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codeName="ThisWorkbook" autoCompressPictures="0"/>
  <mc:AlternateContent xmlns:mc="http://schemas.openxmlformats.org/markup-compatibility/2006">
    <mc:Choice Requires="x15">
      <x15ac:absPath xmlns:x15ac="http://schemas.microsoft.com/office/spreadsheetml/2010/11/ac" url="C:\Users\eloza\Box Sync\ENGINEERING\WORK IN PROGRESS\EFRAIN\MPL's\"/>
    </mc:Choice>
  </mc:AlternateContent>
  <xr:revisionPtr revIDLastSave="0" documentId="13_ncr:1_{045D3A66-5AD8-4D36-B0C2-FD16B7FE50A6}" xr6:coauthVersionLast="47" xr6:coauthVersionMax="47" xr10:uidLastSave="{00000000-0000-0000-0000-000000000000}"/>
  <bookViews>
    <workbookView xWindow="-24840" yWindow="510" windowWidth="24600" windowHeight="14535" tabRatio="783" xr2:uid="{00000000-000D-0000-FFFF-FFFF00000000}"/>
  </bookViews>
  <sheets>
    <sheet name="VERSION CONTROL" sheetId="1" r:id="rId1"/>
    <sheet name="WHEELS" sheetId="9" r:id="rId2"/>
    <sheet name="PART NUMBER GUIDE" sheetId="16" r:id="rId3"/>
    <sheet name="ACCESSORIES" sheetId="15" r:id="rId4"/>
    <sheet name="WHEEL DIMENSION REFERENCE" sheetId="10" r:id="rId5"/>
    <sheet name="DISCONTINUED" sheetId="11" r:id="rId6"/>
    <sheet name="INSTRUCTIONS FOR USE" sheetId="12" r:id="rId7"/>
    <sheet name="ACCESSORIES INST." sheetId="14" r:id="rId8"/>
  </sheets>
  <externalReferences>
    <externalReference r:id="rId9"/>
  </externalReferences>
  <definedNames>
    <definedName name="_xlnm._FilterDatabase" localSheetId="3" hidden="1">ACCESSORIES!$A$2:$W$289</definedName>
    <definedName name="_xlnm._FilterDatabase" localSheetId="5" hidden="1">DISCONTINUED!$A$3:$CB$860</definedName>
    <definedName name="_xlnm._FilterDatabase" localSheetId="1" hidden="1">WHEELS!$A$2:$CB$1315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15" i="9" l="1"/>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P1271" i="9"/>
  <c r="P1270" i="9"/>
  <c r="P1269" i="9"/>
  <c r="P1268" i="9"/>
  <c r="P1267" i="9"/>
  <c r="P1266" i="9"/>
  <c r="P1265" i="9"/>
  <c r="P1264" i="9"/>
  <c r="P1263" i="9"/>
  <c r="P1262" i="9"/>
  <c r="P1261" i="9"/>
  <c r="P1260" i="9"/>
  <c r="P1259" i="9"/>
  <c r="P1258" i="9"/>
  <c r="P1257" i="9"/>
  <c r="P1256" i="9"/>
  <c r="P1255" i="9"/>
  <c r="P1254" i="9"/>
  <c r="P1253" i="9"/>
  <c r="P1252" i="9"/>
  <c r="P1251" i="9"/>
  <c r="P1250" i="9"/>
  <c r="P1249" i="9"/>
  <c r="P1248" i="9"/>
  <c r="P1247" i="9"/>
  <c r="P1246" i="9"/>
  <c r="P1245" i="9"/>
  <c r="P1244" i="9"/>
  <c r="P1243" i="9"/>
  <c r="P1242" i="9"/>
  <c r="P1241" i="9"/>
  <c r="P1240" i="9"/>
  <c r="P1239" i="9"/>
  <c r="P1238" i="9"/>
  <c r="P1237" i="9"/>
  <c r="P1236" i="9"/>
  <c r="P1235" i="9"/>
  <c r="P1234" i="9"/>
  <c r="P1233" i="9"/>
  <c r="P1232" i="9"/>
  <c r="P1231" i="9"/>
  <c r="P1230" i="9"/>
  <c r="P1229" i="9"/>
  <c r="P1228" i="9"/>
  <c r="P1227" i="9"/>
  <c r="P1226" i="9"/>
  <c r="P1225" i="9"/>
  <c r="P1224" i="9"/>
  <c r="P1223" i="9"/>
  <c r="P1222" i="9"/>
  <c r="P1221" i="9"/>
  <c r="P1220" i="9"/>
  <c r="P1219" i="9"/>
  <c r="P1218" i="9"/>
  <c r="P1217" i="9"/>
  <c r="P1216" i="9"/>
  <c r="P1215" i="9"/>
  <c r="P1214" i="9"/>
  <c r="P1213" i="9"/>
  <c r="P1212" i="9"/>
  <c r="P1211" i="9"/>
  <c r="P1210" i="9"/>
  <c r="P1209" i="9"/>
  <c r="P1208" i="9"/>
  <c r="P1207" i="9"/>
  <c r="P1206" i="9"/>
  <c r="P1205" i="9"/>
  <c r="P1204" i="9"/>
  <c r="P1203" i="9"/>
  <c r="P1202" i="9"/>
  <c r="P1201" i="9"/>
  <c r="P1200" i="9"/>
  <c r="P1199" i="9"/>
  <c r="P1198" i="9"/>
  <c r="P1197" i="9"/>
  <c r="P1196" i="9"/>
  <c r="P1195" i="9"/>
  <c r="P1194" i="9"/>
  <c r="P1193" i="9"/>
  <c r="P1192" i="9"/>
  <c r="P1191" i="9"/>
  <c r="P1190" i="9"/>
  <c r="P1189" i="9"/>
  <c r="P1188" i="9"/>
  <c r="P1187" i="9"/>
  <c r="P1186" i="9"/>
  <c r="P1185" i="9"/>
  <c r="P1184" i="9"/>
  <c r="P1183" i="9"/>
  <c r="P1182" i="9"/>
  <c r="P1181" i="9"/>
  <c r="P1180" i="9"/>
  <c r="P1179" i="9"/>
  <c r="P1178" i="9"/>
  <c r="P1177" i="9"/>
  <c r="P1176" i="9"/>
  <c r="P1175" i="9"/>
  <c r="P1174" i="9"/>
  <c r="P1173" i="9"/>
  <c r="P1172" i="9"/>
  <c r="P1171" i="9"/>
  <c r="P1170" i="9"/>
  <c r="P1169" i="9"/>
  <c r="P1168" i="9"/>
  <c r="P1167" i="9"/>
  <c r="P1166" i="9"/>
  <c r="P1165" i="9"/>
  <c r="P1164" i="9"/>
  <c r="P1163" i="9"/>
  <c r="P1162" i="9"/>
  <c r="P1161" i="9"/>
  <c r="P1160" i="9"/>
  <c r="P1159" i="9"/>
  <c r="P1158" i="9"/>
  <c r="P1157" i="9"/>
  <c r="P1156" i="9"/>
  <c r="P1155" i="9"/>
  <c r="P1154" i="9"/>
  <c r="P1153" i="9"/>
  <c r="P1152" i="9"/>
  <c r="P1151" i="9"/>
  <c r="P1150" i="9"/>
  <c r="P1149" i="9"/>
  <c r="P1148" i="9"/>
  <c r="P1147" i="9"/>
  <c r="P1146" i="9"/>
  <c r="P1145" i="9"/>
  <c r="P1144" i="9"/>
  <c r="P1143" i="9"/>
  <c r="P1142" i="9"/>
  <c r="P1141" i="9"/>
  <c r="P1140" i="9"/>
  <c r="P1139" i="9"/>
  <c r="P1138" i="9"/>
  <c r="P1137" i="9"/>
  <c r="P1136" i="9"/>
  <c r="P1135" i="9"/>
  <c r="P1134" i="9"/>
  <c r="P1133" i="9"/>
  <c r="P1132" i="9"/>
  <c r="P1131" i="9"/>
  <c r="P1130" i="9"/>
  <c r="P1129" i="9"/>
  <c r="P1128" i="9"/>
  <c r="P1127" i="9"/>
  <c r="P1126" i="9"/>
  <c r="P1125" i="9"/>
  <c r="P1124" i="9"/>
  <c r="P1123" i="9"/>
  <c r="P1122" i="9"/>
  <c r="P1121" i="9"/>
  <c r="P1120" i="9"/>
  <c r="P1119" i="9"/>
  <c r="P1118" i="9"/>
  <c r="P1117" i="9"/>
  <c r="P1116" i="9"/>
  <c r="P1115" i="9"/>
  <c r="P1114" i="9"/>
  <c r="P1113" i="9"/>
  <c r="P1112" i="9"/>
  <c r="P1111" i="9"/>
  <c r="P1110" i="9"/>
  <c r="P1109" i="9"/>
  <c r="P1108" i="9"/>
  <c r="P1107" i="9"/>
  <c r="P1106" i="9"/>
  <c r="P1105" i="9"/>
  <c r="P1104" i="9"/>
  <c r="P1103" i="9"/>
  <c r="P1102" i="9"/>
  <c r="P1101" i="9"/>
  <c r="P1100" i="9"/>
  <c r="P1099" i="9"/>
  <c r="P1098" i="9"/>
  <c r="P1097" i="9"/>
  <c r="P1096" i="9"/>
  <c r="P1095" i="9"/>
  <c r="P1094" i="9"/>
  <c r="P1093" i="9"/>
  <c r="P1092" i="9"/>
  <c r="P1091" i="9"/>
  <c r="P1090" i="9"/>
  <c r="P1089" i="9"/>
  <c r="P1088" i="9"/>
  <c r="P1087" i="9"/>
  <c r="P1086" i="9"/>
  <c r="P1085" i="9"/>
  <c r="P1084" i="9"/>
  <c r="P1083" i="9"/>
  <c r="P1082" i="9"/>
  <c r="P1081" i="9"/>
  <c r="P1080" i="9"/>
  <c r="P1079" i="9"/>
  <c r="P1078" i="9"/>
  <c r="P1077" i="9"/>
  <c r="P1076" i="9"/>
  <c r="P1075" i="9"/>
  <c r="P1074" i="9"/>
  <c r="P1073" i="9"/>
  <c r="P1072" i="9"/>
  <c r="P1071" i="9"/>
  <c r="P1070" i="9"/>
  <c r="P1069" i="9"/>
  <c r="P1068" i="9"/>
  <c r="P1067" i="9"/>
  <c r="P1066" i="9"/>
  <c r="P1065" i="9"/>
  <c r="P1064" i="9"/>
  <c r="P1063" i="9"/>
  <c r="P1062" i="9"/>
  <c r="P1061" i="9"/>
  <c r="P1060" i="9"/>
  <c r="P1059" i="9"/>
  <c r="P1058" i="9"/>
  <c r="P1057" i="9"/>
  <c r="P1056" i="9"/>
  <c r="P1055" i="9"/>
  <c r="P1054" i="9"/>
  <c r="P1053" i="9"/>
  <c r="P1052" i="9"/>
  <c r="P1051" i="9"/>
  <c r="P1050" i="9"/>
  <c r="P1049" i="9"/>
  <c r="P1048" i="9"/>
  <c r="P1047" i="9"/>
  <c r="P1046" i="9"/>
  <c r="P1045" i="9"/>
  <c r="P1044" i="9"/>
  <c r="P1043" i="9"/>
  <c r="P1042" i="9"/>
  <c r="P1041" i="9"/>
  <c r="P1040" i="9"/>
  <c r="P1039" i="9"/>
  <c r="P1038" i="9"/>
  <c r="P1037" i="9"/>
  <c r="P1036" i="9"/>
  <c r="P1035" i="9"/>
  <c r="P1034" i="9"/>
  <c r="P1033" i="9"/>
  <c r="P1032" i="9"/>
  <c r="P1031" i="9"/>
  <c r="P1030" i="9"/>
  <c r="P1029" i="9"/>
  <c r="P1028" i="9"/>
  <c r="P1027" i="9"/>
  <c r="P1026" i="9"/>
  <c r="P1025" i="9"/>
  <c r="P1024" i="9"/>
  <c r="P1023" i="9"/>
  <c r="P1022" i="9"/>
  <c r="P1021" i="9"/>
  <c r="P1020" i="9"/>
  <c r="P1019" i="9"/>
  <c r="P1018" i="9"/>
  <c r="P1017" i="9"/>
  <c r="P1016" i="9"/>
  <c r="P1015" i="9"/>
  <c r="P1014" i="9"/>
  <c r="P1013" i="9"/>
  <c r="P1012" i="9"/>
  <c r="P1011" i="9"/>
  <c r="P1010" i="9"/>
  <c r="P1009" i="9"/>
  <c r="P1008" i="9"/>
  <c r="P1007" i="9"/>
  <c r="P1006" i="9"/>
  <c r="P1005" i="9"/>
  <c r="P1004" i="9"/>
  <c r="P1003" i="9"/>
  <c r="P1002" i="9"/>
  <c r="P1001" i="9"/>
  <c r="P1000" i="9"/>
  <c r="P999" i="9"/>
  <c r="P998" i="9"/>
  <c r="P997" i="9"/>
  <c r="P996" i="9"/>
  <c r="P995" i="9"/>
  <c r="P994" i="9"/>
  <c r="P993" i="9"/>
  <c r="P992" i="9"/>
  <c r="P991" i="9"/>
  <c r="P990" i="9"/>
  <c r="P989" i="9"/>
  <c r="P988" i="9"/>
  <c r="P987" i="9"/>
  <c r="P986" i="9"/>
  <c r="P985" i="9"/>
  <c r="P984" i="9"/>
  <c r="P983" i="9"/>
  <c r="P982" i="9"/>
  <c r="P981" i="9"/>
  <c r="P980" i="9"/>
  <c r="P979" i="9"/>
  <c r="P978" i="9"/>
  <c r="P977" i="9"/>
  <c r="P976" i="9"/>
  <c r="P975" i="9"/>
  <c r="P974" i="9"/>
  <c r="P973" i="9"/>
  <c r="P972" i="9"/>
  <c r="P971" i="9"/>
  <c r="P970" i="9"/>
  <c r="P969" i="9"/>
  <c r="P968" i="9"/>
  <c r="P967" i="9"/>
  <c r="P966" i="9"/>
  <c r="P965" i="9"/>
  <c r="P964" i="9"/>
  <c r="P963" i="9"/>
  <c r="P962" i="9"/>
  <c r="P961" i="9"/>
  <c r="P960" i="9"/>
  <c r="P959" i="9"/>
  <c r="P958" i="9"/>
  <c r="P957" i="9"/>
  <c r="P956" i="9"/>
  <c r="P955" i="9"/>
  <c r="P954" i="9"/>
  <c r="P953" i="9"/>
  <c r="P952" i="9"/>
  <c r="P951" i="9"/>
  <c r="P950" i="9"/>
  <c r="P949" i="9"/>
  <c r="P948" i="9"/>
  <c r="P947" i="9"/>
  <c r="P946" i="9"/>
  <c r="P945" i="9"/>
  <c r="P944" i="9"/>
  <c r="P943" i="9"/>
  <c r="P942" i="9"/>
  <c r="P941" i="9"/>
  <c r="P940" i="9"/>
  <c r="P939" i="9"/>
  <c r="P938" i="9"/>
  <c r="P937" i="9"/>
  <c r="P936" i="9"/>
  <c r="P935" i="9"/>
  <c r="P934" i="9"/>
  <c r="P933" i="9"/>
  <c r="P932" i="9"/>
  <c r="P931" i="9"/>
  <c r="P930" i="9"/>
  <c r="P929" i="9"/>
  <c r="P928" i="9"/>
  <c r="P927" i="9"/>
  <c r="P926" i="9"/>
  <c r="P925" i="9"/>
  <c r="P924" i="9"/>
  <c r="P923" i="9"/>
  <c r="P922" i="9"/>
  <c r="P921" i="9"/>
  <c r="P920" i="9"/>
  <c r="P919" i="9"/>
  <c r="P918" i="9"/>
  <c r="P917" i="9"/>
  <c r="P916" i="9"/>
  <c r="P915" i="9"/>
  <c r="P914" i="9"/>
  <c r="P913" i="9"/>
  <c r="P912" i="9"/>
  <c r="P911" i="9"/>
  <c r="P910" i="9"/>
  <c r="P909" i="9"/>
  <c r="P908" i="9"/>
  <c r="P907" i="9"/>
  <c r="P906" i="9"/>
  <c r="P905" i="9"/>
  <c r="P904" i="9"/>
  <c r="P903" i="9"/>
  <c r="P902" i="9"/>
  <c r="P901" i="9"/>
  <c r="P900" i="9"/>
  <c r="P899" i="9"/>
  <c r="P898" i="9"/>
  <c r="P897" i="9"/>
  <c r="P896" i="9"/>
  <c r="P895" i="9"/>
  <c r="P894" i="9"/>
  <c r="P893" i="9"/>
  <c r="P892" i="9"/>
  <c r="P891" i="9"/>
  <c r="P890" i="9"/>
  <c r="P889" i="9"/>
  <c r="P888" i="9"/>
  <c r="P887" i="9"/>
  <c r="P886" i="9"/>
  <c r="P885" i="9"/>
  <c r="P884" i="9"/>
  <c r="P883" i="9"/>
  <c r="P882" i="9"/>
  <c r="P881" i="9"/>
  <c r="P880" i="9"/>
  <c r="P879" i="9"/>
  <c r="P878" i="9"/>
  <c r="P877" i="9"/>
  <c r="P876" i="9"/>
  <c r="P875" i="9"/>
  <c r="P873" i="9"/>
  <c r="P872" i="9"/>
  <c r="P871" i="9"/>
  <c r="P870" i="9"/>
  <c r="P869" i="9"/>
  <c r="P868" i="9"/>
  <c r="P867" i="9"/>
  <c r="P866" i="9"/>
  <c r="P865" i="9"/>
  <c r="P864" i="9"/>
  <c r="P863" i="9"/>
  <c r="P862" i="9"/>
  <c r="P861" i="9"/>
  <c r="P860" i="9"/>
  <c r="P859" i="9"/>
  <c r="P858" i="9"/>
  <c r="P857" i="9"/>
  <c r="P856" i="9"/>
  <c r="P855" i="9"/>
  <c r="P854" i="9"/>
  <c r="P853" i="9"/>
  <c r="P852" i="9"/>
  <c r="P851" i="9"/>
  <c r="P850" i="9"/>
  <c r="P849" i="9"/>
  <c r="P848" i="9"/>
  <c r="P847" i="9"/>
  <c r="P846" i="9"/>
  <c r="P845" i="9"/>
  <c r="P844" i="9"/>
  <c r="P843" i="9"/>
  <c r="P842" i="9"/>
  <c r="P840" i="9"/>
  <c r="P839" i="9"/>
  <c r="P838" i="9"/>
  <c r="P837" i="9"/>
  <c r="P836" i="9"/>
  <c r="P835" i="9"/>
  <c r="P834" i="9"/>
  <c r="P833" i="9"/>
  <c r="P832" i="9"/>
  <c r="P831" i="9"/>
  <c r="P830" i="9"/>
  <c r="P829" i="9"/>
  <c r="P828" i="9"/>
  <c r="P827" i="9"/>
  <c r="P826" i="9"/>
  <c r="P825" i="9"/>
  <c r="P824" i="9"/>
  <c r="P823" i="9"/>
  <c r="P822" i="9"/>
  <c r="P821" i="9"/>
  <c r="P820" i="9"/>
  <c r="P819" i="9"/>
  <c r="P818" i="9"/>
  <c r="P816" i="9"/>
  <c r="P815" i="9"/>
  <c r="P814" i="9"/>
  <c r="P813" i="9"/>
  <c r="P812" i="9"/>
  <c r="P811" i="9"/>
  <c r="P810" i="9"/>
  <c r="P809" i="9"/>
  <c r="P808" i="9"/>
  <c r="P807" i="9"/>
  <c r="P806" i="9"/>
  <c r="P805" i="9"/>
  <c r="P804" i="9"/>
  <c r="P803" i="9"/>
  <c r="P802" i="9"/>
  <c r="P801" i="9"/>
  <c r="P800" i="9"/>
  <c r="P799" i="9"/>
  <c r="P798" i="9"/>
  <c r="P797" i="9"/>
  <c r="P796" i="9"/>
  <c r="P795" i="9"/>
  <c r="P794" i="9"/>
  <c r="P793" i="9"/>
  <c r="P792" i="9"/>
  <c r="P791" i="9"/>
  <c r="P790" i="9"/>
  <c r="P789" i="9"/>
  <c r="P788" i="9"/>
  <c r="P787" i="9"/>
  <c r="P786" i="9"/>
  <c r="P785" i="9"/>
  <c r="P784" i="9"/>
  <c r="P783" i="9"/>
  <c r="P782" i="9"/>
  <c r="P781" i="9"/>
  <c r="P780" i="9"/>
  <c r="P779" i="9"/>
  <c r="P778" i="9"/>
  <c r="P777" i="9"/>
  <c r="P776" i="9"/>
  <c r="P775" i="9"/>
  <c r="P774" i="9"/>
  <c r="P773" i="9"/>
  <c r="P772" i="9"/>
  <c r="P771" i="9"/>
  <c r="P770" i="9"/>
  <c r="P769" i="9"/>
  <c r="P768" i="9"/>
  <c r="P767" i="9"/>
  <c r="P766" i="9"/>
  <c r="P765" i="9"/>
  <c r="P764" i="9"/>
  <c r="P763" i="9"/>
  <c r="P762" i="9"/>
  <c r="P761" i="9"/>
  <c r="P760" i="9"/>
  <c r="P759" i="9"/>
  <c r="P758" i="9"/>
  <c r="P757" i="9"/>
  <c r="P756" i="9"/>
  <c r="P755" i="9"/>
  <c r="P754" i="9"/>
  <c r="P753" i="9"/>
  <c r="P752" i="9"/>
  <c r="P751" i="9"/>
  <c r="P750" i="9"/>
  <c r="P749" i="9"/>
  <c r="P748" i="9"/>
  <c r="P747" i="9"/>
  <c r="P746" i="9"/>
  <c r="P745" i="9"/>
  <c r="P744" i="9"/>
  <c r="P743" i="9"/>
  <c r="P742" i="9"/>
  <c r="P741" i="9"/>
  <c r="P740" i="9"/>
  <c r="P739" i="9"/>
  <c r="P738" i="9"/>
  <c r="P737" i="9"/>
  <c r="P736" i="9"/>
  <c r="P735" i="9"/>
  <c r="P734" i="9"/>
  <c r="P733" i="9"/>
  <c r="P732" i="9"/>
  <c r="P731" i="9"/>
  <c r="P730" i="9"/>
  <c r="P729" i="9"/>
  <c r="P728" i="9"/>
  <c r="P727" i="9"/>
  <c r="P726" i="9"/>
  <c r="P725" i="9"/>
  <c r="P724" i="9"/>
  <c r="P723" i="9"/>
  <c r="P722" i="9"/>
  <c r="P721" i="9"/>
  <c r="P720" i="9"/>
  <c r="P719" i="9"/>
  <c r="P718" i="9"/>
  <c r="P717" i="9"/>
  <c r="P716" i="9"/>
  <c r="P715" i="9"/>
  <c r="P714" i="9"/>
  <c r="P713" i="9"/>
  <c r="P712" i="9"/>
  <c r="P711" i="9"/>
  <c r="P710" i="9"/>
  <c r="P709" i="9"/>
  <c r="P708" i="9"/>
  <c r="P707" i="9"/>
  <c r="P706" i="9"/>
  <c r="P705" i="9"/>
  <c r="P704" i="9"/>
  <c r="P703" i="9"/>
  <c r="P702" i="9"/>
  <c r="P701" i="9"/>
  <c r="P700" i="9"/>
  <c r="P699" i="9"/>
  <c r="P698" i="9"/>
  <c r="P697" i="9"/>
  <c r="P696" i="9"/>
  <c r="P695" i="9"/>
  <c r="P694" i="9"/>
  <c r="P693" i="9"/>
  <c r="P692" i="9"/>
  <c r="P691" i="9"/>
  <c r="P690" i="9"/>
  <c r="P689" i="9"/>
  <c r="P688" i="9"/>
  <c r="P687" i="9"/>
  <c r="P686" i="9"/>
  <c r="P685" i="9"/>
  <c r="P684" i="9"/>
  <c r="P683" i="9"/>
  <c r="P682" i="9"/>
  <c r="P681" i="9"/>
  <c r="P680" i="9"/>
  <c r="P679" i="9"/>
  <c r="P678" i="9"/>
  <c r="P677" i="9"/>
  <c r="P676" i="9"/>
  <c r="P675" i="9"/>
  <c r="P674" i="9"/>
  <c r="P673" i="9"/>
  <c r="P672" i="9"/>
  <c r="P671" i="9"/>
  <c r="P670" i="9"/>
  <c r="P669" i="9"/>
  <c r="P668" i="9"/>
  <c r="P667" i="9"/>
  <c r="P666" i="9"/>
  <c r="P665" i="9"/>
  <c r="P664" i="9"/>
  <c r="P663" i="9"/>
  <c r="P662" i="9"/>
  <c r="P661" i="9"/>
  <c r="P660" i="9"/>
  <c r="P659" i="9"/>
  <c r="P658" i="9"/>
  <c r="P657" i="9"/>
  <c r="P656" i="9"/>
  <c r="P655" i="9"/>
  <c r="P654" i="9"/>
  <c r="P653" i="9"/>
  <c r="P652" i="9"/>
  <c r="P651" i="9"/>
  <c r="P650" i="9"/>
  <c r="P649" i="9"/>
  <c r="P648" i="9"/>
  <c r="P647" i="9"/>
  <c r="P646" i="9"/>
  <c r="P645" i="9"/>
  <c r="P644" i="9"/>
  <c r="P643" i="9"/>
  <c r="P642" i="9"/>
  <c r="P641" i="9"/>
  <c r="P640" i="9"/>
  <c r="P639" i="9"/>
  <c r="P638" i="9"/>
  <c r="P637" i="9"/>
  <c r="P636" i="9"/>
  <c r="P635" i="9"/>
  <c r="P634" i="9"/>
  <c r="P633" i="9"/>
  <c r="P632" i="9"/>
  <c r="P631" i="9"/>
  <c r="P630" i="9"/>
  <c r="P629" i="9"/>
  <c r="P628" i="9"/>
  <c r="P627" i="9"/>
  <c r="P626" i="9"/>
  <c r="P625" i="9"/>
  <c r="P624" i="9"/>
  <c r="P623" i="9"/>
  <c r="P622" i="9"/>
  <c r="P621" i="9"/>
  <c r="P620" i="9"/>
  <c r="P619" i="9"/>
  <c r="P618" i="9"/>
  <c r="P617" i="9"/>
  <c r="P616" i="9"/>
  <c r="P615" i="9"/>
  <c r="P614" i="9"/>
  <c r="P613" i="9"/>
  <c r="P612" i="9"/>
  <c r="P611" i="9"/>
  <c r="P610" i="9"/>
  <c r="P609" i="9"/>
  <c r="P608" i="9"/>
  <c r="P607" i="9"/>
  <c r="P606" i="9"/>
  <c r="P605" i="9"/>
  <c r="P604" i="9"/>
  <c r="P603" i="9"/>
  <c r="P602" i="9"/>
  <c r="P601" i="9"/>
  <c r="P600" i="9"/>
  <c r="P599" i="9"/>
  <c r="P598" i="9"/>
  <c r="P597" i="9"/>
  <c r="P596" i="9"/>
  <c r="P595" i="9"/>
  <c r="P594" i="9"/>
  <c r="P593" i="9"/>
  <c r="P592" i="9"/>
  <c r="P591" i="9"/>
  <c r="P590" i="9"/>
  <c r="P589" i="9"/>
  <c r="P588" i="9"/>
  <c r="P587" i="9"/>
  <c r="P586" i="9"/>
  <c r="P585" i="9"/>
  <c r="P584" i="9"/>
  <c r="P583" i="9"/>
  <c r="P582" i="9"/>
  <c r="P581" i="9"/>
  <c r="P580" i="9"/>
  <c r="P579" i="9"/>
  <c r="P578" i="9"/>
  <c r="P577" i="9"/>
  <c r="P576" i="9"/>
  <c r="P575" i="9"/>
  <c r="P574" i="9"/>
  <c r="P573" i="9"/>
  <c r="P572" i="9"/>
  <c r="P571" i="9"/>
  <c r="P570" i="9"/>
  <c r="P569" i="9"/>
  <c r="P568" i="9"/>
  <c r="P567" i="9"/>
  <c r="P566" i="9"/>
  <c r="P565" i="9"/>
  <c r="P564" i="9"/>
  <c r="P563" i="9"/>
  <c r="P562" i="9"/>
  <c r="P561" i="9"/>
  <c r="P560" i="9"/>
  <c r="P559" i="9"/>
  <c r="P558" i="9"/>
  <c r="P557" i="9"/>
  <c r="P556" i="9"/>
  <c r="P555" i="9"/>
  <c r="P554" i="9"/>
  <c r="P553" i="9"/>
  <c r="P552" i="9"/>
  <c r="P551" i="9"/>
  <c r="P550" i="9"/>
  <c r="P549" i="9"/>
  <c r="P548" i="9"/>
  <c r="P547" i="9"/>
  <c r="P546" i="9"/>
  <c r="P545" i="9"/>
  <c r="P544" i="9"/>
  <c r="P543" i="9"/>
  <c r="P542" i="9"/>
  <c r="P541" i="9"/>
  <c r="P540" i="9"/>
  <c r="P539" i="9"/>
  <c r="P538" i="9"/>
  <c r="P537" i="9"/>
  <c r="P536" i="9"/>
  <c r="P535" i="9"/>
  <c r="P534" i="9"/>
  <c r="P533" i="9"/>
  <c r="P532" i="9"/>
  <c r="P531" i="9"/>
  <c r="P530" i="9"/>
  <c r="P529" i="9"/>
  <c r="P528" i="9"/>
  <c r="P527" i="9"/>
  <c r="P526" i="9"/>
  <c r="P525" i="9"/>
  <c r="P524" i="9"/>
  <c r="P523" i="9"/>
  <c r="P522" i="9"/>
  <c r="P521" i="9"/>
  <c r="P520" i="9"/>
  <c r="P519" i="9"/>
  <c r="P518" i="9"/>
  <c r="P517" i="9"/>
  <c r="P516" i="9"/>
  <c r="P515" i="9"/>
  <c r="P514" i="9"/>
  <c r="P513" i="9"/>
  <c r="P512" i="9"/>
  <c r="P511" i="9"/>
  <c r="P510" i="9"/>
  <c r="P509" i="9"/>
  <c r="P508" i="9"/>
  <c r="P507" i="9"/>
  <c r="P506" i="9"/>
  <c r="P505" i="9"/>
  <c r="P504" i="9"/>
  <c r="P503" i="9"/>
  <c r="P502" i="9"/>
  <c r="P501" i="9"/>
  <c r="P500" i="9"/>
  <c r="P499" i="9"/>
  <c r="P498" i="9"/>
  <c r="P497" i="9"/>
  <c r="P496" i="9"/>
  <c r="P495" i="9"/>
  <c r="P494" i="9"/>
  <c r="P493" i="9"/>
  <c r="P492" i="9"/>
  <c r="P491" i="9"/>
  <c r="P490" i="9"/>
  <c r="P489" i="9"/>
  <c r="P488" i="9"/>
  <c r="P487" i="9"/>
  <c r="P486" i="9"/>
  <c r="P485" i="9"/>
  <c r="P484" i="9"/>
  <c r="P483" i="9"/>
  <c r="P482" i="9"/>
  <c r="P481" i="9"/>
  <c r="P480" i="9"/>
  <c r="P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P443" i="9"/>
  <c r="P442" i="9"/>
  <c r="P441" i="9"/>
  <c r="P440" i="9"/>
  <c r="P439" i="9"/>
  <c r="P438" i="9"/>
  <c r="P437" i="9"/>
  <c r="P436" i="9"/>
  <c r="P435" i="9"/>
  <c r="P434" i="9"/>
  <c r="P433" i="9"/>
  <c r="P432" i="9"/>
  <c r="P431" i="9"/>
  <c r="P430" i="9"/>
  <c r="P429" i="9"/>
  <c r="P428" i="9"/>
  <c r="P427" i="9"/>
  <c r="P426" i="9"/>
  <c r="P425" i="9"/>
  <c r="P424" i="9"/>
  <c r="P423" i="9"/>
  <c r="P422" i="9"/>
  <c r="P421" i="9"/>
  <c r="P420" i="9"/>
  <c r="P419" i="9"/>
  <c r="P418" i="9"/>
  <c r="P417" i="9"/>
  <c r="P416" i="9"/>
  <c r="P415" i="9"/>
  <c r="P414" i="9"/>
  <c r="P413" i="9"/>
  <c r="P412" i="9"/>
  <c r="P411" i="9"/>
  <c r="P410" i="9"/>
  <c r="P409" i="9"/>
  <c r="P408" i="9"/>
  <c r="P407" i="9"/>
  <c r="P406" i="9"/>
  <c r="P405" i="9"/>
  <c r="P404" i="9"/>
  <c r="P403" i="9"/>
  <c r="P402" i="9"/>
  <c r="P401" i="9"/>
  <c r="P400" i="9"/>
  <c r="P399" i="9"/>
  <c r="P398" i="9"/>
  <c r="P397" i="9"/>
  <c r="P396" i="9"/>
  <c r="P395" i="9"/>
  <c r="P394" i="9"/>
  <c r="P393" i="9"/>
  <c r="P392" i="9"/>
  <c r="P391" i="9"/>
  <c r="P390" i="9"/>
  <c r="P389" i="9"/>
  <c r="P388" i="9"/>
  <c r="P387" i="9"/>
  <c r="P386" i="9"/>
  <c r="P385" i="9"/>
  <c r="P384" i="9"/>
  <c r="P383" i="9"/>
  <c r="P382" i="9"/>
  <c r="P381" i="9"/>
  <c r="P380" i="9"/>
  <c r="P379" i="9"/>
  <c r="P378" i="9"/>
  <c r="P377" i="9"/>
  <c r="P376" i="9"/>
  <c r="P375" i="9"/>
  <c r="P374" i="9"/>
  <c r="P373" i="9"/>
  <c r="P372" i="9"/>
  <c r="P371" i="9"/>
  <c r="P370" i="9"/>
  <c r="P369" i="9"/>
  <c r="P368" i="9"/>
  <c r="P367" i="9"/>
  <c r="P366" i="9"/>
  <c r="P365" i="9"/>
  <c r="P364" i="9"/>
  <c r="P363" i="9"/>
  <c r="P362" i="9"/>
  <c r="P361" i="9"/>
  <c r="P360" i="9"/>
  <c r="P359" i="9"/>
  <c r="P358" i="9"/>
  <c r="P357" i="9"/>
  <c r="P356" i="9"/>
  <c r="P355" i="9"/>
  <c r="P354" i="9"/>
  <c r="P353" i="9"/>
  <c r="P352" i="9"/>
  <c r="P351" i="9"/>
  <c r="P350" i="9"/>
  <c r="P349" i="9"/>
  <c r="P348" i="9"/>
  <c r="P347" i="9"/>
  <c r="P346" i="9"/>
  <c r="P345" i="9"/>
  <c r="P344" i="9"/>
  <c r="P343" i="9"/>
  <c r="P342" i="9"/>
  <c r="P341" i="9"/>
  <c r="P340" i="9"/>
  <c r="P339" i="9"/>
  <c r="P338" i="9"/>
  <c r="P337" i="9"/>
  <c r="P336" i="9"/>
  <c r="P335" i="9"/>
  <c r="P334" i="9"/>
  <c r="P333" i="9"/>
  <c r="P332" i="9"/>
  <c r="P331" i="9"/>
  <c r="P330" i="9"/>
  <c r="P329" i="9"/>
  <c r="P328" i="9"/>
  <c r="P327" i="9"/>
  <c r="P326" i="9"/>
  <c r="P325" i="9"/>
  <c r="P324" i="9"/>
  <c r="P323" i="9"/>
  <c r="P322" i="9"/>
  <c r="P321" i="9"/>
  <c r="P320" i="9"/>
  <c r="P319" i="9"/>
  <c r="P318" i="9"/>
  <c r="P317" i="9"/>
  <c r="P316" i="9"/>
  <c r="P315" i="9"/>
  <c r="P314" i="9"/>
  <c r="P313" i="9"/>
  <c r="P312" i="9"/>
  <c r="P311" i="9"/>
  <c r="P310" i="9"/>
  <c r="P309" i="9"/>
  <c r="P308" i="9"/>
  <c r="P307" i="9"/>
  <c r="P306" i="9"/>
  <c r="P305" i="9"/>
  <c r="P304" i="9"/>
  <c r="P303" i="9"/>
  <c r="P302" i="9"/>
  <c r="P301" i="9"/>
  <c r="P300" i="9"/>
  <c r="P299" i="9"/>
  <c r="P298" i="9"/>
  <c r="P297" i="9"/>
  <c r="P296" i="9"/>
  <c r="P295" i="9"/>
  <c r="P294" i="9"/>
  <c r="P293" i="9"/>
  <c r="P292" i="9"/>
  <c r="P291" i="9"/>
  <c r="P290" i="9"/>
  <c r="P289" i="9"/>
  <c r="P288" i="9"/>
  <c r="P287" i="9"/>
  <c r="P286" i="9"/>
  <c r="P285" i="9"/>
  <c r="P284" i="9"/>
  <c r="P283" i="9"/>
  <c r="P282" i="9"/>
  <c r="P281" i="9"/>
  <c r="P280" i="9"/>
  <c r="P279" i="9"/>
  <c r="P278" i="9"/>
  <c r="P277" i="9"/>
  <c r="P276" i="9"/>
  <c r="P275" i="9"/>
  <c r="P274" i="9"/>
  <c r="P273" i="9"/>
  <c r="P272" i="9"/>
  <c r="P271" i="9"/>
  <c r="P270" i="9"/>
  <c r="P269" i="9"/>
  <c r="P268" i="9"/>
  <c r="P267" i="9"/>
  <c r="P266" i="9"/>
  <c r="P265" i="9"/>
  <c r="P264" i="9"/>
  <c r="P263" i="9"/>
  <c r="P262" i="9"/>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P5" i="9"/>
  <c r="P4" i="9"/>
  <c r="BB1308" i="9"/>
  <c r="BB1307" i="9"/>
  <c r="BB1306" i="9"/>
  <c r="BB1305" i="9"/>
  <c r="BB1304" i="9"/>
  <c r="BB1303" i="9"/>
  <c r="BB1302" i="9"/>
  <c r="BB1301" i="9"/>
  <c r="BB1300" i="9"/>
  <c r="BB1299" i="9"/>
  <c r="BB1298" i="9"/>
  <c r="BB1297" i="9"/>
  <c r="BB1296"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807" i="9"/>
  <c r="BB806" i="9"/>
  <c r="BB805" i="9"/>
  <c r="BB804" i="9"/>
  <c r="BB803" i="9"/>
  <c r="BB802" i="9"/>
  <c r="BB801" i="9"/>
  <c r="BB800" i="9"/>
  <c r="BB799" i="9"/>
  <c r="BB798" i="9"/>
  <c r="BB797" i="9"/>
  <c r="BB796"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41" i="9"/>
  <c r="BB640" i="9"/>
  <c r="BB639" i="9"/>
  <c r="BB638" i="9"/>
  <c r="BB637" i="9"/>
  <c r="BB636" i="9"/>
  <c r="BB635" i="9"/>
  <c r="BB634" i="9"/>
  <c r="BB633"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BB1315" i="9"/>
  <c r="BB1314" i="9"/>
  <c r="BB1313" i="9"/>
  <c r="BB1312" i="9"/>
  <c r="BB1311" i="9"/>
  <c r="BB1310" i="9"/>
  <c r="BB1309" i="9"/>
  <c r="AZ1308" i="9"/>
  <c r="AZ1307" i="9"/>
  <c r="AZ1306" i="9"/>
  <c r="AZ1305" i="9"/>
  <c r="AZ1304" i="9"/>
  <c r="AZ1303" i="9"/>
  <c r="AZ1302" i="9"/>
  <c r="AZ1301" i="9"/>
  <c r="AZ1300" i="9"/>
  <c r="AZ1299" i="9"/>
  <c r="AZ1298" i="9"/>
  <c r="AZ1297" i="9"/>
  <c r="AZ1296" i="9"/>
  <c r="AZ1295" i="9"/>
  <c r="AZ1294" i="9"/>
  <c r="AZ1293" i="9"/>
  <c r="AZ1292" i="9"/>
  <c r="AZ1291" i="9"/>
  <c r="AZ1290" i="9"/>
  <c r="AZ1289" i="9"/>
  <c r="AZ1288" i="9"/>
  <c r="AZ1287" i="9"/>
  <c r="AZ1286" i="9"/>
  <c r="AZ1285" i="9"/>
  <c r="AZ1284" i="9"/>
  <c r="AZ1283" i="9"/>
  <c r="AZ1282" i="9"/>
  <c r="AZ1281" i="9"/>
  <c r="AZ1280" i="9"/>
  <c r="AZ1279" i="9"/>
  <c r="AZ1278" i="9"/>
  <c r="AZ1277" i="9"/>
  <c r="AZ1276" i="9"/>
  <c r="AZ1275" i="9"/>
  <c r="AZ1274" i="9"/>
  <c r="AZ1273" i="9"/>
  <c r="AZ1272" i="9"/>
  <c r="AZ1271" i="9"/>
  <c r="AZ1270" i="9"/>
  <c r="AZ1269" i="9"/>
  <c r="AZ1268" i="9"/>
  <c r="AZ1267" i="9"/>
  <c r="AZ1266" i="9"/>
  <c r="AZ1265" i="9"/>
  <c r="AZ1264" i="9"/>
  <c r="AZ1263" i="9"/>
  <c r="AZ1262" i="9"/>
  <c r="AZ1261" i="9"/>
  <c r="AZ1260" i="9"/>
  <c r="AZ1259" i="9"/>
  <c r="AZ1258" i="9"/>
  <c r="AZ1257" i="9"/>
  <c r="AZ1256" i="9"/>
  <c r="AZ1255" i="9"/>
  <c r="AZ1254" i="9"/>
  <c r="AZ1253" i="9"/>
  <c r="AZ1252" i="9"/>
  <c r="AZ1251" i="9"/>
  <c r="AZ1250" i="9"/>
  <c r="AZ1249" i="9"/>
  <c r="AZ1248" i="9"/>
  <c r="AZ1247" i="9"/>
  <c r="AZ1246" i="9"/>
  <c r="AZ1245" i="9"/>
  <c r="AZ1244" i="9"/>
  <c r="AZ1243" i="9"/>
  <c r="AZ1242" i="9"/>
  <c r="AZ1241" i="9"/>
  <c r="AZ1240" i="9"/>
  <c r="AZ1239" i="9"/>
  <c r="AZ1238" i="9"/>
  <c r="AZ1237" i="9"/>
  <c r="AZ1236" i="9"/>
  <c r="AZ1235" i="9"/>
  <c r="AZ1234" i="9"/>
  <c r="AZ1233" i="9"/>
  <c r="AZ1232" i="9"/>
  <c r="AZ1231" i="9"/>
  <c r="AZ1230" i="9"/>
  <c r="AZ1229" i="9"/>
  <c r="AZ1228" i="9"/>
  <c r="AZ1227" i="9"/>
  <c r="AZ1226" i="9"/>
  <c r="AZ1225" i="9"/>
  <c r="AZ1224" i="9"/>
  <c r="AZ1223" i="9"/>
  <c r="AZ1222" i="9"/>
  <c r="AZ1221" i="9"/>
  <c r="AZ1220" i="9"/>
  <c r="AZ1219" i="9"/>
  <c r="AZ1218" i="9"/>
  <c r="AZ1217" i="9"/>
  <c r="AZ1216" i="9"/>
  <c r="AZ1215" i="9"/>
  <c r="AZ1214" i="9"/>
  <c r="AZ1213" i="9"/>
  <c r="AZ1212" i="9"/>
  <c r="AZ1211" i="9"/>
  <c r="AZ1210" i="9"/>
  <c r="AZ1209" i="9"/>
  <c r="AZ1208" i="9"/>
  <c r="AZ1207" i="9"/>
  <c r="AZ1206" i="9"/>
  <c r="AZ1205" i="9"/>
  <c r="AZ1204" i="9"/>
  <c r="AZ1203" i="9"/>
  <c r="AZ1202" i="9"/>
  <c r="AZ1201" i="9"/>
  <c r="AZ1200" i="9"/>
  <c r="AZ1199" i="9"/>
  <c r="AZ1198" i="9"/>
  <c r="AZ1197" i="9"/>
  <c r="AZ1196" i="9"/>
  <c r="AZ1195" i="9"/>
  <c r="AZ1194" i="9"/>
  <c r="AZ1193" i="9"/>
  <c r="AZ1192" i="9"/>
  <c r="AZ1191" i="9"/>
  <c r="AZ1190" i="9"/>
  <c r="AZ1189" i="9"/>
  <c r="AZ1188" i="9"/>
  <c r="AZ1187" i="9"/>
  <c r="AZ1186" i="9"/>
  <c r="AZ1185" i="9"/>
  <c r="AZ1184" i="9"/>
  <c r="AZ1183" i="9"/>
  <c r="AZ1182" i="9"/>
  <c r="AZ1181" i="9"/>
  <c r="AZ1180" i="9"/>
  <c r="AZ1179" i="9"/>
  <c r="AZ1178" i="9"/>
  <c r="AZ1177" i="9"/>
  <c r="AZ1176" i="9"/>
  <c r="AZ1175" i="9"/>
  <c r="AZ1174" i="9"/>
  <c r="AZ1173" i="9"/>
  <c r="AZ1172" i="9"/>
  <c r="AZ1171" i="9"/>
  <c r="AZ1170" i="9"/>
  <c r="AZ1169" i="9"/>
  <c r="AZ1168" i="9"/>
  <c r="AZ1167" i="9"/>
  <c r="AZ1166" i="9"/>
  <c r="AZ1165" i="9"/>
  <c r="AZ1164" i="9"/>
  <c r="AZ1163" i="9"/>
  <c r="AZ1162" i="9"/>
  <c r="AZ1161" i="9"/>
  <c r="AZ1160" i="9"/>
  <c r="AZ1159" i="9"/>
  <c r="AZ1158" i="9"/>
  <c r="AZ1157" i="9"/>
  <c r="AZ1156" i="9"/>
  <c r="AZ1155" i="9"/>
  <c r="AZ1154" i="9"/>
  <c r="AZ1153" i="9"/>
  <c r="AZ1152" i="9"/>
  <c r="AZ1151" i="9"/>
  <c r="AZ1150" i="9"/>
  <c r="AZ1149" i="9"/>
  <c r="AZ1148" i="9"/>
  <c r="AZ1147" i="9"/>
  <c r="AZ1146" i="9"/>
  <c r="AZ1145" i="9"/>
  <c r="AZ1144" i="9"/>
  <c r="AZ1143" i="9"/>
  <c r="AZ1142" i="9"/>
  <c r="AZ1141" i="9"/>
  <c r="AZ1140" i="9"/>
  <c r="AZ1139" i="9"/>
  <c r="AZ1138" i="9"/>
  <c r="AZ1137" i="9"/>
  <c r="AZ1136" i="9"/>
  <c r="AZ1135" i="9"/>
  <c r="AZ1134" i="9"/>
  <c r="AZ1133" i="9"/>
  <c r="AZ1132" i="9"/>
  <c r="AZ1131" i="9"/>
  <c r="AZ1130" i="9"/>
  <c r="AZ1129" i="9"/>
  <c r="AZ1128" i="9"/>
  <c r="AZ1127" i="9"/>
  <c r="AZ1126" i="9"/>
  <c r="AZ1125" i="9"/>
  <c r="AZ1124" i="9"/>
  <c r="AZ1123" i="9"/>
  <c r="AZ1122" i="9"/>
  <c r="AZ1121" i="9"/>
  <c r="AZ1120" i="9"/>
  <c r="AZ1119" i="9"/>
  <c r="AZ1118" i="9"/>
  <c r="AZ1117" i="9"/>
  <c r="AZ1116" i="9"/>
  <c r="AZ1115" i="9"/>
  <c r="AZ1114" i="9"/>
  <c r="AZ1113" i="9"/>
  <c r="AZ1112" i="9"/>
  <c r="AZ1111" i="9"/>
  <c r="AZ1110" i="9"/>
  <c r="AZ1109" i="9"/>
  <c r="AZ1108" i="9"/>
  <c r="AZ1107" i="9"/>
  <c r="AZ1106" i="9"/>
  <c r="AZ1105" i="9"/>
  <c r="AZ1104" i="9"/>
  <c r="AZ1103" i="9"/>
  <c r="AZ1102" i="9"/>
  <c r="AZ1101" i="9"/>
  <c r="AZ1100" i="9"/>
  <c r="AZ1099" i="9"/>
  <c r="AZ1098" i="9"/>
  <c r="AZ1097" i="9"/>
  <c r="AZ1096" i="9"/>
  <c r="AZ1095" i="9"/>
  <c r="AZ1094" i="9"/>
  <c r="AZ1093" i="9"/>
  <c r="AZ1092" i="9"/>
  <c r="AZ1091" i="9"/>
  <c r="AZ1090" i="9"/>
  <c r="AZ1089" i="9"/>
  <c r="AZ1088" i="9"/>
  <c r="AZ1087" i="9"/>
  <c r="AZ1086" i="9"/>
  <c r="AZ1085" i="9"/>
  <c r="AZ1084" i="9"/>
  <c r="AZ1083" i="9"/>
  <c r="AZ1082" i="9"/>
  <c r="AZ1081" i="9"/>
  <c r="AZ1080" i="9"/>
  <c r="AZ1079" i="9"/>
  <c r="AZ1078" i="9"/>
  <c r="AZ1077" i="9"/>
  <c r="AZ1076" i="9"/>
  <c r="AZ1075" i="9"/>
  <c r="AZ1074" i="9"/>
  <c r="AZ1073" i="9"/>
  <c r="AZ1072" i="9"/>
  <c r="AZ1071" i="9"/>
  <c r="AZ1070" i="9"/>
  <c r="AZ1069" i="9"/>
  <c r="AZ1068" i="9"/>
  <c r="AZ1067" i="9"/>
  <c r="AZ1066" i="9"/>
  <c r="AZ1065" i="9"/>
  <c r="AZ1064" i="9"/>
  <c r="AZ1063" i="9"/>
  <c r="AZ1062" i="9"/>
  <c r="AZ1061" i="9"/>
  <c r="AZ1060" i="9"/>
  <c r="AZ1059" i="9"/>
  <c r="AZ1058" i="9"/>
  <c r="AZ1057" i="9"/>
  <c r="AZ1056" i="9"/>
  <c r="AZ1055" i="9"/>
  <c r="AZ1054" i="9"/>
  <c r="AZ1053" i="9"/>
  <c r="AZ1052" i="9"/>
  <c r="AZ1051" i="9"/>
  <c r="AZ1050" i="9"/>
  <c r="AZ1049" i="9"/>
  <c r="AZ1048" i="9"/>
  <c r="AZ1047" i="9"/>
  <c r="AZ1046" i="9"/>
  <c r="AZ1045" i="9"/>
  <c r="AZ1044" i="9"/>
  <c r="AZ1043" i="9"/>
  <c r="AZ1042" i="9"/>
  <c r="AZ1041" i="9"/>
  <c r="AZ1040" i="9"/>
  <c r="AZ1039" i="9"/>
  <c r="AZ1038" i="9"/>
  <c r="AZ1037" i="9"/>
  <c r="AZ1036" i="9"/>
  <c r="AZ1035" i="9"/>
  <c r="AZ1034" i="9"/>
  <c r="AZ1033" i="9"/>
  <c r="AZ1032" i="9"/>
  <c r="AZ1031" i="9"/>
  <c r="AZ1030" i="9"/>
  <c r="AZ1029" i="9"/>
  <c r="AZ1028" i="9"/>
  <c r="AZ1027" i="9"/>
  <c r="AZ1026" i="9"/>
  <c r="AZ1025" i="9"/>
  <c r="AZ1024" i="9"/>
  <c r="AZ1023" i="9"/>
  <c r="AZ1022" i="9"/>
  <c r="AZ1021" i="9"/>
  <c r="AZ1020" i="9"/>
  <c r="AZ1019" i="9"/>
  <c r="AZ1018" i="9"/>
  <c r="AZ1017" i="9"/>
  <c r="AZ1016" i="9"/>
  <c r="AZ1015" i="9"/>
  <c r="AZ1014" i="9"/>
  <c r="AZ1013" i="9"/>
  <c r="AZ1012" i="9"/>
  <c r="AZ1011" i="9"/>
  <c r="AZ1010" i="9"/>
  <c r="AZ1009" i="9"/>
  <c r="AZ1008" i="9"/>
  <c r="AZ1007" i="9"/>
  <c r="AZ1006" i="9"/>
  <c r="AZ1005" i="9"/>
  <c r="AZ1004" i="9"/>
  <c r="AZ1003" i="9"/>
  <c r="AZ1002" i="9"/>
  <c r="AZ1001" i="9"/>
  <c r="AZ1000" i="9"/>
  <c r="AZ999" i="9"/>
  <c r="AZ998" i="9"/>
  <c r="AZ997" i="9"/>
  <c r="AZ996" i="9"/>
  <c r="AZ995" i="9"/>
  <c r="AZ994" i="9"/>
  <c r="AZ993" i="9"/>
  <c r="AZ992" i="9"/>
  <c r="AZ991" i="9"/>
  <c r="AZ990" i="9"/>
  <c r="AZ989" i="9"/>
  <c r="AZ988" i="9"/>
  <c r="AZ987" i="9"/>
  <c r="AZ986" i="9"/>
  <c r="AZ985" i="9"/>
  <c r="AZ984" i="9"/>
  <c r="AZ983" i="9"/>
  <c r="AZ982" i="9"/>
  <c r="AZ981" i="9"/>
  <c r="AZ980" i="9"/>
  <c r="AZ979" i="9"/>
  <c r="AZ978" i="9"/>
  <c r="AZ977" i="9"/>
  <c r="AZ976" i="9"/>
  <c r="AZ975" i="9"/>
  <c r="AZ974" i="9"/>
  <c r="AZ973" i="9"/>
  <c r="AZ972" i="9"/>
  <c r="AZ971" i="9"/>
  <c r="AZ970" i="9"/>
  <c r="AZ969" i="9"/>
  <c r="AZ968" i="9"/>
  <c r="AZ967" i="9"/>
  <c r="AZ966" i="9"/>
  <c r="AZ965" i="9"/>
  <c r="AZ964" i="9"/>
  <c r="AZ963" i="9"/>
  <c r="AZ962" i="9"/>
  <c r="AZ961" i="9"/>
  <c r="AZ960" i="9"/>
  <c r="AZ959" i="9"/>
  <c r="AZ958" i="9"/>
  <c r="AZ957" i="9"/>
  <c r="AZ956" i="9"/>
  <c r="AZ955" i="9"/>
  <c r="AZ954" i="9"/>
  <c r="AZ953" i="9"/>
  <c r="AZ952" i="9"/>
  <c r="AZ951" i="9"/>
  <c r="AZ950" i="9"/>
  <c r="AZ949" i="9"/>
  <c r="AZ948" i="9"/>
  <c r="AZ947" i="9"/>
  <c r="AZ946" i="9"/>
  <c r="AZ945" i="9"/>
  <c r="AZ944" i="9"/>
  <c r="AZ943" i="9"/>
  <c r="AZ942" i="9"/>
  <c r="AZ941" i="9"/>
  <c r="AZ940" i="9"/>
  <c r="AZ939" i="9"/>
  <c r="AZ938" i="9"/>
  <c r="AZ937" i="9"/>
  <c r="AZ936" i="9"/>
  <c r="AZ935" i="9"/>
  <c r="AZ934" i="9"/>
  <c r="AZ933" i="9"/>
  <c r="AZ932" i="9"/>
  <c r="AZ931" i="9"/>
  <c r="AZ930" i="9"/>
  <c r="AZ929" i="9"/>
  <c r="AZ928" i="9"/>
  <c r="AZ927" i="9"/>
  <c r="AZ926" i="9"/>
  <c r="AZ925" i="9"/>
  <c r="AZ924" i="9"/>
  <c r="AZ923" i="9"/>
  <c r="AZ922" i="9"/>
  <c r="AZ921" i="9"/>
  <c r="AZ920" i="9"/>
  <c r="AZ919" i="9"/>
  <c r="AZ918" i="9"/>
  <c r="AZ917" i="9"/>
  <c r="AZ916" i="9"/>
  <c r="AZ915" i="9"/>
  <c r="AZ914" i="9"/>
  <c r="AZ913" i="9"/>
  <c r="AZ912" i="9"/>
  <c r="AZ911" i="9"/>
  <c r="AZ910" i="9"/>
  <c r="AZ909" i="9"/>
  <c r="AZ908" i="9"/>
  <c r="AZ907" i="9"/>
  <c r="AZ906" i="9"/>
  <c r="AZ905" i="9"/>
  <c r="AZ904" i="9"/>
  <c r="AZ903" i="9"/>
  <c r="AZ902" i="9"/>
  <c r="AZ901" i="9"/>
  <c r="AZ900" i="9"/>
  <c r="AZ899" i="9"/>
  <c r="AZ898" i="9"/>
  <c r="AZ897" i="9"/>
  <c r="AZ896" i="9"/>
  <c r="AZ895" i="9"/>
  <c r="AZ894" i="9"/>
  <c r="AZ893" i="9"/>
  <c r="AZ892" i="9"/>
  <c r="AZ891" i="9"/>
  <c r="AZ890" i="9"/>
  <c r="AZ889" i="9"/>
  <c r="AZ888" i="9"/>
  <c r="AZ887" i="9"/>
  <c r="AZ886" i="9"/>
  <c r="AZ885" i="9"/>
  <c r="AZ884" i="9"/>
  <c r="AZ883" i="9"/>
  <c r="AZ882" i="9"/>
  <c r="AZ881" i="9"/>
  <c r="AZ880" i="9"/>
  <c r="AZ879" i="9"/>
  <c r="AZ878" i="9"/>
  <c r="AZ877" i="9"/>
  <c r="AZ876" i="9"/>
  <c r="AZ875" i="9"/>
  <c r="AZ874" i="9"/>
  <c r="AZ873" i="9"/>
  <c r="AZ872" i="9"/>
  <c r="AZ871" i="9"/>
  <c r="AZ870" i="9"/>
  <c r="AZ869" i="9"/>
  <c r="AZ868" i="9"/>
  <c r="AZ867" i="9"/>
  <c r="AZ866" i="9"/>
  <c r="AZ865" i="9"/>
  <c r="AZ864" i="9"/>
  <c r="AZ863" i="9"/>
  <c r="AZ862" i="9"/>
  <c r="AZ861" i="9"/>
  <c r="AZ860" i="9"/>
  <c r="AZ859" i="9"/>
  <c r="AZ858" i="9"/>
  <c r="AZ857" i="9"/>
  <c r="AZ856" i="9"/>
  <c r="AZ855" i="9"/>
  <c r="AZ854" i="9"/>
  <c r="AZ853" i="9"/>
  <c r="AZ852" i="9"/>
  <c r="AZ851" i="9"/>
  <c r="AZ850" i="9"/>
  <c r="AZ849" i="9"/>
  <c r="AZ848" i="9"/>
  <c r="AZ847" i="9"/>
  <c r="AZ846" i="9"/>
  <c r="AZ845" i="9"/>
  <c r="AZ844" i="9"/>
  <c r="AZ843" i="9"/>
  <c r="AZ842" i="9"/>
  <c r="AZ841" i="9"/>
  <c r="AZ840" i="9"/>
  <c r="AZ839" i="9"/>
  <c r="AZ838" i="9"/>
  <c r="AZ837" i="9"/>
  <c r="AZ836" i="9"/>
  <c r="AZ835" i="9"/>
  <c r="AZ834" i="9"/>
  <c r="AZ833" i="9"/>
  <c r="AZ832" i="9"/>
  <c r="AZ831" i="9"/>
  <c r="AZ830" i="9"/>
  <c r="AZ829" i="9"/>
  <c r="AZ828" i="9"/>
  <c r="AZ827" i="9"/>
  <c r="AZ826" i="9"/>
  <c r="AZ825" i="9"/>
  <c r="AZ824" i="9"/>
  <c r="AZ823" i="9"/>
  <c r="AZ822" i="9"/>
  <c r="AZ821" i="9"/>
  <c r="AZ820" i="9"/>
  <c r="AZ819" i="9"/>
  <c r="AZ818" i="9"/>
  <c r="AZ817" i="9"/>
  <c r="AZ816" i="9"/>
  <c r="AZ815" i="9"/>
  <c r="AZ814" i="9"/>
  <c r="AZ813" i="9"/>
  <c r="AZ812" i="9"/>
  <c r="AZ811" i="9"/>
  <c r="AZ810" i="9"/>
  <c r="AZ809" i="9"/>
  <c r="AZ808" i="9"/>
  <c r="AZ807" i="9"/>
  <c r="AZ806" i="9"/>
  <c r="AZ805" i="9"/>
  <c r="AZ804" i="9"/>
  <c r="AZ803" i="9"/>
  <c r="AZ802" i="9"/>
  <c r="AZ801" i="9"/>
  <c r="AZ800" i="9"/>
  <c r="AZ799" i="9"/>
  <c r="AZ798" i="9"/>
  <c r="AZ797" i="9"/>
  <c r="AZ796" i="9"/>
  <c r="AZ795" i="9"/>
  <c r="AZ794" i="9"/>
  <c r="AZ793" i="9"/>
  <c r="AZ792" i="9"/>
  <c r="AZ791" i="9"/>
  <c r="AZ790" i="9"/>
  <c r="AZ789" i="9"/>
  <c r="AZ788" i="9"/>
  <c r="AZ787" i="9"/>
  <c r="AZ786" i="9"/>
  <c r="AZ785" i="9"/>
  <c r="AZ784" i="9"/>
  <c r="AZ783" i="9"/>
  <c r="AZ782" i="9"/>
  <c r="AZ781" i="9"/>
  <c r="AZ780" i="9"/>
  <c r="AZ779" i="9"/>
  <c r="AZ778" i="9"/>
  <c r="AZ777" i="9"/>
  <c r="AZ776" i="9"/>
  <c r="AZ775" i="9"/>
  <c r="AZ774" i="9"/>
  <c r="AZ773" i="9"/>
  <c r="AZ772" i="9"/>
  <c r="AZ771" i="9"/>
  <c r="AZ770" i="9"/>
  <c r="AZ769" i="9"/>
  <c r="AZ768" i="9"/>
  <c r="AZ767" i="9"/>
  <c r="AZ766" i="9"/>
  <c r="AZ765" i="9"/>
  <c r="AZ764" i="9"/>
  <c r="AZ763" i="9"/>
  <c r="AZ762" i="9"/>
  <c r="AZ761" i="9"/>
  <c r="AZ760" i="9"/>
  <c r="AZ759" i="9"/>
  <c r="AZ758" i="9"/>
  <c r="AZ757" i="9"/>
  <c r="AZ756" i="9"/>
  <c r="AZ755" i="9"/>
  <c r="AZ754" i="9"/>
  <c r="AZ753" i="9"/>
  <c r="AZ752" i="9"/>
  <c r="AZ751" i="9"/>
  <c r="AZ750" i="9"/>
  <c r="AZ749" i="9"/>
  <c r="AZ748" i="9"/>
  <c r="AZ747" i="9"/>
  <c r="AZ746" i="9"/>
  <c r="AZ745" i="9"/>
  <c r="AZ744" i="9"/>
  <c r="AZ743" i="9"/>
  <c r="AZ742" i="9"/>
  <c r="AZ741" i="9"/>
  <c r="AZ740" i="9"/>
  <c r="AZ739" i="9"/>
  <c r="AZ738" i="9"/>
  <c r="AZ737" i="9"/>
  <c r="AZ736" i="9"/>
  <c r="AZ735" i="9"/>
  <c r="AZ734" i="9"/>
  <c r="AZ733" i="9"/>
  <c r="AZ732" i="9"/>
  <c r="AZ731" i="9"/>
  <c r="AZ730" i="9"/>
  <c r="AZ729" i="9"/>
  <c r="AZ728" i="9"/>
  <c r="AZ727" i="9"/>
  <c r="AZ726" i="9"/>
  <c r="AZ725" i="9"/>
  <c r="AZ724" i="9"/>
  <c r="AZ723" i="9"/>
  <c r="AZ722" i="9"/>
  <c r="AZ721" i="9"/>
  <c r="AZ720" i="9"/>
  <c r="AZ719" i="9"/>
  <c r="AZ718" i="9"/>
  <c r="AZ717" i="9"/>
  <c r="AZ716" i="9"/>
  <c r="AZ715" i="9"/>
  <c r="AZ714" i="9"/>
  <c r="AZ713" i="9"/>
  <c r="AZ712" i="9"/>
  <c r="AZ711" i="9"/>
  <c r="AZ710" i="9"/>
  <c r="AZ709" i="9"/>
  <c r="AZ708" i="9"/>
  <c r="AZ707" i="9"/>
  <c r="AZ706" i="9"/>
  <c r="AZ705" i="9"/>
  <c r="AZ704" i="9"/>
  <c r="AZ703" i="9"/>
  <c r="AZ702" i="9"/>
  <c r="AZ701" i="9"/>
  <c r="AZ700" i="9"/>
  <c r="AZ699" i="9"/>
  <c r="AZ698" i="9"/>
  <c r="AZ697" i="9"/>
  <c r="AZ696" i="9"/>
  <c r="AZ695" i="9"/>
  <c r="AZ694" i="9"/>
  <c r="AZ693" i="9"/>
  <c r="AZ692" i="9"/>
  <c r="AZ691" i="9"/>
  <c r="AZ690" i="9"/>
  <c r="AZ689" i="9"/>
  <c r="AZ688" i="9"/>
  <c r="AZ687" i="9"/>
  <c r="AZ686" i="9"/>
  <c r="AZ685" i="9"/>
  <c r="AZ684" i="9"/>
  <c r="AZ683" i="9"/>
  <c r="AZ682" i="9"/>
  <c r="AZ681" i="9"/>
  <c r="AZ680" i="9"/>
  <c r="AZ679" i="9"/>
  <c r="AZ678" i="9"/>
  <c r="AZ677" i="9"/>
  <c r="AZ676" i="9"/>
  <c r="AZ675" i="9"/>
  <c r="AZ674" i="9"/>
  <c r="AZ673" i="9"/>
  <c r="AZ672" i="9"/>
  <c r="AZ671" i="9"/>
  <c r="AZ670" i="9"/>
  <c r="AZ669" i="9"/>
  <c r="AZ668" i="9"/>
  <c r="AZ667" i="9"/>
  <c r="AZ666" i="9"/>
  <c r="AZ665" i="9"/>
  <c r="AZ664" i="9"/>
  <c r="AZ663" i="9"/>
  <c r="AZ662" i="9"/>
  <c r="AZ661" i="9"/>
  <c r="AZ660" i="9"/>
  <c r="AZ659" i="9"/>
  <c r="AZ658" i="9"/>
  <c r="AZ657" i="9"/>
  <c r="AZ656" i="9"/>
  <c r="AZ655" i="9"/>
  <c r="AZ654" i="9"/>
  <c r="AZ653" i="9"/>
  <c r="AZ652" i="9"/>
  <c r="AZ651" i="9"/>
  <c r="AZ650" i="9"/>
  <c r="AZ649" i="9"/>
  <c r="AZ648" i="9"/>
  <c r="AZ647" i="9"/>
  <c r="AZ646" i="9"/>
  <c r="AZ645" i="9"/>
  <c r="AZ644" i="9"/>
  <c r="AZ643" i="9"/>
  <c r="AZ642" i="9"/>
  <c r="AZ641" i="9"/>
  <c r="AZ640" i="9"/>
  <c r="AZ639" i="9"/>
  <c r="AZ638" i="9"/>
  <c r="AZ637" i="9"/>
  <c r="AZ636" i="9"/>
  <c r="AZ635" i="9"/>
  <c r="AZ634" i="9"/>
  <c r="AZ633" i="9"/>
  <c r="AZ632" i="9"/>
  <c r="AZ631" i="9"/>
  <c r="AZ630" i="9"/>
  <c r="AZ629" i="9"/>
  <c r="AZ628" i="9"/>
  <c r="AZ627" i="9"/>
  <c r="AZ626" i="9"/>
  <c r="AZ625" i="9"/>
  <c r="AZ624" i="9"/>
  <c r="AZ623" i="9"/>
  <c r="AZ622" i="9"/>
  <c r="AZ621" i="9"/>
  <c r="AZ620" i="9"/>
  <c r="AZ619" i="9"/>
  <c r="AZ618" i="9"/>
  <c r="AZ617" i="9"/>
  <c r="AZ616" i="9"/>
  <c r="AZ615" i="9"/>
  <c r="AZ614" i="9"/>
  <c r="AZ613" i="9"/>
  <c r="AZ612" i="9"/>
  <c r="AZ611" i="9"/>
  <c r="AZ610" i="9"/>
  <c r="AZ609" i="9"/>
  <c r="AZ608" i="9"/>
  <c r="AZ607" i="9"/>
  <c r="AZ606" i="9"/>
  <c r="AZ605" i="9"/>
  <c r="AZ604" i="9"/>
  <c r="AZ603" i="9"/>
  <c r="AZ602" i="9"/>
  <c r="AZ601" i="9"/>
  <c r="AZ600" i="9"/>
  <c r="AZ599" i="9"/>
  <c r="AZ598" i="9"/>
  <c r="AZ597" i="9"/>
  <c r="AZ596" i="9"/>
  <c r="AZ595" i="9"/>
  <c r="AZ594" i="9"/>
  <c r="AZ593" i="9"/>
  <c r="AZ592" i="9"/>
  <c r="AZ591" i="9"/>
  <c r="AZ590" i="9"/>
  <c r="AZ589" i="9"/>
  <c r="AZ588" i="9"/>
  <c r="AZ587" i="9"/>
  <c r="AZ586" i="9"/>
  <c r="AZ585" i="9"/>
  <c r="AZ584" i="9"/>
  <c r="AZ583" i="9"/>
  <c r="AZ582" i="9"/>
  <c r="AZ581" i="9"/>
  <c r="AZ580" i="9"/>
  <c r="AZ579" i="9"/>
  <c r="AZ578" i="9"/>
  <c r="AZ577" i="9"/>
  <c r="AZ576" i="9"/>
  <c r="AZ575" i="9"/>
  <c r="AZ574" i="9"/>
  <c r="AZ573" i="9"/>
  <c r="AZ572" i="9"/>
  <c r="AZ571" i="9"/>
  <c r="AZ570" i="9"/>
  <c r="AZ569" i="9"/>
  <c r="AZ568" i="9"/>
  <c r="AZ567" i="9"/>
  <c r="AZ566" i="9"/>
  <c r="AZ565" i="9"/>
  <c r="AZ564" i="9"/>
  <c r="AZ563" i="9"/>
  <c r="AZ562" i="9"/>
  <c r="AZ561" i="9"/>
  <c r="AZ560" i="9"/>
  <c r="AZ559" i="9"/>
  <c r="AZ558" i="9"/>
  <c r="AZ557" i="9"/>
  <c r="AZ556" i="9"/>
  <c r="AZ555" i="9"/>
  <c r="AZ554" i="9"/>
  <c r="AZ553" i="9"/>
  <c r="AZ552" i="9"/>
  <c r="AZ551" i="9"/>
  <c r="AZ550" i="9"/>
  <c r="AZ549" i="9"/>
  <c r="AZ548" i="9"/>
  <c r="AZ547" i="9"/>
  <c r="AZ546" i="9"/>
  <c r="AZ545" i="9"/>
  <c r="AZ544" i="9"/>
  <c r="AZ543" i="9"/>
  <c r="AZ542" i="9"/>
  <c r="AZ541" i="9"/>
  <c r="AZ540" i="9"/>
  <c r="AZ539" i="9"/>
  <c r="AZ538" i="9"/>
  <c r="AZ537" i="9"/>
  <c r="AZ536" i="9"/>
  <c r="AZ535" i="9"/>
  <c r="AZ534" i="9"/>
  <c r="AZ533" i="9"/>
  <c r="AZ532" i="9"/>
  <c r="AZ531" i="9"/>
  <c r="AZ530" i="9"/>
  <c r="AZ529" i="9"/>
  <c r="AZ528" i="9"/>
  <c r="AZ527" i="9"/>
  <c r="AZ526" i="9"/>
  <c r="AZ525" i="9"/>
  <c r="AZ524" i="9"/>
  <c r="AZ523" i="9"/>
  <c r="AZ522" i="9"/>
  <c r="AZ521" i="9"/>
  <c r="AZ520" i="9"/>
  <c r="AZ519" i="9"/>
  <c r="AZ518" i="9"/>
  <c r="AZ517" i="9"/>
  <c r="AZ516" i="9"/>
  <c r="AZ515" i="9"/>
  <c r="AZ514" i="9"/>
  <c r="AZ513" i="9"/>
  <c r="AZ512" i="9"/>
  <c r="AZ511" i="9"/>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6" i="9"/>
  <c r="AZ295" i="9"/>
  <c r="AZ294" i="9"/>
  <c r="AZ293" i="9"/>
  <c r="AZ292" i="9"/>
  <c r="AZ291" i="9"/>
  <c r="AZ290" i="9"/>
  <c r="AZ289" i="9"/>
  <c r="AZ288" i="9"/>
  <c r="AZ287" i="9"/>
  <c r="AZ286" i="9"/>
  <c r="AZ285"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AZ10" i="9"/>
  <c r="AZ9" i="9"/>
  <c r="AZ8" i="9"/>
  <c r="AZ7" i="9"/>
  <c r="AZ6" i="9"/>
  <c r="AZ5" i="9"/>
  <c r="AZ4" i="9"/>
  <c r="AZ3" i="9"/>
  <c r="AZ1315" i="9"/>
  <c r="AZ1314" i="9"/>
  <c r="AZ1313" i="9"/>
  <c r="AZ1312" i="9"/>
  <c r="AZ1311" i="9"/>
  <c r="AZ1310" i="9"/>
  <c r="AZ1309" i="9"/>
  <c r="AH1315" i="9"/>
  <c r="AH1314" i="9"/>
  <c r="AH1313" i="9"/>
  <c r="AH1312" i="9"/>
  <c r="AH1311" i="9"/>
  <c r="AH1310" i="9"/>
  <c r="AH1309" i="9"/>
  <c r="AH1308" i="9"/>
  <c r="AH1307" i="9"/>
  <c r="AH1306" i="9"/>
  <c r="AH1305" i="9"/>
  <c r="AH1304" i="9"/>
  <c r="AH1303" i="9"/>
  <c r="AH1302" i="9"/>
  <c r="AH1301" i="9"/>
  <c r="AH1300" i="9"/>
  <c r="AH1299" i="9"/>
  <c r="AH1298" i="9"/>
  <c r="AH1297" i="9"/>
  <c r="AH1296" i="9"/>
  <c r="AH1295" i="9"/>
  <c r="AH1294" i="9"/>
  <c r="AH1293" i="9"/>
  <c r="AH1292" i="9"/>
  <c r="AH1291" i="9"/>
  <c r="AH1290" i="9"/>
  <c r="AH1289" i="9"/>
  <c r="AH1288" i="9"/>
  <c r="AH1287" i="9"/>
  <c r="AH1286" i="9"/>
  <c r="AH1285" i="9"/>
  <c r="AH1284" i="9"/>
  <c r="AH1283" i="9"/>
  <c r="AH1282" i="9"/>
  <c r="AH1281" i="9"/>
  <c r="AH1280" i="9"/>
  <c r="AH1279" i="9"/>
  <c r="AH1278" i="9"/>
  <c r="AH1277" i="9"/>
  <c r="AH1276" i="9"/>
  <c r="AH1275" i="9"/>
  <c r="AH1274" i="9"/>
  <c r="AH1273" i="9"/>
  <c r="AH1272" i="9"/>
  <c r="AH1271" i="9"/>
  <c r="AH1270" i="9"/>
  <c r="AH1269" i="9"/>
  <c r="AH1268" i="9"/>
  <c r="AH1267" i="9"/>
  <c r="AH1266" i="9"/>
  <c r="AH1265" i="9"/>
  <c r="AH1264" i="9"/>
  <c r="AH1263" i="9"/>
  <c r="AH1262" i="9"/>
  <c r="AH1261" i="9"/>
  <c r="AH1260" i="9"/>
  <c r="AH1259" i="9"/>
  <c r="AH1258" i="9"/>
  <c r="AH1257" i="9"/>
  <c r="AH1256" i="9"/>
  <c r="AH1255" i="9"/>
  <c r="AH1254" i="9"/>
  <c r="AH1253" i="9"/>
  <c r="AH1252" i="9"/>
  <c r="AH1251" i="9"/>
  <c r="AH1250" i="9"/>
  <c r="AH1249" i="9"/>
  <c r="AH1248" i="9"/>
  <c r="AH1247" i="9"/>
  <c r="AH1246" i="9"/>
  <c r="AH1245" i="9"/>
  <c r="AH1244" i="9"/>
  <c r="AH1243" i="9"/>
  <c r="AH1242" i="9"/>
  <c r="AH1241" i="9"/>
  <c r="AH1240" i="9"/>
  <c r="AH1239" i="9"/>
  <c r="AH1238" i="9"/>
  <c r="AH1237" i="9"/>
  <c r="AH1236" i="9"/>
  <c r="AH1235" i="9"/>
  <c r="AH1234" i="9"/>
  <c r="AH1233" i="9"/>
  <c r="AH1232" i="9"/>
  <c r="AH1231" i="9"/>
  <c r="AH1230" i="9"/>
  <c r="AH1229" i="9"/>
  <c r="AH1228" i="9"/>
  <c r="AH1227" i="9"/>
  <c r="AH1226" i="9"/>
  <c r="AH1225" i="9"/>
  <c r="AH1224" i="9"/>
  <c r="AH1223" i="9"/>
  <c r="AH1222" i="9"/>
  <c r="AH1221" i="9"/>
  <c r="AH1220" i="9"/>
  <c r="AH1219" i="9"/>
  <c r="AH1218" i="9"/>
  <c r="AH1217" i="9"/>
  <c r="AH1216" i="9"/>
  <c r="AH1215" i="9"/>
  <c r="AH1214" i="9"/>
  <c r="AH1213" i="9"/>
  <c r="AH1212" i="9"/>
  <c r="AH1211" i="9"/>
  <c r="AH1210" i="9"/>
  <c r="AH1209" i="9"/>
  <c r="AH1208" i="9"/>
  <c r="AH1207" i="9"/>
  <c r="AH1206" i="9"/>
  <c r="AH1205" i="9"/>
  <c r="AH1204" i="9"/>
  <c r="AH1203" i="9"/>
  <c r="AH1202" i="9"/>
  <c r="AH1201" i="9"/>
  <c r="AH1200" i="9"/>
  <c r="AH1199" i="9"/>
  <c r="AH1198" i="9"/>
  <c r="AH1197" i="9"/>
  <c r="AH1196" i="9"/>
  <c r="AH1195" i="9"/>
  <c r="AH1194" i="9"/>
  <c r="AH1193" i="9"/>
  <c r="AH1192" i="9"/>
  <c r="AH1191" i="9"/>
  <c r="AH1190" i="9"/>
  <c r="AH1189" i="9"/>
  <c r="AH1188" i="9"/>
  <c r="AH1187" i="9"/>
  <c r="AH1186" i="9"/>
  <c r="AH1185" i="9"/>
  <c r="AH1184" i="9"/>
  <c r="AH1183" i="9"/>
  <c r="AH1182" i="9"/>
  <c r="AH1181" i="9"/>
  <c r="AH1180" i="9"/>
  <c r="AH1179" i="9"/>
  <c r="AH1178" i="9"/>
  <c r="AH1177" i="9"/>
  <c r="AH1176" i="9"/>
  <c r="AH1175" i="9"/>
  <c r="AH1174" i="9"/>
  <c r="AH1173" i="9"/>
  <c r="AH1172" i="9"/>
  <c r="AH1171" i="9"/>
  <c r="AH1170" i="9"/>
  <c r="AH1169" i="9"/>
  <c r="AH1168" i="9"/>
  <c r="AH1167" i="9"/>
  <c r="AH1166" i="9"/>
  <c r="AH1165" i="9"/>
  <c r="AH1164" i="9"/>
  <c r="AH1163" i="9"/>
  <c r="AH1162" i="9"/>
  <c r="AH1161" i="9"/>
  <c r="AH1160" i="9"/>
  <c r="AH1159" i="9"/>
  <c r="AH1158" i="9"/>
  <c r="AH1157" i="9"/>
  <c r="AH1156" i="9"/>
  <c r="AH1155" i="9"/>
  <c r="AH1154" i="9"/>
  <c r="AH1153" i="9"/>
  <c r="AH1152" i="9"/>
  <c r="AH1151" i="9"/>
  <c r="AH1150" i="9"/>
  <c r="AH1149" i="9"/>
  <c r="AH1148" i="9"/>
  <c r="AH1147" i="9"/>
  <c r="AH1146" i="9"/>
  <c r="AH1145" i="9"/>
  <c r="AH1144" i="9"/>
  <c r="AH1143" i="9"/>
  <c r="AH1142" i="9"/>
  <c r="AH1141" i="9"/>
  <c r="AH1140" i="9"/>
  <c r="AH1139" i="9"/>
  <c r="AH1138" i="9"/>
  <c r="AH1137" i="9"/>
  <c r="AH1136" i="9"/>
  <c r="AH1135" i="9"/>
  <c r="AH1134" i="9"/>
  <c r="AH1133" i="9"/>
  <c r="AH1132" i="9"/>
  <c r="AH1131" i="9"/>
  <c r="AH1130" i="9"/>
  <c r="AH1129" i="9"/>
  <c r="AH1128" i="9"/>
  <c r="AH1127" i="9"/>
  <c r="AH1126" i="9"/>
  <c r="AH1125" i="9"/>
  <c r="AH1124" i="9"/>
  <c r="AH1123" i="9"/>
  <c r="AH1122" i="9"/>
  <c r="AH1121" i="9"/>
  <c r="AH1120" i="9"/>
  <c r="AH1119" i="9"/>
  <c r="AH1118" i="9"/>
  <c r="AH1117" i="9"/>
  <c r="AH1116" i="9"/>
  <c r="AH1115" i="9"/>
  <c r="AH1114" i="9"/>
  <c r="AH1113" i="9"/>
  <c r="AH1112" i="9"/>
  <c r="AH1111" i="9"/>
  <c r="AH1110" i="9"/>
  <c r="AH1109" i="9"/>
  <c r="AH1108" i="9"/>
  <c r="AH1107" i="9"/>
  <c r="AH1106" i="9"/>
  <c r="AH1105" i="9"/>
  <c r="AH1104" i="9"/>
  <c r="AH1103" i="9"/>
  <c r="AH1102" i="9"/>
  <c r="AH1101" i="9"/>
  <c r="AH1100" i="9"/>
  <c r="AH1099" i="9"/>
  <c r="AH1098" i="9"/>
  <c r="AH1097" i="9"/>
  <c r="AH1096" i="9"/>
  <c r="AH1095" i="9"/>
  <c r="AH1094" i="9"/>
  <c r="AH1093" i="9"/>
  <c r="AH1092" i="9"/>
  <c r="AH1091" i="9"/>
  <c r="AH1090" i="9"/>
  <c r="AH1089" i="9"/>
  <c r="AH1088" i="9"/>
  <c r="AH1087" i="9"/>
  <c r="AH1086" i="9"/>
  <c r="AH1085" i="9"/>
  <c r="AH1084" i="9"/>
  <c r="AH1083" i="9"/>
  <c r="AH1082" i="9"/>
  <c r="AH1081" i="9"/>
  <c r="AH1080" i="9"/>
  <c r="AH1079" i="9"/>
  <c r="AH1078" i="9"/>
  <c r="AH1077" i="9"/>
  <c r="AH1076" i="9"/>
  <c r="AH1075" i="9"/>
  <c r="AH1074" i="9"/>
  <c r="AH1073" i="9"/>
  <c r="AH1072" i="9"/>
  <c r="AH1071" i="9"/>
  <c r="AH1070" i="9"/>
  <c r="AH1069" i="9"/>
  <c r="AH1068" i="9"/>
  <c r="AH1067" i="9"/>
  <c r="AH1066" i="9"/>
  <c r="AH1065" i="9"/>
  <c r="AH1064" i="9"/>
  <c r="AH1063" i="9"/>
  <c r="AH1062" i="9"/>
  <c r="AH1061" i="9"/>
  <c r="AH1060" i="9"/>
  <c r="AH1059" i="9"/>
  <c r="AH1058" i="9"/>
  <c r="AH1057" i="9"/>
  <c r="AH1056" i="9"/>
  <c r="AH1055" i="9"/>
  <c r="AH1054" i="9"/>
  <c r="AH1053" i="9"/>
  <c r="AH1052" i="9"/>
  <c r="AH1051" i="9"/>
  <c r="AH1050" i="9"/>
  <c r="AH1049" i="9"/>
  <c r="AH1048" i="9"/>
  <c r="AH1047" i="9"/>
  <c r="AH1046" i="9"/>
  <c r="AH1045" i="9"/>
  <c r="AH1044" i="9"/>
  <c r="AH1043" i="9"/>
  <c r="AH1042" i="9"/>
  <c r="AH1041" i="9"/>
  <c r="AH1040" i="9"/>
  <c r="AH1039" i="9"/>
  <c r="AH1038" i="9"/>
  <c r="AH1037" i="9"/>
  <c r="AH1036" i="9"/>
  <c r="AH1035" i="9"/>
  <c r="AH1034" i="9"/>
  <c r="AH1033" i="9"/>
  <c r="AH1032" i="9"/>
  <c r="AH1031" i="9"/>
  <c r="AH1030" i="9"/>
  <c r="AH1029" i="9"/>
  <c r="AH1028" i="9"/>
  <c r="AH1027" i="9"/>
  <c r="AH1026" i="9"/>
  <c r="AH1025" i="9"/>
  <c r="AH1024" i="9"/>
  <c r="AH1023" i="9"/>
  <c r="AH1022" i="9"/>
  <c r="AH1021" i="9"/>
  <c r="AH1020" i="9"/>
  <c r="AH1019" i="9"/>
  <c r="AH1018" i="9"/>
  <c r="AH1017" i="9"/>
  <c r="AH1016" i="9"/>
  <c r="AH1015" i="9"/>
  <c r="AH1014" i="9"/>
  <c r="AH1013" i="9"/>
  <c r="AH1012" i="9"/>
  <c r="AH1011" i="9"/>
  <c r="AH1010" i="9"/>
  <c r="AH1009" i="9"/>
  <c r="AH1008" i="9"/>
  <c r="AH1007" i="9"/>
  <c r="AH1006" i="9"/>
  <c r="AH1005" i="9"/>
  <c r="AH1004" i="9"/>
  <c r="AH1003" i="9"/>
  <c r="AH1002" i="9"/>
  <c r="AH1001" i="9"/>
  <c r="AH1000" i="9"/>
  <c r="AH999" i="9"/>
  <c r="AH998" i="9"/>
  <c r="AH997" i="9"/>
  <c r="AH996" i="9"/>
  <c r="AH995" i="9"/>
  <c r="AH994" i="9"/>
  <c r="AH993" i="9"/>
  <c r="AH992" i="9"/>
  <c r="AH991" i="9"/>
  <c r="AH990" i="9"/>
  <c r="AH989" i="9"/>
  <c r="AH988" i="9"/>
  <c r="AH987" i="9"/>
  <c r="AH986" i="9"/>
  <c r="AH985" i="9"/>
  <c r="AH984" i="9"/>
  <c r="AH983" i="9"/>
  <c r="AH982" i="9"/>
  <c r="AH981" i="9"/>
  <c r="AH980" i="9"/>
  <c r="AH979" i="9"/>
  <c r="AH978" i="9"/>
  <c r="AH977" i="9"/>
  <c r="AH976" i="9"/>
  <c r="AH975" i="9"/>
  <c r="AH974" i="9"/>
  <c r="AH973" i="9"/>
  <c r="AH972" i="9"/>
  <c r="AH971" i="9"/>
  <c r="AH970" i="9"/>
  <c r="AH969" i="9"/>
  <c r="AH968" i="9"/>
  <c r="AH967" i="9"/>
  <c r="AH966" i="9"/>
  <c r="AH965" i="9"/>
  <c r="AH964" i="9"/>
  <c r="AH963" i="9"/>
  <c r="AH962" i="9"/>
  <c r="AH961" i="9"/>
  <c r="AH960" i="9"/>
  <c r="AH959" i="9"/>
  <c r="AH958" i="9"/>
  <c r="AH957" i="9"/>
  <c r="AH956" i="9"/>
  <c r="AH955" i="9"/>
  <c r="AH954" i="9"/>
  <c r="AH953" i="9"/>
  <c r="AH952" i="9"/>
  <c r="AH951" i="9"/>
  <c r="AH950" i="9"/>
  <c r="AH949" i="9"/>
  <c r="AH948" i="9"/>
  <c r="AH947" i="9"/>
  <c r="AH946" i="9"/>
  <c r="AH945" i="9"/>
  <c r="AH944" i="9"/>
  <c r="AH943" i="9"/>
  <c r="AH942" i="9"/>
  <c r="AH941" i="9"/>
  <c r="AH940" i="9"/>
  <c r="AH939" i="9"/>
  <c r="AH938" i="9"/>
  <c r="AH937" i="9"/>
  <c r="AH936" i="9"/>
  <c r="AH935" i="9"/>
  <c r="AH934" i="9"/>
  <c r="AH933" i="9"/>
  <c r="AH932" i="9"/>
  <c r="AH931" i="9"/>
  <c r="AH930" i="9"/>
  <c r="AH929" i="9"/>
  <c r="AH928" i="9"/>
  <c r="AH927" i="9"/>
  <c r="AH926" i="9"/>
  <c r="AH925" i="9"/>
  <c r="AH924" i="9"/>
  <c r="AH923" i="9"/>
  <c r="AH922" i="9"/>
  <c r="AH921" i="9"/>
  <c r="AH920" i="9"/>
  <c r="AH919" i="9"/>
  <c r="AH918" i="9"/>
  <c r="AH917" i="9"/>
  <c r="AH916" i="9"/>
  <c r="AH915" i="9"/>
  <c r="AH914" i="9"/>
  <c r="AH913" i="9"/>
  <c r="AH912" i="9"/>
  <c r="AH911" i="9"/>
  <c r="AH910" i="9"/>
  <c r="AH909" i="9"/>
  <c r="AH908" i="9"/>
  <c r="AH907" i="9"/>
  <c r="AH906" i="9"/>
  <c r="AH905" i="9"/>
  <c r="AH904" i="9"/>
  <c r="AH903" i="9"/>
  <c r="AH902" i="9"/>
  <c r="AH901" i="9"/>
  <c r="AH900" i="9"/>
  <c r="AH899" i="9"/>
  <c r="AH898" i="9"/>
  <c r="AH897" i="9"/>
  <c r="AH896" i="9"/>
  <c r="AH895" i="9"/>
  <c r="AH894" i="9"/>
  <c r="AH893" i="9"/>
  <c r="AH892" i="9"/>
  <c r="AH891" i="9"/>
  <c r="AH890" i="9"/>
  <c r="AH889" i="9"/>
  <c r="AH888" i="9"/>
  <c r="AH887" i="9"/>
  <c r="AH886" i="9"/>
  <c r="AH885" i="9"/>
  <c r="AH884" i="9"/>
  <c r="AH883" i="9"/>
  <c r="AH882" i="9"/>
  <c r="AH881" i="9"/>
  <c r="AH880" i="9"/>
  <c r="AH879" i="9"/>
  <c r="AH878" i="9"/>
  <c r="AH877" i="9"/>
  <c r="AH876" i="9"/>
  <c r="AH875" i="9"/>
  <c r="AH874" i="9"/>
  <c r="AH873" i="9"/>
  <c r="AH872" i="9"/>
  <c r="AH871" i="9"/>
  <c r="AH870" i="9"/>
  <c r="AH869" i="9"/>
  <c r="AH868" i="9"/>
  <c r="AH867" i="9"/>
  <c r="AH866" i="9"/>
  <c r="AH865" i="9"/>
  <c r="AH864" i="9"/>
  <c r="AH863" i="9"/>
  <c r="AH862" i="9"/>
  <c r="AH861" i="9"/>
  <c r="AH860" i="9"/>
  <c r="AH859" i="9"/>
  <c r="AH858" i="9"/>
  <c r="AH857" i="9"/>
  <c r="AH856" i="9"/>
  <c r="AH855" i="9"/>
  <c r="AH854" i="9"/>
  <c r="AH853" i="9"/>
  <c r="AH852" i="9"/>
  <c r="AH851" i="9"/>
  <c r="AH850" i="9"/>
  <c r="AH849" i="9"/>
  <c r="AH848" i="9"/>
  <c r="AH847" i="9"/>
  <c r="AH846" i="9"/>
  <c r="AH845" i="9"/>
  <c r="AH844" i="9"/>
  <c r="AH843" i="9"/>
  <c r="AH842" i="9"/>
  <c r="AH841" i="9"/>
  <c r="AH840" i="9"/>
  <c r="AH839" i="9"/>
  <c r="AH838" i="9"/>
  <c r="AH837" i="9"/>
  <c r="AH836" i="9"/>
  <c r="AH835" i="9"/>
  <c r="AH834" i="9"/>
  <c r="AH833" i="9"/>
  <c r="AH832" i="9"/>
  <c r="AH831" i="9"/>
  <c r="AH830" i="9"/>
  <c r="AH829" i="9"/>
  <c r="AH828" i="9"/>
  <c r="AH827" i="9"/>
  <c r="AH826" i="9"/>
  <c r="AH825" i="9"/>
  <c r="AH824" i="9"/>
  <c r="AH823" i="9"/>
  <c r="AH822" i="9"/>
  <c r="AH821" i="9"/>
  <c r="AH820" i="9"/>
  <c r="AH819" i="9"/>
  <c r="AH818" i="9"/>
  <c r="AH817" i="9"/>
  <c r="AH816" i="9"/>
  <c r="AH815" i="9"/>
  <c r="AH814" i="9"/>
  <c r="AH813" i="9"/>
  <c r="AH812" i="9"/>
  <c r="AH811" i="9"/>
  <c r="AH810" i="9"/>
  <c r="AH809" i="9"/>
  <c r="AH808" i="9"/>
  <c r="AH807" i="9"/>
  <c r="AH806" i="9"/>
  <c r="AH805" i="9"/>
  <c r="AH804" i="9"/>
  <c r="AH803" i="9"/>
  <c r="AH802" i="9"/>
  <c r="AH801" i="9"/>
  <c r="AH800" i="9"/>
  <c r="AH799" i="9"/>
  <c r="AH798" i="9"/>
  <c r="AH797" i="9"/>
  <c r="AH796" i="9"/>
  <c r="AH795" i="9"/>
  <c r="AH794" i="9"/>
  <c r="AH793" i="9"/>
  <c r="AH792" i="9"/>
  <c r="AH791" i="9"/>
  <c r="AH790" i="9"/>
  <c r="AH789" i="9"/>
  <c r="AH788" i="9"/>
  <c r="AH787" i="9"/>
  <c r="AH786" i="9"/>
  <c r="AH785" i="9"/>
  <c r="AH784" i="9"/>
  <c r="AH783" i="9"/>
  <c r="AH782" i="9"/>
  <c r="AH781" i="9"/>
  <c r="AH780" i="9"/>
  <c r="AH779" i="9"/>
  <c r="AH778" i="9"/>
  <c r="AH777" i="9"/>
  <c r="AH776" i="9"/>
  <c r="AH775" i="9"/>
  <c r="AH774" i="9"/>
  <c r="AH773" i="9"/>
  <c r="AH772" i="9"/>
  <c r="AH771" i="9"/>
  <c r="AH770" i="9"/>
  <c r="AH769" i="9"/>
  <c r="AH768" i="9"/>
  <c r="AH767" i="9"/>
  <c r="AH766" i="9"/>
  <c r="AH765" i="9"/>
  <c r="AH764" i="9"/>
  <c r="AH763" i="9"/>
  <c r="AH762" i="9"/>
  <c r="AH761" i="9"/>
  <c r="AH760" i="9"/>
  <c r="AH759" i="9"/>
  <c r="AH758" i="9"/>
  <c r="AH757" i="9"/>
  <c r="AH756" i="9"/>
  <c r="AH755" i="9"/>
  <c r="AH754" i="9"/>
  <c r="AH753" i="9"/>
  <c r="AH752" i="9"/>
  <c r="AH751" i="9"/>
  <c r="AH750" i="9"/>
  <c r="AH749" i="9"/>
  <c r="AH748" i="9"/>
  <c r="AH747" i="9"/>
  <c r="AH746" i="9"/>
  <c r="AH745" i="9"/>
  <c r="AH744" i="9"/>
  <c r="AH743" i="9"/>
  <c r="AH742" i="9"/>
  <c r="AH741" i="9"/>
  <c r="AH740" i="9"/>
  <c r="AH739" i="9"/>
  <c r="AH738" i="9"/>
  <c r="AH737" i="9"/>
  <c r="AH736" i="9"/>
  <c r="AH735" i="9"/>
  <c r="AH734" i="9"/>
  <c r="AH733" i="9"/>
  <c r="AH732" i="9"/>
  <c r="AH731" i="9"/>
  <c r="AH730" i="9"/>
  <c r="AH729" i="9"/>
  <c r="AH728" i="9"/>
  <c r="AH727" i="9"/>
  <c r="AH726" i="9"/>
  <c r="AH725" i="9"/>
  <c r="AH724" i="9"/>
  <c r="AH723" i="9"/>
  <c r="AH722" i="9"/>
  <c r="AH721" i="9"/>
  <c r="AH720" i="9"/>
  <c r="AH719" i="9"/>
  <c r="AH718" i="9"/>
  <c r="AH717" i="9"/>
  <c r="AH716" i="9"/>
  <c r="AH715" i="9"/>
  <c r="AH714" i="9"/>
  <c r="AH713" i="9"/>
  <c r="AH712" i="9"/>
  <c r="AH711" i="9"/>
  <c r="AH710" i="9"/>
  <c r="AH709" i="9"/>
  <c r="AH708" i="9"/>
  <c r="AH707" i="9"/>
  <c r="AH706" i="9"/>
  <c r="AH705" i="9"/>
  <c r="AH704" i="9"/>
  <c r="AH703" i="9"/>
  <c r="AH702" i="9"/>
  <c r="AH701" i="9"/>
  <c r="AH700" i="9"/>
  <c r="AH699" i="9"/>
  <c r="AH698" i="9"/>
  <c r="AH697" i="9"/>
  <c r="AH696" i="9"/>
  <c r="AH695" i="9"/>
  <c r="AH694" i="9"/>
  <c r="AH693" i="9"/>
  <c r="AH692" i="9"/>
  <c r="AH691" i="9"/>
  <c r="AH690" i="9"/>
  <c r="AH689" i="9"/>
  <c r="AH688" i="9"/>
  <c r="AH687" i="9"/>
  <c r="AH686" i="9"/>
  <c r="AH685" i="9"/>
  <c r="AH684" i="9"/>
  <c r="AH683" i="9"/>
  <c r="AH682" i="9"/>
  <c r="AH681" i="9"/>
  <c r="AH680" i="9"/>
  <c r="AH679" i="9"/>
  <c r="AH678" i="9"/>
  <c r="AH677" i="9"/>
  <c r="AH676" i="9"/>
  <c r="AH675" i="9"/>
  <c r="AH674" i="9"/>
  <c r="AH673" i="9"/>
  <c r="AH672" i="9"/>
  <c r="AH671" i="9"/>
  <c r="AH670" i="9"/>
  <c r="AH669" i="9"/>
  <c r="AH668" i="9"/>
  <c r="AH667" i="9"/>
  <c r="AH666" i="9"/>
  <c r="AH665" i="9"/>
  <c r="AH664" i="9"/>
  <c r="AH663" i="9"/>
  <c r="AH662" i="9"/>
  <c r="AH661" i="9"/>
  <c r="AH660" i="9"/>
  <c r="AH659" i="9"/>
  <c r="AH658" i="9"/>
  <c r="AH657" i="9"/>
  <c r="AH656" i="9"/>
  <c r="AH655" i="9"/>
  <c r="AH654" i="9"/>
  <c r="AH653" i="9"/>
  <c r="AH652" i="9"/>
  <c r="AH651" i="9"/>
  <c r="AH650" i="9"/>
  <c r="AH649" i="9"/>
  <c r="AH648" i="9"/>
  <c r="AH647" i="9"/>
  <c r="AH646" i="9"/>
  <c r="AH645" i="9"/>
  <c r="AH644" i="9"/>
  <c r="AH643" i="9"/>
  <c r="AH642" i="9"/>
  <c r="AH641" i="9"/>
  <c r="AH640" i="9"/>
  <c r="AH639" i="9"/>
  <c r="AH638" i="9"/>
  <c r="AH637" i="9"/>
  <c r="AH636" i="9"/>
  <c r="AH635" i="9"/>
  <c r="AH634" i="9"/>
  <c r="AH633" i="9"/>
  <c r="AH632" i="9"/>
  <c r="AH631" i="9"/>
  <c r="AH630" i="9"/>
  <c r="AH629" i="9"/>
  <c r="AH628" i="9"/>
  <c r="AH627" i="9"/>
  <c r="AH626" i="9"/>
  <c r="AH625" i="9"/>
  <c r="AH624" i="9"/>
  <c r="AH623" i="9"/>
  <c r="AH622" i="9"/>
  <c r="AH621" i="9"/>
  <c r="AH620" i="9"/>
  <c r="AH619" i="9"/>
  <c r="AH618" i="9"/>
  <c r="AH617" i="9"/>
  <c r="AH616" i="9"/>
  <c r="AH615" i="9"/>
  <c r="AH614" i="9"/>
  <c r="AH613" i="9"/>
  <c r="AH612" i="9"/>
  <c r="AH611" i="9"/>
  <c r="AH610" i="9"/>
  <c r="AH609" i="9"/>
  <c r="AH608" i="9"/>
  <c r="AH607" i="9"/>
  <c r="AH606" i="9"/>
  <c r="AH605" i="9"/>
  <c r="AH604" i="9"/>
  <c r="AH603" i="9"/>
  <c r="AH602" i="9"/>
  <c r="AH601" i="9"/>
  <c r="AH600" i="9"/>
  <c r="AH599" i="9"/>
  <c r="AH598" i="9"/>
  <c r="AH597" i="9"/>
  <c r="AH596" i="9"/>
  <c r="AH595" i="9"/>
  <c r="AH594" i="9"/>
  <c r="AH593" i="9"/>
  <c r="AH592" i="9"/>
  <c r="AH591" i="9"/>
  <c r="AH590" i="9"/>
  <c r="AH589" i="9"/>
  <c r="AH588" i="9"/>
  <c r="AH587" i="9"/>
  <c r="AH586" i="9"/>
  <c r="AH585" i="9"/>
  <c r="AH584" i="9"/>
  <c r="AH583" i="9"/>
  <c r="AH582" i="9"/>
  <c r="AH581" i="9"/>
  <c r="AH580" i="9"/>
  <c r="AH579" i="9"/>
  <c r="AH578" i="9"/>
  <c r="AH577" i="9"/>
  <c r="AH576" i="9"/>
  <c r="AH575" i="9"/>
  <c r="AH574" i="9"/>
  <c r="AH573" i="9"/>
  <c r="AH572" i="9"/>
  <c r="AH571" i="9"/>
  <c r="AH570" i="9"/>
  <c r="AH569" i="9"/>
  <c r="AH568" i="9"/>
  <c r="AH567" i="9"/>
  <c r="AH566" i="9"/>
  <c r="AH565" i="9"/>
  <c r="AH564" i="9"/>
  <c r="AH563" i="9"/>
  <c r="AH562" i="9"/>
  <c r="AH561" i="9"/>
  <c r="AH560" i="9"/>
  <c r="AH559" i="9"/>
  <c r="AH558" i="9"/>
  <c r="AH557" i="9"/>
  <c r="AH556" i="9"/>
  <c r="AH555" i="9"/>
  <c r="AH554" i="9"/>
  <c r="AH553" i="9"/>
  <c r="AH552" i="9"/>
  <c r="AH551" i="9"/>
  <c r="AH550" i="9"/>
  <c r="AH549" i="9"/>
  <c r="AH548" i="9"/>
  <c r="AH547" i="9"/>
  <c r="AH546" i="9"/>
  <c r="AH545" i="9"/>
  <c r="AH544" i="9"/>
  <c r="AH543" i="9"/>
  <c r="AH542" i="9"/>
  <c r="AH541" i="9"/>
  <c r="AH540" i="9"/>
  <c r="AH539" i="9"/>
  <c r="AH538" i="9"/>
  <c r="AH537" i="9"/>
  <c r="AH536" i="9"/>
  <c r="AH535" i="9"/>
  <c r="AH534" i="9"/>
  <c r="AH533" i="9"/>
  <c r="AH532" i="9"/>
  <c r="AH531" i="9"/>
  <c r="AH530" i="9"/>
  <c r="AH529" i="9"/>
  <c r="AH528" i="9"/>
  <c r="AH527" i="9"/>
  <c r="AH526" i="9"/>
  <c r="AH525" i="9"/>
  <c r="AH524" i="9"/>
  <c r="AH523" i="9"/>
  <c r="AH522" i="9"/>
  <c r="AH521" i="9"/>
  <c r="AH520" i="9"/>
  <c r="AH519" i="9"/>
  <c r="AH518" i="9"/>
  <c r="AH517" i="9"/>
  <c r="AH516" i="9"/>
  <c r="AH515" i="9"/>
  <c r="AH514" i="9"/>
  <c r="AH513" i="9"/>
  <c r="AH512" i="9"/>
  <c r="AH511" i="9"/>
  <c r="AH510" i="9"/>
  <c r="AH509" i="9"/>
  <c r="AH508" i="9"/>
  <c r="AH507" i="9"/>
  <c r="AH506" i="9"/>
  <c r="AH505" i="9"/>
  <c r="AH504" i="9"/>
  <c r="AH503" i="9"/>
  <c r="AH502" i="9"/>
  <c r="AH501" i="9"/>
  <c r="AH500" i="9"/>
  <c r="AH499" i="9"/>
  <c r="AH498" i="9"/>
  <c r="AH497" i="9"/>
  <c r="AH496" i="9"/>
  <c r="AH495" i="9"/>
  <c r="AH494" i="9"/>
  <c r="AH493" i="9"/>
  <c r="AH492" i="9"/>
  <c r="AH491" i="9"/>
  <c r="AH490" i="9"/>
  <c r="AH489" i="9"/>
  <c r="AH488" i="9"/>
  <c r="AH487" i="9"/>
  <c r="AH486" i="9"/>
  <c r="AH485" i="9"/>
  <c r="AH484" i="9"/>
  <c r="AH483" i="9"/>
  <c r="AH482" i="9"/>
  <c r="AH481" i="9"/>
  <c r="AH480" i="9"/>
  <c r="AH479" i="9"/>
  <c r="AH478" i="9"/>
  <c r="AH477" i="9"/>
  <c r="AH476" i="9"/>
  <c r="AH475" i="9"/>
  <c r="AH474" i="9"/>
  <c r="AH473" i="9"/>
  <c r="AH472" i="9"/>
  <c r="AH471" i="9"/>
  <c r="AH470" i="9"/>
  <c r="AH469" i="9"/>
  <c r="AH468" i="9"/>
  <c r="AH467" i="9"/>
  <c r="AH466" i="9"/>
  <c r="AH465" i="9"/>
  <c r="AH464" i="9"/>
  <c r="AH463" i="9"/>
  <c r="AH462" i="9"/>
  <c r="AH461" i="9"/>
  <c r="AH460" i="9"/>
  <c r="AH459" i="9"/>
  <c r="AH458" i="9"/>
  <c r="AH457" i="9"/>
  <c r="AH456" i="9"/>
  <c r="AH455" i="9"/>
  <c r="AH454" i="9"/>
  <c r="AH453" i="9"/>
  <c r="AH452" i="9"/>
  <c r="AH451" i="9"/>
  <c r="AH450" i="9"/>
  <c r="AH449" i="9"/>
  <c r="AH448" i="9"/>
  <c r="AH447" i="9"/>
  <c r="AH446" i="9"/>
  <c r="AH445" i="9"/>
  <c r="AH444" i="9"/>
  <c r="AH443" i="9"/>
  <c r="AH442" i="9"/>
  <c r="AH441" i="9"/>
  <c r="AH440" i="9"/>
  <c r="AH439" i="9"/>
  <c r="AH438" i="9"/>
  <c r="AH437" i="9"/>
  <c r="AH436" i="9"/>
  <c r="AH435" i="9"/>
  <c r="AH434" i="9"/>
  <c r="AH433" i="9"/>
  <c r="AH432" i="9"/>
  <c r="AH431" i="9"/>
  <c r="AH430" i="9"/>
  <c r="AH429" i="9"/>
  <c r="AH428" i="9"/>
  <c r="AH427" i="9"/>
  <c r="AH426" i="9"/>
  <c r="AH425" i="9"/>
  <c r="AH424" i="9"/>
  <c r="AH423" i="9"/>
  <c r="AH422" i="9"/>
  <c r="AH421" i="9"/>
  <c r="AH420" i="9"/>
  <c r="AH419" i="9"/>
  <c r="AH418" i="9"/>
  <c r="AH417" i="9"/>
  <c r="AH416" i="9"/>
  <c r="AH415" i="9"/>
  <c r="AH414" i="9"/>
  <c r="AH413" i="9"/>
  <c r="AH412" i="9"/>
  <c r="AH411" i="9"/>
  <c r="AH410" i="9"/>
  <c r="AH409" i="9"/>
  <c r="AH408" i="9"/>
  <c r="AH407" i="9"/>
  <c r="AH406" i="9"/>
  <c r="AH405" i="9"/>
  <c r="AH404" i="9"/>
  <c r="AH403" i="9"/>
  <c r="AH402" i="9"/>
  <c r="AH401" i="9"/>
  <c r="AH400" i="9"/>
  <c r="AH399" i="9"/>
  <c r="AH398" i="9"/>
  <c r="AH397" i="9"/>
  <c r="AH396" i="9"/>
  <c r="AH395" i="9"/>
  <c r="AH394" i="9"/>
  <c r="AH393" i="9"/>
  <c r="AH392" i="9"/>
  <c r="AH391" i="9"/>
  <c r="AH390" i="9"/>
  <c r="AH389" i="9"/>
  <c r="AH388" i="9"/>
  <c r="AH387" i="9"/>
  <c r="AH386" i="9"/>
  <c r="AH385" i="9"/>
  <c r="AH384" i="9"/>
  <c r="AH383" i="9"/>
  <c r="AH382" i="9"/>
  <c r="AH381" i="9"/>
  <c r="AH380" i="9"/>
  <c r="AH379" i="9"/>
  <c r="AH378" i="9"/>
  <c r="AH377" i="9"/>
  <c r="AH376" i="9"/>
  <c r="AH375" i="9"/>
  <c r="AH374" i="9"/>
  <c r="AH373" i="9"/>
  <c r="AH372" i="9"/>
  <c r="AH371" i="9"/>
  <c r="AH370" i="9"/>
  <c r="AH369" i="9"/>
  <c r="AH368" i="9"/>
  <c r="AH367" i="9"/>
  <c r="AH366" i="9"/>
  <c r="AH365" i="9"/>
  <c r="AH364" i="9"/>
  <c r="AH363" i="9"/>
  <c r="AH362" i="9"/>
  <c r="AH361" i="9"/>
  <c r="AH360" i="9"/>
  <c r="AH359" i="9"/>
  <c r="AH358" i="9"/>
  <c r="AH357" i="9"/>
  <c r="AH356" i="9"/>
  <c r="AH355" i="9"/>
  <c r="AH354" i="9"/>
  <c r="AH353" i="9"/>
  <c r="AH352" i="9"/>
  <c r="AH351" i="9"/>
  <c r="AH350" i="9"/>
  <c r="AH349" i="9"/>
  <c r="AH348" i="9"/>
  <c r="AH347" i="9"/>
  <c r="AH346" i="9"/>
  <c r="AH345" i="9"/>
  <c r="AH344" i="9"/>
  <c r="AH343" i="9"/>
  <c r="AH342" i="9"/>
  <c r="AH341" i="9"/>
  <c r="AH340" i="9"/>
  <c r="AH339" i="9"/>
  <c r="AH338" i="9"/>
  <c r="AH337" i="9"/>
  <c r="AH336" i="9"/>
  <c r="AH335" i="9"/>
  <c r="AH334" i="9"/>
  <c r="AH333" i="9"/>
  <c r="AH332" i="9"/>
  <c r="AH331" i="9"/>
  <c r="AH330" i="9"/>
  <c r="AH329" i="9"/>
  <c r="AH328" i="9"/>
  <c r="AH327" i="9"/>
  <c r="AH326" i="9"/>
  <c r="AH325" i="9"/>
  <c r="AH324" i="9"/>
  <c r="AH323" i="9"/>
  <c r="AH322" i="9"/>
  <c r="AH321" i="9"/>
  <c r="AH320" i="9"/>
  <c r="AH319" i="9"/>
  <c r="AH318" i="9"/>
  <c r="AH317" i="9"/>
  <c r="AH316" i="9"/>
  <c r="AH315" i="9"/>
  <c r="AH314" i="9"/>
  <c r="AH313" i="9"/>
  <c r="AH312" i="9"/>
  <c r="AH311" i="9"/>
  <c r="AH310" i="9"/>
  <c r="AH309" i="9"/>
  <c r="AH308" i="9"/>
  <c r="AH307" i="9"/>
  <c r="AH306" i="9"/>
  <c r="AH305" i="9"/>
  <c r="AH304" i="9"/>
  <c r="AH303" i="9"/>
  <c r="AH302" i="9"/>
  <c r="AH301" i="9"/>
  <c r="AH300" i="9"/>
  <c r="AH299" i="9"/>
  <c r="AH298" i="9"/>
  <c r="AH297" i="9"/>
  <c r="AH296" i="9"/>
  <c r="AH295" i="9"/>
  <c r="AH294" i="9"/>
  <c r="AH293" i="9"/>
  <c r="AH292" i="9"/>
  <c r="AH291" i="9"/>
  <c r="AH290" i="9"/>
  <c r="AH289" i="9"/>
  <c r="AH288" i="9"/>
  <c r="AH287" i="9"/>
  <c r="AH286" i="9"/>
  <c r="AH285" i="9"/>
  <c r="AH284" i="9"/>
  <c r="AH283" i="9"/>
  <c r="AH282" i="9"/>
  <c r="AH281" i="9"/>
  <c r="AH280" i="9"/>
  <c r="AH279" i="9"/>
  <c r="AH278" i="9"/>
  <c r="AH277" i="9"/>
  <c r="AH276" i="9"/>
  <c r="AH275" i="9"/>
  <c r="AH274" i="9"/>
  <c r="AH273" i="9"/>
  <c r="AH272" i="9"/>
  <c r="AH271" i="9"/>
  <c r="AH270" i="9"/>
  <c r="AH269" i="9"/>
  <c r="AH268" i="9"/>
  <c r="AH267" i="9"/>
  <c r="AH266" i="9"/>
  <c r="AH265" i="9"/>
  <c r="AH264" i="9"/>
  <c r="AH263" i="9"/>
  <c r="AH262" i="9"/>
  <c r="AH261" i="9"/>
  <c r="AH260" i="9"/>
  <c r="AH259" i="9"/>
  <c r="AH258" i="9"/>
  <c r="AH257" i="9"/>
  <c r="AH256" i="9"/>
  <c r="AH255" i="9"/>
  <c r="AH254" i="9"/>
  <c r="AH253" i="9"/>
  <c r="AH252" i="9"/>
  <c r="AH251" i="9"/>
  <c r="AH250" i="9"/>
  <c r="AH249" i="9"/>
  <c r="AH248" i="9"/>
  <c r="AH247" i="9"/>
  <c r="AH246" i="9"/>
  <c r="AH245" i="9"/>
  <c r="AH244" i="9"/>
  <c r="AH243" i="9"/>
  <c r="AH242" i="9"/>
  <c r="AH241" i="9"/>
  <c r="AH240" i="9"/>
  <c r="AH239" i="9"/>
  <c r="AH238" i="9"/>
  <c r="AH237" i="9"/>
  <c r="AH236" i="9"/>
  <c r="AH235" i="9"/>
  <c r="AH234" i="9"/>
  <c r="AH233" i="9"/>
  <c r="AH232" i="9"/>
  <c r="AH231" i="9"/>
  <c r="AH230" i="9"/>
  <c r="AH229" i="9"/>
  <c r="AH228" i="9"/>
  <c r="AH227" i="9"/>
  <c r="AH226" i="9"/>
  <c r="AH225" i="9"/>
  <c r="AH224" i="9"/>
  <c r="AH223" i="9"/>
  <c r="AH222" i="9"/>
  <c r="AH221" i="9"/>
  <c r="AH220" i="9"/>
  <c r="AH219" i="9"/>
  <c r="AH218" i="9"/>
  <c r="AH217" i="9"/>
  <c r="AH216" i="9"/>
  <c r="AH215" i="9"/>
  <c r="AH214" i="9"/>
  <c r="AH213" i="9"/>
  <c r="AH212" i="9"/>
  <c r="AH211" i="9"/>
  <c r="AH210" i="9"/>
  <c r="AH209" i="9"/>
  <c r="AH208" i="9"/>
  <c r="AH207" i="9"/>
  <c r="AH206" i="9"/>
  <c r="AH205" i="9"/>
  <c r="AH204" i="9"/>
  <c r="AH203" i="9"/>
  <c r="AH202" i="9"/>
  <c r="AH201" i="9"/>
  <c r="AH200" i="9"/>
  <c r="AH199" i="9"/>
  <c r="AH198" i="9"/>
  <c r="AH197" i="9"/>
  <c r="AH196" i="9"/>
  <c r="AH195" i="9"/>
  <c r="AH194" i="9"/>
  <c r="AH193" i="9"/>
  <c r="AH192" i="9"/>
  <c r="AH191" i="9"/>
  <c r="AH190" i="9"/>
  <c r="AH189" i="9"/>
  <c r="AH188" i="9"/>
  <c r="AH187" i="9"/>
  <c r="AH186" i="9"/>
  <c r="AH185" i="9"/>
  <c r="AH184" i="9"/>
  <c r="AH183" i="9"/>
  <c r="AH182" i="9"/>
  <c r="AH181" i="9"/>
  <c r="AH180" i="9"/>
  <c r="AH179" i="9"/>
  <c r="AH178" i="9"/>
  <c r="AH177" i="9"/>
  <c r="AH176" i="9"/>
  <c r="AH175" i="9"/>
  <c r="AH174" i="9"/>
  <c r="AH173" i="9"/>
  <c r="AH172" i="9"/>
  <c r="AH171" i="9"/>
  <c r="AH170" i="9"/>
  <c r="AH169" i="9"/>
  <c r="AH168" i="9"/>
  <c r="AH167" i="9"/>
  <c r="AH166" i="9"/>
  <c r="AH165" i="9"/>
  <c r="AH164" i="9"/>
  <c r="AH163" i="9"/>
  <c r="AH162" i="9"/>
  <c r="AH161" i="9"/>
  <c r="AH160" i="9"/>
  <c r="AH159" i="9"/>
  <c r="AH158" i="9"/>
  <c r="AH157" i="9"/>
  <c r="AH156" i="9"/>
  <c r="AH155" i="9"/>
  <c r="AH154" i="9"/>
  <c r="AH153" i="9"/>
  <c r="AH152" i="9"/>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H6" i="9"/>
  <c r="AH5" i="9"/>
  <c r="AH4" i="9"/>
  <c r="AH3" i="9"/>
  <c r="AC1315" i="9"/>
  <c r="AC1314" i="9"/>
  <c r="AC1313" i="9"/>
  <c r="AC1312" i="9"/>
  <c r="AC1311" i="9"/>
  <c r="AC1310" i="9"/>
  <c r="AC1309" i="9"/>
  <c r="AC1308" i="9"/>
  <c r="AC1307" i="9"/>
  <c r="AC1306" i="9"/>
  <c r="AC1305" i="9"/>
  <c r="AC1304" i="9"/>
  <c r="AC1303" i="9"/>
  <c r="AC1302" i="9"/>
  <c r="AC1301" i="9"/>
  <c r="AC1300" i="9"/>
  <c r="AC1299" i="9"/>
  <c r="AC1298" i="9"/>
  <c r="AC1297" i="9"/>
  <c r="AC1296" i="9"/>
  <c r="AC1295" i="9"/>
  <c r="AC1294" i="9"/>
  <c r="AC1293" i="9"/>
  <c r="AC1292" i="9"/>
  <c r="AC1291" i="9"/>
  <c r="AC1290" i="9"/>
  <c r="AC1289" i="9"/>
  <c r="AC1288" i="9"/>
  <c r="AC1287" i="9"/>
  <c r="AC1286" i="9"/>
  <c r="AC1285" i="9"/>
  <c r="AC1284" i="9"/>
  <c r="AC1283" i="9"/>
  <c r="AC1282" i="9"/>
  <c r="AC1281" i="9"/>
  <c r="AC1280" i="9"/>
  <c r="AC1279" i="9"/>
  <c r="AC1278" i="9"/>
  <c r="AC1277" i="9"/>
  <c r="AC1276" i="9"/>
  <c r="AC1275" i="9"/>
  <c r="AC1274" i="9"/>
  <c r="AC1273" i="9"/>
  <c r="AC1272" i="9"/>
  <c r="AC1271" i="9"/>
  <c r="AC1270" i="9"/>
  <c r="AC1269" i="9"/>
  <c r="AC1268" i="9"/>
  <c r="AC1267" i="9"/>
  <c r="AC1266" i="9"/>
  <c r="AC1265" i="9"/>
  <c r="AC1264" i="9"/>
  <c r="AC1263" i="9"/>
  <c r="AC1262" i="9"/>
  <c r="AC1261" i="9"/>
  <c r="AC1260" i="9"/>
  <c r="AC1259" i="9"/>
  <c r="AC1258" i="9"/>
  <c r="AC1257" i="9"/>
  <c r="AC1256" i="9"/>
  <c r="AC1255" i="9"/>
  <c r="AC1254" i="9"/>
  <c r="AC1253" i="9"/>
  <c r="AC1252" i="9"/>
  <c r="AC1251" i="9"/>
  <c r="AC1250" i="9"/>
  <c r="AC1249" i="9"/>
  <c r="AC1248" i="9"/>
  <c r="AC1247" i="9"/>
  <c r="AC1246" i="9"/>
  <c r="AC1245" i="9"/>
  <c r="AC1244" i="9"/>
  <c r="AC1243" i="9"/>
  <c r="AC1242" i="9"/>
  <c r="AC1241" i="9"/>
  <c r="AC1240" i="9"/>
  <c r="AC1239" i="9"/>
  <c r="AC1238" i="9"/>
  <c r="AC1237" i="9"/>
  <c r="AC1236" i="9"/>
  <c r="AC1235" i="9"/>
  <c r="AC1234" i="9"/>
  <c r="AC1233" i="9"/>
  <c r="AC1232" i="9"/>
  <c r="AC1231" i="9"/>
  <c r="AC1230" i="9"/>
  <c r="AC1229" i="9"/>
  <c r="AC1228" i="9"/>
  <c r="AC1227" i="9"/>
  <c r="AC1226" i="9"/>
  <c r="AC1225" i="9"/>
  <c r="AC1224" i="9"/>
  <c r="AC1223" i="9"/>
  <c r="AC1222" i="9"/>
  <c r="AC1221" i="9"/>
  <c r="AC1220" i="9"/>
  <c r="AC1219" i="9"/>
  <c r="AC1218" i="9"/>
  <c r="AC1217" i="9"/>
  <c r="AC1216" i="9"/>
  <c r="AC1215" i="9"/>
  <c r="AC1214" i="9"/>
  <c r="AC1213" i="9"/>
  <c r="AC1212" i="9"/>
  <c r="AC1211" i="9"/>
  <c r="AC1210" i="9"/>
  <c r="AC1209" i="9"/>
  <c r="AC1208" i="9"/>
  <c r="AC1207" i="9"/>
  <c r="AC1206" i="9"/>
  <c r="AC1205" i="9"/>
  <c r="AC1204" i="9"/>
  <c r="AC1203" i="9"/>
  <c r="AC1202" i="9"/>
  <c r="AC1201" i="9"/>
  <c r="AC1200" i="9"/>
  <c r="AC1199" i="9"/>
  <c r="AC1198" i="9"/>
  <c r="AC1197" i="9"/>
  <c r="AC1196" i="9"/>
  <c r="AC1195" i="9"/>
  <c r="AC1194" i="9"/>
  <c r="AC1193" i="9"/>
  <c r="AC1192" i="9"/>
  <c r="AC1191" i="9"/>
  <c r="AC1190" i="9"/>
  <c r="AC1189" i="9"/>
  <c r="AC1188" i="9"/>
  <c r="AC1187" i="9"/>
  <c r="AC1186" i="9"/>
  <c r="AC1185" i="9"/>
  <c r="AC1184" i="9"/>
  <c r="AC1183" i="9"/>
  <c r="AC1182" i="9"/>
  <c r="AC1181" i="9"/>
  <c r="AC1180" i="9"/>
  <c r="AC1179" i="9"/>
  <c r="AC1178" i="9"/>
  <c r="AC1177" i="9"/>
  <c r="AC1176" i="9"/>
  <c r="AC1175" i="9"/>
  <c r="AC1174" i="9"/>
  <c r="AC1173" i="9"/>
  <c r="AC1172" i="9"/>
  <c r="AC1171" i="9"/>
  <c r="AC1170" i="9"/>
  <c r="AC1169" i="9"/>
  <c r="AC1168" i="9"/>
  <c r="AC1167" i="9"/>
  <c r="AC1166" i="9"/>
  <c r="AC1165" i="9"/>
  <c r="AC1164" i="9"/>
  <c r="AC1163" i="9"/>
  <c r="AC1162" i="9"/>
  <c r="AC1161" i="9"/>
  <c r="AC1160" i="9"/>
  <c r="AC1159" i="9"/>
  <c r="AC1158" i="9"/>
  <c r="AC1157" i="9"/>
  <c r="AC1156" i="9"/>
  <c r="AC1155" i="9"/>
  <c r="AC1154" i="9"/>
  <c r="AC1153" i="9"/>
  <c r="AC1152" i="9"/>
  <c r="AC1151" i="9"/>
  <c r="AC1150" i="9"/>
  <c r="AC1149" i="9"/>
  <c r="AC1148" i="9"/>
  <c r="AC1147" i="9"/>
  <c r="AC1146" i="9"/>
  <c r="AC1145" i="9"/>
  <c r="AC1144" i="9"/>
  <c r="AC1143" i="9"/>
  <c r="AC1142" i="9"/>
  <c r="AC1141" i="9"/>
  <c r="AC1140" i="9"/>
  <c r="AC1139" i="9"/>
  <c r="AC1138" i="9"/>
  <c r="AC1137" i="9"/>
  <c r="AC1136" i="9"/>
  <c r="AC1135" i="9"/>
  <c r="AC1134" i="9"/>
  <c r="AC1133" i="9"/>
  <c r="AC1132" i="9"/>
  <c r="AC1131" i="9"/>
  <c r="AC1130" i="9"/>
  <c r="AC1129" i="9"/>
  <c r="AC1128" i="9"/>
  <c r="AC1127" i="9"/>
  <c r="AC1126" i="9"/>
  <c r="AC1125" i="9"/>
  <c r="AC1124" i="9"/>
  <c r="AC1123" i="9"/>
  <c r="AC1122" i="9"/>
  <c r="AC1121" i="9"/>
  <c r="AC1120" i="9"/>
  <c r="AC1119" i="9"/>
  <c r="AC1118" i="9"/>
  <c r="AC1117" i="9"/>
  <c r="AC1116" i="9"/>
  <c r="AC1115" i="9"/>
  <c r="AC1114" i="9"/>
  <c r="AC1113" i="9"/>
  <c r="AC1112" i="9"/>
  <c r="AC1111" i="9"/>
  <c r="AC1110" i="9"/>
  <c r="AC1109" i="9"/>
  <c r="AC1108" i="9"/>
  <c r="AC1107" i="9"/>
  <c r="AC1106" i="9"/>
  <c r="AC1105" i="9"/>
  <c r="AC1104" i="9"/>
  <c r="AC1103" i="9"/>
  <c r="AC1102" i="9"/>
  <c r="AC1101" i="9"/>
  <c r="AC1100" i="9"/>
  <c r="AC1099" i="9"/>
  <c r="AC1098" i="9"/>
  <c r="AC1097" i="9"/>
  <c r="AC1096" i="9"/>
  <c r="AC1095" i="9"/>
  <c r="AC1094" i="9"/>
  <c r="AC1093" i="9"/>
  <c r="AC1092" i="9"/>
  <c r="AC1091" i="9"/>
  <c r="AC1090" i="9"/>
  <c r="AC1089" i="9"/>
  <c r="AC1088" i="9"/>
  <c r="AC1087" i="9"/>
  <c r="AC1086" i="9"/>
  <c r="AC1085" i="9"/>
  <c r="AC1084" i="9"/>
  <c r="AC1083" i="9"/>
  <c r="AC1082" i="9"/>
  <c r="AC1081" i="9"/>
  <c r="AC1080" i="9"/>
  <c r="AC1079" i="9"/>
  <c r="AC1078" i="9"/>
  <c r="AC1077" i="9"/>
  <c r="AC1076" i="9"/>
  <c r="AC1075" i="9"/>
  <c r="AC1074" i="9"/>
  <c r="AC1073" i="9"/>
  <c r="AC1072" i="9"/>
  <c r="AC1071" i="9"/>
  <c r="AC1070" i="9"/>
  <c r="AC1069" i="9"/>
  <c r="AC1068" i="9"/>
  <c r="AC1067" i="9"/>
  <c r="AC1066" i="9"/>
  <c r="AC1065" i="9"/>
  <c r="AC1064" i="9"/>
  <c r="AC1063" i="9"/>
  <c r="AC1062" i="9"/>
  <c r="AC1061" i="9"/>
  <c r="AC1060" i="9"/>
  <c r="AC1059" i="9"/>
  <c r="AC1058" i="9"/>
  <c r="AC1057" i="9"/>
  <c r="AC1056" i="9"/>
  <c r="AC1055" i="9"/>
  <c r="AC1054" i="9"/>
  <c r="AC1053" i="9"/>
  <c r="AC1052" i="9"/>
  <c r="AC1051" i="9"/>
  <c r="AC1050" i="9"/>
  <c r="AC1049" i="9"/>
  <c r="AC1048" i="9"/>
  <c r="AC1047" i="9"/>
  <c r="AC1046" i="9"/>
  <c r="AC1045" i="9"/>
  <c r="AC1044" i="9"/>
  <c r="AC1043" i="9"/>
  <c r="AC1042" i="9"/>
  <c r="AC1041" i="9"/>
  <c r="AC1040" i="9"/>
  <c r="AC1039" i="9"/>
  <c r="AC1038" i="9"/>
  <c r="AC1037" i="9"/>
  <c r="AC1036" i="9"/>
  <c r="AC1035" i="9"/>
  <c r="AC1034" i="9"/>
  <c r="AC1033" i="9"/>
  <c r="AC1032" i="9"/>
  <c r="AC1031" i="9"/>
  <c r="AC1030" i="9"/>
  <c r="AC1029" i="9"/>
  <c r="AC1028" i="9"/>
  <c r="AC1027" i="9"/>
  <c r="AC1026" i="9"/>
  <c r="AC1025" i="9"/>
  <c r="AC1024" i="9"/>
  <c r="AC1023" i="9"/>
  <c r="AC1022" i="9"/>
  <c r="AC1021" i="9"/>
  <c r="AC1020" i="9"/>
  <c r="AC1019" i="9"/>
  <c r="AC1018" i="9"/>
  <c r="AC1017" i="9"/>
  <c r="AC1016" i="9"/>
  <c r="AC1015" i="9"/>
  <c r="AC1014" i="9"/>
  <c r="AC1013" i="9"/>
  <c r="AC1012" i="9"/>
  <c r="AC1011" i="9"/>
  <c r="AC1010" i="9"/>
  <c r="AC1009" i="9"/>
  <c r="AC1008" i="9"/>
  <c r="AC1007" i="9"/>
  <c r="AC1006" i="9"/>
  <c r="AC1005" i="9"/>
  <c r="AC1004" i="9"/>
  <c r="AC1003" i="9"/>
  <c r="AC1002" i="9"/>
  <c r="AC1001" i="9"/>
  <c r="AC1000" i="9"/>
  <c r="AC999" i="9"/>
  <c r="AC998" i="9"/>
  <c r="AC997" i="9"/>
  <c r="AC996" i="9"/>
  <c r="AC995" i="9"/>
  <c r="AC994" i="9"/>
  <c r="AC993" i="9"/>
  <c r="AC992" i="9"/>
  <c r="AC991" i="9"/>
  <c r="AC990" i="9"/>
  <c r="AC989" i="9"/>
  <c r="AC988" i="9"/>
  <c r="AC987" i="9"/>
  <c r="AC986" i="9"/>
  <c r="AC985" i="9"/>
  <c r="AC984" i="9"/>
  <c r="AC983" i="9"/>
  <c r="AC982" i="9"/>
  <c r="AC981" i="9"/>
  <c r="AC980" i="9"/>
  <c r="AC979" i="9"/>
  <c r="AC978" i="9"/>
  <c r="AC977" i="9"/>
  <c r="AC976" i="9"/>
  <c r="AC975" i="9"/>
  <c r="AC974" i="9"/>
  <c r="AC973" i="9"/>
  <c r="AC972" i="9"/>
  <c r="AC971" i="9"/>
  <c r="AC970" i="9"/>
  <c r="AC969" i="9"/>
  <c r="AC968" i="9"/>
  <c r="AC967" i="9"/>
  <c r="AC966" i="9"/>
  <c r="AC965" i="9"/>
  <c r="AC964" i="9"/>
  <c r="AC963" i="9"/>
  <c r="AC962" i="9"/>
  <c r="AC961" i="9"/>
  <c r="AC960" i="9"/>
  <c r="AC959" i="9"/>
  <c r="AC958" i="9"/>
  <c r="AC957" i="9"/>
  <c r="AC956" i="9"/>
  <c r="AC955" i="9"/>
  <c r="AC954" i="9"/>
  <c r="AC953" i="9"/>
  <c r="AC952" i="9"/>
  <c r="AC951" i="9"/>
  <c r="AC950" i="9"/>
  <c r="AC949" i="9"/>
  <c r="AC948" i="9"/>
  <c r="AC947" i="9"/>
  <c r="AC946" i="9"/>
  <c r="AC945" i="9"/>
  <c r="AC944" i="9"/>
  <c r="AC943" i="9"/>
  <c r="AC942" i="9"/>
  <c r="AC941" i="9"/>
  <c r="AC940" i="9"/>
  <c r="AC939" i="9"/>
  <c r="AC938" i="9"/>
  <c r="AC937" i="9"/>
  <c r="AC936" i="9"/>
  <c r="AC935" i="9"/>
  <c r="AC934" i="9"/>
  <c r="AC933" i="9"/>
  <c r="AC932" i="9"/>
  <c r="AC931" i="9"/>
  <c r="AC930" i="9"/>
  <c r="AC929" i="9"/>
  <c r="AC928" i="9"/>
  <c r="AC927" i="9"/>
  <c r="AC926" i="9"/>
  <c r="AC925" i="9"/>
  <c r="AC924" i="9"/>
  <c r="AC923" i="9"/>
  <c r="AC922" i="9"/>
  <c r="AC921" i="9"/>
  <c r="AC920" i="9"/>
  <c r="AC919" i="9"/>
  <c r="AC918" i="9"/>
  <c r="AC917" i="9"/>
  <c r="AC916" i="9"/>
  <c r="AC915" i="9"/>
  <c r="AC914" i="9"/>
  <c r="AC913" i="9"/>
  <c r="AC912" i="9"/>
  <c r="AC911" i="9"/>
  <c r="AC910" i="9"/>
  <c r="AC909" i="9"/>
  <c r="AC908" i="9"/>
  <c r="AC907" i="9"/>
  <c r="AC906" i="9"/>
  <c r="AC905" i="9"/>
  <c r="AC904" i="9"/>
  <c r="AC903" i="9"/>
  <c r="AC902" i="9"/>
  <c r="AC901" i="9"/>
  <c r="AC900" i="9"/>
  <c r="AC899" i="9"/>
  <c r="AC898" i="9"/>
  <c r="AC897" i="9"/>
  <c r="AC896" i="9"/>
  <c r="AC895" i="9"/>
  <c r="AC894" i="9"/>
  <c r="AC893" i="9"/>
  <c r="AC892" i="9"/>
  <c r="AC891" i="9"/>
  <c r="AC890" i="9"/>
  <c r="AC889" i="9"/>
  <c r="AC888" i="9"/>
  <c r="AC887" i="9"/>
  <c r="AC886" i="9"/>
  <c r="AC885" i="9"/>
  <c r="AC884" i="9"/>
  <c r="AC883" i="9"/>
  <c r="AC882" i="9"/>
  <c r="AC881" i="9"/>
  <c r="AC880" i="9"/>
  <c r="AC879" i="9"/>
  <c r="AC878" i="9"/>
  <c r="AC877" i="9"/>
  <c r="AC876" i="9"/>
  <c r="AC875" i="9"/>
  <c r="AC874" i="9"/>
  <c r="AC873" i="9"/>
  <c r="AC872" i="9"/>
  <c r="AC871" i="9"/>
  <c r="AC870" i="9"/>
  <c r="AC869" i="9"/>
  <c r="AC868" i="9"/>
  <c r="AC867" i="9"/>
  <c r="AC866" i="9"/>
  <c r="AC865" i="9"/>
  <c r="AC864" i="9"/>
  <c r="AC863" i="9"/>
  <c r="AC862" i="9"/>
  <c r="AC861" i="9"/>
  <c r="AC860" i="9"/>
  <c r="AC859" i="9"/>
  <c r="AC858" i="9"/>
  <c r="AC857" i="9"/>
  <c r="AC856" i="9"/>
  <c r="AC855" i="9"/>
  <c r="AC854" i="9"/>
  <c r="AC853" i="9"/>
  <c r="AC852" i="9"/>
  <c r="AC851" i="9"/>
  <c r="AC850" i="9"/>
  <c r="AC849" i="9"/>
  <c r="AC848" i="9"/>
  <c r="AC847" i="9"/>
  <c r="AC846" i="9"/>
  <c r="AC845" i="9"/>
  <c r="AC844" i="9"/>
  <c r="AC843" i="9"/>
  <c r="AC842" i="9"/>
  <c r="AC841" i="9"/>
  <c r="AC840" i="9"/>
  <c r="AC839" i="9"/>
  <c r="AC838" i="9"/>
  <c r="AC837" i="9"/>
  <c r="AC836" i="9"/>
  <c r="AC835" i="9"/>
  <c r="AC834" i="9"/>
  <c r="AC833" i="9"/>
  <c r="AC832" i="9"/>
  <c r="AC831" i="9"/>
  <c r="AC830" i="9"/>
  <c r="AC829" i="9"/>
  <c r="AC828" i="9"/>
  <c r="AC827" i="9"/>
  <c r="AC826" i="9"/>
  <c r="AC825" i="9"/>
  <c r="AC824" i="9"/>
  <c r="AC823" i="9"/>
  <c r="AC822" i="9"/>
  <c r="AC821" i="9"/>
  <c r="AC820" i="9"/>
  <c r="AC819" i="9"/>
  <c r="AC818" i="9"/>
  <c r="AC817" i="9"/>
  <c r="AC816" i="9"/>
  <c r="AC815" i="9"/>
  <c r="AC814" i="9"/>
  <c r="AC813" i="9"/>
  <c r="AC812" i="9"/>
  <c r="AC811" i="9"/>
  <c r="AC810" i="9"/>
  <c r="AC809" i="9"/>
  <c r="AC808" i="9"/>
  <c r="AC807" i="9"/>
  <c r="AC806" i="9"/>
  <c r="AC805" i="9"/>
  <c r="AC804" i="9"/>
  <c r="AC803" i="9"/>
  <c r="AC802" i="9"/>
  <c r="AC801" i="9"/>
  <c r="AC800" i="9"/>
  <c r="AC799" i="9"/>
  <c r="AC798" i="9"/>
  <c r="AC797" i="9"/>
  <c r="AC796" i="9"/>
  <c r="AC795" i="9"/>
  <c r="AC794" i="9"/>
  <c r="AC793" i="9"/>
  <c r="AC792" i="9"/>
  <c r="AC791" i="9"/>
  <c r="AC790" i="9"/>
  <c r="AC789" i="9"/>
  <c r="AC788" i="9"/>
  <c r="AC787" i="9"/>
  <c r="AC786" i="9"/>
  <c r="AC785" i="9"/>
  <c r="AC784" i="9"/>
  <c r="AC783" i="9"/>
  <c r="AC782" i="9"/>
  <c r="AC781" i="9"/>
  <c r="AC780" i="9"/>
  <c r="AC779" i="9"/>
  <c r="AC778" i="9"/>
  <c r="AC777" i="9"/>
  <c r="AC776" i="9"/>
  <c r="AC775" i="9"/>
  <c r="AC774" i="9"/>
  <c r="AC773" i="9"/>
  <c r="AC772" i="9"/>
  <c r="AC771" i="9"/>
  <c r="AC770" i="9"/>
  <c r="AC769" i="9"/>
  <c r="AC768" i="9"/>
  <c r="AC767" i="9"/>
  <c r="AC766" i="9"/>
  <c r="AC765" i="9"/>
  <c r="AC764" i="9"/>
  <c r="AC763" i="9"/>
  <c r="AC762" i="9"/>
  <c r="AC761" i="9"/>
  <c r="AC760" i="9"/>
  <c r="AC759" i="9"/>
  <c r="AC758" i="9"/>
  <c r="AC757" i="9"/>
  <c r="AC756" i="9"/>
  <c r="AC755" i="9"/>
  <c r="AC754" i="9"/>
  <c r="AC753" i="9"/>
  <c r="AC752" i="9"/>
  <c r="AC751" i="9"/>
  <c r="AC750" i="9"/>
  <c r="AC749" i="9"/>
  <c r="AC748" i="9"/>
  <c r="AC747" i="9"/>
  <c r="AC746" i="9"/>
  <c r="AC745" i="9"/>
  <c r="AC744" i="9"/>
  <c r="AC743" i="9"/>
  <c r="AC742" i="9"/>
  <c r="AC741" i="9"/>
  <c r="AC740" i="9"/>
  <c r="AC739" i="9"/>
  <c r="AC738" i="9"/>
  <c r="AC737" i="9"/>
  <c r="AC736" i="9"/>
  <c r="AC735" i="9"/>
  <c r="AC734" i="9"/>
  <c r="AC733" i="9"/>
  <c r="AC732" i="9"/>
  <c r="AC731" i="9"/>
  <c r="AC730" i="9"/>
  <c r="AC729" i="9"/>
  <c r="AC728" i="9"/>
  <c r="AC727" i="9"/>
  <c r="AC726" i="9"/>
  <c r="AC725" i="9"/>
  <c r="AC724" i="9"/>
  <c r="AC723" i="9"/>
  <c r="AC722" i="9"/>
  <c r="AC721" i="9"/>
  <c r="AC720" i="9"/>
  <c r="AC719" i="9"/>
  <c r="AC718" i="9"/>
  <c r="AC717" i="9"/>
  <c r="AC716" i="9"/>
  <c r="AC715" i="9"/>
  <c r="AC714" i="9"/>
  <c r="AC713" i="9"/>
  <c r="AC712" i="9"/>
  <c r="AC711" i="9"/>
  <c r="AC710" i="9"/>
  <c r="AC709" i="9"/>
  <c r="AC708" i="9"/>
  <c r="AC707" i="9"/>
  <c r="AC706" i="9"/>
  <c r="AC705" i="9"/>
  <c r="AC704" i="9"/>
  <c r="AC703" i="9"/>
  <c r="AC702" i="9"/>
  <c r="AC701" i="9"/>
  <c r="AC700" i="9"/>
  <c r="AC699" i="9"/>
  <c r="AC698" i="9"/>
  <c r="AC697" i="9"/>
  <c r="AC696" i="9"/>
  <c r="AC695" i="9"/>
  <c r="AC694" i="9"/>
  <c r="AC693" i="9"/>
  <c r="AC692" i="9"/>
  <c r="AC691" i="9"/>
  <c r="AC690" i="9"/>
  <c r="AC689" i="9"/>
  <c r="AC688" i="9"/>
  <c r="AC687" i="9"/>
  <c r="AC686" i="9"/>
  <c r="AC685" i="9"/>
  <c r="AC684" i="9"/>
  <c r="AC683" i="9"/>
  <c r="AC682" i="9"/>
  <c r="AC681" i="9"/>
  <c r="AC680" i="9"/>
  <c r="AC679" i="9"/>
  <c r="AC678" i="9"/>
  <c r="AC677" i="9"/>
  <c r="AC676" i="9"/>
  <c r="AC675" i="9"/>
  <c r="AC674" i="9"/>
  <c r="AC673" i="9"/>
  <c r="AC672" i="9"/>
  <c r="AC671" i="9"/>
  <c r="AC670" i="9"/>
  <c r="AC669" i="9"/>
  <c r="AC668" i="9"/>
  <c r="AC667" i="9"/>
  <c r="AC666" i="9"/>
  <c r="AC665" i="9"/>
  <c r="AC664" i="9"/>
  <c r="AC663" i="9"/>
  <c r="AC662" i="9"/>
  <c r="AC661" i="9"/>
  <c r="AC660" i="9"/>
  <c r="AC659" i="9"/>
  <c r="AC658" i="9"/>
  <c r="AC657" i="9"/>
  <c r="AC656" i="9"/>
  <c r="AC655" i="9"/>
  <c r="AC654" i="9"/>
  <c r="AC653" i="9"/>
  <c r="AC652" i="9"/>
  <c r="AC651" i="9"/>
  <c r="AC650" i="9"/>
  <c r="AC649" i="9"/>
  <c r="AC648" i="9"/>
  <c r="AC647" i="9"/>
  <c r="AC646" i="9"/>
  <c r="AC645" i="9"/>
  <c r="AC644" i="9"/>
  <c r="AC643" i="9"/>
  <c r="AC642" i="9"/>
  <c r="AC641" i="9"/>
  <c r="AC640" i="9"/>
  <c r="AC639" i="9"/>
  <c r="AC638" i="9"/>
  <c r="AC637" i="9"/>
  <c r="AC636" i="9"/>
  <c r="AC635" i="9"/>
  <c r="AC634" i="9"/>
  <c r="AC633" i="9"/>
  <c r="AC632" i="9"/>
  <c r="AC631" i="9"/>
  <c r="AC630" i="9"/>
  <c r="AC629" i="9"/>
  <c r="AC628" i="9"/>
  <c r="AC627" i="9"/>
  <c r="AC626" i="9"/>
  <c r="AC625" i="9"/>
  <c r="AC624" i="9"/>
  <c r="AC623" i="9"/>
  <c r="AC622" i="9"/>
  <c r="AC621" i="9"/>
  <c r="AC620" i="9"/>
  <c r="AC619" i="9"/>
  <c r="AC618" i="9"/>
  <c r="AC617" i="9"/>
  <c r="AC616" i="9"/>
  <c r="AC615" i="9"/>
  <c r="AC614" i="9"/>
  <c r="AC613" i="9"/>
  <c r="AC612" i="9"/>
  <c r="AC611" i="9"/>
  <c r="AC610" i="9"/>
  <c r="AC609" i="9"/>
  <c r="AC608" i="9"/>
  <c r="AC607" i="9"/>
  <c r="AC606" i="9"/>
  <c r="AC605" i="9"/>
  <c r="AC604" i="9"/>
  <c r="AC603" i="9"/>
  <c r="AC602" i="9"/>
  <c r="AC601" i="9"/>
  <c r="AC600" i="9"/>
  <c r="AC599" i="9"/>
  <c r="AC598" i="9"/>
  <c r="AC597" i="9"/>
  <c r="AC596" i="9"/>
  <c r="AC595" i="9"/>
  <c r="AC594" i="9"/>
  <c r="AC593" i="9"/>
  <c r="AC592" i="9"/>
  <c r="AC591" i="9"/>
  <c r="AC590" i="9"/>
  <c r="AC589" i="9"/>
  <c r="AC588" i="9"/>
  <c r="AC587" i="9"/>
  <c r="AC586" i="9"/>
  <c r="AC585" i="9"/>
  <c r="AC584" i="9"/>
  <c r="AC583" i="9"/>
  <c r="AC582" i="9"/>
  <c r="AC581" i="9"/>
  <c r="AC580" i="9"/>
  <c r="AC579" i="9"/>
  <c r="AC578" i="9"/>
  <c r="AC577" i="9"/>
  <c r="AC576" i="9"/>
  <c r="AC575" i="9"/>
  <c r="AC574" i="9"/>
  <c r="AC573" i="9"/>
  <c r="AC572" i="9"/>
  <c r="AC571" i="9"/>
  <c r="AC570" i="9"/>
  <c r="AC569" i="9"/>
  <c r="AC568" i="9"/>
  <c r="AC567" i="9"/>
  <c r="AC566" i="9"/>
  <c r="AC565" i="9"/>
  <c r="AC564" i="9"/>
  <c r="AC563" i="9"/>
  <c r="AC562" i="9"/>
  <c r="AC561" i="9"/>
  <c r="AC560" i="9"/>
  <c r="AC559" i="9"/>
  <c r="AC558" i="9"/>
  <c r="AC557" i="9"/>
  <c r="AC556" i="9"/>
  <c r="AC555" i="9"/>
  <c r="AC554" i="9"/>
  <c r="AC553" i="9"/>
  <c r="AC552" i="9"/>
  <c r="AC551" i="9"/>
  <c r="AC550" i="9"/>
  <c r="AC549" i="9"/>
  <c r="AC548" i="9"/>
  <c r="AC547" i="9"/>
  <c r="AC546" i="9"/>
  <c r="AC545" i="9"/>
  <c r="AC544" i="9"/>
  <c r="AC543" i="9"/>
  <c r="AC542" i="9"/>
  <c r="AC541" i="9"/>
  <c r="AC540" i="9"/>
  <c r="AC539" i="9"/>
  <c r="AC538" i="9"/>
  <c r="AC537" i="9"/>
  <c r="AC536" i="9"/>
  <c r="AC535" i="9"/>
  <c r="AC534" i="9"/>
  <c r="AC533" i="9"/>
  <c r="AC532" i="9"/>
  <c r="AC531" i="9"/>
  <c r="AC530" i="9"/>
  <c r="AC529" i="9"/>
  <c r="AC528" i="9"/>
  <c r="AC527" i="9"/>
  <c r="AC526" i="9"/>
  <c r="AC525" i="9"/>
  <c r="AC524" i="9"/>
  <c r="AC523" i="9"/>
  <c r="AC522" i="9"/>
  <c r="AC521" i="9"/>
  <c r="AC520" i="9"/>
  <c r="AC519" i="9"/>
  <c r="AC518" i="9"/>
  <c r="AC517" i="9"/>
  <c r="AC516" i="9"/>
  <c r="AC515" i="9"/>
  <c r="AC514" i="9"/>
  <c r="AC513" i="9"/>
  <c r="AC512" i="9"/>
  <c r="AC511" i="9"/>
  <c r="AC510" i="9"/>
  <c r="AC509" i="9"/>
  <c r="AC508" i="9"/>
  <c r="AC507" i="9"/>
  <c r="AC506" i="9"/>
  <c r="AC505" i="9"/>
  <c r="AC504" i="9"/>
  <c r="AC503" i="9"/>
  <c r="AC502" i="9"/>
  <c r="AC501" i="9"/>
  <c r="AC500" i="9"/>
  <c r="AC499" i="9"/>
  <c r="AC498" i="9"/>
  <c r="AC497" i="9"/>
  <c r="AC496" i="9"/>
  <c r="AC495" i="9"/>
  <c r="AC494" i="9"/>
  <c r="AC493" i="9"/>
  <c r="AC492" i="9"/>
  <c r="AC491" i="9"/>
  <c r="AC490" i="9"/>
  <c r="AC489" i="9"/>
  <c r="AC488" i="9"/>
  <c r="AC487" i="9"/>
  <c r="AC486" i="9"/>
  <c r="AC485" i="9"/>
  <c r="AC484" i="9"/>
  <c r="AC483" i="9"/>
  <c r="AC482" i="9"/>
  <c r="AC481" i="9"/>
  <c r="AC480" i="9"/>
  <c r="AC479" i="9"/>
  <c r="AC478" i="9"/>
  <c r="AC477" i="9"/>
  <c r="AC476" i="9"/>
  <c r="AC475" i="9"/>
  <c r="AC474" i="9"/>
  <c r="AC473" i="9"/>
  <c r="AC472" i="9"/>
  <c r="AC471" i="9"/>
  <c r="AC470" i="9"/>
  <c r="AC469" i="9"/>
  <c r="AC468" i="9"/>
  <c r="AC467" i="9"/>
  <c r="AC466" i="9"/>
  <c r="AC465" i="9"/>
  <c r="AC464" i="9"/>
  <c r="AC463" i="9"/>
  <c r="AC462" i="9"/>
  <c r="AC461" i="9"/>
  <c r="AC460" i="9"/>
  <c r="AC459" i="9"/>
  <c r="AC458" i="9"/>
  <c r="AC457" i="9"/>
  <c r="AC456" i="9"/>
  <c r="AC455" i="9"/>
  <c r="AC454" i="9"/>
  <c r="AC453" i="9"/>
  <c r="AC452" i="9"/>
  <c r="AC451" i="9"/>
  <c r="AC450" i="9"/>
  <c r="AC449" i="9"/>
  <c r="AC448" i="9"/>
  <c r="AC447" i="9"/>
  <c r="AC446" i="9"/>
  <c r="AC445" i="9"/>
  <c r="AC444" i="9"/>
  <c r="AC443" i="9"/>
  <c r="AC442" i="9"/>
  <c r="AC441" i="9"/>
  <c r="AC440" i="9"/>
  <c r="AC439" i="9"/>
  <c r="AC438" i="9"/>
  <c r="AC437" i="9"/>
  <c r="AC436" i="9"/>
  <c r="AC435" i="9"/>
  <c r="AC434" i="9"/>
  <c r="AC433" i="9"/>
  <c r="AC432" i="9"/>
  <c r="AC431" i="9"/>
  <c r="AC430" i="9"/>
  <c r="AC429" i="9"/>
  <c r="AC428" i="9"/>
  <c r="AC427" i="9"/>
  <c r="AC426" i="9"/>
  <c r="AC425" i="9"/>
  <c r="AC424" i="9"/>
  <c r="AC423" i="9"/>
  <c r="AC422" i="9"/>
  <c r="AC421" i="9"/>
  <c r="AC420" i="9"/>
  <c r="AC419" i="9"/>
  <c r="AC418"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C388" i="9"/>
  <c r="AC387" i="9"/>
  <c r="AC386" i="9"/>
  <c r="AC385" i="9"/>
  <c r="AC384" i="9"/>
  <c r="AC383" i="9"/>
  <c r="AC382" i="9"/>
  <c r="AC381" i="9"/>
  <c r="AC380" i="9"/>
  <c r="AC379" i="9"/>
  <c r="AC378" i="9"/>
  <c r="AC377" i="9"/>
  <c r="AC376" i="9"/>
  <c r="AC375" i="9"/>
  <c r="AC374" i="9"/>
  <c r="AC373" i="9"/>
  <c r="AC372" i="9"/>
  <c r="AC371" i="9"/>
  <c r="AC370" i="9"/>
  <c r="AC369" i="9"/>
  <c r="AC368" i="9"/>
  <c r="AC367" i="9"/>
  <c r="AC366" i="9"/>
  <c r="AC365" i="9"/>
  <c r="AC364" i="9"/>
  <c r="AC363" i="9"/>
  <c r="AC362" i="9"/>
  <c r="AC361" i="9"/>
  <c r="AC360" i="9"/>
  <c r="AC359" i="9"/>
  <c r="AC358" i="9"/>
  <c r="AC357" i="9"/>
  <c r="AC356" i="9"/>
  <c r="AC355" i="9"/>
  <c r="AC354" i="9"/>
  <c r="AC353" i="9"/>
  <c r="AC352" i="9"/>
  <c r="AC351" i="9"/>
  <c r="AC350" i="9"/>
  <c r="AC349" i="9"/>
  <c r="AC348" i="9"/>
  <c r="AC347" i="9"/>
  <c r="AC346" i="9"/>
  <c r="AC345" i="9"/>
  <c r="AC344" i="9"/>
  <c r="AC343" i="9"/>
  <c r="AC342" i="9"/>
  <c r="AC341" i="9"/>
  <c r="AC340" i="9"/>
  <c r="AC339" i="9"/>
  <c r="AC338" i="9"/>
  <c r="AC337" i="9"/>
  <c r="AC336" i="9"/>
  <c r="AC335" i="9"/>
  <c r="AC334" i="9"/>
  <c r="AC333" i="9"/>
  <c r="AC332" i="9"/>
  <c r="AC331" i="9"/>
  <c r="AC330" i="9"/>
  <c r="AC329" i="9"/>
  <c r="AC328" i="9"/>
  <c r="AC327" i="9"/>
  <c r="AC326" i="9"/>
  <c r="AC325" i="9"/>
  <c r="AC324" i="9"/>
  <c r="AC323" i="9"/>
  <c r="AC322" i="9"/>
  <c r="AC321" i="9"/>
  <c r="AC320" i="9"/>
  <c r="AC319" i="9"/>
  <c r="AC318" i="9"/>
  <c r="AC317" i="9"/>
  <c r="AC316" i="9"/>
  <c r="AC315" i="9"/>
  <c r="AC314" i="9"/>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AA1315" i="9"/>
  <c r="AA1314" i="9"/>
  <c r="AA1313" i="9"/>
  <c r="AA1312" i="9"/>
  <c r="AA1311" i="9"/>
  <c r="AA1310" i="9"/>
  <c r="AA1309" i="9"/>
  <c r="AA1308" i="9"/>
  <c r="AA1307" i="9"/>
  <c r="AA1306" i="9"/>
  <c r="AA1305" i="9"/>
  <c r="AA1304" i="9"/>
  <c r="AA1303" i="9"/>
  <c r="AA1302" i="9"/>
  <c r="AA1301" i="9"/>
  <c r="AA1300" i="9"/>
  <c r="AA1299" i="9"/>
  <c r="AA1298" i="9"/>
  <c r="AA1297" i="9"/>
  <c r="AA1296" i="9"/>
  <c r="AA1295" i="9"/>
  <c r="AA1294" i="9"/>
  <c r="AA1293" i="9"/>
  <c r="AA1292" i="9"/>
  <c r="AA1291" i="9"/>
  <c r="AA1290" i="9"/>
  <c r="AA1289" i="9"/>
  <c r="AA1288" i="9"/>
  <c r="AA1287" i="9"/>
  <c r="AA1286" i="9"/>
  <c r="AA1285" i="9"/>
  <c r="AA1284" i="9"/>
  <c r="AA1283" i="9"/>
  <c r="AA1282" i="9"/>
  <c r="AA1281" i="9"/>
  <c r="AA1280" i="9"/>
  <c r="AA1279" i="9"/>
  <c r="AA1278" i="9"/>
  <c r="AA1277" i="9"/>
  <c r="AA1276" i="9"/>
  <c r="AA1275" i="9"/>
  <c r="AA1274" i="9"/>
  <c r="AA1273" i="9"/>
  <c r="AA1272" i="9"/>
  <c r="AA1271" i="9"/>
  <c r="AA1270" i="9"/>
  <c r="AA1269" i="9"/>
  <c r="AA1268" i="9"/>
  <c r="AA1267" i="9"/>
  <c r="AA1266" i="9"/>
  <c r="AA1265" i="9"/>
  <c r="AA1264" i="9"/>
  <c r="AA1263" i="9"/>
  <c r="AA1262" i="9"/>
  <c r="AA1261" i="9"/>
  <c r="AA1260" i="9"/>
  <c r="AA1259" i="9"/>
  <c r="AA1258" i="9"/>
  <c r="AA1257" i="9"/>
  <c r="AA1256" i="9"/>
  <c r="AA1255" i="9"/>
  <c r="AA1254" i="9"/>
  <c r="AA1253" i="9"/>
  <c r="AA1252" i="9"/>
  <c r="AA1251" i="9"/>
  <c r="AA1250" i="9"/>
  <c r="AA1249" i="9"/>
  <c r="AA1248" i="9"/>
  <c r="AA1247" i="9"/>
  <c r="AA1246" i="9"/>
  <c r="AA1245" i="9"/>
  <c r="AA1244" i="9"/>
  <c r="AA1243" i="9"/>
  <c r="AA1242" i="9"/>
  <c r="AA1241" i="9"/>
  <c r="AA1240" i="9"/>
  <c r="AA1239" i="9"/>
  <c r="AA1238" i="9"/>
  <c r="AA1237" i="9"/>
  <c r="AA1236" i="9"/>
  <c r="AA1235" i="9"/>
  <c r="AA1234" i="9"/>
  <c r="AA1233" i="9"/>
  <c r="AA1232" i="9"/>
  <c r="AA1231" i="9"/>
  <c r="AA1230" i="9"/>
  <c r="AA1229" i="9"/>
  <c r="AA1228" i="9"/>
  <c r="AA1227" i="9"/>
  <c r="AA1226" i="9"/>
  <c r="AA1225" i="9"/>
  <c r="AA1224" i="9"/>
  <c r="AA1223" i="9"/>
  <c r="AA1222" i="9"/>
  <c r="AA1221" i="9"/>
  <c r="AA1220" i="9"/>
  <c r="AA1219" i="9"/>
  <c r="AA1218" i="9"/>
  <c r="AA1217" i="9"/>
  <c r="AA1216" i="9"/>
  <c r="AA1215" i="9"/>
  <c r="AA1214" i="9"/>
  <c r="AA1213" i="9"/>
  <c r="AA1212" i="9"/>
  <c r="AA1211" i="9"/>
  <c r="AA1210" i="9"/>
  <c r="AA1209" i="9"/>
  <c r="AA1208" i="9"/>
  <c r="AA1207" i="9"/>
  <c r="AA1206" i="9"/>
  <c r="AA1205" i="9"/>
  <c r="AA1204" i="9"/>
  <c r="AA1203" i="9"/>
  <c r="AA1202" i="9"/>
  <c r="AA1201" i="9"/>
  <c r="AA1200" i="9"/>
  <c r="AA1199" i="9"/>
  <c r="AA1198" i="9"/>
  <c r="AA1197" i="9"/>
  <c r="AA1196" i="9"/>
  <c r="AA1195" i="9"/>
  <c r="AA1194" i="9"/>
  <c r="AA1193" i="9"/>
  <c r="AA1192" i="9"/>
  <c r="AA1191" i="9"/>
  <c r="AA1190" i="9"/>
  <c r="AA1189" i="9"/>
  <c r="AA1188" i="9"/>
  <c r="AA1187" i="9"/>
  <c r="AA1186" i="9"/>
  <c r="AA1185" i="9"/>
  <c r="AA1184" i="9"/>
  <c r="AA1183" i="9"/>
  <c r="AA1182" i="9"/>
  <c r="AA1181" i="9"/>
  <c r="AA1180" i="9"/>
  <c r="AA1179" i="9"/>
  <c r="AA1178" i="9"/>
  <c r="AA1177" i="9"/>
  <c r="AA1176" i="9"/>
  <c r="AA1175" i="9"/>
  <c r="AA1174" i="9"/>
  <c r="AA1173" i="9"/>
  <c r="AA1172" i="9"/>
  <c r="AA1171" i="9"/>
  <c r="AA1170" i="9"/>
  <c r="AA1169" i="9"/>
  <c r="AA1168" i="9"/>
  <c r="AA1167" i="9"/>
  <c r="AA1166" i="9"/>
  <c r="AA1165" i="9"/>
  <c r="AA1164" i="9"/>
  <c r="AA1163" i="9"/>
  <c r="AA1162" i="9"/>
  <c r="AA1161" i="9"/>
  <c r="AA1160" i="9"/>
  <c r="AA1159" i="9"/>
  <c r="AA1158" i="9"/>
  <c r="AA1157" i="9"/>
  <c r="AA1156" i="9"/>
  <c r="AA1155" i="9"/>
  <c r="AA1154" i="9"/>
  <c r="AA1153" i="9"/>
  <c r="AA1152" i="9"/>
  <c r="AA1151" i="9"/>
  <c r="AA1150" i="9"/>
  <c r="AA1149" i="9"/>
  <c r="AA1148" i="9"/>
  <c r="AA1147" i="9"/>
  <c r="AA1146" i="9"/>
  <c r="AA1145" i="9"/>
  <c r="AA1144" i="9"/>
  <c r="AA1143" i="9"/>
  <c r="AA1142" i="9"/>
  <c r="AA1141" i="9"/>
  <c r="AA1140" i="9"/>
  <c r="AA1139" i="9"/>
  <c r="AA1138" i="9"/>
  <c r="AA1137" i="9"/>
  <c r="AA1136" i="9"/>
  <c r="AA1135" i="9"/>
  <c r="AA1134" i="9"/>
  <c r="AA1133" i="9"/>
  <c r="AA1132" i="9"/>
  <c r="AA1131" i="9"/>
  <c r="AA1130" i="9"/>
  <c r="AA1129" i="9"/>
  <c r="AA1128" i="9"/>
  <c r="AA1127" i="9"/>
  <c r="AA1126" i="9"/>
  <c r="AA1125" i="9"/>
  <c r="AA1124" i="9"/>
  <c r="AA1123" i="9"/>
  <c r="AA1122" i="9"/>
  <c r="AA1121" i="9"/>
  <c r="AA1120" i="9"/>
  <c r="AA1119" i="9"/>
  <c r="AA1118" i="9"/>
  <c r="AA1117" i="9"/>
  <c r="AA1116" i="9"/>
  <c r="AA1115" i="9"/>
  <c r="AA1114" i="9"/>
  <c r="AA1113" i="9"/>
  <c r="AA1112" i="9"/>
  <c r="AA1111" i="9"/>
  <c r="AA1110" i="9"/>
  <c r="AA1109" i="9"/>
  <c r="AA1108" i="9"/>
  <c r="AA1107" i="9"/>
  <c r="AA1106" i="9"/>
  <c r="AA1105" i="9"/>
  <c r="AA1104" i="9"/>
  <c r="AA1103" i="9"/>
  <c r="AA1102" i="9"/>
  <c r="AA1101" i="9"/>
  <c r="AA1100" i="9"/>
  <c r="AA1099" i="9"/>
  <c r="AA1098" i="9"/>
  <c r="AA1097" i="9"/>
  <c r="AA1096" i="9"/>
  <c r="AA1095" i="9"/>
  <c r="AA1094" i="9"/>
  <c r="AA1093" i="9"/>
  <c r="AA1092" i="9"/>
  <c r="AA1091" i="9"/>
  <c r="AA1090" i="9"/>
  <c r="AA1089" i="9"/>
  <c r="AA1088" i="9"/>
  <c r="AA1087" i="9"/>
  <c r="AA1086" i="9"/>
  <c r="AA1085" i="9"/>
  <c r="AA1084" i="9"/>
  <c r="AA1083" i="9"/>
  <c r="AA1082" i="9"/>
  <c r="AA1081" i="9"/>
  <c r="AA1080" i="9"/>
  <c r="AA1079" i="9"/>
  <c r="AA1078" i="9"/>
  <c r="AA1077" i="9"/>
  <c r="AA1076" i="9"/>
  <c r="AA1075" i="9"/>
  <c r="AA1074" i="9"/>
  <c r="AA1073" i="9"/>
  <c r="AA1072" i="9"/>
  <c r="AA1071" i="9"/>
  <c r="AA1070" i="9"/>
  <c r="AA1069" i="9"/>
  <c r="AA1068" i="9"/>
  <c r="AA1067" i="9"/>
  <c r="AA1066" i="9"/>
  <c r="AA1065" i="9"/>
  <c r="AA1064" i="9"/>
  <c r="AA1063" i="9"/>
  <c r="AA1062" i="9"/>
  <c r="AA1061" i="9"/>
  <c r="AA1060" i="9"/>
  <c r="AA1059" i="9"/>
  <c r="AA1058" i="9"/>
  <c r="AA1057" i="9"/>
  <c r="AA1056" i="9"/>
  <c r="AA1055" i="9"/>
  <c r="AA1054" i="9"/>
  <c r="AA1053" i="9"/>
  <c r="AA1052" i="9"/>
  <c r="AA1051" i="9"/>
  <c r="AA1050" i="9"/>
  <c r="AA1049" i="9"/>
  <c r="AA1048" i="9"/>
  <c r="AA1047" i="9"/>
  <c r="AA1046" i="9"/>
  <c r="AA1045" i="9"/>
  <c r="AA1044" i="9"/>
  <c r="AA1043" i="9"/>
  <c r="AA1042" i="9"/>
  <c r="AA1041" i="9"/>
  <c r="AA1040" i="9"/>
  <c r="AA1039" i="9"/>
  <c r="AA1038" i="9"/>
  <c r="AA1037" i="9"/>
  <c r="AA1036" i="9"/>
  <c r="AA1035" i="9"/>
  <c r="AA1034" i="9"/>
  <c r="AA1033" i="9"/>
  <c r="AA1032" i="9"/>
  <c r="AA1031" i="9"/>
  <c r="AA1030" i="9"/>
  <c r="AA1029" i="9"/>
  <c r="AA1028" i="9"/>
  <c r="AA1027" i="9"/>
  <c r="AA1026" i="9"/>
  <c r="AA1025" i="9"/>
  <c r="AA1024" i="9"/>
  <c r="AA1023" i="9"/>
  <c r="AA1022" i="9"/>
  <c r="AA1021" i="9"/>
  <c r="AA1020" i="9"/>
  <c r="AA1019" i="9"/>
  <c r="AA1018" i="9"/>
  <c r="AA1017" i="9"/>
  <c r="AA1016" i="9"/>
  <c r="AA1015" i="9"/>
  <c r="AA1014" i="9"/>
  <c r="AA1013" i="9"/>
  <c r="AA1012" i="9"/>
  <c r="AA1011" i="9"/>
  <c r="AA1010" i="9"/>
  <c r="AA1009" i="9"/>
  <c r="AA1008" i="9"/>
  <c r="AA1007" i="9"/>
  <c r="AA1006" i="9"/>
  <c r="AA1005" i="9"/>
  <c r="AA1004" i="9"/>
  <c r="AA1003" i="9"/>
  <c r="AA1002" i="9"/>
  <c r="AA1001" i="9"/>
  <c r="AA1000" i="9"/>
  <c r="AA999" i="9"/>
  <c r="AA998" i="9"/>
  <c r="AA997" i="9"/>
  <c r="AA996" i="9"/>
  <c r="AA995" i="9"/>
  <c r="AA994" i="9"/>
  <c r="AA993" i="9"/>
  <c r="AA992" i="9"/>
  <c r="AA991" i="9"/>
  <c r="AA990" i="9"/>
  <c r="AA989" i="9"/>
  <c r="AA988" i="9"/>
  <c r="AA987" i="9"/>
  <c r="AA986" i="9"/>
  <c r="AA985" i="9"/>
  <c r="AA984" i="9"/>
  <c r="AA983" i="9"/>
  <c r="AA982" i="9"/>
  <c r="AA981" i="9"/>
  <c r="AA980" i="9"/>
  <c r="AA979" i="9"/>
  <c r="AA978" i="9"/>
  <c r="AA977" i="9"/>
  <c r="AA976" i="9"/>
  <c r="AA975" i="9"/>
  <c r="AA974" i="9"/>
  <c r="AA973" i="9"/>
  <c r="AA972" i="9"/>
  <c r="AA971" i="9"/>
  <c r="AA970" i="9"/>
  <c r="AA969" i="9"/>
  <c r="AA968" i="9"/>
  <c r="AA967" i="9"/>
  <c r="AA966" i="9"/>
  <c r="AA965" i="9"/>
  <c r="AA964" i="9"/>
  <c r="AA963" i="9"/>
  <c r="AA962" i="9"/>
  <c r="AA961" i="9"/>
  <c r="AA960" i="9"/>
  <c r="AA959" i="9"/>
  <c r="AA958" i="9"/>
  <c r="AA957" i="9"/>
  <c r="AA956" i="9"/>
  <c r="AA955" i="9"/>
  <c r="AA954" i="9"/>
  <c r="AA953" i="9"/>
  <c r="AA952" i="9"/>
  <c r="AA951" i="9"/>
  <c r="AA950" i="9"/>
  <c r="AA949" i="9"/>
  <c r="AA948" i="9"/>
  <c r="AA947" i="9"/>
  <c r="AA946" i="9"/>
  <c r="AA945" i="9"/>
  <c r="AA944" i="9"/>
  <c r="AA943" i="9"/>
  <c r="AA942" i="9"/>
  <c r="AA941" i="9"/>
  <c r="AA940" i="9"/>
  <c r="AA939" i="9"/>
  <c r="AA938" i="9"/>
  <c r="AA937" i="9"/>
  <c r="AA936" i="9"/>
  <c r="AA935" i="9"/>
  <c r="AA934" i="9"/>
  <c r="AA933" i="9"/>
  <c r="AA932" i="9"/>
  <c r="AA931" i="9"/>
  <c r="AA930" i="9"/>
  <c r="AA929" i="9"/>
  <c r="AA928" i="9"/>
  <c r="AA927" i="9"/>
  <c r="AA926" i="9"/>
  <c r="AA925" i="9"/>
  <c r="AA924" i="9"/>
  <c r="AA923" i="9"/>
  <c r="AA922" i="9"/>
  <c r="AA921" i="9"/>
  <c r="AA920" i="9"/>
  <c r="AA919" i="9"/>
  <c r="AA918" i="9"/>
  <c r="AA917" i="9"/>
  <c r="AA916" i="9"/>
  <c r="AA915" i="9"/>
  <c r="AA914" i="9"/>
  <c r="AA913" i="9"/>
  <c r="AA912" i="9"/>
  <c r="AA911" i="9"/>
  <c r="AA910" i="9"/>
  <c r="AA909" i="9"/>
  <c r="AA908" i="9"/>
  <c r="AA907" i="9"/>
  <c r="AA906" i="9"/>
  <c r="AA905" i="9"/>
  <c r="AA904" i="9"/>
  <c r="AA903" i="9"/>
  <c r="AA902" i="9"/>
  <c r="AA901" i="9"/>
  <c r="AA900" i="9"/>
  <c r="AA899" i="9"/>
  <c r="AA898" i="9"/>
  <c r="AA897" i="9"/>
  <c r="AA896" i="9"/>
  <c r="AA895" i="9"/>
  <c r="AA894" i="9"/>
  <c r="AA893" i="9"/>
  <c r="AA892" i="9"/>
  <c r="AA891" i="9"/>
  <c r="AA890" i="9"/>
  <c r="AA889" i="9"/>
  <c r="AA888" i="9"/>
  <c r="AA887" i="9"/>
  <c r="AA886" i="9"/>
  <c r="AA885" i="9"/>
  <c r="AA884" i="9"/>
  <c r="AA883" i="9"/>
  <c r="AA882" i="9"/>
  <c r="AA881" i="9"/>
  <c r="AA880" i="9"/>
  <c r="AA879" i="9"/>
  <c r="AA878" i="9"/>
  <c r="AA877" i="9"/>
  <c r="AA876" i="9"/>
  <c r="AA875" i="9"/>
  <c r="AA874" i="9"/>
  <c r="AA873" i="9"/>
  <c r="AA872" i="9"/>
  <c r="AA871" i="9"/>
  <c r="AA870" i="9"/>
  <c r="AA869" i="9"/>
  <c r="AA868" i="9"/>
  <c r="AA867" i="9"/>
  <c r="AA866" i="9"/>
  <c r="AA865" i="9"/>
  <c r="AA864" i="9"/>
  <c r="AA863" i="9"/>
  <c r="AA862" i="9"/>
  <c r="AA861" i="9"/>
  <c r="AA860" i="9"/>
  <c r="AA859" i="9"/>
  <c r="AA858" i="9"/>
  <c r="AA857" i="9"/>
  <c r="AA856" i="9"/>
  <c r="AA855" i="9"/>
  <c r="AA854" i="9"/>
  <c r="AA853" i="9"/>
  <c r="AA852" i="9"/>
  <c r="AA851" i="9"/>
  <c r="AA850" i="9"/>
  <c r="AA849" i="9"/>
  <c r="AA848" i="9"/>
  <c r="AA847" i="9"/>
  <c r="AA846" i="9"/>
  <c r="AA845" i="9"/>
  <c r="AA844" i="9"/>
  <c r="AA843" i="9"/>
  <c r="AA842" i="9"/>
  <c r="AA841" i="9"/>
  <c r="AA840" i="9"/>
  <c r="AA839" i="9"/>
  <c r="AA838" i="9"/>
  <c r="AA837" i="9"/>
  <c r="AA836" i="9"/>
  <c r="AA835" i="9"/>
  <c r="AA834" i="9"/>
  <c r="AA833" i="9"/>
  <c r="AA832" i="9"/>
  <c r="AA831" i="9"/>
  <c r="AA830" i="9"/>
  <c r="AA829" i="9"/>
  <c r="AA828" i="9"/>
  <c r="AA827" i="9"/>
  <c r="AA826" i="9"/>
  <c r="AA825" i="9"/>
  <c r="AA824" i="9"/>
  <c r="AA823" i="9"/>
  <c r="AA822" i="9"/>
  <c r="AA821" i="9"/>
  <c r="AA820" i="9"/>
  <c r="AA819" i="9"/>
  <c r="AA818" i="9"/>
  <c r="AA817" i="9"/>
  <c r="AA816" i="9"/>
  <c r="AA815" i="9"/>
  <c r="AA814" i="9"/>
  <c r="AA813" i="9"/>
  <c r="AA812" i="9"/>
  <c r="AA811" i="9"/>
  <c r="AA810" i="9"/>
  <c r="AA809" i="9"/>
  <c r="AA808" i="9"/>
  <c r="AA807" i="9"/>
  <c r="AA806" i="9"/>
  <c r="AA805" i="9"/>
  <c r="AA804" i="9"/>
  <c r="AA803" i="9"/>
  <c r="AA802" i="9"/>
  <c r="AA801" i="9"/>
  <c r="AA800" i="9"/>
  <c r="AA799" i="9"/>
  <c r="AA798" i="9"/>
  <c r="AA797" i="9"/>
  <c r="AA796" i="9"/>
  <c r="AA795" i="9"/>
  <c r="AA794" i="9"/>
  <c r="AA793" i="9"/>
  <c r="AA792" i="9"/>
  <c r="AA791" i="9"/>
  <c r="AA790" i="9"/>
  <c r="AA789" i="9"/>
  <c r="AA788" i="9"/>
  <c r="AA787" i="9"/>
  <c r="AA786" i="9"/>
  <c r="AA785" i="9"/>
  <c r="AA784" i="9"/>
  <c r="AA783" i="9"/>
  <c r="AA782" i="9"/>
  <c r="AA781" i="9"/>
  <c r="AA780" i="9"/>
  <c r="AA779" i="9"/>
  <c r="AA778" i="9"/>
  <c r="AA777" i="9"/>
  <c r="AA776" i="9"/>
  <c r="AA775" i="9"/>
  <c r="AA774" i="9"/>
  <c r="AA773" i="9"/>
  <c r="AA772" i="9"/>
  <c r="AA771" i="9"/>
  <c r="AA770" i="9"/>
  <c r="AA769" i="9"/>
  <c r="AA768" i="9"/>
  <c r="AA767" i="9"/>
  <c r="AA766" i="9"/>
  <c r="AA765" i="9"/>
  <c r="AA764" i="9"/>
  <c r="AA763" i="9"/>
  <c r="AA762" i="9"/>
  <c r="AA761" i="9"/>
  <c r="AA760" i="9"/>
  <c r="AA759" i="9"/>
  <c r="AA758" i="9"/>
  <c r="AA757" i="9"/>
  <c r="AA756" i="9"/>
  <c r="AA755" i="9"/>
  <c r="AA754" i="9"/>
  <c r="AA753" i="9"/>
  <c r="AA752" i="9"/>
  <c r="AA751" i="9"/>
  <c r="AA750" i="9"/>
  <c r="AA749" i="9"/>
  <c r="AA748" i="9"/>
  <c r="AA747" i="9"/>
  <c r="AA746" i="9"/>
  <c r="AA745" i="9"/>
  <c r="AA744" i="9"/>
  <c r="AA743" i="9"/>
  <c r="AA742" i="9"/>
  <c r="AA741" i="9"/>
  <c r="AA740" i="9"/>
  <c r="AA739" i="9"/>
  <c r="AA738" i="9"/>
  <c r="AA737" i="9"/>
  <c r="AA736" i="9"/>
  <c r="AA735" i="9"/>
  <c r="AA734" i="9"/>
  <c r="AA733" i="9"/>
  <c r="AA732" i="9"/>
  <c r="AA731" i="9"/>
  <c r="AA730" i="9"/>
  <c r="AA729" i="9"/>
  <c r="AA728" i="9"/>
  <c r="AA727" i="9"/>
  <c r="AA726" i="9"/>
  <c r="AA725" i="9"/>
  <c r="AA724" i="9"/>
  <c r="AA723" i="9"/>
  <c r="AA722" i="9"/>
  <c r="AA721" i="9"/>
  <c r="AA720" i="9"/>
  <c r="AA719" i="9"/>
  <c r="AA718" i="9"/>
  <c r="AA717" i="9"/>
  <c r="AA716" i="9"/>
  <c r="AA715" i="9"/>
  <c r="AA714" i="9"/>
  <c r="AA713" i="9"/>
  <c r="AA712" i="9"/>
  <c r="AA711" i="9"/>
  <c r="AA710" i="9"/>
  <c r="AA709" i="9"/>
  <c r="AA708" i="9"/>
  <c r="AA707" i="9"/>
  <c r="AA706" i="9"/>
  <c r="AA705" i="9"/>
  <c r="AA704" i="9"/>
  <c r="AA703" i="9"/>
  <c r="AA702" i="9"/>
  <c r="AA701" i="9"/>
  <c r="AA700" i="9"/>
  <c r="AA699" i="9"/>
  <c r="AA698" i="9"/>
  <c r="AA697" i="9"/>
  <c r="AA696" i="9"/>
  <c r="AA695" i="9"/>
  <c r="AA694" i="9"/>
  <c r="AA693" i="9"/>
  <c r="AA692" i="9"/>
  <c r="AA691" i="9"/>
  <c r="AA690" i="9"/>
  <c r="AA689" i="9"/>
  <c r="AA688" i="9"/>
  <c r="AA687" i="9"/>
  <c r="AA686" i="9"/>
  <c r="AA685" i="9"/>
  <c r="AA684" i="9"/>
  <c r="AA683" i="9"/>
  <c r="AA682" i="9"/>
  <c r="AA681" i="9"/>
  <c r="AA680" i="9"/>
  <c r="AA679" i="9"/>
  <c r="AA678" i="9"/>
  <c r="AA677" i="9"/>
  <c r="AA676" i="9"/>
  <c r="AA675" i="9"/>
  <c r="AA674" i="9"/>
  <c r="AA673" i="9"/>
  <c r="AA672" i="9"/>
  <c r="AA671" i="9"/>
  <c r="AA670" i="9"/>
  <c r="AA669" i="9"/>
  <c r="AA668" i="9"/>
  <c r="AA667" i="9"/>
  <c r="AA666" i="9"/>
  <c r="AA665" i="9"/>
  <c r="AA664" i="9"/>
  <c r="AA663" i="9"/>
  <c r="AA662" i="9"/>
  <c r="AA661" i="9"/>
  <c r="AA660" i="9"/>
  <c r="AA659" i="9"/>
  <c r="AA658" i="9"/>
  <c r="AA657" i="9"/>
  <c r="AA656" i="9"/>
  <c r="AA655" i="9"/>
  <c r="AA654" i="9"/>
  <c r="AA653" i="9"/>
  <c r="AA652" i="9"/>
  <c r="AA651" i="9"/>
  <c r="AA650" i="9"/>
  <c r="AA649" i="9"/>
  <c r="AA648" i="9"/>
  <c r="AA647" i="9"/>
  <c r="AA646" i="9"/>
  <c r="AA645" i="9"/>
  <c r="AA644" i="9"/>
  <c r="AA643" i="9"/>
  <c r="AA642" i="9"/>
  <c r="AA641" i="9"/>
  <c r="AA640" i="9"/>
  <c r="AA639" i="9"/>
  <c r="AA638" i="9"/>
  <c r="AA637" i="9"/>
  <c r="AA636" i="9"/>
  <c r="AA635" i="9"/>
  <c r="AA634" i="9"/>
  <c r="AA633" i="9"/>
  <c r="AA632" i="9"/>
  <c r="AA631" i="9"/>
  <c r="AA630" i="9"/>
  <c r="AA629" i="9"/>
  <c r="AA628" i="9"/>
  <c r="AA627" i="9"/>
  <c r="AA626" i="9"/>
  <c r="AA625" i="9"/>
  <c r="AA624" i="9"/>
  <c r="AA623" i="9"/>
  <c r="AA622" i="9"/>
  <c r="AA621" i="9"/>
  <c r="AA620" i="9"/>
  <c r="AA619" i="9"/>
  <c r="AA618" i="9"/>
  <c r="AA617" i="9"/>
  <c r="AA616" i="9"/>
  <c r="AA615" i="9"/>
  <c r="AA614" i="9"/>
  <c r="AA613" i="9"/>
  <c r="AA612" i="9"/>
  <c r="AA611" i="9"/>
  <c r="AA610" i="9"/>
  <c r="AA609" i="9"/>
  <c r="AA608" i="9"/>
  <c r="AA607" i="9"/>
  <c r="AA606" i="9"/>
  <c r="AA605" i="9"/>
  <c r="AA604" i="9"/>
  <c r="AA603" i="9"/>
  <c r="AA602" i="9"/>
  <c r="AA601" i="9"/>
  <c r="AA600" i="9"/>
  <c r="AA599" i="9"/>
  <c r="AA598" i="9"/>
  <c r="AA597" i="9"/>
  <c r="AA596" i="9"/>
  <c r="AA595" i="9"/>
  <c r="AA594" i="9"/>
  <c r="AA593" i="9"/>
  <c r="AA592" i="9"/>
  <c r="AA591" i="9"/>
  <c r="AA590" i="9"/>
  <c r="AA589" i="9"/>
  <c r="AA588" i="9"/>
  <c r="AA587" i="9"/>
  <c r="AA586" i="9"/>
  <c r="AA585" i="9"/>
  <c r="AA584" i="9"/>
  <c r="AA583" i="9"/>
  <c r="AA582" i="9"/>
  <c r="AA581" i="9"/>
  <c r="AA580" i="9"/>
  <c r="AA579" i="9"/>
  <c r="AA578" i="9"/>
  <c r="AA577" i="9"/>
  <c r="AA576" i="9"/>
  <c r="AA575" i="9"/>
  <c r="AA574" i="9"/>
  <c r="AA573" i="9"/>
  <c r="AA572" i="9"/>
  <c r="AA571" i="9"/>
  <c r="AA570" i="9"/>
  <c r="AA569" i="9"/>
  <c r="AA568" i="9"/>
  <c r="AA567" i="9"/>
  <c r="AA566" i="9"/>
  <c r="AA565" i="9"/>
  <c r="AA564" i="9"/>
  <c r="AA563" i="9"/>
  <c r="AA562" i="9"/>
  <c r="AA561" i="9"/>
  <c r="AA560" i="9"/>
  <c r="AA559" i="9"/>
  <c r="AA558" i="9"/>
  <c r="AA557" i="9"/>
  <c r="AA556" i="9"/>
  <c r="AA555" i="9"/>
  <c r="AA554" i="9"/>
  <c r="AA553" i="9"/>
  <c r="AA552" i="9"/>
  <c r="AA551" i="9"/>
  <c r="AA550" i="9"/>
  <c r="AA549" i="9"/>
  <c r="AA548" i="9"/>
  <c r="AA547" i="9"/>
  <c r="AA546" i="9"/>
  <c r="AA545" i="9"/>
  <c r="AA544" i="9"/>
  <c r="AA543" i="9"/>
  <c r="AA542" i="9"/>
  <c r="AA541" i="9"/>
  <c r="AA540" i="9"/>
  <c r="AA539" i="9"/>
  <c r="AA538" i="9"/>
  <c r="AA537" i="9"/>
  <c r="AA536" i="9"/>
  <c r="AA535" i="9"/>
  <c r="AA534" i="9"/>
  <c r="AA533" i="9"/>
  <c r="AA532" i="9"/>
  <c r="AA531" i="9"/>
  <c r="AA530" i="9"/>
  <c r="AA529" i="9"/>
  <c r="AA528" i="9"/>
  <c r="AA527" i="9"/>
  <c r="AA526" i="9"/>
  <c r="AA525" i="9"/>
  <c r="AA524" i="9"/>
  <c r="AA523" i="9"/>
  <c r="AA522" i="9"/>
  <c r="AA521" i="9"/>
  <c r="AA520" i="9"/>
  <c r="AA519" i="9"/>
  <c r="AA518" i="9"/>
  <c r="AA517" i="9"/>
  <c r="AA516" i="9"/>
  <c r="AA515" i="9"/>
  <c r="AA514" i="9"/>
  <c r="AA513" i="9"/>
  <c r="AA512" i="9"/>
  <c r="AA511" i="9"/>
  <c r="AA510" i="9"/>
  <c r="AA509" i="9"/>
  <c r="AA508" i="9"/>
  <c r="AA507" i="9"/>
  <c r="AA506" i="9"/>
  <c r="AA505" i="9"/>
  <c r="AA504" i="9"/>
  <c r="AA503" i="9"/>
  <c r="AA502" i="9"/>
  <c r="AA501" i="9"/>
  <c r="AA500" i="9"/>
  <c r="AA499" i="9"/>
  <c r="AA498" i="9"/>
  <c r="AA497" i="9"/>
  <c r="AA496" i="9"/>
  <c r="AA495" i="9"/>
  <c r="AA494" i="9"/>
  <c r="AA493" i="9"/>
  <c r="AA492" i="9"/>
  <c r="AA491" i="9"/>
  <c r="AA490" i="9"/>
  <c r="AA489" i="9"/>
  <c r="AA488" i="9"/>
  <c r="AA487" i="9"/>
  <c r="AA486" i="9"/>
  <c r="AA485" i="9"/>
  <c r="AA484" i="9"/>
  <c r="AA483" i="9"/>
  <c r="AA482" i="9"/>
  <c r="AA481" i="9"/>
  <c r="AA480" i="9"/>
  <c r="AA479" i="9"/>
  <c r="AA478" i="9"/>
  <c r="AA477" i="9"/>
  <c r="AA476" i="9"/>
  <c r="AA475" i="9"/>
  <c r="AA474" i="9"/>
  <c r="AA473" i="9"/>
  <c r="AA472" i="9"/>
  <c r="AA471" i="9"/>
  <c r="AA470" i="9"/>
  <c r="AA469" i="9"/>
  <c r="AA468" i="9"/>
  <c r="AA467" i="9"/>
  <c r="AA466" i="9"/>
  <c r="AA465" i="9"/>
  <c r="AA464" i="9"/>
  <c r="AA463" i="9"/>
  <c r="AA462" i="9"/>
  <c r="AA461" i="9"/>
  <c r="AA460" i="9"/>
  <c r="AA459" i="9"/>
  <c r="AA458" i="9"/>
  <c r="AA457" i="9"/>
  <c r="AA456" i="9"/>
  <c r="AA455" i="9"/>
  <c r="AA454" i="9"/>
  <c r="AA453" i="9"/>
  <c r="AA452" i="9"/>
  <c r="AA451" i="9"/>
  <c r="AA450" i="9"/>
  <c r="AA449" i="9"/>
  <c r="AA448" i="9"/>
  <c r="AA447" i="9"/>
  <c r="AA446" i="9"/>
  <c r="AA445" i="9"/>
  <c r="AA444" i="9"/>
  <c r="AA443" i="9"/>
  <c r="AA442" i="9"/>
  <c r="AA441" i="9"/>
  <c r="AA440" i="9"/>
  <c r="AA439" i="9"/>
  <c r="AA438" i="9"/>
  <c r="AA437" i="9"/>
  <c r="AA436" i="9"/>
  <c r="AA435" i="9"/>
  <c r="AA434" i="9"/>
  <c r="AA433" i="9"/>
  <c r="AA432" i="9"/>
  <c r="AA431" i="9"/>
  <c r="AA430" i="9"/>
  <c r="AA429" i="9"/>
  <c r="AA428" i="9"/>
  <c r="AA427" i="9"/>
  <c r="AA426" i="9"/>
  <c r="AA425" i="9"/>
  <c r="AA424" i="9"/>
  <c r="AA423" i="9"/>
  <c r="AA422" i="9"/>
  <c r="AA421" i="9"/>
  <c r="AA420" i="9"/>
  <c r="AA419" i="9"/>
  <c r="AA418" i="9"/>
  <c r="AA417" i="9"/>
  <c r="AA416" i="9"/>
  <c r="AA415" i="9"/>
  <c r="AA414" i="9"/>
  <c r="AA413" i="9"/>
  <c r="AA412" i="9"/>
  <c r="AA411" i="9"/>
  <c r="AA410" i="9"/>
  <c r="AA409" i="9"/>
  <c r="AA408" i="9"/>
  <c r="AA407" i="9"/>
  <c r="AA406" i="9"/>
  <c r="AA405" i="9"/>
  <c r="AA404" i="9"/>
  <c r="AA403" i="9"/>
  <c r="AA402" i="9"/>
  <c r="AA401" i="9"/>
  <c r="AA400" i="9"/>
  <c r="AA399" i="9"/>
  <c r="AA398" i="9"/>
  <c r="AA397" i="9"/>
  <c r="AA396" i="9"/>
  <c r="AA395" i="9"/>
  <c r="AA394" i="9"/>
  <c r="AA393" i="9"/>
  <c r="AA392" i="9"/>
  <c r="AA391" i="9"/>
  <c r="AA390" i="9"/>
  <c r="AA389" i="9"/>
  <c r="AA388" i="9"/>
  <c r="AA387" i="9"/>
  <c r="AA386" i="9"/>
  <c r="AA385" i="9"/>
  <c r="AA384" i="9"/>
  <c r="AA383" i="9"/>
  <c r="AA382" i="9"/>
  <c r="AA381" i="9"/>
  <c r="AA380" i="9"/>
  <c r="AA379" i="9"/>
  <c r="AA378" i="9"/>
  <c r="AA377" i="9"/>
  <c r="AA376" i="9"/>
  <c r="AA375" i="9"/>
  <c r="AA374" i="9"/>
  <c r="AA373" i="9"/>
  <c r="AA372" i="9"/>
  <c r="AA371" i="9"/>
  <c r="AA370" i="9"/>
  <c r="AA369" i="9"/>
  <c r="AA368" i="9"/>
  <c r="AA367" i="9"/>
  <c r="AA366" i="9"/>
  <c r="AA365" i="9"/>
  <c r="AA364" i="9"/>
  <c r="AA363" i="9"/>
  <c r="AA362" i="9"/>
  <c r="AA361" i="9"/>
  <c r="AA360" i="9"/>
  <c r="AA359" i="9"/>
  <c r="AA358" i="9"/>
  <c r="AA357" i="9"/>
  <c r="AA356" i="9"/>
  <c r="AA355" i="9"/>
  <c r="AA354" i="9"/>
  <c r="AA353" i="9"/>
  <c r="AA352" i="9"/>
  <c r="AA351" i="9"/>
  <c r="AA350" i="9"/>
  <c r="AA349" i="9"/>
  <c r="AA348" i="9"/>
  <c r="AA347" i="9"/>
  <c r="AA346" i="9"/>
  <c r="AA345" i="9"/>
  <c r="AA344" i="9"/>
  <c r="AA343" i="9"/>
  <c r="AA342" i="9"/>
  <c r="AA341" i="9"/>
  <c r="AA340" i="9"/>
  <c r="AA339" i="9"/>
  <c r="AA338" i="9"/>
  <c r="AA337" i="9"/>
  <c r="AA336" i="9"/>
  <c r="AA335" i="9"/>
  <c r="AA334" i="9"/>
  <c r="AA333" i="9"/>
  <c r="AA332" i="9"/>
  <c r="AA331" i="9"/>
  <c r="AA330" i="9"/>
  <c r="AA329" i="9"/>
  <c r="AA328" i="9"/>
  <c r="AA327" i="9"/>
  <c r="AA326" i="9"/>
  <c r="AA325" i="9"/>
  <c r="AA324" i="9"/>
  <c r="AA323" i="9"/>
  <c r="AA322" i="9"/>
  <c r="AA321" i="9"/>
  <c r="AA320" i="9"/>
  <c r="AA319" i="9"/>
  <c r="AA318" i="9"/>
  <c r="AA317" i="9"/>
  <c r="AA316" i="9"/>
  <c r="AA315" i="9"/>
  <c r="AA314" i="9"/>
  <c r="AA313" i="9"/>
  <c r="AA312" i="9"/>
  <c r="AA311" i="9"/>
  <c r="AA310" i="9"/>
  <c r="AA309" i="9"/>
  <c r="AA308" i="9"/>
  <c r="AA307" i="9"/>
  <c r="AA306" i="9"/>
  <c r="AA305" i="9"/>
  <c r="AA304" i="9"/>
  <c r="AA303" i="9"/>
  <c r="AA302" i="9"/>
  <c r="AA301" i="9"/>
  <c r="AA300" i="9"/>
  <c r="AA299" i="9"/>
  <c r="AA298" i="9"/>
  <c r="AA297" i="9"/>
  <c r="AA296" i="9"/>
  <c r="AA295" i="9"/>
  <c r="AA294" i="9"/>
  <c r="AA293" i="9"/>
  <c r="AA292" i="9"/>
  <c r="AA291" i="9"/>
  <c r="AA290" i="9"/>
  <c r="AA289" i="9"/>
  <c r="AA288" i="9"/>
  <c r="AA287" i="9"/>
  <c r="AA286" i="9"/>
  <c r="AA285" i="9"/>
  <c r="AA284" i="9"/>
  <c r="AA283" i="9"/>
  <c r="AA282" i="9"/>
  <c r="AA281" i="9"/>
  <c r="AA280" i="9"/>
  <c r="AA279" i="9"/>
  <c r="AA278" i="9"/>
  <c r="AA277" i="9"/>
  <c r="AA276" i="9"/>
  <c r="AA275" i="9"/>
  <c r="AA274" i="9"/>
  <c r="AA273" i="9"/>
  <c r="AA272" i="9"/>
  <c r="AA271" i="9"/>
  <c r="AA270" i="9"/>
  <c r="AA269" i="9"/>
  <c r="AA268" i="9"/>
  <c r="AA267" i="9"/>
  <c r="AA266" i="9"/>
  <c r="AA265" i="9"/>
  <c r="AA264" i="9"/>
  <c r="AA263" i="9"/>
  <c r="AA262" i="9"/>
  <c r="AA261" i="9"/>
  <c r="AA260" i="9"/>
  <c r="AA259" i="9"/>
  <c r="AA258" i="9"/>
  <c r="AA257" i="9"/>
  <c r="AA256" i="9"/>
  <c r="AA255" i="9"/>
  <c r="AA254" i="9"/>
  <c r="AA253" i="9"/>
  <c r="AA252" i="9"/>
  <c r="AA251" i="9"/>
  <c r="AA250" i="9"/>
  <c r="AA249" i="9"/>
  <c r="AA248" i="9"/>
  <c r="AA247" i="9"/>
  <c r="AA246" i="9"/>
  <c r="AA245" i="9"/>
  <c r="AA244" i="9"/>
  <c r="AA243" i="9"/>
  <c r="AA242" i="9"/>
  <c r="AA241" i="9"/>
  <c r="AA240" i="9"/>
  <c r="AA239" i="9"/>
  <c r="AA238" i="9"/>
  <c r="AA237" i="9"/>
  <c r="AA236" i="9"/>
  <c r="AA235" i="9"/>
  <c r="AA234" i="9"/>
  <c r="AA233" i="9"/>
  <c r="AA232" i="9"/>
  <c r="AA231" i="9"/>
  <c r="AA230" i="9"/>
  <c r="AA229" i="9"/>
  <c r="AA228" i="9"/>
  <c r="AA227" i="9"/>
  <c r="AA226" i="9"/>
  <c r="AA225" i="9"/>
  <c r="AA224" i="9"/>
  <c r="AA223" i="9"/>
  <c r="AA222" i="9"/>
  <c r="AA221" i="9"/>
  <c r="AA220" i="9"/>
  <c r="AA219" i="9"/>
  <c r="AA218" i="9"/>
  <c r="AA217" i="9"/>
  <c r="AA216" i="9"/>
  <c r="AA215" i="9"/>
  <c r="AA214" i="9"/>
  <c r="AA213" i="9"/>
  <c r="AA212" i="9"/>
  <c r="AA211" i="9"/>
  <c r="AA210" i="9"/>
  <c r="AA209" i="9"/>
  <c r="AA208" i="9"/>
  <c r="AA207" i="9"/>
  <c r="AA206" i="9"/>
  <c r="AA205" i="9"/>
  <c r="AA204" i="9"/>
  <c r="AA203" i="9"/>
  <c r="AA202" i="9"/>
  <c r="AA201" i="9"/>
  <c r="AA200" i="9"/>
  <c r="AA199" i="9"/>
  <c r="AA198" i="9"/>
  <c r="AA197" i="9"/>
  <c r="AA196" i="9"/>
  <c r="AA195" i="9"/>
  <c r="AA194" i="9"/>
  <c r="AA193" i="9"/>
  <c r="AA192" i="9"/>
  <c r="AA191" i="9"/>
  <c r="AA190" i="9"/>
  <c r="AA189" i="9"/>
  <c r="AA188" i="9"/>
  <c r="AA187" i="9"/>
  <c r="AA186" i="9"/>
  <c r="AA185" i="9"/>
  <c r="AA184" i="9"/>
  <c r="AA183" i="9"/>
  <c r="AA182" i="9"/>
  <c r="AA181" i="9"/>
  <c r="AA180" i="9"/>
  <c r="AA179" i="9"/>
  <c r="AA178" i="9"/>
  <c r="AA177" i="9"/>
  <c r="AA176" i="9"/>
  <c r="AA175" i="9"/>
  <c r="AA174" i="9"/>
  <c r="AA173" i="9"/>
  <c r="AA172" i="9"/>
  <c r="AA171" i="9"/>
  <c r="AA170" i="9"/>
  <c r="AA169" i="9"/>
  <c r="AA168" i="9"/>
  <c r="AA167" i="9"/>
  <c r="AA166" i="9"/>
  <c r="AA165" i="9"/>
  <c r="AA164" i="9"/>
  <c r="AA163" i="9"/>
  <c r="AA162" i="9"/>
  <c r="AA161" i="9"/>
  <c r="AA160" i="9"/>
  <c r="AA159" i="9"/>
  <c r="AA158" i="9"/>
  <c r="AA157" i="9"/>
  <c r="AA156" i="9"/>
  <c r="AA155" i="9"/>
  <c r="AA154" i="9"/>
  <c r="AA153" i="9"/>
  <c r="AA152" i="9"/>
  <c r="AA151" i="9"/>
  <c r="AA150" i="9"/>
  <c r="AA149" i="9"/>
  <c r="AA148" i="9"/>
  <c r="AA147" i="9"/>
  <c r="AA146" i="9"/>
  <c r="AA145" i="9"/>
  <c r="AA144" i="9"/>
  <c r="AA143" i="9"/>
  <c r="AA142" i="9"/>
  <c r="AA141" i="9"/>
  <c r="AA140" i="9"/>
  <c r="AA139" i="9"/>
  <c r="AA138" i="9"/>
  <c r="AA137" i="9"/>
  <c r="AA136" i="9"/>
  <c r="AA135" i="9"/>
  <c r="AA134" i="9"/>
  <c r="AA133" i="9"/>
  <c r="AA132" i="9"/>
  <c r="AA131" i="9"/>
  <c r="AA130" i="9"/>
  <c r="AA129" i="9"/>
  <c r="AA128" i="9"/>
  <c r="AA127" i="9"/>
  <c r="AA126" i="9"/>
  <c r="AA125" i="9"/>
  <c r="AA124" i="9"/>
  <c r="AA123" i="9"/>
  <c r="AA122" i="9"/>
  <c r="AA121" i="9"/>
  <c r="AA120" i="9"/>
  <c r="AA119" i="9"/>
  <c r="AA118" i="9"/>
  <c r="AA117" i="9"/>
  <c r="AA116" i="9"/>
  <c r="AA115" i="9"/>
  <c r="AA114" i="9"/>
  <c r="AA113" i="9"/>
  <c r="AA112" i="9"/>
  <c r="AA111" i="9"/>
  <c r="AA110" i="9"/>
  <c r="AA109" i="9"/>
  <c r="AA108" i="9"/>
  <c r="AA107" i="9"/>
  <c r="AA106" i="9"/>
  <c r="AA105" i="9"/>
  <c r="AA104" i="9"/>
  <c r="AA103" i="9"/>
  <c r="AA102" i="9"/>
  <c r="AA101" i="9"/>
  <c r="AA100" i="9"/>
  <c r="AA99"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70" i="9"/>
  <c r="AA69" i="9"/>
  <c r="AA68" i="9"/>
  <c r="AA67" i="9"/>
  <c r="AA66" i="9"/>
  <c r="AA65" i="9"/>
  <c r="AA64" i="9"/>
  <c r="AA63" i="9"/>
  <c r="AA62" i="9"/>
  <c r="AA61" i="9"/>
  <c r="AA60" i="9"/>
  <c r="AA59" i="9"/>
  <c r="AA58" i="9"/>
  <c r="AA57" i="9"/>
  <c r="AA56" i="9"/>
  <c r="AA55" i="9"/>
  <c r="AA54" i="9"/>
  <c r="AA53" i="9"/>
  <c r="AA52" i="9"/>
  <c r="AA51" i="9"/>
  <c r="AA50" i="9"/>
  <c r="AA49" i="9"/>
  <c r="AA48" i="9"/>
  <c r="AA47" i="9"/>
  <c r="AA46" i="9"/>
  <c r="AA45" i="9"/>
  <c r="AA44" i="9"/>
  <c r="AA43" i="9"/>
  <c r="AA42" i="9"/>
  <c r="AA41" i="9"/>
  <c r="AA40" i="9"/>
  <c r="AA39" i="9"/>
  <c r="AA38" i="9"/>
  <c r="AA37" i="9"/>
  <c r="AA36" i="9"/>
  <c r="AA35" i="9"/>
  <c r="AA34" i="9"/>
  <c r="AA33" i="9"/>
  <c r="AA32" i="9"/>
  <c r="AA31" i="9"/>
  <c r="AA30" i="9"/>
  <c r="AA29" i="9"/>
  <c r="AA28" i="9"/>
  <c r="AA27" i="9"/>
  <c r="AA26" i="9"/>
  <c r="AA25" i="9"/>
  <c r="AA24" i="9"/>
  <c r="AA23" i="9"/>
  <c r="AA22" i="9"/>
  <c r="AA21" i="9"/>
  <c r="AA20" i="9"/>
  <c r="AA19" i="9"/>
  <c r="AA18" i="9"/>
  <c r="AA17" i="9"/>
  <c r="AA16" i="9"/>
  <c r="AA15" i="9"/>
  <c r="AA14" i="9"/>
  <c r="AA13" i="9"/>
  <c r="AA12" i="9"/>
  <c r="AA11" i="9"/>
  <c r="AA10" i="9"/>
  <c r="AA9" i="9"/>
  <c r="AA8" i="9"/>
  <c r="AA7" i="9"/>
  <c r="AA6" i="9"/>
  <c r="AA5" i="9"/>
  <c r="AA4" i="9"/>
  <c r="CB860" i="11"/>
  <c r="BY860" i="11"/>
  <c r="CB859" i="11"/>
  <c r="BY859" i="11"/>
  <c r="CB858" i="11"/>
  <c r="BY858" i="11"/>
  <c r="CB857" i="11"/>
  <c r="BY857" i="11"/>
  <c r="CB856" i="11"/>
  <c r="BY856" i="11"/>
  <c r="CB855" i="11"/>
  <c r="BY855" i="11"/>
  <c r="CB854" i="11"/>
  <c r="BY854" i="11"/>
  <c r="CB853" i="11"/>
  <c r="BY853" i="11"/>
  <c r="CB852" i="11"/>
  <c r="BY852" i="11"/>
  <c r="CB851" i="11"/>
  <c r="BY851" i="11"/>
  <c r="Q66" i="16" l="1"/>
  <c r="A860" i="11"/>
  <c r="A859" i="11"/>
  <c r="A858" i="11"/>
  <c r="A857" i="11"/>
  <c r="A856" i="11"/>
  <c r="A855" i="11"/>
  <c r="A854" i="11"/>
  <c r="A853" i="11"/>
  <c r="A852" i="11"/>
  <c r="A851" i="11"/>
  <c r="A850" i="11"/>
  <c r="A849" i="11"/>
  <c r="CB850" i="11"/>
  <c r="BY850" i="11"/>
  <c r="CB849" i="11"/>
  <c r="BY849" i="11"/>
  <c r="CB848" i="11"/>
  <c r="BY848" i="11"/>
  <c r="CB847" i="11"/>
  <c r="BY847" i="11"/>
  <c r="CB846" i="11"/>
  <c r="BY846" i="11"/>
  <c r="A848" i="11"/>
  <c r="A847" i="11"/>
  <c r="A846" i="11"/>
  <c r="CA646" i="9"/>
  <c r="L646" i="9"/>
  <c r="A646" i="9"/>
  <c r="CA645" i="9"/>
  <c r="BX645" i="9"/>
  <c r="L645" i="9"/>
  <c r="A645" i="9"/>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CB845" i="11"/>
  <c r="BY845" i="11"/>
  <c r="BX646" i="9" l="1"/>
  <c r="W256" i="15"/>
  <c r="W255" i="15"/>
  <c r="W254" i="15"/>
  <c r="W239" i="15"/>
  <c r="W238" i="15"/>
  <c r="W237" i="15"/>
  <c r="W236" i="15"/>
  <c r="W235" i="15"/>
  <c r="W234" i="15"/>
  <c r="W233" i="15"/>
  <c r="W232" i="15"/>
  <c r="W231" i="15"/>
  <c r="W230" i="15"/>
  <c r="W229" i="15"/>
  <c r="W228" i="15"/>
  <c r="W227" i="15"/>
  <c r="W226" i="15"/>
  <c r="W225" i="15"/>
  <c r="W224" i="15"/>
  <c r="W223" i="15"/>
  <c r="W222" i="15"/>
  <c r="W221" i="15"/>
  <c r="W220" i="15"/>
  <c r="W219" i="15"/>
  <c r="W218" i="15"/>
  <c r="W217" i="15"/>
  <c r="W216" i="15"/>
  <c r="CB844" i="11"/>
  <c r="CB843" i="11"/>
  <c r="CB842" i="11"/>
  <c r="BY842" i="11"/>
  <c r="CB841" i="11"/>
  <c r="BY841" i="11"/>
  <c r="CB840" i="11"/>
  <c r="BY840" i="11"/>
  <c r="CB839" i="11"/>
  <c r="BY839" i="11"/>
  <c r="CB838" i="11"/>
  <c r="BY838" i="11"/>
  <c r="CB837" i="11"/>
  <c r="BY837" i="11"/>
  <c r="A217" i="15" l="1"/>
  <c r="BX1306" i="9"/>
  <c r="CA1306" i="9"/>
  <c r="L1306" i="9"/>
  <c r="A1306" i="9"/>
  <c r="A255" i="15"/>
  <c r="CB836" i="11"/>
  <c r="BY836" i="11"/>
  <c r="CB835" i="11"/>
  <c r="BY835" i="11"/>
  <c r="CB834" i="11"/>
  <c r="BY834" i="11"/>
  <c r="W198" i="15" l="1"/>
  <c r="A198" i="15"/>
  <c r="W271" i="15"/>
  <c r="A271" i="15"/>
  <c r="A239" i="15"/>
  <c r="CB833" i="11" l="1"/>
  <c r="BY833" i="11"/>
  <c r="CB832" i="11"/>
  <c r="BY832" i="11"/>
  <c r="CB831" i="11"/>
  <c r="BY831" i="11"/>
  <c r="CB830" i="11"/>
  <c r="BY830" i="11"/>
  <c r="CB829" i="11"/>
  <c r="BY829" i="11"/>
  <c r="CB828" i="11"/>
  <c r="BY828" i="11"/>
  <c r="CB827" i="11"/>
  <c r="BY827" i="11"/>
  <c r="CB826" i="11"/>
  <c r="BY826" i="11"/>
  <c r="CB825" i="11"/>
  <c r="BY825" i="11"/>
  <c r="CB824" i="11"/>
  <c r="BY824" i="11"/>
  <c r="CB823" i="11"/>
  <c r="BY823" i="11"/>
  <c r="CB822" i="11"/>
  <c r="BY822" i="11"/>
  <c r="CB821" i="11"/>
  <c r="BY821" i="11"/>
  <c r="CB820" i="11"/>
  <c r="BY820" i="11"/>
  <c r="CB819" i="11"/>
  <c r="BY819" i="11"/>
  <c r="CB818" i="11"/>
  <c r="BY818" i="11"/>
  <c r="W135" i="15" l="1"/>
  <c r="A135" i="15"/>
  <c r="W270" i="15"/>
  <c r="W265" i="15"/>
  <c r="W264" i="15"/>
  <c r="W263" i="15"/>
  <c r="W253" i="15"/>
  <c r="W22" i="15"/>
  <c r="W21" i="15"/>
  <c r="W20" i="15"/>
  <c r="W139" i="15"/>
  <c r="W143" i="15"/>
  <c r="W152" i="15"/>
  <c r="W186" i="15"/>
  <c r="W197" i="15"/>
  <c r="W201" i="15"/>
  <c r="W202" i="15"/>
  <c r="W211" i="15"/>
  <c r="W215" i="15"/>
  <c r="W214" i="15"/>
  <c r="W213" i="15"/>
  <c r="W240" i="15"/>
  <c r="L629" i="9"/>
  <c r="L628" i="9"/>
  <c r="L627" i="9"/>
  <c r="L626" i="9"/>
  <c r="L625" i="9"/>
  <c r="L624" i="9"/>
  <c r="L623" i="9"/>
  <c r="L656" i="9"/>
  <c r="L655" i="9"/>
  <c r="L654" i="9"/>
  <c r="L653" i="9"/>
  <c r="L652" i="9"/>
  <c r="L651" i="9"/>
  <c r="L650" i="9"/>
  <c r="L649" i="9"/>
  <c r="L648" i="9"/>
  <c r="L647" i="9"/>
  <c r="CA1303" i="9"/>
  <c r="L1303" i="9"/>
  <c r="A1303" i="9"/>
  <c r="BX1303" i="9" l="1"/>
  <c r="CB817" i="11" l="1"/>
  <c r="BY817" i="11"/>
  <c r="CB816" i="11"/>
  <c r="BY816" i="11"/>
  <c r="CB815" i="11"/>
  <c r="BY815" i="11"/>
  <c r="A430" i="9"/>
  <c r="L430" i="9"/>
  <c r="CA430" i="9"/>
  <c r="A433" i="9"/>
  <c r="L433" i="9"/>
  <c r="CA433" i="9"/>
  <c r="A436" i="9"/>
  <c r="L436" i="9"/>
  <c r="CA436" i="9"/>
  <c r="A439" i="9"/>
  <c r="L439" i="9"/>
  <c r="AK439" i="9"/>
  <c r="CA439" i="9"/>
  <c r="A442" i="9"/>
  <c r="L442" i="9"/>
  <c r="BX442" i="9"/>
  <c r="AK442" i="9"/>
  <c r="CA442" i="9"/>
  <c r="BX433" i="9" l="1"/>
  <c r="BX436" i="9"/>
  <c r="BX430" i="9"/>
  <c r="BX439" i="9"/>
  <c r="CA1307" i="9" l="1"/>
  <c r="L1307" i="9"/>
  <c r="A1307" i="9"/>
  <c r="CB814" i="11"/>
  <c r="BY814" i="11"/>
  <c r="CB813" i="11"/>
  <c r="BY813" i="11"/>
  <c r="CB812" i="11"/>
  <c r="BY812" i="11"/>
  <c r="CB811" i="11"/>
  <c r="BY811" i="11"/>
  <c r="CB810" i="11"/>
  <c r="BY810" i="11"/>
  <c r="CB809" i="11"/>
  <c r="BY809" i="11"/>
  <c r="CB808" i="11"/>
  <c r="BY808" i="11"/>
  <c r="CB807" i="11"/>
  <c r="BY807" i="11"/>
  <c r="BX1307" i="9" l="1"/>
  <c r="Q42" i="16"/>
  <c r="CA624" i="9"/>
  <c r="A624" i="9"/>
  <c r="CA626" i="9"/>
  <c r="BX626" i="9"/>
  <c r="A626" i="9"/>
  <c r="CA628" i="9"/>
  <c r="AK628" i="9"/>
  <c r="BX628" i="9"/>
  <c r="A628" i="9"/>
  <c r="CA648" i="9"/>
  <c r="BX648" i="9"/>
  <c r="A648" i="9"/>
  <c r="CA650" i="9"/>
  <c r="AK650" i="9"/>
  <c r="A650" i="9"/>
  <c r="CA652" i="9"/>
  <c r="BX652" i="9"/>
  <c r="A652" i="9"/>
  <c r="CA654" i="9"/>
  <c r="A654" i="9"/>
  <c r="CA656" i="9"/>
  <c r="BX656" i="9"/>
  <c r="A656" i="9"/>
  <c r="CA629" i="9"/>
  <c r="CA627" i="9"/>
  <c r="CA625" i="9"/>
  <c r="CA623" i="9"/>
  <c r="BX629" i="9"/>
  <c r="A629" i="9"/>
  <c r="A627" i="9"/>
  <c r="A625" i="9"/>
  <c r="A623" i="9"/>
  <c r="AK627" i="9"/>
  <c r="CA655" i="9"/>
  <c r="CA653" i="9"/>
  <c r="CA651" i="9"/>
  <c r="CA649" i="9"/>
  <c r="CA647" i="9"/>
  <c r="A655" i="9"/>
  <c r="A653" i="9"/>
  <c r="A651" i="9"/>
  <c r="A649" i="9"/>
  <c r="A647" i="9"/>
  <c r="AK649" i="9"/>
  <c r="L644" i="9"/>
  <c r="L643" i="9"/>
  <c r="L642" i="9"/>
  <c r="L641" i="9"/>
  <c r="L640" i="9"/>
  <c r="L639" i="9"/>
  <c r="L638" i="9"/>
  <c r="L637" i="9"/>
  <c r="L636" i="9"/>
  <c r="L635" i="9"/>
  <c r="L634" i="9"/>
  <c r="L633" i="9"/>
  <c r="L632" i="9"/>
  <c r="L631" i="9"/>
  <c r="L630" i="9"/>
  <c r="L622" i="9"/>
  <c r="L621" i="9"/>
  <c r="L620" i="9"/>
  <c r="L619" i="9"/>
  <c r="L618" i="9"/>
  <c r="L617" i="9"/>
  <c r="L616" i="9"/>
  <c r="L615" i="9"/>
  <c r="L614" i="9"/>
  <c r="L613" i="9"/>
  <c r="L612" i="9"/>
  <c r="L611" i="9"/>
  <c r="L610" i="9"/>
  <c r="L609" i="9"/>
  <c r="L608" i="9"/>
  <c r="BX624" i="9" l="1"/>
  <c r="BX650" i="9"/>
  <c r="BX654" i="9"/>
  <c r="BX625" i="9"/>
  <c r="BX627" i="9"/>
  <c r="BX623" i="9"/>
  <c r="BX651" i="9"/>
  <c r="BX647" i="9"/>
  <c r="BX653" i="9"/>
  <c r="BX649" i="9"/>
  <c r="BX655" i="9"/>
  <c r="AK638" i="9"/>
  <c r="AK632" i="9"/>
  <c r="AK618" i="9"/>
  <c r="CA644" i="9"/>
  <c r="CA643" i="9"/>
  <c r="CA642" i="9"/>
  <c r="CA641" i="9"/>
  <c r="CA640" i="9"/>
  <c r="CA639" i="9"/>
  <c r="CA638" i="9"/>
  <c r="CA637" i="9"/>
  <c r="CA636" i="9"/>
  <c r="CA635" i="9"/>
  <c r="CA634" i="9"/>
  <c r="CA633" i="9"/>
  <c r="CA632" i="9"/>
  <c r="CA631" i="9"/>
  <c r="CA630" i="9"/>
  <c r="CA622" i="9"/>
  <c r="CA621" i="9"/>
  <c r="CA620" i="9"/>
  <c r="CA619" i="9"/>
  <c r="CA618" i="9"/>
  <c r="CA617" i="9"/>
  <c r="CA616" i="9"/>
  <c r="CA615" i="9"/>
  <c r="CA614" i="9"/>
  <c r="CA613" i="9"/>
  <c r="CA612" i="9"/>
  <c r="CA611" i="9"/>
  <c r="CA610" i="9"/>
  <c r="CA609" i="9"/>
  <c r="CA608" i="9"/>
  <c r="A644" i="9"/>
  <c r="A643" i="9"/>
  <c r="A642" i="9"/>
  <c r="A641" i="9"/>
  <c r="A640" i="9"/>
  <c r="A639" i="9"/>
  <c r="A638" i="9"/>
  <c r="A637" i="9"/>
  <c r="A636" i="9"/>
  <c r="A635" i="9"/>
  <c r="A634" i="9"/>
  <c r="A633" i="9"/>
  <c r="A632" i="9"/>
  <c r="A631" i="9"/>
  <c r="A630" i="9"/>
  <c r="A622" i="9"/>
  <c r="A621" i="9"/>
  <c r="A620" i="9"/>
  <c r="A619" i="9"/>
  <c r="A618" i="9"/>
  <c r="A617" i="9"/>
  <c r="A616" i="9"/>
  <c r="A615" i="9"/>
  <c r="A614" i="9"/>
  <c r="A613" i="9"/>
  <c r="A612" i="9"/>
  <c r="A611" i="9"/>
  <c r="A610" i="9"/>
  <c r="A609" i="9"/>
  <c r="A608" i="9"/>
  <c r="A5" i="11"/>
  <c r="CB806" i="11"/>
  <c r="BY806" i="11"/>
  <c r="CB805" i="11"/>
  <c r="BY805" i="11"/>
  <c r="CB804" i="11"/>
  <c r="BY804" i="11"/>
  <c r="CB803" i="11"/>
  <c r="BY803" i="11"/>
  <c r="CB802" i="11"/>
  <c r="BY802" i="11"/>
  <c r="CB801" i="11"/>
  <c r="BY801" i="11"/>
  <c r="CB800" i="11"/>
  <c r="BY800" i="11"/>
  <c r="CB799" i="11"/>
  <c r="BY799" i="11"/>
  <c r="CB798" i="11"/>
  <c r="BY798" i="11"/>
  <c r="BX644" i="9" l="1"/>
  <c r="BX614" i="9"/>
  <c r="BX608" i="9"/>
  <c r="BX620" i="9"/>
  <c r="BX632" i="9"/>
  <c r="BX638" i="9"/>
  <c r="BX609" i="9"/>
  <c r="BX612" i="9"/>
  <c r="BX615" i="9"/>
  <c r="BX618" i="9"/>
  <c r="BX621" i="9"/>
  <c r="BX630" i="9"/>
  <c r="BX633" i="9"/>
  <c r="BX636" i="9"/>
  <c r="BX639" i="9"/>
  <c r="BX642" i="9"/>
  <c r="BX635" i="9"/>
  <c r="BX617" i="9"/>
  <c r="BX641" i="9"/>
  <c r="BX610" i="9"/>
  <c r="BX613" i="9"/>
  <c r="BX616" i="9"/>
  <c r="BX619" i="9"/>
  <c r="BX622" i="9"/>
  <c r="BX631" i="9"/>
  <c r="BX634" i="9"/>
  <c r="BX637" i="9"/>
  <c r="BX640" i="9"/>
  <c r="BX643" i="9"/>
  <c r="BX611" i="9"/>
  <c r="A216" i="15"/>
  <c r="A215" i="15"/>
  <c r="CA1315" i="9" l="1"/>
  <c r="CA1314" i="9"/>
  <c r="CA1313" i="9"/>
  <c r="CA1311" i="9"/>
  <c r="CA1310" i="9"/>
  <c r="CA1309" i="9"/>
  <c r="CA1308" i="9"/>
  <c r="CA1312" i="9"/>
  <c r="CA1304" i="9"/>
  <c r="CA1305" i="9"/>
  <c r="CA1302" i="9"/>
  <c r="CA1301" i="9"/>
  <c r="CA1300" i="9"/>
  <c r="CA1299" i="9"/>
  <c r="CA1298" i="9"/>
  <c r="CA1297" i="9"/>
  <c r="CA1296" i="9"/>
  <c r="CA1295" i="9"/>
  <c r="CA1294" i="9"/>
  <c r="CA1293" i="9"/>
  <c r="CA1292" i="9"/>
  <c r="CA1291" i="9"/>
  <c r="CA1290" i="9"/>
  <c r="CA1289" i="9"/>
  <c r="CA1288" i="9"/>
  <c r="CA1287" i="9"/>
  <c r="CA1286" i="9"/>
  <c r="CA1285" i="9"/>
  <c r="CA1284" i="9"/>
  <c r="CA1283" i="9"/>
  <c r="CA1282" i="9"/>
  <c r="CA1281" i="9"/>
  <c r="CA1280" i="9"/>
  <c r="CA1279" i="9"/>
  <c r="CA1278" i="9"/>
  <c r="CA1277" i="9"/>
  <c r="CA1276" i="9"/>
  <c r="CA1275" i="9"/>
  <c r="CA1274" i="9"/>
  <c r="CA1273" i="9"/>
  <c r="CA1272" i="9"/>
  <c r="CA1271" i="9"/>
  <c r="CA1270" i="9"/>
  <c r="CA1269" i="9"/>
  <c r="CA1268" i="9"/>
  <c r="CA1267" i="9"/>
  <c r="CA1266" i="9"/>
  <c r="CA1265" i="9"/>
  <c r="CA1264" i="9"/>
  <c r="CA1263" i="9"/>
  <c r="CA1262" i="9"/>
  <c r="CA1261" i="9"/>
  <c r="CA1260" i="9"/>
  <c r="CA1259" i="9"/>
  <c r="CA1258" i="9"/>
  <c r="CA1257" i="9"/>
  <c r="CA1256" i="9"/>
  <c r="CA1255" i="9"/>
  <c r="CA1254" i="9"/>
  <c r="CA1253" i="9"/>
  <c r="CA1252" i="9"/>
  <c r="CA1251" i="9"/>
  <c r="CA1250" i="9"/>
  <c r="CA1249" i="9"/>
  <c r="CA1248" i="9"/>
  <c r="CA1247" i="9"/>
  <c r="CA1246" i="9"/>
  <c r="CA1245" i="9"/>
  <c r="CA1244" i="9"/>
  <c r="CA1243" i="9"/>
  <c r="CA1242" i="9"/>
  <c r="CA1241" i="9"/>
  <c r="CA1240" i="9"/>
  <c r="CA1239" i="9"/>
  <c r="CA1238" i="9"/>
  <c r="CA1237" i="9"/>
  <c r="CA1236" i="9"/>
  <c r="CA1235" i="9"/>
  <c r="CA1234" i="9"/>
  <c r="CA1233" i="9"/>
  <c r="CA1232" i="9"/>
  <c r="CA1231" i="9"/>
  <c r="CA1230" i="9"/>
  <c r="CA1229" i="9"/>
  <c r="CA1228" i="9"/>
  <c r="CA1227" i="9"/>
  <c r="CA1226" i="9"/>
  <c r="CA1225" i="9"/>
  <c r="CA1224" i="9"/>
  <c r="CA1223" i="9"/>
  <c r="CA1222" i="9"/>
  <c r="CA1221" i="9"/>
  <c r="CA1220" i="9"/>
  <c r="CA1219" i="9"/>
  <c r="CA1218" i="9"/>
  <c r="CA1217" i="9"/>
  <c r="CA1216" i="9"/>
  <c r="CA1215" i="9"/>
  <c r="CA1214" i="9"/>
  <c r="CA1213" i="9"/>
  <c r="CA1212" i="9"/>
  <c r="CA1211" i="9"/>
  <c r="CA1210" i="9"/>
  <c r="CA1209" i="9"/>
  <c r="CA1208" i="9"/>
  <c r="CA1207" i="9"/>
  <c r="CA1206" i="9"/>
  <c r="CA1205" i="9"/>
  <c r="CA1204" i="9"/>
  <c r="CA1203" i="9"/>
  <c r="CA1202" i="9"/>
  <c r="CA1201" i="9"/>
  <c r="CA1200" i="9"/>
  <c r="CA1199" i="9"/>
  <c r="CA1198" i="9"/>
  <c r="CA1197" i="9"/>
  <c r="CA1196" i="9"/>
  <c r="CA1195" i="9"/>
  <c r="CA1194" i="9"/>
  <c r="CA1193" i="9"/>
  <c r="CA1192" i="9"/>
  <c r="CA1191" i="9"/>
  <c r="CA1190" i="9"/>
  <c r="CA1189" i="9"/>
  <c r="CA1188" i="9"/>
  <c r="CA1187" i="9"/>
  <c r="CA1186" i="9"/>
  <c r="CA1185" i="9"/>
  <c r="CA1184" i="9"/>
  <c r="CA1183" i="9"/>
  <c r="CA1182" i="9"/>
  <c r="CA1181" i="9"/>
  <c r="CA1180" i="9"/>
  <c r="CA1179" i="9"/>
  <c r="CA1178" i="9"/>
  <c r="CA1177" i="9"/>
  <c r="CA1176" i="9"/>
  <c r="CA1175" i="9"/>
  <c r="CA1174" i="9"/>
  <c r="CA1173" i="9"/>
  <c r="CA1172" i="9"/>
  <c r="CA1171" i="9"/>
  <c r="CA1170" i="9"/>
  <c r="CA1169" i="9"/>
  <c r="CA1168" i="9"/>
  <c r="CA1167" i="9"/>
  <c r="CA1166" i="9"/>
  <c r="CA1165" i="9"/>
  <c r="CA1164" i="9"/>
  <c r="CA1163" i="9"/>
  <c r="CA1162" i="9"/>
  <c r="CA1161" i="9"/>
  <c r="CA1160" i="9"/>
  <c r="CA1159" i="9"/>
  <c r="CA1158" i="9"/>
  <c r="CA1157" i="9"/>
  <c r="CA1156" i="9"/>
  <c r="CA1155" i="9"/>
  <c r="CA1154" i="9"/>
  <c r="CA1153" i="9"/>
  <c r="CA1152" i="9"/>
  <c r="CA1151" i="9"/>
  <c r="CA1150" i="9"/>
  <c r="CA1149" i="9"/>
  <c r="CA1148" i="9"/>
  <c r="CA1147" i="9"/>
  <c r="CA1146" i="9"/>
  <c r="CA1145" i="9"/>
  <c r="CA1144" i="9"/>
  <c r="CA1143" i="9"/>
  <c r="CA1142" i="9"/>
  <c r="CA1141" i="9"/>
  <c r="CA1140" i="9"/>
  <c r="CA1139" i="9"/>
  <c r="CA1138" i="9"/>
  <c r="CA1137" i="9"/>
  <c r="CA1136" i="9"/>
  <c r="CA1135" i="9"/>
  <c r="CA1134" i="9"/>
  <c r="CA1133" i="9"/>
  <c r="CA1132" i="9"/>
  <c r="CA1131" i="9"/>
  <c r="CA1130" i="9"/>
  <c r="CA1129" i="9"/>
  <c r="CA1128" i="9"/>
  <c r="CA1127" i="9"/>
  <c r="CA1126" i="9"/>
  <c r="CA1125" i="9"/>
  <c r="CA1124" i="9"/>
  <c r="CA1123" i="9"/>
  <c r="CA1122" i="9"/>
  <c r="CA1121" i="9"/>
  <c r="CA1120" i="9"/>
  <c r="CA1119" i="9"/>
  <c r="CA1118" i="9"/>
  <c r="CA1117" i="9"/>
  <c r="CA1116" i="9"/>
  <c r="CA1115" i="9"/>
  <c r="CA1114" i="9"/>
  <c r="CA1113" i="9"/>
  <c r="CA1112" i="9"/>
  <c r="CA1111" i="9"/>
  <c r="CA1110" i="9"/>
  <c r="CA1109" i="9"/>
  <c r="CA1108" i="9"/>
  <c r="CA1107" i="9"/>
  <c r="CA1106" i="9"/>
  <c r="CA1105" i="9"/>
  <c r="CA1104" i="9"/>
  <c r="CA1103" i="9"/>
  <c r="CA1102" i="9"/>
  <c r="CA1101" i="9"/>
  <c r="CA1100" i="9"/>
  <c r="CA1099" i="9"/>
  <c r="CA1098" i="9"/>
  <c r="CA1097" i="9"/>
  <c r="CA1096" i="9"/>
  <c r="CA1095" i="9"/>
  <c r="CA1094" i="9"/>
  <c r="CA1093" i="9"/>
  <c r="CA1092" i="9"/>
  <c r="CA1091" i="9"/>
  <c r="CA1090" i="9"/>
  <c r="CA1089" i="9"/>
  <c r="CA1088" i="9"/>
  <c r="CA1087" i="9"/>
  <c r="CA1086" i="9"/>
  <c r="CA1085" i="9"/>
  <c r="CA1084" i="9"/>
  <c r="CA1083" i="9"/>
  <c r="CA1082" i="9"/>
  <c r="CA1081" i="9"/>
  <c r="CA1080" i="9"/>
  <c r="CA1079" i="9"/>
  <c r="CA1078" i="9"/>
  <c r="CA1077" i="9"/>
  <c r="CA1076" i="9"/>
  <c r="CA1075" i="9"/>
  <c r="CA1074" i="9"/>
  <c r="CA1073" i="9"/>
  <c r="CA1072" i="9"/>
  <c r="CA1071" i="9"/>
  <c r="CA1070" i="9"/>
  <c r="CA1069" i="9"/>
  <c r="CA1068" i="9"/>
  <c r="CA1067" i="9"/>
  <c r="CA1066" i="9"/>
  <c r="CA1065" i="9"/>
  <c r="CA1064" i="9"/>
  <c r="CA1063" i="9"/>
  <c r="CA1062" i="9"/>
  <c r="CA1061" i="9"/>
  <c r="CA1060" i="9"/>
  <c r="CA1059" i="9"/>
  <c r="CA1058" i="9"/>
  <c r="CA1057" i="9"/>
  <c r="CA1056" i="9"/>
  <c r="CA1055" i="9"/>
  <c r="CA1054" i="9"/>
  <c r="CA1053" i="9"/>
  <c r="CA1052" i="9"/>
  <c r="CA1051" i="9"/>
  <c r="CA1050" i="9"/>
  <c r="CA1049" i="9"/>
  <c r="CA1048" i="9"/>
  <c r="CA1047" i="9"/>
  <c r="CA1046" i="9"/>
  <c r="CA1045" i="9"/>
  <c r="CA1044" i="9"/>
  <c r="CA1043" i="9"/>
  <c r="CA1042" i="9"/>
  <c r="CA1041" i="9"/>
  <c r="CA1040" i="9"/>
  <c r="CA1039" i="9"/>
  <c r="CA1038" i="9"/>
  <c r="CA1037" i="9"/>
  <c r="CA1036" i="9"/>
  <c r="CA1035" i="9"/>
  <c r="CA1034" i="9"/>
  <c r="CA1033" i="9"/>
  <c r="CA1032" i="9"/>
  <c r="CA1031" i="9"/>
  <c r="CA1030" i="9"/>
  <c r="CA1029" i="9"/>
  <c r="CA1028" i="9"/>
  <c r="CA1027" i="9"/>
  <c r="CA1026" i="9"/>
  <c r="CA1025" i="9"/>
  <c r="CA1024" i="9"/>
  <c r="CA1023" i="9"/>
  <c r="CA1022" i="9"/>
  <c r="CA1021" i="9"/>
  <c r="CA1020" i="9"/>
  <c r="CA1019" i="9"/>
  <c r="CA1018" i="9"/>
  <c r="CA1017" i="9"/>
  <c r="CA1016" i="9"/>
  <c r="CA1015" i="9"/>
  <c r="CA1014" i="9"/>
  <c r="CA1013" i="9"/>
  <c r="CA1012" i="9"/>
  <c r="CA1011" i="9"/>
  <c r="CA1010" i="9"/>
  <c r="CA1009" i="9"/>
  <c r="CA1008" i="9"/>
  <c r="CA1007" i="9"/>
  <c r="CA1006" i="9"/>
  <c r="CA1005" i="9"/>
  <c r="CA1004" i="9"/>
  <c r="CA1003" i="9"/>
  <c r="CA1002" i="9"/>
  <c r="CA1001" i="9"/>
  <c r="CA1000" i="9"/>
  <c r="CA999" i="9"/>
  <c r="CA998" i="9"/>
  <c r="CA997" i="9"/>
  <c r="CA996" i="9"/>
  <c r="CA995" i="9"/>
  <c r="CA994" i="9"/>
  <c r="CA993" i="9"/>
  <c r="CA992" i="9"/>
  <c r="CA991" i="9"/>
  <c r="CA990" i="9"/>
  <c r="CA989" i="9"/>
  <c r="CA988" i="9"/>
  <c r="CA987" i="9"/>
  <c r="CA986" i="9"/>
  <c r="CA985" i="9"/>
  <c r="CA984" i="9"/>
  <c r="CA983" i="9"/>
  <c r="CA982" i="9"/>
  <c r="CA981" i="9"/>
  <c r="CA980" i="9"/>
  <c r="CA979" i="9"/>
  <c r="CA978" i="9"/>
  <c r="CA977" i="9"/>
  <c r="CA976" i="9"/>
  <c r="CA975" i="9"/>
  <c r="CA974" i="9"/>
  <c r="CA973" i="9"/>
  <c r="CA972" i="9"/>
  <c r="CA971" i="9"/>
  <c r="CA970" i="9"/>
  <c r="CA969" i="9"/>
  <c r="CA968" i="9"/>
  <c r="CA967" i="9"/>
  <c r="CA966" i="9"/>
  <c r="CA965" i="9"/>
  <c r="CA964" i="9"/>
  <c r="CA963" i="9"/>
  <c r="CA962" i="9"/>
  <c r="CA961" i="9"/>
  <c r="CA960" i="9"/>
  <c r="CA959" i="9"/>
  <c r="CA958" i="9"/>
  <c r="CA957" i="9"/>
  <c r="CA956" i="9"/>
  <c r="CA955" i="9"/>
  <c r="CA954" i="9"/>
  <c r="CA953" i="9"/>
  <c r="CA952" i="9"/>
  <c r="CA951" i="9"/>
  <c r="CA950" i="9"/>
  <c r="CA949" i="9"/>
  <c r="CA948" i="9"/>
  <c r="CA947" i="9"/>
  <c r="CA946" i="9"/>
  <c r="CA945" i="9"/>
  <c r="CA944" i="9"/>
  <c r="CA943" i="9"/>
  <c r="CA942" i="9"/>
  <c r="CA941" i="9"/>
  <c r="CA940" i="9"/>
  <c r="CA939" i="9"/>
  <c r="CA938" i="9"/>
  <c r="CA937" i="9"/>
  <c r="CA936" i="9"/>
  <c r="CA935" i="9"/>
  <c r="CA934" i="9"/>
  <c r="CA933" i="9"/>
  <c r="CA932" i="9"/>
  <c r="CA931" i="9"/>
  <c r="CA930" i="9"/>
  <c r="CA928" i="9"/>
  <c r="CA927" i="9"/>
  <c r="CA926" i="9"/>
  <c r="CA925" i="9"/>
  <c r="CA924" i="9"/>
  <c r="CA923" i="9"/>
  <c r="CA922" i="9"/>
  <c r="CA921" i="9"/>
  <c r="CA920" i="9"/>
  <c r="CA919" i="9"/>
  <c r="CA918" i="9"/>
  <c r="CA917" i="9"/>
  <c r="CA916" i="9"/>
  <c r="CA915" i="9"/>
  <c r="CA914" i="9"/>
  <c r="CA913" i="9"/>
  <c r="CA912" i="9"/>
  <c r="CA911" i="9"/>
  <c r="CA910" i="9"/>
  <c r="CA909" i="9"/>
  <c r="CA908" i="9"/>
  <c r="CA907" i="9"/>
  <c r="CA906" i="9"/>
  <c r="CA905" i="9"/>
  <c r="CA904" i="9"/>
  <c r="CA903" i="9"/>
  <c r="CA902" i="9"/>
  <c r="CA901" i="9"/>
  <c r="CA900" i="9"/>
  <c r="CA899" i="9"/>
  <c r="CA898" i="9"/>
  <c r="CA897" i="9"/>
  <c r="CA896" i="9"/>
  <c r="CA895" i="9"/>
  <c r="CA894" i="9"/>
  <c r="CA893" i="9"/>
  <c r="CA892" i="9"/>
  <c r="CA891" i="9"/>
  <c r="CA890" i="9"/>
  <c r="CA889" i="9"/>
  <c r="CA888" i="9"/>
  <c r="CA887" i="9"/>
  <c r="CA886" i="9"/>
  <c r="CA885" i="9"/>
  <c r="CA884" i="9"/>
  <c r="CA883" i="9"/>
  <c r="CA882" i="9"/>
  <c r="CA881" i="9"/>
  <c r="CA880" i="9"/>
  <c r="CA879" i="9"/>
  <c r="CA878" i="9"/>
  <c r="CA877" i="9"/>
  <c r="CA876" i="9"/>
  <c r="CA875" i="9"/>
  <c r="CA874" i="9"/>
  <c r="CA873" i="9"/>
  <c r="CA872" i="9"/>
  <c r="CA871" i="9"/>
  <c r="CA870" i="9"/>
  <c r="CA869" i="9"/>
  <c r="CA868" i="9"/>
  <c r="CA867" i="9"/>
  <c r="CA866" i="9"/>
  <c r="CA865" i="9"/>
  <c r="CA864" i="9"/>
  <c r="CA863" i="9"/>
  <c r="CA862" i="9"/>
  <c r="CA861" i="9"/>
  <c r="CA860" i="9"/>
  <c r="CA859" i="9"/>
  <c r="CA858" i="9"/>
  <c r="CA857" i="9"/>
  <c r="CA856" i="9"/>
  <c r="CA855" i="9"/>
  <c r="CA854" i="9"/>
  <c r="CA853" i="9"/>
  <c r="CA852" i="9"/>
  <c r="CA851" i="9"/>
  <c r="CA850" i="9"/>
  <c r="CA849" i="9"/>
  <c r="CA848" i="9"/>
  <c r="CA847" i="9"/>
  <c r="CA846" i="9"/>
  <c r="CA845" i="9"/>
  <c r="CA844" i="9"/>
  <c r="CA843" i="9"/>
  <c r="CA842" i="9"/>
  <c r="CA841" i="9"/>
  <c r="CA840" i="9"/>
  <c r="CA839" i="9"/>
  <c r="CA838" i="9"/>
  <c r="CA837" i="9"/>
  <c r="CA836" i="9"/>
  <c r="CA835" i="9"/>
  <c r="CA834" i="9"/>
  <c r="CA833" i="9"/>
  <c r="CA832" i="9"/>
  <c r="CA831" i="9"/>
  <c r="CA830" i="9"/>
  <c r="CA829" i="9"/>
  <c r="CA828" i="9"/>
  <c r="CA827" i="9"/>
  <c r="CA826" i="9"/>
  <c r="CA825" i="9"/>
  <c r="CA824" i="9"/>
  <c r="CA823" i="9"/>
  <c r="CA822" i="9"/>
  <c r="CA821" i="9"/>
  <c r="CA820" i="9"/>
  <c r="CA819" i="9"/>
  <c r="CA818" i="9"/>
  <c r="CA817" i="9"/>
  <c r="CA816" i="9"/>
  <c r="CA815" i="9"/>
  <c r="CA814" i="9"/>
  <c r="CA813" i="9"/>
  <c r="CA812" i="9"/>
  <c r="CA811" i="9"/>
  <c r="CA810" i="9"/>
  <c r="CA809" i="9"/>
  <c r="CA808" i="9"/>
  <c r="CA807" i="9"/>
  <c r="CA806" i="9"/>
  <c r="CA805" i="9"/>
  <c r="CA804" i="9"/>
  <c r="CA803" i="9"/>
  <c r="CA802" i="9"/>
  <c r="CA801" i="9"/>
  <c r="CA800" i="9"/>
  <c r="CA799" i="9"/>
  <c r="CA798" i="9"/>
  <c r="CA797" i="9"/>
  <c r="CA796" i="9"/>
  <c r="CA795" i="9"/>
  <c r="CA794" i="9"/>
  <c r="CA793" i="9"/>
  <c r="CA792" i="9"/>
  <c r="CA791" i="9"/>
  <c r="CA790" i="9"/>
  <c r="CA789" i="9"/>
  <c r="CA788" i="9"/>
  <c r="CA787" i="9"/>
  <c r="CA786" i="9"/>
  <c r="CA785" i="9"/>
  <c r="CA784" i="9"/>
  <c r="CA783" i="9"/>
  <c r="CA782" i="9"/>
  <c r="CA781" i="9"/>
  <c r="CA780" i="9"/>
  <c r="CA779" i="9"/>
  <c r="CA778" i="9"/>
  <c r="CA777" i="9"/>
  <c r="CA776" i="9"/>
  <c r="CA775" i="9"/>
  <c r="CA774" i="9"/>
  <c r="CA773" i="9"/>
  <c r="CA772" i="9"/>
  <c r="CA771" i="9"/>
  <c r="CA770" i="9"/>
  <c r="CA769" i="9"/>
  <c r="CA768" i="9"/>
  <c r="CA767" i="9"/>
  <c r="CA766" i="9"/>
  <c r="CA765" i="9"/>
  <c r="CA764" i="9"/>
  <c r="CA763" i="9"/>
  <c r="CA762" i="9"/>
  <c r="CA761" i="9"/>
  <c r="CA760" i="9"/>
  <c r="CA759" i="9"/>
  <c r="CA758" i="9"/>
  <c r="CA757" i="9"/>
  <c r="CA756" i="9"/>
  <c r="CA755" i="9"/>
  <c r="CA754" i="9"/>
  <c r="CA753" i="9"/>
  <c r="CA752" i="9"/>
  <c r="CA751" i="9"/>
  <c r="CA750" i="9"/>
  <c r="CA749" i="9"/>
  <c r="CA748" i="9"/>
  <c r="CA747" i="9"/>
  <c r="CA746" i="9"/>
  <c r="CA745" i="9"/>
  <c r="CA744" i="9"/>
  <c r="CA743" i="9"/>
  <c r="CA742" i="9"/>
  <c r="CA741" i="9"/>
  <c r="CA740" i="9"/>
  <c r="CA739" i="9"/>
  <c r="CA738" i="9"/>
  <c r="CA737" i="9"/>
  <c r="CA736" i="9"/>
  <c r="CA735" i="9"/>
  <c r="CA734" i="9"/>
  <c r="CA733" i="9"/>
  <c r="CA732" i="9"/>
  <c r="CA731" i="9"/>
  <c r="CA730" i="9"/>
  <c r="CA729" i="9"/>
  <c r="CA728" i="9"/>
  <c r="CA727" i="9"/>
  <c r="CA726" i="9"/>
  <c r="CA725" i="9"/>
  <c r="CA724" i="9"/>
  <c r="CA723" i="9"/>
  <c r="CA722" i="9"/>
  <c r="CA721" i="9"/>
  <c r="CA720" i="9"/>
  <c r="CA719" i="9"/>
  <c r="CA718" i="9"/>
  <c r="CA717" i="9"/>
  <c r="CA716" i="9"/>
  <c r="CA715" i="9"/>
  <c r="CA714" i="9"/>
  <c r="CA713" i="9"/>
  <c r="CA712" i="9"/>
  <c r="CA711" i="9"/>
  <c r="CA710" i="9"/>
  <c r="CA709" i="9"/>
  <c r="CA708" i="9"/>
  <c r="CA707" i="9"/>
  <c r="CA706" i="9"/>
  <c r="CA705" i="9"/>
  <c r="CA704" i="9"/>
  <c r="CA703" i="9"/>
  <c r="CA702" i="9"/>
  <c r="CA701" i="9"/>
  <c r="CA700" i="9"/>
  <c r="CA699" i="9"/>
  <c r="CA698" i="9"/>
  <c r="CA697" i="9"/>
  <c r="CA696" i="9"/>
  <c r="CA695" i="9"/>
  <c r="CA694" i="9"/>
  <c r="CA693" i="9"/>
  <c r="CA692" i="9"/>
  <c r="CA691" i="9"/>
  <c r="CA690" i="9"/>
  <c r="CA689" i="9"/>
  <c r="CA688" i="9"/>
  <c r="CA687" i="9"/>
  <c r="CA686" i="9"/>
  <c r="CA685" i="9"/>
  <c r="CA684" i="9"/>
  <c r="CA683" i="9"/>
  <c r="CA682" i="9"/>
  <c r="CA681" i="9"/>
  <c r="CA680" i="9"/>
  <c r="CA679" i="9"/>
  <c r="CA678" i="9"/>
  <c r="CA677" i="9"/>
  <c r="CA676" i="9"/>
  <c r="CA675" i="9"/>
  <c r="CA674" i="9"/>
  <c r="CA673" i="9"/>
  <c r="CA672" i="9"/>
  <c r="CA671" i="9"/>
  <c r="CA670" i="9"/>
  <c r="CA669" i="9"/>
  <c r="CA668" i="9"/>
  <c r="CA667" i="9"/>
  <c r="CA666" i="9"/>
  <c r="CA665" i="9"/>
  <c r="CA664" i="9"/>
  <c r="CA663" i="9"/>
  <c r="CA662" i="9"/>
  <c r="CA661" i="9"/>
  <c r="CA660" i="9"/>
  <c r="CA659" i="9"/>
  <c r="CA658" i="9"/>
  <c r="CA657" i="9"/>
  <c r="CA607" i="9"/>
  <c r="CA606" i="9"/>
  <c r="CA605" i="9"/>
  <c r="CA604" i="9"/>
  <c r="CA603" i="9"/>
  <c r="CA602" i="9"/>
  <c r="CA601" i="9"/>
  <c r="CA600" i="9"/>
  <c r="CA599" i="9"/>
  <c r="CA598" i="9"/>
  <c r="CA597" i="9"/>
  <c r="CA596" i="9"/>
  <c r="CA595" i="9"/>
  <c r="CA594" i="9"/>
  <c r="CA593" i="9"/>
  <c r="CA592" i="9"/>
  <c r="CA591" i="9"/>
  <c r="CA590" i="9"/>
  <c r="CA589" i="9"/>
  <c r="CA588" i="9"/>
  <c r="CA587" i="9"/>
  <c r="CA586" i="9"/>
  <c r="CA585" i="9"/>
  <c r="CA584" i="9"/>
  <c r="CA583" i="9"/>
  <c r="CA582" i="9"/>
  <c r="CA581" i="9"/>
  <c r="CA580" i="9"/>
  <c r="CA579" i="9"/>
  <c r="CA578" i="9"/>
  <c r="CA577" i="9"/>
  <c r="CA576" i="9"/>
  <c r="CA575" i="9"/>
  <c r="CA574" i="9"/>
  <c r="CA573" i="9"/>
  <c r="CA572" i="9"/>
  <c r="CA571" i="9"/>
  <c r="CA570" i="9"/>
  <c r="CA569" i="9"/>
  <c r="CA568" i="9"/>
  <c r="CA567" i="9"/>
  <c r="CA566" i="9"/>
  <c r="CA565" i="9"/>
  <c r="CA564" i="9"/>
  <c r="CA563" i="9"/>
  <c r="CA562" i="9"/>
  <c r="CA561" i="9"/>
  <c r="CA560" i="9"/>
  <c r="CA559" i="9"/>
  <c r="CA558" i="9"/>
  <c r="CA557" i="9"/>
  <c r="CA556" i="9"/>
  <c r="CA555" i="9"/>
  <c r="CA554" i="9"/>
  <c r="CA553" i="9"/>
  <c r="CA552" i="9"/>
  <c r="CA551" i="9"/>
  <c r="CA550" i="9"/>
  <c r="CA549" i="9"/>
  <c r="CA548" i="9"/>
  <c r="CA547" i="9"/>
  <c r="CA546" i="9"/>
  <c r="CA545" i="9"/>
  <c r="CA544" i="9"/>
  <c r="CA543" i="9"/>
  <c r="CA542" i="9"/>
  <c r="CA541" i="9"/>
  <c r="CA540" i="9"/>
  <c r="CA539" i="9"/>
  <c r="CA538" i="9"/>
  <c r="CA537" i="9"/>
  <c r="CA536" i="9"/>
  <c r="CA535" i="9"/>
  <c r="CA534" i="9"/>
  <c r="CA533" i="9"/>
  <c r="CA532" i="9"/>
  <c r="CA531" i="9"/>
  <c r="CA530" i="9"/>
  <c r="CA529" i="9"/>
  <c r="CA528" i="9"/>
  <c r="CA527" i="9"/>
  <c r="CA526" i="9"/>
  <c r="CA525" i="9"/>
  <c r="CA524" i="9"/>
  <c r="CA523" i="9"/>
  <c r="CA522" i="9"/>
  <c r="CA521" i="9"/>
  <c r="CA520" i="9"/>
  <c r="CA519" i="9"/>
  <c r="CA518" i="9"/>
  <c r="CA517" i="9"/>
  <c r="CA516" i="9"/>
  <c r="CA515" i="9"/>
  <c r="CA514" i="9"/>
  <c r="CA513" i="9"/>
  <c r="CA512" i="9"/>
  <c r="CA511" i="9"/>
  <c r="CA510" i="9"/>
  <c r="CA509" i="9"/>
  <c r="CA508" i="9"/>
  <c r="CA507" i="9"/>
  <c r="CA506" i="9"/>
  <c r="CA505" i="9"/>
  <c r="CA504" i="9"/>
  <c r="CA503" i="9"/>
  <c r="CA502" i="9"/>
  <c r="CA501" i="9"/>
  <c r="CA500" i="9"/>
  <c r="CA499" i="9"/>
  <c r="CA498" i="9"/>
  <c r="CA497" i="9"/>
  <c r="CA496" i="9"/>
  <c r="CA495" i="9"/>
  <c r="CA494" i="9"/>
  <c r="CA493" i="9"/>
  <c r="CA492" i="9"/>
  <c r="CA491" i="9"/>
  <c r="CA490" i="9"/>
  <c r="CA489" i="9"/>
  <c r="CA488" i="9"/>
  <c r="CA487" i="9"/>
  <c r="CA486" i="9"/>
  <c r="CA485" i="9"/>
  <c r="CA484" i="9"/>
  <c r="CA483" i="9"/>
  <c r="CA482" i="9"/>
  <c r="CA481" i="9"/>
  <c r="CA480" i="9"/>
  <c r="CA479" i="9"/>
  <c r="CA478" i="9"/>
  <c r="CA477" i="9"/>
  <c r="CA476" i="9"/>
  <c r="CA475" i="9"/>
  <c r="CA474" i="9"/>
  <c r="CA473" i="9"/>
  <c r="CA472" i="9"/>
  <c r="CA471" i="9"/>
  <c r="CA470" i="9"/>
  <c r="CA469" i="9"/>
  <c r="CA468" i="9"/>
  <c r="CA467" i="9"/>
  <c r="CA466" i="9"/>
  <c r="CA465" i="9"/>
  <c r="CA464" i="9"/>
  <c r="CA463" i="9"/>
  <c r="CA462" i="9"/>
  <c r="CA461" i="9"/>
  <c r="CA460" i="9"/>
  <c r="CA459" i="9"/>
  <c r="CA458" i="9"/>
  <c r="CA457" i="9"/>
  <c r="CA456" i="9"/>
  <c r="CA455" i="9"/>
  <c r="CA454" i="9"/>
  <c r="CA453" i="9"/>
  <c r="CA452" i="9"/>
  <c r="CA451" i="9"/>
  <c r="CA450" i="9"/>
  <c r="CA449" i="9"/>
  <c r="CA448" i="9"/>
  <c r="CA447" i="9"/>
  <c r="CA446" i="9"/>
  <c r="CA445" i="9"/>
  <c r="CA444" i="9"/>
  <c r="CA443" i="9"/>
  <c r="CA441" i="9"/>
  <c r="CA440" i="9"/>
  <c r="CA438" i="9"/>
  <c r="CA437" i="9"/>
  <c r="CA435" i="9"/>
  <c r="CA434" i="9"/>
  <c r="CA432" i="9"/>
  <c r="CA431" i="9"/>
  <c r="CA429" i="9"/>
  <c r="CA428" i="9"/>
  <c r="CA427" i="9"/>
  <c r="CA426" i="9"/>
  <c r="CA425" i="9"/>
  <c r="CA424" i="9"/>
  <c r="CA423" i="9"/>
  <c r="CA422" i="9"/>
  <c r="CA421" i="9"/>
  <c r="CA420" i="9"/>
  <c r="CA419" i="9"/>
  <c r="CA418" i="9"/>
  <c r="CA417" i="9"/>
  <c r="CA416" i="9"/>
  <c r="CA415" i="9"/>
  <c r="CA414" i="9"/>
  <c r="CA413" i="9"/>
  <c r="CA412" i="9"/>
  <c r="CA411" i="9"/>
  <c r="CA410" i="9"/>
  <c r="CA409" i="9"/>
  <c r="CA408" i="9"/>
  <c r="CA407" i="9"/>
  <c r="CA406" i="9"/>
  <c r="CA405" i="9"/>
  <c r="CA404" i="9"/>
  <c r="CA403" i="9"/>
  <c r="CA402" i="9"/>
  <c r="CA401" i="9"/>
  <c r="CA400" i="9"/>
  <c r="CA399" i="9"/>
  <c r="CA398" i="9"/>
  <c r="CA397" i="9"/>
  <c r="CA396" i="9"/>
  <c r="CA395" i="9"/>
  <c r="CA394" i="9"/>
  <c r="CA393" i="9"/>
  <c r="CA392" i="9"/>
  <c r="CA391" i="9"/>
  <c r="CA390" i="9"/>
  <c r="CA389" i="9"/>
  <c r="CA388" i="9"/>
  <c r="CA387" i="9"/>
  <c r="CA386" i="9"/>
  <c r="CA385" i="9"/>
  <c r="CA384" i="9"/>
  <c r="CA383" i="9"/>
  <c r="CA382" i="9"/>
  <c r="CA381" i="9"/>
  <c r="CA380" i="9"/>
  <c r="CA379" i="9"/>
  <c r="CA378" i="9"/>
  <c r="CA377" i="9"/>
  <c r="CA376" i="9"/>
  <c r="CA375" i="9"/>
  <c r="CA374" i="9"/>
  <c r="CA373" i="9"/>
  <c r="CA372" i="9"/>
  <c r="CA371" i="9"/>
  <c r="CA370" i="9"/>
  <c r="CA369" i="9"/>
  <c r="CA368" i="9"/>
  <c r="CA367" i="9"/>
  <c r="CA366" i="9"/>
  <c r="CA365" i="9"/>
  <c r="CA364" i="9"/>
  <c r="CA363" i="9"/>
  <c r="CA362" i="9"/>
  <c r="CA361" i="9"/>
  <c r="CA360" i="9"/>
  <c r="CA359" i="9"/>
  <c r="CA358" i="9"/>
  <c r="CA357" i="9"/>
  <c r="CA356" i="9"/>
  <c r="CA355" i="9"/>
  <c r="CA354" i="9"/>
  <c r="CA353" i="9"/>
  <c r="CA352" i="9"/>
  <c r="CA351" i="9"/>
  <c r="CA350" i="9"/>
  <c r="CA349" i="9"/>
  <c r="CA348" i="9"/>
  <c r="CA347" i="9"/>
  <c r="CA346" i="9"/>
  <c r="CA345" i="9"/>
  <c r="CA344" i="9"/>
  <c r="CA343" i="9"/>
  <c r="CA342" i="9"/>
  <c r="CA341" i="9"/>
  <c r="CA340" i="9"/>
  <c r="CA339" i="9"/>
  <c r="CA338" i="9"/>
  <c r="CA337" i="9"/>
  <c r="CA336" i="9"/>
  <c r="CA335" i="9"/>
  <c r="CA334" i="9"/>
  <c r="CA333" i="9"/>
  <c r="CA332" i="9"/>
  <c r="CA331" i="9"/>
  <c r="CA330" i="9"/>
  <c r="CA329" i="9"/>
  <c r="CA328" i="9"/>
  <c r="CA327" i="9"/>
  <c r="CA326" i="9"/>
  <c r="CA325" i="9"/>
  <c r="CA324" i="9"/>
  <c r="CA323" i="9"/>
  <c r="CA322" i="9"/>
  <c r="CA321" i="9"/>
  <c r="CA320" i="9"/>
  <c r="CA319" i="9"/>
  <c r="CA318" i="9"/>
  <c r="CA317" i="9"/>
  <c r="CA316" i="9"/>
  <c r="CA315" i="9"/>
  <c r="CA314" i="9"/>
  <c r="CA313" i="9"/>
  <c r="CA312" i="9"/>
  <c r="CA311" i="9"/>
  <c r="CA310" i="9"/>
  <c r="CA309" i="9"/>
  <c r="CA308" i="9"/>
  <c r="CA307" i="9"/>
  <c r="CA306" i="9"/>
  <c r="CA305" i="9"/>
  <c r="CA304" i="9"/>
  <c r="CA303" i="9"/>
  <c r="CA302" i="9"/>
  <c r="CA301" i="9"/>
  <c r="CA300" i="9"/>
  <c r="CA299" i="9"/>
  <c r="CA298" i="9"/>
  <c r="CA297" i="9"/>
  <c r="CA296" i="9"/>
  <c r="CA295" i="9"/>
  <c r="CA294" i="9"/>
  <c r="CA293" i="9"/>
  <c r="CA292" i="9"/>
  <c r="CA291" i="9"/>
  <c r="CA290" i="9"/>
  <c r="CA289" i="9"/>
  <c r="CA288" i="9"/>
  <c r="CA287" i="9"/>
  <c r="CA286" i="9"/>
  <c r="CA285" i="9"/>
  <c r="CA284" i="9"/>
  <c r="CA283" i="9"/>
  <c r="CA282" i="9"/>
  <c r="CA281" i="9"/>
  <c r="CA280" i="9"/>
  <c r="CA279" i="9"/>
  <c r="CA278" i="9"/>
  <c r="CA277" i="9"/>
  <c r="CA276" i="9"/>
  <c r="CA275" i="9"/>
  <c r="CA274" i="9"/>
  <c r="CA273" i="9"/>
  <c r="CA272" i="9"/>
  <c r="CA271" i="9"/>
  <c r="CA270" i="9"/>
  <c r="CA269" i="9"/>
  <c r="CA268" i="9"/>
  <c r="CA267" i="9"/>
  <c r="CA266" i="9"/>
  <c r="CA265" i="9"/>
  <c r="CA264" i="9"/>
  <c r="CA263" i="9"/>
  <c r="CA262" i="9"/>
  <c r="CA261" i="9"/>
  <c r="CA260" i="9"/>
  <c r="CA259" i="9"/>
  <c r="CA258" i="9"/>
  <c r="CA257" i="9"/>
  <c r="CA256" i="9"/>
  <c r="CA255" i="9"/>
  <c r="CA254" i="9"/>
  <c r="CA253" i="9"/>
  <c r="CA252" i="9"/>
  <c r="CA251" i="9"/>
  <c r="CA250" i="9"/>
  <c r="CA249" i="9"/>
  <c r="CA248" i="9"/>
  <c r="CA247" i="9"/>
  <c r="CA246" i="9"/>
  <c r="CA245" i="9"/>
  <c r="CA244" i="9"/>
  <c r="CA243" i="9"/>
  <c r="CA242" i="9"/>
  <c r="CA241" i="9"/>
  <c r="CA240" i="9"/>
  <c r="CA239" i="9"/>
  <c r="CA238" i="9"/>
  <c r="CA237" i="9"/>
  <c r="CA236" i="9"/>
  <c r="CA235" i="9"/>
  <c r="CA234" i="9"/>
  <c r="CA233" i="9"/>
  <c r="CA232" i="9"/>
  <c r="CA231" i="9"/>
  <c r="CA230" i="9"/>
  <c r="CA229" i="9"/>
  <c r="CA228" i="9"/>
  <c r="CA227" i="9"/>
  <c r="CA226" i="9"/>
  <c r="CA225" i="9"/>
  <c r="CA224" i="9"/>
  <c r="CA223" i="9"/>
  <c r="CA222" i="9"/>
  <c r="CA221" i="9"/>
  <c r="CA220" i="9"/>
  <c r="CA219" i="9"/>
  <c r="CA218" i="9"/>
  <c r="CA217" i="9"/>
  <c r="CA216" i="9"/>
  <c r="CA215" i="9"/>
  <c r="CA214" i="9"/>
  <c r="CA213" i="9"/>
  <c r="CA212" i="9"/>
  <c r="CA211" i="9"/>
  <c r="CA210" i="9"/>
  <c r="CA209" i="9"/>
  <c r="CA208" i="9"/>
  <c r="CA207" i="9"/>
  <c r="CA206" i="9"/>
  <c r="CA205" i="9"/>
  <c r="CA204" i="9"/>
  <c r="CA203" i="9"/>
  <c r="CA202" i="9"/>
  <c r="CA201" i="9"/>
  <c r="CA200" i="9"/>
  <c r="CA199" i="9"/>
  <c r="CA198" i="9"/>
  <c r="CA197" i="9"/>
  <c r="CA196" i="9"/>
  <c r="CA195" i="9"/>
  <c r="CA194" i="9"/>
  <c r="CA193" i="9"/>
  <c r="CA192" i="9"/>
  <c r="CA191" i="9"/>
  <c r="CA190" i="9"/>
  <c r="CA189" i="9"/>
  <c r="CA188" i="9"/>
  <c r="CA187" i="9"/>
  <c r="CA186" i="9"/>
  <c r="CA185" i="9"/>
  <c r="CA184" i="9"/>
  <c r="CA183" i="9"/>
  <c r="CA182" i="9"/>
  <c r="CA181" i="9"/>
  <c r="CA180" i="9"/>
  <c r="CA179" i="9"/>
  <c r="CA178" i="9"/>
  <c r="CA177" i="9"/>
  <c r="CA176" i="9"/>
  <c r="CA175" i="9"/>
  <c r="CA174" i="9"/>
  <c r="CA173" i="9"/>
  <c r="CA172" i="9"/>
  <c r="CA171" i="9"/>
  <c r="CA170" i="9"/>
  <c r="CA169" i="9"/>
  <c r="CA168" i="9"/>
  <c r="CA167" i="9"/>
  <c r="CA166" i="9"/>
  <c r="CA165" i="9"/>
  <c r="CA164" i="9"/>
  <c r="CA163" i="9"/>
  <c r="CA162" i="9"/>
  <c r="CA161" i="9"/>
  <c r="CA160" i="9"/>
  <c r="CA159" i="9"/>
  <c r="CA158" i="9"/>
  <c r="CA157" i="9"/>
  <c r="CA156" i="9"/>
  <c r="CA155" i="9"/>
  <c r="CA154" i="9"/>
  <c r="CA153" i="9"/>
  <c r="CA152" i="9"/>
  <c r="CA151" i="9"/>
  <c r="CA150" i="9"/>
  <c r="CA149" i="9"/>
  <c r="CA148" i="9"/>
  <c r="CA147" i="9"/>
  <c r="CA146" i="9"/>
  <c r="CA145" i="9"/>
  <c r="CA144" i="9"/>
  <c r="CA143" i="9"/>
  <c r="CA142" i="9"/>
  <c r="CA141" i="9"/>
  <c r="CA140" i="9"/>
  <c r="CA139" i="9"/>
  <c r="CA138" i="9"/>
  <c r="CA137" i="9"/>
  <c r="CA136" i="9"/>
  <c r="CA135" i="9"/>
  <c r="CA134" i="9"/>
  <c r="CA133" i="9"/>
  <c r="CA132" i="9"/>
  <c r="CA131" i="9"/>
  <c r="CA130" i="9"/>
  <c r="CA129" i="9"/>
  <c r="CA128" i="9"/>
  <c r="CA127" i="9"/>
  <c r="CA126" i="9"/>
  <c r="CA125" i="9"/>
  <c r="CA124" i="9"/>
  <c r="CA123" i="9"/>
  <c r="CA122" i="9"/>
  <c r="CA121" i="9"/>
  <c r="CA120" i="9"/>
  <c r="CA119" i="9"/>
  <c r="CA118" i="9"/>
  <c r="CA117" i="9"/>
  <c r="CA116" i="9"/>
  <c r="CA115" i="9"/>
  <c r="CA114" i="9"/>
  <c r="CA113" i="9"/>
  <c r="CA112" i="9"/>
  <c r="CA111" i="9"/>
  <c r="CA110" i="9"/>
  <c r="CA109" i="9"/>
  <c r="CA108" i="9"/>
  <c r="CA107" i="9"/>
  <c r="CA106" i="9"/>
  <c r="CA105" i="9"/>
  <c r="CA104" i="9"/>
  <c r="CA103" i="9"/>
  <c r="CA102" i="9"/>
  <c r="CA101" i="9"/>
  <c r="CA100" i="9"/>
  <c r="CA99" i="9"/>
  <c r="CA98" i="9"/>
  <c r="CA97" i="9"/>
  <c r="CA96" i="9"/>
  <c r="CA95" i="9"/>
  <c r="CA94" i="9"/>
  <c r="CA93" i="9"/>
  <c r="CA92" i="9"/>
  <c r="CA91" i="9"/>
  <c r="CA90" i="9"/>
  <c r="CA89" i="9"/>
  <c r="CA88" i="9"/>
  <c r="CA87" i="9"/>
  <c r="CA86" i="9"/>
  <c r="CA85" i="9"/>
  <c r="CA84" i="9"/>
  <c r="CA83" i="9"/>
  <c r="CA82" i="9"/>
  <c r="CA81" i="9"/>
  <c r="CA80" i="9"/>
  <c r="CA79" i="9"/>
  <c r="CA78" i="9"/>
  <c r="CA77" i="9"/>
  <c r="CA76" i="9"/>
  <c r="CA75" i="9"/>
  <c r="CA74" i="9"/>
  <c r="CA73" i="9"/>
  <c r="CA72" i="9"/>
  <c r="CA71" i="9"/>
  <c r="CA70" i="9"/>
  <c r="CA69" i="9"/>
  <c r="CA68" i="9"/>
  <c r="CA67" i="9"/>
  <c r="CA66" i="9"/>
  <c r="CA65" i="9"/>
  <c r="CA64" i="9"/>
  <c r="CA63" i="9"/>
  <c r="CA62" i="9"/>
  <c r="CA61" i="9"/>
  <c r="CA60" i="9"/>
  <c r="CA59" i="9"/>
  <c r="CA58" i="9"/>
  <c r="CA57" i="9"/>
  <c r="CA56" i="9"/>
  <c r="CA55" i="9"/>
  <c r="CA54" i="9"/>
  <c r="CA53" i="9"/>
  <c r="CA52" i="9"/>
  <c r="CA51" i="9"/>
  <c r="CA50" i="9"/>
  <c r="CA49" i="9"/>
  <c r="CA48" i="9"/>
  <c r="CA47" i="9"/>
  <c r="CA46" i="9"/>
  <c r="CA45" i="9"/>
  <c r="CA44" i="9"/>
  <c r="CA43" i="9"/>
  <c r="CA42" i="9"/>
  <c r="CA41" i="9"/>
  <c r="CA40" i="9"/>
  <c r="CA39" i="9"/>
  <c r="CA38" i="9"/>
  <c r="CA37" i="9"/>
  <c r="CA36" i="9"/>
  <c r="CA35" i="9"/>
  <c r="CA34" i="9"/>
  <c r="CA33" i="9"/>
  <c r="CA32" i="9"/>
  <c r="CA31" i="9"/>
  <c r="CA30" i="9"/>
  <c r="CA29" i="9"/>
  <c r="CA28" i="9"/>
  <c r="CA27" i="9"/>
  <c r="CA26" i="9"/>
  <c r="CA25" i="9"/>
  <c r="CA24" i="9"/>
  <c r="CA23" i="9"/>
  <c r="CA22" i="9"/>
  <c r="CA21" i="9"/>
  <c r="CA20" i="9"/>
  <c r="CA19" i="9"/>
  <c r="CA18" i="9"/>
  <c r="CA17" i="9"/>
  <c r="CA16" i="9"/>
  <c r="CA15" i="9"/>
  <c r="CA14" i="9"/>
  <c r="CA13" i="9"/>
  <c r="CA12" i="9"/>
  <c r="CA11" i="9"/>
  <c r="CA10" i="9"/>
  <c r="CA9" i="9"/>
  <c r="CA8" i="9"/>
  <c r="CA7" i="9"/>
  <c r="CA6" i="9"/>
  <c r="CA5" i="9"/>
  <c r="CA4" i="9"/>
  <c r="CA3" i="9"/>
  <c r="L799" i="9"/>
  <c r="L798" i="9"/>
  <c r="L1315" i="9"/>
  <c r="L1314" i="9"/>
  <c r="L1313" i="9"/>
  <c r="L1311" i="9"/>
  <c r="L1310" i="9"/>
  <c r="L1309" i="9"/>
  <c r="L1308" i="9"/>
  <c r="L1312" i="9"/>
  <c r="L1304" i="9"/>
  <c r="L1305" i="9"/>
  <c r="L1302" i="9"/>
  <c r="L1301" i="9"/>
  <c r="L1300" i="9"/>
  <c r="L1299" i="9"/>
  <c r="L1298" i="9"/>
  <c r="L1297" i="9"/>
  <c r="L1296" i="9"/>
  <c r="L1295" i="9"/>
  <c r="L1294" i="9"/>
  <c r="L1293" i="9"/>
  <c r="L1292" i="9"/>
  <c r="L1291" i="9"/>
  <c r="L1290" i="9"/>
  <c r="L1289" i="9"/>
  <c r="L1288" i="9"/>
  <c r="L1287" i="9"/>
  <c r="L1286" i="9"/>
  <c r="L1285" i="9"/>
  <c r="L1284" i="9"/>
  <c r="L1283" i="9"/>
  <c r="L1282" i="9"/>
  <c r="L1281" i="9"/>
  <c r="L1280" i="9"/>
  <c r="L1279" i="9"/>
  <c r="L1278" i="9"/>
  <c r="L1277" i="9"/>
  <c r="L1276" i="9"/>
  <c r="L1275" i="9"/>
  <c r="L1274" i="9"/>
  <c r="L1273" i="9"/>
  <c r="L1272" i="9"/>
  <c r="L1271" i="9"/>
  <c r="L1270" i="9"/>
  <c r="L1269" i="9"/>
  <c r="L1268" i="9"/>
  <c r="L1267" i="9"/>
  <c r="L1266" i="9"/>
  <c r="L1265" i="9"/>
  <c r="L1264" i="9"/>
  <c r="L1263" i="9"/>
  <c r="L1262" i="9"/>
  <c r="L1261" i="9"/>
  <c r="L1260" i="9"/>
  <c r="L1259" i="9"/>
  <c r="L1258" i="9"/>
  <c r="L1257" i="9"/>
  <c r="L1256" i="9"/>
  <c r="L1255" i="9"/>
  <c r="L1254" i="9"/>
  <c r="L1253" i="9"/>
  <c r="L1252" i="9"/>
  <c r="L1251" i="9"/>
  <c r="L1250" i="9"/>
  <c r="L1249" i="9"/>
  <c r="L1248" i="9"/>
  <c r="L1247" i="9"/>
  <c r="L1246" i="9"/>
  <c r="L1245" i="9"/>
  <c r="L1244" i="9"/>
  <c r="L1243" i="9"/>
  <c r="L1242" i="9"/>
  <c r="L1241" i="9"/>
  <c r="L1240" i="9"/>
  <c r="L1239" i="9"/>
  <c r="L1238" i="9"/>
  <c r="L1237" i="9"/>
  <c r="L1236" i="9"/>
  <c r="L1235" i="9"/>
  <c r="L1234" i="9"/>
  <c r="L1233" i="9"/>
  <c r="L1232" i="9"/>
  <c r="L1231" i="9"/>
  <c r="L1230" i="9"/>
  <c r="L1229" i="9"/>
  <c r="L1228" i="9"/>
  <c r="L1227" i="9"/>
  <c r="L1226" i="9"/>
  <c r="L1225" i="9"/>
  <c r="L1224" i="9"/>
  <c r="L1223" i="9"/>
  <c r="L1222" i="9"/>
  <c r="L1221" i="9"/>
  <c r="L1220" i="9"/>
  <c r="L1219" i="9"/>
  <c r="L1218" i="9"/>
  <c r="L1217" i="9"/>
  <c r="L1216" i="9"/>
  <c r="L1215" i="9"/>
  <c r="L1214" i="9"/>
  <c r="L1213" i="9"/>
  <c r="L1212" i="9"/>
  <c r="L1211" i="9"/>
  <c r="L1210" i="9"/>
  <c r="L1209" i="9"/>
  <c r="L1208" i="9"/>
  <c r="L1207" i="9"/>
  <c r="L1206" i="9"/>
  <c r="L1205" i="9"/>
  <c r="L1204" i="9"/>
  <c r="L1203" i="9"/>
  <c r="L1202" i="9"/>
  <c r="L1201" i="9"/>
  <c r="L1200" i="9"/>
  <c r="L1199" i="9"/>
  <c r="L1198" i="9"/>
  <c r="L1197" i="9"/>
  <c r="L1196" i="9"/>
  <c r="L1195" i="9"/>
  <c r="L1194" i="9"/>
  <c r="L1193" i="9"/>
  <c r="L1192" i="9"/>
  <c r="L1191" i="9"/>
  <c r="L1190" i="9"/>
  <c r="L1189" i="9"/>
  <c r="L1188" i="9"/>
  <c r="L1187" i="9"/>
  <c r="L1186" i="9"/>
  <c r="L1185" i="9"/>
  <c r="L1184" i="9"/>
  <c r="L1183" i="9"/>
  <c r="L1182" i="9"/>
  <c r="L1181" i="9"/>
  <c r="L1180" i="9"/>
  <c r="L1179" i="9"/>
  <c r="L1178" i="9"/>
  <c r="L1177" i="9"/>
  <c r="L1176" i="9"/>
  <c r="L1175" i="9"/>
  <c r="L1174" i="9"/>
  <c r="L1173" i="9"/>
  <c r="L1172" i="9"/>
  <c r="L1171" i="9"/>
  <c r="L1170" i="9"/>
  <c r="L1169" i="9"/>
  <c r="L1168" i="9"/>
  <c r="L1167" i="9"/>
  <c r="L1166" i="9"/>
  <c r="L1165" i="9"/>
  <c r="L1164" i="9"/>
  <c r="L1163" i="9"/>
  <c r="L1162" i="9"/>
  <c r="L1161" i="9"/>
  <c r="L1160" i="9"/>
  <c r="L1159" i="9"/>
  <c r="L1158" i="9"/>
  <c r="L1157" i="9"/>
  <c r="L1156" i="9"/>
  <c r="L1155" i="9"/>
  <c r="L1154" i="9"/>
  <c r="L1153" i="9"/>
  <c r="L1152" i="9"/>
  <c r="L1151" i="9"/>
  <c r="L1150" i="9"/>
  <c r="L1149" i="9"/>
  <c r="L1148" i="9"/>
  <c r="L1147" i="9"/>
  <c r="L1146" i="9"/>
  <c r="L1145" i="9"/>
  <c r="L1144" i="9"/>
  <c r="L1143" i="9"/>
  <c r="L1142" i="9"/>
  <c r="L1141" i="9"/>
  <c r="L1140" i="9"/>
  <c r="L1139" i="9"/>
  <c r="L1138" i="9"/>
  <c r="L1137" i="9"/>
  <c r="L1136" i="9"/>
  <c r="L1135" i="9"/>
  <c r="L1134" i="9"/>
  <c r="L1133" i="9"/>
  <c r="L1132" i="9"/>
  <c r="L1131" i="9"/>
  <c r="L1130" i="9"/>
  <c r="L1129" i="9"/>
  <c r="L1128" i="9"/>
  <c r="L1127" i="9"/>
  <c r="L1126" i="9"/>
  <c r="L1125" i="9"/>
  <c r="L1124" i="9"/>
  <c r="L1123" i="9"/>
  <c r="L1122" i="9"/>
  <c r="L1121" i="9"/>
  <c r="L1120" i="9"/>
  <c r="L1119" i="9"/>
  <c r="L1118" i="9"/>
  <c r="L1117" i="9"/>
  <c r="L1116" i="9"/>
  <c r="L1115" i="9"/>
  <c r="L1114" i="9"/>
  <c r="L1113" i="9"/>
  <c r="L1112" i="9"/>
  <c r="L1111" i="9"/>
  <c r="L1110" i="9"/>
  <c r="L1109" i="9"/>
  <c r="L1108" i="9"/>
  <c r="L1107" i="9"/>
  <c r="L1106" i="9"/>
  <c r="L1105" i="9"/>
  <c r="L1104" i="9"/>
  <c r="L1103" i="9"/>
  <c r="L1102" i="9"/>
  <c r="L1101" i="9"/>
  <c r="L1100" i="9"/>
  <c r="L1099" i="9"/>
  <c r="L1098" i="9"/>
  <c r="L1097" i="9"/>
  <c r="L1096" i="9"/>
  <c r="L1095" i="9"/>
  <c r="L1094" i="9"/>
  <c r="L1093" i="9"/>
  <c r="L1092" i="9"/>
  <c r="L1091" i="9"/>
  <c r="L1090" i="9"/>
  <c r="L1089" i="9"/>
  <c r="L1088" i="9"/>
  <c r="L1087" i="9"/>
  <c r="L1086" i="9"/>
  <c r="L1085" i="9"/>
  <c r="L1084" i="9"/>
  <c r="L1083" i="9"/>
  <c r="L1082" i="9"/>
  <c r="L1081" i="9"/>
  <c r="L1080" i="9"/>
  <c r="L1079" i="9"/>
  <c r="L1078" i="9"/>
  <c r="L1077" i="9"/>
  <c r="L1076" i="9"/>
  <c r="L1075" i="9"/>
  <c r="L1074" i="9"/>
  <c r="L1073" i="9"/>
  <c r="L1072" i="9"/>
  <c r="L1071" i="9"/>
  <c r="L1070" i="9"/>
  <c r="L1069" i="9"/>
  <c r="L1068" i="9"/>
  <c r="L1067" i="9"/>
  <c r="L1066" i="9"/>
  <c r="L1065" i="9"/>
  <c r="L1064" i="9"/>
  <c r="L1063" i="9"/>
  <c r="L1062" i="9"/>
  <c r="L1061" i="9"/>
  <c r="L1060" i="9"/>
  <c r="L1059" i="9"/>
  <c r="L1058" i="9"/>
  <c r="L1057" i="9"/>
  <c r="L1056" i="9"/>
  <c r="L1055" i="9"/>
  <c r="L1054" i="9"/>
  <c r="L1053" i="9"/>
  <c r="L1052" i="9"/>
  <c r="L1051" i="9"/>
  <c r="L1050" i="9"/>
  <c r="L1049" i="9"/>
  <c r="L1048" i="9"/>
  <c r="L1047" i="9"/>
  <c r="L1046" i="9"/>
  <c r="L1045" i="9"/>
  <c r="L1044" i="9"/>
  <c r="L1043" i="9"/>
  <c r="L1042" i="9"/>
  <c r="L1041" i="9"/>
  <c r="L1040" i="9"/>
  <c r="L1039" i="9"/>
  <c r="L1038" i="9"/>
  <c r="L1037" i="9"/>
  <c r="L1036" i="9"/>
  <c r="L1035" i="9"/>
  <c r="L1034" i="9"/>
  <c r="L1033" i="9"/>
  <c r="L1032" i="9"/>
  <c r="L1031" i="9"/>
  <c r="L1030" i="9"/>
  <c r="L1029" i="9"/>
  <c r="L1028" i="9"/>
  <c r="L1027" i="9"/>
  <c r="L1026" i="9"/>
  <c r="L1025" i="9"/>
  <c r="L1024" i="9"/>
  <c r="L1023" i="9"/>
  <c r="L1022" i="9"/>
  <c r="L1021" i="9"/>
  <c r="L1020" i="9"/>
  <c r="L1019" i="9"/>
  <c r="L1018" i="9"/>
  <c r="L1017" i="9"/>
  <c r="L1016" i="9"/>
  <c r="L1015" i="9"/>
  <c r="L1014" i="9"/>
  <c r="L1013" i="9"/>
  <c r="L1012" i="9"/>
  <c r="L1011" i="9"/>
  <c r="L1010" i="9"/>
  <c r="L1009" i="9"/>
  <c r="L1008" i="9"/>
  <c r="L1007" i="9"/>
  <c r="L1006" i="9"/>
  <c r="L1005" i="9"/>
  <c r="L1004" i="9"/>
  <c r="L1003" i="9"/>
  <c r="L1002" i="9"/>
  <c r="L1001" i="9"/>
  <c r="L1000" i="9"/>
  <c r="L999" i="9"/>
  <c r="L998" i="9"/>
  <c r="L997" i="9"/>
  <c r="L996" i="9"/>
  <c r="L995" i="9"/>
  <c r="L994" i="9"/>
  <c r="L993" i="9"/>
  <c r="L992" i="9"/>
  <c r="L991" i="9"/>
  <c r="L990" i="9"/>
  <c r="L989" i="9"/>
  <c r="L988" i="9"/>
  <c r="L987" i="9"/>
  <c r="L986" i="9"/>
  <c r="L985" i="9"/>
  <c r="L984" i="9"/>
  <c r="L983" i="9"/>
  <c r="L982" i="9"/>
  <c r="L981" i="9"/>
  <c r="L980" i="9"/>
  <c r="L979" i="9"/>
  <c r="L978" i="9"/>
  <c r="L977" i="9"/>
  <c r="L976" i="9"/>
  <c r="L975" i="9"/>
  <c r="L974" i="9"/>
  <c r="L973" i="9"/>
  <c r="L972" i="9"/>
  <c r="L971" i="9"/>
  <c r="L970" i="9"/>
  <c r="L969" i="9"/>
  <c r="L968" i="9"/>
  <c r="L967" i="9"/>
  <c r="L966" i="9"/>
  <c r="L965" i="9"/>
  <c r="L964" i="9"/>
  <c r="L963" i="9"/>
  <c r="L962" i="9"/>
  <c r="L961" i="9"/>
  <c r="L960" i="9"/>
  <c r="L959" i="9"/>
  <c r="L958" i="9"/>
  <c r="L957" i="9"/>
  <c r="L956" i="9"/>
  <c r="L955" i="9"/>
  <c r="L954" i="9"/>
  <c r="L953" i="9"/>
  <c r="L952" i="9"/>
  <c r="L951" i="9"/>
  <c r="L950" i="9"/>
  <c r="L949" i="9"/>
  <c r="L948" i="9"/>
  <c r="L947" i="9"/>
  <c r="L946" i="9"/>
  <c r="L945" i="9"/>
  <c r="L944" i="9"/>
  <c r="L943" i="9"/>
  <c r="L942" i="9"/>
  <c r="L941" i="9"/>
  <c r="L940" i="9"/>
  <c r="L939" i="9"/>
  <c r="L938" i="9"/>
  <c r="L937" i="9"/>
  <c r="L936" i="9"/>
  <c r="L935" i="9"/>
  <c r="L934" i="9"/>
  <c r="L933" i="9"/>
  <c r="L932" i="9"/>
  <c r="L931" i="9"/>
  <c r="L930" i="9"/>
  <c r="L929" i="9"/>
  <c r="L928" i="9"/>
  <c r="L927" i="9"/>
  <c r="L926" i="9"/>
  <c r="L925" i="9"/>
  <c r="L924" i="9"/>
  <c r="L923" i="9"/>
  <c r="L922" i="9"/>
  <c r="L921" i="9"/>
  <c r="L920" i="9"/>
  <c r="L919" i="9"/>
  <c r="L918" i="9"/>
  <c r="L917" i="9"/>
  <c r="L916" i="9"/>
  <c r="L915" i="9"/>
  <c r="L914" i="9"/>
  <c r="L913" i="9"/>
  <c r="L912" i="9"/>
  <c r="L911" i="9"/>
  <c r="L910" i="9"/>
  <c r="L909" i="9"/>
  <c r="L908" i="9"/>
  <c r="L907" i="9"/>
  <c r="L906" i="9"/>
  <c r="L905" i="9"/>
  <c r="L904" i="9"/>
  <c r="L903" i="9"/>
  <c r="L902" i="9"/>
  <c r="L901" i="9"/>
  <c r="L900" i="9"/>
  <c r="L899" i="9"/>
  <c r="L898" i="9"/>
  <c r="L897" i="9"/>
  <c r="L896" i="9"/>
  <c r="L895" i="9"/>
  <c r="L894" i="9"/>
  <c r="L893" i="9"/>
  <c r="L892" i="9"/>
  <c r="L891" i="9"/>
  <c r="L890" i="9"/>
  <c r="L889" i="9"/>
  <c r="L888" i="9"/>
  <c r="L887" i="9"/>
  <c r="L886" i="9"/>
  <c r="L885" i="9"/>
  <c r="L884" i="9"/>
  <c r="L883" i="9"/>
  <c r="L882" i="9"/>
  <c r="L881" i="9"/>
  <c r="L880" i="9"/>
  <c r="L879" i="9"/>
  <c r="L878" i="9"/>
  <c r="L877" i="9"/>
  <c r="L874" i="9"/>
  <c r="L873" i="9"/>
  <c r="L872" i="9"/>
  <c r="L871" i="9"/>
  <c r="L870" i="9"/>
  <c r="L869" i="9"/>
  <c r="L868" i="9"/>
  <c r="L867" i="9"/>
  <c r="L866" i="9"/>
  <c r="L865" i="9"/>
  <c r="L864" i="9"/>
  <c r="L863" i="9"/>
  <c r="L862" i="9"/>
  <c r="L861" i="9"/>
  <c r="L860" i="9"/>
  <c r="L859" i="9"/>
  <c r="L858" i="9"/>
  <c r="L857" i="9"/>
  <c r="L856" i="9"/>
  <c r="L855" i="9"/>
  <c r="L854" i="9"/>
  <c r="L853" i="9"/>
  <c r="L852" i="9"/>
  <c r="L851" i="9"/>
  <c r="L850" i="9"/>
  <c r="L849" i="9"/>
  <c r="L848" i="9"/>
  <c r="L847" i="9"/>
  <c r="L846" i="9"/>
  <c r="L845" i="9"/>
  <c r="L844" i="9"/>
  <c r="L843" i="9"/>
  <c r="L842" i="9"/>
  <c r="L841" i="9"/>
  <c r="L840" i="9"/>
  <c r="L839" i="9"/>
  <c r="L838" i="9"/>
  <c r="L837" i="9"/>
  <c r="L836" i="9"/>
  <c r="L835" i="9"/>
  <c r="L834" i="9"/>
  <c r="L833" i="9"/>
  <c r="L832" i="9"/>
  <c r="L831" i="9"/>
  <c r="L830" i="9"/>
  <c r="L829" i="9"/>
  <c r="L828" i="9"/>
  <c r="L827" i="9"/>
  <c r="L826" i="9"/>
  <c r="L825" i="9"/>
  <c r="L824" i="9"/>
  <c r="L823" i="9"/>
  <c r="L822" i="9"/>
  <c r="L821" i="9"/>
  <c r="L820" i="9"/>
  <c r="L819" i="9"/>
  <c r="L818" i="9"/>
  <c r="L817" i="9"/>
  <c r="L816" i="9"/>
  <c r="L815" i="9"/>
  <c r="L814" i="9"/>
  <c r="L813" i="9"/>
  <c r="L812" i="9"/>
  <c r="L811" i="9"/>
  <c r="L810" i="9"/>
  <c r="L809" i="9"/>
  <c r="L808" i="9"/>
  <c r="L807" i="9"/>
  <c r="L806" i="9"/>
  <c r="L797" i="9"/>
  <c r="L796" i="9"/>
  <c r="L795" i="9"/>
  <c r="L794" i="9"/>
  <c r="L793" i="9"/>
  <c r="L792" i="9"/>
  <c r="L791" i="9"/>
  <c r="L790" i="9"/>
  <c r="L789" i="9"/>
  <c r="L788" i="9"/>
  <c r="L787" i="9"/>
  <c r="L786" i="9"/>
  <c r="L785" i="9"/>
  <c r="L784" i="9"/>
  <c r="L783" i="9"/>
  <c r="L782" i="9"/>
  <c r="L781" i="9"/>
  <c r="L780" i="9"/>
  <c r="L779" i="9"/>
  <c r="L778" i="9"/>
  <c r="L777" i="9"/>
  <c r="L776" i="9"/>
  <c r="L775" i="9"/>
  <c r="L774" i="9"/>
  <c r="L773" i="9"/>
  <c r="L772" i="9"/>
  <c r="L771" i="9"/>
  <c r="L770" i="9"/>
  <c r="L769" i="9"/>
  <c r="L768" i="9"/>
  <c r="L767" i="9"/>
  <c r="L766" i="9"/>
  <c r="L765" i="9"/>
  <c r="L764" i="9"/>
  <c r="L763" i="9"/>
  <c r="L762" i="9"/>
  <c r="L761" i="9"/>
  <c r="L760" i="9"/>
  <c r="L759" i="9"/>
  <c r="L758" i="9"/>
  <c r="L757" i="9"/>
  <c r="L756" i="9"/>
  <c r="L755" i="9"/>
  <c r="L754" i="9"/>
  <c r="L753" i="9"/>
  <c r="L752" i="9"/>
  <c r="L751" i="9"/>
  <c r="L750" i="9"/>
  <c r="L749" i="9"/>
  <c r="L748" i="9"/>
  <c r="L747" i="9"/>
  <c r="L746" i="9"/>
  <c r="L745" i="9"/>
  <c r="L744"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L718" i="9"/>
  <c r="L717" i="9"/>
  <c r="L716" i="9"/>
  <c r="L715" i="9"/>
  <c r="L714" i="9"/>
  <c r="L713" i="9"/>
  <c r="L712" i="9"/>
  <c r="L711" i="9"/>
  <c r="L710" i="9"/>
  <c r="L709" i="9"/>
  <c r="L708" i="9"/>
  <c r="L707" i="9"/>
  <c r="L706" i="9"/>
  <c r="L705" i="9"/>
  <c r="L704" i="9"/>
  <c r="L703" i="9"/>
  <c r="L702" i="9"/>
  <c r="L701" i="9"/>
  <c r="L700" i="9"/>
  <c r="L699" i="9"/>
  <c r="L698" i="9"/>
  <c r="L697" i="9"/>
  <c r="L696" i="9"/>
  <c r="L695" i="9"/>
  <c r="L694" i="9"/>
  <c r="L693" i="9"/>
  <c r="L692" i="9"/>
  <c r="L691" i="9"/>
  <c r="L690" i="9"/>
  <c r="L689" i="9"/>
  <c r="L688" i="9"/>
  <c r="L687" i="9"/>
  <c r="L686" i="9"/>
  <c r="L685" i="9"/>
  <c r="L684" i="9"/>
  <c r="L683" i="9"/>
  <c r="L682" i="9"/>
  <c r="L681" i="9"/>
  <c r="L680" i="9"/>
  <c r="L679" i="9"/>
  <c r="L678" i="9"/>
  <c r="L677" i="9"/>
  <c r="L676" i="9"/>
  <c r="L675" i="9"/>
  <c r="L674" i="9"/>
  <c r="L673" i="9"/>
  <c r="L672" i="9"/>
  <c r="L671" i="9"/>
  <c r="L670" i="9"/>
  <c r="L669" i="9"/>
  <c r="L668" i="9"/>
  <c r="L667" i="9"/>
  <c r="L666" i="9"/>
  <c r="L665" i="9"/>
  <c r="L664" i="9"/>
  <c r="L663" i="9"/>
  <c r="L662" i="9"/>
  <c r="L661" i="9"/>
  <c r="L660" i="9"/>
  <c r="L659" i="9"/>
  <c r="L658" i="9"/>
  <c r="L657" i="9"/>
  <c r="L605" i="9"/>
  <c r="L604" i="9"/>
  <c r="L603" i="9"/>
  <c r="L602" i="9"/>
  <c r="L601" i="9"/>
  <c r="L600" i="9"/>
  <c r="L599" i="9"/>
  <c r="L598" i="9"/>
  <c r="L597" i="9"/>
  <c r="L596" i="9"/>
  <c r="L595" i="9"/>
  <c r="L594" i="9"/>
  <c r="L593" i="9"/>
  <c r="L592" i="9"/>
  <c r="L591" i="9"/>
  <c r="L590" i="9"/>
  <c r="L589" i="9"/>
  <c r="L588" i="9"/>
  <c r="L587" i="9"/>
  <c r="L586" i="9"/>
  <c r="L585" i="9"/>
  <c r="L584" i="9"/>
  <c r="L583" i="9"/>
  <c r="L582" i="9"/>
  <c r="L581" i="9"/>
  <c r="L580" i="9"/>
  <c r="L579" i="9"/>
  <c r="L578" i="9"/>
  <c r="L577" i="9"/>
  <c r="L576" i="9"/>
  <c r="L575" i="9"/>
  <c r="L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L530" i="9"/>
  <c r="L529" i="9"/>
  <c r="L528" i="9"/>
  <c r="L527" i="9"/>
  <c r="L526" i="9"/>
  <c r="L525" i="9"/>
  <c r="L524" i="9"/>
  <c r="L523" i="9"/>
  <c r="L522" i="9"/>
  <c r="L521" i="9"/>
  <c r="L520" i="9"/>
  <c r="L519" i="9"/>
  <c r="L518" i="9"/>
  <c r="L517" i="9"/>
  <c r="L516" i="9"/>
  <c r="L515"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1" i="9"/>
  <c r="L440" i="9"/>
  <c r="L438" i="9"/>
  <c r="L437" i="9"/>
  <c r="L435" i="9"/>
  <c r="L434" i="9"/>
  <c r="L432" i="9"/>
  <c r="L431"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3" i="9"/>
  <c r="AK631" i="9"/>
  <c r="Q67" i="16" l="1"/>
  <c r="BX805" i="9"/>
  <c r="BX804" i="9"/>
  <c r="BX803" i="9"/>
  <c r="BX802" i="9"/>
  <c r="BX801" i="9"/>
  <c r="BX800" i="9"/>
  <c r="A22" i="15"/>
  <c r="A805" i="9"/>
  <c r="A804" i="9"/>
  <c r="A803" i="9"/>
  <c r="A802" i="9"/>
  <c r="A801" i="9"/>
  <c r="A800" i="9"/>
  <c r="CB797" i="11" l="1"/>
  <c r="BY797" i="11"/>
  <c r="CB796" i="11"/>
  <c r="BY796" i="11"/>
  <c r="CB795" i="11"/>
  <c r="BY795" i="11"/>
  <c r="CB794" i="11"/>
  <c r="BY794" i="11"/>
  <c r="CB793" i="11"/>
  <c r="BY793" i="11"/>
  <c r="CB792" i="11"/>
  <c r="BY792" i="11"/>
  <c r="CB791" i="11"/>
  <c r="BY791" i="11"/>
  <c r="CB790" i="11"/>
  <c r="BY790" i="11"/>
  <c r="CB789" i="11"/>
  <c r="BY789" i="11"/>
  <c r="CB788" i="11"/>
  <c r="BY788" i="11"/>
  <c r="CB787" i="11"/>
  <c r="BY787" i="11"/>
  <c r="A876" i="9" l="1"/>
  <c r="A875" i="9"/>
  <c r="CB786" i="11"/>
  <c r="BY786" i="11"/>
  <c r="CB785" i="11"/>
  <c r="BY785" i="11"/>
  <c r="BX875" i="9" l="1"/>
  <c r="BX876" i="9"/>
  <c r="CB784" i="11"/>
  <c r="BY784" i="11"/>
  <c r="CB783" i="11" l="1"/>
  <c r="BY783" i="11"/>
  <c r="BX607" i="9" l="1"/>
  <c r="A607" i="9"/>
  <c r="AK637" i="9"/>
  <c r="AK617" i="9"/>
  <c r="CB782" i="11"/>
  <c r="BY782" i="11"/>
  <c r="CB781" i="11"/>
  <c r="BY781" i="11"/>
  <c r="CB780" i="11"/>
  <c r="BY780" i="11"/>
  <c r="CB779" i="11"/>
  <c r="BY779" i="11"/>
  <c r="CB778" i="11"/>
  <c r="BY778" i="11"/>
  <c r="CB777" i="11"/>
  <c r="BY777" i="11"/>
  <c r="CB776" i="11"/>
  <c r="BY776" i="11"/>
  <c r="CB775" i="11"/>
  <c r="BY775" i="11"/>
  <c r="CB774" i="11" l="1"/>
  <c r="BY774" i="11"/>
  <c r="CB773" i="11"/>
  <c r="BY773" i="11"/>
  <c r="CB772" i="11"/>
  <c r="BY772" i="11"/>
  <c r="CB771" i="11"/>
  <c r="BY771" i="11"/>
  <c r="CB770" i="11"/>
  <c r="BY770" i="11"/>
  <c r="CB766" i="11"/>
  <c r="CB765" i="11"/>
  <c r="BY765" i="11"/>
  <c r="CB764" i="11"/>
  <c r="BY764" i="11"/>
  <c r="A240" i="15" l="1"/>
  <c r="L606" i="9"/>
  <c r="CB763" i="11"/>
  <c r="BY763" i="11"/>
  <c r="CB762" i="11"/>
  <c r="BY762" i="11"/>
  <c r="CB761" i="11"/>
  <c r="BY761" i="11"/>
  <c r="BX606" i="9" l="1"/>
  <c r="BX605" i="9"/>
  <c r="BX604" i="9"/>
  <c r="BX603" i="9"/>
  <c r="BX602" i="9"/>
  <c r="BX601" i="9"/>
  <c r="BX600" i="9"/>
  <c r="BX599" i="9"/>
  <c r="BX598" i="9"/>
  <c r="BX597" i="9"/>
  <c r="BX596" i="9"/>
  <c r="BX595" i="9"/>
  <c r="BX594" i="9"/>
  <c r="BX593" i="9"/>
  <c r="BX592" i="9"/>
  <c r="BX591" i="9"/>
  <c r="BX590" i="9"/>
  <c r="BX589" i="9"/>
  <c r="BX588" i="9"/>
  <c r="BX587" i="9"/>
  <c r="BX586" i="9"/>
  <c r="BX585" i="9"/>
  <c r="BX584" i="9"/>
  <c r="BX583" i="9"/>
  <c r="BX582" i="9"/>
  <c r="BX581" i="9"/>
  <c r="BX580" i="9"/>
  <c r="BX579" i="9"/>
  <c r="BX578" i="9"/>
  <c r="BX577" i="9"/>
  <c r="BX576" i="9"/>
  <c r="BX575" i="9"/>
  <c r="BX574" i="9"/>
  <c r="BX573" i="9"/>
  <c r="BX572" i="9"/>
  <c r="BX571" i="9"/>
  <c r="BX570" i="9"/>
  <c r="BX569" i="9"/>
  <c r="BX568" i="9"/>
  <c r="BX567" i="9"/>
  <c r="BX566" i="9"/>
  <c r="BX565" i="9"/>
  <c r="BX564" i="9"/>
  <c r="BX563" i="9"/>
  <c r="AK600" i="9"/>
  <c r="AK599" i="9"/>
  <c r="AK594" i="9"/>
  <c r="AK593" i="9"/>
  <c r="AK589" i="9"/>
  <c r="AK590" i="9"/>
  <c r="AK580" i="9"/>
  <c r="AK579" i="9"/>
  <c r="AK572" i="9"/>
  <c r="AK571"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CB760" i="11" l="1"/>
  <c r="CB759" i="11"/>
  <c r="CB758" i="11"/>
  <c r="CB757" i="11"/>
  <c r="CB756" i="11"/>
  <c r="CB755" i="11"/>
  <c r="CB754" i="11"/>
  <c r="CB753" i="11"/>
  <c r="CB752" i="11"/>
  <c r="CB751" i="11"/>
  <c r="CB750" i="11"/>
  <c r="CB749" i="11"/>
  <c r="CB748" i="11"/>
  <c r="CB747" i="11"/>
  <c r="CB746" i="11"/>
  <c r="CB745" i="11"/>
  <c r="CB744" i="11"/>
  <c r="CB743" i="11"/>
  <c r="CB742" i="11"/>
  <c r="CB741" i="11"/>
  <c r="CB740" i="11"/>
  <c r="CB739" i="11"/>
  <c r="CB738" i="11"/>
  <c r="CB737" i="11"/>
  <c r="CB736" i="11"/>
  <c r="BY760" i="11"/>
  <c r="BY759" i="11"/>
  <c r="BY758" i="11"/>
  <c r="BY757" i="11"/>
  <c r="BY756" i="11"/>
  <c r="BY755" i="11"/>
  <c r="BY754" i="11"/>
  <c r="BY753" i="11"/>
  <c r="BY752" i="11"/>
  <c r="BY751" i="11"/>
  <c r="BY750" i="11"/>
  <c r="BY749" i="11"/>
  <c r="BY748" i="11"/>
  <c r="BY747" i="11"/>
  <c r="BY746" i="11"/>
  <c r="BY745" i="11"/>
  <c r="BY744" i="11"/>
  <c r="BY743" i="11"/>
  <c r="BY742" i="11"/>
  <c r="BY741" i="11"/>
  <c r="BY740" i="11"/>
  <c r="BY739" i="11"/>
  <c r="BY738" i="11"/>
  <c r="A930" i="9" l="1"/>
  <c r="AK930" i="9"/>
  <c r="BX930" i="9" l="1"/>
  <c r="A897" i="9"/>
  <c r="A895" i="9"/>
  <c r="A894" i="9"/>
  <c r="A893" i="9"/>
  <c r="A892" i="9"/>
  <c r="A891" i="9"/>
  <c r="A890" i="9"/>
  <c r="A889" i="9"/>
  <c r="A888" i="9"/>
  <c r="A887" i="9"/>
  <c r="A928"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K887" i="9"/>
  <c r="BX887" i="9"/>
  <c r="AK926" i="9"/>
  <c r="AK924" i="9"/>
  <c r="AK922" i="9"/>
  <c r="BX922" i="9"/>
  <c r="AK920" i="9"/>
  <c r="AK918" i="9"/>
  <c r="AK915" i="9"/>
  <c r="AK913" i="9"/>
  <c r="AK911" i="9"/>
  <c r="AK903" i="9"/>
  <c r="AK901" i="9"/>
  <c r="AK899" i="9"/>
  <c r="AK895" i="9"/>
  <c r="AK893" i="9"/>
  <c r="BX893" i="9"/>
  <c r="AK891" i="9"/>
  <c r="AK889" i="9"/>
  <c r="BX891" i="9" l="1"/>
  <c r="BX897" i="9"/>
  <c r="BX903" i="9"/>
  <c r="BX909" i="9"/>
  <c r="BX915" i="9"/>
  <c r="BX920" i="9"/>
  <c r="BX926" i="9"/>
  <c r="BX889" i="9"/>
  <c r="BX895" i="9"/>
  <c r="BX901" i="9"/>
  <c r="BX907" i="9"/>
  <c r="BX913" i="9"/>
  <c r="BX918" i="9"/>
  <c r="BX924" i="9"/>
  <c r="BX928" i="9"/>
  <c r="BX899" i="9"/>
  <c r="BX905" i="9"/>
  <c r="BX911" i="9"/>
  <c r="A270" i="15"/>
  <c r="A931" i="9"/>
  <c r="A929" i="9"/>
  <c r="A927" i="9"/>
  <c r="A144" i="9"/>
  <c r="BX144" i="9" l="1"/>
  <c r="A197" i="15"/>
  <c r="A265" i="15"/>
  <c r="A264" i="15"/>
  <c r="A263" i="15"/>
  <c r="AK931" i="9" l="1"/>
  <c r="AK929" i="9"/>
  <c r="AK925" i="9"/>
  <c r="AK923" i="9"/>
  <c r="AK921" i="9"/>
  <c r="AK919" i="9"/>
  <c r="AK917" i="9"/>
  <c r="AK916" i="9"/>
  <c r="AK914" i="9"/>
  <c r="AK912" i="9"/>
  <c r="AK910" i="9"/>
  <c r="AK902" i="9"/>
  <c r="AK900" i="9"/>
  <c r="AK898" i="9"/>
  <c r="AK894" i="9"/>
  <c r="AK892" i="9"/>
  <c r="AK890" i="9"/>
  <c r="AK888" i="9"/>
  <c r="AK886" i="9"/>
  <c r="CA929" i="9"/>
  <c r="BX890" i="9" l="1"/>
  <c r="BX902" i="9"/>
  <c r="BX914" i="9"/>
  <c r="BX925" i="9"/>
  <c r="BX900" i="9"/>
  <c r="BX923" i="9"/>
  <c r="BX904" i="9"/>
  <c r="BX888" i="9"/>
  <c r="BX912" i="9"/>
  <c r="BX894" i="9"/>
  <c r="BX929" i="9"/>
  <c r="BX906" i="9"/>
  <c r="BX917" i="9"/>
  <c r="BX908" i="9"/>
  <c r="BX892" i="9"/>
  <c r="BX916" i="9"/>
  <c r="BX896" i="9"/>
  <c r="BX919" i="9"/>
  <c r="BX898" i="9"/>
  <c r="BX910" i="9"/>
  <c r="BX921" i="9"/>
  <c r="BX927" i="9"/>
  <c r="BX886" i="9"/>
  <c r="W196" i="15" l="1"/>
  <c r="A196" i="15"/>
  <c r="W194" i="15"/>
  <c r="A194" i="15"/>
  <c r="W192" i="15"/>
  <c r="A192" i="15"/>
  <c r="W190" i="15"/>
  <c r="A190" i="15"/>
  <c r="W188" i="15"/>
  <c r="A188" i="15"/>
  <c r="W200" i="15"/>
  <c r="A200" i="15"/>
  <c r="A202" i="15"/>
  <c r="W204" i="15"/>
  <c r="A204" i="15"/>
  <c r="BX867" i="9" l="1"/>
  <c r="A232" i="15"/>
  <c r="A218" i="9" l="1"/>
  <c r="A215" i="9"/>
  <c r="A202" i="9"/>
  <c r="A206" i="9"/>
  <c r="A197" i="9"/>
  <c r="A192" i="9"/>
  <c r="A187" i="9"/>
  <c r="A182" i="9"/>
  <c r="A166" i="9"/>
  <c r="A161" i="9"/>
  <c r="A156" i="9"/>
  <c r="A148" i="9"/>
  <c r="A136" i="9"/>
  <c r="A128" i="9"/>
  <c r="A118" i="9"/>
  <c r="BX166" i="9" l="1"/>
  <c r="BX206" i="9"/>
  <c r="BX148" i="9"/>
  <c r="BX118" i="9"/>
  <c r="BX192" i="9"/>
  <c r="BX128" i="9"/>
  <c r="BX156" i="9"/>
  <c r="BX182" i="9"/>
  <c r="BX197" i="9"/>
  <c r="BX215" i="9"/>
  <c r="BX136" i="9"/>
  <c r="BX161" i="9"/>
  <c r="BX187" i="9"/>
  <c r="BX202" i="9"/>
  <c r="BX218"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BY737" i="11"/>
  <c r="BY736" i="11"/>
  <c r="CB735" i="11"/>
  <c r="BY735" i="11"/>
  <c r="CB734" i="11"/>
  <c r="BY734" i="11"/>
  <c r="BX536" i="9"/>
  <c r="BX535" i="9"/>
  <c r="BX534" i="9"/>
  <c r="BX533" i="9"/>
  <c r="BX532" i="9"/>
  <c r="BX531" i="9"/>
  <c r="BX530" i="9"/>
  <c r="BX529" i="9"/>
  <c r="AK533" i="9"/>
  <c r="AK534" i="9"/>
  <c r="A537" i="9"/>
  <c r="A536" i="9"/>
  <c r="A535" i="9"/>
  <c r="A534" i="9"/>
  <c r="A533" i="9"/>
  <c r="A532" i="9"/>
  <c r="A531" i="9"/>
  <c r="A530" i="9"/>
  <c r="A529" i="9"/>
  <c r="BX1131" i="9"/>
  <c r="BX1130" i="9"/>
  <c r="BX1129" i="9"/>
  <c r="BX1128" i="9"/>
  <c r="BX1127" i="9"/>
  <c r="BX1126" i="9"/>
  <c r="BX1125" i="9"/>
  <c r="BX1124" i="9"/>
  <c r="BX1123" i="9"/>
  <c r="BX1122" i="9"/>
  <c r="BX1121" i="9"/>
  <c r="BX1120" i="9"/>
  <c r="AK1128" i="9"/>
  <c r="AK1127" i="9"/>
  <c r="AK1126" i="9"/>
  <c r="A1132" i="9"/>
  <c r="A1131" i="9"/>
  <c r="A1130" i="9"/>
  <c r="A1129" i="9"/>
  <c r="A1128" i="9"/>
  <c r="A1127" i="9"/>
  <c r="A1126" i="9"/>
  <c r="A1125" i="9"/>
  <c r="A1124" i="9"/>
  <c r="A1123" i="9"/>
  <c r="A1122" i="9"/>
  <c r="A1121" i="9"/>
  <c r="A1120" i="9"/>
  <c r="BX776" i="9" l="1"/>
  <c r="BX786" i="9"/>
  <c r="BX792" i="9"/>
  <c r="BX798" i="9"/>
  <c r="BX777" i="9"/>
  <c r="BX782" i="9"/>
  <c r="BX788" i="9"/>
  <c r="BX794" i="9"/>
  <c r="BX783" i="9"/>
  <c r="BX789" i="9"/>
  <c r="BX795" i="9"/>
  <c r="BX774" i="9"/>
  <c r="BX780" i="9"/>
  <c r="BX775" i="9"/>
  <c r="BX778" i="9"/>
  <c r="BX781" i="9"/>
  <c r="BX784" i="9"/>
  <c r="BX787" i="9"/>
  <c r="BX790" i="9"/>
  <c r="BX793" i="9"/>
  <c r="BX796" i="9"/>
  <c r="BX799" i="9"/>
  <c r="BX779" i="9"/>
  <c r="BX785" i="9"/>
  <c r="BX791" i="9"/>
  <c r="BX797" i="9"/>
  <c r="A254" i="15" l="1"/>
  <c r="A253" i="15"/>
  <c r="CB733" i="11"/>
  <c r="BY733" i="11"/>
  <c r="CB732" i="11"/>
  <c r="BY732" i="11"/>
  <c r="A214" i="15"/>
  <c r="A213" i="15"/>
  <c r="BX1304" i="9" l="1"/>
  <c r="BX1305" i="9"/>
  <c r="BX1302" i="9"/>
  <c r="BX1301" i="9"/>
  <c r="BX1300" i="9"/>
  <c r="BX1299" i="9"/>
  <c r="BX1298" i="9"/>
  <c r="BX1297" i="9"/>
  <c r="BX1296" i="9"/>
  <c r="BX1295" i="9"/>
  <c r="BX1294" i="9"/>
  <c r="BX1293" i="9"/>
  <c r="BX1292" i="9"/>
  <c r="BX1291" i="9"/>
  <c r="BX1290" i="9"/>
  <c r="BX1289" i="9"/>
  <c r="BX1288" i="9"/>
  <c r="BX1287" i="9"/>
  <c r="BX1286" i="9"/>
  <c r="BX1285" i="9"/>
  <c r="BX1284" i="9"/>
  <c r="BX1283" i="9"/>
  <c r="BX1282" i="9"/>
  <c r="BX1281" i="9"/>
  <c r="BX1280" i="9"/>
  <c r="BX1279" i="9"/>
  <c r="BX1278" i="9"/>
  <c r="BX1277" i="9"/>
  <c r="BX1276" i="9"/>
  <c r="BX1275" i="9"/>
  <c r="BX1274" i="9"/>
  <c r="BX1273" i="9"/>
  <c r="BX1272" i="9"/>
  <c r="BX1271" i="9"/>
  <c r="BX1270" i="9"/>
  <c r="BX1269" i="9"/>
  <c r="BX1268" i="9"/>
  <c r="BX1267" i="9"/>
  <c r="BX1266" i="9"/>
  <c r="BX1265" i="9"/>
  <c r="BX1264" i="9"/>
  <c r="A1304" i="9"/>
  <c r="A1305"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BX874" i="9" l="1"/>
  <c r="A139" i="15"/>
  <c r="A20" i="15" l="1"/>
  <c r="CB731" i="11" l="1"/>
  <c r="BY731" i="11"/>
  <c r="BX470" i="9" l="1"/>
  <c r="BX471" i="9"/>
  <c r="BX475" i="9"/>
  <c r="BX474" i="9"/>
  <c r="A475" i="9"/>
  <c r="A474" i="9"/>
  <c r="A471" i="9"/>
  <c r="A470" i="9"/>
  <c r="BX764" i="9" l="1"/>
  <c r="BX763" i="9"/>
  <c r="BX762" i="9"/>
  <c r="BX761" i="9"/>
  <c r="BX760" i="9"/>
  <c r="BX759" i="9"/>
  <c r="A762" i="9"/>
  <c r="A764" i="9"/>
  <c r="A763" i="9"/>
  <c r="A761" i="9"/>
  <c r="A760" i="9"/>
  <c r="A759" i="9"/>
  <c r="BX773" i="9" l="1"/>
  <c r="BX770" i="9"/>
  <c r="BX767" i="9"/>
  <c r="A767" i="9"/>
  <c r="A770" i="9"/>
  <c r="A773" i="9"/>
  <c r="Q38" i="16" l="1"/>
  <c r="CB728" i="11" l="1"/>
  <c r="BY728" i="11"/>
  <c r="CB729" i="11"/>
  <c r="BY729" i="11"/>
  <c r="CB730" i="11"/>
  <c r="BY730" i="11"/>
  <c r="A143" i="15"/>
  <c r="CB727" i="11"/>
  <c r="A123" i="9"/>
  <c r="A124" i="9"/>
  <c r="A125" i="9"/>
  <c r="BX123" i="9"/>
  <c r="BX124" i="9"/>
  <c r="A131" i="9"/>
  <c r="A132" i="9"/>
  <c r="A133" i="9"/>
  <c r="BX131" i="9"/>
  <c r="BX132" i="9"/>
  <c r="A139" i="9"/>
  <c r="A140" i="9"/>
  <c r="A141" i="9"/>
  <c r="BX139" i="9"/>
  <c r="BX140" i="9"/>
  <c r="A150" i="9"/>
  <c r="A151" i="9"/>
  <c r="A152" i="9"/>
  <c r="A153" i="9"/>
  <c r="BX150" i="9"/>
  <c r="BX152" i="9"/>
  <c r="A159" i="9"/>
  <c r="A160" i="9"/>
  <c r="A162" i="9"/>
  <c r="A163" i="9"/>
  <c r="BX162" i="9"/>
  <c r="BX163" i="9"/>
  <c r="A168" i="9"/>
  <c r="BX168" i="9"/>
  <c r="A189" i="9"/>
  <c r="A199" i="9"/>
  <c r="A203" i="9"/>
  <c r="A335" i="9"/>
  <c r="A336" i="9"/>
  <c r="BX335" i="9"/>
  <c r="BX336" i="9"/>
  <c r="A341" i="9"/>
  <c r="A342" i="9"/>
  <c r="A428" i="9"/>
  <c r="A429" i="9"/>
  <c r="A431" i="9"/>
  <c r="A432" i="9"/>
  <c r="A434" i="9"/>
  <c r="A435" i="9"/>
  <c r="A437" i="9"/>
  <c r="A438" i="9"/>
  <c r="A440" i="9"/>
  <c r="A441"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2" i="9"/>
  <c r="A473" i="9"/>
  <c r="A476" i="9"/>
  <c r="A477" i="9"/>
  <c r="A478" i="9"/>
  <c r="A479" i="9"/>
  <c r="A480" i="9"/>
  <c r="A481" i="9"/>
  <c r="A482" i="9"/>
  <c r="A483" i="9"/>
  <c r="BX431" i="9"/>
  <c r="AK437" i="9"/>
  <c r="BX438" i="9"/>
  <c r="AK438" i="9"/>
  <c r="BX440" i="9"/>
  <c r="AK440" i="9"/>
  <c r="AK441" i="9"/>
  <c r="BX443" i="9"/>
  <c r="BX444" i="9"/>
  <c r="BX445" i="9"/>
  <c r="BX447" i="9"/>
  <c r="BX451" i="9"/>
  <c r="BX453" i="9"/>
  <c r="BX456" i="9"/>
  <c r="AK458" i="9"/>
  <c r="AK459" i="9"/>
  <c r="AK460" i="9"/>
  <c r="BX462" i="9"/>
  <c r="BX465" i="9"/>
  <c r="BX467" i="9"/>
  <c r="BX473" i="9"/>
  <c r="BX477" i="9"/>
  <c r="BX479" i="9"/>
  <c r="BX480" i="9"/>
  <c r="BX481" i="9"/>
  <c r="AK482" i="9"/>
  <c r="AK483" i="9"/>
  <c r="A500" i="9"/>
  <c r="A501" i="9"/>
  <c r="A502" i="9"/>
  <c r="A503" i="9"/>
  <c r="A504" i="9"/>
  <c r="A505" i="9"/>
  <c r="A506" i="9"/>
  <c r="A507" i="9"/>
  <c r="A508" i="9"/>
  <c r="A509" i="9"/>
  <c r="A510" i="9"/>
  <c r="A511" i="9"/>
  <c r="A512" i="9"/>
  <c r="A513" i="9"/>
  <c r="BX500" i="9"/>
  <c r="BX501" i="9"/>
  <c r="BX502" i="9"/>
  <c r="BX503" i="9"/>
  <c r="AK504" i="9"/>
  <c r="BX504" i="9"/>
  <c r="AK505" i="9"/>
  <c r="BX505" i="9"/>
  <c r="AK506" i="9"/>
  <c r="BX506" i="9"/>
  <c r="AK507" i="9"/>
  <c r="BX507" i="9"/>
  <c r="BX508" i="9"/>
  <c r="BX509" i="9"/>
  <c r="BX510" i="9"/>
  <c r="BX511" i="9"/>
  <c r="AK512" i="9"/>
  <c r="BX512" i="9"/>
  <c r="AK513" i="9"/>
  <c r="BX513" i="9"/>
  <c r="A765" i="9"/>
  <c r="A766" i="9"/>
  <c r="A768" i="9"/>
  <c r="A769" i="9"/>
  <c r="A771" i="9"/>
  <c r="A772" i="9"/>
  <c r="BX765" i="9"/>
  <c r="BX766" i="9"/>
  <c r="BX768" i="9"/>
  <c r="BX769" i="9"/>
  <c r="BX771" i="9"/>
  <c r="BX772" i="9"/>
  <c r="A813" i="9"/>
  <c r="A831" i="9"/>
  <c r="A859" i="9"/>
  <c r="A860" i="9"/>
  <c r="A861" i="9"/>
  <c r="A941" i="9"/>
  <c r="BX941" i="9"/>
  <c r="A945" i="9"/>
  <c r="A949" i="9"/>
  <c r="A953" i="9"/>
  <c r="AK953" i="9"/>
  <c r="A957" i="9"/>
  <c r="AK957" i="9"/>
  <c r="A961" i="9"/>
  <c r="A964" i="9"/>
  <c r="A1073" i="9"/>
  <c r="A1074" i="9"/>
  <c r="A1075" i="9"/>
  <c r="A1076" i="9"/>
  <c r="BX1073" i="9"/>
  <c r="A1092" i="9"/>
  <c r="A1093" i="9"/>
  <c r="A1118" i="9"/>
  <c r="AK1118"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BX1198" i="9"/>
  <c r="BX1199" i="9"/>
  <c r="BX1200" i="9"/>
  <c r="BX1201" i="9"/>
  <c r="BX1202" i="9"/>
  <c r="BX1203" i="9"/>
  <c r="BX1204" i="9"/>
  <c r="BX1205" i="9"/>
  <c r="BX1206" i="9"/>
  <c r="BX1207" i="9"/>
  <c r="BX1208" i="9"/>
  <c r="BX1209" i="9"/>
  <c r="BX1210" i="9"/>
  <c r="BX1211" i="9"/>
  <c r="BX1212" i="9"/>
  <c r="BX1213" i="9"/>
  <c r="BX1214" i="9"/>
  <c r="BX1215" i="9"/>
  <c r="BX1216" i="9"/>
  <c r="BX1217" i="9"/>
  <c r="BX1218" i="9"/>
  <c r="BX1219" i="9"/>
  <c r="BX1220" i="9"/>
  <c r="BX1221" i="9"/>
  <c r="BX1222" i="9"/>
  <c r="BX1223" i="9"/>
  <c r="BX1224" i="9"/>
  <c r="BX1225" i="9"/>
  <c r="BX1226" i="9"/>
  <c r="BX1227" i="9"/>
  <c r="BX1228" i="9"/>
  <c r="BX1229" i="9"/>
  <c r="BX1230" i="9"/>
  <c r="BX1231" i="9"/>
  <c r="BX1232" i="9"/>
  <c r="BX1233" i="9"/>
  <c r="BX1234" i="9"/>
  <c r="BX1235" i="9"/>
  <c r="BX1236" i="9"/>
  <c r="BX1237" i="9"/>
  <c r="BX1238" i="9"/>
  <c r="BX1239" i="9"/>
  <c r="BX1240" i="9"/>
  <c r="BX1241" i="9"/>
  <c r="BX1242" i="9"/>
  <c r="BX1243" i="9"/>
  <c r="BX1244" i="9"/>
  <c r="BX1245" i="9"/>
  <c r="BX1246" i="9"/>
  <c r="BX1247" i="9"/>
  <c r="BX1248" i="9"/>
  <c r="BX1249" i="9"/>
  <c r="BX1250" i="9"/>
  <c r="BX1251" i="9"/>
  <c r="BX1252" i="9"/>
  <c r="BX1253" i="9"/>
  <c r="BX1254" i="9"/>
  <c r="BX1255" i="9"/>
  <c r="BX1256" i="9"/>
  <c r="BX1257" i="9"/>
  <c r="BX1258" i="9"/>
  <c r="BX1259" i="9"/>
  <c r="BX1260" i="9"/>
  <c r="BX1261" i="9"/>
  <c r="BX1262" i="9"/>
  <c r="BX1263" i="9"/>
  <c r="A499" i="9"/>
  <c r="BX427" i="9"/>
  <c r="A427" i="9"/>
  <c r="CB726" i="11"/>
  <c r="BY726" i="11"/>
  <c r="CB725" i="11"/>
  <c r="BY725" i="11"/>
  <c r="CB724" i="11"/>
  <c r="BY724" i="11"/>
  <c r="A152" i="15"/>
  <c r="A4" i="11"/>
  <c r="CB723" i="11"/>
  <c r="BY723" i="11"/>
  <c r="CB722" i="11"/>
  <c r="BY722" i="11"/>
  <c r="A823" i="9"/>
  <c r="CB721" i="11"/>
  <c r="BY721" i="11"/>
  <c r="CB720" i="11"/>
  <c r="BY720" i="11"/>
  <c r="CB719" i="11"/>
  <c r="CB718" i="11"/>
  <c r="CB717" i="11"/>
  <c r="CB716" i="11"/>
  <c r="CB715" i="11"/>
  <c r="CB714" i="11"/>
  <c r="CB713" i="11"/>
  <c r="CB712" i="11"/>
  <c r="CB711" i="11"/>
  <c r="CB710" i="11"/>
  <c r="BY710" i="11"/>
  <c r="CB709" i="11"/>
  <c r="BY709" i="11"/>
  <c r="CB708" i="11"/>
  <c r="BY708" i="11"/>
  <c r="CB707" i="11"/>
  <c r="BY707" i="11"/>
  <c r="CB706" i="11"/>
  <c r="BY706" i="11"/>
  <c r="CB705" i="11"/>
  <c r="BY705" i="11"/>
  <c r="CB704" i="11"/>
  <c r="BY704" i="11"/>
  <c r="CB703" i="11"/>
  <c r="BY703" i="11"/>
  <c r="CB702" i="11"/>
  <c r="BY702" i="11"/>
  <c r="CB701" i="11"/>
  <c r="BY701" i="11"/>
  <c r="CB700" i="11"/>
  <c r="BY700" i="11"/>
  <c r="CB699" i="11"/>
  <c r="BY699" i="11"/>
  <c r="CB698" i="11"/>
  <c r="BY698" i="11"/>
  <c r="CB697" i="11"/>
  <c r="BY697" i="11"/>
  <c r="CB696" i="11"/>
  <c r="BY696" i="11"/>
  <c r="CB695" i="11"/>
  <c r="BY695" i="11"/>
  <c r="CB694" i="11"/>
  <c r="BY694" i="11"/>
  <c r="CB693" i="11"/>
  <c r="BY693" i="11"/>
  <c r="CB692" i="11"/>
  <c r="BY692" i="11"/>
  <c r="CB691" i="11"/>
  <c r="BY691" i="11"/>
  <c r="CB690" i="11"/>
  <c r="BY690" i="11"/>
  <c r="CB689" i="11"/>
  <c r="BY689" i="11"/>
  <c r="CB688" i="11"/>
  <c r="BY688" i="11"/>
  <c r="CB687" i="11"/>
  <c r="BY687" i="11"/>
  <c r="CB686" i="11"/>
  <c r="BY686" i="11"/>
  <c r="CB685" i="11"/>
  <c r="BY685" i="11"/>
  <c r="CB684" i="11"/>
  <c r="BY684" i="11"/>
  <c r="CB683" i="11"/>
  <c r="BY683" i="11"/>
  <c r="CB682" i="11"/>
  <c r="BY682" i="11"/>
  <c r="CB681" i="11"/>
  <c r="BY681" i="11"/>
  <c r="CB680" i="11"/>
  <c r="BY680" i="11"/>
  <c r="CB679" i="11"/>
  <c r="BY679" i="11"/>
  <c r="CB678" i="11"/>
  <c r="BY678" i="11"/>
  <c r="CB677" i="11"/>
  <c r="BY677" i="11"/>
  <c r="CB676" i="11"/>
  <c r="BY676" i="11"/>
  <c r="CB675" i="11"/>
  <c r="BY675" i="11"/>
  <c r="CB674" i="11"/>
  <c r="BY674" i="11"/>
  <c r="CB673" i="11"/>
  <c r="BY673" i="11"/>
  <c r="CB672" i="11"/>
  <c r="BY672" i="11"/>
  <c r="CB671" i="11"/>
  <c r="BY671" i="11"/>
  <c r="CB670" i="11"/>
  <c r="BY670" i="11"/>
  <c r="CB669" i="11"/>
  <c r="BY669" i="11"/>
  <c r="CB668" i="11"/>
  <c r="BY668" i="11"/>
  <c r="CB667" i="11"/>
  <c r="BY667" i="11"/>
  <c r="CB666" i="11"/>
  <c r="BY666" i="11"/>
  <c r="CB665" i="11"/>
  <c r="BY665" i="11"/>
  <c r="CB664" i="11"/>
  <c r="BY664" i="11"/>
  <c r="CB663" i="11"/>
  <c r="BY663" i="11"/>
  <c r="CB662" i="11"/>
  <c r="BY662" i="11"/>
  <c r="CB661" i="11"/>
  <c r="BY661" i="11"/>
  <c r="CB660" i="11"/>
  <c r="BY660" i="11"/>
  <c r="CB659" i="11"/>
  <c r="BY659" i="11"/>
  <c r="CB658" i="11"/>
  <c r="BY658" i="11"/>
  <c r="CB657" i="11"/>
  <c r="BY657" i="11"/>
  <c r="CB656" i="11"/>
  <c r="BY656" i="11"/>
  <c r="CB655" i="11"/>
  <c r="BY655" i="11"/>
  <c r="CB654" i="11"/>
  <c r="BY654" i="11"/>
  <c r="CB653" i="11"/>
  <c r="BY653" i="11"/>
  <c r="CB652" i="11"/>
  <c r="BY652" i="11"/>
  <c r="CB651" i="11"/>
  <c r="BY651" i="11"/>
  <c r="A201" i="15"/>
  <c r="A211" i="15"/>
  <c r="A186" i="15"/>
  <c r="A21" i="15"/>
  <c r="A806" i="9"/>
  <c r="CB650" i="11"/>
  <c r="BY650" i="11"/>
  <c r="CB649" i="11"/>
  <c r="BY649" i="11"/>
  <c r="A194" i="9"/>
  <c r="BX120" i="9"/>
  <c r="A120" i="9"/>
  <c r="BX130" i="9"/>
  <c r="BX158" i="9"/>
  <c r="A130" i="9"/>
  <c r="A138" i="9"/>
  <c r="A158" i="9"/>
  <c r="CB648" i="11"/>
  <c r="BY648" i="11"/>
  <c r="CB647" i="11"/>
  <c r="BY647" i="11"/>
  <c r="CB646" i="11"/>
  <c r="BY646" i="11"/>
  <c r="Q40" i="16"/>
  <c r="Q36" i="16"/>
  <c r="Q26" i="16"/>
  <c r="Q34" i="16"/>
  <c r="Q15" i="16"/>
  <c r="CB645" i="11"/>
  <c r="BY645" i="11"/>
  <c r="CB644" i="11"/>
  <c r="BY644" i="11"/>
  <c r="CB643" i="11"/>
  <c r="BY643" i="11"/>
  <c r="CB642" i="11"/>
  <c r="BY642" i="11"/>
  <c r="W252" i="15"/>
  <c r="W251" i="15"/>
  <c r="W250" i="15"/>
  <c r="A252" i="15"/>
  <c r="A251" i="15"/>
  <c r="A250" i="15"/>
  <c r="BX495" i="9"/>
  <c r="BX493" i="9"/>
  <c r="BX491" i="9"/>
  <c r="CB641" i="11"/>
  <c r="BY641" i="11"/>
  <c r="CB640" i="11"/>
  <c r="BY640" i="11"/>
  <c r="CB639" i="11"/>
  <c r="BY639" i="11"/>
  <c r="CB638" i="11"/>
  <c r="BY638" i="11"/>
  <c r="CB637" i="11"/>
  <c r="BY637" i="11"/>
  <c r="CB636" i="11"/>
  <c r="BY636" i="11"/>
  <c r="CB635" i="11"/>
  <c r="BY635" i="11"/>
  <c r="CB634" i="11"/>
  <c r="BY634" i="11"/>
  <c r="W289" i="15"/>
  <c r="W288" i="15"/>
  <c r="W287" i="15"/>
  <c r="W286" i="15"/>
  <c r="W285" i="15"/>
  <c r="W284" i="15"/>
  <c r="W283" i="15"/>
  <c r="W282" i="15"/>
  <c r="W281" i="15"/>
  <c r="W280" i="15"/>
  <c r="W279" i="15"/>
  <c r="W278" i="15"/>
  <c r="W277" i="15"/>
  <c r="W276" i="15"/>
  <c r="W275" i="15"/>
  <c r="W274" i="15"/>
  <c r="W273" i="15"/>
  <c r="W272" i="15"/>
  <c r="W269" i="15"/>
  <c r="W268" i="15"/>
  <c r="W267" i="15"/>
  <c r="W266" i="15"/>
  <c r="W262" i="15"/>
  <c r="W261" i="15"/>
  <c r="W260" i="15"/>
  <c r="W259" i="15"/>
  <c r="W258" i="15"/>
  <c r="W257" i="15"/>
  <c r="W249" i="15"/>
  <c r="W248" i="15"/>
  <c r="W247" i="15"/>
  <c r="W246" i="15"/>
  <c r="W245" i="15"/>
  <c r="W244" i="15"/>
  <c r="W243" i="15"/>
  <c r="W242" i="15"/>
  <c r="W241" i="15"/>
  <c r="W212" i="15"/>
  <c r="W210" i="15"/>
  <c r="W209" i="15"/>
  <c r="W208" i="15"/>
  <c r="W207" i="15"/>
  <c r="W206" i="15"/>
  <c r="W205" i="15"/>
  <c r="W203" i="15"/>
  <c r="W199" i="15"/>
  <c r="W195" i="15"/>
  <c r="W193" i="15"/>
  <c r="W191" i="15"/>
  <c r="W189" i="15"/>
  <c r="W187" i="15"/>
  <c r="W185" i="15"/>
  <c r="W184" i="15"/>
  <c r="W183" i="15"/>
  <c r="W182" i="15"/>
  <c r="W181" i="15"/>
  <c r="W180" i="15"/>
  <c r="W179" i="15"/>
  <c r="W178" i="15"/>
  <c r="W177" i="15"/>
  <c r="W176" i="15"/>
  <c r="W175" i="15"/>
  <c r="W174" i="15"/>
  <c r="W173" i="15"/>
  <c r="W172" i="15"/>
  <c r="W171" i="15"/>
  <c r="W170" i="15"/>
  <c r="W169" i="15"/>
  <c r="W168" i="15"/>
  <c r="W167" i="15"/>
  <c r="W166" i="15"/>
  <c r="W165" i="15"/>
  <c r="W164" i="15"/>
  <c r="W163" i="15"/>
  <c r="W162" i="15"/>
  <c r="W161" i="15"/>
  <c r="W160" i="15"/>
  <c r="W159" i="15"/>
  <c r="W158" i="15"/>
  <c r="W157" i="15"/>
  <c r="W156" i="15"/>
  <c r="W155" i="15"/>
  <c r="W154" i="15"/>
  <c r="W153" i="15"/>
  <c r="W151" i="15"/>
  <c r="W150" i="15"/>
  <c r="W149" i="15"/>
  <c r="W148" i="15"/>
  <c r="W147" i="15"/>
  <c r="W146" i="15"/>
  <c r="W145" i="15"/>
  <c r="W144" i="15"/>
  <c r="W142" i="15"/>
  <c r="W141" i="15"/>
  <c r="W140" i="15"/>
  <c r="W138" i="15"/>
  <c r="W137" i="15"/>
  <c r="W136" i="15"/>
  <c r="W134" i="15"/>
  <c r="W133" i="15"/>
  <c r="W132" i="15"/>
  <c r="W131" i="15"/>
  <c r="W130" i="15"/>
  <c r="W129" i="15"/>
  <c r="W128" i="15"/>
  <c r="W127" i="15"/>
  <c r="W126" i="15"/>
  <c r="W125" i="15"/>
  <c r="W124" i="15"/>
  <c r="W123" i="15"/>
  <c r="W122" i="15"/>
  <c r="W121" i="15"/>
  <c r="W120" i="15"/>
  <c r="W119" i="15"/>
  <c r="W118" i="15"/>
  <c r="W117" i="15"/>
  <c r="W116" i="15"/>
  <c r="W115" i="15"/>
  <c r="W114" i="15"/>
  <c r="W113" i="15"/>
  <c r="W112" i="15"/>
  <c r="W111" i="15"/>
  <c r="W110" i="15"/>
  <c r="W109" i="15"/>
  <c r="W108" i="15"/>
  <c r="W107" i="15"/>
  <c r="W106" i="15"/>
  <c r="W105" i="15"/>
  <c r="W104" i="15"/>
  <c r="W103" i="15"/>
  <c r="W102" i="15"/>
  <c r="W101" i="15"/>
  <c r="W100" i="15"/>
  <c r="W99" i="15"/>
  <c r="W98" i="15"/>
  <c r="W97" i="15"/>
  <c r="W96" i="15"/>
  <c r="W95" i="15"/>
  <c r="W94" i="15"/>
  <c r="W93" i="15"/>
  <c r="W92" i="15"/>
  <c r="W91" i="15"/>
  <c r="W90" i="15"/>
  <c r="W89" i="15"/>
  <c r="W88" i="15"/>
  <c r="W87" i="15"/>
  <c r="W86" i="15"/>
  <c r="W85" i="15"/>
  <c r="W84" i="15"/>
  <c r="W83" i="15"/>
  <c r="W82" i="15"/>
  <c r="W81" i="15"/>
  <c r="W80" i="15"/>
  <c r="W79" i="15"/>
  <c r="W78" i="15"/>
  <c r="W77" i="15"/>
  <c r="W76" i="15"/>
  <c r="W75"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W44" i="15"/>
  <c r="W43" i="15"/>
  <c r="W42" i="15"/>
  <c r="W41" i="15"/>
  <c r="W40" i="15"/>
  <c r="W39" i="15"/>
  <c r="W38" i="15"/>
  <c r="W37" i="15"/>
  <c r="W36" i="15"/>
  <c r="W35" i="15"/>
  <c r="W34" i="15"/>
  <c r="W33" i="15"/>
  <c r="W32" i="15"/>
  <c r="W31" i="15"/>
  <c r="W30" i="15"/>
  <c r="W29" i="15"/>
  <c r="W28" i="15"/>
  <c r="W27" i="15"/>
  <c r="W26" i="15"/>
  <c r="W25" i="15"/>
  <c r="W24" i="15"/>
  <c r="W23" i="15"/>
  <c r="W19" i="15"/>
  <c r="W18" i="15"/>
  <c r="W17" i="15"/>
  <c r="W16" i="15"/>
  <c r="W15" i="15"/>
  <c r="W14" i="15"/>
  <c r="W13" i="15"/>
  <c r="W12" i="15"/>
  <c r="W11" i="15"/>
  <c r="W10" i="15"/>
  <c r="W9" i="15"/>
  <c r="W8" i="15"/>
  <c r="W7" i="15"/>
  <c r="W6" i="15"/>
  <c r="W5" i="15"/>
  <c r="W4" i="15"/>
  <c r="W3" i="15"/>
  <c r="A203" i="15"/>
  <c r="A199" i="15"/>
  <c r="A195" i="15"/>
  <c r="A193" i="15"/>
  <c r="A191" i="15"/>
  <c r="A189" i="15"/>
  <c r="A187" i="15"/>
  <c r="A210" i="15"/>
  <c r="A209" i="15"/>
  <c r="A208" i="15"/>
  <c r="A207" i="15"/>
  <c r="A206" i="15"/>
  <c r="A205" i="15"/>
  <c r="A212" i="15"/>
  <c r="CB633" i="11"/>
  <c r="CB632" i="11"/>
  <c r="BY632" i="11"/>
  <c r="CB631" i="11"/>
  <c r="BY631" i="11"/>
  <c r="CB630" i="11"/>
  <c r="BY630" i="11"/>
  <c r="CB629" i="11"/>
  <c r="BY629" i="11"/>
  <c r="CB628" i="11"/>
  <c r="BY628" i="11"/>
  <c r="AD633" i="11"/>
  <c r="Q633" i="11"/>
  <c r="BY633" i="11" s="1"/>
  <c r="CB627" i="11"/>
  <c r="BY627" i="11"/>
  <c r="CB626" i="11"/>
  <c r="BY626" i="11"/>
  <c r="CB625" i="11"/>
  <c r="BY625" i="11"/>
  <c r="CB624" i="11"/>
  <c r="BY624" i="11"/>
  <c r="BX705" i="9"/>
  <c r="BX704" i="9"/>
  <c r="A707" i="9"/>
  <c r="A706" i="9"/>
  <c r="A705" i="9"/>
  <c r="A704" i="9"/>
  <c r="A1072" i="9"/>
  <c r="A1071" i="9"/>
  <c r="A126" i="9"/>
  <c r="BX149" i="9"/>
  <c r="BX147" i="9"/>
  <c r="BX135" i="9"/>
  <c r="A980" i="9"/>
  <c r="A979" i="9"/>
  <c r="A978" i="9"/>
  <c r="AK956" i="9"/>
  <c r="A950" i="9"/>
  <c r="A1197" i="9"/>
  <c r="BX1197" i="9"/>
  <c r="A1195" i="9"/>
  <c r="BX1195" i="9"/>
  <c r="A1193" i="9"/>
  <c r="BX1193" i="9"/>
  <c r="A1191" i="9"/>
  <c r="AK1191" i="9"/>
  <c r="BX1191" i="9"/>
  <c r="A1189" i="9"/>
  <c r="AK1189" i="9"/>
  <c r="BX1189" i="9"/>
  <c r="A1187" i="9"/>
  <c r="BX1187" i="9"/>
  <c r="A1185" i="9"/>
  <c r="BX1185" i="9"/>
  <c r="A1183" i="9"/>
  <c r="BX1183" i="9"/>
  <c r="A1181" i="9"/>
  <c r="BX1181" i="9"/>
  <c r="A1315" i="9"/>
  <c r="A1314" i="9"/>
  <c r="A1313" i="9"/>
  <c r="A1312" i="9"/>
  <c r="A1311" i="9"/>
  <c r="A1310" i="9"/>
  <c r="A1309" i="9"/>
  <c r="A1308" i="9"/>
  <c r="A1196" i="9"/>
  <c r="A1194" i="9"/>
  <c r="A1192" i="9"/>
  <c r="A1190" i="9"/>
  <c r="A1188" i="9"/>
  <c r="A1186" i="9"/>
  <c r="A1184" i="9"/>
  <c r="A1182"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19"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1" i="9"/>
  <c r="A1090" i="9"/>
  <c r="A1089" i="9"/>
  <c r="A1088" i="9"/>
  <c r="A1087" i="9"/>
  <c r="A1086" i="9"/>
  <c r="A1085" i="9"/>
  <c r="A1084" i="9"/>
  <c r="A1083" i="9"/>
  <c r="A1082" i="9"/>
  <c r="A1081" i="9"/>
  <c r="A1080" i="9"/>
  <c r="A1079" i="9"/>
  <c r="A1078" i="9"/>
  <c r="A1077"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77" i="9"/>
  <c r="A976" i="9"/>
  <c r="A975" i="9"/>
  <c r="A974" i="9"/>
  <c r="A973" i="9"/>
  <c r="A972" i="9"/>
  <c r="A971" i="9"/>
  <c r="A970" i="9"/>
  <c r="A969" i="9"/>
  <c r="A968" i="9"/>
  <c r="A967" i="9"/>
  <c r="A966" i="9"/>
  <c r="A965" i="9"/>
  <c r="A963" i="9"/>
  <c r="A962" i="9"/>
  <c r="A960" i="9"/>
  <c r="A959" i="9"/>
  <c r="A958" i="9"/>
  <c r="A956" i="9"/>
  <c r="A955" i="9"/>
  <c r="A954" i="9"/>
  <c r="A952" i="9"/>
  <c r="A951" i="9"/>
  <c r="A948" i="9"/>
  <c r="A947" i="9"/>
  <c r="A946" i="9"/>
  <c r="A944" i="9"/>
  <c r="A943" i="9"/>
  <c r="A942" i="9"/>
  <c r="A940" i="9"/>
  <c r="A939" i="9"/>
  <c r="A938" i="9"/>
  <c r="A937" i="9"/>
  <c r="A936" i="9"/>
  <c r="A935" i="9"/>
  <c r="A934" i="9"/>
  <c r="A933" i="9"/>
  <c r="A932" i="9"/>
  <c r="A896" i="9"/>
  <c r="A886" i="9"/>
  <c r="A885" i="9"/>
  <c r="A884" i="9"/>
  <c r="A883" i="9"/>
  <c r="A882" i="9"/>
  <c r="A881" i="9"/>
  <c r="A880" i="9"/>
  <c r="A879" i="9"/>
  <c r="A878" i="9"/>
  <c r="A877" i="9"/>
  <c r="A874" i="9"/>
  <c r="A873" i="9"/>
  <c r="A872" i="9"/>
  <c r="A871" i="9"/>
  <c r="A870" i="9"/>
  <c r="A869" i="9"/>
  <c r="A868" i="9"/>
  <c r="A867" i="9"/>
  <c r="A866" i="9"/>
  <c r="A865" i="9"/>
  <c r="A864" i="9"/>
  <c r="A863" i="9"/>
  <c r="A862"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0" i="9"/>
  <c r="A829" i="9"/>
  <c r="A828" i="9"/>
  <c r="A827" i="9"/>
  <c r="A826" i="9"/>
  <c r="A825" i="9"/>
  <c r="A824" i="9"/>
  <c r="A822" i="9"/>
  <c r="A821" i="9"/>
  <c r="A820" i="9"/>
  <c r="A819" i="9"/>
  <c r="A818" i="9"/>
  <c r="A817" i="9"/>
  <c r="A816" i="9"/>
  <c r="A815" i="9"/>
  <c r="A814" i="9"/>
  <c r="A812" i="9"/>
  <c r="A811" i="9"/>
  <c r="A810" i="9"/>
  <c r="A809" i="9"/>
  <c r="A808" i="9"/>
  <c r="A807"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28" i="9"/>
  <c r="A527" i="9"/>
  <c r="A526" i="9"/>
  <c r="A525" i="9"/>
  <c r="A524" i="9"/>
  <c r="A523" i="9"/>
  <c r="A522" i="9"/>
  <c r="A521" i="9"/>
  <c r="A520" i="9"/>
  <c r="A519" i="9"/>
  <c r="A518" i="9"/>
  <c r="A517" i="9"/>
  <c r="A516" i="9"/>
  <c r="A515" i="9"/>
  <c r="A514" i="9"/>
  <c r="A498" i="9"/>
  <c r="A497" i="9"/>
  <c r="A496" i="9"/>
  <c r="A495" i="9"/>
  <c r="A494" i="9"/>
  <c r="A493" i="9"/>
  <c r="A492" i="9"/>
  <c r="A491" i="9"/>
  <c r="A490" i="9"/>
  <c r="A489" i="9"/>
  <c r="A488" i="9"/>
  <c r="A487" i="9"/>
  <c r="A486" i="9"/>
  <c r="A485" i="9"/>
  <c r="A484"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0" i="9"/>
  <c r="A339" i="9"/>
  <c r="A338" i="9"/>
  <c r="A337"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4" i="9"/>
  <c r="A213" i="9"/>
  <c r="A212" i="9"/>
  <c r="A211" i="9"/>
  <c r="A210" i="9"/>
  <c r="A209" i="9"/>
  <c r="A208" i="9"/>
  <c r="A207" i="9"/>
  <c r="A205" i="9"/>
  <c r="A204" i="9"/>
  <c r="A201" i="9"/>
  <c r="A200" i="9"/>
  <c r="A198" i="9"/>
  <c r="A196" i="9"/>
  <c r="A195" i="9"/>
  <c r="A193" i="9"/>
  <c r="A191" i="9"/>
  <c r="A190" i="9"/>
  <c r="A188" i="9"/>
  <c r="A186" i="9"/>
  <c r="A185" i="9"/>
  <c r="A184" i="9"/>
  <c r="A183" i="9"/>
  <c r="A181" i="9"/>
  <c r="A180" i="9"/>
  <c r="A179" i="9"/>
  <c r="A178" i="9"/>
  <c r="A177" i="9"/>
  <c r="A176" i="9"/>
  <c r="A175" i="9"/>
  <c r="A174" i="9"/>
  <c r="A173" i="9"/>
  <c r="A172" i="9"/>
  <c r="A171" i="9"/>
  <c r="A170" i="9"/>
  <c r="A169" i="9"/>
  <c r="A167" i="9"/>
  <c r="A165" i="9"/>
  <c r="A164" i="9"/>
  <c r="A157" i="9"/>
  <c r="A155" i="9"/>
  <c r="A154" i="9"/>
  <c r="A149" i="9"/>
  <c r="A147" i="9"/>
  <c r="A146" i="9"/>
  <c r="A145" i="9"/>
  <c r="A143" i="9"/>
  <c r="A142" i="9"/>
  <c r="A137" i="9"/>
  <c r="A135" i="9"/>
  <c r="A134" i="9"/>
  <c r="A129" i="9"/>
  <c r="A127" i="9"/>
  <c r="A122" i="9"/>
  <c r="A121" i="9"/>
  <c r="A119"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BX1194" i="9"/>
  <c r="BX1192" i="9"/>
  <c r="BX1190" i="9"/>
  <c r="BX1188" i="9"/>
  <c r="BX1186" i="9"/>
  <c r="BX1184" i="9"/>
  <c r="BX1182" i="9"/>
  <c r="BX1180" i="9"/>
  <c r="BX1179" i="9"/>
  <c r="BX1178" i="9"/>
  <c r="BX1177" i="9"/>
  <c r="BX1176" i="9"/>
  <c r="BX1175" i="9"/>
  <c r="BX1174" i="9"/>
  <c r="BX1173" i="9"/>
  <c r="BX1172" i="9"/>
  <c r="BX1171" i="9"/>
  <c r="BX1170" i="9"/>
  <c r="BX1169" i="9"/>
  <c r="BX1168" i="9"/>
  <c r="BX1167" i="9"/>
  <c r="BX1166" i="9"/>
  <c r="BX1165" i="9"/>
  <c r="BX1164" i="9"/>
  <c r="BX1163" i="9"/>
  <c r="BX1162" i="9"/>
  <c r="BX1161" i="9"/>
  <c r="BX1160" i="9"/>
  <c r="BX1159" i="9"/>
  <c r="AK1177" i="9"/>
  <c r="AK1175" i="9"/>
  <c r="CB623" i="11"/>
  <c r="A42" i="15"/>
  <c r="A41" i="15"/>
  <c r="BY622" i="11"/>
  <c r="BY621" i="11"/>
  <c r="BY620" i="11"/>
  <c r="BY619" i="11"/>
  <c r="CB622" i="11"/>
  <c r="CB621" i="11"/>
  <c r="CB620" i="11"/>
  <c r="CB619" i="11"/>
  <c r="AK1190" i="9"/>
  <c r="AK1176" i="9"/>
  <c r="AK952" i="9"/>
  <c r="BX948" i="9"/>
  <c r="CB618" i="11"/>
  <c r="BY618" i="11"/>
  <c r="CB617" i="11"/>
  <c r="BY617" i="11"/>
  <c r="CB616" i="11"/>
  <c r="BY616" i="11"/>
  <c r="CB615" i="11"/>
  <c r="BY615" i="11"/>
  <c r="CB614" i="11"/>
  <c r="BY614" i="11"/>
  <c r="CB613" i="11"/>
  <c r="BY613" i="11"/>
  <c r="BX340" i="9"/>
  <c r="BX339" i="9"/>
  <c r="BX338" i="9"/>
  <c r="BX337" i="9"/>
  <c r="A1157" i="9"/>
  <c r="BY612" i="11"/>
  <c r="BY611" i="11"/>
  <c r="BY610" i="11"/>
  <c r="BY609" i="11"/>
  <c r="BY608" i="11"/>
  <c r="BY607" i="11"/>
  <c r="BY606" i="11"/>
  <c r="CB612" i="11"/>
  <c r="CB611" i="11"/>
  <c r="CB610" i="11"/>
  <c r="CB609" i="11"/>
  <c r="CB608" i="11"/>
  <c r="CB607" i="11"/>
  <c r="CB606" i="11"/>
  <c r="CB605" i="11"/>
  <c r="CB604" i="11"/>
  <c r="BY604" i="11"/>
  <c r="CB603" i="11"/>
  <c r="BY603" i="11"/>
  <c r="A9" i="15"/>
  <c r="AK851" i="9"/>
  <c r="AK852" i="9"/>
  <c r="AK853" i="9"/>
  <c r="AK1188" i="9"/>
  <c r="AK1174" i="9"/>
  <c r="AK554" i="9"/>
  <c r="AK553" i="9"/>
  <c r="AK864" i="9"/>
  <c r="AK865" i="9"/>
  <c r="CB602" i="11"/>
  <c r="BY602" i="11"/>
  <c r="CB601" i="11"/>
  <c r="BY601" i="11"/>
  <c r="BX96" i="9"/>
  <c r="BX1153" i="9"/>
  <c r="BX1152" i="9"/>
  <c r="BX866" i="9"/>
  <c r="BX865" i="9"/>
  <c r="BX864" i="9"/>
  <c r="BX863" i="9"/>
  <c r="BX862" i="9"/>
  <c r="A8" i="15"/>
  <c r="A27" i="15"/>
  <c r="A26" i="15"/>
  <c r="CB600" i="11"/>
  <c r="BY600" i="11"/>
  <c r="CB598" i="11"/>
  <c r="BY598" i="11"/>
  <c r="CB599" i="11"/>
  <c r="BY599" i="11"/>
  <c r="CB597" i="11"/>
  <c r="BY596" i="11"/>
  <c r="BY595" i="11"/>
  <c r="BY594" i="11"/>
  <c r="BY593" i="11"/>
  <c r="BY592" i="11"/>
  <c r="BY591" i="11"/>
  <c r="BY590" i="11"/>
  <c r="BY589" i="11"/>
  <c r="BY588" i="11"/>
  <c r="BY587" i="11"/>
  <c r="BY586" i="11"/>
  <c r="BY585" i="11"/>
  <c r="BY584" i="11"/>
  <c r="BY583" i="11"/>
  <c r="BY582" i="11"/>
  <c r="BY581" i="11"/>
  <c r="BY580" i="11"/>
  <c r="BY579" i="11"/>
  <c r="BY578" i="11"/>
  <c r="BY577" i="11"/>
  <c r="BY576" i="11"/>
  <c r="BY575" i="11"/>
  <c r="BY574" i="11"/>
  <c r="BY573" i="11"/>
  <c r="CB596" i="11"/>
  <c r="CB595" i="11"/>
  <c r="CB594" i="11"/>
  <c r="CB593" i="11"/>
  <c r="CB592" i="11"/>
  <c r="CB591" i="11"/>
  <c r="CB590" i="11"/>
  <c r="CB589" i="11"/>
  <c r="CB588" i="11"/>
  <c r="CB587" i="11"/>
  <c r="CB586" i="11"/>
  <c r="CB585" i="11"/>
  <c r="CB584" i="11"/>
  <c r="CB583" i="11"/>
  <c r="CB582" i="11"/>
  <c r="CB581" i="11"/>
  <c r="CB580" i="11"/>
  <c r="CB579" i="11"/>
  <c r="CB578" i="11"/>
  <c r="CB577" i="11"/>
  <c r="CB576" i="11"/>
  <c r="CB575" i="11"/>
  <c r="CB574" i="11"/>
  <c r="CB573" i="11"/>
  <c r="BX713" i="9"/>
  <c r="CB572" i="11"/>
  <c r="CB571" i="11"/>
  <c r="CB570" i="11"/>
  <c r="CB569" i="11"/>
  <c r="CB568" i="11"/>
  <c r="CB567" i="11"/>
  <c r="CB566" i="11"/>
  <c r="CB565" i="11"/>
  <c r="CB564" i="11"/>
  <c r="CB563" i="11"/>
  <c r="CB562" i="11"/>
  <c r="CB561" i="11"/>
  <c r="CB560" i="11"/>
  <c r="CB559" i="11"/>
  <c r="CB558" i="11"/>
  <c r="CB557" i="11"/>
  <c r="CB556" i="11"/>
  <c r="CB555" i="11"/>
  <c r="CB554" i="11"/>
  <c r="CB553" i="11"/>
  <c r="CB552" i="11"/>
  <c r="CB551" i="11"/>
  <c r="CB550" i="11"/>
  <c r="CB549" i="11"/>
  <c r="CB548" i="11"/>
  <c r="CB547" i="11"/>
  <c r="CB546" i="11"/>
  <c r="CB545" i="11"/>
  <c r="CB544" i="11"/>
  <c r="CB543" i="11"/>
  <c r="CB542" i="11"/>
  <c r="CB541" i="11"/>
  <c r="CB540" i="11"/>
  <c r="CB539" i="11"/>
  <c r="CB538" i="11"/>
  <c r="CB537" i="11"/>
  <c r="CB536" i="11"/>
  <c r="CB535" i="11"/>
  <c r="CB534" i="11"/>
  <c r="CB533" i="11"/>
  <c r="CB532" i="11"/>
  <c r="CB531" i="11"/>
  <c r="CB530" i="11"/>
  <c r="CB529" i="11"/>
  <c r="CB528" i="11"/>
  <c r="CB527" i="11"/>
  <c r="CB526" i="11"/>
  <c r="CB525" i="11"/>
  <c r="CB524" i="11"/>
  <c r="CB523" i="11"/>
  <c r="CB522" i="11"/>
  <c r="CB521" i="11"/>
  <c r="CB520" i="11"/>
  <c r="CB519" i="11"/>
  <c r="CB518" i="11"/>
  <c r="CB517" i="11"/>
  <c r="CB516" i="11"/>
  <c r="CB515" i="11"/>
  <c r="CB514" i="11"/>
  <c r="CB513" i="11"/>
  <c r="CB512" i="11"/>
  <c r="CB511" i="11"/>
  <c r="CB510" i="11"/>
  <c r="CB509" i="11"/>
  <c r="CB508" i="11"/>
  <c r="CB507" i="11"/>
  <c r="CB506" i="11"/>
  <c r="CB505" i="11"/>
  <c r="CB504" i="11"/>
  <c r="CB503" i="11"/>
  <c r="CB502" i="11"/>
  <c r="CB501" i="11"/>
  <c r="CB500" i="11"/>
  <c r="CB499" i="11"/>
  <c r="CB498" i="11"/>
  <c r="CB497" i="11"/>
  <c r="CB496" i="11"/>
  <c r="CB495" i="11"/>
  <c r="CB494" i="11"/>
  <c r="CB493" i="11"/>
  <c r="CB492" i="11"/>
  <c r="CB491" i="11"/>
  <c r="CB490" i="11"/>
  <c r="CB489" i="11"/>
  <c r="CB488" i="11"/>
  <c r="CB487" i="11"/>
  <c r="CB486" i="11"/>
  <c r="CB485" i="11"/>
  <c r="CB484" i="11"/>
  <c r="CB483" i="11"/>
  <c r="CB482" i="11"/>
  <c r="CB481" i="11"/>
  <c r="CB480" i="11"/>
  <c r="CB479" i="11"/>
  <c r="CB478" i="11"/>
  <c r="CB477" i="11"/>
  <c r="CB476" i="11"/>
  <c r="CB475" i="11"/>
  <c r="CB474" i="11"/>
  <c r="CB473" i="11"/>
  <c r="CB472" i="11"/>
  <c r="CB471" i="11"/>
  <c r="CB470" i="11"/>
  <c r="CB469" i="11"/>
  <c r="CB468" i="11"/>
  <c r="CB467" i="11"/>
  <c r="CB466" i="11"/>
  <c r="CB465" i="11"/>
  <c r="CB464" i="11"/>
  <c r="CB463" i="11"/>
  <c r="CB462" i="11"/>
  <c r="CB461" i="11"/>
  <c r="CB460" i="11"/>
  <c r="CB459" i="11"/>
  <c r="CB458" i="11"/>
  <c r="CB457" i="11"/>
  <c r="CB456" i="11"/>
  <c r="CB455" i="11"/>
  <c r="CB454" i="11"/>
  <c r="CB453" i="11"/>
  <c r="CB452" i="11"/>
  <c r="CB451" i="11"/>
  <c r="CB450" i="11"/>
  <c r="CB449" i="11"/>
  <c r="CB448" i="11"/>
  <c r="CB447" i="11"/>
  <c r="CB446" i="11"/>
  <c r="CB445" i="11"/>
  <c r="CB444" i="11"/>
  <c r="CB443" i="11"/>
  <c r="CB442" i="11"/>
  <c r="CB441" i="11"/>
  <c r="CB440" i="11"/>
  <c r="CB439" i="11"/>
  <c r="CB438" i="11"/>
  <c r="CB437" i="11"/>
  <c r="CB436" i="11"/>
  <c r="CB435" i="11"/>
  <c r="CB434" i="11"/>
  <c r="CB433" i="11"/>
  <c r="CB432" i="11"/>
  <c r="CB431" i="11"/>
  <c r="CB430" i="11"/>
  <c r="CB429" i="11"/>
  <c r="CB428" i="11"/>
  <c r="CB427" i="11"/>
  <c r="CB426" i="11"/>
  <c r="CB425" i="11"/>
  <c r="CB424" i="11"/>
  <c r="CB423" i="11"/>
  <c r="CB422" i="11"/>
  <c r="CB421" i="11"/>
  <c r="CB420" i="11"/>
  <c r="CB419" i="11"/>
  <c r="CB418" i="11"/>
  <c r="CB417" i="11"/>
  <c r="CB416" i="11"/>
  <c r="CB415" i="11"/>
  <c r="CB414" i="11"/>
  <c r="CB413" i="11"/>
  <c r="CB412" i="11"/>
  <c r="CB411" i="11"/>
  <c r="CB410" i="11"/>
  <c r="CB409" i="11"/>
  <c r="CB408" i="11"/>
  <c r="CB407" i="11"/>
  <c r="CB406" i="11"/>
  <c r="CB405" i="11"/>
  <c r="CB404" i="11"/>
  <c r="CB403" i="11"/>
  <c r="CB402" i="11"/>
  <c r="CB401" i="11"/>
  <c r="CB400" i="11"/>
  <c r="CB399" i="11"/>
  <c r="CB398" i="11"/>
  <c r="CB397" i="11"/>
  <c r="CB396" i="11"/>
  <c r="CB395" i="11"/>
  <c r="CB394" i="11"/>
  <c r="CB393" i="11"/>
  <c r="CB392" i="11"/>
  <c r="CB391" i="11"/>
  <c r="CB390" i="11"/>
  <c r="CB389" i="11"/>
  <c r="CB388" i="11"/>
  <c r="CB387" i="11"/>
  <c r="CB386" i="11"/>
  <c r="CB385" i="11"/>
  <c r="CB384" i="11"/>
  <c r="CB383" i="11"/>
  <c r="CB382" i="11"/>
  <c r="CB381" i="11"/>
  <c r="CB380" i="11"/>
  <c r="CB379" i="11"/>
  <c r="CB378" i="11"/>
  <c r="CB377" i="11"/>
  <c r="CB376" i="11"/>
  <c r="CB375" i="11"/>
  <c r="CB374" i="11"/>
  <c r="CB373" i="11"/>
  <c r="CB372" i="11"/>
  <c r="CB371" i="11"/>
  <c r="CB370" i="11"/>
  <c r="CB369" i="11"/>
  <c r="CB368" i="11"/>
  <c r="CB367" i="11"/>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AK323" i="9"/>
  <c r="AK322" i="9"/>
  <c r="AK319" i="9"/>
  <c r="AK318" i="9"/>
  <c r="AK313" i="9"/>
  <c r="AK312" i="9"/>
  <c r="A248" i="15"/>
  <c r="BX1158" i="9"/>
  <c r="A114" i="15"/>
  <c r="A93" i="15"/>
  <c r="BX346" i="9"/>
  <c r="BX345" i="9"/>
  <c r="BX673" i="9"/>
  <c r="BX672" i="9"/>
  <c r="BX686" i="9"/>
  <c r="BX1315" i="9"/>
  <c r="BX1314" i="9"/>
  <c r="BX1196" i="9"/>
  <c r="BX841" i="9"/>
  <c r="BX817" i="9"/>
  <c r="BY572" i="11"/>
  <c r="BY571" i="11"/>
  <c r="BY570" i="11"/>
  <c r="BY569" i="11"/>
  <c r="BY568" i="11"/>
  <c r="BY567" i="11"/>
  <c r="Q37" i="16"/>
  <c r="A247" i="15"/>
  <c r="Q74" i="16"/>
  <c r="BX821" i="9"/>
  <c r="BX680" i="9"/>
  <c r="BX679" i="9"/>
  <c r="AK1081" i="9"/>
  <c r="BX1081" i="9"/>
  <c r="BX1070" i="9"/>
  <c r="BX1101" i="9"/>
  <c r="AK1104" i="9"/>
  <c r="Q60" i="16"/>
  <c r="Q45" i="16"/>
  <c r="AK1039" i="9"/>
  <c r="AK1028" i="9"/>
  <c r="AK1018" i="9"/>
  <c r="AK989" i="9"/>
  <c r="BX1024" i="9"/>
  <c r="BX1039" i="9"/>
  <c r="BX1012" i="9"/>
  <c r="BX989" i="9"/>
  <c r="BX671" i="9"/>
  <c r="Q16" i="16"/>
  <c r="Q39" i="16"/>
  <c r="A277" i="15"/>
  <c r="BX176" i="9"/>
  <c r="BX1313" i="9"/>
  <c r="BX441" i="9"/>
  <c r="BX1147" i="9"/>
  <c r="BX1132" i="9"/>
  <c r="BX1115" i="9"/>
  <c r="BX1114" i="9"/>
  <c r="BX1100" i="9"/>
  <c r="BX1094" i="9"/>
  <c r="BX1085" i="9"/>
  <c r="BX1084" i="9"/>
  <c r="BX1077" i="9"/>
  <c r="BX1069" i="9"/>
  <c r="BX1061" i="9"/>
  <c r="BX1058" i="9"/>
  <c r="BX1051" i="9"/>
  <c r="BX1045" i="9"/>
  <c r="BX1043" i="9"/>
  <c r="BX1040" i="9"/>
  <c r="BX1034" i="9"/>
  <c r="BX1026" i="9"/>
  <c r="BX1016" i="9"/>
  <c r="BX1011" i="9"/>
  <c r="BX1010" i="9"/>
  <c r="BX1007" i="9"/>
  <c r="BX1006" i="9"/>
  <c r="BX1003" i="9"/>
  <c r="BX1000" i="9"/>
  <c r="BX997" i="9"/>
  <c r="BX996" i="9"/>
  <c r="BX994" i="9"/>
  <c r="BX976" i="9"/>
  <c r="BX975" i="9"/>
  <c r="BX973" i="9"/>
  <c r="BX971" i="9"/>
  <c r="BX962" i="9"/>
  <c r="BX955" i="9"/>
  <c r="BX954" i="9"/>
  <c r="BX951" i="9"/>
  <c r="BX946" i="9"/>
  <c r="BX942" i="9"/>
  <c r="BX935" i="9"/>
  <c r="BX873" i="9"/>
  <c r="BX858" i="9"/>
  <c r="BX853" i="9"/>
  <c r="BX852" i="9"/>
  <c r="BX851" i="9"/>
  <c r="BX846" i="9"/>
  <c r="BX838" i="9"/>
  <c r="BX837" i="9"/>
  <c r="BX833" i="9"/>
  <c r="BX822" i="9"/>
  <c r="BX810" i="9"/>
  <c r="BX806" i="9"/>
  <c r="BX758" i="9"/>
  <c r="BX757" i="9"/>
  <c r="BX756" i="9"/>
  <c r="BX755" i="9"/>
  <c r="BX750" i="9"/>
  <c r="BX747" i="9"/>
  <c r="BX742" i="9"/>
  <c r="BX740" i="9"/>
  <c r="BX736" i="9"/>
  <c r="BX734" i="9"/>
  <c r="BX731" i="9"/>
  <c r="BX726" i="9"/>
  <c r="BX723" i="9"/>
  <c r="BX720" i="9"/>
  <c r="BX717" i="9"/>
  <c r="BX714" i="9"/>
  <c r="BX712" i="9"/>
  <c r="BX702" i="9"/>
  <c r="BX699" i="9"/>
  <c r="BX696" i="9"/>
  <c r="BX695" i="9"/>
  <c r="BX693" i="9"/>
  <c r="BX690" i="9"/>
  <c r="BX689" i="9"/>
  <c r="BX688" i="9"/>
  <c r="BX684" i="9"/>
  <c r="BX676" i="9"/>
  <c r="BX670" i="9"/>
  <c r="BX665" i="9"/>
  <c r="BX663" i="9"/>
  <c r="BX658" i="9"/>
  <c r="BX657" i="9"/>
  <c r="BX562" i="9"/>
  <c r="BX561" i="9"/>
  <c r="BX560" i="9"/>
  <c r="BX558" i="9"/>
  <c r="BX557" i="9"/>
  <c r="BX550" i="9"/>
  <c r="BX549" i="9"/>
  <c r="BX548" i="9"/>
  <c r="BX539" i="9"/>
  <c r="BX538" i="9"/>
  <c r="BX527" i="9"/>
  <c r="BX520" i="9"/>
  <c r="BX519" i="9"/>
  <c r="BX518" i="9"/>
  <c r="BX517" i="9"/>
  <c r="BX515" i="9"/>
  <c r="BX487" i="9"/>
  <c r="BX485" i="9"/>
  <c r="BX426" i="9"/>
  <c r="BX422" i="9"/>
  <c r="BX418" i="9"/>
  <c r="BX414" i="9"/>
  <c r="BX413" i="9"/>
  <c r="BX412" i="9"/>
  <c r="BX405" i="9"/>
  <c r="BX403" i="9"/>
  <c r="BX402" i="9"/>
  <c r="BX401" i="9"/>
  <c r="BX399" i="9"/>
  <c r="BX395" i="9"/>
  <c r="BX393" i="9"/>
  <c r="BX389" i="9"/>
  <c r="BX385" i="9"/>
  <c r="BX382" i="9"/>
  <c r="BX380" i="9"/>
  <c r="BX379" i="9"/>
  <c r="BX375" i="9"/>
  <c r="BX374" i="9"/>
  <c r="BX373" i="9"/>
  <c r="BX371" i="9"/>
  <c r="BX366" i="9"/>
  <c r="BX363" i="9"/>
  <c r="BX362" i="9"/>
  <c r="BX360" i="9"/>
  <c r="BX359" i="9"/>
  <c r="BX357" i="9"/>
  <c r="BX350" i="9"/>
  <c r="BX349" i="9"/>
  <c r="BX344" i="9"/>
  <c r="BX343" i="9"/>
  <c r="BX330" i="9"/>
  <c r="BX328" i="9"/>
  <c r="BX323" i="9"/>
  <c r="BX322" i="9"/>
  <c r="BX321" i="9"/>
  <c r="BX311" i="9"/>
  <c r="BX309" i="9"/>
  <c r="BX303" i="9"/>
  <c r="BX301" i="9"/>
  <c r="BX296" i="9"/>
  <c r="BX292" i="9"/>
  <c r="BX291" i="9"/>
  <c r="BX289" i="9"/>
  <c r="BX288" i="9"/>
  <c r="BX286" i="9"/>
  <c r="BX284" i="9"/>
  <c r="BX279" i="9"/>
  <c r="BX278" i="9"/>
  <c r="BX275" i="9"/>
  <c r="BX272" i="9"/>
  <c r="BX261" i="9"/>
  <c r="BX259" i="9"/>
  <c r="BX258" i="9"/>
  <c r="BX257" i="9"/>
  <c r="BX256" i="9"/>
  <c r="BX249" i="9"/>
  <c r="BX247" i="9"/>
  <c r="BX242" i="9"/>
  <c r="BX237" i="9"/>
  <c r="BX235" i="9"/>
  <c r="BX234" i="9"/>
  <c r="BX229" i="9"/>
  <c r="BX228" i="9"/>
  <c r="BX226" i="9"/>
  <c r="BX225" i="9"/>
  <c r="BX216" i="9"/>
  <c r="BX214" i="9"/>
  <c r="BX211" i="9"/>
  <c r="BX207" i="9"/>
  <c r="BX204" i="9"/>
  <c r="BX201" i="9"/>
  <c r="BX200" i="9"/>
  <c r="BX196" i="9"/>
  <c r="BX193" i="9"/>
  <c r="BX191" i="9"/>
  <c r="BX186" i="9"/>
  <c r="BX183" i="9"/>
  <c r="BX177" i="9"/>
  <c r="BX173" i="9"/>
  <c r="BX170" i="9"/>
  <c r="BX169" i="9"/>
  <c r="BX164" i="9"/>
  <c r="BX116" i="9"/>
  <c r="BX113" i="9"/>
  <c r="BX111" i="9"/>
  <c r="BX110" i="9"/>
  <c r="BX107" i="9"/>
  <c r="BX106" i="9"/>
  <c r="BX104" i="9"/>
  <c r="BX100" i="9"/>
  <c r="BX99" i="9"/>
  <c r="BX95" i="9"/>
  <c r="BX93" i="9"/>
  <c r="BX92" i="9"/>
  <c r="BX82" i="9"/>
  <c r="BX78" i="9"/>
  <c r="BX77" i="9"/>
  <c r="BX66" i="9"/>
  <c r="BX64" i="9"/>
  <c r="BX58" i="9"/>
  <c r="BX55" i="9"/>
  <c r="BX48" i="9"/>
  <c r="BX45" i="9"/>
  <c r="BX40" i="9"/>
  <c r="BX39" i="9"/>
  <c r="BX38" i="9"/>
  <c r="BX35" i="9"/>
  <c r="BX34" i="9"/>
  <c r="BX31" i="9"/>
  <c r="BX30" i="9"/>
  <c r="BX29" i="9"/>
  <c r="BX28" i="9"/>
  <c r="BX25" i="9"/>
  <c r="BX22" i="9"/>
  <c r="BX21" i="9"/>
  <c r="BX9" i="9"/>
  <c r="BX7" i="9"/>
  <c r="BX6" i="9"/>
  <c r="P3" i="9"/>
  <c r="BX664" i="9"/>
  <c r="A241" i="15"/>
  <c r="A92" i="15"/>
  <c r="A87" i="15"/>
  <c r="A160" i="15"/>
  <c r="BY565" i="11"/>
  <c r="BY564" i="11"/>
  <c r="BY563" i="11"/>
  <c r="BY562" i="11"/>
  <c r="BY561" i="11"/>
  <c r="BY560" i="11"/>
  <c r="BY559" i="11"/>
  <c r="BY558" i="11"/>
  <c r="BY557" i="11"/>
  <c r="BY556" i="11"/>
  <c r="BY555" i="11"/>
  <c r="BY554" i="11"/>
  <c r="BY549" i="11"/>
  <c r="BY548" i="11"/>
  <c r="BY545" i="11"/>
  <c r="BY534" i="11"/>
  <c r="BY533" i="11"/>
  <c r="BY532" i="11"/>
  <c r="BY531" i="11"/>
  <c r="BY530" i="11"/>
  <c r="BY529" i="11"/>
  <c r="BY528" i="11"/>
  <c r="BY527" i="11"/>
  <c r="BY526" i="11"/>
  <c r="BY525" i="11"/>
  <c r="BY524" i="11"/>
  <c r="BY523" i="11"/>
  <c r="BY522" i="11"/>
  <c r="BY521" i="11"/>
  <c r="BY520" i="11"/>
  <c r="BY519" i="11"/>
  <c r="BY518" i="11"/>
  <c r="BY517" i="11"/>
  <c r="BY516" i="11"/>
  <c r="BY515" i="11"/>
  <c r="BY514" i="11"/>
  <c r="BY513" i="11"/>
  <c r="BY512" i="11"/>
  <c r="BY511" i="11"/>
  <c r="BY510" i="11"/>
  <c r="BY509" i="11"/>
  <c r="BY508" i="11"/>
  <c r="BY507" i="11"/>
  <c r="BY506" i="11"/>
  <c r="BY505" i="11"/>
  <c r="BY504" i="11"/>
  <c r="BY503" i="11"/>
  <c r="BY502" i="11"/>
  <c r="BY501" i="11"/>
  <c r="BY500" i="11"/>
  <c r="BY499" i="11"/>
  <c r="BY498" i="11"/>
  <c r="BY497" i="11"/>
  <c r="BY496" i="11"/>
  <c r="BY495" i="11"/>
  <c r="BY494" i="11"/>
  <c r="BY493" i="11"/>
  <c r="BY492" i="11"/>
  <c r="BY491" i="11"/>
  <c r="BY490" i="11"/>
  <c r="BY489" i="11"/>
  <c r="BY488" i="11"/>
  <c r="BY487" i="11"/>
  <c r="BY486" i="11"/>
  <c r="BY485" i="11"/>
  <c r="BY484" i="11"/>
  <c r="BY483" i="11"/>
  <c r="BY467" i="11"/>
  <c r="BY466" i="11"/>
  <c r="BY465" i="11"/>
  <c r="BY464" i="11"/>
  <c r="BY463" i="11"/>
  <c r="BY462" i="11"/>
  <c r="BY461" i="11"/>
  <c r="BY460" i="11"/>
  <c r="BY459" i="11"/>
  <c r="BY458" i="11"/>
  <c r="BY457" i="11"/>
  <c r="BY456" i="11"/>
  <c r="BY455" i="11"/>
  <c r="BY454" i="11"/>
  <c r="BY453" i="11"/>
  <c r="BY452" i="11"/>
  <c r="BY451" i="11"/>
  <c r="BY450" i="11"/>
  <c r="BY449" i="11"/>
  <c r="BY448" i="11"/>
  <c r="BY447" i="11"/>
  <c r="BY446" i="11"/>
  <c r="BY445" i="11"/>
  <c r="BY444" i="11"/>
  <c r="BY443" i="11"/>
  <c r="BY442" i="11"/>
  <c r="BY441" i="11"/>
  <c r="BY440" i="11"/>
  <c r="BY439" i="11"/>
  <c r="BY438" i="11"/>
  <c r="BY437" i="11"/>
  <c r="BY436" i="11"/>
  <c r="BY435" i="11"/>
  <c r="BY434" i="11"/>
  <c r="BY433" i="11"/>
  <c r="BY432" i="11"/>
  <c r="BY431" i="11"/>
  <c r="BY430" i="11"/>
  <c r="BY429" i="11"/>
  <c r="BY428" i="11"/>
  <c r="BY427" i="11"/>
  <c r="BY426" i="11"/>
  <c r="BY425" i="11"/>
  <c r="BY424" i="11"/>
  <c r="BY423" i="11"/>
  <c r="BY422" i="11"/>
  <c r="BY421" i="11"/>
  <c r="BY420" i="11"/>
  <c r="BY419" i="11"/>
  <c r="BY418" i="11"/>
  <c r="BY417" i="11"/>
  <c r="BY416" i="11"/>
  <c r="BY415" i="11"/>
  <c r="BY414" i="11"/>
  <c r="BY413" i="11"/>
  <c r="BY412" i="11"/>
  <c r="BY411" i="11"/>
  <c r="BY410" i="11"/>
  <c r="BY409" i="11"/>
  <c r="BY408" i="11"/>
  <c r="BY407" i="11"/>
  <c r="BY406" i="11"/>
  <c r="BY405" i="11"/>
  <c r="BY404" i="11"/>
  <c r="BY403" i="11"/>
  <c r="BY402" i="11"/>
  <c r="BY401" i="11"/>
  <c r="BY400" i="11"/>
  <c r="BY399" i="11"/>
  <c r="BY398" i="11"/>
  <c r="BY397" i="11"/>
  <c r="BY396" i="11"/>
  <c r="BY395" i="11"/>
  <c r="BY394" i="11"/>
  <c r="BY393" i="11"/>
  <c r="BY392" i="11"/>
  <c r="BY391" i="11"/>
  <c r="BY390" i="11"/>
  <c r="BY389" i="11"/>
  <c r="BY388" i="11"/>
  <c r="BY387" i="11"/>
  <c r="BY386" i="11"/>
  <c r="BY385" i="11"/>
  <c r="BY384" i="11"/>
  <c r="BY383" i="11"/>
  <c r="BY382" i="11"/>
  <c r="BY381" i="11"/>
  <c r="BY380" i="11"/>
  <c r="BY379" i="11"/>
  <c r="BY378" i="11"/>
  <c r="BY377" i="11"/>
  <c r="BY376" i="11"/>
  <c r="BY375" i="11"/>
  <c r="BY374" i="11"/>
  <c r="BY373" i="11"/>
  <c r="BY372" i="11"/>
  <c r="BY371" i="11"/>
  <c r="BY370" i="11"/>
  <c r="BY369" i="11"/>
  <c r="BY368" i="11"/>
  <c r="BY367" i="11"/>
  <c r="BY366" i="11"/>
  <c r="BY365" i="11"/>
  <c r="BY364" i="11"/>
  <c r="BY363" i="11"/>
  <c r="BY362" i="11"/>
  <c r="BY361" i="11"/>
  <c r="BY360" i="11"/>
  <c r="BY359" i="11"/>
  <c r="BY358" i="11"/>
  <c r="BY357" i="11"/>
  <c r="BY356" i="11"/>
  <c r="BY355" i="11"/>
  <c r="BY354" i="11"/>
  <c r="BY353" i="11"/>
  <c r="BY352" i="11"/>
  <c r="BY351" i="11"/>
  <c r="BY350" i="11"/>
  <c r="BY349" i="11"/>
  <c r="BY348" i="11"/>
  <c r="BY347" i="11"/>
  <c r="BY346" i="11"/>
  <c r="BY345" i="11"/>
  <c r="BY344" i="11"/>
  <c r="BY343" i="11"/>
  <c r="BY342" i="11"/>
  <c r="BY341" i="11"/>
  <c r="BY340" i="11"/>
  <c r="BY339" i="11"/>
  <c r="BY338" i="11"/>
  <c r="BY337" i="11"/>
  <c r="BY336" i="11"/>
  <c r="BY335" i="11"/>
  <c r="BY334" i="11"/>
  <c r="BY333" i="11"/>
  <c r="BY332" i="11"/>
  <c r="BY331" i="11"/>
  <c r="BY330" i="11"/>
  <c r="BY329" i="11"/>
  <c r="BY328" i="11"/>
  <c r="BY327" i="11"/>
  <c r="BY326" i="11"/>
  <c r="BY325" i="11"/>
  <c r="BY324" i="11"/>
  <c r="BY323" i="11"/>
  <c r="BY322" i="11"/>
  <c r="BY321" i="11"/>
  <c r="BY320" i="11"/>
  <c r="BY319" i="11"/>
  <c r="BY318" i="11"/>
  <c r="BY317" i="11"/>
  <c r="BY316" i="11"/>
  <c r="BY315" i="11"/>
  <c r="BY314" i="11"/>
  <c r="BY313" i="11"/>
  <c r="BY312" i="11"/>
  <c r="BY311" i="11"/>
  <c r="BY310" i="11"/>
  <c r="BY309" i="11"/>
  <c r="BY308" i="11"/>
  <c r="BY307" i="11"/>
  <c r="BY306" i="11"/>
  <c r="BY305" i="11"/>
  <c r="BY304" i="11"/>
  <c r="BY303" i="11"/>
  <c r="BY302" i="11"/>
  <c r="BY301" i="11"/>
  <c r="BY300" i="11"/>
  <c r="BY299" i="11"/>
  <c r="BY298" i="11"/>
  <c r="BY297" i="11"/>
  <c r="BY296" i="11"/>
  <c r="BY295" i="11"/>
  <c r="BY294" i="11"/>
  <c r="BY293" i="11"/>
  <c r="BY292" i="11"/>
  <c r="BY291" i="11"/>
  <c r="BY290" i="11"/>
  <c r="BY289" i="11"/>
  <c r="BY288" i="11"/>
  <c r="BY287" i="11"/>
  <c r="BY286" i="11"/>
  <c r="BY285" i="11"/>
  <c r="BY284" i="11"/>
  <c r="BY283" i="11"/>
  <c r="BY282" i="11"/>
  <c r="BY281" i="11"/>
  <c r="BY280" i="11"/>
  <c r="BY279" i="11"/>
  <c r="BY278" i="11"/>
  <c r="BY277" i="11"/>
  <c r="BY276" i="11"/>
  <c r="BY275" i="11"/>
  <c r="BY274" i="11"/>
  <c r="BY273" i="11"/>
  <c r="BY272" i="11"/>
  <c r="BY271" i="11"/>
  <c r="BY270" i="11"/>
  <c r="BY269" i="11"/>
  <c r="BY268" i="11"/>
  <c r="BY267" i="11"/>
  <c r="BY266" i="11"/>
  <c r="BY265" i="11"/>
  <c r="BY264" i="11"/>
  <c r="BY263" i="11"/>
  <c r="BY262" i="11"/>
  <c r="BY261" i="11"/>
  <c r="BY260" i="11"/>
  <c r="BY259" i="11"/>
  <c r="BY258" i="11"/>
  <c r="BY257" i="11"/>
  <c r="BY256" i="11"/>
  <c r="BY255" i="11"/>
  <c r="BY254" i="11"/>
  <c r="BY253" i="11"/>
  <c r="BY252" i="11"/>
  <c r="BY251" i="11"/>
  <c r="BY250" i="11"/>
  <c r="BY249" i="11"/>
  <c r="BY248" i="11"/>
  <c r="BY247" i="11"/>
  <c r="BY246" i="11"/>
  <c r="BY245" i="11"/>
  <c r="BY244" i="11"/>
  <c r="BY243" i="11"/>
  <c r="BY242" i="11"/>
  <c r="BY241" i="11"/>
  <c r="BY240" i="11"/>
  <c r="A276" i="15"/>
  <c r="A275" i="15"/>
  <c r="A274" i="15"/>
  <c r="A273" i="15"/>
  <c r="AB132" i="11"/>
  <c r="AB559" i="11"/>
  <c r="AB558" i="11"/>
  <c r="AB557" i="11"/>
  <c r="AB556" i="11"/>
  <c r="AB555" i="11"/>
  <c r="AB554" i="11"/>
  <c r="AB549" i="11"/>
  <c r="AB548" i="11"/>
  <c r="AB54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B477" i="11"/>
  <c r="AB476" i="11"/>
  <c r="AB475" i="11"/>
  <c r="AB474" i="11"/>
  <c r="AB473" i="11"/>
  <c r="AB472" i="11"/>
  <c r="AB471" i="11"/>
  <c r="AB470" i="11"/>
  <c r="AB469" i="11"/>
  <c r="AB468" i="11"/>
  <c r="AB467" i="11"/>
  <c r="AB466" i="11"/>
  <c r="AB465" i="11"/>
  <c r="AB464" i="11"/>
  <c r="AB463" i="11"/>
  <c r="AB462" i="11"/>
  <c r="AB461" i="11"/>
  <c r="AB460" i="11"/>
  <c r="AB459" i="11"/>
  <c r="AB458" i="11"/>
  <c r="AB457" i="11"/>
  <c r="AB456" i="11"/>
  <c r="AB455" i="11"/>
  <c r="AB454" i="11"/>
  <c r="AB453" i="11"/>
  <c r="AB452" i="11"/>
  <c r="AB451" i="11"/>
  <c r="AB450" i="11"/>
  <c r="AB449" i="11"/>
  <c r="AB448" i="11"/>
  <c r="AB447" i="11"/>
  <c r="AB446" i="11"/>
  <c r="AB445" i="11"/>
  <c r="AB444" i="11"/>
  <c r="AB443" i="11"/>
  <c r="AB442" i="11"/>
  <c r="AB441" i="11"/>
  <c r="AB440" i="11"/>
  <c r="AB439" i="11"/>
  <c r="AB438" i="11"/>
  <c r="AB437" i="11"/>
  <c r="AB436" i="11"/>
  <c r="AB435" i="11"/>
  <c r="AB434" i="11"/>
  <c r="AB433" i="11"/>
  <c r="AB432" i="11"/>
  <c r="AB431" i="11"/>
  <c r="AB430" i="11"/>
  <c r="AB429" i="11"/>
  <c r="AB428" i="11"/>
  <c r="AB427" i="11"/>
  <c r="AB426" i="11"/>
  <c r="AB425" i="11"/>
  <c r="AB424" i="11"/>
  <c r="AB423" i="11"/>
  <c r="AB422" i="11"/>
  <c r="AB421" i="11"/>
  <c r="AB420" i="11"/>
  <c r="AB419" i="11"/>
  <c r="AB418" i="11"/>
  <c r="AB417" i="11"/>
  <c r="AB416" i="11"/>
  <c r="AB415" i="11"/>
  <c r="AB414" i="11"/>
  <c r="AB413" i="11"/>
  <c r="AB412" i="11"/>
  <c r="AB411" i="11"/>
  <c r="AB410" i="11"/>
  <c r="AB409" i="11"/>
  <c r="AB408" i="11"/>
  <c r="AB407" i="11"/>
  <c r="AB406" i="11"/>
  <c r="AB405" i="11"/>
  <c r="AB404" i="11"/>
  <c r="AB403" i="11"/>
  <c r="AB402" i="11"/>
  <c r="AB401" i="11"/>
  <c r="AB400" i="11"/>
  <c r="AB399" i="11"/>
  <c r="AB398" i="11"/>
  <c r="AB397" i="11"/>
  <c r="AB396" i="11"/>
  <c r="AB395" i="11"/>
  <c r="AB394" i="11"/>
  <c r="AB393" i="11"/>
  <c r="AB392" i="11"/>
  <c r="AB391" i="11"/>
  <c r="AB390" i="11"/>
  <c r="AB389" i="11"/>
  <c r="AB388" i="11"/>
  <c r="AB387" i="11"/>
  <c r="AB386" i="11"/>
  <c r="AB385" i="11"/>
  <c r="AB384" i="11"/>
  <c r="AB383" i="11"/>
  <c r="AB382" i="11"/>
  <c r="AB381" i="11"/>
  <c r="AB380" i="11"/>
  <c r="AB379" i="11"/>
  <c r="AB378" i="11"/>
  <c r="AB377" i="11"/>
  <c r="AB376" i="11"/>
  <c r="AB375" i="11"/>
  <c r="AB374" i="11"/>
  <c r="AB373" i="11"/>
  <c r="AB372" i="11"/>
  <c r="AB371" i="11"/>
  <c r="AB370" i="11"/>
  <c r="AB369" i="11"/>
  <c r="AB368" i="11"/>
  <c r="AB367" i="11"/>
  <c r="AB366" i="11"/>
  <c r="AB365" i="11"/>
  <c r="AB364" i="11"/>
  <c r="AB363" i="11"/>
  <c r="AB362" i="11"/>
  <c r="AB361" i="11"/>
  <c r="AB360" i="11"/>
  <c r="AB359" i="11"/>
  <c r="AB358" i="11"/>
  <c r="AB357" i="11"/>
  <c r="AB356" i="11"/>
  <c r="AB355" i="11"/>
  <c r="AB354" i="11"/>
  <c r="AB353" i="11"/>
  <c r="AB352" i="11"/>
  <c r="AB351" i="11"/>
  <c r="AB350" i="11"/>
  <c r="AB349" i="11"/>
  <c r="AB348" i="11"/>
  <c r="AB347" i="11"/>
  <c r="AB346" i="11"/>
  <c r="AB345" i="11"/>
  <c r="AB344" i="11"/>
  <c r="AB343" i="11"/>
  <c r="AB342" i="11"/>
  <c r="AB341" i="11"/>
  <c r="AB340" i="11"/>
  <c r="AB339" i="11"/>
  <c r="AB338" i="11"/>
  <c r="AB337" i="11"/>
  <c r="AB336" i="11"/>
  <c r="AB335" i="11"/>
  <c r="AB334" i="11"/>
  <c r="AB333" i="11"/>
  <c r="AB332" i="11"/>
  <c r="AB331" i="11"/>
  <c r="AB330" i="11"/>
  <c r="AB329" i="11"/>
  <c r="AB328" i="11"/>
  <c r="AB327" i="11"/>
  <c r="AB326" i="11"/>
  <c r="AB325" i="11"/>
  <c r="AB324" i="11"/>
  <c r="AB323" i="11"/>
  <c r="AB322" i="11"/>
  <c r="AB321" i="11"/>
  <c r="AB320" i="11"/>
  <c r="AB319" i="11"/>
  <c r="AB318" i="11"/>
  <c r="AB317" i="11"/>
  <c r="AB316" i="11"/>
  <c r="AB315" i="11"/>
  <c r="AB314" i="11"/>
  <c r="AB313" i="11"/>
  <c r="AB312" i="11"/>
  <c r="AB311" i="11"/>
  <c r="AB310" i="11"/>
  <c r="AB309" i="11"/>
  <c r="AB308" i="11"/>
  <c r="AB307" i="11"/>
  <c r="AB306" i="11"/>
  <c r="AB305" i="11"/>
  <c r="AB304" i="11"/>
  <c r="AB303" i="11"/>
  <c r="AB302" i="11"/>
  <c r="AB301" i="11"/>
  <c r="AB300" i="11"/>
  <c r="AB299" i="11"/>
  <c r="AB298" i="11"/>
  <c r="AB297" i="11"/>
  <c r="AB296" i="11"/>
  <c r="AB295" i="11"/>
  <c r="AB294" i="11"/>
  <c r="AB293" i="11"/>
  <c r="AB292" i="11"/>
  <c r="AB291" i="11"/>
  <c r="AB290" i="11"/>
  <c r="AB289" i="11"/>
  <c r="AB288" i="11"/>
  <c r="AB287" i="11"/>
  <c r="AB286" i="11"/>
  <c r="AB285" i="11"/>
  <c r="AB284" i="11"/>
  <c r="AB283" i="11"/>
  <c r="AB282" i="11"/>
  <c r="AB281" i="11"/>
  <c r="AB280" i="11"/>
  <c r="AB279" i="11"/>
  <c r="AB278" i="11"/>
  <c r="AB277" i="11"/>
  <c r="AB276" i="11"/>
  <c r="AB275" i="11"/>
  <c r="AB274" i="11"/>
  <c r="AB273" i="11"/>
  <c r="AB272" i="11"/>
  <c r="AB271" i="11"/>
  <c r="AB270" i="11"/>
  <c r="AB269" i="11"/>
  <c r="AB268" i="11"/>
  <c r="AB267" i="11"/>
  <c r="AB266" i="11"/>
  <c r="AB265" i="11"/>
  <c r="AB264" i="11"/>
  <c r="AB263" i="11"/>
  <c r="AB262" i="11"/>
  <c r="AB261" i="11"/>
  <c r="AB260" i="11"/>
  <c r="AB259" i="11"/>
  <c r="AB258" i="11"/>
  <c r="AB257" i="11"/>
  <c r="AB256" i="11"/>
  <c r="AB255" i="11"/>
  <c r="AB254" i="11"/>
  <c r="AB253" i="11"/>
  <c r="AB252" i="11"/>
  <c r="AB251" i="11"/>
  <c r="AB250" i="11"/>
  <c r="AB249" i="11"/>
  <c r="AB248" i="11"/>
  <c r="AB247" i="11"/>
  <c r="AB246" i="11"/>
  <c r="AB245" i="11"/>
  <c r="AB244" i="11"/>
  <c r="AB243" i="11"/>
  <c r="AB242" i="11"/>
  <c r="AB241" i="11"/>
  <c r="AB240" i="11"/>
  <c r="AB233" i="11"/>
  <c r="AB232" i="11"/>
  <c r="AB231" i="11"/>
  <c r="AB230" i="11"/>
  <c r="AB229" i="11"/>
  <c r="AB228" i="11"/>
  <c r="AB227" i="11"/>
  <c r="AB226" i="11"/>
  <c r="AB225" i="11"/>
  <c r="AB224" i="11"/>
  <c r="AB223" i="11"/>
  <c r="AB222" i="11"/>
  <c r="AB221" i="11"/>
  <c r="AB220" i="11"/>
  <c r="AB219" i="11"/>
  <c r="AB218" i="11"/>
  <c r="AB217" i="11"/>
  <c r="AB216" i="11"/>
  <c r="AB215" i="11"/>
  <c r="AB214" i="11"/>
  <c r="AB213" i="11"/>
  <c r="AB212" i="11"/>
  <c r="AB211" i="11"/>
  <c r="AB210" i="11"/>
  <c r="AB209" i="11"/>
  <c r="AB208" i="11"/>
  <c r="AB207" i="11"/>
  <c r="AB206" i="11"/>
  <c r="AB205" i="11"/>
  <c r="AB204" i="11"/>
  <c r="AB203" i="11"/>
  <c r="AB202" i="11"/>
  <c r="AB201" i="11"/>
  <c r="AB200" i="11"/>
  <c r="AB199" i="11"/>
  <c r="AB198" i="11"/>
  <c r="AB197" i="11"/>
  <c r="AB196" i="11"/>
  <c r="AB195" i="11"/>
  <c r="AB194" i="11"/>
  <c r="AB193" i="11"/>
  <c r="AB192" i="11"/>
  <c r="AB191" i="11"/>
  <c r="AB190" i="11"/>
  <c r="AB189" i="11"/>
  <c r="AB188" i="11"/>
  <c r="AB187" i="11"/>
  <c r="AB186" i="11"/>
  <c r="AB185" i="11"/>
  <c r="AB184" i="11"/>
  <c r="AB183" i="11"/>
  <c r="AB182" i="11"/>
  <c r="AB181" i="11"/>
  <c r="AB180" i="11"/>
  <c r="AB179" i="11"/>
  <c r="AB178" i="11"/>
  <c r="AB177" i="11"/>
  <c r="AB176" i="11"/>
  <c r="AB175" i="11"/>
  <c r="AB174" i="11"/>
  <c r="AB173" i="11"/>
  <c r="AB172" i="11"/>
  <c r="AB171" i="11"/>
  <c r="AB170" i="11"/>
  <c r="AB169" i="11"/>
  <c r="AB168" i="11"/>
  <c r="AB167" i="11"/>
  <c r="AB166" i="11"/>
  <c r="AB165" i="11"/>
  <c r="AB164" i="11"/>
  <c r="AB163" i="11"/>
  <c r="AB162" i="11"/>
  <c r="AB161" i="11"/>
  <c r="AB160" i="11"/>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1" i="11"/>
  <c r="AB130" i="11"/>
  <c r="AB129" i="11"/>
  <c r="AB128" i="11"/>
  <c r="AB127" i="11"/>
  <c r="AB126" i="11"/>
  <c r="AB125" i="11"/>
  <c r="AB124" i="11"/>
  <c r="AB123" i="11"/>
  <c r="AB122" i="11"/>
  <c r="AB121" i="1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B5" i="11"/>
  <c r="AB4" i="11"/>
  <c r="AK523" i="9"/>
  <c r="AK522" i="9"/>
  <c r="AK562" i="9"/>
  <c r="AK561" i="9"/>
  <c r="AK550" i="9"/>
  <c r="AK549" i="9"/>
  <c r="AK541" i="9"/>
  <c r="AK542" i="9"/>
  <c r="AK1117" i="9"/>
  <c r="AK1116" i="9"/>
  <c r="A272" i="15"/>
  <c r="A269" i="15"/>
  <c r="A268" i="15"/>
  <c r="A30" i="15"/>
  <c r="Q20" i="16"/>
  <c r="AK499" i="9"/>
  <c r="AK498" i="9"/>
  <c r="AK1103" i="9"/>
  <c r="AK1102" i="9"/>
  <c r="AK1080" i="9"/>
  <c r="AK1079" i="9"/>
  <c r="A242" i="15"/>
  <c r="BY233" i="11"/>
  <c r="BY232" i="11"/>
  <c r="BY231" i="11"/>
  <c r="BY230" i="11"/>
  <c r="BY229" i="11"/>
  <c r="BY228" i="11"/>
  <c r="BY227" i="11"/>
  <c r="BY226" i="11"/>
  <c r="BY225" i="11"/>
  <c r="BY224" i="11"/>
  <c r="BY223" i="11"/>
  <c r="BY222" i="11"/>
  <c r="BY221" i="11"/>
  <c r="BY220" i="11"/>
  <c r="BY219" i="11"/>
  <c r="BY218" i="11"/>
  <c r="BY217" i="11"/>
  <c r="BY216" i="11"/>
  <c r="BY215" i="11"/>
  <c r="BY214" i="11"/>
  <c r="BY213" i="11"/>
  <c r="BY212" i="11"/>
  <c r="BY211" i="11"/>
  <c r="BY210" i="11"/>
  <c r="BY209" i="11"/>
  <c r="BY208" i="11"/>
  <c r="BY207" i="11"/>
  <c r="BY206" i="11"/>
  <c r="BY205" i="11"/>
  <c r="BY204" i="11"/>
  <c r="BY203" i="11"/>
  <c r="BY202" i="11"/>
  <c r="BY201" i="11"/>
  <c r="BY200" i="11"/>
  <c r="BY199" i="11"/>
  <c r="BY198" i="11"/>
  <c r="BY197" i="11"/>
  <c r="BY196" i="11"/>
  <c r="BY195" i="11"/>
  <c r="BY194" i="11"/>
  <c r="BY193" i="11"/>
  <c r="BY192" i="11"/>
  <c r="BY191" i="11"/>
  <c r="BY190" i="11"/>
  <c r="BY189" i="11"/>
  <c r="BY188" i="11"/>
  <c r="BY187" i="11"/>
  <c r="BY186" i="11"/>
  <c r="BY185" i="11"/>
  <c r="BY184" i="11"/>
  <c r="BY183" i="11"/>
  <c r="BY182" i="11"/>
  <c r="BY181" i="11"/>
  <c r="BY180" i="11"/>
  <c r="BY179" i="11"/>
  <c r="BY178" i="11"/>
  <c r="BY177" i="11"/>
  <c r="BY176" i="11"/>
  <c r="BY175" i="11"/>
  <c r="BY174" i="11"/>
  <c r="BY173" i="11"/>
  <c r="BY172" i="11"/>
  <c r="BY171" i="11"/>
  <c r="BY170" i="11"/>
  <c r="BY169" i="11"/>
  <c r="BY168" i="11"/>
  <c r="BY167" i="11"/>
  <c r="BY166" i="11"/>
  <c r="BY165" i="11"/>
  <c r="BY164" i="11"/>
  <c r="BY163" i="11"/>
  <c r="BY162" i="11"/>
  <c r="BY161" i="11"/>
  <c r="BY160" i="11"/>
  <c r="BY159" i="11"/>
  <c r="BY158" i="11"/>
  <c r="BY157" i="11"/>
  <c r="BY156" i="11"/>
  <c r="BY155" i="11"/>
  <c r="BY154" i="11"/>
  <c r="BY153" i="11"/>
  <c r="BY152" i="11"/>
  <c r="BY151" i="11"/>
  <c r="BY150" i="11"/>
  <c r="BY149" i="11"/>
  <c r="BY148" i="11"/>
  <c r="BY147" i="11"/>
  <c r="BY146" i="11"/>
  <c r="BY145" i="11"/>
  <c r="BY144" i="11"/>
  <c r="BY143" i="11"/>
  <c r="BY142" i="11"/>
  <c r="BY141" i="11"/>
  <c r="BY140" i="11"/>
  <c r="BY139" i="11"/>
  <c r="BY138" i="11"/>
  <c r="BY137" i="11"/>
  <c r="BY136" i="11"/>
  <c r="BY135" i="11"/>
  <c r="BY134" i="11"/>
  <c r="BY133" i="11"/>
  <c r="BY132" i="11"/>
  <c r="BY131" i="11"/>
  <c r="BY130" i="11"/>
  <c r="BY129" i="11"/>
  <c r="BY128" i="11"/>
  <c r="BY127" i="11"/>
  <c r="BY126" i="11"/>
  <c r="BY125" i="11"/>
  <c r="BY124" i="11"/>
  <c r="BY123" i="11"/>
  <c r="BY122" i="11"/>
  <c r="BY121" i="11"/>
  <c r="BY120" i="11"/>
  <c r="BY119" i="11"/>
  <c r="BY118" i="11"/>
  <c r="BY117" i="11"/>
  <c r="BY116" i="11"/>
  <c r="BY115" i="11"/>
  <c r="BY114" i="11"/>
  <c r="BY113" i="11"/>
  <c r="BY112" i="11"/>
  <c r="BY111" i="11"/>
  <c r="BY110" i="11"/>
  <c r="BY109" i="11"/>
  <c r="BY108" i="11"/>
  <c r="BY107" i="11"/>
  <c r="BY106" i="11"/>
  <c r="BY105" i="11"/>
  <c r="BY104" i="11"/>
  <c r="BY103" i="11"/>
  <c r="BY102" i="11"/>
  <c r="BY101" i="11"/>
  <c r="BY100" i="11"/>
  <c r="BY99" i="11"/>
  <c r="BY98" i="11"/>
  <c r="BY97" i="11"/>
  <c r="BY96" i="11"/>
  <c r="BY95" i="11"/>
  <c r="BY94" i="11"/>
  <c r="BY93" i="11"/>
  <c r="BY92" i="11"/>
  <c r="BY91" i="11"/>
  <c r="BY90" i="11"/>
  <c r="BY89" i="11"/>
  <c r="BY88" i="11"/>
  <c r="BY87" i="11"/>
  <c r="BY86" i="11"/>
  <c r="BY85" i="11"/>
  <c r="BY84" i="11"/>
  <c r="BY83" i="11"/>
  <c r="BY82" i="11"/>
  <c r="BY81" i="11"/>
  <c r="BY80" i="11"/>
  <c r="BY79" i="11"/>
  <c r="BY78" i="11"/>
  <c r="BY77" i="11"/>
  <c r="BY76" i="11"/>
  <c r="BY75" i="11"/>
  <c r="BY74" i="11"/>
  <c r="BY73" i="11"/>
  <c r="BY72" i="11"/>
  <c r="BY71" i="11"/>
  <c r="BY70" i="11"/>
  <c r="BY69" i="11"/>
  <c r="BY68" i="11"/>
  <c r="BY67" i="11"/>
  <c r="BY66" i="11"/>
  <c r="BY65" i="11"/>
  <c r="BY64" i="11"/>
  <c r="BY63" i="11"/>
  <c r="BY62" i="11"/>
  <c r="BY61" i="11"/>
  <c r="BY60" i="11"/>
  <c r="BY59" i="11"/>
  <c r="BY58" i="11"/>
  <c r="BY57" i="11"/>
  <c r="BY56" i="11"/>
  <c r="BY55" i="11"/>
  <c r="BY54" i="11"/>
  <c r="BY53" i="11"/>
  <c r="BY52" i="11"/>
  <c r="BY51" i="11"/>
  <c r="BY50" i="11"/>
  <c r="BY49" i="11"/>
  <c r="BY48" i="11"/>
  <c r="BY47" i="11"/>
  <c r="BY46" i="11"/>
  <c r="BY45" i="11"/>
  <c r="BY44" i="11"/>
  <c r="BY43" i="11"/>
  <c r="BY42" i="11"/>
  <c r="BY41" i="11"/>
  <c r="BY40" i="11"/>
  <c r="BY39" i="11"/>
  <c r="BY38" i="11"/>
  <c r="BY37" i="11"/>
  <c r="BY36" i="11"/>
  <c r="BY35" i="11"/>
  <c r="BY34" i="11"/>
  <c r="BY33" i="11"/>
  <c r="BY32" i="11"/>
  <c r="BY31" i="11"/>
  <c r="BY30" i="11"/>
  <c r="BY29" i="11"/>
  <c r="BY28" i="11"/>
  <c r="BY27" i="11"/>
  <c r="BY26" i="11"/>
  <c r="BY25" i="11"/>
  <c r="BY24" i="11"/>
  <c r="BY23" i="11"/>
  <c r="BY22" i="11"/>
  <c r="BY21" i="11"/>
  <c r="BY20" i="11"/>
  <c r="BY19" i="11"/>
  <c r="BY18" i="11"/>
  <c r="BY17" i="11"/>
  <c r="BY16" i="11"/>
  <c r="BY15" i="11"/>
  <c r="BY14" i="11"/>
  <c r="BY13" i="11"/>
  <c r="BY12" i="11"/>
  <c r="BY11" i="11"/>
  <c r="BY10" i="11"/>
  <c r="BY9" i="11"/>
  <c r="BY8" i="11"/>
  <c r="BY7" i="11"/>
  <c r="BY6" i="11"/>
  <c r="BY5" i="11"/>
  <c r="BY4" i="11"/>
  <c r="A156" i="15"/>
  <c r="A155" i="15"/>
  <c r="A154" i="15"/>
  <c r="A153" i="15"/>
  <c r="A151" i="15"/>
  <c r="A150" i="15"/>
  <c r="A149" i="15"/>
  <c r="A148" i="15"/>
  <c r="A104" i="15"/>
  <c r="AK493" i="9"/>
  <c r="AK492" i="9"/>
  <c r="AK350" i="9"/>
  <c r="AK349" i="9"/>
  <c r="A4" i="15"/>
  <c r="A5" i="15"/>
  <c r="A6" i="15"/>
  <c r="A7" i="15"/>
  <c r="A10" i="15"/>
  <c r="A11" i="15"/>
  <c r="A12" i="15"/>
  <c r="A13" i="15"/>
  <c r="A14" i="15"/>
  <c r="A15" i="15"/>
  <c r="A16" i="15"/>
  <c r="A17" i="15"/>
  <c r="A18" i="15"/>
  <c r="A19" i="15"/>
  <c r="A23" i="15"/>
  <c r="A24" i="15"/>
  <c r="A25" i="15"/>
  <c r="A28" i="15"/>
  <c r="A29" i="15"/>
  <c r="A31" i="15"/>
  <c r="A32" i="15"/>
  <c r="A33" i="15"/>
  <c r="A34" i="15"/>
  <c r="A35" i="15"/>
  <c r="A36" i="15"/>
  <c r="A37" i="15"/>
  <c r="A38" i="15"/>
  <c r="A39" i="15"/>
  <c r="A40"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8" i="15"/>
  <c r="A89" i="15"/>
  <c r="A90" i="15"/>
  <c r="A91" i="15"/>
  <c r="A94" i="15"/>
  <c r="A95" i="15"/>
  <c r="A96" i="15"/>
  <c r="A97" i="15"/>
  <c r="A98" i="15"/>
  <c r="A99" i="15"/>
  <c r="A100" i="15"/>
  <c r="A101" i="15"/>
  <c r="A102" i="15"/>
  <c r="A103" i="15"/>
  <c r="A105" i="15"/>
  <c r="A106" i="15"/>
  <c r="A107" i="15"/>
  <c r="A108" i="15"/>
  <c r="A109" i="15"/>
  <c r="A110" i="15"/>
  <c r="A111" i="15"/>
  <c r="A112" i="15"/>
  <c r="A113" i="15"/>
  <c r="A115" i="15"/>
  <c r="A116" i="15"/>
  <c r="A117" i="15"/>
  <c r="A118" i="15"/>
  <c r="A119" i="15"/>
  <c r="A120" i="15"/>
  <c r="A121" i="15"/>
  <c r="A122" i="15"/>
  <c r="A123" i="15"/>
  <c r="A124" i="15"/>
  <c r="A125" i="15"/>
  <c r="A126" i="15"/>
  <c r="A127" i="15"/>
  <c r="A128" i="15"/>
  <c r="A129" i="15"/>
  <c r="A130" i="15"/>
  <c r="A131" i="15"/>
  <c r="A132" i="15"/>
  <c r="A133" i="15"/>
  <c r="A134" i="15"/>
  <c r="A136" i="15"/>
  <c r="A137" i="15"/>
  <c r="A138" i="15"/>
  <c r="A140" i="15"/>
  <c r="A141" i="15"/>
  <c r="A142" i="15"/>
  <c r="A144" i="15"/>
  <c r="A145" i="15"/>
  <c r="A146" i="15"/>
  <c r="A147" i="15"/>
  <c r="A157" i="15"/>
  <c r="A158" i="15"/>
  <c r="A159"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218" i="15"/>
  <c r="A219" i="15"/>
  <c r="A220" i="15"/>
  <c r="A221" i="15"/>
  <c r="A222" i="15"/>
  <c r="A223" i="15"/>
  <c r="A224" i="15"/>
  <c r="A225" i="15"/>
  <c r="A226" i="15"/>
  <c r="A227" i="15"/>
  <c r="A228" i="15"/>
  <c r="A229" i="15"/>
  <c r="A230" i="15"/>
  <c r="A231" i="15"/>
  <c r="A233" i="15"/>
  <c r="A234" i="15"/>
  <c r="A235" i="15"/>
  <c r="A236" i="15"/>
  <c r="A237" i="15"/>
  <c r="A238" i="15"/>
  <c r="A243" i="15"/>
  <c r="A244" i="15"/>
  <c r="A245" i="15"/>
  <c r="A246" i="15"/>
  <c r="A249" i="15"/>
  <c r="A256" i="15"/>
  <c r="A257" i="15"/>
  <c r="A258" i="15"/>
  <c r="A259" i="15"/>
  <c r="A260" i="15"/>
  <c r="A261" i="15"/>
  <c r="A262" i="15"/>
  <c r="A266" i="15"/>
  <c r="A267" i="15"/>
  <c r="A278" i="15"/>
  <c r="A279" i="15"/>
  <c r="A280" i="15"/>
  <c r="A281" i="15"/>
  <c r="A282" i="15"/>
  <c r="A283" i="15"/>
  <c r="A284" i="15"/>
  <c r="A285" i="15"/>
  <c r="A286" i="15"/>
  <c r="A287" i="15"/>
  <c r="A288" i="15"/>
  <c r="A289" i="15"/>
  <c r="A3" i="15"/>
  <c r="AI523" i="11"/>
  <c r="AD523" i="11"/>
  <c r="AI483" i="11"/>
  <c r="AI484" i="11"/>
  <c r="AI485" i="11"/>
  <c r="AI486" i="11"/>
  <c r="AI487" i="11"/>
  <c r="AI488" i="11"/>
  <c r="AI489" i="11"/>
  <c r="AI490" i="11"/>
  <c r="AI491" i="11"/>
  <c r="AI492" i="11"/>
  <c r="AI493" i="11"/>
  <c r="AI494" i="11"/>
  <c r="AI495" i="11"/>
  <c r="AI496" i="11"/>
  <c r="AI497" i="11"/>
  <c r="AI498" i="11"/>
  <c r="AI499" i="11"/>
  <c r="AI500" i="11"/>
  <c r="AI501" i="11"/>
  <c r="AI502" i="11"/>
  <c r="AI503" i="11"/>
  <c r="AI504" i="11"/>
  <c r="AI505" i="11"/>
  <c r="AI506" i="11"/>
  <c r="AI507" i="11"/>
  <c r="AI508" i="11"/>
  <c r="AI509" i="11"/>
  <c r="AI510" i="11"/>
  <c r="AI511" i="11"/>
  <c r="AI512" i="11"/>
  <c r="AI513" i="11"/>
  <c r="AI514" i="11"/>
  <c r="AI515" i="11"/>
  <c r="AI516" i="11"/>
  <c r="AI517" i="11"/>
  <c r="AI518" i="11"/>
  <c r="AI519" i="11"/>
  <c r="AI520" i="11"/>
  <c r="AI521" i="11"/>
  <c r="AI522"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380" i="11"/>
  <c r="AI381" i="11"/>
  <c r="AI382" i="11"/>
  <c r="AI383" i="11"/>
  <c r="AI384" i="11"/>
  <c r="AI385" i="11"/>
  <c r="AI386" i="11"/>
  <c r="AI387" i="11"/>
  <c r="AI388" i="11"/>
  <c r="AI389" i="11"/>
  <c r="AI390" i="11"/>
  <c r="AI391" i="11"/>
  <c r="AI392" i="11"/>
  <c r="AI393" i="11"/>
  <c r="AI394" i="11"/>
  <c r="AI395" i="11"/>
  <c r="AI396" i="11"/>
  <c r="AI397" i="11"/>
  <c r="AI398" i="11"/>
  <c r="AI399" i="11"/>
  <c r="AI400" i="11"/>
  <c r="AI401" i="11"/>
  <c r="AI402" i="11"/>
  <c r="AI403" i="11"/>
  <c r="AI404" i="11"/>
  <c r="AI405" i="11"/>
  <c r="AI406" i="11"/>
  <c r="AI407" i="11"/>
  <c r="AI408" i="11"/>
  <c r="AI409" i="11"/>
  <c r="AI410" i="11"/>
  <c r="AI411" i="11"/>
  <c r="AI412" i="11"/>
  <c r="AI413" i="11"/>
  <c r="AI414" i="11"/>
  <c r="AI415" i="11"/>
  <c r="AI416" i="11"/>
  <c r="AI417" i="11"/>
  <c r="AI418" i="11"/>
  <c r="AI419" i="11"/>
  <c r="AI420"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I445" i="11"/>
  <c r="AI446" i="11"/>
  <c r="AI447" i="11"/>
  <c r="AI448" i="11"/>
  <c r="AI449" i="11"/>
  <c r="AI450" i="11"/>
  <c r="AI451" i="11"/>
  <c r="AI452" i="11"/>
  <c r="AI453" i="11"/>
  <c r="AI454" i="11"/>
  <c r="AI455" i="11"/>
  <c r="AI456" i="11"/>
  <c r="AI457" i="11"/>
  <c r="AI458" i="11"/>
  <c r="AI459" i="11"/>
  <c r="AI460" i="11"/>
  <c r="AI461" i="11"/>
  <c r="AI462" i="11"/>
  <c r="AI463" i="11"/>
  <c r="AI464" i="11"/>
  <c r="AI465" i="11"/>
  <c r="AI466" i="11"/>
  <c r="AI467" i="11"/>
  <c r="AI468" i="11"/>
  <c r="AI469" i="11"/>
  <c r="AI470" i="11"/>
  <c r="AI471" i="11"/>
  <c r="AI472" i="11"/>
  <c r="AI473" i="11"/>
  <c r="AI474" i="11"/>
  <c r="AI475" i="11"/>
  <c r="AI476" i="11"/>
  <c r="AI477" i="11"/>
  <c r="AI318"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240"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19" i="11"/>
  <c r="AD520" i="11"/>
  <c r="AD521" i="11"/>
  <c r="AD522" i="11"/>
  <c r="AD376" i="11"/>
  <c r="AD377" i="11"/>
  <c r="AD378" i="11"/>
  <c r="AD379" i="11"/>
  <c r="AD380" i="11"/>
  <c r="AD381" i="11"/>
  <c r="AD382" i="11"/>
  <c r="AD383" i="11"/>
  <c r="AD384" i="11"/>
  <c r="AD385" i="11"/>
  <c r="AD386" i="11"/>
  <c r="AD387" i="11"/>
  <c r="AD388" i="11"/>
  <c r="AD389" i="11"/>
  <c r="AD390" i="11"/>
  <c r="AD391" i="11"/>
  <c r="AD392" i="11"/>
  <c r="AD393" i="11"/>
  <c r="AD394" i="11"/>
  <c r="AD395" i="11"/>
  <c r="AD396" i="11"/>
  <c r="AD397" i="11"/>
  <c r="AD398" i="11"/>
  <c r="AD399" i="11"/>
  <c r="AD400" i="11"/>
  <c r="AD401" i="11"/>
  <c r="AD402" i="11"/>
  <c r="AD403" i="11"/>
  <c r="AD404" i="11"/>
  <c r="AD405" i="11"/>
  <c r="AD406" i="11"/>
  <c r="AD407" i="11"/>
  <c r="AD408" i="11"/>
  <c r="AD409" i="11"/>
  <c r="AD410" i="11"/>
  <c r="AD411" i="11"/>
  <c r="AD412" i="11"/>
  <c r="AD413" i="11"/>
  <c r="AD414" i="11"/>
  <c r="AD415" i="11"/>
  <c r="AD416" i="11"/>
  <c r="AD417" i="11"/>
  <c r="AD418" i="11"/>
  <c r="AD419" i="11"/>
  <c r="AD420" i="11"/>
  <c r="AD421" i="11"/>
  <c r="AD422" i="11"/>
  <c r="AD423" i="11"/>
  <c r="AD424" i="11"/>
  <c r="AD425" i="11"/>
  <c r="AD426" i="11"/>
  <c r="AD427" i="11"/>
  <c r="AD428" i="11"/>
  <c r="AD429" i="11"/>
  <c r="AD430" i="11"/>
  <c r="AD431" i="11"/>
  <c r="AD432" i="11"/>
  <c r="AD433" i="11"/>
  <c r="AD434" i="11"/>
  <c r="AD435" i="11"/>
  <c r="AD436" i="11"/>
  <c r="AD437" i="11"/>
  <c r="AD438" i="11"/>
  <c r="AD439" i="11"/>
  <c r="AD440" i="11"/>
  <c r="AD441"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5"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347" i="11"/>
  <c r="AD348" i="11"/>
  <c r="AD349" i="11"/>
  <c r="AD350" i="11"/>
  <c r="AD351" i="11"/>
  <c r="AD352" i="11"/>
  <c r="AD353" i="11"/>
  <c r="AD354" i="11"/>
  <c r="AD355" i="11"/>
  <c r="AD356" i="11"/>
  <c r="AD357" i="11"/>
  <c r="AD358" i="11"/>
  <c r="AD359" i="11"/>
  <c r="AD360" i="11"/>
  <c r="AD361" i="11"/>
  <c r="AD362" i="11"/>
  <c r="AD363" i="11"/>
  <c r="AD364" i="11"/>
  <c r="AD365" i="11"/>
  <c r="AD366" i="11"/>
  <c r="AD367" i="11"/>
  <c r="AD368" i="11"/>
  <c r="AD369" i="11"/>
  <c r="AD370" i="11"/>
  <c r="AD371" i="11"/>
  <c r="AD372" i="11"/>
  <c r="AD373" i="11"/>
  <c r="AD374" i="11"/>
  <c r="AD375" i="11"/>
  <c r="AD4" i="11"/>
  <c r="AK1147" i="9"/>
  <c r="AK1146" i="9"/>
  <c r="AK1135" i="9"/>
  <c r="AK1134" i="9"/>
  <c r="AK1067" i="9"/>
  <c r="AK1066" i="9"/>
  <c r="AK1053" i="9"/>
  <c r="AK1050" i="9"/>
  <c r="AK1038" i="9"/>
  <c r="AK1037" i="9"/>
  <c r="AK1027" i="9"/>
  <c r="AK1026" i="9"/>
  <c r="AK1017" i="9"/>
  <c r="AK1016" i="9"/>
  <c r="AK995" i="9"/>
  <c r="AK994" i="9"/>
  <c r="AK988" i="9"/>
  <c r="AK987" i="9"/>
  <c r="AK969" i="9"/>
  <c r="AK968" i="9"/>
  <c r="AK967" i="9"/>
  <c r="AK966" i="9"/>
  <c r="AK958" i="9"/>
  <c r="AK955" i="9"/>
  <c r="AK954" i="9"/>
  <c r="AK951" i="9"/>
  <c r="AK936" i="9"/>
  <c r="AK935" i="9"/>
  <c r="AK885" i="9"/>
  <c r="AK419" i="9"/>
  <c r="AK418" i="9"/>
  <c r="AK408" i="9"/>
  <c r="AK407" i="9"/>
  <c r="AK406" i="9"/>
  <c r="AK390" i="9"/>
  <c r="AK389" i="9"/>
  <c r="AK388" i="9"/>
  <c r="AK377" i="9"/>
  <c r="AK376" i="9"/>
  <c r="AK375" i="9"/>
  <c r="AK368" i="9"/>
  <c r="AK367" i="9"/>
  <c r="AK359" i="9"/>
  <c r="AK358" i="9"/>
  <c r="AK301" i="9"/>
  <c r="AK299" i="9"/>
  <c r="AK298" i="9"/>
  <c r="AK269" i="9"/>
  <c r="AK267" i="9"/>
  <c r="AK266" i="9"/>
  <c r="Q6" i="16"/>
  <c r="E637" i="9" s="1"/>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7" i="16"/>
  <c r="Q48" i="16"/>
  <c r="Q49" i="16"/>
  <c r="Q50" i="16"/>
  <c r="Q51" i="16"/>
  <c r="Q52" i="16"/>
  <c r="Q53" i="16"/>
  <c r="Q54" i="16"/>
  <c r="Q55" i="16"/>
  <c r="Q56" i="16"/>
  <c r="Q57" i="16"/>
  <c r="Q58" i="16"/>
  <c r="Q59" i="16"/>
  <c r="Q61" i="16"/>
  <c r="Q62" i="16"/>
  <c r="Q63" i="16"/>
  <c r="Q64" i="16"/>
  <c r="Q65" i="16"/>
  <c r="Q68" i="16"/>
  <c r="Q69" i="16"/>
  <c r="Q70" i="16"/>
  <c r="Q71" i="16"/>
  <c r="Q72" i="16"/>
  <c r="Q73" i="16"/>
  <c r="Q75" i="16"/>
  <c r="Q76" i="16"/>
  <c r="Q77" i="16"/>
  <c r="Q78" i="16"/>
  <c r="Q79" i="16"/>
  <c r="Q80" i="16"/>
  <c r="Q81" i="16"/>
  <c r="Q82" i="16"/>
  <c r="Q83" i="16"/>
  <c r="Q84" i="16"/>
  <c r="G3" i="16"/>
  <c r="BX458" i="9"/>
  <c r="BX452" i="9"/>
  <c r="BX1074" i="9"/>
  <c r="BX151" i="9"/>
  <c r="E536" i="9"/>
  <c r="E917" i="9"/>
  <c r="BX199" i="9"/>
  <c r="BX1093" i="9"/>
  <c r="BX1076" i="9"/>
  <c r="BX428" i="9"/>
  <c r="L876" i="9"/>
  <c r="L875" i="9"/>
  <c r="L805" i="9"/>
  <c r="L800" i="9"/>
  <c r="L804" i="9"/>
  <c r="L801" i="9"/>
  <c r="L802" i="9"/>
  <c r="L607" i="9"/>
  <c r="L803" i="9"/>
  <c r="BX478" i="9"/>
  <c r="BX860" i="9"/>
  <c r="BX133" i="9"/>
  <c r="BX448" i="9"/>
  <c r="BX434" i="9"/>
  <c r="BX454" i="9"/>
  <c r="BX961" i="9"/>
  <c r="BX461" i="9"/>
  <c r="BX861" i="9"/>
  <c r="BX469" i="9"/>
  <c r="BX437" i="9"/>
  <c r="BX945" i="9"/>
  <c r="E469" i="9"/>
  <c r="BX446" i="9"/>
  <c r="BX813" i="9"/>
  <c r="BX463" i="9"/>
  <c r="BX450" i="9"/>
  <c r="E534" i="9" l="1"/>
  <c r="E600" i="9"/>
  <c r="E1076" i="9"/>
  <c r="E593" i="9"/>
  <c r="E743" i="9"/>
  <c r="E473" i="9"/>
  <c r="E1232" i="9"/>
  <c r="E886" i="9"/>
  <c r="E1201" i="9"/>
  <c r="E51" i="9"/>
  <c r="E500" i="9"/>
  <c r="E673" i="9"/>
  <c r="E79" i="9"/>
  <c r="E103" i="9"/>
  <c r="E233" i="9"/>
  <c r="E305" i="9"/>
  <c r="E353" i="9"/>
  <c r="E383" i="9"/>
  <c r="E496" i="9"/>
  <c r="E677" i="9"/>
  <c r="E719" i="9"/>
  <c r="E737" i="9"/>
  <c r="E808" i="9"/>
  <c r="E965" i="9"/>
  <c r="E1048" i="9"/>
  <c r="E1106" i="9"/>
  <c r="E1145" i="9"/>
  <c r="E1236" i="9"/>
  <c r="E794" i="9"/>
  <c r="E906" i="9"/>
  <c r="E797" i="9"/>
  <c r="E770" i="9"/>
  <c r="E446" i="9"/>
  <c r="E1200" i="9"/>
  <c r="E755" i="9"/>
  <c r="E929" i="9"/>
  <c r="E1243" i="9"/>
  <c r="E481" i="9"/>
  <c r="E589" i="9"/>
  <c r="E1250" i="9"/>
  <c r="E583" i="9"/>
  <c r="E867" i="9"/>
  <c r="E606" i="9"/>
  <c r="E1212" i="9"/>
  <c r="E645" i="9"/>
  <c r="E646" i="9"/>
  <c r="E1306" i="9"/>
  <c r="E1303" i="9"/>
  <c r="E439" i="9"/>
  <c r="E436" i="9"/>
  <c r="E433" i="9"/>
  <c r="E430" i="9"/>
  <c r="E442" i="9"/>
  <c r="E1235" i="9"/>
  <c r="E1281" i="9"/>
  <c r="E1191" i="9"/>
  <c r="E573" i="9"/>
  <c r="E1259" i="9"/>
  <c r="E1260" i="9"/>
  <c r="E594" i="9"/>
  <c r="E1125" i="9"/>
  <c r="E1199" i="9"/>
  <c r="E654" i="9"/>
  <c r="E649" i="9"/>
  <c r="E609" i="9"/>
  <c r="E616" i="9"/>
  <c r="E635" i="9"/>
  <c r="E631" i="9"/>
  <c r="E618" i="9"/>
  <c r="E1130" i="9"/>
  <c r="E1300" i="9"/>
  <c r="E340" i="9"/>
  <c r="E1314" i="9"/>
  <c r="E1189" i="9"/>
  <c r="E1238" i="9"/>
  <c r="E1216" i="9"/>
  <c r="E563" i="9"/>
  <c r="E156" i="9"/>
  <c r="E1180" i="9"/>
  <c r="E791" i="9"/>
  <c r="E914" i="9"/>
  <c r="E576" i="9"/>
  <c r="E795" i="9"/>
  <c r="E160" i="9"/>
  <c r="E806" i="9"/>
  <c r="E626" i="9"/>
  <c r="E655" i="9"/>
  <c r="E653" i="9"/>
  <c r="E633" i="9"/>
  <c r="E644" i="9"/>
  <c r="E621" i="9"/>
  <c r="E608" i="9"/>
  <c r="E642" i="9"/>
  <c r="E1123" i="9"/>
  <c r="E1292" i="9"/>
  <c r="E1179" i="9"/>
  <c r="E509" i="9"/>
  <c r="E1257" i="9"/>
  <c r="E1220" i="9"/>
  <c r="E802" i="9"/>
  <c r="E584" i="9"/>
  <c r="E1121" i="9"/>
  <c r="E1276" i="9"/>
  <c r="E339" i="9"/>
  <c r="E336" i="9"/>
  <c r="E1248" i="9"/>
  <c r="E1173" i="9"/>
  <c r="E805" i="9"/>
  <c r="E603" i="9"/>
  <c r="E895" i="9"/>
  <c r="E202" i="9"/>
  <c r="E532" i="9"/>
  <c r="E1299" i="9"/>
  <c r="E768" i="9"/>
  <c r="E338" i="9"/>
  <c r="E513" i="9"/>
  <c r="E1262" i="9"/>
  <c r="E1258" i="9"/>
  <c r="E569" i="9"/>
  <c r="E587" i="9"/>
  <c r="E890" i="9"/>
  <c r="E798" i="9"/>
  <c r="E787" i="9"/>
  <c r="E922" i="9"/>
  <c r="E909" i="9"/>
  <c r="E1277" i="9"/>
  <c r="E1224" i="9"/>
  <c r="E904" i="9"/>
  <c r="E1231" i="9"/>
  <c r="E775" i="9"/>
  <c r="E139" i="9"/>
  <c r="E161" i="9"/>
  <c r="E650" i="9"/>
  <c r="E648" i="9"/>
  <c r="E652" i="9"/>
  <c r="E619" i="9"/>
  <c r="E612" i="9"/>
  <c r="E641" i="9"/>
  <c r="E611" i="9"/>
  <c r="E610" i="9"/>
  <c r="E1131" i="9"/>
  <c r="E1279" i="9"/>
  <c r="E1171" i="9"/>
  <c r="E1196" i="9"/>
  <c r="E1239" i="9"/>
  <c r="E1202" i="9"/>
  <c r="E601" i="9"/>
  <c r="E571" i="9"/>
  <c r="E1284" i="9"/>
  <c r="E471" i="9"/>
  <c r="E1174" i="9"/>
  <c r="E864" i="9"/>
  <c r="E1230" i="9"/>
  <c r="E502" i="9"/>
  <c r="E875" i="9"/>
  <c r="E566" i="9"/>
  <c r="E898" i="9"/>
  <c r="E792" i="9"/>
  <c r="E530" i="9"/>
  <c r="E1270" i="9"/>
  <c r="E1158" i="9"/>
  <c r="E1186" i="9"/>
  <c r="E1187" i="9"/>
  <c r="E1244" i="9"/>
  <c r="E1240" i="9"/>
  <c r="E597" i="9"/>
  <c r="E889" i="9"/>
  <c r="E896" i="9"/>
  <c r="E788" i="9"/>
  <c r="E148" i="9"/>
  <c r="E930" i="9"/>
  <c r="E1255" i="9"/>
  <c r="E215" i="9"/>
  <c r="E781" i="9"/>
  <c r="E1160" i="9"/>
  <c r="E629" i="9"/>
  <c r="E625" i="9"/>
  <c r="E636" i="9"/>
  <c r="E638" i="9"/>
  <c r="E1297" i="9"/>
  <c r="E1161" i="9"/>
  <c r="E1221" i="9"/>
  <c r="E574" i="9"/>
  <c r="E529" i="9"/>
  <c r="E771" i="9"/>
  <c r="E1159" i="9"/>
  <c r="E1247" i="9"/>
  <c r="E1207" i="9"/>
  <c r="E891" i="9"/>
  <c r="E182" i="9"/>
  <c r="E1126" i="9"/>
  <c r="E763" i="9"/>
  <c r="E758" i="9"/>
  <c r="E1209" i="9"/>
  <c r="E1204" i="9"/>
  <c r="E595" i="9"/>
  <c r="E118" i="9"/>
  <c r="E785" i="9"/>
  <c r="E588" i="9"/>
  <c r="E535" i="9"/>
  <c r="E582" i="9"/>
  <c r="E928" i="9"/>
  <c r="E1177" i="9"/>
  <c r="E651" i="9"/>
  <c r="E647" i="9"/>
  <c r="E622" i="9"/>
  <c r="E614" i="9"/>
  <c r="E1266" i="9"/>
  <c r="E865" i="9"/>
  <c r="E1203" i="9"/>
  <c r="E585" i="9"/>
  <c r="E1275" i="9"/>
  <c r="E672" i="9"/>
  <c r="E756" i="9"/>
  <c r="E1229" i="9"/>
  <c r="E599" i="9"/>
  <c r="E899" i="9"/>
  <c r="E779" i="9"/>
  <c r="E1282" i="9"/>
  <c r="E1175" i="9"/>
  <c r="E1198" i="9"/>
  <c r="E1226" i="9"/>
  <c r="E804" i="9"/>
  <c r="E905" i="9"/>
  <c r="E218" i="9"/>
  <c r="E166" i="9"/>
  <c r="E605" i="9"/>
  <c r="E1205" i="9"/>
  <c r="E1195" i="9"/>
  <c r="E1289" i="9"/>
  <c r="E206" i="9"/>
  <c r="E1233" i="9"/>
  <c r="E1280" i="9"/>
  <c r="E1197" i="9"/>
  <c r="E1219" i="9"/>
  <c r="E1288" i="9"/>
  <c r="E656" i="9"/>
  <c r="E624" i="9"/>
  <c r="E632" i="9"/>
  <c r="E640" i="9"/>
  <c r="E1296" i="9"/>
  <c r="E1184" i="9"/>
  <c r="E1256" i="9"/>
  <c r="E577" i="9"/>
  <c r="E1278" i="9"/>
  <c r="E1176" i="9"/>
  <c r="E766" i="9"/>
  <c r="E1211" i="9"/>
  <c r="E604" i="9"/>
  <c r="E915" i="9"/>
  <c r="E778" i="9"/>
  <c r="E1274" i="9"/>
  <c r="E817" i="9"/>
  <c r="E1192" i="9"/>
  <c r="E1208" i="9"/>
  <c r="E510" i="9"/>
  <c r="E1290" i="9"/>
  <c r="E568" i="9"/>
  <c r="E192" i="9"/>
  <c r="E888" i="9"/>
  <c r="E627" i="9"/>
  <c r="E643" i="9"/>
  <c r="E617" i="9"/>
  <c r="E634" i="9"/>
  <c r="E1285" i="9"/>
  <c r="E337" i="9"/>
  <c r="E511" i="9"/>
  <c r="E598" i="9"/>
  <c r="E1273" i="9"/>
  <c r="E1164" i="9"/>
  <c r="E482" i="9"/>
  <c r="E1261" i="9"/>
  <c r="E567" i="9"/>
  <c r="E892" i="9"/>
  <c r="E789" i="9"/>
  <c r="E1298" i="9"/>
  <c r="E1167" i="9"/>
  <c r="E1263" i="9"/>
  <c r="E427" i="9"/>
  <c r="E602" i="9"/>
  <c r="E893" i="9"/>
  <c r="E774" i="9"/>
  <c r="E923" i="9"/>
  <c r="E757" i="9"/>
  <c r="E1206" i="9"/>
  <c r="E1168" i="9"/>
  <c r="E1127" i="9"/>
  <c r="E901" i="9"/>
  <c r="E769" i="9"/>
  <c r="E607" i="9"/>
  <c r="E187" i="9"/>
  <c r="E578" i="9"/>
  <c r="E1246" i="9"/>
  <c r="E501" i="9"/>
  <c r="E773" i="9"/>
  <c r="E1124" i="9"/>
  <c r="E1169" i="9"/>
  <c r="E925" i="9"/>
  <c r="E591" i="9"/>
  <c r="E639" i="9"/>
  <c r="E507" i="9"/>
  <c r="E764" i="9"/>
  <c r="E1225" i="9"/>
  <c r="E1128" i="9"/>
  <c r="E1227" i="9"/>
  <c r="E887" i="9"/>
  <c r="E908" i="9"/>
  <c r="E1185" i="9"/>
  <c r="E1172" i="9"/>
  <c r="E461" i="9"/>
  <c r="E1286" i="9"/>
  <c r="E790" i="9"/>
  <c r="E918" i="9"/>
  <c r="E431" i="9"/>
  <c r="E1251" i="9"/>
  <c r="E475" i="9"/>
  <c r="E894" i="9"/>
  <c r="E782" i="9"/>
  <c r="E799" i="9"/>
  <c r="E913" i="9"/>
  <c r="E803" i="9"/>
  <c r="E1218" i="9"/>
  <c r="E1166" i="9"/>
  <c r="E1272" i="9"/>
  <c r="E1190" i="9"/>
  <c r="E1178" i="9"/>
  <c r="E1129" i="9"/>
  <c r="E1073" i="9"/>
  <c r="E199" i="9"/>
  <c r="E458" i="9"/>
  <c r="E550" i="9"/>
  <c r="E613" i="9"/>
  <c r="E570" i="9"/>
  <c r="E335" i="9"/>
  <c r="E907" i="9"/>
  <c r="E1241" i="9"/>
  <c r="E470" i="9"/>
  <c r="E900" i="9"/>
  <c r="E783" i="9"/>
  <c r="E777" i="9"/>
  <c r="E924" i="9"/>
  <c r="E1210" i="9"/>
  <c r="E503" i="9"/>
  <c r="E1269" i="9"/>
  <c r="E911" i="9"/>
  <c r="E902" i="9"/>
  <c r="E786" i="9"/>
  <c r="E920" i="9"/>
  <c r="E1213" i="9"/>
  <c r="E1254" i="9"/>
  <c r="E130" i="9"/>
  <c r="E1122" i="9"/>
  <c r="E132" i="9"/>
  <c r="E772" i="9"/>
  <c r="E162" i="9"/>
  <c r="E444" i="9"/>
  <c r="E450" i="9"/>
  <c r="E467" i="9"/>
  <c r="E120" i="9"/>
  <c r="E1234" i="9"/>
  <c r="E564" i="9"/>
  <c r="E1222" i="9"/>
  <c r="E572" i="9"/>
  <c r="E1271" i="9"/>
  <c r="E197" i="9"/>
  <c r="E580" i="9"/>
  <c r="E1182" i="9"/>
  <c r="E579" i="9"/>
  <c r="E136" i="9"/>
  <c r="E1249" i="9"/>
  <c r="E504" i="9"/>
  <c r="E1194" i="9"/>
  <c r="E140" i="9"/>
  <c r="E441" i="9"/>
  <c r="E133" i="9"/>
  <c r="E463" i="9"/>
  <c r="E1223" i="9"/>
  <c r="E628" i="9"/>
  <c r="E1252" i="9"/>
  <c r="E862" i="9"/>
  <c r="E1264" i="9"/>
  <c r="E910" i="9"/>
  <c r="E863" i="9"/>
  <c r="E623" i="9"/>
  <c r="E630" i="9"/>
  <c r="E1181" i="9"/>
  <c r="E342" i="9"/>
  <c r="E919" i="9"/>
  <c r="E1242" i="9"/>
  <c r="E586" i="9"/>
  <c r="E776" i="9"/>
  <c r="E505" i="9"/>
  <c r="E1293" i="9"/>
  <c r="E926" i="9"/>
  <c r="E575" i="9"/>
  <c r="E762" i="9"/>
  <c r="E531" i="9"/>
  <c r="E1291" i="9"/>
  <c r="E448" i="9"/>
  <c r="E813" i="9"/>
  <c r="E1307" i="9"/>
  <c r="E144" i="9"/>
  <c r="E620" i="9"/>
  <c r="E474" i="9"/>
  <c r="E533" i="9"/>
  <c r="E151" i="9"/>
  <c r="E916" i="9"/>
  <c r="E1163" i="9"/>
  <c r="E876" i="9"/>
  <c r="E793" i="9"/>
  <c r="E800" i="9"/>
  <c r="E1188" i="9"/>
  <c r="E1287" i="9"/>
  <c r="E1228" i="9"/>
  <c r="E897" i="9"/>
  <c r="E128" i="9"/>
  <c r="E565" i="9"/>
  <c r="E1214" i="9"/>
  <c r="E1165" i="9"/>
  <c r="E1302" i="9"/>
  <c r="E957" i="9"/>
  <c r="E581" i="9"/>
  <c r="E912" i="9"/>
  <c r="E590" i="9"/>
  <c r="E508" i="9"/>
  <c r="E512" i="9"/>
  <c r="E1268" i="9"/>
  <c r="E1162" i="9"/>
  <c r="E1193" i="9"/>
  <c r="E1295" i="9"/>
  <c r="E434" i="9"/>
  <c r="E1093" i="9"/>
  <c r="E465" i="9"/>
  <c r="E440" i="9"/>
  <c r="E437" i="9"/>
  <c r="E861" i="9"/>
  <c r="E961" i="9"/>
  <c r="E3" i="9"/>
  <c r="E15" i="9"/>
  <c r="E33" i="9"/>
  <c r="E63" i="9"/>
  <c r="E97" i="9"/>
  <c r="E213" i="9"/>
  <c r="E245" i="9"/>
  <c r="E287" i="9"/>
  <c r="E329" i="9"/>
  <c r="E365" i="9"/>
  <c r="E425" i="9"/>
  <c r="E554" i="9"/>
  <c r="E694" i="9"/>
  <c r="E725" i="9"/>
  <c r="E749" i="9"/>
  <c r="E829" i="9"/>
  <c r="E987" i="9"/>
  <c r="E1079" i="9"/>
  <c r="E1097" i="9"/>
  <c r="E1133" i="9"/>
  <c r="E1151" i="9"/>
  <c r="E168" i="9"/>
  <c r="E1253" i="9"/>
  <c r="E841" i="9"/>
  <c r="E945" i="9"/>
  <c r="E780" i="9"/>
  <c r="E765" i="9"/>
  <c r="E456" i="9"/>
  <c r="E1217" i="9"/>
  <c r="E1315" i="9"/>
  <c r="E1120" i="9"/>
  <c r="E796" i="9"/>
  <c r="E921" i="9"/>
  <c r="E767" i="9"/>
  <c r="E454" i="9"/>
  <c r="E1305" i="9"/>
  <c r="E1265" i="9"/>
  <c r="E592" i="9"/>
  <c r="E1294" i="9"/>
  <c r="E1215" i="9"/>
  <c r="E123" i="9"/>
  <c r="E506" i="9"/>
  <c r="E596" i="9"/>
  <c r="E615" i="9"/>
  <c r="E1301" i="9"/>
  <c r="E1267" i="9"/>
  <c r="E1283" i="9"/>
  <c r="E452" i="9"/>
  <c r="E478" i="9"/>
  <c r="E860" i="9"/>
  <c r="E1170" i="9"/>
  <c r="E1183" i="9"/>
  <c r="E927" i="9"/>
  <c r="E784" i="9"/>
  <c r="E801" i="9"/>
  <c r="E866" i="9"/>
  <c r="E1237" i="9"/>
  <c r="E1245" i="9"/>
  <c r="E1304" i="9"/>
  <c r="E903" i="9"/>
  <c r="E10" i="9"/>
  <c r="E180" i="9"/>
  <c r="E208" i="9"/>
  <c r="E300" i="9"/>
  <c r="E318" i="9"/>
  <c r="E497" i="9"/>
  <c r="E701" i="9"/>
  <c r="E732" i="9"/>
  <c r="E744" i="9"/>
  <c r="E809" i="9"/>
  <c r="E883" i="9"/>
  <c r="E972" i="9"/>
  <c r="E982" i="9"/>
  <c r="E988" i="9"/>
  <c r="E1049" i="9"/>
  <c r="E1067" i="9"/>
  <c r="E1099" i="9"/>
  <c r="E1140" i="9"/>
  <c r="E1146" i="9"/>
  <c r="E872" i="9"/>
  <c r="E138" i="9"/>
  <c r="E165" i="9"/>
  <c r="E188" i="9"/>
  <c r="E294" i="9"/>
  <c r="E312" i="9"/>
  <c r="E372" i="9"/>
  <c r="E543" i="9"/>
  <c r="E726" i="9"/>
  <c r="E1020" i="9"/>
  <c r="E52" i="9"/>
  <c r="E198" i="9"/>
  <c r="E282" i="9"/>
  <c r="E306" i="9"/>
  <c r="E396" i="9"/>
  <c r="E555" i="9"/>
  <c r="E11" i="9"/>
  <c r="E23" i="9"/>
  <c r="E47" i="9"/>
  <c r="E53" i="9"/>
  <c r="E59" i="9"/>
  <c r="E91" i="9"/>
  <c r="E105" i="9"/>
  <c r="E174" i="9"/>
  <c r="E190" i="9"/>
  <c r="E209" i="9"/>
  <c r="E241" i="9"/>
  <c r="E253" i="9"/>
  <c r="E265" i="9"/>
  <c r="E271" i="9"/>
  <c r="E295" i="9"/>
  <c r="E319" i="9"/>
  <c r="E331" i="9"/>
  <c r="E355" i="9"/>
  <c r="E361" i="9"/>
  <c r="E391" i="9"/>
  <c r="E397" i="9"/>
  <c r="E484" i="9"/>
  <c r="E498" i="9"/>
  <c r="E544" i="9"/>
  <c r="E556" i="9"/>
  <c r="E662" i="9"/>
  <c r="E721" i="9"/>
  <c r="E727" i="9"/>
  <c r="E733" i="9"/>
  <c r="E739" i="9"/>
  <c r="E825" i="9"/>
  <c r="E845" i="9"/>
  <c r="E943" i="9"/>
  <c r="E967" i="9"/>
  <c r="E998" i="9"/>
  <c r="E1013" i="9"/>
  <c r="E1021" i="9"/>
  <c r="E1056" i="9"/>
  <c r="E1062" i="9"/>
  <c r="E1089" i="9"/>
  <c r="E1109" i="9"/>
  <c r="E1141" i="9"/>
  <c r="E435" i="9"/>
  <c r="E24" i="9"/>
  <c r="E54" i="9"/>
  <c r="E67" i="9"/>
  <c r="E112" i="9"/>
  <c r="E217" i="9"/>
  <c r="E236" i="9"/>
  <c r="E260" i="9"/>
  <c r="E290" i="9"/>
  <c r="E302" i="9"/>
  <c r="E320" i="9"/>
  <c r="E326" i="9"/>
  <c r="E356" i="9"/>
  <c r="E368" i="9"/>
  <c r="E398" i="9"/>
  <c r="E404" i="9"/>
  <c r="E410" i="9"/>
  <c r="E525" i="9"/>
  <c r="E551" i="9"/>
  <c r="E674" i="9"/>
  <c r="E691" i="9"/>
  <c r="E716" i="9"/>
  <c r="E746" i="9"/>
  <c r="E752" i="9"/>
  <c r="E811" i="9"/>
  <c r="E839" i="9"/>
  <c r="E848" i="9"/>
  <c r="E936" i="9"/>
  <c r="E1014" i="9"/>
  <c r="E1038" i="9"/>
  <c r="E1090" i="9"/>
  <c r="E1117" i="9"/>
  <c r="E1142" i="9"/>
  <c r="E952" i="9"/>
  <c r="E488" i="9"/>
  <c r="E428" i="9"/>
  <c r="E19" i="9"/>
  <c r="E37" i="9"/>
  <c r="E49" i="9"/>
  <c r="E61" i="9"/>
  <c r="E85" i="9"/>
  <c r="E101" i="9"/>
  <c r="E121" i="9"/>
  <c r="E219" i="9"/>
  <c r="E231" i="9"/>
  <c r="E273" i="9"/>
  <c r="E285" i="9"/>
  <c r="E297" i="9"/>
  <c r="E333" i="9"/>
  <c r="E411" i="9"/>
  <c r="E417" i="9"/>
  <c r="E423" i="9"/>
  <c r="E514" i="9"/>
  <c r="E540" i="9"/>
  <c r="E675" i="9"/>
  <c r="E735" i="9"/>
  <c r="E815" i="9"/>
  <c r="E827" i="9"/>
  <c r="E840" i="9"/>
  <c r="E855" i="9"/>
  <c r="E931" i="9"/>
  <c r="E969" i="9"/>
  <c r="E985" i="9"/>
  <c r="E1023" i="9"/>
  <c r="E1031" i="9"/>
  <c r="E1064" i="9"/>
  <c r="E1103" i="9"/>
  <c r="E1111" i="9"/>
  <c r="E1119" i="9"/>
  <c r="E1137" i="9"/>
  <c r="E1311" i="9"/>
  <c r="E1036" i="9"/>
  <c r="E979" i="9"/>
  <c r="E155" i="9"/>
  <c r="E20" i="9"/>
  <c r="E32" i="9"/>
  <c r="E44" i="9"/>
  <c r="E102" i="9"/>
  <c r="E122" i="9"/>
  <c r="E178" i="9"/>
  <c r="E185" i="9"/>
  <c r="E250" i="9"/>
  <c r="E268" i="9"/>
  <c r="E298" i="9"/>
  <c r="E316" i="9"/>
  <c r="E352" i="9"/>
  <c r="E370" i="9"/>
  <c r="E388" i="9"/>
  <c r="E394" i="9"/>
  <c r="E400" i="9"/>
  <c r="E553" i="9"/>
  <c r="E559" i="9"/>
  <c r="E724" i="9"/>
  <c r="E730" i="9"/>
  <c r="E754" i="9"/>
  <c r="E807" i="9"/>
  <c r="E816" i="9"/>
  <c r="E828" i="9"/>
  <c r="E836" i="9"/>
  <c r="E847" i="9"/>
  <c r="E850" i="9"/>
  <c r="E932" i="9"/>
  <c r="E938" i="9"/>
  <c r="E986" i="9"/>
  <c r="E995" i="9"/>
  <c r="E1008" i="9"/>
  <c r="E1017" i="9"/>
  <c r="E1025" i="9"/>
  <c r="E1032" i="9"/>
  <c r="E1041" i="9"/>
  <c r="E1047" i="9"/>
  <c r="E1053" i="9"/>
  <c r="E1112" i="9"/>
  <c r="E1138" i="9"/>
  <c r="E1144" i="9"/>
  <c r="E1150" i="9"/>
  <c r="E980" i="9"/>
  <c r="E145" i="9"/>
  <c r="E690" i="9"/>
  <c r="BX391" i="9"/>
  <c r="BX683" i="9"/>
  <c r="E367" i="9"/>
  <c r="E562" i="9"/>
  <c r="BX326" i="9"/>
  <c r="E981" i="9"/>
  <c r="E877" i="9"/>
  <c r="BX981" i="9"/>
  <c r="BX877" i="9"/>
  <c r="E838" i="9"/>
  <c r="BX682" i="9"/>
  <c r="BX691" i="9"/>
  <c r="E657" i="9"/>
  <c r="E479" i="9"/>
  <c r="E476" i="9"/>
  <c r="E1074" i="9"/>
  <c r="E810" i="9"/>
  <c r="BX727" i="9"/>
  <c r="BX1025" i="9"/>
  <c r="BX1001" i="9"/>
  <c r="BX939" i="9"/>
  <c r="E1153" i="9"/>
  <c r="E670" i="9"/>
  <c r="E720" i="9"/>
  <c r="BX995" i="9"/>
  <c r="E812" i="9"/>
  <c r="BX882" i="9"/>
  <c r="BX1008" i="9"/>
  <c r="E851" i="9"/>
  <c r="BX986" i="9"/>
  <c r="E1107" i="9"/>
  <c r="E745" i="9"/>
  <c r="BX361" i="9"/>
  <c r="BX320" i="9"/>
  <c r="E956" i="9"/>
  <c r="BX137" i="9"/>
  <c r="BX1009" i="9"/>
  <c r="E149" i="9"/>
  <c r="E96" i="9"/>
  <c r="E682" i="9"/>
  <c r="BX355" i="9"/>
  <c r="E1154" i="9"/>
  <c r="E349" i="9"/>
  <c r="E1101" i="9"/>
  <c r="BX1154" i="9"/>
  <c r="BX956" i="9"/>
  <c r="E713" i="9"/>
  <c r="E137" i="9"/>
  <c r="BX842" i="9"/>
  <c r="BX1098" i="9"/>
  <c r="BX526" i="9"/>
  <c r="BX494" i="9"/>
  <c r="E494" i="9"/>
  <c r="BX940" i="9"/>
  <c r="BX1145" i="9"/>
  <c r="BX819" i="9"/>
  <c r="E348" i="9"/>
  <c r="BX348" i="9"/>
  <c r="BX1156" i="9"/>
  <c r="BX1133" i="9"/>
  <c r="E940" i="9"/>
  <c r="BX1151" i="9"/>
  <c r="BX488" i="9"/>
  <c r="E818" i="9"/>
  <c r="BX1089" i="9"/>
  <c r="E1082" i="9"/>
  <c r="BX1056" i="9"/>
  <c r="E1115" i="9"/>
  <c r="E485" i="9"/>
  <c r="BX1109" i="9"/>
  <c r="E1051" i="9"/>
  <c r="E738" i="9"/>
  <c r="E422" i="9"/>
  <c r="E1009" i="9"/>
  <c r="BX1036" i="9"/>
  <c r="E401" i="9"/>
  <c r="E379" i="9"/>
  <c r="BX367" i="9"/>
  <c r="BX331" i="9"/>
  <c r="BX963" i="9"/>
  <c r="E819" i="9"/>
  <c r="BX711" i="9"/>
  <c r="E1156" i="9"/>
  <c r="BX818" i="9"/>
  <c r="E65" i="9"/>
  <c r="E960" i="9"/>
  <c r="E346" i="9"/>
  <c r="E1139" i="9"/>
  <c r="BX129" i="9"/>
  <c r="E1028" i="9"/>
  <c r="E347" i="9"/>
  <c r="E1024" i="9"/>
  <c r="BX386" i="9"/>
  <c r="E1070" i="9"/>
  <c r="E345" i="9"/>
  <c r="E412" i="9"/>
  <c r="E989" i="9"/>
  <c r="BX74" i="9"/>
  <c r="E951" i="9"/>
  <c r="BX933" i="9"/>
  <c r="E1001" i="9"/>
  <c r="E971" i="9"/>
  <c r="E939" i="9"/>
  <c r="BX701" i="9"/>
  <c r="E74" i="9"/>
  <c r="BX744" i="9"/>
  <c r="BX662" i="9"/>
  <c r="BX556" i="9"/>
  <c r="BX544" i="9"/>
  <c r="BX525" i="9"/>
  <c r="BX738" i="9"/>
  <c r="BX1139" i="9"/>
  <c r="E83" i="9"/>
  <c r="E680" i="9"/>
  <c r="E124" i="9"/>
  <c r="E933" i="9"/>
  <c r="BX809" i="9"/>
  <c r="E843" i="9"/>
  <c r="BX832" i="9"/>
  <c r="E696" i="9"/>
  <c r="BX732" i="9"/>
  <c r="E538" i="9"/>
  <c r="BX1017" i="9"/>
  <c r="BX1062" i="9"/>
  <c r="BX1113" i="9"/>
  <c r="E976" i="9"/>
  <c r="BX965" i="9"/>
  <c r="BX857" i="9"/>
  <c r="BX843" i="9"/>
  <c r="BX347" i="9"/>
  <c r="E857" i="9"/>
  <c r="E714" i="9"/>
  <c r="BX1082" i="9"/>
  <c r="E519" i="9"/>
  <c r="BX87" i="9"/>
  <c r="BX65" i="9"/>
  <c r="BX435" i="9"/>
  <c r="E1040" i="9"/>
  <c r="E882" i="9"/>
  <c r="E832" i="9"/>
  <c r="BX209" i="9"/>
  <c r="BX1015" i="9"/>
  <c r="E1155" i="9"/>
  <c r="E87" i="9"/>
  <c r="BX960" i="9"/>
  <c r="BX105" i="9"/>
  <c r="BX1031" i="9"/>
  <c r="BX417" i="9"/>
  <c r="E1113" i="9"/>
  <c r="E1015" i="9"/>
  <c r="E90" i="9"/>
  <c r="BX83" i="9"/>
  <c r="BX1155" i="9"/>
  <c r="E152" i="9"/>
  <c r="BX953" i="9"/>
  <c r="BX23" i="9"/>
  <c r="BX706" i="9"/>
  <c r="E941" i="9"/>
  <c r="BX848" i="9"/>
  <c r="E73" i="9"/>
  <c r="BX145" i="9"/>
  <c r="BX1118" i="9"/>
  <c r="E1104" i="9"/>
  <c r="E129" i="9"/>
  <c r="E990" i="9"/>
  <c r="E679" i="9"/>
  <c r="BX460" i="9"/>
  <c r="E1010" i="9"/>
  <c r="E954" i="9"/>
  <c r="E846" i="9"/>
  <c r="BX514" i="9"/>
  <c r="BX332" i="9"/>
  <c r="E157" i="9"/>
  <c r="BX990" i="9"/>
  <c r="BX1107" i="9"/>
  <c r="BX157" i="9"/>
  <c r="BX980" i="9"/>
  <c r="BX1104" i="9"/>
  <c r="BX952" i="9"/>
  <c r="E1313" i="9"/>
  <c r="E953" i="9"/>
  <c r="BX987" i="9"/>
  <c r="E715" i="9"/>
  <c r="E486" i="9"/>
  <c r="E1057" i="9"/>
  <c r="BX1134" i="9"/>
  <c r="E706" i="9"/>
  <c r="BX73" i="9"/>
  <c r="BX248" i="9"/>
  <c r="BX1102" i="9"/>
  <c r="E1002" i="9"/>
  <c r="BX934" i="9"/>
  <c r="BX715" i="9"/>
  <c r="E1083" i="9"/>
  <c r="BX486" i="9"/>
  <c r="BX1057" i="9"/>
  <c r="E386" i="9"/>
  <c r="BX1116" i="9"/>
  <c r="BX1041" i="9"/>
  <c r="BX90" i="9"/>
  <c r="E491" i="9"/>
  <c r="BX812" i="9"/>
  <c r="E460" i="9"/>
  <c r="E1118" i="9"/>
  <c r="BX217" i="9"/>
  <c r="BX54" i="9"/>
  <c r="BX356" i="9"/>
  <c r="BX408" i="9"/>
  <c r="E539" i="9"/>
  <c r="BX721" i="9"/>
  <c r="BX254" i="9"/>
  <c r="E169" i="9"/>
  <c r="E6" i="9"/>
  <c r="BX236" i="9"/>
  <c r="BX67" i="9"/>
  <c r="BX230" i="9"/>
  <c r="E183" i="9"/>
  <c r="BX298" i="9"/>
  <c r="BX190" i="9"/>
  <c r="E117" i="9"/>
  <c r="BX253" i="9"/>
  <c r="BX117" i="9"/>
  <c r="E29" i="9"/>
  <c r="BX270" i="9"/>
  <c r="AB633" i="11"/>
  <c r="BX979" i="9"/>
  <c r="BX112" i="9"/>
  <c r="BX36" i="9"/>
  <c r="E266" i="9"/>
  <c r="E106" i="9"/>
  <c r="E18" i="9"/>
  <c r="E242" i="9"/>
  <c r="E201" i="9"/>
  <c r="BX24" i="9"/>
  <c r="BX449" i="9"/>
  <c r="BX457" i="9"/>
  <c r="E449" i="9"/>
  <c r="E717" i="9"/>
  <c r="BX943" i="9"/>
  <c r="BX1021" i="9"/>
  <c r="E983" i="9"/>
  <c r="E1110" i="9"/>
  <c r="BX521" i="9"/>
  <c r="BX1053" i="9"/>
  <c r="E1136" i="9"/>
  <c r="BX1047" i="9"/>
  <c r="E676" i="9"/>
  <c r="BX826" i="9"/>
  <c r="E1058" i="9"/>
  <c r="E258" i="9"/>
  <c r="E323" i="9"/>
  <c r="BX404" i="9"/>
  <c r="E71" i="9"/>
  <c r="E424" i="9"/>
  <c r="BX1111" i="9"/>
  <c r="E1035" i="9"/>
  <c r="BX227" i="9"/>
  <c r="BX885" i="9"/>
  <c r="BX464" i="9"/>
  <c r="E131" i="9"/>
  <c r="BX155" i="9"/>
  <c r="E292" i="9"/>
  <c r="BX409" i="9"/>
  <c r="BX245" i="9"/>
  <c r="BX752" i="9"/>
  <c r="E1152" i="9"/>
  <c r="BX1141" i="9"/>
  <c r="E414" i="9"/>
  <c r="BX854" i="9"/>
  <c r="E375" i="9"/>
  <c r="E311" i="9"/>
  <c r="BX716" i="9"/>
  <c r="BX468" i="9"/>
  <c r="E382" i="9"/>
  <c r="BX274" i="9"/>
  <c r="BX1148" i="9"/>
  <c r="BX1035" i="9"/>
  <c r="BX827" i="9"/>
  <c r="BX352" i="9"/>
  <c r="E1148" i="9"/>
  <c r="E351" i="9"/>
  <c r="BX1013" i="9"/>
  <c r="E723" i="9"/>
  <c r="E1003" i="9"/>
  <c r="BX675" i="9"/>
  <c r="E1147" i="9"/>
  <c r="BX369" i="9"/>
  <c r="BX103" i="9"/>
  <c r="BX982" i="9"/>
  <c r="E734" i="9"/>
  <c r="E884" i="9"/>
  <c r="BX884" i="9"/>
  <c r="BX351" i="9"/>
  <c r="E239" i="9"/>
  <c r="BX1110" i="9"/>
  <c r="E420" i="9"/>
  <c r="BX420" i="9"/>
  <c r="BX425" i="9"/>
  <c r="BX516" i="9"/>
  <c r="E516" i="9"/>
  <c r="E528" i="9"/>
  <c r="BX528" i="9"/>
  <c r="BX541" i="9"/>
  <c r="E541" i="9"/>
  <c r="BX559" i="9"/>
  <c r="BX708" i="9"/>
  <c r="E729" i="9"/>
  <c r="BX735" i="9"/>
  <c r="E747" i="9"/>
  <c r="E835" i="9"/>
  <c r="BX879" i="9"/>
  <c r="BX936" i="9"/>
  <c r="BX958" i="9"/>
  <c r="E968" i="9"/>
  <c r="E992" i="9"/>
  <c r="BX992" i="9"/>
  <c r="BX998" i="9"/>
  <c r="BX1005" i="9"/>
  <c r="E1059" i="9"/>
  <c r="E1065" i="9"/>
  <c r="BX1078" i="9"/>
  <c r="E1078" i="9"/>
  <c r="E1095" i="9"/>
  <c r="E1105" i="9"/>
  <c r="E1310" i="9"/>
  <c r="BX1310" i="9"/>
  <c r="BX1096" i="9"/>
  <c r="E681" i="9"/>
  <c r="BX1072" i="9"/>
  <c r="E1072" i="9"/>
  <c r="E109" i="9"/>
  <c r="E251" i="9"/>
  <c r="BX251" i="9"/>
  <c r="BX722" i="9"/>
  <c r="E826" i="9"/>
  <c r="E274" i="9"/>
  <c r="E221" i="9"/>
  <c r="E27" i="9"/>
  <c r="BX1135" i="9"/>
  <c r="E728" i="9"/>
  <c r="BX281" i="9"/>
  <c r="E281" i="9"/>
  <c r="BX666" i="9"/>
  <c r="E666" i="9"/>
  <c r="E527" i="9"/>
  <c r="BX398" i="9"/>
  <c r="E286" i="9"/>
  <c r="E413" i="9"/>
  <c r="BX305" i="9"/>
  <c r="E89" i="9"/>
  <c r="E1027" i="9"/>
  <c r="E363" i="9"/>
  <c r="E257" i="9"/>
  <c r="BX239" i="9"/>
  <c r="BX221" i="9"/>
  <c r="BX115" i="9"/>
  <c r="BX97" i="9"/>
  <c r="BX63" i="9"/>
  <c r="BX27" i="9"/>
  <c r="BX968" i="9"/>
  <c r="E1135" i="9"/>
  <c r="BX983" i="9"/>
  <c r="E879" i="9"/>
  <c r="BX1103" i="9"/>
  <c r="BX1065" i="9"/>
  <c r="E997" i="9"/>
  <c r="BX967" i="9"/>
  <c r="E935" i="9"/>
  <c r="BX728" i="9"/>
  <c r="BX697" i="9"/>
  <c r="BX1312" i="9"/>
  <c r="BX1142" i="9"/>
  <c r="E885" i="9"/>
  <c r="BX33" i="9"/>
  <c r="E45" i="9"/>
  <c r="E387" i="9"/>
  <c r="E558" i="9"/>
  <c r="BX692" i="9"/>
  <c r="E878" i="9"/>
  <c r="E1094" i="9"/>
  <c r="BX1064" i="9"/>
  <c r="E403" i="9"/>
  <c r="E115" i="9"/>
  <c r="BX71" i="9"/>
  <c r="BX15" i="9"/>
  <c r="BX878" i="9"/>
  <c r="E1026" i="9"/>
  <c r="BX222" i="9"/>
  <c r="BX687" i="9"/>
  <c r="E687" i="9"/>
  <c r="E515" i="9"/>
  <c r="BX552" i="9"/>
  <c r="E487" i="9"/>
  <c r="BX334" i="9"/>
  <c r="BX410" i="9"/>
  <c r="E393" i="9"/>
  <c r="BX376" i="9"/>
  <c r="BX333" i="9"/>
  <c r="BX316" i="9"/>
  <c r="E1309" i="9"/>
  <c r="BX1136" i="9"/>
  <c r="BX1052" i="9"/>
  <c r="BX387" i="9"/>
  <c r="BX364" i="9"/>
  <c r="E234" i="9"/>
  <c r="BX46" i="9"/>
  <c r="BX811" i="9"/>
  <c r="BX1027" i="9"/>
  <c r="E179" i="9"/>
  <c r="BX57" i="9"/>
  <c r="E39" i="9"/>
  <c r="E9" i="9"/>
  <c r="BX1105" i="9"/>
  <c r="E1034" i="9"/>
  <c r="E753" i="9"/>
  <c r="E708" i="9"/>
  <c r="BX746" i="9"/>
  <c r="E722" i="9"/>
  <c r="E692" i="9"/>
  <c r="E358" i="9"/>
  <c r="BX489" i="9"/>
  <c r="BX88" i="9"/>
  <c r="E88" i="9"/>
  <c r="BX703" i="9"/>
  <c r="E703" i="9"/>
  <c r="E1042" i="9"/>
  <c r="BX1042" i="9"/>
  <c r="E552" i="9"/>
  <c r="BX540" i="9"/>
  <c r="BX424" i="9"/>
  <c r="E697" i="9"/>
  <c r="E186" i="9"/>
  <c r="BX51" i="9"/>
  <c r="BX659" i="9"/>
  <c r="E659" i="9"/>
  <c r="BX839" i="9"/>
  <c r="E665" i="9"/>
  <c r="E546" i="9"/>
  <c r="E521" i="9"/>
  <c r="E357" i="9"/>
  <c r="E328" i="9"/>
  <c r="E419" i="9"/>
  <c r="E376" i="9"/>
  <c r="E280" i="9"/>
  <c r="BX268" i="9"/>
  <c r="BX1048" i="9"/>
  <c r="BX1309" i="9"/>
  <c r="E1052" i="9"/>
  <c r="E381" i="9"/>
  <c r="E364" i="9"/>
  <c r="E301" i="9"/>
  <c r="E164" i="9"/>
  <c r="BX845" i="9"/>
  <c r="E1043" i="9"/>
  <c r="E304" i="9"/>
  <c r="BX233" i="9"/>
  <c r="BX213" i="9"/>
  <c r="BX179" i="9"/>
  <c r="BX109" i="9"/>
  <c r="E57" i="9"/>
  <c r="E21" i="9"/>
  <c r="BX3" i="9"/>
  <c r="BX1117" i="9"/>
  <c r="E958" i="9"/>
  <c r="E741" i="9"/>
  <c r="BX698" i="9"/>
  <c r="BX317" i="9"/>
  <c r="BX1095" i="9"/>
  <c r="E1011" i="9"/>
  <c r="BX988" i="9"/>
  <c r="E955" i="9"/>
  <c r="E853" i="9"/>
  <c r="E740" i="9"/>
  <c r="BX685" i="9"/>
  <c r="E522" i="9"/>
  <c r="BX172" i="9"/>
  <c r="E172" i="9"/>
  <c r="E658" i="9"/>
  <c r="E834" i="9"/>
  <c r="BX834" i="9"/>
  <c r="E973" i="9"/>
  <c r="E4" i="9"/>
  <c r="BX4" i="9"/>
  <c r="E334" i="9"/>
  <c r="E1084" i="9"/>
  <c r="BX1020" i="9"/>
  <c r="E1077" i="9"/>
  <c r="BX546" i="9"/>
  <c r="BX419" i="9"/>
  <c r="BX388" i="9"/>
  <c r="E322" i="9"/>
  <c r="BX280" i="9"/>
  <c r="BX835" i="9"/>
  <c r="E409" i="9"/>
  <c r="BX397" i="9"/>
  <c r="BX381" i="9"/>
  <c r="BX198" i="9"/>
  <c r="E369" i="9"/>
  <c r="BX263" i="9"/>
  <c r="E227" i="9"/>
  <c r="E207" i="9"/>
  <c r="BX79" i="9"/>
  <c r="AA3" i="9"/>
  <c r="BX815" i="9"/>
  <c r="E1005" i="9"/>
  <c r="E946" i="9"/>
  <c r="BX741" i="9"/>
  <c r="E317" i="9"/>
  <c r="E1085" i="9"/>
  <c r="BX496" i="9"/>
  <c r="BX482" i="9"/>
  <c r="BX476" i="9"/>
  <c r="BX17" i="9"/>
  <c r="BX126" i="9"/>
  <c r="BX266" i="9"/>
  <c r="E230" i="9"/>
  <c r="E92" i="9"/>
  <c r="E36" i="9"/>
  <c r="BX306" i="9"/>
  <c r="BX223" i="9"/>
  <c r="BX174" i="9"/>
  <c r="BX47" i="9"/>
  <c r="BX11" i="9"/>
  <c r="E283" i="9"/>
  <c r="E978" i="9"/>
  <c r="E154" i="9"/>
  <c r="BX241" i="9"/>
  <c r="E1071" i="9"/>
  <c r="BX265" i="9"/>
  <c r="E223" i="9"/>
  <c r="BX91" i="9"/>
  <c r="BX41" i="9"/>
  <c r="E5" i="9"/>
  <c r="BX154" i="9"/>
  <c r="E142" i="9"/>
  <c r="E119" i="9"/>
  <c r="E48" i="9"/>
  <c r="E276" i="9"/>
  <c r="E235" i="9"/>
  <c r="BX181" i="9"/>
  <c r="E99" i="9"/>
  <c r="BX53" i="9"/>
  <c r="E17" i="9"/>
  <c r="BX294" i="9"/>
  <c r="E704" i="9"/>
  <c r="BX1071" i="9"/>
  <c r="BX210" i="9"/>
  <c r="E66" i="9"/>
  <c r="BX283" i="9"/>
  <c r="E254" i="9"/>
  <c r="E224" i="9"/>
  <c r="E210" i="9"/>
  <c r="E175" i="9"/>
  <c r="BX119" i="9"/>
  <c r="E75" i="9"/>
  <c r="BX60" i="9"/>
  <c r="E42" i="9"/>
  <c r="E30" i="9"/>
  <c r="BX18" i="9"/>
  <c r="BX59" i="9"/>
  <c r="E259" i="9"/>
  <c r="E247" i="9"/>
  <c r="E200" i="9"/>
  <c r="E181" i="9"/>
  <c r="BX167" i="9"/>
  <c r="E111" i="9"/>
  <c r="E41" i="9"/>
  <c r="BX5" i="9"/>
  <c r="E229" i="9"/>
  <c r="E277" i="9"/>
  <c r="E288" i="9"/>
  <c r="BX1092" i="9"/>
  <c r="E126" i="9"/>
  <c r="BX127" i="9"/>
  <c r="E127" i="9"/>
  <c r="E453" i="9"/>
  <c r="E466" i="9"/>
  <c r="E705" i="9"/>
  <c r="E1075" i="9"/>
  <c r="BX260" i="9"/>
  <c r="E191" i="9"/>
  <c r="E60" i="9"/>
  <c r="E216" i="9"/>
  <c r="E167" i="9"/>
  <c r="E82" i="9"/>
  <c r="E143" i="9"/>
  <c r="E489" i="9"/>
  <c r="BX490" i="9"/>
  <c r="BX224" i="9"/>
  <c r="BX175" i="9"/>
  <c r="BX75" i="9"/>
  <c r="BX42" i="9"/>
  <c r="E12" i="9"/>
  <c r="BX312" i="9"/>
  <c r="E35" i="9"/>
  <c r="BX277" i="9"/>
  <c r="BX978" i="9"/>
  <c r="E495" i="9"/>
  <c r="E490" i="9"/>
  <c r="E447" i="9"/>
  <c r="BX143" i="9"/>
  <c r="E464" i="9"/>
  <c r="E100" i="9"/>
  <c r="BX12" i="9"/>
  <c r="E84" i="9"/>
  <c r="BX84" i="9"/>
  <c r="E289" i="9"/>
  <c r="BX271" i="9"/>
  <c r="E270" i="9"/>
  <c r="E1312" i="9"/>
  <c r="BX142" i="9"/>
  <c r="BX282" i="9"/>
  <c r="BX276" i="9"/>
  <c r="E309" i="9"/>
  <c r="BX300" i="9"/>
  <c r="E1069" i="9"/>
  <c r="E942" i="9"/>
  <c r="BX545" i="9"/>
  <c r="E418" i="9"/>
  <c r="E332" i="9"/>
  <c r="E1134" i="9"/>
  <c r="BX991" i="9"/>
  <c r="E1098" i="9"/>
  <c r="E1308" i="9"/>
  <c r="BX370" i="9"/>
  <c r="BX252" i="9"/>
  <c r="BX753" i="9"/>
  <c r="BX729" i="9"/>
  <c r="E698" i="9"/>
  <c r="BX547" i="9"/>
  <c r="E1039" i="9"/>
  <c r="E545" i="9"/>
  <c r="E1102" i="9"/>
  <c r="E1019" i="9"/>
  <c r="E966" i="9"/>
  <c r="E362" i="9"/>
  <c r="E293" i="9"/>
  <c r="BX269" i="9"/>
  <c r="BX1032" i="9"/>
  <c r="E310" i="9"/>
  <c r="BX1140" i="9"/>
  <c r="E996" i="9"/>
  <c r="E852" i="9"/>
  <c r="BX745" i="9"/>
  <c r="BX674" i="9"/>
  <c r="E240" i="9"/>
  <c r="BX1019" i="9"/>
  <c r="BX966" i="9"/>
  <c r="BX883" i="9"/>
  <c r="BX293" i="9"/>
  <c r="E702" i="9"/>
  <c r="BX551" i="9"/>
  <c r="E520" i="9"/>
  <c r="BX1090" i="9"/>
  <c r="E1063" i="9"/>
  <c r="E350" i="9"/>
  <c r="BX240" i="9"/>
  <c r="E214" i="9"/>
  <c r="E110" i="9"/>
  <c r="E28" i="9"/>
  <c r="BX392" i="9"/>
  <c r="BX310" i="9"/>
  <c r="BX1002" i="9"/>
  <c r="BX972" i="9"/>
  <c r="E934" i="9"/>
  <c r="E858" i="9"/>
  <c r="E833" i="9"/>
  <c r="BX751" i="9"/>
  <c r="E275" i="9"/>
  <c r="E557" i="9"/>
  <c r="E526" i="9"/>
  <c r="E321" i="9"/>
  <c r="E252" i="9"/>
  <c r="E222" i="9"/>
  <c r="BX188" i="9"/>
  <c r="E58" i="9"/>
  <c r="E1046" i="9"/>
  <c r="E402" i="9"/>
  <c r="BX368" i="9"/>
  <c r="E844" i="9"/>
  <c r="E751" i="9"/>
  <c r="BX1083" i="9"/>
  <c r="BX423" i="9"/>
  <c r="BX1146" i="9"/>
  <c r="BX1063" i="9"/>
  <c r="E327" i="9"/>
  <c r="E264" i="9"/>
  <c r="BX246" i="9"/>
  <c r="BX180" i="9"/>
  <c r="BX80" i="9"/>
  <c r="BX1046" i="9"/>
  <c r="BX396" i="9"/>
  <c r="E380" i="9"/>
  <c r="BX304" i="9"/>
  <c r="BX739" i="9"/>
  <c r="E1116" i="9"/>
  <c r="BX844" i="9"/>
  <c r="BX825" i="9"/>
  <c r="BX733" i="9"/>
  <c r="E663" i="9"/>
  <c r="BX287" i="9"/>
  <c r="E269" i="9"/>
  <c r="BX327" i="9"/>
  <c r="BX264" i="9"/>
  <c r="E246" i="9"/>
  <c r="E228" i="9"/>
  <c r="BX208" i="9"/>
  <c r="E64" i="9"/>
  <c r="E408" i="9"/>
  <c r="E392" i="9"/>
  <c r="E374" i="9"/>
  <c r="BX89" i="9"/>
  <c r="E46" i="9"/>
  <c r="BX10" i="9"/>
  <c r="BX165" i="9"/>
  <c r="E104" i="9"/>
  <c r="E80" i="9"/>
  <c r="E40" i="9"/>
  <c r="E22" i="9"/>
  <c r="E116" i="9"/>
  <c r="E98" i="9"/>
  <c r="E72" i="9"/>
  <c r="BX52" i="9"/>
  <c r="E34" i="9"/>
  <c r="E16" i="9"/>
  <c r="BX98" i="9"/>
  <c r="BX72" i="9"/>
  <c r="BX16" i="9"/>
  <c r="BX840" i="9"/>
  <c r="E547" i="9"/>
  <c r="BX522" i="9"/>
  <c r="BX358" i="9"/>
  <c r="E854" i="9"/>
  <c r="E248" i="9"/>
  <c r="E693" i="9"/>
  <c r="BX1059" i="9"/>
  <c r="BX295" i="9"/>
  <c r="BX553" i="9"/>
  <c r="BX342" i="9"/>
  <c r="E963" i="9"/>
  <c r="BX160" i="9"/>
  <c r="E173" i="9"/>
  <c r="BX1119" i="9"/>
  <c r="BX1028" i="9"/>
  <c r="E1091" i="9"/>
  <c r="E1012" i="9"/>
  <c r="E711" i="9"/>
  <c r="BX681" i="9"/>
  <c r="BX754" i="9"/>
  <c r="BX138" i="9"/>
  <c r="E432" i="9"/>
  <c r="E462" i="9"/>
  <c r="BX415" i="9"/>
  <c r="BX871" i="9"/>
  <c r="BX1097" i="9"/>
  <c r="E480" i="9"/>
  <c r="E443" i="9"/>
  <c r="BX455" i="9"/>
  <c r="E438" i="9"/>
  <c r="E455" i="9"/>
  <c r="E1143" i="9"/>
  <c r="BX969" i="9"/>
  <c r="BX814" i="9"/>
  <c r="BX1049" i="9"/>
  <c r="BX660" i="9"/>
  <c r="BX1311" i="9"/>
  <c r="BX828" i="9"/>
  <c r="BX523" i="9"/>
  <c r="E261" i="9"/>
  <c r="E94" i="9"/>
  <c r="BX383" i="9"/>
  <c r="BX730" i="9"/>
  <c r="E1037" i="9"/>
  <c r="BX974" i="9"/>
  <c r="BX1144" i="9"/>
  <c r="BX184" i="9"/>
  <c r="E296" i="9"/>
  <c r="BX836" i="9"/>
  <c r="BX816" i="9"/>
  <c r="BX377" i="9"/>
  <c r="BX299" i="9"/>
  <c r="BX318" i="9"/>
  <c r="E255" i="9"/>
  <c r="E974" i="9"/>
  <c r="BX1054" i="9"/>
  <c r="BX847" i="9"/>
  <c r="E1149" i="9"/>
  <c r="E405" i="9"/>
  <c r="BX394" i="9"/>
  <c r="E313" i="9"/>
  <c r="BX1137" i="9"/>
  <c r="BX1112" i="9"/>
  <c r="E1022" i="9"/>
  <c r="E1006" i="9"/>
  <c r="BX710" i="9"/>
  <c r="BX497" i="9"/>
  <c r="E1054" i="9"/>
  <c r="E237" i="9"/>
  <c r="BX121" i="9"/>
  <c r="E959" i="9"/>
  <c r="E1044" i="9"/>
  <c r="BX718" i="9"/>
  <c r="BX931" i="9"/>
  <c r="E284" i="9"/>
  <c r="BX542" i="9"/>
  <c r="BX231" i="9"/>
  <c r="E107" i="9"/>
  <c r="BX37" i="9"/>
  <c r="BX1143" i="9"/>
  <c r="BX880" i="9"/>
  <c r="BX1022" i="9"/>
  <c r="E1066" i="9"/>
  <c r="BX947" i="9"/>
  <c r="BX307" i="9"/>
  <c r="E371" i="9"/>
  <c r="E993" i="9"/>
  <c r="BX694" i="9"/>
  <c r="BX1066" i="9"/>
  <c r="E542" i="9"/>
  <c r="E359" i="9"/>
  <c r="BX329" i="9"/>
  <c r="E31" i="9"/>
  <c r="BX855" i="9"/>
  <c r="BX1037" i="9"/>
  <c r="BX554" i="9"/>
  <c r="BX313" i="9"/>
  <c r="E426" i="9"/>
  <c r="E415" i="9"/>
  <c r="BX1079" i="9"/>
  <c r="BX365" i="9"/>
  <c r="E211" i="9"/>
  <c r="E267" i="9"/>
  <c r="BX993" i="9"/>
  <c r="BX748" i="9"/>
  <c r="E688" i="9"/>
  <c r="E272" i="9"/>
  <c r="E660" i="9"/>
  <c r="E523" i="9"/>
  <c r="BX267" i="9"/>
  <c r="BX219" i="9"/>
  <c r="E77" i="9"/>
  <c r="E736" i="9"/>
  <c r="BX1091" i="9"/>
  <c r="E1081" i="9"/>
  <c r="BX19" i="9"/>
  <c r="BX353" i="9"/>
  <c r="E249" i="9"/>
  <c r="E204" i="9"/>
  <c r="BX61" i="9"/>
  <c r="BX13" i="9"/>
  <c r="BX243" i="9"/>
  <c r="E93" i="9"/>
  <c r="BX49" i="9"/>
  <c r="E7" i="9"/>
  <c r="E25" i="9"/>
  <c r="BX1014" i="9"/>
  <c r="BX999" i="9"/>
  <c r="E984" i="9"/>
  <c r="E937" i="9"/>
  <c r="E849" i="9"/>
  <c r="E748" i="9"/>
  <c r="E718" i="9"/>
  <c r="E699" i="9"/>
  <c r="E517" i="9"/>
  <c r="E421" i="9"/>
  <c r="E343" i="9"/>
  <c r="E324" i="9"/>
  <c r="E225" i="9"/>
  <c r="E184" i="9"/>
  <c r="E55" i="9"/>
  <c r="BX43" i="9"/>
  <c r="E13" i="9"/>
  <c r="E947" i="9"/>
  <c r="E999" i="9"/>
  <c r="BX984" i="9"/>
  <c r="BX937" i="9"/>
  <c r="BX849" i="9"/>
  <c r="E278" i="9"/>
  <c r="E1086" i="9"/>
  <c r="E667" i="9"/>
  <c r="E560" i="9"/>
  <c r="BX421" i="9"/>
  <c r="BX724" i="9"/>
  <c r="BX1060" i="9"/>
  <c r="BX324" i="9"/>
  <c r="E113" i="9"/>
  <c r="BX68" i="9"/>
  <c r="E43" i="9"/>
  <c r="E814" i="9"/>
  <c r="E880" i="9"/>
  <c r="E170" i="9"/>
  <c r="BX1044" i="9"/>
  <c r="BX1149" i="9"/>
  <c r="E399" i="9"/>
  <c r="E389" i="9"/>
  <c r="E377" i="9"/>
  <c r="E307" i="9"/>
  <c r="E299" i="9"/>
  <c r="BX959" i="9"/>
  <c r="E1029" i="9"/>
  <c r="BX807" i="9"/>
  <c r="E742" i="9"/>
  <c r="E710" i="9"/>
  <c r="BX677" i="9"/>
  <c r="BX290" i="9"/>
  <c r="E68" i="9"/>
  <c r="BX1106" i="9"/>
  <c r="BX1086" i="9"/>
  <c r="BX667" i="9"/>
  <c r="E548" i="9"/>
  <c r="E1060" i="9"/>
  <c r="BX255" i="9"/>
  <c r="E243" i="9"/>
  <c r="E193" i="9"/>
  <c r="E177" i="9"/>
  <c r="BX101" i="9"/>
  <c r="BX85" i="9"/>
  <c r="E671" i="9"/>
  <c r="BX1029" i="9"/>
  <c r="E1096" i="9"/>
  <c r="BX94" i="9"/>
  <c r="BX273" i="9"/>
  <c r="E378" i="9"/>
  <c r="E837" i="9"/>
  <c r="BX1138" i="9"/>
  <c r="E700" i="9"/>
  <c r="E1061" i="9"/>
  <c r="E125" i="9"/>
  <c r="E842" i="9"/>
  <c r="BX957" i="9"/>
  <c r="E668" i="9"/>
  <c r="BX498" i="9"/>
  <c r="E991" i="9"/>
  <c r="E1016" i="9"/>
  <c r="E689" i="9"/>
  <c r="BX555" i="9"/>
  <c r="E962" i="9"/>
  <c r="E62" i="9"/>
  <c r="E150" i="9"/>
  <c r="BX44" i="9"/>
  <c r="BX20" i="9"/>
  <c r="BX850" i="9"/>
  <c r="E1080" i="9"/>
  <c r="E661" i="9"/>
  <c r="BX1067" i="9"/>
  <c r="BX285" i="9"/>
  <c r="E537" i="9"/>
  <c r="BX411" i="9"/>
  <c r="BX114" i="9"/>
  <c r="BX205" i="9"/>
  <c r="BX314" i="9"/>
  <c r="BX195" i="9"/>
  <c r="E76" i="9"/>
  <c r="BX76" i="9"/>
  <c r="E146" i="9"/>
  <c r="BX194" i="9"/>
  <c r="E194" i="9"/>
  <c r="E964" i="9"/>
  <c r="BX949" i="9"/>
  <c r="E859" i="9"/>
  <c r="BX859" i="9"/>
  <c r="BX483" i="9"/>
  <c r="E483" i="9"/>
  <c r="E459" i="9"/>
  <c r="BX429" i="9"/>
  <c r="BX341" i="9"/>
  <c r="E203" i="9"/>
  <c r="BX189" i="9"/>
  <c r="BX159" i="9"/>
  <c r="E159" i="9"/>
  <c r="E141" i="9"/>
  <c r="BX70" i="9"/>
  <c r="E70" i="9"/>
  <c r="E226" i="9"/>
  <c r="BX244" i="9"/>
  <c r="E262" i="9"/>
  <c r="BX1055" i="9"/>
  <c r="E1055" i="9"/>
  <c r="E1108" i="9"/>
  <c r="BX1108" i="9"/>
  <c r="BX1018" i="9"/>
  <c r="E1018" i="9"/>
  <c r="E994" i="9"/>
  <c r="BX700" i="9"/>
  <c r="BX661" i="9"/>
  <c r="E549" i="9"/>
  <c r="BX537" i="9"/>
  <c r="E664" i="9"/>
  <c r="BX808" i="9"/>
  <c r="E330" i="9"/>
  <c r="BX319" i="9"/>
  <c r="E244" i="9"/>
  <c r="E220" i="9"/>
  <c r="E195" i="9"/>
  <c r="BX122" i="9"/>
  <c r="E95" i="9"/>
  <c r="BX62" i="9"/>
  <c r="E14" i="9"/>
  <c r="BX1050" i="9"/>
  <c r="BX378" i="9"/>
  <c r="BX302" i="9"/>
  <c r="E831" i="9"/>
  <c r="BX459" i="9"/>
  <c r="E196" i="9"/>
  <c r="E303" i="9"/>
  <c r="E315" i="9"/>
  <c r="BX315" i="9"/>
  <c r="E373" i="9"/>
  <c r="E385" i="9"/>
  <c r="E395" i="9"/>
  <c r="E407" i="9"/>
  <c r="BX407" i="9"/>
  <c r="BX499" i="9"/>
  <c r="E499" i="9"/>
  <c r="E750" i="9"/>
  <c r="E1045" i="9"/>
  <c r="E1068" i="9"/>
  <c r="BX1068" i="9"/>
  <c r="E1100" i="9"/>
  <c r="BX1004" i="9"/>
  <c r="E1004" i="9"/>
  <c r="BX1033" i="9"/>
  <c r="E1033" i="9"/>
  <c r="E821" i="9"/>
  <c r="E948" i="9"/>
  <c r="E135" i="9"/>
  <c r="E147" i="9"/>
  <c r="E493" i="9"/>
  <c r="E8" i="9"/>
  <c r="BX8" i="9"/>
  <c r="E26" i="9"/>
  <c r="E86" i="9"/>
  <c r="E325" i="9"/>
  <c r="E406" i="9"/>
  <c r="BX406" i="9"/>
  <c r="BX416" i="9"/>
  <c r="E416" i="9"/>
  <c r="BX81" i="9"/>
  <c r="BX719" i="9"/>
  <c r="E1114" i="9"/>
  <c r="E291" i="9"/>
  <c r="E279" i="9"/>
  <c r="E1030" i="9"/>
  <c r="BX749" i="9"/>
  <c r="E1007" i="9"/>
  <c r="E856" i="9"/>
  <c r="BX829" i="9"/>
  <c r="BX737" i="9"/>
  <c r="BX668" i="9"/>
  <c r="E1087" i="9"/>
  <c r="E561" i="9"/>
  <c r="E238" i="9"/>
  <c r="BX220" i="9"/>
  <c r="BX185" i="9"/>
  <c r="BX86" i="9"/>
  <c r="BX14" i="9"/>
  <c r="E1050" i="9"/>
  <c r="BX400" i="9"/>
  <c r="E81" i="9"/>
  <c r="BX830" i="9"/>
  <c r="E709" i="9"/>
  <c r="BX1088" i="9"/>
  <c r="E1088" i="9"/>
  <c r="BX964" i="9"/>
  <c r="E108" i="9"/>
  <c r="BX171" i="9"/>
  <c r="E171" i="9"/>
  <c r="E212" i="9"/>
  <c r="BX212" i="9"/>
  <c r="BX69" i="9"/>
  <c r="BX1157" i="9"/>
  <c r="BX1030" i="9"/>
  <c r="BX725" i="9"/>
  <c r="E970" i="9"/>
  <c r="E881" i="9"/>
  <c r="BX856" i="9"/>
  <c r="E695" i="9"/>
  <c r="E678" i="9"/>
  <c r="E384" i="9"/>
  <c r="BX932" i="9"/>
  <c r="BX1087" i="9"/>
  <c r="BX524" i="9"/>
  <c r="BX484" i="9"/>
  <c r="E256" i="9"/>
  <c r="E354" i="9"/>
  <c r="BX238" i="9"/>
  <c r="BX108" i="9"/>
  <c r="E78" i="9"/>
  <c r="E163" i="9"/>
  <c r="BX1099" i="9"/>
  <c r="BX153" i="9"/>
  <c r="BX977" i="9"/>
  <c r="E830" i="9"/>
  <c r="BX831" i="9"/>
  <c r="E38" i="9"/>
  <c r="BX372" i="9"/>
  <c r="E975" i="9"/>
  <c r="E1132" i="9"/>
  <c r="E114" i="9"/>
  <c r="E366" i="9"/>
  <c r="BX1038" i="9"/>
  <c r="BX1023" i="9"/>
  <c r="BX985" i="9"/>
  <c r="BX970" i="9"/>
  <c r="BX881" i="9"/>
  <c r="E822" i="9"/>
  <c r="BX678" i="9"/>
  <c r="BX297" i="9"/>
  <c r="E524" i="9"/>
  <c r="E360" i="9"/>
  <c r="BX354" i="9"/>
  <c r="BX325" i="9"/>
  <c r="BX262" i="9"/>
  <c r="BX232" i="9"/>
  <c r="E205" i="9"/>
  <c r="BX178" i="9"/>
  <c r="BX102" i="9"/>
  <c r="E50" i="9"/>
  <c r="BX32" i="9"/>
  <c r="E153" i="9"/>
  <c r="E189" i="9"/>
  <c r="BX709" i="9"/>
  <c r="E949" i="9"/>
  <c r="E429" i="9"/>
  <c r="E950" i="9"/>
  <c r="E56" i="9"/>
  <c r="BX56" i="9"/>
  <c r="BX308" i="9"/>
  <c r="E308" i="9"/>
  <c r="E344" i="9"/>
  <c r="E390" i="9"/>
  <c r="BX390" i="9"/>
  <c r="E176" i="9"/>
  <c r="BX669" i="9"/>
  <c r="E944" i="9"/>
  <c r="BX944" i="9"/>
  <c r="BX743" i="9"/>
  <c r="BX950" i="9"/>
  <c r="E1000" i="9"/>
  <c r="E712" i="9"/>
  <c r="BX1080" i="9"/>
  <c r="BX543" i="9"/>
  <c r="E518" i="9"/>
  <c r="BX250" i="9"/>
  <c r="E232" i="9"/>
  <c r="BX50" i="9"/>
  <c r="BX26" i="9"/>
  <c r="BX1150" i="9"/>
  <c r="BX384" i="9"/>
  <c r="E314" i="9"/>
  <c r="BX203" i="9"/>
  <c r="BX125" i="9"/>
  <c r="BX141" i="9"/>
  <c r="E977" i="9"/>
  <c r="E669" i="9"/>
  <c r="E341" i="9"/>
  <c r="E1157" i="9"/>
  <c r="E492" i="9"/>
  <c r="E158" i="9"/>
  <c r="E263" i="9"/>
  <c r="E468" i="9"/>
  <c r="BX1075" i="9"/>
  <c r="E457" i="9"/>
  <c r="BX466" i="9"/>
  <c r="E451" i="9"/>
  <c r="BX472" i="9"/>
  <c r="BX432" i="9"/>
  <c r="E477" i="9"/>
  <c r="E1092" i="9"/>
  <c r="E472" i="9"/>
  <c r="E445" i="9"/>
  <c r="E731" i="9"/>
  <c r="BX872" i="9"/>
  <c r="E69" i="9"/>
  <c r="BX707" i="9"/>
  <c r="E707" i="9"/>
  <c r="E820" i="9"/>
  <c r="BX938" i="9"/>
  <c r="BX146" i="9"/>
  <c r="E134" i="9"/>
  <c r="BX820" i="9"/>
  <c r="BX134" i="9"/>
  <c r="BX492" i="9"/>
  <c r="BX130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<sst xmlns="http://schemas.openxmlformats.org/spreadsheetml/2006/main" count="74855" uniqueCount="6850">
  <si>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</si>
  <si>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</si>
  <si>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</si>
  <si>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</si>
  <si>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</si>
  <si>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</si>
  <si>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</si>
  <si>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</si>
  <si>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</si>
  <si>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</si>
  <si>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</si>
  <si>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</si>
  <si>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</si>
  <si>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</si>
  <si>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</si>
  <si>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</si>
  <si>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</si>
  <si>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</si>
  <si>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</si>
  <si>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</si>
  <si>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</si>
  <si>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</si>
  <si>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</si>
  <si>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</si>
  <si>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</si>
  <si>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</si>
  <si>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</si>
  <si>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</si>
  <si>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</si>
  <si>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</si>
  <si>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</si>
  <si>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</si>
  <si>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</si>
  <si>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</si>
  <si>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</si>
  <si>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</si>
  <si>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</si>
  <si>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</si>
  <si>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</si>
  <si>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</si>
  <si>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</si>
  <si>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</si>
  <si>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</si>
  <si>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</si>
  <si>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</si>
  <si>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</si>
  <si>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</si>
  <si>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</si>
  <si>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</si>
  <si>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</si>
  <si>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</si>
  <si>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</si>
  <si>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</si>
  <si>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</si>
  <si>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</si>
  <si>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</si>
  <si>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</si>
  <si>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</si>
  <si>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</si>
  <si>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</si>
  <si>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</si>
  <si>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</si>
  <si>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</si>
  <si>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</si>
  <si>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</si>
  <si>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</si>
  <si>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</si>
  <si>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</si>
  <si>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</si>
  <si>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</si>
  <si>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</si>
  <si>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</si>
  <si>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</si>
  <si>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</si>
  <si>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</si>
  <si>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</si>
  <si>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</si>
  <si>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</si>
  <si>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</si>
  <si>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</si>
  <si>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</si>
  <si>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</si>
  <si>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</si>
  <si>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</si>
  <si>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</si>
  <si>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</si>
  <si>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</si>
  <si>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</si>
  <si>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1524B140-9-C1</t>
  </si>
  <si>
    <t>1524B140-9-S1</t>
  </si>
  <si>
    <t>MR30168055300</t>
  </si>
  <si>
    <t>MR30168055500</t>
  </si>
  <si>
    <t>MR30168087300</t>
  </si>
  <si>
    <t>MR30168087500</t>
  </si>
  <si>
    <t>MR30177553550</t>
  </si>
  <si>
    <t>MR30177556350</t>
  </si>
  <si>
    <t>1524L100-1-C1</t>
  </si>
  <si>
    <t>MR30177556550</t>
  </si>
  <si>
    <t>1524L100-1-S1</t>
  </si>
  <si>
    <t>MR30177563350</t>
  </si>
  <si>
    <t xml:space="preserve">Matte Black </t>
  </si>
  <si>
    <t>MR30178558300</t>
  </si>
  <si>
    <t>MR30178580300</t>
  </si>
  <si>
    <t>MR30178587300</t>
  </si>
  <si>
    <t>MR30189055318</t>
  </si>
  <si>
    <t>MR30189080312N</t>
  </si>
  <si>
    <t>MR30177512335</t>
  </si>
  <si>
    <t>MR30129088518</t>
  </si>
  <si>
    <t>1717B100-S1</t>
  </si>
  <si>
    <t>1717B114-S1</t>
  </si>
  <si>
    <t>MR30278580500</t>
  </si>
  <si>
    <t>1717B140-S1</t>
  </si>
  <si>
    <t>MR30278587500</t>
  </si>
  <si>
    <t>1717B89-S1</t>
  </si>
  <si>
    <t>BOLT 304/305</t>
  </si>
  <si>
    <t>MR30451055750N</t>
  </si>
  <si>
    <t>MR30451060750N</t>
  </si>
  <si>
    <t>MR30458055724N</t>
  </si>
  <si>
    <t>MR30458060724N</t>
  </si>
  <si>
    <t>MR30468012300</t>
  </si>
  <si>
    <t>MR30468050700</t>
  </si>
  <si>
    <t>MR30468080700</t>
  </si>
  <si>
    <t>MR30468080300</t>
  </si>
  <si>
    <t>MR30468087500</t>
  </si>
  <si>
    <t>MR30468087700</t>
  </si>
  <si>
    <t>1717B100-C1</t>
  </si>
  <si>
    <t>1717B127-S1</t>
  </si>
  <si>
    <t>MR30489016718</t>
  </si>
  <si>
    <t>MR30489016318</t>
  </si>
  <si>
    <t>MR30489050518</t>
  </si>
  <si>
    <t>MR30489050712N</t>
  </si>
  <si>
    <t>MR30489050312N</t>
  </si>
  <si>
    <t>MR30489087718</t>
  </si>
  <si>
    <t>MR30529016318</t>
  </si>
  <si>
    <t>MR30568087300</t>
  </si>
  <si>
    <t>MR30589055318</t>
  </si>
  <si>
    <t>1922B100-S1</t>
  </si>
  <si>
    <t>1922B117-S1</t>
  </si>
  <si>
    <t>1922B114-S1</t>
  </si>
  <si>
    <t>MR30629080518</t>
  </si>
  <si>
    <t>MR30668012500</t>
  </si>
  <si>
    <t>1922B89-S1</t>
  </si>
  <si>
    <t>MR30668050500</t>
  </si>
  <si>
    <t>MR30668060500</t>
  </si>
  <si>
    <t>MR30668080500</t>
  </si>
  <si>
    <t>MR30668087500</t>
  </si>
  <si>
    <t>MR30789087512N</t>
  </si>
  <si>
    <t>MR30789080512N</t>
  </si>
  <si>
    <t>MR30789060512N</t>
  </si>
  <si>
    <t>MR30789050512N</t>
  </si>
  <si>
    <t>MR30768087500</t>
  </si>
  <si>
    <t>MR30768080500</t>
  </si>
  <si>
    <t>MR30768060500</t>
  </si>
  <si>
    <t>MR30768012500</t>
  </si>
  <si>
    <t>T077L122</t>
  </si>
  <si>
    <t>91290A224</t>
  </si>
  <si>
    <t>MR30878555500</t>
  </si>
  <si>
    <t>MR30878512500</t>
  </si>
  <si>
    <t>T077L110</t>
  </si>
  <si>
    <t>MR30878512900</t>
  </si>
  <si>
    <t>T077L136</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</si>
  <si>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</si>
  <si>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</si>
  <si>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</si>
  <si>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</si>
  <si>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</si>
  <si>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</si>
  <si>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</si>
  <si>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</si>
  <si>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</si>
  <si>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</si>
  <si>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</si>
  <si>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</si>
  <si>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</si>
  <si>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</si>
  <si>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T077L136-B</t>
  </si>
  <si>
    <t>T077L122-B</t>
  </si>
  <si>
    <t>MR31089055912N</t>
  </si>
  <si>
    <t>MR31089087518</t>
  </si>
  <si>
    <t>MR31029080500</t>
  </si>
  <si>
    <t>MR31029087900</t>
  </si>
  <si>
    <t>MR31029088900</t>
  </si>
  <si>
    <t>MR31168012800</t>
  </si>
  <si>
    <t>MR40127045552B</t>
  </si>
  <si>
    <t>S128T085</t>
  </si>
  <si>
    <t>H20875</t>
  </si>
  <si>
    <t>5+2</t>
  </si>
  <si>
    <t>MR40127046543B</t>
  </si>
  <si>
    <t>S128T131</t>
  </si>
  <si>
    <t>4+3</t>
  </si>
  <si>
    <t>MR40127047552B</t>
  </si>
  <si>
    <t>S128T106</t>
  </si>
  <si>
    <t>MR40128046544B</t>
  </si>
  <si>
    <t>4+4</t>
  </si>
  <si>
    <t>MR40147040352B</t>
  </si>
  <si>
    <t>S128T080</t>
  </si>
  <si>
    <t>Machined</t>
  </si>
  <si>
    <t>MR40147045352B</t>
  </si>
  <si>
    <t>MR40147045552B</t>
  </si>
  <si>
    <t>MR40147045343B</t>
  </si>
  <si>
    <t>MR40147045543B</t>
  </si>
  <si>
    <t>5+5</t>
  </si>
  <si>
    <t>2.5+2.5</t>
  </si>
  <si>
    <t>DB15-1-B</t>
  </si>
  <si>
    <t>MR40157045543B</t>
  </si>
  <si>
    <t>MR40157045343B</t>
  </si>
  <si>
    <t>DB15-1-A</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</si>
  <si>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</si>
  <si>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</si>
  <si>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</si>
  <si>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</si>
  <si>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</si>
  <si>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</si>
  <si>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</si>
  <si>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</si>
  <si>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</si>
  <si>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</si>
  <si>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</si>
  <si>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</si>
  <si>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</si>
  <si>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</si>
  <si>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</si>
  <si>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</si>
  <si>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DB14-2-B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</si>
  <si>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</si>
  <si>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</si>
  <si>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</si>
  <si>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</si>
  <si>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</si>
  <si>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</si>
  <si>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</si>
  <si>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</si>
  <si>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</si>
  <si>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</si>
  <si>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</si>
  <si>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</si>
  <si>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</si>
  <si>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</si>
  <si>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</si>
  <si>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</si>
  <si>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</si>
  <si>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</si>
  <si>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</si>
  <si>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</si>
  <si>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</si>
  <si>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</si>
  <si>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</si>
  <si>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</si>
  <si>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DB17-1-A</t>
  </si>
  <si>
    <t>DB20-1-B</t>
  </si>
  <si>
    <t>MR10529050512B</t>
  </si>
  <si>
    <t>MR10529060512B</t>
  </si>
  <si>
    <t>MR10529080512B</t>
  </si>
  <si>
    <t>MR10529000312B</t>
  </si>
  <si>
    <t>MR10578560300B</t>
  </si>
  <si>
    <t>MR50157051548S</t>
  </si>
  <si>
    <t>MR501 VT-SPEC</t>
  </si>
  <si>
    <t>MR50257051515S</t>
  </si>
  <si>
    <t>MR502 VT-SPEC</t>
  </si>
  <si>
    <t>MR50257012515S</t>
  </si>
  <si>
    <t>T074L86</t>
  </si>
  <si>
    <t>ZH-101</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</si>
  <si>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</si>
  <si>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</si>
  <si>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</si>
  <si>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</si>
  <si>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</si>
  <si>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</si>
  <si>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</si>
  <si>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</si>
  <si>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</si>
  <si>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</si>
  <si>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</si>
  <si>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</si>
  <si>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</si>
  <si>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</si>
  <si>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</si>
  <si>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</si>
  <si>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</si>
  <si>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</si>
  <si>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</si>
  <si>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</si>
  <si>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</si>
  <si>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</si>
  <si>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</si>
  <si>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</si>
  <si>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</si>
  <si>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</si>
  <si>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</si>
  <si>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</si>
  <si>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</si>
  <si>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</si>
  <si>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</si>
  <si>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</si>
  <si>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</si>
  <si>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</si>
  <si>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</si>
  <si>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</si>
  <si>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</si>
  <si>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</si>
  <si>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</si>
  <si>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</si>
  <si>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</si>
  <si>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</si>
  <si>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</si>
  <si>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</si>
  <si>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</si>
  <si>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</si>
  <si>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</si>
  <si>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</si>
  <si>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</si>
  <si>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</si>
  <si>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</si>
  <si>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</si>
  <si>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</si>
  <si>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</si>
  <si>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</si>
  <si>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</si>
  <si>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</si>
  <si>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</si>
  <si>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</si>
  <si>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</si>
  <si>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</si>
  <si>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</si>
  <si>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</si>
  <si>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</si>
  <si>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</si>
  <si>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</si>
  <si>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</si>
  <si>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</si>
  <si>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</si>
  <si>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</si>
  <si>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</si>
  <si>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</si>
  <si>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</si>
  <si>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</si>
  <si>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</si>
  <si>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</si>
  <si>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</si>
  <si>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</si>
  <si>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</si>
  <si>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</si>
  <si>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</si>
  <si>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</si>
  <si>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</si>
  <si>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</si>
  <si>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</si>
  <si>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</si>
  <si>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</si>
  <si>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</si>
  <si>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</si>
  <si>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</si>
  <si>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</si>
  <si>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</si>
  <si>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</si>
  <si>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</si>
  <si>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</si>
  <si>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</si>
  <si>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</si>
  <si>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</si>
  <si>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</si>
  <si>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</si>
  <si>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</si>
  <si>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</si>
  <si>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</si>
  <si>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</si>
  <si>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</si>
  <si>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</si>
  <si>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</si>
  <si>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</si>
  <si>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</si>
  <si>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</si>
  <si>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</si>
  <si>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</si>
  <si>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</si>
  <si>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</si>
  <si>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</si>
  <si>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</si>
  <si>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</si>
  <si>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</si>
  <si>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</si>
  <si>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</si>
  <si>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</si>
  <si>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</si>
  <si>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</si>
  <si>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</si>
  <si>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</si>
  <si>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</si>
  <si>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</si>
  <si>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</si>
  <si>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</si>
  <si>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</si>
  <si>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</si>
  <si>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</si>
  <si>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</si>
  <si>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</si>
  <si>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</si>
  <si>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</si>
  <si>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</si>
  <si>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</si>
  <si>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</si>
  <si>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</si>
  <si>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</si>
  <si>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</si>
  <si>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</si>
  <si>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</si>
  <si>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</si>
  <si>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</si>
  <si>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</si>
  <si>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</si>
  <si>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</si>
  <si>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</si>
  <si>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</si>
  <si>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</si>
  <si>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</si>
  <si>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</si>
  <si>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</si>
  <si>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</si>
  <si>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</si>
  <si>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</si>
  <si>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</si>
  <si>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</si>
  <si>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</si>
  <si>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</si>
  <si>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</si>
  <si>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</si>
  <si>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</si>
  <si>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</si>
  <si>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</si>
  <si>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</si>
  <si>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</si>
  <si>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</si>
  <si>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</si>
  <si>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</si>
  <si>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</si>
  <si>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</si>
  <si>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</si>
  <si>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</si>
  <si>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</si>
  <si>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</si>
  <si>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</si>
  <si>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</si>
  <si>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</si>
  <si>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</si>
  <si>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</si>
  <si>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</si>
  <si>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</si>
  <si>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</si>
  <si>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</si>
  <si>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</si>
  <si>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</si>
  <si>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</si>
  <si>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</si>
  <si>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</si>
  <si>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</si>
  <si>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</si>
  <si>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</si>
  <si>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</si>
  <si>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</si>
  <si>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</si>
  <si>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</si>
  <si>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</si>
  <si>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</si>
  <si>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</si>
  <si>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</si>
  <si>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</si>
  <si>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</si>
  <si>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</si>
  <si>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</si>
  <si>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</si>
  <si>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</si>
  <si>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</si>
  <si>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</si>
  <si>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</si>
  <si>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</si>
  <si>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</si>
  <si>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</si>
  <si>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</si>
  <si>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</si>
  <si>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</si>
  <si>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</si>
  <si>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</si>
  <si>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</si>
  <si>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</si>
  <si>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</si>
  <si>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</si>
  <si>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</si>
  <si>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</si>
  <si>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</si>
  <si>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</si>
  <si>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</si>
  <si>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</si>
  <si>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</si>
  <si>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</si>
  <si>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</si>
  <si>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</si>
  <si>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</si>
  <si>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</si>
  <si>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</si>
  <si>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</si>
  <si>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</si>
  <si>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</si>
  <si>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</si>
  <si>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</si>
  <si>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</si>
  <si>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</si>
  <si>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</si>
  <si>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</si>
  <si>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</si>
  <si>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</si>
  <si>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</si>
  <si>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</si>
  <si>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</si>
  <si>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</si>
  <si>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</si>
  <si>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</si>
  <si>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</si>
  <si>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</si>
  <si>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</si>
  <si>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</si>
  <si>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</si>
  <si>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</si>
  <si>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</si>
  <si>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</si>
  <si>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</si>
  <si>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</si>
  <si>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</si>
  <si>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</si>
  <si>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</si>
  <si>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</si>
  <si>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</si>
  <si>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</si>
  <si>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</si>
  <si>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</si>
  <si>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</si>
  <si>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</si>
  <si>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</si>
  <si>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</si>
  <si>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</si>
  <si>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</si>
  <si>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</si>
  <si>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</si>
  <si>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</si>
  <si>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</si>
  <si>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</si>
  <si>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</si>
  <si>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</si>
  <si>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</si>
  <si>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</si>
  <si>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</si>
  <si>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</si>
  <si>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</si>
  <si>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</si>
  <si>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</si>
  <si>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</si>
  <si>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</si>
  <si>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</si>
  <si>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</si>
  <si>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</si>
  <si>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</si>
  <si>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</si>
  <si>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</si>
  <si>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</si>
  <si>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</si>
  <si>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</si>
  <si>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</si>
  <si>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</si>
  <si>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</si>
  <si>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</si>
  <si>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</si>
  <si>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</si>
  <si>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</si>
  <si>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</si>
  <si>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</si>
  <si>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</si>
  <si>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</si>
  <si>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</si>
  <si>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</si>
  <si>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</si>
  <si>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</si>
  <si>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</si>
  <si>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</si>
  <si>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</si>
  <si>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</si>
  <si>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</si>
  <si>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</si>
  <si>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</si>
  <si>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</si>
  <si>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</si>
  <si>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</si>
  <si>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</si>
  <si>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</si>
  <si>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</si>
  <si>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</si>
  <si>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</si>
  <si>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</si>
  <si>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</si>
  <si>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</si>
  <si>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</si>
  <si>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</si>
  <si>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</si>
  <si>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</si>
  <si>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</si>
  <si>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</si>
  <si>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</si>
  <si>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</si>
  <si>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</si>
  <si>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</si>
  <si>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</si>
  <si>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</si>
  <si>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</si>
  <si>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</si>
  <si>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</si>
  <si>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</si>
  <si>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</si>
  <si>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</si>
  <si>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</si>
  <si>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</si>
  <si>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</si>
  <si>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</si>
  <si>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</si>
  <si>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</si>
  <si>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</si>
  <si>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</si>
  <si>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</si>
  <si>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</si>
  <si>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</si>
  <si>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</si>
  <si>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</si>
  <si>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</si>
  <si>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</si>
  <si>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</si>
  <si>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</si>
  <si>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</si>
  <si>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</si>
  <si>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</si>
  <si>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</si>
  <si>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</si>
  <si>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</si>
  <si>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</si>
  <si>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</si>
  <si>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</si>
  <si>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</si>
  <si>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</si>
  <si>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</si>
  <si>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</si>
  <si>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</si>
  <si>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</si>
  <si>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</si>
  <si>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</si>
  <si>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</si>
  <si>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</si>
  <si>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</si>
  <si>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</si>
  <si>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</si>
  <si>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</si>
  <si>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</si>
  <si>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</si>
  <si>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</si>
  <si>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</si>
  <si>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</si>
  <si>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</si>
  <si>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</si>
  <si>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</si>
  <si>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</si>
  <si>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</si>
  <si>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</si>
  <si>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</si>
  <si>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</si>
  <si>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</si>
  <si>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</si>
  <si>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</si>
  <si>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</si>
  <si>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</si>
  <si>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</si>
  <si>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</si>
  <si>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</si>
  <si>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</si>
  <si>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</si>
  <si>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</si>
  <si>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</si>
  <si>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</si>
  <si>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</si>
  <si>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</si>
  <si>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</si>
  <si>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</si>
  <si>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</si>
  <si>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</si>
  <si>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</si>
  <si>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</si>
  <si>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</si>
  <si>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</si>
  <si>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</si>
  <si>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</si>
  <si>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</si>
  <si>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</si>
  <si>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</si>
  <si>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</si>
  <si>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</si>
  <si>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</si>
  <si>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</si>
  <si>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</si>
  <si>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</si>
  <si>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</si>
  <si>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</si>
  <si>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</si>
  <si>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</si>
  <si>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</si>
  <si>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</si>
  <si>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</si>
  <si>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</si>
  <si>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</si>
  <si>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</si>
  <si>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</si>
  <si>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</si>
  <si>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</si>
  <si>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</si>
  <si>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</si>
  <si>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</si>
  <si>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</si>
  <si>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</si>
  <si>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</si>
  <si>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</si>
  <si>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</si>
  <si>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</si>
  <si>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</si>
  <si>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</si>
  <si>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</si>
  <si>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</si>
  <si>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</si>
  <si>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</si>
  <si>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</si>
  <si>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</si>
  <si>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</si>
  <si>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</si>
  <si>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</si>
  <si>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</si>
  <si>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</si>
  <si>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</si>
  <si>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</si>
  <si>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</si>
  <si>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</si>
  <si>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</si>
  <si>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</si>
  <si>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</si>
  <si>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</si>
  <si>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</si>
  <si>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</si>
  <si>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</si>
  <si>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</si>
  <si>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</si>
  <si>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</si>
  <si>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</si>
  <si>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</si>
  <si>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</si>
  <si>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</si>
  <si>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</si>
  <si>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</si>
  <si>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</si>
  <si>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</si>
  <si>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</si>
  <si>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</si>
  <si>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</si>
  <si>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</si>
  <si>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</si>
  <si>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</si>
  <si>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</si>
  <si>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</si>
  <si>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</si>
  <si>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</si>
  <si>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</si>
  <si>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</si>
  <si>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</si>
  <si>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</si>
  <si>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</si>
  <si>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</si>
  <si>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</si>
  <si>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</si>
  <si>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</si>
  <si>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</si>
  <si>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</si>
  <si>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</si>
  <si>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</si>
  <si>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</si>
  <si>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</si>
  <si>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</si>
  <si>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</si>
  <si>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</si>
  <si>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</si>
  <si>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</si>
  <si>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</si>
  <si>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</si>
  <si>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</si>
  <si>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</si>
  <si>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</si>
  <si>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</si>
  <si>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</si>
  <si>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</si>
  <si>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</si>
  <si>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</si>
  <si>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</si>
  <si>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</si>
  <si>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</si>
  <si>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</si>
  <si>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</si>
  <si>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</si>
  <si>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</si>
  <si>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</si>
  <si>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</si>
  <si>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</si>
  <si>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</si>
  <si>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</si>
  <si>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</si>
  <si>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</si>
  <si>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</si>
  <si>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</si>
  <si>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</si>
  <si>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</si>
  <si>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</si>
  <si>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</si>
  <si>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</si>
  <si>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</si>
  <si>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</si>
  <si>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</si>
  <si>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</si>
  <si>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</si>
  <si>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</si>
  <si>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</si>
  <si>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</si>
  <si>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</si>
  <si>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</si>
  <si>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</si>
  <si>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</si>
  <si>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</si>
  <si>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</si>
  <si>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</si>
  <si>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</si>
  <si>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</si>
  <si>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</si>
  <si>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</si>
  <si>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</si>
  <si>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</si>
  <si>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</si>
  <si>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</si>
  <si>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</si>
  <si>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</si>
  <si>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</si>
  <si>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</si>
  <si>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</si>
  <si>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</si>
  <si>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</si>
  <si>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</si>
  <si>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</si>
  <si>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</si>
  <si>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</si>
  <si>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</si>
  <si>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</si>
  <si>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</si>
  <si>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</si>
  <si>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</si>
  <si>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</si>
  <si>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</si>
  <si>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</si>
  <si>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</si>
  <si>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</si>
  <si>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</si>
  <si>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</si>
  <si>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</si>
  <si>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</si>
  <si>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</si>
  <si>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</si>
  <si>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</si>
  <si>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</si>
  <si>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</si>
  <si>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</si>
  <si>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</si>
  <si>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</si>
  <si>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</si>
  <si>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</si>
  <si>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</si>
  <si>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</si>
  <si>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</si>
  <si>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</si>
  <si>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</si>
  <si>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</si>
  <si>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</si>
  <si>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</si>
  <si>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</si>
  <si>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</si>
  <si>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</si>
  <si>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</si>
  <si>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</si>
  <si>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</si>
  <si>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</si>
  <si>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</si>
  <si>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</si>
  <si>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</si>
  <si>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</si>
  <si>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</si>
  <si>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</si>
  <si>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</si>
  <si>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</si>
  <si>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</si>
  <si>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</si>
  <si>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</si>
  <si>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</si>
  <si>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</si>
  <si>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</si>
  <si>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</si>
  <si>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</si>
  <si>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</si>
  <si>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</si>
  <si>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</si>
  <si>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</si>
  <si>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</si>
  <si>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</si>
  <si>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</si>
  <si>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</si>
  <si>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</si>
  <si>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</si>
  <si>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</si>
  <si>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</si>
  <si>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</si>
  <si>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</si>
  <si>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T082L90-H48</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</si>
  <si>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</si>
  <si>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</si>
  <si>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</si>
  <si>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</si>
  <si>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</si>
  <si>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</si>
  <si>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</si>
  <si>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</si>
  <si>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</si>
  <si>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</si>
  <si>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</si>
  <si>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T077L131-2</t>
  </si>
  <si>
    <t>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</si>
  <si>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</si>
  <si>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</si>
  <si>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</si>
  <si>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</si>
  <si>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</si>
  <si>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</si>
  <si>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</si>
  <si>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</si>
  <si>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</si>
  <si>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</si>
  <si>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</si>
  <si>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</si>
  <si>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</si>
  <si>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</si>
  <si>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</si>
  <si>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DB17-3-B</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</si>
  <si>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</si>
  <si>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</si>
  <si>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</si>
  <si>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</si>
  <si>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</si>
  <si>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</si>
  <si>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</si>
  <si>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</si>
  <si>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</si>
  <si>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</si>
  <si>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</si>
  <si>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</si>
  <si>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</si>
  <si>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</si>
  <si>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</si>
  <si>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</si>
  <si>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</si>
  <si>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</si>
  <si>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</si>
  <si>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</si>
  <si>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</si>
  <si>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</si>
  <si>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</si>
  <si>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</si>
  <si>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</si>
  <si>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</si>
  <si>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</si>
  <si>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</si>
  <si>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</si>
  <si>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</si>
  <si>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</si>
  <si>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</si>
  <si>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</si>
  <si>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</si>
  <si>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</si>
  <si>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</si>
  <si>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</si>
  <si>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</si>
  <si>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</si>
  <si>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</si>
  <si>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</si>
  <si>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</si>
  <si>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</si>
  <si>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</si>
  <si>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</si>
  <si>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</si>
  <si>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</si>
  <si>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</si>
  <si>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</si>
  <si>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</si>
  <si>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</si>
  <si>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</si>
  <si>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</si>
  <si>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</si>
  <si>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</si>
  <si>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</si>
  <si>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</si>
  <si>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</si>
  <si>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</si>
  <si>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</si>
  <si>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</si>
  <si>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</si>
  <si>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</si>
  <si>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</si>
  <si>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</si>
  <si>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</si>
  <si>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</si>
  <si>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</si>
  <si>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</si>
  <si>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</si>
  <si>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</si>
  <si>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</si>
  <si>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</si>
  <si>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</si>
  <si>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</si>
  <si>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</si>
  <si>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</si>
  <si>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</si>
  <si>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</si>
  <si>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</si>
  <si>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</si>
  <si>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</si>
  <si>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</si>
  <si>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</si>
  <si>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</si>
  <si>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</si>
  <si>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</si>
  <si>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</si>
  <si>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</si>
  <si>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</si>
  <si>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</si>
  <si>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</si>
  <si>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</si>
  <si>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</si>
  <si>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ZH-109</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</si>
  <si>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</si>
  <si>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</si>
  <si>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</si>
  <si>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</si>
  <si>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</si>
  <si>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</si>
  <si>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</si>
  <si>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</si>
  <si>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</si>
  <si>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</si>
  <si>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</si>
  <si>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</si>
  <si>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</si>
  <si>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</si>
  <si>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</si>
  <si>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</si>
  <si>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</si>
  <si>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</si>
  <si>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</si>
  <si>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</si>
  <si>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</si>
  <si>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</si>
  <si>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</si>
  <si>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</si>
  <si>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</si>
  <si>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</si>
  <si>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</si>
  <si>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</si>
  <si>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</si>
  <si>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</si>
  <si>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</si>
  <si>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</si>
  <si>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</si>
  <si>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</si>
  <si>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</si>
  <si>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</si>
  <si>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</si>
  <si>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</si>
  <si>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</si>
  <si>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</si>
  <si>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</si>
  <si>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</si>
  <si>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</si>
  <si>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</si>
  <si>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</si>
  <si>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</si>
  <si>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</si>
  <si>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</si>
  <si>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</si>
  <si>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</si>
  <si>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</si>
  <si>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</si>
  <si>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</si>
  <si>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</si>
  <si>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</si>
  <si>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</si>
  <si>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</si>
  <si>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</si>
  <si>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</si>
  <si>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</si>
  <si>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</si>
  <si>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</si>
  <si>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</si>
  <si>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</si>
  <si>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</si>
  <si>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</si>
  <si>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</si>
  <si>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</si>
  <si>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</si>
  <si>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</si>
  <si>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</si>
  <si>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</si>
  <si>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</si>
  <si>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</si>
  <si>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</si>
  <si>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</si>
  <si>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</si>
  <si>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</si>
  <si>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</si>
  <si>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</si>
  <si>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</si>
  <si>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</si>
  <si>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</si>
  <si>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</si>
  <si>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</si>
  <si>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</si>
  <si>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</si>
  <si>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</si>
  <si>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</si>
  <si>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</si>
  <si>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</si>
  <si>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</si>
  <si>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</si>
  <si>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</si>
  <si>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</si>
  <si>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</si>
  <si>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</si>
  <si>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</si>
  <si>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</si>
  <si>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</si>
  <si>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</si>
  <si>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</si>
  <si>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</si>
  <si>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T077L131</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</si>
  <si>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</si>
  <si>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</si>
  <si>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</si>
  <si>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</si>
  <si>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</si>
  <si>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</si>
  <si>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</si>
  <si>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</si>
  <si>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</si>
  <si>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</si>
  <si>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</si>
  <si>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</si>
  <si>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</si>
  <si>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</si>
  <si>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</si>
  <si>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</si>
  <si>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</si>
  <si>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</si>
  <si>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</si>
  <si>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</si>
  <si>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</si>
  <si>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</si>
  <si>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</si>
  <si>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</si>
  <si>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</si>
  <si>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</si>
  <si>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</si>
  <si>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</si>
  <si>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</si>
  <si>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</si>
  <si>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</si>
  <si>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</si>
  <si>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</si>
  <si>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</si>
  <si>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</si>
  <si>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</si>
  <si>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</si>
  <si>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</si>
  <si>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</si>
  <si>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</si>
  <si>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</si>
  <si>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</si>
  <si>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</si>
  <si>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</si>
  <si>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</si>
  <si>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</si>
  <si>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</si>
  <si>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</si>
  <si>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</si>
  <si>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</si>
  <si>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</si>
  <si>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</si>
  <si>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</si>
  <si>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</si>
  <si>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</si>
  <si>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</si>
  <si>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</si>
  <si>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</si>
  <si>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</si>
  <si>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</si>
  <si>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</si>
  <si>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</si>
  <si>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</si>
  <si>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</si>
  <si>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</si>
  <si>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</si>
  <si>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</si>
  <si>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</si>
  <si>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</si>
  <si>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</si>
  <si>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</si>
  <si>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</si>
  <si>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</si>
  <si>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</si>
  <si>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</si>
  <si>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</si>
  <si>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</si>
  <si>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</si>
  <si>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</si>
  <si>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</si>
  <si>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</si>
  <si>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</si>
  <si>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</si>
  <si>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</si>
  <si>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</si>
  <si>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</si>
  <si>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</si>
  <si>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</si>
  <si>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</si>
  <si>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</si>
  <si>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</si>
  <si>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</si>
  <si>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</si>
  <si>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</si>
  <si>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</si>
  <si>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</si>
  <si>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</si>
  <si>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</si>
  <si>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</si>
  <si>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</si>
  <si>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</si>
  <si>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</si>
  <si>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</si>
  <si>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</si>
  <si>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</si>
  <si>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</si>
  <si>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</si>
  <si>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</si>
  <si>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</si>
  <si>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</si>
  <si>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</si>
  <si>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</si>
  <si>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</si>
  <si>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</si>
  <si>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12</t>
  </si>
  <si>
    <t>23</t>
  </si>
  <si>
    <t>26</t>
  </si>
  <si>
    <t>3</t>
  </si>
  <si>
    <t>10</t>
  </si>
  <si>
    <t>36</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</si>
  <si>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</si>
  <si>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</si>
  <si>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</si>
  <si>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</si>
  <si>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</si>
  <si>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</si>
  <si>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</si>
  <si>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</si>
  <si>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</si>
  <si>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</si>
  <si>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</si>
  <si>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</si>
  <si>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</si>
  <si>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</si>
  <si>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</si>
  <si>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</si>
  <si>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</si>
  <si>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</si>
  <si>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</si>
  <si>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</si>
  <si>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</si>
  <si>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</si>
  <si>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</si>
  <si>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</si>
  <si>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</si>
  <si>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</si>
  <si>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</si>
  <si>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</si>
  <si>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</si>
  <si>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</si>
  <si>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</si>
  <si>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</si>
  <si>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</si>
  <si>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</si>
  <si>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</si>
  <si>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</si>
  <si>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</si>
  <si>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</si>
  <si>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</si>
  <si>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</si>
  <si>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</si>
  <si>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</si>
  <si>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</si>
  <si>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</si>
  <si>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</si>
  <si>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</si>
  <si>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</si>
  <si>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</si>
  <si>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</si>
  <si>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</si>
  <si>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</si>
  <si>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</si>
  <si>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</si>
  <si>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</si>
  <si>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</si>
  <si>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</si>
  <si>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</si>
  <si>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</si>
  <si>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</si>
  <si>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</si>
  <si>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</si>
  <si>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</si>
  <si>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</si>
  <si>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</si>
  <si>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</si>
  <si>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</si>
  <si>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</si>
  <si>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</si>
  <si>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</si>
  <si>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</si>
  <si>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</si>
  <si>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</si>
  <si>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</si>
  <si>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</si>
  <si>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</si>
  <si>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</si>
  <si>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</si>
  <si>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</si>
  <si>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</si>
  <si>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</si>
  <si>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</si>
  <si>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</si>
  <si>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</si>
  <si>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</si>
  <si>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</si>
  <si>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</si>
  <si>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</si>
  <si>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</si>
  <si>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</si>
  <si>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</si>
  <si>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</si>
  <si>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</si>
  <si>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</si>
  <si>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</si>
  <si>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</si>
  <si>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</si>
  <si>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</si>
  <si>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</si>
  <si>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</si>
  <si>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</si>
  <si>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</si>
  <si>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</si>
  <si>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</si>
  <si>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</si>
  <si>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</si>
  <si>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</si>
  <si>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</si>
  <si>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</si>
  <si>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</si>
  <si>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</si>
  <si>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</si>
  <si>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</si>
  <si>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</si>
  <si>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</si>
  <si>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</si>
  <si>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</si>
  <si>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</si>
  <si>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</si>
  <si>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</si>
  <si>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</si>
  <si>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</si>
  <si>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</si>
  <si>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</si>
  <si>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</si>
  <si>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</si>
  <si>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</si>
  <si>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</si>
  <si>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</si>
  <si>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</si>
  <si>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</si>
  <si>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</si>
  <si>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</si>
  <si>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</si>
  <si>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</si>
  <si>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</si>
  <si>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</si>
  <si>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</si>
  <si>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</si>
  <si>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</si>
  <si>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</si>
  <si>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</si>
  <si>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</si>
  <si>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</si>
  <si>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</si>
  <si>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</si>
  <si>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</si>
  <si>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</si>
  <si>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</si>
  <si>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</si>
  <si>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</si>
  <si>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</si>
  <si>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1717B114-C1</t>
  </si>
  <si>
    <t>1717B140-C1</t>
  </si>
  <si>
    <t>1717B89-C1</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</si>
  <si>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</si>
  <si>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</si>
  <si>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</si>
  <si>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</si>
  <si>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</si>
  <si>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</si>
  <si>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</si>
  <si>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</si>
  <si>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</si>
  <si>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</si>
  <si>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</si>
  <si>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</si>
  <si>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</si>
  <si>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</si>
  <si>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</si>
  <si>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</si>
  <si>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</si>
  <si>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</si>
  <si>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</si>
  <si>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</si>
  <si>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T076B140</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</si>
  <si>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</si>
  <si>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</si>
  <si>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</si>
  <si>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</si>
  <si>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</si>
  <si>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</si>
  <si>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</si>
  <si>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</si>
  <si>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</si>
  <si>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</si>
  <si>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</si>
  <si>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</si>
  <si>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</si>
  <si>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</si>
  <si>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</si>
  <si>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</si>
  <si>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</si>
  <si>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</si>
  <si>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</si>
  <si>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</si>
  <si>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</si>
  <si>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</si>
  <si>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</si>
  <si>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T078B140-1</t>
  </si>
  <si>
    <t>ALL MACHINED/CLEAR COAT MR304 WHEEL CAPS PREVIOUSLY ENDED IN -S1, CHANGED TO C1</t>
  </si>
  <si>
    <t>1717B127-C1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</si>
  <si>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</si>
  <si>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</si>
  <si>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</si>
  <si>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</si>
  <si>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</si>
  <si>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</si>
  <si>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</si>
  <si>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</si>
  <si>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</si>
  <si>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</si>
  <si>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</si>
  <si>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</si>
  <si>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</si>
  <si>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</si>
  <si>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</si>
  <si>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</si>
  <si>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</si>
  <si>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</si>
  <si>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</si>
  <si>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</si>
  <si>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</si>
  <si>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</si>
  <si>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</si>
  <si>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</si>
  <si>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</si>
  <si>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</si>
  <si>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</si>
  <si>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</si>
  <si>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</si>
  <si>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</si>
  <si>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</si>
  <si>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</si>
  <si>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</si>
  <si>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</si>
  <si>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</si>
  <si>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</si>
  <si>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</si>
  <si>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</si>
  <si>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</si>
  <si>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</si>
  <si>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</si>
  <si>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</si>
  <si>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</si>
  <si>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</si>
  <si>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</si>
  <si>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</si>
  <si>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</si>
  <si>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</si>
  <si>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</si>
  <si>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</si>
  <si>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</si>
  <si>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</si>
  <si>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</si>
  <si>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</si>
  <si>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</si>
  <si>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</si>
  <si>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</si>
  <si>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</si>
  <si>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</si>
  <si>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</si>
  <si>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</si>
  <si>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</si>
  <si>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</si>
  <si>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</si>
  <si>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</si>
  <si>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</si>
  <si>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</si>
  <si>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</si>
  <si>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</si>
  <si>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</si>
  <si>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</si>
  <si>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</si>
  <si>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</si>
  <si>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</si>
  <si>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</si>
  <si>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</si>
  <si>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</si>
  <si>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</si>
  <si>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</si>
  <si>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</si>
  <si>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</si>
  <si>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</si>
  <si>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</si>
  <si>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</si>
  <si>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</si>
  <si>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</si>
  <si>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</si>
  <si>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</si>
  <si>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</si>
  <si>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</si>
  <si>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</si>
  <si>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</si>
  <si>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</si>
  <si>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</si>
  <si>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</si>
  <si>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</si>
  <si>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</si>
  <si>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</si>
  <si>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</si>
  <si>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</si>
  <si>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</si>
  <si>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</si>
  <si>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</si>
  <si>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</si>
  <si>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</si>
  <si>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</si>
  <si>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</si>
  <si>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</si>
  <si>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</si>
  <si>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</si>
  <si>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</si>
  <si>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</si>
  <si>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</si>
  <si>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</si>
  <si>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</si>
  <si>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</si>
  <si>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</si>
  <si>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</si>
  <si>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</si>
  <si>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</si>
  <si>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</si>
  <si>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</si>
  <si>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</si>
  <si>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</si>
  <si>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</si>
  <si>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</si>
  <si>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</si>
  <si>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</si>
  <si>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</si>
  <si>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</si>
  <si>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</si>
  <si>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</si>
  <si>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</si>
  <si>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</si>
  <si>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</si>
  <si>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</si>
  <si>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</si>
  <si>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</si>
  <si>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</si>
  <si>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</si>
  <si>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</si>
  <si>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</si>
  <si>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</si>
  <si>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</si>
  <si>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</si>
  <si>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</si>
  <si>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</si>
  <si>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</si>
  <si>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</si>
  <si>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</si>
  <si>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</si>
  <si>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</si>
  <si>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</si>
  <si>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</si>
  <si>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</si>
  <si>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</si>
  <si>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</si>
  <si>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</si>
  <si>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</si>
  <si>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</si>
  <si>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</si>
  <si>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</si>
  <si>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</si>
  <si>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</si>
  <si>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</si>
  <si>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</si>
  <si>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</si>
  <si>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</si>
  <si>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</si>
  <si>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</si>
  <si>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</si>
  <si>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</si>
  <si>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</si>
  <si>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</si>
  <si>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</si>
  <si>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</si>
  <si>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</si>
  <si>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</si>
  <si>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</si>
  <si>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</si>
  <si>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</si>
  <si>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</si>
  <si>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</si>
  <si>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</si>
  <si>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</si>
  <si>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</si>
  <si>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</si>
  <si>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</si>
  <si>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</si>
  <si>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</si>
  <si>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</si>
  <si>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</si>
  <si>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</si>
  <si>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</si>
  <si>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</si>
  <si>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</si>
  <si>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</si>
  <si>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</si>
  <si>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</si>
  <si>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</si>
  <si>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</si>
  <si>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</si>
  <si>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</si>
  <si>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</si>
  <si>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</si>
  <si>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</si>
  <si>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</si>
  <si>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</si>
  <si>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</si>
  <si>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</si>
  <si>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</si>
  <si>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</si>
  <si>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</si>
  <si>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</si>
  <si>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</si>
  <si>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</si>
  <si>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</si>
  <si>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</si>
  <si>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MANUFACTURER PART NUMBER</t>
  </si>
  <si>
    <t>DB14-2-A</t>
  </si>
  <si>
    <t>DB17-3-A</t>
  </si>
  <si>
    <t>BR-DB17-2-A</t>
  </si>
  <si>
    <t>DN18</t>
  </si>
  <si>
    <t>D64</t>
  </si>
  <si>
    <t>MD-M304</t>
  </si>
  <si>
    <t>42 OR 43</t>
  </si>
  <si>
    <t>1524B100-4-C1</t>
  </si>
  <si>
    <t>1524B114-1-C1</t>
  </si>
  <si>
    <t>1524B114-1-S1</t>
  </si>
  <si>
    <t>1524B127-1-C1</t>
  </si>
  <si>
    <t>1524B127-1-S1</t>
  </si>
  <si>
    <t xml:space="preserve">1524B89-2-C1 </t>
  </si>
  <si>
    <t xml:space="preserve">1524B89-2-S1 </t>
  </si>
  <si>
    <t>1922B140-1-S1</t>
  </si>
  <si>
    <t>T077L131-1-B</t>
  </si>
  <si>
    <t>C-MR402-4X110/115</t>
  </si>
  <si>
    <t>T082L81-H41-S1</t>
  </si>
  <si>
    <t>T600H116-H34</t>
  </si>
  <si>
    <t>MH-ZH-043</t>
  </si>
  <si>
    <t>MISC HARDWARE, HUB RING, 106.25-78.3mm</t>
  </si>
  <si>
    <t>ZH-043</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</si>
  <si>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</si>
  <si>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</si>
  <si>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</si>
  <si>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</si>
  <si>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</si>
  <si>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</si>
  <si>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</si>
  <si>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</si>
  <si>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T078B140</t>
  </si>
  <si>
    <t>ADDED MR312 FEATURES AND IMAGES</t>
  </si>
  <si>
    <t>MR301_The_Standard_High_Offset_Matte_Black.jpg</t>
  </si>
  <si>
    <t>CHANGED IMAGES FOR HIGH OFFSET MR301</t>
  </si>
  <si>
    <t>1524B100-4-S1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</si>
  <si>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</si>
  <si>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</si>
  <si>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</si>
  <si>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</si>
  <si>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</si>
  <si>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</si>
  <si>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</si>
  <si>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</si>
  <si>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</si>
  <si>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</si>
  <si>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</si>
  <si>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</si>
  <si>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</si>
  <si>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</si>
  <si>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</si>
  <si>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</si>
  <si>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</si>
  <si>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</si>
  <si>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</si>
  <si>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</si>
  <si>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</si>
  <si>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</si>
  <si>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</si>
  <si>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</si>
  <si>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</si>
  <si>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</si>
  <si>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</si>
  <si>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</si>
  <si>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</si>
  <si>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</si>
  <si>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</si>
  <si>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</si>
  <si>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</si>
  <si>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</si>
  <si>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</si>
  <si>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</si>
  <si>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</si>
  <si>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</si>
  <si>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</si>
  <si>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</si>
  <si>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</si>
  <si>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</si>
  <si>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</si>
  <si>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</si>
  <si>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</si>
  <si>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</si>
  <si>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</si>
  <si>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</si>
  <si>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</si>
  <si>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</si>
  <si>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</si>
  <si>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</si>
  <si>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83MM, BRUSHED, SCREW ON</t>
  </si>
  <si>
    <t>CAP, T077, 83MM, BLACK,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</si>
  <si>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</si>
  <si>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</si>
  <si>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</si>
  <si>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</si>
  <si>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</si>
  <si>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</si>
  <si>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</si>
  <si>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</si>
  <si>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T082, 85MM, SCREW ON</t>
  </si>
  <si>
    <t>CAP, T082, 80MM, SCREW ON</t>
  </si>
  <si>
    <t>CAP, T600, 132MM, SCREW ON</t>
  </si>
  <si>
    <t>CAP, T078, 107MM, SNAP IN</t>
  </si>
  <si>
    <t>CAP, T078, 86MM, SNAP IN</t>
  </si>
  <si>
    <t>CAP, S128, 80MM, BLACK, PUSH THRU</t>
  </si>
  <si>
    <t>CAP, S128, 85MM, BLACK, PUSH THRU</t>
  </si>
  <si>
    <t>CAP, S128, 106MM, BLACK, PUSH THRU</t>
  </si>
  <si>
    <t>CAP, S128, 132MM, BLACK, PUSH THRU</t>
  </si>
  <si>
    <t>CAP, 501 502, BUTTON ONLY</t>
  </si>
  <si>
    <t>T074K54-S1</t>
  </si>
  <si>
    <t>T077K65-S1</t>
  </si>
  <si>
    <t>T077K55-S1</t>
  </si>
  <si>
    <t>T077K78-S1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</si>
  <si>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</si>
  <si>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</si>
  <si>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</si>
  <si>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</si>
  <si>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</si>
  <si>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</si>
  <si>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</si>
  <si>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</si>
  <si>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</si>
  <si>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</si>
  <si>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</si>
  <si>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</si>
  <si>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</si>
  <si>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83MM CB, BUTTON ONLY</t>
  </si>
  <si>
    <t>CAP, T077, 87MM CB, BUTTON ONLY</t>
  </si>
  <si>
    <t>CAP, T077, 106.25MM OR 108MM CB, BUTTON ONLY</t>
  </si>
  <si>
    <t>CAP, T077, 110.5MM CB, BUTTON ONLY</t>
  </si>
  <si>
    <t>MR106 MOVED TO ACTIVE STATUS</t>
  </si>
  <si>
    <t>CAP, T078, 130.8MM, PUSH THRU</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</si>
  <si>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</si>
  <si>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</si>
  <si>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</si>
  <si>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</si>
  <si>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</si>
  <si>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</si>
  <si>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</si>
  <si>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DB20-1-A</t>
  </si>
  <si>
    <t>ADDED BR-DB20-1-A AND BR-DB20-1-B TO ACCESSORY LIST</t>
  </si>
  <si>
    <t>T077L116</t>
  </si>
  <si>
    <t>T077L116-B</t>
  </si>
  <si>
    <t>T077L110-B</t>
  </si>
  <si>
    <t>DF-54010B</t>
  </si>
  <si>
    <t>DF-54010SEB</t>
  </si>
  <si>
    <t>DF-54015B</t>
  </si>
  <si>
    <t>DF-54038B</t>
  </si>
  <si>
    <t>DF-54125B</t>
  </si>
  <si>
    <t>W56012SB</t>
  </si>
  <si>
    <t>W56015SB</t>
  </si>
  <si>
    <t>W56012B</t>
  </si>
  <si>
    <t>W56015B</t>
  </si>
  <si>
    <t>W56015SEB</t>
  </si>
  <si>
    <t>W56125B</t>
  </si>
  <si>
    <t>W56125SB</t>
  </si>
  <si>
    <t>W5614STB</t>
  </si>
  <si>
    <t>W5642STB</t>
  </si>
  <si>
    <t>W5814STB</t>
  </si>
  <si>
    <t>W5842STB</t>
  </si>
  <si>
    <t>W5896STB</t>
  </si>
  <si>
    <t>40574LS</t>
  </si>
  <si>
    <t>40574LSK</t>
  </si>
  <si>
    <t>40576L</t>
  </si>
  <si>
    <t>40576LK</t>
  </si>
  <si>
    <t>ADDED MFG P/NS FOR LUG KITS</t>
  </si>
  <si>
    <t>REMOVED ALL INDIVIDUAL LUG NUTS EXCEPT SPRINTER P/NS</t>
  </si>
  <si>
    <t>5x4.5</t>
  </si>
  <si>
    <t>MOVED ALL DISCONTINUED ITEMS FROM WHEELS TAB TO DISCONTINUED TAB (96 ITEMS)</t>
  </si>
  <si>
    <t>ADDED ACCESSORY PRICES</t>
  </si>
  <si>
    <t>2168L179</t>
  </si>
  <si>
    <t>9230K62</t>
  </si>
  <si>
    <t>T076B140-1</t>
  </si>
  <si>
    <t>CP-T076B140-1</t>
  </si>
  <si>
    <t>CORRECTED MACHINED 304 8X170 CENTER CAP PART NUMBER</t>
  </si>
  <si>
    <t>CAP, 1717, 94MM, BRUSHED, PUSH THRU</t>
  </si>
  <si>
    <t>CAP, 1717, 130MM, BRUSHED, PUSH THRU</t>
  </si>
  <si>
    <t>CAP, 1717, 83MM, BRUSHED, PUSH THRU</t>
  </si>
  <si>
    <t>CAP, T076, 130MM, BRUSHED, 2 PIECE, PUSH THRU</t>
  </si>
  <si>
    <t>DB16-1-A</t>
  </si>
  <si>
    <t>UPDATED ACCESSORY PRICES</t>
  </si>
  <si>
    <t>ADD CP-T077L111-6</t>
  </si>
  <si>
    <t>MR106 6X5.5 HUB BORE CHANGE FROM 106.25MM TO 108MM</t>
  </si>
  <si>
    <t>MAKE MR401 TITANIUM ACTIVE STATUS</t>
  </si>
  <si>
    <t>T077L111-6-B</t>
  </si>
  <si>
    <t>T077L111-6</t>
  </si>
  <si>
    <t>CAP, T077, 67MM BLACK, SCREW ON</t>
  </si>
  <si>
    <t>CAP, T077, 67MM BRUSHED, SCREW ON</t>
  </si>
  <si>
    <t>CORRECTED DESCRIPTION OF LK-DF-54015B FROM 12X1.25 TO 12X1.5</t>
  </si>
  <si>
    <t>CHANGE CP-T077L111-B TO CPT077L111-6-B, CHANGED 66.9 TO 67MM</t>
  </si>
  <si>
    <t>DB12-1-A</t>
  </si>
  <si>
    <t>DB12-1-B</t>
  </si>
  <si>
    <t>ADDED MR30589087918</t>
  </si>
  <si>
    <t>MOVED MR10178500306N TO DISCONTINUED TAB</t>
  </si>
  <si>
    <t>ADDED MR701 17X7.5 5X130 AND 5X160, AND 6X130 BRONZE</t>
  </si>
  <si>
    <t>T078K64</t>
  </si>
  <si>
    <t>CP-T078K64</t>
  </si>
  <si>
    <t>ADDED CP-T078K64 CAP TO ACCESSORY TAB</t>
  </si>
  <si>
    <t>CHANGED LK-W56015HB TO LK-WZ56015BB</t>
  </si>
  <si>
    <t>LK-DF-54010B</t>
  </si>
  <si>
    <t>LK-WZ56015BB</t>
  </si>
  <si>
    <t>WZ56015BB</t>
  </si>
  <si>
    <t>REMOVED LK-W1014SEB AND LK-W1015SEB</t>
  </si>
  <si>
    <t>TAHR7356</t>
  </si>
  <si>
    <t>MH-TAHR7356</t>
  </si>
  <si>
    <t>MISC HARDWARE, HUB RING, 73-56.1mm</t>
  </si>
  <si>
    <t>ADDED MR503 HUB RING PART NUMBERS TO WHEELS AND ACCESSORIES TABS MH-TAHR7356</t>
  </si>
  <si>
    <t>CAP SCREW, M5X0.8MM THREAD, 10MM LONG, BLACK OXIDE FINISH</t>
  </si>
  <si>
    <t>BT-91290A224</t>
  </si>
  <si>
    <t>91290A231</t>
  </si>
  <si>
    <t>BT-91290A231</t>
  </si>
  <si>
    <t>CAP SCREW, M5X0.8MM THREAD, 15MM LONG, BLACK OXIDE FINISH</t>
  </si>
  <si>
    <t>ADDED ROOST STYLE CAP SCREWS, UPDATED PNS ON WHEELS TAB BT-91290A224 AND BT-91290A231</t>
  </si>
  <si>
    <t>MADE MR312 PARTS ACTIVE STATUS, EXCEPT 6X120</t>
  </si>
  <si>
    <t>91292A201</t>
  </si>
  <si>
    <t>CAP SCREW, M6X1.0MM THREAD, 8MM LONG, STAINLESS STEEL FINISH</t>
  </si>
  <si>
    <t>BT-91292A201</t>
  </si>
  <si>
    <t>91290A195</t>
  </si>
  <si>
    <t>BT-91290A195</t>
  </si>
  <si>
    <t>91292A138</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</si>
  <si>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</si>
  <si>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</si>
  <si>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</si>
  <si>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</si>
  <si>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</si>
  <si>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</si>
  <si>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</si>
  <si>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1524B140-5-C1</t>
  </si>
  <si>
    <t>1524B140-5-S1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</si>
  <si>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</si>
  <si>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</si>
  <si>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</si>
  <si>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</si>
  <si>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</si>
  <si>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</si>
  <si>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</si>
  <si>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</si>
  <si>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</si>
  <si>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</si>
  <si>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</si>
  <si>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</si>
  <si>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</si>
  <si>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</si>
  <si>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</si>
  <si>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</si>
  <si>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</si>
  <si>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</si>
  <si>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</si>
  <si>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W56014LB</t>
  </si>
  <si>
    <t>W56042LB</t>
  </si>
  <si>
    <t>W58014LB</t>
  </si>
  <si>
    <t>W58042LB</t>
  </si>
  <si>
    <t>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</si>
  <si>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</si>
  <si>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</si>
  <si>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</si>
  <si>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</si>
  <si>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</si>
  <si>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</si>
  <si>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</si>
  <si>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</si>
  <si>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</si>
  <si>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</si>
  <si>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</si>
  <si>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</si>
  <si>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</si>
  <si>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</si>
  <si>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</si>
  <si>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</si>
  <si>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</si>
  <si>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</si>
  <si>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</si>
  <si>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</si>
  <si>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</si>
  <si>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</si>
  <si>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</si>
  <si>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</si>
  <si>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</si>
  <si>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</si>
  <si>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</si>
  <si>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</si>
  <si>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</si>
  <si>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</si>
  <si>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</si>
  <si>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</si>
  <si>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</si>
  <si>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</si>
  <si>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</si>
  <si>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</si>
  <si>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</si>
  <si>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</si>
  <si>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</si>
  <si>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</si>
  <si>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</si>
  <si>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</si>
  <si>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</si>
  <si>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</si>
  <si>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</si>
  <si>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</si>
  <si>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</si>
  <si>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</si>
  <si>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</si>
  <si>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</si>
  <si>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</si>
  <si>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</si>
  <si>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</si>
  <si>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</si>
  <si>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</si>
  <si>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</si>
  <si>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</si>
  <si>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</si>
  <si>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</si>
  <si>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</si>
  <si>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</si>
  <si>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</si>
  <si>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</si>
  <si>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</si>
  <si>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</si>
  <si>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</si>
  <si>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</si>
  <si>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</si>
  <si>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</si>
  <si>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</si>
  <si>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</si>
  <si>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</si>
  <si>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</si>
  <si>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</si>
  <si>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</si>
  <si>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</si>
  <si>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</si>
  <si>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</si>
  <si>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</si>
  <si>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</si>
  <si>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</si>
  <si>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</si>
  <si>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</si>
  <si>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</si>
  <si>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</si>
  <si>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</si>
  <si>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</si>
  <si>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</si>
  <si>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</si>
  <si>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</si>
  <si>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</si>
  <si>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</si>
  <si>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</si>
  <si>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</si>
  <si>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</si>
  <si>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</si>
  <si>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</si>
  <si>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</si>
  <si>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</si>
  <si>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</si>
  <si>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</si>
  <si>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</si>
  <si>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</si>
  <si>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</si>
  <si>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</si>
  <si>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</si>
  <si>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</si>
  <si>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</si>
  <si>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</si>
  <si>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</si>
  <si>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</si>
  <si>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</si>
  <si>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</si>
  <si>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</si>
  <si>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</si>
  <si>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</si>
  <si>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</si>
  <si>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</si>
  <si>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Beadlock_Ring_V1_Black_Detail.jpg</t>
  </si>
  <si>
    <t>Beadlock_Ring_V1_Black.jpg</t>
  </si>
  <si>
    <t>Beadlock_Ring_V1_Machined_Detail.jpg</t>
  </si>
  <si>
    <t>Beadlock_Ring_V1_Machined.jpg</t>
  </si>
  <si>
    <t>Beadlock_Ring_V2_Machined_Detail.jpg</t>
  </si>
  <si>
    <t>Beadlock_Ring_V2_Machined.jpg</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</si>
  <si>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</si>
  <si>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</si>
  <si>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</si>
  <si>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</si>
  <si>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</si>
  <si>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</si>
  <si>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</si>
  <si>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</si>
  <si>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</si>
  <si>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</si>
  <si>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</si>
  <si>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</si>
  <si>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</si>
  <si>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B077K66-S1</t>
  </si>
  <si>
    <t>T078K86-R</t>
  </si>
  <si>
    <t>B077K55-S1</t>
  </si>
  <si>
    <t>B077K78-S1</t>
  </si>
  <si>
    <t>B077K92-S1</t>
  </si>
  <si>
    <t>T078K64-R</t>
  </si>
  <si>
    <t>T078K107-R</t>
  </si>
  <si>
    <t>T078K123-R</t>
  </si>
  <si>
    <t>T078B140-1-R</t>
  </si>
  <si>
    <t>T078B140-R</t>
  </si>
  <si>
    <t>B077K65-S1</t>
  </si>
  <si>
    <t>CP-B077K87-S1</t>
  </si>
  <si>
    <t>B077K87-S1</t>
  </si>
  <si>
    <t>CAP, B077, 110.5MM CB, BUTTON ONLY, NO LOGO</t>
  </si>
  <si>
    <t>CAP, B077, 106.25MM OR 108MM CB, BUTTON ONLY, NO LOGO</t>
  </si>
  <si>
    <t>CAP, B077, 71.5MM CB, BUTTON ONLY,  NO LOGO</t>
  </si>
  <si>
    <t>CAP, B077, 83MM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</si>
  <si>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</si>
  <si>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</si>
  <si>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</si>
  <si>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</si>
  <si>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</si>
  <si>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</si>
  <si>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</si>
  <si>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</si>
  <si>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</si>
  <si>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</si>
  <si>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</si>
  <si>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</si>
  <si>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</si>
  <si>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</si>
  <si>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</si>
  <si>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</si>
  <si>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</si>
  <si>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</si>
  <si>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</si>
  <si>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</si>
  <si>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</si>
  <si>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</si>
  <si>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</si>
  <si>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</si>
  <si>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</si>
  <si>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</si>
  <si>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</si>
  <si>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</si>
  <si>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</si>
  <si>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</si>
  <si>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</si>
  <si>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</si>
  <si>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</si>
  <si>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</si>
  <si>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</si>
  <si>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</si>
  <si>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</si>
  <si>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</si>
  <si>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</si>
  <si>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</si>
  <si>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</si>
  <si>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</si>
  <si>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</si>
  <si>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</si>
  <si>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</si>
  <si>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</si>
  <si>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</si>
  <si>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</si>
  <si>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</si>
  <si>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</si>
  <si>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</si>
  <si>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</si>
  <si>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</si>
  <si>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</si>
  <si>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</si>
  <si>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</si>
  <si>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</si>
  <si>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</si>
  <si>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</si>
  <si>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</si>
  <si>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</si>
  <si>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</si>
  <si>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</si>
  <si>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</si>
  <si>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</si>
  <si>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</si>
  <si>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</si>
  <si>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</si>
  <si>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</si>
  <si>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</si>
  <si>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</si>
  <si>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</si>
  <si>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</si>
  <si>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</si>
  <si>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</si>
  <si>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</si>
  <si>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</si>
  <si>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</si>
  <si>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</si>
  <si>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</si>
  <si>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</si>
  <si>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</si>
  <si>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</si>
  <si>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</si>
  <si>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</si>
  <si>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</si>
  <si>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</si>
  <si>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</si>
  <si>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</si>
  <si>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</si>
  <si>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</si>
  <si>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</si>
  <si>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</si>
  <si>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</si>
  <si>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</si>
  <si>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</si>
  <si>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</si>
  <si>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</si>
  <si>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</si>
  <si>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</si>
  <si>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</si>
  <si>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</si>
  <si>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T078, 130.8MM, PUSH THRU 2 PIECE</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</si>
  <si>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</si>
  <si>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</si>
  <si>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</si>
  <si>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</si>
  <si>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</si>
  <si>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</si>
  <si>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</si>
  <si>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</si>
  <si>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</si>
  <si>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</si>
  <si>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</si>
  <si>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</si>
  <si>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</si>
  <si>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</si>
  <si>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</si>
  <si>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</si>
  <si>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</si>
  <si>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</si>
  <si>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</si>
  <si>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</si>
  <si>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</si>
  <si>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</si>
  <si>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</si>
  <si>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</si>
  <si>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</si>
  <si>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</si>
  <si>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</si>
  <si>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</si>
  <si>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</si>
  <si>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</si>
  <si>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</si>
  <si>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</si>
  <si>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</si>
  <si>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</si>
  <si>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</si>
  <si>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</si>
  <si>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</si>
  <si>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</si>
  <si>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</si>
  <si>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</si>
  <si>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</si>
  <si>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</si>
  <si>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</si>
  <si>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</si>
  <si>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</si>
  <si>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</si>
  <si>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</si>
  <si>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</si>
  <si>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</si>
  <si>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</si>
  <si>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</si>
  <si>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</si>
  <si>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</si>
  <si>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</si>
  <si>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</si>
  <si>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</si>
  <si>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</si>
  <si>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</si>
  <si>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</si>
  <si>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</si>
  <si>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</si>
  <si>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</si>
  <si>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</si>
  <si>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</si>
  <si>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</si>
  <si>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</si>
  <si>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</si>
  <si>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</si>
  <si>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</si>
  <si>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</si>
  <si>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</si>
  <si>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</si>
  <si>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</si>
  <si>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</si>
  <si>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</si>
  <si>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</si>
  <si>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</si>
  <si>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</si>
  <si>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</si>
  <si>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</si>
  <si>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</si>
  <si>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</si>
  <si>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</si>
  <si>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</si>
  <si>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</si>
  <si>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</si>
  <si>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</si>
  <si>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</si>
  <si>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</si>
  <si>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</si>
  <si>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</si>
  <si>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</si>
  <si>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</si>
  <si>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</si>
  <si>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</si>
  <si>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</si>
  <si>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</si>
  <si>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</si>
  <si>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</si>
  <si>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</si>
  <si>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</si>
  <si>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</si>
  <si>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</si>
  <si>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</si>
  <si>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</si>
  <si>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</si>
  <si>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</si>
  <si>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</si>
  <si>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</si>
  <si>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</si>
  <si>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</si>
  <si>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</si>
  <si>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</si>
  <si>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</si>
  <si>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</si>
  <si>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</si>
  <si>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</si>
  <si>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</si>
  <si>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</si>
  <si>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</si>
  <si>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</si>
  <si>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</si>
  <si>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</si>
  <si>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</si>
  <si>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</si>
  <si>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</si>
  <si>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</si>
  <si>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</si>
  <si>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</si>
  <si>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</si>
  <si>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</si>
  <si>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</si>
  <si>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</si>
  <si>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</si>
  <si>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</si>
  <si>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</si>
  <si>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</si>
  <si>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</si>
  <si>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</si>
  <si>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</si>
  <si>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</si>
  <si>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</si>
  <si>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</si>
  <si>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</si>
  <si>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</si>
  <si>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</si>
  <si>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</si>
  <si>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</si>
  <si>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</si>
  <si>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</si>
  <si>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</si>
  <si>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</si>
  <si>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</si>
  <si>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</si>
  <si>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</si>
  <si>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</si>
  <si>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</si>
  <si>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</si>
  <si>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</si>
  <si>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</si>
  <si>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</si>
  <si>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</si>
  <si>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</si>
  <si>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</si>
  <si>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</si>
  <si>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</si>
  <si>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</si>
  <si>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</si>
  <si>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</si>
  <si>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</si>
  <si>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</si>
  <si>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</si>
  <si>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</si>
  <si>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</si>
  <si>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</si>
  <si>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</si>
  <si>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</si>
  <si>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</si>
  <si>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</si>
  <si>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</si>
  <si>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</si>
  <si>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</si>
  <si>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</si>
  <si>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</si>
  <si>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</si>
  <si>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</si>
  <si>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</si>
  <si>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</si>
  <si>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</si>
  <si>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</si>
  <si>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</si>
  <si>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</si>
  <si>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</si>
  <si>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</si>
  <si>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</si>
  <si>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</si>
  <si>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</si>
  <si>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</si>
  <si>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</si>
  <si>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</si>
  <si>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</si>
  <si>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</si>
  <si>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</si>
  <si>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</si>
  <si>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</si>
  <si>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</si>
  <si>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</si>
  <si>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</si>
  <si>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</si>
  <si>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</si>
  <si>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</si>
  <si>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</si>
  <si>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</si>
  <si>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</si>
  <si>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</si>
  <si>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</si>
  <si>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</si>
  <si>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</si>
  <si>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</si>
  <si>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</si>
  <si>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</si>
  <si>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</si>
  <si>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</si>
  <si>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</si>
  <si>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</si>
  <si>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</si>
  <si>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</si>
  <si>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</si>
  <si>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</si>
  <si>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</si>
  <si>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</si>
  <si>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</si>
  <si>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</si>
  <si>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</si>
  <si>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</si>
  <si>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</si>
  <si>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</si>
  <si>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</si>
  <si>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</si>
  <si>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</si>
  <si>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</si>
  <si>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</si>
  <si>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</si>
  <si>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</si>
  <si>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</si>
  <si>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</si>
  <si>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</si>
  <si>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</si>
  <si>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</si>
  <si>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</si>
  <si>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</si>
  <si>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</si>
  <si>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</si>
  <si>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</si>
  <si>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</si>
  <si>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</si>
  <si>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</si>
  <si>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</si>
  <si>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</si>
  <si>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</si>
  <si>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</si>
  <si>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</si>
  <si>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</si>
  <si>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</si>
  <si>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</si>
  <si>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</si>
  <si>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</si>
  <si>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</si>
  <si>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</si>
  <si>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</si>
  <si>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</si>
  <si>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</si>
  <si>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</si>
  <si>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</si>
  <si>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</si>
  <si>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</si>
  <si>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</si>
  <si>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</si>
  <si>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</si>
  <si>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</si>
  <si>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</si>
  <si>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</si>
  <si>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</si>
  <si>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</si>
  <si>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</si>
  <si>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</si>
  <si>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</si>
  <si>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</si>
  <si>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</si>
  <si>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</si>
  <si>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</si>
  <si>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</si>
  <si>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</si>
  <si>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</si>
  <si>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</si>
  <si>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</si>
  <si>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</si>
  <si>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</si>
  <si>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</si>
  <si>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</si>
  <si>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</si>
  <si>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</si>
  <si>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</si>
  <si>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</si>
  <si>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</si>
  <si>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</si>
  <si>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</si>
  <si>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</si>
  <si>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</si>
  <si>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</si>
  <si>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</si>
  <si>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</si>
  <si>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</si>
  <si>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</si>
  <si>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</si>
  <si>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</si>
  <si>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</si>
  <si>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</si>
  <si>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</si>
  <si>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</si>
  <si>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</si>
  <si>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</si>
  <si>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</si>
  <si>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</si>
  <si>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</si>
  <si>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</si>
  <si>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</si>
  <si>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</si>
  <si>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</si>
  <si>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</si>
  <si>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</si>
  <si>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</si>
  <si>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</si>
  <si>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</si>
  <si>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</si>
  <si>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</si>
  <si>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</si>
  <si>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</si>
  <si>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</si>
  <si>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</si>
  <si>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</si>
  <si>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</si>
  <si>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</si>
  <si>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</si>
  <si>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</si>
  <si>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</si>
  <si>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</si>
  <si>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</si>
  <si>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</si>
  <si>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</si>
  <si>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</si>
  <si>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</si>
  <si>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</si>
  <si>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</si>
  <si>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</si>
  <si>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</si>
  <si>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</si>
  <si>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</si>
  <si>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</si>
  <si>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</si>
  <si>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</si>
  <si>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</si>
  <si>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</si>
  <si>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</si>
  <si>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</si>
  <si>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</si>
  <si>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</si>
  <si>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</si>
  <si>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</si>
  <si>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</si>
  <si>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</si>
  <si>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</si>
  <si>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</si>
  <si>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</si>
  <si>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</si>
  <si>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</si>
  <si>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</si>
  <si>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</si>
  <si>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</si>
  <si>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</si>
  <si>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</si>
  <si>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</si>
  <si>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</si>
  <si>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</si>
  <si>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</si>
  <si>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</si>
  <si>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</si>
  <si>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</si>
  <si>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</si>
  <si>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</si>
  <si>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</si>
  <si>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</si>
  <si>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</si>
  <si>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</si>
  <si>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</si>
  <si>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</si>
  <si>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</si>
  <si>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</si>
  <si>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</si>
  <si>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</si>
  <si>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</si>
  <si>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</si>
  <si>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</si>
  <si>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</si>
  <si>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</si>
  <si>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</si>
  <si>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</si>
  <si>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</si>
  <si>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</si>
  <si>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</si>
  <si>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</si>
  <si>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</si>
  <si>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</si>
  <si>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</si>
  <si>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</si>
  <si>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</si>
  <si>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</si>
  <si>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</si>
  <si>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</si>
  <si>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</si>
  <si>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</si>
  <si>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</si>
  <si>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</si>
  <si>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</si>
  <si>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</si>
  <si>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</si>
  <si>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</si>
  <si>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</si>
  <si>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</si>
  <si>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</si>
  <si>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</si>
  <si>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</si>
  <si>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</si>
  <si>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</si>
  <si>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</si>
  <si>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</si>
  <si>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</si>
  <si>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</si>
  <si>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</si>
  <si>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</si>
  <si>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</si>
  <si>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</si>
  <si>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</si>
  <si>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</si>
  <si>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</si>
  <si>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</si>
  <si>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</si>
  <si>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</si>
  <si>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</si>
  <si>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</si>
  <si>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</si>
  <si>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</si>
  <si>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</si>
  <si>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</si>
  <si>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</si>
  <si>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</si>
  <si>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</si>
  <si>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</si>
  <si>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</si>
  <si>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</si>
  <si>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</si>
  <si>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</si>
  <si>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</si>
  <si>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</si>
  <si>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</si>
  <si>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</si>
  <si>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</si>
  <si>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</si>
  <si>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</si>
  <si>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</si>
  <si>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</si>
  <si>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</si>
  <si>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</si>
  <si>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</si>
  <si>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</si>
  <si>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</si>
  <si>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</si>
  <si>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</si>
  <si>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</si>
  <si>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T079L131-6H-01</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</si>
  <si>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</si>
  <si>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</si>
  <si>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</si>
  <si>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</si>
  <si>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</si>
  <si>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</si>
  <si>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</si>
  <si>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</si>
  <si>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CHWB89</t>
  </si>
  <si>
    <t>CHWB93</t>
  </si>
  <si>
    <t>CHWB108</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</si>
  <si>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</si>
  <si>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</si>
  <si>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</si>
  <si>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</si>
  <si>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</si>
  <si>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</si>
  <si>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</si>
  <si>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</si>
  <si>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</si>
  <si>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</si>
  <si>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</si>
  <si>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</si>
  <si>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</si>
  <si>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</si>
  <si>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</si>
  <si>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</si>
  <si>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</si>
  <si>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</si>
  <si>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</si>
  <si>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</si>
  <si>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</si>
  <si>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</si>
  <si>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</si>
  <si>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</si>
  <si>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</si>
  <si>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</si>
  <si>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</si>
  <si>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</si>
  <si>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</si>
  <si>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</si>
  <si>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</si>
  <si>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</si>
  <si>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</si>
  <si>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</si>
  <si>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</si>
  <si>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</si>
  <si>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</si>
  <si>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</si>
  <si>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</si>
  <si>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</si>
  <si>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</si>
  <si>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</si>
  <si>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</si>
  <si>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</si>
  <si>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</si>
  <si>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</si>
  <si>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</si>
  <si>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</si>
  <si>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</si>
  <si>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</si>
  <si>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</si>
  <si>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</si>
  <si>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</si>
  <si>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</si>
  <si>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</si>
  <si>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</si>
  <si>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</si>
  <si>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</si>
  <si>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</si>
  <si>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</si>
  <si>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</si>
  <si>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</si>
  <si>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</si>
  <si>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</si>
  <si>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</si>
  <si>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</si>
  <si>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</si>
  <si>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</si>
  <si>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</si>
  <si>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</si>
  <si>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</si>
  <si>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</si>
  <si>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</si>
  <si>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</si>
  <si>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</si>
  <si>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</si>
  <si>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</si>
  <si>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</si>
  <si>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</si>
  <si>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</si>
  <si>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</si>
  <si>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</si>
  <si>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</si>
  <si>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</si>
  <si>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</si>
  <si>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</si>
  <si>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</si>
  <si>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</si>
  <si>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</si>
  <si>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</si>
  <si>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</si>
  <si>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</si>
  <si>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</si>
  <si>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</si>
  <si>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</si>
  <si>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</si>
  <si>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</si>
  <si>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</si>
  <si>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</si>
  <si>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</si>
  <si>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</si>
  <si>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</si>
  <si>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</si>
  <si>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</si>
  <si>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</si>
  <si>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</si>
  <si>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</si>
  <si>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</si>
  <si>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</si>
  <si>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</si>
  <si>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</si>
  <si>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</si>
  <si>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</si>
  <si>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</si>
  <si>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</si>
  <si>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</si>
  <si>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</si>
  <si>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</si>
  <si>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</si>
  <si>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</si>
  <si>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</si>
  <si>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</si>
  <si>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</si>
  <si>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</si>
  <si>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</si>
  <si>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</si>
  <si>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</si>
  <si>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CP-T078K123-TALL-R</t>
  </si>
  <si>
    <t>CP-T079L165-T</t>
  </si>
  <si>
    <t>ADDED CAP PART NUMBERS: CP-T078K123-T, CP-T079L165-01, CP-T079L165-T, CP-T078K123-T-R</t>
  </si>
  <si>
    <t>T079L165-01</t>
  </si>
  <si>
    <t>T079L165-02</t>
  </si>
  <si>
    <t>CHANGED MR409 4X136 HUB BORE TO 106.25MM</t>
  </si>
  <si>
    <t>UPC FOR MR30189058518 WAS 191682003134</t>
  </si>
  <si>
    <t>WEIGHT OF MR105 20X9 WAS 45.7</t>
  </si>
  <si>
    <t>CAP FOR MR10529060520B WAS T082L90-H48</t>
  </si>
  <si>
    <t>WEIGHT OF MR40156046551B WAS 18.9</t>
  </si>
  <si>
    <t>UTV BEADGRIP</t>
  </si>
  <si>
    <t>T078K123-H60</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</si>
  <si>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</si>
  <si>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</si>
  <si>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</si>
  <si>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</si>
  <si>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</si>
  <si>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</si>
  <si>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</si>
  <si>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</si>
  <si>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</si>
  <si>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</si>
  <si>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</si>
  <si>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</si>
  <si>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</si>
  <si>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</si>
  <si>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</si>
  <si>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</si>
  <si>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</si>
  <si>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</si>
  <si>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</si>
  <si>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</si>
  <si>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</si>
  <si>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</si>
  <si>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</si>
  <si>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</si>
  <si>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</si>
  <si>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</si>
  <si>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</si>
  <si>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</si>
  <si>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</si>
  <si>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</si>
  <si>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</si>
  <si>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</si>
  <si>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</si>
  <si>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</si>
  <si>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</si>
  <si>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</si>
  <si>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</si>
  <si>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</si>
  <si>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</si>
  <si>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</si>
  <si>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</si>
  <si>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</si>
  <si>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</si>
  <si>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</si>
  <si>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</si>
  <si>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</si>
  <si>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</si>
  <si>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</si>
  <si>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</si>
  <si>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</si>
  <si>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</si>
  <si>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</si>
  <si>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</si>
  <si>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</si>
  <si>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</si>
  <si>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</si>
  <si>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</si>
  <si>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</si>
  <si>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</si>
  <si>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</si>
  <si>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</si>
  <si>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</si>
  <si>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</si>
  <si>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</si>
  <si>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</si>
  <si>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</si>
  <si>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</si>
  <si>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</si>
  <si>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</si>
  <si>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</si>
  <si>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</si>
  <si>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</si>
  <si>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</si>
  <si>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</si>
  <si>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</si>
  <si>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</si>
  <si>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</si>
  <si>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</si>
  <si>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</si>
  <si>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</si>
  <si>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</si>
  <si>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</si>
  <si>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</si>
  <si>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</si>
  <si>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</si>
  <si>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</si>
  <si>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</si>
  <si>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</si>
  <si>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</si>
  <si>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</si>
  <si>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</si>
  <si>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</si>
  <si>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</si>
  <si>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</si>
  <si>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</si>
  <si>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</si>
  <si>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</si>
  <si>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</si>
  <si>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</si>
  <si>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</si>
  <si>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</si>
  <si>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</si>
  <si>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</si>
  <si>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</si>
  <si>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</si>
  <si>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</si>
  <si>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</si>
  <si>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</si>
  <si>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</si>
  <si>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</si>
  <si>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</si>
  <si>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</si>
  <si>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</si>
  <si>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</si>
  <si>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</si>
  <si>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</si>
  <si>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</si>
  <si>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</si>
  <si>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</si>
  <si>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</si>
  <si>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</si>
  <si>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</si>
  <si>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</si>
  <si>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</si>
  <si>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DB17-2-C</t>
  </si>
  <si>
    <t>DB15-4-A</t>
  </si>
  <si>
    <t>DB15-2-B</t>
  </si>
  <si>
    <t>DB15-2-A</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</si>
  <si>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</si>
  <si>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</si>
  <si>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</si>
  <si>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</si>
  <si>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</si>
  <si>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</si>
  <si>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</si>
  <si>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</si>
  <si>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</si>
  <si>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</si>
  <si>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</si>
  <si>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</si>
  <si>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</si>
  <si>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</si>
  <si>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</si>
  <si>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</si>
  <si>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</si>
  <si>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</si>
  <si>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</si>
  <si>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</si>
  <si>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</si>
  <si>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</si>
  <si>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</si>
  <si>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</si>
  <si>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</si>
  <si>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</si>
  <si>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</si>
  <si>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</si>
  <si>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</si>
  <si>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</si>
  <si>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</si>
  <si>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</si>
  <si>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</si>
  <si>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</si>
  <si>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</si>
  <si>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</si>
  <si>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</si>
  <si>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</si>
  <si>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</si>
  <si>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</si>
  <si>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</si>
  <si>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</si>
  <si>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</si>
  <si>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</si>
  <si>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</si>
  <si>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</si>
  <si>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</si>
  <si>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</si>
  <si>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</si>
  <si>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</si>
  <si>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</si>
  <si>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</si>
  <si>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</si>
  <si>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</si>
  <si>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</si>
  <si>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</si>
  <si>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</si>
  <si>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</si>
  <si>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</si>
  <si>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</si>
  <si>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</si>
  <si>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</si>
  <si>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</si>
  <si>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</si>
  <si>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</si>
  <si>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</si>
  <si>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</si>
  <si>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</si>
  <si>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</si>
  <si>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</si>
  <si>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</si>
  <si>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</si>
  <si>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</si>
  <si>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</si>
  <si>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</si>
  <si>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</si>
  <si>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</si>
  <si>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</si>
  <si>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</si>
  <si>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</si>
  <si>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</si>
  <si>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</si>
  <si>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</si>
  <si>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</si>
  <si>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</si>
  <si>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</si>
  <si>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</si>
  <si>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</si>
  <si>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</si>
  <si>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</si>
  <si>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</si>
  <si>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</si>
  <si>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</si>
  <si>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</si>
  <si>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</si>
  <si>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</si>
  <si>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</si>
  <si>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BEADLOCK HARDWARE KIT, M8-1.25 X 20MM, 20 PIECES</t>
  </si>
  <si>
    <t>BH-H2020M</t>
  </si>
  <si>
    <t>BR-GZ14</t>
  </si>
  <si>
    <t>BR-GZ15</t>
  </si>
  <si>
    <t>CAP, CASINO, 4X110, BLACK</t>
  </si>
  <si>
    <t>CAP, CASINO, 4X136/4X156, BLACK</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</si>
  <si>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</si>
  <si>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</si>
  <si>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</si>
  <si>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</si>
  <si>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</si>
  <si>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</si>
  <si>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</si>
  <si>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</si>
  <si>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</si>
  <si>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</si>
  <si>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</si>
  <si>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</si>
  <si>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</si>
  <si>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</si>
  <si>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</si>
  <si>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</si>
  <si>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</si>
  <si>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</si>
  <si>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</si>
  <si>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</si>
  <si>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</si>
  <si>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</si>
  <si>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</si>
  <si>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</si>
  <si>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</si>
  <si>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</si>
  <si>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</si>
  <si>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</si>
  <si>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</si>
  <si>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</si>
  <si>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</si>
  <si>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</si>
  <si>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</si>
  <si>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</si>
  <si>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</si>
  <si>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</si>
  <si>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</si>
  <si>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</si>
  <si>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</si>
  <si>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</si>
  <si>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</si>
  <si>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91290A321</t>
  </si>
  <si>
    <t>92210A194</t>
  </si>
  <si>
    <t>W55165B</t>
  </si>
  <si>
    <t>W55125SB</t>
  </si>
  <si>
    <t>W27025DCBB</t>
  </si>
  <si>
    <t>9452K124</t>
  </si>
  <si>
    <t>9452K129</t>
  </si>
  <si>
    <t>9452K132</t>
  </si>
  <si>
    <t>9452K133</t>
  </si>
  <si>
    <t>9452K135</t>
  </si>
  <si>
    <t>9452K312</t>
  </si>
  <si>
    <t>9452K314</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</si>
  <si>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</si>
  <si>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</si>
  <si>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</si>
  <si>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</si>
  <si>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</si>
  <si>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</si>
  <si>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</si>
  <si>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</si>
  <si>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</si>
  <si>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</si>
  <si>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</si>
  <si>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</si>
  <si>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</si>
  <si>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</si>
  <si>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</si>
  <si>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</si>
  <si>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</si>
  <si>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</si>
  <si>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</si>
  <si>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</si>
  <si>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</si>
  <si>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</si>
  <si>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</si>
  <si>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</si>
  <si>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</si>
  <si>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</si>
  <si>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</si>
  <si>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</si>
  <si>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</si>
  <si>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</si>
  <si>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</si>
  <si>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</si>
  <si>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</si>
  <si>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</si>
  <si>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</si>
  <si>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</si>
  <si>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</si>
  <si>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</si>
  <si>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</si>
  <si>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</si>
  <si>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</si>
  <si>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</si>
  <si>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</si>
  <si>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</si>
  <si>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</si>
  <si>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</si>
  <si>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</si>
  <si>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</si>
  <si>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</si>
  <si>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</si>
  <si>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</si>
  <si>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</si>
  <si>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</si>
  <si>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</si>
  <si>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</si>
  <si>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</si>
  <si>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</si>
  <si>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</si>
  <si>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</si>
  <si>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</si>
  <si>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</si>
  <si>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</si>
  <si>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</si>
  <si>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</si>
  <si>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</si>
  <si>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</si>
  <si>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</si>
  <si>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</si>
  <si>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</si>
  <si>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</si>
  <si>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</si>
  <si>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</si>
  <si>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</si>
  <si>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</si>
  <si>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</si>
  <si>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</si>
  <si>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</si>
  <si>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</si>
  <si>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</si>
  <si>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</si>
  <si>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</si>
  <si>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</si>
  <si>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</si>
  <si>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</si>
  <si>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</si>
  <si>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</si>
  <si>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</si>
  <si>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</si>
  <si>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</si>
  <si>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</si>
  <si>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</si>
  <si>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</si>
  <si>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</si>
  <si>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</si>
  <si>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</si>
  <si>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</si>
  <si>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</si>
  <si>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</si>
  <si>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</si>
  <si>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</si>
  <si>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</si>
  <si>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</si>
  <si>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</si>
  <si>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</si>
  <si>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</si>
  <si>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</si>
  <si>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</si>
  <si>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</si>
  <si>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</si>
  <si>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</si>
  <si>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</si>
  <si>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</si>
  <si>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</si>
  <si>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</si>
  <si>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</si>
  <si>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</si>
  <si>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</si>
  <si>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</si>
  <si>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</si>
  <si>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</si>
  <si>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</si>
  <si>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</si>
  <si>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</si>
  <si>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</si>
  <si>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</si>
  <si>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</si>
  <si>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</si>
  <si>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</si>
  <si>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</si>
  <si>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</si>
  <si>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</si>
  <si>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</si>
  <si>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</si>
  <si>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</si>
  <si>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</si>
  <si>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</si>
  <si>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</si>
  <si>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</si>
  <si>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</si>
  <si>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</si>
  <si>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</si>
  <si>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</si>
  <si>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</si>
  <si>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</si>
  <si>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</si>
  <si>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</si>
  <si>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</si>
  <si>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</si>
  <si>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</si>
  <si>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</si>
  <si>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</si>
  <si>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</si>
  <si>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</si>
  <si>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</si>
  <si>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</si>
  <si>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</si>
  <si>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</si>
  <si>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</si>
  <si>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</si>
  <si>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</si>
  <si>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</si>
  <si>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</si>
  <si>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</si>
  <si>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</si>
  <si>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</si>
  <si>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</si>
  <si>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</si>
  <si>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</si>
  <si>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</si>
  <si>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</si>
  <si>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</si>
  <si>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</si>
  <si>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</si>
  <si>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</si>
  <si>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</si>
  <si>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</si>
  <si>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</si>
  <si>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</si>
  <si>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</si>
  <si>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</si>
  <si>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</si>
  <si>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</si>
  <si>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</si>
  <si>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</si>
  <si>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</si>
  <si>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</si>
  <si>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</si>
  <si>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</si>
  <si>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</si>
  <si>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</si>
  <si>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</si>
  <si>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</si>
  <si>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</si>
  <si>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</si>
  <si>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</si>
  <si>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</si>
  <si>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</si>
  <si>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</si>
  <si>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</si>
  <si>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</si>
  <si>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</si>
  <si>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</si>
  <si>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</si>
  <si>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</si>
  <si>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</si>
  <si>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</si>
  <si>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</si>
  <si>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</si>
  <si>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</si>
  <si>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</si>
  <si>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</si>
  <si>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</si>
  <si>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</si>
  <si>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</si>
  <si>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</si>
  <si>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</si>
  <si>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</si>
  <si>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</si>
  <si>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</si>
  <si>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</si>
  <si>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</si>
  <si>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</si>
  <si>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</si>
  <si>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</si>
  <si>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</si>
  <si>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</si>
  <si>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</si>
  <si>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</si>
  <si>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</si>
  <si>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</si>
  <si>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</si>
  <si>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</si>
  <si>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</si>
  <si>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</si>
  <si>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</si>
  <si>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</si>
  <si>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</si>
  <si>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</si>
  <si>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</si>
  <si>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</si>
  <si>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</si>
  <si>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</si>
  <si>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</si>
  <si>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</si>
  <si>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</si>
  <si>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</si>
  <si>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</si>
  <si>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</si>
  <si>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</si>
  <si>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</si>
  <si>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</si>
  <si>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</si>
  <si>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</si>
  <si>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</si>
  <si>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</si>
  <si>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</si>
  <si>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</si>
  <si>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</si>
  <si>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</si>
  <si>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</si>
  <si>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</si>
  <si>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</si>
  <si>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</si>
  <si>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</si>
  <si>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</si>
  <si>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</si>
  <si>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</si>
  <si>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</si>
  <si>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</si>
  <si>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</si>
  <si>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</si>
  <si>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</si>
  <si>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</si>
  <si>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</si>
  <si>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</si>
  <si>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</si>
  <si>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</si>
  <si>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</si>
  <si>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</si>
  <si>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</si>
  <si>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</si>
  <si>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</si>
  <si>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</si>
  <si>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</si>
  <si>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</si>
  <si>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</si>
  <si>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</si>
  <si>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</si>
  <si>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</si>
  <si>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</si>
  <si>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</si>
  <si>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</si>
  <si>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</si>
  <si>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</si>
  <si>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</si>
  <si>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</si>
  <si>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</si>
  <si>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</si>
  <si>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</si>
  <si>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</si>
  <si>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</si>
  <si>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</si>
  <si>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</si>
  <si>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</si>
  <si>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</si>
  <si>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</si>
  <si>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</si>
  <si>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</si>
  <si>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</si>
  <si>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</si>
  <si>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</si>
  <si>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</si>
  <si>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</si>
  <si>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</si>
  <si>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</si>
  <si>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</si>
  <si>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</si>
  <si>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</si>
  <si>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</si>
  <si>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</si>
  <si>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</si>
  <si>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</si>
  <si>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</si>
  <si>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</si>
  <si>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</si>
  <si>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</si>
  <si>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</si>
  <si>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</si>
  <si>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</si>
  <si>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</si>
  <si>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</si>
  <si>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</si>
  <si>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</si>
  <si>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</si>
  <si>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</si>
  <si>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</si>
  <si>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</si>
  <si>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</si>
  <si>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</si>
  <si>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3012K44</t>
  </si>
  <si>
    <t>191682016660</t>
  </si>
  <si>
    <t xml:space="preserve">ADDED CP-3012K44 AND CP-9234K70 TO THE ACCESSORIES TAB </t>
  </si>
  <si>
    <t>9061K70</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</si>
  <si>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</si>
  <si>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</si>
  <si>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</si>
  <si>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</si>
  <si>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</si>
  <si>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</si>
  <si>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</si>
  <si>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</si>
  <si>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</si>
  <si>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</si>
  <si>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</si>
  <si>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</si>
  <si>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</si>
  <si>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</si>
  <si>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</si>
  <si>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</si>
  <si>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</si>
  <si>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</si>
  <si>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</si>
  <si>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</si>
  <si>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</si>
  <si>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</si>
  <si>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</si>
  <si>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</si>
  <si>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</si>
  <si>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</si>
  <si>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</si>
  <si>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</si>
  <si>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</si>
  <si>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</si>
  <si>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</si>
  <si>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</si>
  <si>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</si>
  <si>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</si>
  <si>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</si>
  <si>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</si>
  <si>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</si>
  <si>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</si>
  <si>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</si>
  <si>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</si>
  <si>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</si>
  <si>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</si>
  <si>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</si>
  <si>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</si>
  <si>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</si>
  <si>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</si>
  <si>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</si>
  <si>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</si>
  <si>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</si>
  <si>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</si>
  <si>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</si>
  <si>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</si>
  <si>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</si>
  <si>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</si>
  <si>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</si>
  <si>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</si>
  <si>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</si>
  <si>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</si>
  <si>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</si>
  <si>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</si>
  <si>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</si>
  <si>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</si>
  <si>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</si>
  <si>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</si>
  <si>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</si>
  <si>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</si>
  <si>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</si>
  <si>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</si>
  <si>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</si>
  <si>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</si>
  <si>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</si>
  <si>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</si>
  <si>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</si>
  <si>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</si>
  <si>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</si>
  <si>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</si>
  <si>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</si>
  <si>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</si>
  <si>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</si>
  <si>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</si>
  <si>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</si>
  <si>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</si>
  <si>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</si>
  <si>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</si>
  <si>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</si>
  <si>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</si>
  <si>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</si>
  <si>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</si>
  <si>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</si>
  <si>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</si>
  <si>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</si>
  <si>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</si>
  <si>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</si>
  <si>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</si>
  <si>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</si>
  <si>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</si>
  <si>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LIP SIZE</t>
  </si>
  <si>
    <t>ADDED COUNTRY OF ORIGIN AND LIP SIZE TO WHEELS TAB</t>
  </si>
  <si>
    <t>CHANGED MR10367060845 TO MR10367060825</t>
  </si>
  <si>
    <t>ADDED MSRP PRICES FOR ACCESSORIES</t>
  </si>
  <si>
    <t>IMAGE 1 LINK</t>
  </si>
  <si>
    <t>IMAGE 2 LINK</t>
  </si>
  <si>
    <t>MRW_091918_301_Machined_5Lug</t>
  </si>
  <si>
    <t>https://customwheelhousellc.box.com/s/3hodctmtuyoh9lku1fnzupnbnamtsb0m</t>
  </si>
  <si>
    <t>MRW_091918_301_Machined_5Lug_Head-On</t>
  </si>
  <si>
    <t>https://customwheelhousellc.box.com/s/d6m332vb8zxzmg7p2vwh5zh2x6a2dieq</t>
  </si>
  <si>
    <t>MRW_052318_301-Black_5Lug</t>
  </si>
  <si>
    <t>https://customwheelhousellc.box.com/s/rkteyv8bzqni03fcn4f65zvsuy7r4u7l</t>
  </si>
  <si>
    <t>MRW_052318_301-Black_Head-On_5Lug</t>
  </si>
  <si>
    <t>https://customwheelhousellc.box.com/s/1quchxpqhw3fusbn74aak8kg89g0mse6</t>
  </si>
  <si>
    <t>MRW_01818_301-Machined_6Lug</t>
  </si>
  <si>
    <t>https://customwheelhousellc.box.com/s/e2j62pdz6a6zmguheyr4dfsbkxe0fode</t>
  </si>
  <si>
    <t>MRW_01818_301-Machined_Head-On_6Lug</t>
  </si>
  <si>
    <t>https://customwheelhousellc.box.com/s/bhklbcngslhj3x7gn5ac4rq9x6qvwf16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</si>
  <si>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</si>
  <si>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</si>
  <si>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</si>
  <si>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</si>
  <si>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</si>
  <si>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</si>
  <si>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</si>
  <si>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</si>
  <si>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MRW_01818_301_Black_High-Offset_6Lug</t>
  </si>
  <si>
    <t>https://customwheelhousellc.box.com/s/6tfbl0uino1y2og601isw2atonb4hhwq</t>
  </si>
  <si>
    <t>https://customwheelhousellc.box.com/s/tt23kbmxcpzpntc2t404ju0ssx0bwp8m</t>
  </si>
  <si>
    <t>MRW_052318_301-Machined_8Lug</t>
  </si>
  <si>
    <t>https://customwheelhousellc.box.com/s/v2v164r11tntpwzthgesqdjjfjctdx06</t>
  </si>
  <si>
    <t>MRW_052318_301-Machined_Head-On_8Lug</t>
  </si>
  <si>
    <t>https://customwheelhousellc.box.com/s/rvbiy4wcjt42zia64zfrkdp86yvtd593</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</si>
  <si>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</si>
  <si>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</si>
  <si>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</si>
  <si>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</si>
  <si>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</si>
  <si>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</si>
  <si>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</si>
  <si>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</si>
  <si>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MRW_01818_304-Black_6Lug</t>
  </si>
  <si>
    <t>https://customwheelhousellc.box.com/s/q1fpdxobbaeczarrri060g7x1w8x2qa3</t>
  </si>
  <si>
    <t>MRW_01818_304-Black_Head-On_6Lug</t>
  </si>
  <si>
    <t>https://customwheelhousellc.box.com/s/nyjx8kgz31fgfubevi0f4tjnzg8jgzcp</t>
  </si>
  <si>
    <t>MRW_01818_304-Black-Machined-Lip_6Lug</t>
  </si>
  <si>
    <t>https://customwheelhousellc.box.com/s/2s7pbeklf1esxz4o82poeampx6mpc1eg</t>
  </si>
  <si>
    <t>MRW_01818_304-Black-Machined-Lip_Head-On_6Lug</t>
  </si>
  <si>
    <t>https://customwheelhousellc.box.com/s/vsalkgptuhibc41frudazuioyqt7dd1k</t>
  </si>
  <si>
    <t>MRW_052318_304-Machined_6Lug</t>
  </si>
  <si>
    <t>https://customwheelhousellc.box.com/s/tviiad4h48iecpf8olel55ggvg84yq4m</t>
  </si>
  <si>
    <t>MRW_052318_304-Machined_Head-On_6Lug</t>
  </si>
  <si>
    <t>https://customwheelhousellc.box.com/s/13hoiw49m8h0vfsl6gtvd405w3b33cxm</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</si>
  <si>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</si>
  <si>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</si>
  <si>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</si>
  <si>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</si>
  <si>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</si>
  <si>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</si>
  <si>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</si>
  <si>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</si>
  <si>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MRW_05818_304-Machined_8Lug</t>
  </si>
  <si>
    <t>https://customwheelhousellc.box.com/s/qnxc5wib5wpsl2z3dem0k0n27wldskus</t>
  </si>
  <si>
    <t>MRW_05818_304_Machined_Head-On_8Lug</t>
  </si>
  <si>
    <t>https://customwheelhousellc.box.com/s/b91593pgl8w5b45xfx0oifu9l2hvsx3e</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</si>
  <si>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</si>
  <si>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</si>
  <si>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</si>
  <si>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</si>
  <si>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</si>
  <si>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</si>
  <si>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</si>
  <si>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</si>
  <si>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</si>
  <si>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</si>
  <si>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</si>
  <si>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</si>
  <si>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MRW_01818_305-Black_6Lug</t>
  </si>
  <si>
    <t>https://customwheelhousellc.box.com/s/1tv019xpqoxbrefcb04k88r9acpy88v0</t>
  </si>
  <si>
    <t>MRW_01818_305-Black_Head-On_6Lug</t>
  </si>
  <si>
    <t>https://customwheelhousellc.box.com/s/2sxqd3niz3c4x78yo30r1idkoqhqo23k</t>
  </si>
  <si>
    <t>MRW_01818_305-Bronze_6Lug</t>
  </si>
  <si>
    <t>https://customwheelhousellc.box.com/s/v7bmw4x47vr9bg53uweh4fs7m9mut38r</t>
  </si>
  <si>
    <t>MRW_01818_305-Bronze_Head-On_6Lug</t>
  </si>
  <si>
    <t>https://customwheelhousellc.box.com/s/rraan2d9anyz27si1evepghz328btukj</t>
  </si>
  <si>
    <t>MRW_052418_305-Black_8Lug</t>
  </si>
  <si>
    <t>https://customwheelhousellc.box.com/s/w0dfctm31fb9gst96e8w0qvow1bk5t3c</t>
  </si>
  <si>
    <t>MRW_05818_305-Black_Head-On_8Lug</t>
  </si>
  <si>
    <t>https://customwheelhousellc.box.com/s/23m512ziiaeslbuwy6tnipw3peuegunm</t>
  </si>
  <si>
    <t>MRW_052418_305-Bronze_5Lug</t>
  </si>
  <si>
    <t>https://customwheelhousellc.box.com/s/dyuto939cd7yarlf6ara7bnio12yr4y0</t>
  </si>
  <si>
    <t>MRW_052418_305-Bronze_Head-On_5Lug</t>
  </si>
  <si>
    <t>https://customwheelhousellc.box.com/s/m8lkgeo4wuzjz9ur2z3kkosn6xkwvj3q</t>
  </si>
  <si>
    <t>MRW_05818_305-Black-Machined-Face_8Lug</t>
  </si>
  <si>
    <t>https://customwheelhousellc.box.com/s/duul1hvtpdcw1pv20qx6raa0zux5dr05</t>
  </si>
  <si>
    <t>MRW_05818_305-Black-Machined-Face_Head-On_8Lug</t>
  </si>
  <si>
    <t>https://customwheelhousellc.box.com/s/d937u3v5g5crp7rvzqmz7da31jyik5zu</t>
  </si>
  <si>
    <t>MRW_052418_305-Bronze_8Lug</t>
  </si>
  <si>
    <t>https://customwheelhousellc.box.com/s/unfy57lqrls3s2ptkcvwf7yvd71njl1l</t>
  </si>
  <si>
    <t>MRW_05818_305-Bonze_Head-On_8Lug</t>
  </si>
  <si>
    <t>https://customwheelhousellc.box.com/s/qld5cmahcypxj59cb9p7fy27n1q6un73</t>
  </si>
  <si>
    <t>MRW_01818_305-HD-Black</t>
  </si>
  <si>
    <t>https://customwheelhousellc.box.com/s/qd9endl1sdnnaqy5olo695aqq8u4n5l8</t>
  </si>
  <si>
    <t>MRW_01818_305-HD-Black_Head-On</t>
  </si>
  <si>
    <t>https://customwheelhousellc.box.com/s/4uxzdszxd74mwtwt66ki7p27uvuwhbnt</t>
  </si>
  <si>
    <t>MRW_08619_305-HD_Bronze_8Lug</t>
  </si>
  <si>
    <t>https://customwheelhousellc.box.com/s/2ezm7gtymdd6cgz6dgbyoihlkf9i80k8</t>
  </si>
  <si>
    <t>MRW_08619_305-HD_Bronze_8Lug-Face</t>
  </si>
  <si>
    <t>https://customwheelhousellc.box.com/s/p7cbtw3j3h6dhtk2455bq166p2mz9cyx</t>
  </si>
  <si>
    <t>MRW_01818_307-Black_6Lug</t>
  </si>
  <si>
    <t>https://customwheelhousellc.box.com/s/xiua7g0q0kjekhqn7vpqvietm6cymg3m</t>
  </si>
  <si>
    <t>MRW_01818_307-Black_Head-On_6Lug</t>
  </si>
  <si>
    <t>https://customwheelhousellc.box.com/s/i8hpx16zq98oqvnl8a4w6dp6unyjfd2h</t>
  </si>
  <si>
    <t>MRW_05818_307-Black_5Lug</t>
  </si>
  <si>
    <t>https://customwheelhousellc.box.com/s/siv26roverizbrsuo2uooafpf9u9t9r6</t>
  </si>
  <si>
    <t>MRW_058307_307-Black_Head-On_5Lug</t>
  </si>
  <si>
    <t>https://customwheelhousellc.box.com/s/50pmfon1huerrs7zm0jargfnmvkf84p6</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</si>
  <si>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</si>
  <si>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</si>
  <si>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</si>
  <si>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</si>
  <si>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</si>
  <si>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</si>
  <si>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</si>
  <si>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</si>
  <si>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</si>
  <si>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</si>
  <si>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</si>
  <si>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</si>
  <si>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MRW_05818_308_Black_5Lug</t>
  </si>
  <si>
    <t>https://customwheelhousellc.box.com/s/ehfus9fh04hjqpsm6wz0elu1p5k4gflz</t>
  </si>
  <si>
    <t>MRW_05818_308-Black_Head-On_8Lug</t>
  </si>
  <si>
    <t>https://customwheelhousellc.box.com/s/7fwfoeol4wgn7jnt6dppwmsxohdgyod4</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</si>
  <si>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</si>
  <si>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</si>
  <si>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</si>
  <si>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</si>
  <si>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</si>
  <si>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</si>
  <si>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</si>
  <si>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</si>
  <si>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MRW_05818_309-Black_6Lug</t>
  </si>
  <si>
    <t>https://customwheelhousellc.box.com/s/jepz4tux65v30v9vjzlo1epeyjb65gds</t>
  </si>
  <si>
    <t>MRW_05818_309-Black_Head-On_6Lug</t>
  </si>
  <si>
    <t>https://customwheelhousellc.box.com/s/gx2b47dzgoadjjho2mglbh685kibtxjc</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</si>
  <si>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</si>
  <si>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</si>
  <si>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</si>
  <si>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</si>
  <si>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</si>
  <si>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</si>
  <si>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</si>
  <si>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</si>
  <si>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</si>
  <si>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</si>
  <si>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</si>
  <si>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</si>
  <si>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</si>
  <si>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</si>
  <si>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</si>
  <si>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</si>
  <si>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</si>
  <si>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</si>
  <si>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</si>
  <si>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</si>
  <si>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</si>
  <si>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</si>
  <si>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</si>
  <si>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</si>
  <si>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</si>
  <si>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</si>
  <si>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</si>
  <si>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</si>
  <si>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</si>
  <si>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</si>
  <si>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</si>
  <si>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</si>
  <si>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</si>
  <si>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</si>
  <si>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</si>
  <si>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</si>
  <si>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</si>
  <si>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</si>
  <si>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</si>
  <si>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</si>
  <si>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</si>
  <si>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</si>
  <si>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</si>
  <si>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</si>
  <si>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</si>
  <si>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</si>
  <si>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</si>
  <si>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</si>
  <si>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MRW_05818_312-Black_5Lug</t>
  </si>
  <si>
    <t>https://customwheelhousellc.box.com/s/lo6ktor6k78a950yjdwj6f29ycbg3kf0</t>
  </si>
  <si>
    <t>MRW_05818_312-Black_Head-On_5Lug</t>
  </si>
  <si>
    <t>https://customwheelhousellc.box.com/s/td5qo0ujhjqqjr1zs8fizdvhnu79ez87</t>
  </si>
  <si>
    <t>MRW_073118_312-Bronze_5Lug</t>
  </si>
  <si>
    <t>https://customwheelhousellc.box.com/s/9qtoizcuxzlv1out0c9vd3c8k6079cph</t>
  </si>
  <si>
    <t>MRW_312-Bronze_Head-On_5Lug</t>
  </si>
  <si>
    <t>https://customwheelhousellc.box.com/s/v9t7y53tvdvlbf940wkhxmxluurhvp6g</t>
  </si>
  <si>
    <t>MRW_01518_312-Black_6Lug</t>
  </si>
  <si>
    <t>https://customwheelhousellc.box.com/s/8l5ivmro78r3q6dfrkwo7mwqtmr1t936</t>
  </si>
  <si>
    <t>MRW_01518_312-Black_Head-On_6Lug</t>
  </si>
  <si>
    <t>https://customwheelhousellc.box.com/s/0m16hvgmz55rb77ht4bntmdbduf55b1a</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</si>
  <si>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</si>
  <si>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</si>
  <si>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</si>
  <si>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</si>
  <si>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</si>
  <si>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</si>
  <si>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</si>
  <si>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</si>
  <si>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</si>
  <si>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</si>
  <si>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</si>
  <si>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</si>
  <si>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</si>
  <si>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</si>
  <si>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</si>
  <si>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</si>
  <si>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</si>
  <si>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</si>
  <si>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</si>
  <si>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</si>
  <si>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</si>
  <si>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</si>
  <si>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</si>
  <si>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</si>
  <si>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</si>
  <si>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</si>
  <si>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</si>
  <si>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</si>
  <si>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</si>
  <si>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</si>
  <si>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</si>
  <si>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</si>
  <si>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</si>
  <si>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</si>
  <si>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</si>
  <si>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</si>
  <si>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</si>
  <si>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</si>
  <si>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</si>
  <si>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</si>
  <si>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</si>
  <si>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</si>
  <si>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</si>
  <si>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</si>
  <si>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</si>
  <si>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</si>
  <si>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</si>
  <si>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</si>
  <si>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</si>
  <si>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</si>
  <si>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</si>
  <si>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</si>
  <si>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</si>
  <si>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</si>
  <si>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</si>
  <si>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</si>
  <si>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</si>
  <si>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</si>
  <si>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</si>
  <si>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</si>
  <si>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</si>
  <si>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</si>
  <si>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</si>
  <si>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</si>
  <si>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MRW_102718_313-Machined_5Lug</t>
  </si>
  <si>
    <t>https://customwheelhousellc.box.com/s/kjqfyrp4712rx6a5j0xk6dxghqrjly99</t>
  </si>
  <si>
    <t>MRW_102718_313-Machined_Head-On_5Lug</t>
  </si>
  <si>
    <t>https://customwheelhousellc.box.com/s/ey6cik3yhqeh1e6kcqh8pvu0hl1zmuot</t>
  </si>
  <si>
    <t>MRW_102218_315-Black_5Lug</t>
  </si>
  <si>
    <t>https://customwheelhousellc.box.com/s/sxfupispr919ra8yc5z3up7e8g6c8j75</t>
  </si>
  <si>
    <t>MRW_102218_315-Black_Head-On_5Lug</t>
  </si>
  <si>
    <t>https://customwheelhousellc.box.com/s/8tz9r6xhj2gady3vllng4uaj2w1z5oe6</t>
  </si>
  <si>
    <t>MRW_101718_315-Gold_5Lug</t>
  </si>
  <si>
    <t>https://customwheelhousellc.box.com/s/ex5i6ad8pb63hi46f472r6p2f1rv54cb</t>
  </si>
  <si>
    <t>MRW_101718_315-Gold_Head-On_5Lug</t>
  </si>
  <si>
    <t>https://customwheelhousellc.box.com/s/ax6gok5p17gymw4kba58no78nmdysgsu</t>
  </si>
  <si>
    <t>MRW_102518_315-Black_8Lug</t>
  </si>
  <si>
    <t>https://customwheelhousellc.box.com/s/fmhpdx0vxk3rolyriresmfrhjci8jv7b</t>
  </si>
  <si>
    <t>MRW_102518315-lack_Head-On_8Lug</t>
  </si>
  <si>
    <t>https://customwheelhousellc.box.com/s/ip482qbmysdgaf6jlxriv2uk24h7uues</t>
  </si>
  <si>
    <t>MRW_102218_315-Machined_8Lug</t>
  </si>
  <si>
    <t>https://customwheelhousellc.box.com/s/i36uoigpev8gxmtmef4ls8tvsxo6ejfl</t>
  </si>
  <si>
    <t>MRW_102218_315-Machined_Heado-On_8Lug</t>
  </si>
  <si>
    <t>https://customwheelhousellc.box.com/s/enum79be7jsef18x9sz621vgeyztgeku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</si>
  <si>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</si>
  <si>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</si>
  <si>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</si>
  <si>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</si>
  <si>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</si>
  <si>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</si>
  <si>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</si>
  <si>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</si>
  <si>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</si>
  <si>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</si>
  <si>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</si>
  <si>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</si>
  <si>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MRW_012418_401_Machined-Beadlock</t>
  </si>
  <si>
    <t>https://customwheelhousellc.box.com/s/3eix89xhlctc53s34m0mzfwctbod7av1</t>
  </si>
  <si>
    <t>MRW_012418_401_Machined-Beadlock_Head-On</t>
  </si>
  <si>
    <t>https://customwheelhousellc.box.com/s/xgqd4tdvsv8sre29db1zzcj3hcbh6iqp</t>
  </si>
  <si>
    <t>MRW_012418_401-R-High-Offset-Machined</t>
  </si>
  <si>
    <t>https://customwheelhousellc.box.com/s/2oze0btt1pwc89n7zcsuzqnrt4s85lg1</t>
  </si>
  <si>
    <t>MRW_012418_401-R-High-Offset-Machined_Head-On</t>
  </si>
  <si>
    <t>https://customwheelhousellc.box.com/s/3jnlm07sptkfg5q5pxmwlq6x4hisuauh</t>
  </si>
  <si>
    <t>MRW_012418_401-R-Low-Offset-Machined</t>
  </si>
  <si>
    <t>https://customwheelhousellc.box.com/s/74ydw5mmc435p468p9cid3sxw6igspd6</t>
  </si>
  <si>
    <t>MRW_012418_401-R-Low-Offset-Machined_Head-On</t>
  </si>
  <si>
    <t>https://customwheelhousellc.box.com/s/996o0wdr8larr4bu4apodjhrjwufjaq9</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</si>
  <si>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</si>
  <si>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</si>
  <si>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</si>
  <si>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</si>
  <si>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</si>
  <si>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</si>
  <si>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</si>
  <si>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</si>
  <si>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</si>
  <si>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</si>
  <si>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</si>
  <si>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</si>
  <si>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</si>
  <si>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</si>
  <si>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</si>
  <si>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</si>
  <si>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MRW_092018_101-Buggy-Beadlock-Machined</t>
  </si>
  <si>
    <t>https://customwheelhousellc.box.com/s/y8jndtlrn01wnse51ykw2r8n9kgsouir</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</si>
  <si>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</si>
  <si>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</si>
  <si>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</si>
  <si>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</si>
  <si>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</si>
  <si>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</si>
  <si>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</si>
  <si>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</si>
  <si>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MRW_012418_105-Beadlock-Machined-Black-Lip</t>
  </si>
  <si>
    <t>https://customwheelhousellc.box.com/s/7gf0h8pa6sufr4rw2v71ajabmjgfo3p8</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</si>
  <si>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</si>
  <si>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</si>
  <si>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</si>
  <si>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</si>
  <si>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</si>
  <si>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</si>
  <si>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</si>
  <si>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</si>
  <si>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MRW_07218_501_VT_Spec_Bronze-5Lug</t>
  </si>
  <si>
    <t>https://customwheelhousellc.box.com/s/3cupq61tbvegxkdjz7h5uej4ccm24djo</t>
  </si>
  <si>
    <t>MRW_041118_501-VT-Spec-Bronze-Head-On-5Lug</t>
  </si>
  <si>
    <t>https://customwheelhousellc.box.com/s/97yynloi82luwmydyxorx3jd7o2zj6lm</t>
  </si>
  <si>
    <t>MRW_012418_501-Titanium-5Lug</t>
  </si>
  <si>
    <t>https://customwheelhousellc.box.com/s/8w468tzzpn5k9hw27s3k9nux9nhcdqtc</t>
  </si>
  <si>
    <t>MRW_012418_501-Rally-Titanium-Head-On-5Lug</t>
  </si>
  <si>
    <t>https://customwheelhousellc.box.com/s/345w6oyptv9025z10049mvc1j0uinq4u</t>
  </si>
  <si>
    <t>MRW_012418_501-Rally-Bronze-5Lug</t>
  </si>
  <si>
    <t>https://customwheelhousellc.box.com/s/gvcs9uw76ifhayp4qz5h0s8caicv5gsc</t>
  </si>
  <si>
    <t>MRW_012418_501-Rally-Bronze-Head-On-5Lug</t>
  </si>
  <si>
    <t>https://customwheelhousellc.box.com/s/dp02u7oc8wbe3yafjj4em4rcvy3n2bnm</t>
  </si>
  <si>
    <t>MRW_101718_501-Black-5Lug</t>
  </si>
  <si>
    <t>https://customwheelhousellc.box.com/s/d35et1bykz2xa1u6da4kr3qkwiohfe6n</t>
  </si>
  <si>
    <t>MRW_101718_501-Matte-Black-Head-On-5Lug</t>
  </si>
  <si>
    <t>https://customwheelhousellc.box.com/s/ngrc7yxtvxjw726iey7u088x0powro9h</t>
  </si>
  <si>
    <t>MRW_101718_502-Black</t>
  </si>
  <si>
    <t>https://customwheelhousellc.box.com/s/9q5zjx5b9s1h521uenbbngo7q49un1ov</t>
  </si>
  <si>
    <t>MRW_101718_502-Black-Head-On</t>
  </si>
  <si>
    <t>https://customwheelhousellc.box.com/s/qq1ny6d1g1nkl6vl5bntnyqxi8vrqoy4</t>
  </si>
  <si>
    <t>MRW_012418_502_Rally_Titanium</t>
  </si>
  <si>
    <t>https://customwheelhousellc.box.com/s/32osse9dcbnsa039zgk5f08psekj8u7v</t>
  </si>
  <si>
    <t>MRW_012418_502-Rally-Titanium-Head-On</t>
  </si>
  <si>
    <t>https://customwheelhousellc.box.com/s/08fj8o40rq2d0xkq7u3975hi1o30cn50</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</si>
  <si>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</si>
  <si>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</si>
  <si>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</si>
  <si>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</si>
  <si>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</si>
  <si>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</si>
  <si>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</si>
  <si>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</si>
  <si>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</si>
  <si>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</si>
  <si>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</si>
  <si>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</si>
  <si>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</si>
  <si>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</si>
  <si>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</si>
  <si>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</si>
  <si>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MRW_10218_605-Matte-Black-6Lug</t>
  </si>
  <si>
    <t>https://customwheelhousellc.box.com/s/kiiehmjjtxw5stwmbjjwe29mvbuhuk4u</t>
  </si>
  <si>
    <t>MRW_10218_605-Matte-Black-Head-On-6Lug</t>
  </si>
  <si>
    <t>https://customwheelhousellc.box.com/s/vjp0s5h0w0lxg6q34pma1ylvjp4wurcx</t>
  </si>
  <si>
    <t>MRW_10218_605-Matte-Black-8Lug</t>
  </si>
  <si>
    <t>https://customwheelhousellc.box.com/s/rkuzmigbhg9g8d9rjcwyv3ambarq70r8</t>
  </si>
  <si>
    <t>MRW_10218_605-Matte-Black-Head-On-8Lug</t>
  </si>
  <si>
    <t>https://customwheelhousellc.box.com/s/jfuph35xqarazx5x7oucfz573osp3cwb</t>
  </si>
  <si>
    <t>MRW_10218_605-Bronze-5Lug</t>
  </si>
  <si>
    <t>https://customwheelhousellc.box.com/s/iov21qr0irybgl0zag7nvmmnc5t5r01r</t>
  </si>
  <si>
    <t>MRW_10218_605-Bronze-Head-On-5Lug</t>
  </si>
  <si>
    <t>https://customwheelhousellc.box.com/s/pf87b6pj7veh6ebfuvy1zw52bt54lfy3</t>
  </si>
  <si>
    <t>MRW_10218_605-Bronze-6Lug</t>
  </si>
  <si>
    <t>https://customwheelhousellc.box.com/s/gu26iajmcm4d101433y2s7tk6u57prs1</t>
  </si>
  <si>
    <t>MRW_10218_605-Bronze-Head-On-6Lug</t>
  </si>
  <si>
    <t>https://customwheelhousellc.box.com/s/3bialwt5m0u572jliey0fsqv9c24lhjp</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</si>
  <si>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</si>
  <si>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</si>
  <si>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</si>
  <si>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</si>
  <si>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</si>
  <si>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</si>
  <si>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</si>
  <si>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</si>
  <si>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</si>
  <si>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</si>
  <si>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</si>
  <si>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</si>
  <si>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</si>
  <si>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</si>
  <si>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</si>
  <si>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</si>
  <si>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</si>
  <si>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</si>
  <si>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</si>
  <si>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</si>
  <si>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</si>
  <si>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</si>
  <si>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</si>
  <si>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</si>
  <si>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</si>
  <si>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</si>
  <si>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</si>
  <si>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</si>
  <si>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</si>
  <si>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</si>
  <si>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</si>
  <si>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</si>
  <si>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</si>
  <si>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</si>
  <si>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</si>
  <si>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</si>
  <si>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</si>
  <si>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</si>
  <si>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</si>
  <si>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</si>
  <si>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</si>
  <si>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</si>
  <si>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</si>
  <si>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</si>
  <si>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</si>
  <si>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</si>
  <si>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</si>
  <si>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</si>
  <si>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</si>
  <si>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</si>
  <si>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</si>
  <si>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</si>
  <si>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</si>
  <si>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</si>
  <si>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</si>
  <si>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</si>
  <si>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</si>
  <si>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</si>
  <si>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</si>
  <si>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</si>
  <si>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</si>
  <si>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</si>
  <si>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</si>
  <si>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</si>
  <si>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</si>
  <si>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</si>
  <si>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</si>
  <si>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</si>
  <si>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</si>
  <si>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</si>
  <si>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</si>
  <si>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</si>
  <si>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</si>
  <si>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</si>
  <si>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</si>
  <si>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</si>
  <si>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</si>
  <si>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</si>
  <si>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</si>
  <si>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</si>
  <si>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</si>
  <si>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</si>
  <si>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</si>
  <si>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</si>
  <si>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</si>
  <si>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</si>
  <si>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</si>
  <si>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</si>
  <si>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</si>
  <si>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</si>
  <si>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</si>
  <si>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</si>
  <si>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</si>
  <si>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</si>
  <si>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</si>
  <si>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</si>
  <si>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</si>
  <si>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</si>
  <si>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</si>
  <si>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</si>
  <si>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</si>
  <si>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</si>
  <si>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</si>
  <si>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</si>
  <si>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</si>
  <si>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</si>
  <si>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</si>
  <si>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</si>
  <si>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</si>
  <si>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</si>
  <si>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</si>
  <si>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</si>
  <si>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</si>
  <si>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</si>
  <si>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</si>
  <si>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</si>
  <si>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</si>
  <si>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</si>
  <si>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</si>
  <si>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</si>
  <si>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</si>
  <si>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</si>
  <si>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</si>
  <si>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</si>
  <si>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</si>
  <si>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</si>
  <si>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</si>
  <si>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</si>
  <si>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</si>
  <si>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</si>
  <si>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</si>
  <si>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</si>
  <si>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</si>
  <si>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</si>
  <si>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</si>
  <si>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</si>
  <si>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</si>
  <si>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</si>
  <si>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</si>
  <si>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</si>
  <si>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</si>
  <si>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</si>
  <si>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</si>
  <si>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</si>
  <si>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LIP SIZE
(MM)</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</si>
  <si>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</si>
  <si>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</si>
  <si>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</si>
  <si>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</si>
  <si>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</si>
  <si>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</si>
  <si>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</si>
  <si>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</si>
  <si>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</si>
  <si>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</si>
  <si>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</si>
  <si>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</si>
  <si>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</si>
  <si>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</si>
  <si>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</si>
  <si>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</si>
  <si>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</si>
  <si>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</si>
  <si>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</si>
  <si>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</si>
  <si>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</si>
  <si>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</si>
  <si>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</si>
  <si>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</si>
  <si>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</si>
  <si>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</si>
  <si>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</si>
  <si>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</si>
  <si>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</si>
  <si>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</si>
  <si>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</si>
  <si>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</si>
  <si>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</si>
  <si>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</si>
  <si>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</si>
  <si>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</si>
  <si>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</si>
  <si>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</si>
  <si>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</si>
  <si>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</si>
  <si>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</si>
  <si>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</si>
  <si>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</si>
  <si>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</si>
  <si>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</si>
  <si>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</si>
  <si>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</si>
  <si>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</si>
  <si>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</si>
  <si>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</si>
  <si>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</si>
  <si>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</si>
  <si>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</si>
  <si>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</si>
  <si>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</si>
  <si>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</si>
  <si>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</si>
  <si>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</si>
  <si>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</si>
  <si>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</si>
  <si>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</si>
  <si>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</si>
  <si>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</si>
  <si>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</si>
  <si>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</si>
  <si>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</si>
  <si>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</si>
  <si>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</si>
  <si>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</si>
  <si>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</si>
  <si>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</si>
  <si>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</si>
  <si>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</si>
  <si>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</si>
  <si>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</si>
  <si>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</si>
  <si>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</si>
  <si>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</si>
  <si>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</si>
  <si>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</si>
  <si>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</si>
  <si>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</si>
  <si>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</si>
  <si>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</si>
  <si>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</si>
  <si>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</si>
  <si>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</si>
  <si>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</si>
  <si>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</si>
  <si>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</si>
  <si>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</si>
  <si>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</si>
  <si>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</si>
  <si>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</si>
  <si>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</si>
  <si>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</si>
  <si>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</si>
  <si>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</si>
  <si>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</si>
  <si>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</si>
  <si>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</si>
  <si>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</si>
  <si>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</si>
  <si>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</si>
  <si>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</si>
  <si>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</si>
  <si>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</si>
  <si>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</si>
  <si>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</si>
  <si>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</si>
  <si>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</si>
  <si>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</si>
  <si>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</si>
  <si>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</si>
  <si>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</si>
  <si>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</si>
  <si>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</si>
  <si>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</si>
  <si>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</si>
  <si>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</si>
  <si>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</si>
  <si>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</si>
  <si>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</si>
  <si>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</si>
  <si>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</si>
  <si>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</si>
  <si>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</si>
  <si>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</si>
  <si>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</si>
  <si>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</si>
  <si>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</si>
  <si>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</si>
  <si>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</si>
  <si>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</si>
  <si>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</si>
  <si>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</si>
  <si>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</si>
  <si>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</si>
  <si>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</si>
  <si>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</si>
  <si>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</si>
  <si>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</si>
  <si>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</si>
  <si>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</si>
  <si>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</si>
  <si>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</si>
  <si>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</si>
  <si>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</si>
  <si>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</si>
  <si>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</si>
  <si>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https://customwheelhousellc.box.com/s/f2crjntur9s7h2e27dyr9066kefayhd9</t>
  </si>
  <si>
    <t>https://customwheelhousellc.box.com/s/eau8879fzynwvgnvxaxj9ma78j3xynb9</t>
  </si>
  <si>
    <t>https://customwheelhousellc.box.com/s/g0z2mzng0aptjqfcbiwz5axdsk5ek80h</t>
  </si>
  <si>
    <t>https://customwheelhousellc.box.com/s/ip1k655wqjoqx0qvnkocoy9rlssqqf3q</t>
  </si>
  <si>
    <t>https://customwheelhousellc.box.com/s/6ywrqw19zjsgnsq1c443iwk6qiuib46i</t>
  </si>
  <si>
    <t>https://customwheelhousellc.box.com/s/t4cf5tv1hkppb51lbl7aztjyrke1b2vs</t>
  </si>
  <si>
    <t>https://customwheelhousellc.box.com/s/420rnlfdgxffef4ob96ruivkj07wuodd</t>
  </si>
  <si>
    <t>https://customwheelhousellc.box.com/s/1kzdvt8yduvn5rwqwopy3ubb48udvvhb</t>
  </si>
  <si>
    <t>https://customwheelhousellc.box.com/s/f15xg7p5b4zubalhczretcd7a3pvsvgk</t>
  </si>
  <si>
    <t>https://customwheelhousellc.box.com/s/99ruqlc7r7ypjlp0fpe0ohuiahpl4ds0</t>
  </si>
  <si>
    <t>https://customwheelhousellc.box.com/s/obeqquhoriwae0lfqua5yrcnzv2iol5f</t>
  </si>
  <si>
    <t>https://customwheelhousellc.box.com/s/vrgd2h8wx2dy894sf4wcnkikd5ci3zfe</t>
  </si>
  <si>
    <t>https://customwheelhousellc.box.com/s/tsneiv8h4smoxx138hra3wp2fnqrwl1d</t>
  </si>
  <si>
    <t>https://customwheelhousellc.box.com/s/pm6xlewa5nq3xb3vzoekce7mkecud6li</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</si>
  <si>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</si>
  <si>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</si>
  <si>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</si>
  <si>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</si>
  <si>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</si>
  <si>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</si>
  <si>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</si>
  <si>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</si>
  <si>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</si>
  <si>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</si>
  <si>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</si>
  <si>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</si>
  <si>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</si>
  <si>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</si>
  <si>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</si>
  <si>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</si>
  <si>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</si>
  <si>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</si>
  <si>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</si>
  <si>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</si>
  <si>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T080K123-H60</t>
  </si>
  <si>
    <t>CP-T080K123-T</t>
  </si>
  <si>
    <t>T080K64</t>
  </si>
  <si>
    <t>T080K86</t>
  </si>
  <si>
    <t>T080K104</t>
  </si>
  <si>
    <t>T080K107</t>
  </si>
  <si>
    <t>T080K123</t>
  </si>
  <si>
    <t>T080B140</t>
  </si>
  <si>
    <t>T080B140-1</t>
  </si>
  <si>
    <t>T078K104</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</si>
  <si>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</si>
  <si>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</si>
  <si>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</si>
  <si>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</si>
  <si>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</si>
  <si>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</si>
  <si>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</si>
  <si>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https://customwheelhousellc.box.com/s/ntmbus4y7prcew6cc8kdjmr5nnnroyov</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</si>
  <si>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</si>
  <si>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</si>
  <si>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</si>
  <si>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</si>
  <si>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</si>
  <si>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</si>
  <si>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</si>
  <si>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</si>
  <si>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</si>
  <si>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</si>
  <si>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</si>
  <si>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CAP,3012,110MM,BLACK, SNAP IN</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</si>
  <si>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</si>
  <si>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</si>
  <si>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</si>
  <si>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</si>
  <si>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</si>
  <si>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</si>
  <si>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</si>
  <si>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</si>
  <si>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</si>
  <si>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</si>
  <si>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</si>
  <si>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</si>
  <si>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</si>
  <si>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</si>
  <si>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</si>
  <si>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</si>
  <si>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</si>
  <si>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</si>
  <si>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</si>
  <si>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</si>
  <si>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</si>
  <si>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</si>
  <si>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</si>
  <si>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</si>
  <si>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</si>
  <si>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</si>
  <si>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</si>
  <si>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</si>
  <si>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</si>
  <si>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</si>
  <si>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</si>
  <si>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</si>
  <si>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</si>
  <si>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</si>
  <si>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</si>
  <si>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</si>
  <si>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</si>
  <si>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</si>
  <si>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</si>
  <si>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</si>
  <si>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</si>
  <si>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</si>
  <si>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https://customwheelhousellc.box.com/s/d8hibin0t1leqfeuqxgefwpcaf2xl5z3</t>
  </si>
  <si>
    <t>method-mr701-wheel-6lug-bronze-17x8-5.jpg</t>
  </si>
  <si>
    <t>https://customwheelhousellc.box.com/s/da8auet82yz9buyxo6ljt7ipr6t2fdo1</t>
  </si>
  <si>
    <t>method-mr701-wheel-6lug-bronze-17x8-5-face.jpg</t>
  </si>
  <si>
    <t>https://customwheelhousellc.box.com/s/gl2dygcangpo7aeldcvbf5lps28ozey2</t>
  </si>
  <si>
    <t>method-mr701-wheel-8lug-bronze-17x8-5.jpg</t>
  </si>
  <si>
    <t>https://customwheelhousellc.box.com/s/683qc4dkjhasi62xtcaffjo2lc2e2qp4</t>
  </si>
  <si>
    <t>method-mr701-wheel-8lug-bronze-17x8-5-face.jpg</t>
  </si>
  <si>
    <t>https://customwheelhousellc.box.com/s/1uy4hsb6dchmeyjkqh04n0bhr1cyzxf4</t>
  </si>
  <si>
    <t>method-mr701-wheel-5lug-matte-black-17x8-5.jpg</t>
  </si>
  <si>
    <t>https://customwheelhousellc.box.com/s/x6vmiw2oa35e5sffmph9j8t9kdqos83v</t>
  </si>
  <si>
    <t>method-mr701-wheel-5lug-matte-black-17x8-5-face.jpg</t>
  </si>
  <si>
    <t>https://customwheelhousellc.box.com/s/0y4ov9jvbzrkwvrtpf63c2shwijthr4h</t>
  </si>
  <si>
    <t>method-mr701-wheel-8lug-matte-black-17x8-5-face.jpg</t>
  </si>
  <si>
    <t>method-mr701-wheel-8lug-matte-black-17x8-5.jpg</t>
  </si>
  <si>
    <t>https://customwheelhousellc.box.com/s/mhj8s0wdbqyv8c8e4edqnods7f4oemuz</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</si>
  <si>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</si>
  <si>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</si>
  <si>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</si>
  <si>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</si>
  <si>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</si>
  <si>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</si>
  <si>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</si>
  <si>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</si>
  <si>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</si>
  <si>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</si>
  <si>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</si>
  <si>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</si>
  <si>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</si>
  <si>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</si>
  <si>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</si>
  <si>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</si>
  <si>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</si>
  <si>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</si>
  <si>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</si>
  <si>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</si>
  <si>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</si>
  <si>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</si>
  <si>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</si>
  <si>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</si>
  <si>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https://customwheelhousellc.box.com/s/iipyazpxsdxq8zuyqermxeprimc7xo3l</t>
  </si>
  <si>
    <t>method-mr411-wheel-4lug-matte-black-15x7-face.jpg</t>
  </si>
  <si>
    <t>https://customwheelhousellc.box.com/s/up92614hpbsdidlekd26edsndkx2km9t</t>
  </si>
  <si>
    <t>method-mr411-wheel-4lug-matte-black-15x7.jpg</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</si>
  <si>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</si>
  <si>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</si>
  <si>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</si>
  <si>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</si>
  <si>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</si>
  <si>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</si>
  <si>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</si>
  <si>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</si>
  <si>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</si>
  <si>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</si>
  <si>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</si>
  <si>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</si>
  <si>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</si>
  <si>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</si>
  <si>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</si>
  <si>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</si>
  <si>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</si>
  <si>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https://customwheelhousellc.box.com/s/fkb6g9fh0kylyo6p85jal69kot3i4l84</t>
  </si>
  <si>
    <t>https://customwheelhousellc.box.com/s/9o1t1bb8f80tzsdpgdu6te68njgufbud</t>
  </si>
  <si>
    <t>https://customwheelhousellc.box.com/s/035kmh8klmgmferxo3cw487o8vqwhj75</t>
  </si>
  <si>
    <t>https://customwheelhousellc.box.com/s/wpus8gwe6qtydhua1rofal4z90k3zebs</t>
  </si>
  <si>
    <t>https://customwheelhousellc.box.com/s/k6e680y1jtmk2g5ppl4mwhtfkv114rs4</t>
  </si>
  <si>
    <t>https://customwheelhousellc.box.com/s/6lo66ywvyr5jcebdtokuwy404l3wmoho</t>
  </si>
  <si>
    <t>https://customwheelhousellc.box.com/s/r7k2ddwt8bq19zluxc6ggwj5d51h9k3a</t>
  </si>
  <si>
    <t>https://customwheelhousellc.box.com/s/zslsxwlvl39nh1st2yzm6bwsor6gz4ol</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</si>
  <si>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</si>
  <si>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</si>
  <si>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</si>
  <si>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</si>
  <si>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</si>
  <si>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https://customwheelhousellc.box.com/s/4jgyvcys19a1ujkvqyn68s4e0z4wwzhr</t>
  </si>
  <si>
    <t>method-mr409-wheel-4lug-matte-black-15x7-face.jpg</t>
  </si>
  <si>
    <t>https://customwheelhousellc.box.com/s/esn8dl1iu4467yfc0ta66aowm00n3akc</t>
  </si>
  <si>
    <t>method-mr409-wheel-4lug-matte-black-15x7.jpg</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</si>
  <si>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</si>
  <si>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</si>
  <si>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</si>
  <si>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</si>
  <si>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</si>
  <si>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</si>
  <si>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</si>
  <si>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</si>
  <si>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</si>
  <si>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</si>
  <si>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</si>
  <si>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</si>
  <si>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</si>
  <si>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</si>
  <si>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</si>
  <si>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</si>
  <si>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</si>
  <si>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</si>
  <si>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</si>
  <si>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</si>
  <si>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</si>
  <si>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</si>
  <si>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</si>
  <si>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</si>
  <si>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</si>
  <si>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</si>
  <si>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</si>
  <si>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</si>
  <si>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</si>
  <si>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</si>
  <si>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</si>
  <si>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</si>
  <si>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</si>
  <si>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</si>
  <si>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</si>
  <si>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</si>
  <si>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</si>
  <si>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</si>
  <si>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</si>
  <si>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</si>
  <si>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</si>
  <si>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</si>
  <si>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</si>
  <si>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https://customwheelhousellc.box.com/s/35zakoj9cpzlhs36d0z3wvmmluc5os2j</t>
  </si>
  <si>
    <t>https://customwheelhousellc.box.com/s/iba2vvjkh76jt7yl8u4feed2zuh2zupv</t>
  </si>
  <si>
    <t>https://customwheelhousellc.box.com/s/n7iza7s63on5fy8yok8pmn9jx70qk40d</t>
  </si>
  <si>
    <t>UPDATED HS CODES</t>
  </si>
  <si>
    <t>https://customwheelhousellc.box.com/s/zh6qymzhvf8zt40qiolt4lsohsxr27nf</t>
  </si>
  <si>
    <t>https://customwheelhousellc.box.com/s/17x0h3ksagm9jbc8lvfpu4lmuf2u52jv</t>
  </si>
  <si>
    <t>https://customwheelhousellc.box.com/s/v71kz8ejbzwg3dmqquqx6e3d9am84dd5</t>
  </si>
  <si>
    <t>https://customwheelhousellc.box.com/s/znuogtomhx0cpci71vlkhs9v5fj6cymz</t>
  </si>
  <si>
    <t>https://customwheelhousellc.box.com/s/fkdx53ysm1n6dtebh17d4n8twy6fk942</t>
  </si>
  <si>
    <t>https://customwheelhousellc.box.com/s/z1160tcyj0vs8qg2e94hcj1cbe0owqy5</t>
  </si>
  <si>
    <t>https://customwheelhousellc.box.com/s/6cnyujri8q6dd7jv6ybv4pcyiblnza0p</t>
  </si>
  <si>
    <t>https://customwheelhousellc.box.com/s/5wrlk3tmagvwixpfziiueejermm7ppsg</t>
  </si>
  <si>
    <t>https://customwheelhousellc.box.com/s/at900ggk6lauc8liiw9v4hiy9kwccimt</t>
  </si>
  <si>
    <t>https://customwheelhousellc.box.com/s/hx1zwwmbc06edahxpldkax0rmoely6gx</t>
  </si>
  <si>
    <t>https://customwheelhousellc.box.com/s/5d5mc2g5xnwlx48wukjeyo5jxb2sd2rc</t>
  </si>
  <si>
    <t>https://customwheelhousellc.box.com/s/i6uqkyv786dq6dgpn0xnj7zvd1wkeq4o</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</si>
  <si>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</si>
  <si>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</si>
  <si>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</si>
  <si>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</si>
  <si>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</si>
  <si>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</si>
  <si>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</si>
  <si>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</si>
  <si>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</si>
  <si>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</si>
  <si>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</si>
  <si>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</si>
  <si>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</si>
  <si>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</si>
  <si>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</si>
  <si>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https://customwheelhousellc.box.com/s/glxlx4yc6kvbnlx50llxmkjqfwdfek0l</t>
  </si>
  <si>
    <t>method-mr701-wheel-6lug-matte-black-17x8-5-face.jpg</t>
  </si>
  <si>
    <t>method-mr701-wheel-6lug-matte-black-17x8-5.jpg</t>
  </si>
  <si>
    <t>https://customwheelhousellc.box.com/s/zlneqkczxn64wljlx46d5e6e8b0mhwuq</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</si>
  <si>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</si>
  <si>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</si>
  <si>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</si>
  <si>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</si>
  <si>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</si>
  <si>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</si>
  <si>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</si>
  <si>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</si>
  <si>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</si>
  <si>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</si>
  <si>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</si>
  <si>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</si>
  <si>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</si>
  <si>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</si>
  <si>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</si>
  <si>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https://customwheelhousellc.box.com/s/dljk2wmvdshd37cqm10dh483a0auvity</t>
  </si>
  <si>
    <t>MR901R-wheel-6lug-matte-black-16x6-5-face.jpg</t>
  </si>
  <si>
    <t>https://customwheelhousellc.box.com/s/0m7gl7c0b11mog5p8wqvbur3ekxy3j6v</t>
  </si>
  <si>
    <t>MR901R-wheel-6lug-matte-black-16x6-5.jpg</t>
  </si>
  <si>
    <t>MR901F-wheel-6lug-matte-black-16x6-5-face.jpg</t>
  </si>
  <si>
    <t>https://customwheelhousellc.box.com/s/9b3wtwizkhmrar2a4904gl357s1hrsrs</t>
  </si>
  <si>
    <t>MR901F-wheel-6lug-matte-black-16x6-5.jpg</t>
  </si>
  <si>
    <t>https://customwheelhousellc.box.com/s/cwyehc493tnuu2wb97dcqegunfjk7cgc</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</si>
  <si>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</si>
  <si>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</si>
  <si>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</si>
  <si>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</si>
  <si>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</si>
  <si>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</si>
  <si>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</si>
  <si>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</si>
  <si>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</si>
  <si>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MR316-wheel-6lug-matte-black-17x8-5-face.jpg</t>
  </si>
  <si>
    <t>https://customwheelhousellc.box.com/s/likrhyrmzpbyqyl9sfnqcdsx9l6pdixy</t>
  </si>
  <si>
    <t>https://customwheelhousellc.box.com/s/521lclxqtms8hqotki6cbitbg6jspie4</t>
  </si>
  <si>
    <t>MR316-wheel-6lug-matte-black-17x8-5.jpg</t>
  </si>
  <si>
    <t>MR316-wheel-6lug-gloss-titanium-17x8-5-face.jpg</t>
  </si>
  <si>
    <t>https://customwheelhousellc.box.com/s/61csywhr4sz7r4g8e6i1hzuoxnb9yzv4</t>
  </si>
  <si>
    <t>MR316-wheel-6lug-gloss-titanium-17x8-5.jpg</t>
  </si>
  <si>
    <t>https://customwheelhousellc.box.com/s/4l9lbug0w6xtcllxmf8zani5beq1x083</t>
  </si>
  <si>
    <t>MR501_VT_SPEC_wheel-5lug-matte-black-15x7-face.jpg</t>
  </si>
  <si>
    <t>https://customwheelhousellc.box.com/s/jvrfwjhxlwux41d6rifye6xb619ewals</t>
  </si>
  <si>
    <t>MR501_VT_SPEC_wheel-5lug-matte-black-15x7.jpg</t>
  </si>
  <si>
    <t>https://customwheelhousellc.box.com/s/bp79p0rzgq64xir2jt7yu6r229g9mrtc</t>
  </si>
  <si>
    <t>MR502_VT_SPEC_wheel-5lug-bronze-15x7-face.jpg</t>
  </si>
  <si>
    <t>https://customwheelhousellc.box.com/s/ibasb7otxadqbzjg48j6r1bvk44gnfj1</t>
  </si>
  <si>
    <t>MR502_VT_SPEC_wheel-5lug-bronze-15x7.jpg</t>
  </si>
  <si>
    <t>https://customwheelhousellc.box.com/s/hu1tzjiqw2ckjoss62qmn6lhwx7nu8hy</t>
  </si>
  <si>
    <t>MR502_VT_SPEC_wheel-5lug-matte-black-15x7-face.jpg</t>
  </si>
  <si>
    <t>https://customwheelhousellc.box.com/s/hmm475g46g6sb49apavs9qhz8are1had</t>
  </si>
  <si>
    <t>MR502_VT_SPEC_wheel-5lug-matte-black-15x7.jpg</t>
  </si>
  <si>
    <t>https://customwheelhousellc.box.com/s/bzc1zji23c0nqubbpzydee3i2q3khq0t</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</si>
  <si>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</si>
  <si>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</si>
  <si>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</si>
  <si>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</si>
  <si>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</si>
  <si>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</si>
  <si>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</si>
  <si>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</si>
  <si>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</si>
  <si>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</si>
  <si>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</si>
  <si>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</si>
  <si>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W9907</t>
  </si>
  <si>
    <t>W9909</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</si>
  <si>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</si>
  <si>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</si>
  <si>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</si>
  <si>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</si>
  <si>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</si>
  <si>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</si>
  <si>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</si>
  <si>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</si>
  <si>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</si>
  <si>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</si>
  <si>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</si>
  <si>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</si>
  <si>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https://customwheelhousellc.box.com/s/aani3j6ykambbdncbotqbhuxrpmac3q0</t>
  </si>
  <si>
    <t>https://customwheelhousellc.box.com/s/oi8otic9ozai8kxjex90wv2mqlwk1z7n</t>
  </si>
  <si>
    <t>https://customwheelhousellc.box.com/s/qubsrg4710na6jb0xq1ivwg5mkvwywop</t>
  </si>
  <si>
    <t>https://customwheelhousellc.box.com/s/kgtg1ftk1bajvg3s4n7ha10djqanx80h</t>
  </si>
  <si>
    <t>https://customwheelhousellc.box.com/s/zsilaeibg1638zt8rj04ykgei5n2e11w</t>
  </si>
  <si>
    <t>https://customwheelhousellc.box.com/s/s1wp5hjtv54n0h7ugz3qlibk7fqjtzbv</t>
  </si>
  <si>
    <t>https://customwheelhousellc.box.com/s/5dynu9vudd8mtp17pkdhhqopj37ypnhv</t>
  </si>
  <si>
    <t>https://customwheelhousellc.box.com/s/a7y85cmzgpu0t7w8fvn0ulvvxo2s7txd</t>
  </si>
  <si>
    <t>https://customwheelhousellc.box.com/s/9i5bo7k63m2flncupwhqa89c52il6apq</t>
  </si>
  <si>
    <t>https://customwheelhousellc.box.com/s/bi9xvyv7pu6qhm7yl2yg9fei67gs3cqs</t>
  </si>
  <si>
    <t>method-mr103-bl-wheel-6lug-machined-17x9-face.jpg</t>
  </si>
  <si>
    <t>https://customwheelhousellc.box.com/s/89y3r0x95c8ae6wuim622117kclu0rwx</t>
  </si>
  <si>
    <t>method-mr103-bl-wheel-6lug-machined-17x9.jpg</t>
  </si>
  <si>
    <t>https://customwheelhousellc.box.com/s/vr1aetez2zdvf3newkph6u6imyxazth0</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</si>
  <si>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</si>
  <si>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</si>
  <si>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</si>
  <si>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</si>
  <si>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https://customwheelhousellc.box.com/s/malm237jch24fj7ogksm77pqv63age91</t>
  </si>
  <si>
    <t>method-mr103-buggy-wheel-5lug-machined-15x7-face.jpg</t>
  </si>
  <si>
    <t>method-mr103-buggy-wheel-5lug-machined-15x7.jpg</t>
  </si>
  <si>
    <t>https://customwheelhousellc.box.com/s/8ulu9dx7cqk4kj7dfxmdvb3ikyrt0u76</t>
  </si>
  <si>
    <t>https://customwheelhousellc.box.com/s/acf5ob8kk72uajiuvfycqkbj5bkswlcv</t>
  </si>
  <si>
    <t>method-mr703-wheel-6lug-bronze-17x8-5-face-1000.png</t>
  </si>
  <si>
    <t>https://customwheelhousellc.box.com/s/v39zynsnr8m7q3wepningw9udt95m4mo</t>
  </si>
  <si>
    <t>method-mr703-wheel-6lug-bronze-17x8-5-1000.png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</si>
  <si>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</si>
  <si>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</si>
  <si>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</si>
  <si>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</si>
  <si>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</si>
  <si>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</si>
  <si>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</si>
  <si>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</si>
  <si>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</si>
  <si>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</si>
  <si>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</si>
  <si>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</si>
  <si>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method-mr703-wheel-5lug-bronze-17x8-5-face-1000.png</t>
  </si>
  <si>
    <t>https://customwheelhousellc.box.com/s/qe3k98cb6vlmz5uncv52blxgf2q5mtqy</t>
  </si>
  <si>
    <t>method-mr703-wheel-5lug-bronze-17x8-5-1000.png</t>
  </si>
  <si>
    <t>https://customwheelhousellc.box.com/s/qadug3i2lcki8otye14c6ulohoz372mv</t>
  </si>
  <si>
    <t>method-mr703-wheel-5lug-matte-black-17x8-5-face-1000.png</t>
  </si>
  <si>
    <t>https://customwheelhousellc.box.com/s/bi0gzfftwpk58xy0x3ahkzkuqbyoc5ws</t>
  </si>
  <si>
    <t>method-mr703-wheel-5lug-matte-black-17x8-5-1000.png</t>
  </si>
  <si>
    <t>https://customwheelhousellc.box.com/s/7v3gqi86q4u8x6bg74lolo00k6j89u9v</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</si>
  <si>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</si>
  <si>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</si>
  <si>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</si>
  <si>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</si>
  <si>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</si>
  <si>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</si>
  <si>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</si>
  <si>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</si>
  <si>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</si>
  <si>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</si>
  <si>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</si>
  <si>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</si>
  <si>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</si>
  <si>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</si>
  <si>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</si>
  <si>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</si>
  <si>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</si>
  <si>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</si>
  <si>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</si>
  <si>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</si>
  <si>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</si>
  <si>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</si>
  <si>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</si>
  <si>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</si>
  <si>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</si>
  <si>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</si>
  <si>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</si>
  <si>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</si>
  <si>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</si>
  <si>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</si>
  <si>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</si>
  <si>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</si>
  <si>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</si>
  <si>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</si>
  <si>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</si>
  <si>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</si>
  <si>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</si>
  <si>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</si>
  <si>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</si>
  <si>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</si>
  <si>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</si>
  <si>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</si>
  <si>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</si>
  <si>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</si>
  <si>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</si>
  <si>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</si>
  <si>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</si>
  <si>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</si>
  <si>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</si>
  <si>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</si>
  <si>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</si>
  <si>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</si>
  <si>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</si>
  <si>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</si>
  <si>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</si>
  <si>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</si>
  <si>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</si>
  <si>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</si>
  <si>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</si>
  <si>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</si>
  <si>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</si>
  <si>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</si>
  <si>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</si>
  <si>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</si>
  <si>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</si>
  <si>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</si>
  <si>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</si>
  <si>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https://customwheelhousellc.box.com/s/ma2q56prv82zxw0mpde9rxn8zzk5h4n4</t>
  </si>
  <si>
    <t>method-mr306-wheel-5lug-matte-black-18x9-1000.png</t>
  </si>
  <si>
    <t>https://customwheelhousellc.box.com/s/7ga8pedk4rifm3a62d9v66o9xhhb9hn3</t>
  </si>
  <si>
    <t>method-mr306-wheel-5lug-matte-black-18x9-face-1000.png</t>
  </si>
  <si>
    <t>https://customwheelhousellc.box.com/s/x60c5ygi9jbzstam4f45lo2ujhvsdmmi</t>
  </si>
  <si>
    <t>MR306_wheel_6lug_matte_black_18x9-1000.jpg</t>
  </si>
  <si>
    <t>https://customwheelhousellc.box.com/s/yzdir4uqahlnof9dngy3lly7qhhh8p6r</t>
  </si>
  <si>
    <t>MR306_wheel_6lug_matte_black_18x9-face-1000.png</t>
  </si>
  <si>
    <t>https://customwheelhousellc.box.com/s/a1b20z6l7xywdmwew85rcv4ylt6j1mmw</t>
  </si>
  <si>
    <t>method_mr306_18x9_8x170_-12mm_1605-943-00-1000.png</t>
  </si>
  <si>
    <t>https://customwheelhousellc.box.com/s/p59yj2l2su4lb1mu42pgsdbgo7zckmlh</t>
  </si>
  <si>
    <t>method_mr306_18x9_8x170_-12mm_1605-943-00-face-1000.png</t>
  </si>
  <si>
    <t>https://customwheelhousellc.box.com/s/8nbrt3p1rui4g4b4h3sx2iv7rwq25bzc</t>
  </si>
  <si>
    <t>https://customwheelhousellc.box.com/s/he51r3n7vm3c23ewhwn1xaqh6im6023o</t>
  </si>
  <si>
    <t>https://customwheelhousellc.box.com/s/hft92aidcqdlc8n5l25xcpt8y8fk77eb</t>
  </si>
  <si>
    <t>https://customwheelhousellc.app.box.com/file/699635724757</t>
  </si>
  <si>
    <t>https://customwheelhousellc.app.box.com/file/699627967157</t>
  </si>
  <si>
    <t>https://customwheelhousellc.box.com/s/4hp6vurif8pu8r3m8nfbaotc083k5qqb</t>
  </si>
  <si>
    <t>https://customwheelhousellc.box.com/s/qcumvf10nfmlag8xj7rn4ld7tqjylklq</t>
  </si>
  <si>
    <t>https://customwheelhousellc.box.com/s/f17ia2g8mslumfxtxkklcon92d3wijce</t>
  </si>
  <si>
    <t>https://customwheelhousellc.box.com/s/hbvhbv0o3zxxzkkvosj6zh3sq11hyu5g</t>
  </si>
  <si>
    <t>APPLICATION</t>
  </si>
  <si>
    <t>LENGTH (IN)</t>
  </si>
  <si>
    <t>WIDTH (IN)</t>
  </si>
  <si>
    <t>HIEGHT (IN)</t>
  </si>
  <si>
    <t>https://customwheelhousellc.box.com/s/505jx7ppayeunkq6vximg6mh85ayk94r</t>
  </si>
  <si>
    <t>https://customwheelhousellc.box.com/s/4kfc17rv7dzq0s90ihvm40lpcwge8mn3</t>
  </si>
  <si>
    <t>MR31329552840</t>
  </si>
  <si>
    <t>20x9.5, 5x120, 40 OS</t>
  </si>
  <si>
    <t>MR31329566845</t>
  </si>
  <si>
    <t>20x9.5, 5x130, 45 OS</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</si>
  <si>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</si>
  <si>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</si>
  <si>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</si>
  <si>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</si>
  <si>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</si>
  <si>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</si>
  <si>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</si>
  <si>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</si>
  <si>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</si>
  <si>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</si>
  <si>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</si>
  <si>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</si>
  <si>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</si>
  <si>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</si>
  <si>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</si>
  <si>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</si>
  <si>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</si>
  <si>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</si>
  <si>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</si>
  <si>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</si>
  <si>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</si>
  <si>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</si>
  <si>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</si>
  <si>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</si>
  <si>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</si>
  <si>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</si>
  <si>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</si>
  <si>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</si>
  <si>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</si>
  <si>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</si>
  <si>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https://customwheelhousellc.box.com/s/tzobcc7h4wg77r4st2zo3pqv3a4ya7k3</t>
  </si>
  <si>
    <t>method-mr701-wheel-8lug-matte-black-18x9-face.jpg</t>
  </si>
  <si>
    <t>method-mr701-wheel-8lug-matte-black-18x9-lay.jpg</t>
  </si>
  <si>
    <t>https://customwheelhousellc.box.com/s/8w1nkyzkfjj7hgbznavtlofwcud05v8s</t>
  </si>
  <si>
    <t xml:space="preserve">UPDATED FORMATING FOR "CREATED DATE" COLUMNS </t>
  </si>
  <si>
    <t>https://customwheelhousellc.box.com/s/lqw4mxf668hf4327u7fyxsffz2a6jyds</t>
  </si>
  <si>
    <t>MRW_401-Black-Beadlock-High_Offset.jpg</t>
  </si>
  <si>
    <t>MRW_401-Black-Beadlock_Head-On.jpg</t>
  </si>
  <si>
    <t>UPDATED IMAGE LINKS FOR MR40156047551B, MR40156046551B</t>
  </si>
  <si>
    <t>GZ80347040552B</t>
  </si>
  <si>
    <t>14x7, 4x110, 38 OS</t>
  </si>
  <si>
    <t>MR40547047943B</t>
  </si>
  <si>
    <t>14x7, 4x136, 13 OS</t>
  </si>
  <si>
    <t>MR31178560800</t>
  </si>
  <si>
    <t>17x8.5, 6x5.5, 0 OS</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</si>
  <si>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</si>
  <si>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</si>
  <si>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</si>
  <si>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</si>
  <si>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</si>
  <si>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</si>
  <si>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</si>
  <si>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</si>
  <si>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</si>
  <si>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</si>
  <si>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</si>
  <si>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</si>
  <si>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</si>
  <si>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</si>
  <si>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</si>
  <si>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</si>
  <si>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</si>
  <si>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</si>
  <si>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</si>
  <si>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</si>
  <si>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</si>
  <si>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</si>
  <si>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</si>
  <si>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</si>
  <si>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</si>
  <si>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</si>
  <si>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</si>
  <si>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</si>
  <si>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</si>
  <si>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</si>
  <si>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</si>
  <si>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</si>
  <si>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</si>
  <si>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</si>
  <si>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</si>
  <si>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</si>
  <si>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</si>
  <si>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</si>
  <si>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</si>
  <si>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</si>
  <si>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</si>
  <si>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</si>
  <si>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</si>
  <si>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</si>
  <si>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CAP, T079, 114MM, BLACK, ONE PIECE SCREW ON</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</si>
  <si>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</si>
  <si>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</si>
  <si>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</si>
  <si>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</si>
  <si>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</si>
  <si>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</si>
  <si>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</si>
  <si>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</si>
  <si>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</si>
  <si>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</si>
  <si>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</si>
  <si>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</si>
  <si>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</si>
  <si>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</si>
  <si>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</si>
  <si>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</si>
  <si>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</si>
  <si>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</si>
  <si>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</si>
  <si>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</si>
  <si>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</si>
  <si>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</si>
  <si>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</si>
  <si>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</si>
  <si>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</si>
  <si>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</si>
  <si>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</si>
  <si>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</si>
  <si>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</si>
  <si>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</si>
  <si>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</si>
  <si>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</si>
  <si>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</si>
  <si>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</si>
  <si>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</si>
  <si>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</si>
  <si>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</si>
  <si>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</si>
  <si>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</si>
  <si>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</si>
  <si>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</si>
  <si>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</si>
  <si>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</si>
  <si>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</si>
  <si>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</si>
  <si>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</si>
  <si>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</si>
  <si>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</si>
  <si>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</si>
  <si>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</si>
  <si>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</si>
  <si>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</si>
  <si>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</si>
  <si>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</si>
  <si>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</si>
  <si>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</si>
  <si>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</si>
  <si>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</si>
  <si>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</si>
  <si>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</si>
  <si>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</si>
  <si>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</si>
  <si>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</si>
  <si>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</si>
  <si>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</si>
  <si>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</si>
  <si>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</si>
  <si>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</si>
  <si>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</si>
  <si>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</si>
  <si>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</si>
  <si>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</si>
  <si>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</si>
  <si>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</si>
  <si>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</si>
  <si>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</si>
  <si>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</si>
  <si>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</si>
  <si>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</si>
  <si>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</si>
  <si>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</si>
  <si>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</si>
  <si>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https://customwheelhousellc.box.com/s/b1n2km17e1e6f0c5ugof3wuaawctgodh</t>
  </si>
  <si>
    <t>MR502_wheel_5lug_gloss_gold_18x8_face.jpg</t>
  </si>
  <si>
    <t>MR502_wheel_5lug_gloss_gold_18x8_lay.jpg</t>
  </si>
  <si>
    <t>https://customwheelhousellc.box.com/s/tkjrawduo52639v8l9uclb8l8xwuyac5</t>
  </si>
  <si>
    <t>MR502_wheel_5lug_gloss_gold_15x7_face.jpg</t>
  </si>
  <si>
    <t>https://customwheelhousellc.box.com/s/iyy2r1vf1kau8ut4c1o31up8zxqjtp86</t>
  </si>
  <si>
    <t>MR502_wheel_5lug_gloss_gold_15x7_lay.jpg</t>
  </si>
  <si>
    <t>https://customwheelhousellc.box.com/s/1x1nc5sp8l3v1meth0pqddf17kb3ttbg</t>
  </si>
  <si>
    <t>ADDED IMAGE LINKS FOR GOLD 502's</t>
  </si>
  <si>
    <t>CAP, GMZ CASINO DECAL</t>
  </si>
  <si>
    <t>UPDATED DESCRIPTION FOR CP-CS-DCL</t>
  </si>
  <si>
    <t>ADDED/UPDATED SPOKE DIMENSIONS FOR VARIOUS WHEELS</t>
  </si>
  <si>
    <t>REMOVED HUB RING (MH-ZH-043) FROM 5x150 WHEELS</t>
  </si>
  <si>
    <t>https://customwheelhousellc.app.box.com/file/735243755065?s=8f13x26gylynt7a457wa3bmyjhu5immv</t>
  </si>
  <si>
    <t>https://customwheelhousellc.app.box.com/file/735237538424?s=nlgnbsplvsor4gpmtdzgfq3g2pmoxp6y</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</si>
  <si>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</si>
  <si>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</si>
  <si>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</si>
  <si>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</si>
  <si>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</si>
  <si>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</si>
  <si>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</si>
  <si>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</si>
  <si>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</si>
  <si>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</si>
  <si>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</si>
  <si>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</si>
  <si>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</si>
  <si>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</si>
  <si>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</si>
  <si>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</si>
  <si>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</si>
  <si>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</si>
  <si>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</si>
  <si>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</si>
  <si>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</si>
  <si>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</si>
  <si>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</si>
  <si>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</si>
  <si>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</si>
  <si>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</si>
  <si>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</si>
  <si>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</si>
  <si>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</si>
  <si>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</si>
  <si>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</si>
  <si>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</si>
  <si>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</si>
  <si>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</si>
  <si>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</si>
  <si>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</si>
  <si>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</si>
  <si>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</si>
  <si>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</si>
  <si>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</si>
  <si>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</si>
  <si>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</si>
  <si>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</si>
  <si>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</si>
  <si>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</si>
  <si>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</si>
  <si>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</si>
  <si>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</si>
  <si>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</si>
  <si>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</si>
  <si>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</si>
  <si>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</si>
  <si>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</si>
  <si>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</si>
  <si>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</si>
  <si>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</si>
  <si>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</si>
  <si>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</si>
  <si>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</si>
  <si>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</si>
  <si>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</si>
  <si>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</si>
  <si>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</si>
  <si>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HEX, M12x1.5, 6 LUG KIT, BLACK, 24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</si>
  <si>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</si>
  <si>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</si>
  <si>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</si>
  <si>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</si>
  <si>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</si>
  <si>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</si>
  <si>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</si>
  <si>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</si>
  <si>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</si>
  <si>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M14X1.5, MAG SHANK, BLACK, DUALLY (SPRINTER), 24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</si>
  <si>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</si>
  <si>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</si>
  <si>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</si>
  <si>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</si>
  <si>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</si>
  <si>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</si>
  <si>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</si>
  <si>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</si>
  <si>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</si>
  <si>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</si>
  <si>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</si>
  <si>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</si>
  <si>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</si>
  <si>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</si>
  <si>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</si>
  <si>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</si>
  <si>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</si>
  <si>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</si>
  <si>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</si>
  <si>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</si>
  <si>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</si>
  <si>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</si>
  <si>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</si>
  <si>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</si>
  <si>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</si>
  <si>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</si>
  <si>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</si>
  <si>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</si>
  <si>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</si>
  <si>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</si>
  <si>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</si>
  <si>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</si>
  <si>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</si>
  <si>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</si>
  <si>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</si>
  <si>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</si>
  <si>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</si>
  <si>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</si>
  <si>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</si>
  <si>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</si>
  <si>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</si>
  <si>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</si>
  <si>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</si>
  <si>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</si>
  <si>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</si>
  <si>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</si>
  <si>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</si>
  <si>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</si>
  <si>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</si>
  <si>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</si>
  <si>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20x9, 6x135, 18 OS</t>
  </si>
  <si>
    <t>17x7.5, 6x5.5, 25 OS</t>
  </si>
  <si>
    <t>18x8, 5x100, 42 OS</t>
  </si>
  <si>
    <t>20x10, 5x5, -24 OS</t>
  </si>
  <si>
    <t>20x10, 6x5.5, -24 OS</t>
  </si>
  <si>
    <t>20x10, 8x170, -24 OS</t>
  </si>
  <si>
    <t>20x10, 8x180, -24 OS</t>
  </si>
  <si>
    <t>20x12, 5x5, -52 OS</t>
  </si>
  <si>
    <t>20x12, 6x5.5, -52 OS</t>
  </si>
  <si>
    <t>20x12, 8x6.5, -52 OS</t>
  </si>
  <si>
    <t>20x12, 8x170, -52 OS</t>
  </si>
  <si>
    <t>14x7, 4x110, 10 OS</t>
  </si>
  <si>
    <t>GZ80141046555B</t>
  </si>
  <si>
    <t>GZ80347047552B</t>
  </si>
  <si>
    <t>GZ80347046552B</t>
  </si>
  <si>
    <t xml:space="preserve">MR31029016918, MR31477596525, MR31477596825, MR50388051542, MR61021050924N, MR61021050524N, MR61021060524N, MR61021087524N, MR61021088524N, </t>
  </si>
  <si>
    <t>14x10, 4x156, 0 OS</t>
  </si>
  <si>
    <t>14x7, 4x136, 38 OS</t>
  </si>
  <si>
    <t>14x7, 4x156, 38 OS</t>
  </si>
  <si>
    <t>MR705</t>
  </si>
  <si>
    <t>17x8.5, 5x5, 25 OS</t>
  </si>
  <si>
    <t>17x8.5, 6x120, 0 OS</t>
  </si>
  <si>
    <t>17x8.5, 6x135, 0 OS</t>
  </si>
  <si>
    <t>17x8.5, 6x135, 25 OS</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</si>
  <si>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</si>
  <si>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</si>
  <si>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</si>
  <si>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</si>
  <si>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</si>
  <si>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</si>
  <si>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</si>
  <si>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</si>
  <si>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</si>
  <si>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</si>
  <si>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</si>
  <si>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</si>
  <si>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</si>
  <si>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</si>
  <si>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</si>
  <si>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</si>
  <si>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</si>
  <si>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</si>
  <si>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</si>
  <si>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</si>
  <si>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</si>
  <si>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</si>
  <si>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</si>
  <si>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</si>
  <si>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</si>
  <si>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</si>
  <si>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</si>
  <si>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</si>
  <si>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</si>
  <si>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</si>
  <si>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</si>
  <si>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</si>
  <si>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</si>
  <si>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</si>
  <si>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</si>
  <si>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</si>
  <si>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</si>
  <si>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</si>
  <si>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</si>
  <si>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</si>
  <si>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</si>
  <si>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</si>
  <si>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</si>
  <si>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</si>
  <si>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</si>
  <si>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</si>
  <si>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</si>
  <si>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</si>
  <si>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</si>
  <si>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</si>
  <si>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</si>
  <si>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</si>
  <si>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</si>
  <si>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</si>
  <si>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CAP, 9234, 56MM, CARBON FIBER, SNAP IN</t>
  </si>
  <si>
    <t xml:space="preserve">CAP, 9234, 86MM, CARBON FIBER, SNAP IN </t>
  </si>
  <si>
    <t>CAP, 9234,70MM,CARBON FIBER,SNAP IN</t>
  </si>
  <si>
    <t>CAP, 9234, 107MM, CARBON FIBER SNAP IN</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</si>
  <si>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</si>
  <si>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</si>
  <si>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</si>
  <si>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</si>
  <si>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</si>
  <si>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</si>
  <si>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</si>
  <si>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</si>
  <si>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</si>
  <si>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</si>
  <si>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</si>
  <si>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</si>
  <si>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</si>
  <si>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</si>
  <si>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</si>
  <si>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</si>
  <si>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</si>
  <si>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</si>
  <si>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</si>
  <si>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</si>
  <si>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</si>
  <si>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</si>
  <si>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</si>
  <si>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</si>
  <si>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</si>
  <si>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</si>
  <si>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</si>
  <si>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</si>
  <si>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</si>
  <si>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</si>
  <si>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</si>
  <si>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20x9, BLANK, -12 OS</t>
  </si>
  <si>
    <t>MR10679000944B</t>
  </si>
  <si>
    <t>17x9, BLANK, -44 OS</t>
  </si>
  <si>
    <t>MR10767000845</t>
  </si>
  <si>
    <t>16x7, BLANK, 45 OS</t>
  </si>
  <si>
    <t>MR10767000825</t>
  </si>
  <si>
    <t>16x7, BLANK, 25 OS</t>
  </si>
  <si>
    <t>MR20279000312B</t>
  </si>
  <si>
    <t>17x9, BLANK, -12 OS</t>
  </si>
  <si>
    <t>MR20279000325BV</t>
  </si>
  <si>
    <t>17x9, BLANK, 25 OS</t>
  </si>
  <si>
    <t>MR20279070325BVR</t>
  </si>
  <si>
    <t>ADDED RACE DRILL (R) MODIFIER TO FORGED (2XX) WHEELS</t>
  </si>
  <si>
    <t>MR10529000512B, MR10679000944B, MR10767000845, MR10767000825, MR20279000312B, MR20279000325BV</t>
  </si>
  <si>
    <t>CORRECTED 503 CAP PN</t>
  </si>
  <si>
    <t>MR31078516535</t>
  </si>
  <si>
    <t>17x8.5, 6x135, 35 OS</t>
  </si>
  <si>
    <t>MR31029080518</t>
  </si>
  <si>
    <t>MR31029080918</t>
  </si>
  <si>
    <t>20x9, 8x6.5, 18 OS</t>
  </si>
  <si>
    <t>MR31378550525</t>
  </si>
  <si>
    <t>MR50389512140</t>
  </si>
  <si>
    <t>18x9.5, 5x4.5, 40 OS</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</si>
  <si>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</si>
  <si>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</si>
  <si>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</si>
  <si>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</si>
  <si>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</si>
  <si>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</si>
  <si>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</si>
  <si>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</si>
  <si>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</si>
  <si>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</si>
  <si>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20x9, 5x150, 18 OS</t>
  </si>
  <si>
    <t>method-mr317-wheel-6lug-matte-black-17x8-5-face-1000.png</t>
  </si>
  <si>
    <t>https://customwheelhousellc.box.com/s/u67hufd08m4n5tcf3cuucotj2rhyn7lj</t>
  </si>
  <si>
    <t>method-mr317-wheel-6lug-matte-black-17x8-5-1000.png</t>
  </si>
  <si>
    <t>https://customwheelhousellc.box.com/s/rxb19z29w3vwp4cmmmsnak9whow1cq7l</t>
  </si>
  <si>
    <t>method-mr317-wheel-8lug-matte-black-17x8-5-face-1000.png</t>
  </si>
  <si>
    <t>https://customwheelhousellc.box.com/s/7t594m6njqa97433ojqqylgvf0spw3f3</t>
  </si>
  <si>
    <t>method-mr317-wheel-8lug-matte-black-17x8-5-1000.png</t>
  </si>
  <si>
    <t>https://customwheelhousellc.box.com/s/1oatyx48onmsdhqtg04zzszdb7r0lc08</t>
  </si>
  <si>
    <t>method-mr317-wheel-5lug-matte-titanium-17x8-5-face-1000.png</t>
  </si>
  <si>
    <t>https://customwheelhousellc.box.com/s/xir8d22paupg0sgqukv7kgae27bej97r</t>
  </si>
  <si>
    <t>method-mr317-wheel-5lug-matte-titanium-17x8-5-1000.png</t>
  </si>
  <si>
    <t>https://customwheelhousellc.box.com/s/b3xc324kbx7v2057f12kvp939du4u6am</t>
  </si>
  <si>
    <t>method-mr317-wheel-6lug-matte-titanium-17x8-5-face-1000.png</t>
  </si>
  <si>
    <t>https://customwheelhousellc.box.com/s/ixl7683kg5xgfhb5kv6j1h6hwuzqcrdu</t>
  </si>
  <si>
    <t>method-mr317-wheel-6lug-matte-titanium-17x8-5-1000.png</t>
  </si>
  <si>
    <t>https://customwheelhousellc.box.com/s/alfz2rl4xc2rbet03svja9ax9fexm1in</t>
  </si>
  <si>
    <t>method-mr317-wheel-8lug-matte-titanium-17x8-5-face-1000.png</t>
  </si>
  <si>
    <t>https://customwheelhousellc.box.com/s/484h3g7yl3hsdega19huu2tm09dzwxfe</t>
  </si>
  <si>
    <t>method-mr317-wheel-8lug-matte-titanium-17x8-5-1000.png</t>
  </si>
  <si>
    <t>https://customwheelhousellc.box.com/s/dwdl45b3fxupssrm9z6va42lv3mda8ou</t>
  </si>
  <si>
    <t>method-mr701-wheel-5lug-blue-17x8-5-face.jpg</t>
  </si>
  <si>
    <t>https://customwheelhousellc.box.com/s/yi364h7tqpih2wzttotrfomrbona68pv</t>
  </si>
  <si>
    <t>method-mr701-wheel-5lug-blue-17x8-5.jpg</t>
  </si>
  <si>
    <t>https://customwheelhousellc.box.com/s/sk8x6qgr6s437cc2399wvon58zx9p3pr</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</si>
  <si>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</si>
  <si>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</si>
  <si>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</si>
  <si>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</si>
  <si>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</si>
  <si>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</si>
  <si>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</si>
  <si>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</si>
  <si>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</si>
  <si>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</si>
  <si>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</si>
  <si>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</si>
  <si>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</si>
  <si>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</si>
  <si>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</si>
  <si>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</si>
  <si>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</si>
  <si>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</si>
  <si>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</si>
  <si>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</si>
  <si>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</si>
  <si>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</si>
  <si>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</si>
  <si>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</si>
  <si>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</si>
  <si>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</si>
  <si>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</si>
  <si>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</si>
  <si>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</si>
  <si>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</si>
  <si>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17x8, 5x100, 42 OS</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</si>
  <si>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</si>
  <si>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</si>
  <si>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</si>
  <si>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</si>
  <si>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</si>
  <si>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</si>
  <si>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</si>
  <si>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</si>
  <si>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</si>
  <si>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</si>
  <si>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</si>
  <si>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</si>
  <si>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</si>
  <si>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</si>
  <si>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</si>
  <si>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</si>
  <si>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</si>
  <si>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</si>
  <si>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</si>
  <si>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</si>
  <si>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</si>
  <si>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</si>
  <si>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</si>
  <si>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</si>
  <si>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</si>
  <si>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https://customwheelhousellc.box.com/s/ut1adb556z2r02v9ehkwvquq9b774u9m</t>
  </si>
  <si>
    <t>method-mr703-wheel-6lug-gloss-titanium-17x8-5-face-1000.png</t>
  </si>
  <si>
    <t>https://customwheelhousellc.box.com/s/vzqmozxaewe4wc8mzxmoflglege36l05</t>
  </si>
  <si>
    <t>method-mr703-wheel-6lug-gloss-titanium-17x8-5-1000.png</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</si>
  <si>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</si>
  <si>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</si>
  <si>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</si>
  <si>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</si>
  <si>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</si>
  <si>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</si>
  <si>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</si>
  <si>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</si>
  <si>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https://customwheelhousellc.box.com/s/cml8rhc7st1fed2dqx12ja15c9atqibp</t>
  </si>
  <si>
    <t>method-mr106-wheel-6lug-machined-17x9-face-1000.png</t>
  </si>
  <si>
    <t>https://customwheelhousellc.box.com/s/7ubv639gweitrx949r5jw07uqkmai1r8</t>
  </si>
  <si>
    <t>method-mr106-wheel-6lug-machined-17x9-1000.png</t>
  </si>
  <si>
    <t>MR31078562900</t>
  </si>
  <si>
    <t>20x9.5, 6x5.5, 12 OS</t>
  </si>
  <si>
    <t>MR50388049542</t>
  </si>
  <si>
    <t>18x8, 5x108, 42 OS</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</si>
  <si>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</si>
  <si>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</si>
  <si>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</si>
  <si>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</si>
  <si>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</si>
  <si>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</si>
  <si>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</si>
  <si>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</si>
  <si>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</si>
  <si>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15x10, 5x4.5, -50 OS</t>
  </si>
  <si>
    <t>GZ80358046944B</t>
  </si>
  <si>
    <t>15x8, 4x156, 0 OS</t>
  </si>
  <si>
    <t>GZ80351047955B</t>
  </si>
  <si>
    <t>15x10, 4x136, 0 OS</t>
  </si>
  <si>
    <t>GZ80448047944</t>
  </si>
  <si>
    <t>14x8, 4x136, 0 OS</t>
  </si>
  <si>
    <t>GZ80448046944</t>
  </si>
  <si>
    <t>14x8, 4x156, 0 OS</t>
  </si>
  <si>
    <t>GZ80748047544B</t>
  </si>
  <si>
    <t>GZ80741047555B</t>
  </si>
  <si>
    <t>14x10, 4x136, 0 OS</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</si>
  <si>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</si>
  <si>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</si>
  <si>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</si>
  <si>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</si>
  <si>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</si>
  <si>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</si>
  <si>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</si>
  <si>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</si>
  <si>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</si>
  <si>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</si>
  <si>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</si>
  <si>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14x7, 4x136, 10 OS</t>
  </si>
  <si>
    <t>GZ80358047944B</t>
  </si>
  <si>
    <t>15x8, 4x136, 0 OS</t>
  </si>
  <si>
    <t>MR30451012750N, MR31378516525, GZ80358046944B, GZ80351047955B, GZ80448047944, GZ80448046944, GZ80748047544B, GZ80741047555B, GZ80147047843B, GZ80358047944B</t>
  </si>
  <si>
    <t>MR61021080524N</t>
  </si>
  <si>
    <t>20x10, 8x6.5, -24 OS</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</si>
  <si>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</si>
  <si>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</si>
  <si>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</si>
  <si>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</si>
  <si>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</si>
  <si>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</si>
  <si>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</si>
  <si>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</si>
  <si>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</si>
  <si>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17x9, 5x5.5, -12 OS</t>
  </si>
  <si>
    <t>CORRECTED CAP BORE FOR WHEELS WITH CP-CWHB108 AND CP-T076B140</t>
  </si>
  <si>
    <t>UPDATED MODEL FOR MR10378019300B TO MR103 BUGGY BEADLOCK</t>
  </si>
  <si>
    <t>MR31029060918</t>
  </si>
  <si>
    <t>20x9, 6x5.5, 18 OS</t>
  </si>
  <si>
    <t>MR31378560525</t>
  </si>
  <si>
    <t>17x8.5, 6x5.5, 25 OS</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</si>
  <si>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</si>
  <si>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</si>
  <si>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</si>
  <si>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</si>
  <si>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</si>
  <si>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</si>
  <si>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</si>
  <si>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</si>
  <si>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</si>
  <si>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</si>
  <si>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</si>
  <si>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</si>
  <si>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</si>
  <si>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</si>
  <si>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</si>
  <si>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</si>
  <si>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</si>
  <si>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</si>
  <si>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</si>
  <si>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</si>
  <si>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</si>
  <si>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</si>
  <si>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</si>
  <si>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</si>
  <si>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</si>
  <si>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</si>
  <si>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</si>
  <si>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</si>
  <si>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</si>
  <si>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</si>
  <si>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</si>
  <si>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</si>
  <si>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</si>
  <si>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 xml:space="preserve"> Beadlock Ring GZ14 Black</t>
  </si>
  <si>
    <t>Beadlock Ring 2 Machined</t>
  </si>
  <si>
    <t>Beadlock Ring 1.2 Machined</t>
  </si>
  <si>
    <t>Beadlock Ring 1.2 Black</t>
  </si>
  <si>
    <t>Beadlock Ring 2.2 Machined</t>
  </si>
  <si>
    <t>Beadlock Ring 2.2 Black</t>
  </si>
  <si>
    <t>Beadlock Ring GZ15 Black</t>
  </si>
  <si>
    <t>Beadlock Ring 1 Black</t>
  </si>
  <si>
    <t>Beadlock Ring 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</si>
  <si>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</si>
  <si>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</si>
  <si>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</si>
  <si>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</si>
  <si>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</si>
  <si>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</si>
  <si>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</si>
  <si>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</si>
  <si>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</si>
  <si>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</si>
  <si>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</si>
  <si>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</si>
  <si>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</si>
  <si>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</si>
  <si>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</si>
  <si>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</si>
  <si>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</si>
  <si>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</si>
  <si>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</si>
  <si>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</si>
  <si>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</si>
  <si>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</si>
  <si>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Venomous Cap</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</si>
  <si>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</si>
  <si>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</si>
  <si>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</si>
  <si>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</si>
  <si>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</si>
  <si>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</si>
  <si>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</si>
  <si>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</si>
  <si>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</si>
  <si>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</si>
  <si>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</si>
  <si>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</si>
  <si>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</si>
  <si>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</si>
  <si>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</si>
  <si>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</si>
  <si>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</si>
  <si>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</si>
  <si>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</si>
  <si>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</si>
  <si>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</si>
  <si>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</si>
  <si>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</si>
  <si>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</si>
  <si>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</si>
  <si>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</si>
  <si>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</si>
  <si>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</si>
  <si>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</si>
  <si>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</si>
  <si>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</si>
  <si>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</si>
  <si>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</si>
  <si>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</si>
  <si>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</si>
  <si>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</si>
  <si>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</si>
  <si>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</si>
  <si>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</si>
  <si>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</si>
  <si>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</si>
  <si>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</si>
  <si>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</si>
  <si>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</si>
  <si>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</si>
  <si>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</si>
  <si>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</si>
  <si>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</si>
  <si>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</si>
  <si>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</si>
  <si>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</si>
  <si>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</si>
  <si>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</si>
  <si>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</si>
  <si>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</si>
  <si>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</si>
  <si>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</si>
  <si>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</si>
  <si>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</si>
  <si>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</si>
  <si>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</si>
  <si>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</si>
  <si>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</si>
  <si>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</si>
  <si>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</si>
  <si>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</si>
  <si>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</si>
  <si>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</si>
  <si>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</si>
  <si>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</si>
  <si>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</si>
  <si>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</si>
  <si>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</si>
  <si>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</si>
  <si>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</si>
  <si>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</si>
  <si>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</si>
  <si>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</si>
  <si>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</si>
  <si>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</si>
  <si>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</si>
  <si>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</si>
  <si>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</si>
  <si>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</si>
  <si>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</si>
  <si>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</si>
  <si>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</si>
  <si>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</si>
  <si>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</si>
  <si>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</si>
  <si>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</si>
  <si>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</si>
  <si>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</si>
  <si>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</si>
  <si>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</si>
  <si>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</si>
  <si>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</si>
  <si>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</si>
  <si>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</si>
  <si>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</si>
  <si>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</si>
  <si>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</si>
  <si>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</si>
  <si>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</si>
  <si>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</si>
  <si>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</si>
  <si>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</si>
  <si>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</si>
  <si>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</si>
  <si>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</si>
  <si>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</si>
  <si>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17x8.5, 5x5, 0 OS</t>
  </si>
  <si>
    <t>17x9, 6x6.5, 25 OS</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</si>
  <si>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</si>
  <si>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</si>
  <si>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</si>
  <si>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</si>
  <si>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</si>
  <si>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</si>
  <si>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</si>
  <si>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</si>
  <si>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</si>
  <si>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</si>
  <si>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</si>
  <si>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</si>
  <si>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</si>
  <si>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</si>
  <si>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</si>
  <si>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</si>
  <si>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</si>
  <si>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</si>
  <si>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</si>
  <si>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</si>
  <si>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</si>
  <si>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</si>
  <si>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</si>
  <si>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</si>
  <si>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</si>
  <si>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</si>
  <si>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</si>
  <si>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</si>
  <si>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</si>
  <si>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</si>
  <si>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</si>
  <si>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</si>
  <si>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</si>
  <si>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</si>
  <si>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</si>
  <si>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</si>
  <si>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</si>
  <si>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https://customwheelhousellc.box.com/s/ln1iy3lyfc8buv7bvr5n2m8lsi3etuz2</t>
  </si>
  <si>
    <t>https://customwheelhousellc.box.com/s/7opb0q4n081nugzc7tnn3zn2g16hhbwu</t>
  </si>
  <si>
    <t>method-mr407-wheel-4lug-matte-black-15x6.jpg</t>
  </si>
  <si>
    <t>method-mr407-wheel-4lug-bahia-blue-15x6.jpg</t>
  </si>
  <si>
    <t>method-mr407-wheel-4lug-matte-black-15x6-face.jpg</t>
  </si>
  <si>
    <t>method-mr407-wheel-4lug-bahia-blue-15x6-face.jpg</t>
  </si>
  <si>
    <t>https://customwheelhousellc.box.com/s/f2ipbh4mfc3586f7u090h21640pyw0ux</t>
  </si>
  <si>
    <t>https://customwheelhousellc.box.com/s/6vk1zsv5fw1b9l2k0a5fkqin3j3srbsl</t>
  </si>
  <si>
    <t>ADDED MISSING SPOKE DIMENSIONS</t>
  </si>
  <si>
    <t>https://customwheelhousellc.box.com/s/zonty1jochgtqbn9zh1hkw0huytynii6</t>
  </si>
  <si>
    <t>method-mr304-wheel-5lug-bronze-17x8-5-face.jpg</t>
  </si>
  <si>
    <t>https://customwheelhousellc.box.com/s/6agwegw0ok1yy313td0bjvph4obklxra</t>
  </si>
  <si>
    <t>method-mr304-wheel-5lug-bronze-17x8-5.jpg</t>
  </si>
  <si>
    <t>https://customwheelhousellc.box.com/s/8xbkjmdky5dzkdrhuh1i5wb986au6364</t>
  </si>
  <si>
    <t>method-mr304-wheel-6lug-bronze-17x8-5-face.jpg</t>
  </si>
  <si>
    <t>method-mr304-wheel-6lug-bronze-17x8-5.jpg</t>
  </si>
  <si>
    <t>https://customwheelhousellc.box.com/s/4p2ngwfc6rhcooc1gsh5sedjmqytimqp</t>
  </si>
  <si>
    <t>method-mr304-wheel-8lug-bronze-17x8-5-face.jpg</t>
  </si>
  <si>
    <t>https://customwheelhousellc.box.com/s/2tq1ut8plyppvk7si9myia7zeiho0fdx</t>
  </si>
  <si>
    <t>method-mr304-wheel-8lug-bronze-17x8-5.jpg</t>
  </si>
  <si>
    <t>https://customwheelhousellc.box.com/s/ax0pzuy06kd9fczznkmz3myp9yab2qfa</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</si>
  <si>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</si>
  <si>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</si>
  <si>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</si>
  <si>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</si>
  <si>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</si>
  <si>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</si>
  <si>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</si>
  <si>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</si>
  <si>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</si>
  <si>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</si>
  <si>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</si>
  <si>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</si>
  <si>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18x9, 6x135, 18 OS</t>
  </si>
  <si>
    <t>MR31378558500</t>
  </si>
  <si>
    <t>17x8.5, 5x150, 0 OS</t>
  </si>
  <si>
    <t>MR31378562825</t>
  </si>
  <si>
    <t>17x8.5, 6x120, 25 OS</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</si>
  <si>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</si>
  <si>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</si>
  <si>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</si>
  <si>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</si>
  <si>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</si>
  <si>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</si>
  <si>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</si>
  <si>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</si>
  <si>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</si>
  <si>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</si>
  <si>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</si>
  <si>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</si>
  <si>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</si>
  <si>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15x8, 5x4.5, -24 OS</t>
  </si>
  <si>
    <t>MR31278588900</t>
  </si>
  <si>
    <t>17x8.5, 8x180, 0 OS</t>
  </si>
  <si>
    <t>MR10529000520B</t>
  </si>
  <si>
    <t>20x9, BLANK, 20 OS</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</si>
  <si>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</si>
  <si>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</si>
  <si>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</si>
  <si>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</si>
  <si>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</si>
  <si>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</si>
  <si>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</si>
  <si>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</si>
  <si>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</si>
  <si>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</si>
  <si>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</si>
  <si>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</si>
  <si>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</si>
  <si>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</si>
  <si>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</si>
  <si>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</si>
  <si>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</si>
  <si>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</si>
  <si>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</si>
  <si>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</si>
  <si>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</si>
  <si>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</si>
  <si>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</si>
  <si>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</si>
  <si>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</si>
  <si>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</si>
  <si>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</si>
  <si>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</si>
  <si>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</si>
  <si>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</si>
  <si>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</si>
  <si>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</si>
  <si>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</si>
  <si>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</si>
  <si>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</si>
  <si>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</si>
  <si>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</si>
  <si>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</si>
  <si>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</si>
  <si>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</si>
  <si>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</si>
  <si>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</si>
  <si>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</si>
  <si>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</si>
  <si>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</si>
  <si>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</si>
  <si>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</si>
  <si>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</si>
  <si>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</si>
  <si>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</si>
  <si>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</si>
  <si>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</si>
  <si>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</si>
  <si>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https://customwheelhousellc.box.com/s/5t2q58pmhfzq4leuptmibku7v06w17qb</t>
  </si>
  <si>
    <t>method-mr305-wheel-6lug-matte-black-gloss-black-ring-17x8-5.jpg</t>
  </si>
  <si>
    <t>https://customwheelhousellc.box.com/s/yubkibecvfrckapnlcx3fvrcjuoufbjd</t>
  </si>
  <si>
    <t>method-mr305-wheel-6lug-matte-black-gloss-black-ring-17x8-5-face.jpg</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</si>
  <si>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</si>
  <si>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</si>
  <si>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</si>
  <si>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</si>
  <si>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</si>
  <si>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</si>
  <si>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</si>
  <si>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</si>
  <si>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</si>
  <si>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</si>
  <si>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</si>
  <si>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</si>
  <si>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https://customwheelhousellc.box.com/s/77w0t81hkfwhjyvsatjnbnkgqr6k9cl7</t>
  </si>
  <si>
    <t>method-mr704-wheel-8lug-gunmetal-17x9-face.jpg</t>
  </si>
  <si>
    <t>https://customwheelhousellc.box.com/s/843wpqlnwdj9jhzxm1u5hs7meb4fte3p</t>
  </si>
  <si>
    <t>method-mr704-wheel-8lug-gunmetal-17x9.jpg</t>
  </si>
  <si>
    <t>https://customwheelhousellc.box.com/s/lgpawtp2g9zlgctsbe6q43iwoeuzezy4</t>
  </si>
  <si>
    <t>MR704HD-wheel-8lug-matte-black-17x9-face.jpg</t>
  </si>
  <si>
    <t>https://customwheelhousellc.box.com/s/oh991iurhno1sz6bmpfniwyw80okzz58</t>
  </si>
  <si>
    <t>MR704HD-wheel-8lug-matte-black-17x9.jpg</t>
  </si>
  <si>
    <t>UPDATED CAP FOR 301 8 LUG</t>
  </si>
  <si>
    <t xml:space="preserve">UPDATED STATUS OF BH-H24125-38, BR-DB17-5-B, BR-DB17-5-T CP-S128T72 TO ACTIVE </t>
  </si>
  <si>
    <t>POLISHED</t>
  </si>
  <si>
    <t>191682023545</t>
  </si>
  <si>
    <t>191682023552</t>
  </si>
  <si>
    <t>191682023576</t>
  </si>
  <si>
    <t>191682023583</t>
  </si>
  <si>
    <t>15x7, 4x156, 38 OS</t>
  </si>
  <si>
    <t>15x10, 4x156, 0 OS</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</si>
  <si>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</si>
  <si>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</si>
  <si>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</si>
  <si>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</si>
  <si>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</si>
  <si>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</si>
  <si>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</si>
  <si>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</si>
  <si>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</si>
  <si>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</si>
  <si>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</si>
  <si>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</si>
  <si>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</si>
  <si>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</si>
  <si>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</si>
  <si>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</si>
  <si>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</si>
  <si>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</si>
  <si>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</si>
  <si>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</si>
  <si>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</si>
  <si>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</si>
  <si>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</si>
  <si>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14x7, 4x156, 13 OS</t>
  </si>
  <si>
    <t>GZ80647046552</t>
  </si>
  <si>
    <t>GZ80648046544</t>
  </si>
  <si>
    <t>GZ80748046544B</t>
  </si>
  <si>
    <t>GZ80741046555B</t>
  </si>
  <si>
    <t>GZ80757047543B</t>
  </si>
  <si>
    <t>15x7, 4x136, 13 OS</t>
  </si>
  <si>
    <t>GZ80757046543B</t>
  </si>
  <si>
    <t>15x7, 4x156, 13 OS</t>
  </si>
  <si>
    <t>GZ80758047544B</t>
  </si>
  <si>
    <t>GZ80758046544B</t>
  </si>
  <si>
    <t>GZ80751047555B</t>
  </si>
  <si>
    <t>GZ80751046555B</t>
  </si>
  <si>
    <t>GZ80441046555</t>
  </si>
  <si>
    <t>GZ80448047544</t>
  </si>
  <si>
    <t>GZ80448046544</t>
  </si>
  <si>
    <t>GZ80441040555</t>
  </si>
  <si>
    <t>14x10, 4x110, 0 OS</t>
  </si>
  <si>
    <t>GZ80257047543B</t>
  </si>
  <si>
    <t>15x7, 4x136, 10 OS</t>
  </si>
  <si>
    <t>GZ80257046543B</t>
  </si>
  <si>
    <t>15x7, 4x156, 10 OS</t>
  </si>
  <si>
    <t>GZ80358047544B</t>
  </si>
  <si>
    <t>GZ80358046544B</t>
  </si>
  <si>
    <t>GZ80351047555B</t>
  </si>
  <si>
    <t>GZ80351046555B</t>
  </si>
  <si>
    <t>GZ80147047543B</t>
  </si>
  <si>
    <t>GZ80147046543B</t>
  </si>
  <si>
    <t>14x7, 4x156, 10 OS</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</si>
  <si>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</si>
  <si>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</si>
  <si>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</si>
  <si>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</si>
  <si>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</si>
  <si>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</si>
  <si>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</si>
  <si>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</si>
  <si>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</si>
  <si>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</si>
  <si>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</si>
  <si>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</si>
  <si>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</si>
  <si>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20x12, 8x180, -52 OS</t>
  </si>
  <si>
    <t>MR60621288552N</t>
  </si>
  <si>
    <t>MR60621088824N</t>
  </si>
  <si>
    <t>MR60621050824N</t>
  </si>
  <si>
    <t>MR50378012142</t>
  </si>
  <si>
    <t>17x8, 5x4.5, 42 OS</t>
  </si>
  <si>
    <t>MR50378051142</t>
  </si>
  <si>
    <t>MR10529070520B</t>
  </si>
  <si>
    <t>20x9, 6x6.5, 20 OS</t>
  </si>
  <si>
    <t>MR10179000312B</t>
  </si>
  <si>
    <t>MR31568062100</t>
  </si>
  <si>
    <t>16x8, 6x120, 0 OS</t>
  </si>
  <si>
    <t>MR31329560512</t>
  </si>
  <si>
    <t>MR31329516812</t>
  </si>
  <si>
    <t>20x9.5, 6x135, 12 OS</t>
  </si>
  <si>
    <t>MR31329558825</t>
  </si>
  <si>
    <t>20x9.5, 5x150, 25 OS</t>
  </si>
  <si>
    <t>MR31329565545</t>
  </si>
  <si>
    <t>MR31329552540</t>
  </si>
  <si>
    <t>MR31378562525</t>
  </si>
  <si>
    <t>MR31378560800</t>
  </si>
  <si>
    <t>MR31378558525</t>
  </si>
  <si>
    <t>17x8.5, 5x150, 25 OS</t>
  </si>
  <si>
    <t>MR31378562800</t>
  </si>
  <si>
    <t>MR31078558935</t>
  </si>
  <si>
    <t>17x8.5, 5x150, 35 OS</t>
  </si>
  <si>
    <t>MR31078516935</t>
  </si>
  <si>
    <t>MR30489058725</t>
  </si>
  <si>
    <t>18x9, 5x150, 25 OS</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</si>
  <si>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</si>
  <si>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</si>
  <si>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</si>
  <si>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</si>
  <si>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</si>
  <si>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</si>
  <si>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</si>
  <si>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</si>
  <si>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</si>
  <si>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</si>
  <si>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</si>
  <si>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</si>
  <si>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</si>
  <si>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</si>
  <si>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</si>
  <si>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</si>
  <si>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</si>
  <si>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</si>
  <si>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</si>
  <si>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</si>
  <si>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</si>
  <si>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20x10, 8x170, -18 OS</t>
  </si>
  <si>
    <t>20x10, 8x180, -18 OS</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</si>
  <si>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</si>
  <si>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</si>
  <si>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</si>
  <si>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</si>
  <si>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</si>
  <si>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</si>
  <si>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</si>
  <si>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</si>
  <si>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</si>
  <si>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</si>
  <si>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</si>
  <si>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</si>
  <si>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</si>
  <si>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MR202 Forged, 17x9, -12mm Offset, 6x6.5, 108mm Centerbore, Machined - Raw, Liner Valve Compatable, Race Drilled, w/ BH-H24125</t>
  </si>
  <si>
    <t>MR201 Forged, 17x9, +25mm Offset, 5x5.5, 108mm Centerbore, Machined - Raw, Liner Valve Compatable, Race Drilled, w/ BH-H24125</t>
  </si>
  <si>
    <t>MR201 Forged, 17x9, -12mm Offset, 5x5.5, 108mm Centerbore, Machined - Raw, Liner Valve Compatable, Race Drilled, w/ BH-H24125</t>
  </si>
  <si>
    <t>MR103 HD Beadlock, 17x9, -12mm Offset, 6x6.5, 108mm Centerbore, Machined - Raw, Liner Valve Compatable, Race Drilled, w/ BH-H24125</t>
  </si>
  <si>
    <t>MR103 LW Beadlock, 17x9, -12mm Offset, 6x6.5, 108mm Centerbore, Machined - Raw,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</si>
  <si>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</si>
  <si>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</si>
  <si>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</si>
  <si>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</si>
  <si>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</si>
  <si>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</si>
  <si>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</si>
  <si>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</si>
  <si>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</si>
  <si>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</si>
  <si>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</si>
  <si>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</si>
  <si>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</si>
  <si>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</si>
  <si>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</si>
  <si>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</si>
  <si>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</si>
  <si>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</si>
  <si>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</si>
  <si>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</si>
  <si>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</si>
  <si>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</si>
  <si>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</si>
  <si>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</si>
  <si>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</si>
  <si>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</si>
  <si>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</si>
  <si>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</si>
  <si>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</si>
  <si>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</si>
  <si>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</si>
  <si>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</si>
  <si>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</si>
  <si>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</si>
  <si>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</si>
  <si>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</si>
  <si>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</si>
  <si>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</si>
  <si>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</si>
  <si>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</si>
  <si>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</si>
  <si>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</si>
  <si>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</si>
  <si>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</si>
  <si>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</si>
  <si>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</si>
  <si>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</si>
  <si>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</si>
  <si>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</si>
  <si>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</si>
  <si>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</si>
  <si>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</si>
  <si>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</si>
  <si>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</si>
  <si>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</si>
  <si>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</si>
  <si>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</si>
  <si>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</si>
  <si>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</si>
  <si>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</si>
  <si>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</si>
  <si>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</si>
  <si>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</si>
  <si>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</si>
  <si>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</si>
  <si>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</si>
  <si>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</si>
  <si>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</si>
  <si>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</si>
  <si>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</si>
  <si>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</si>
  <si>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</si>
  <si>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</si>
  <si>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</si>
  <si>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</si>
  <si>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</si>
  <si>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</si>
  <si>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</si>
  <si>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</si>
  <si>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</si>
  <si>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</si>
  <si>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</si>
  <si>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</si>
  <si>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</si>
  <si>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15x10, 4x136, 25 OS</t>
  </si>
  <si>
    <t>MR41057046552</t>
  </si>
  <si>
    <t>MOVED MR30121087518N, MR30121088518N, MR41057046552, AND MR41051047564 TO DISCONTINUED TAB</t>
  </si>
  <si>
    <t>CP-T080K108</t>
  </si>
  <si>
    <t>17x8.5, 8x6.5, 0 OS</t>
  </si>
  <si>
    <t>17x8.5, 8x170, 0 OS</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</si>
  <si>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</si>
  <si>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</si>
  <si>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</si>
  <si>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</si>
  <si>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</si>
  <si>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</si>
  <si>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</si>
  <si>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</si>
  <si>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</si>
  <si>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</si>
  <si>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</si>
  <si>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</si>
  <si>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</si>
  <si>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</si>
  <si>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</si>
  <si>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</si>
  <si>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</si>
  <si>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</si>
  <si>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</si>
  <si>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</si>
  <si>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</si>
  <si>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</si>
  <si>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</si>
  <si>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</si>
  <si>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</si>
  <si>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</si>
  <si>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</si>
  <si>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</si>
  <si>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</si>
  <si>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</si>
  <si>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</si>
  <si>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</si>
  <si>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</si>
  <si>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</si>
  <si>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</si>
  <si>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</si>
  <si>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</si>
  <si>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</si>
  <si>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</si>
  <si>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</si>
  <si>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</si>
  <si>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</si>
  <si>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</si>
  <si>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</si>
  <si>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</si>
  <si>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</si>
  <si>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</si>
  <si>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</si>
  <si>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</si>
  <si>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</si>
  <si>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</si>
  <si>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</si>
  <si>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</si>
  <si>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</si>
  <si>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</si>
  <si>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</si>
  <si>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</si>
  <si>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</si>
  <si>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</si>
  <si>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</si>
  <si>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</si>
  <si>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</si>
  <si>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</si>
  <si>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</si>
  <si>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</si>
  <si>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</si>
  <si>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</si>
  <si>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</si>
  <si>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</si>
  <si>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20x10, 5x5, -18 OS</t>
  </si>
  <si>
    <t>MR30121080518N</t>
  </si>
  <si>
    <t>20x10, 8x6.5, -18 OS</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</si>
  <si>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</si>
  <si>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</si>
  <si>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</si>
  <si>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</si>
  <si>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</si>
  <si>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</si>
  <si>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</si>
  <si>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</si>
  <si>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</si>
  <si>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</si>
  <si>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</si>
  <si>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</si>
  <si>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</si>
  <si>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</si>
  <si>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</si>
  <si>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</si>
  <si>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</si>
  <si>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</si>
  <si>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</si>
  <si>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</si>
  <si>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</si>
  <si>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</si>
  <si>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</si>
  <si>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</si>
  <si>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</si>
  <si>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</si>
  <si>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</si>
  <si>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</si>
  <si>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</si>
  <si>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</si>
  <si>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</si>
  <si>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</si>
  <si>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</si>
  <si>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</si>
  <si>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</si>
  <si>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</si>
  <si>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</si>
  <si>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</si>
  <si>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</si>
  <si>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</si>
  <si>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</si>
  <si>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</si>
  <si>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</si>
  <si>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</si>
  <si>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</si>
  <si>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</si>
  <si>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</si>
  <si>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</si>
  <si>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</si>
  <si>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</si>
  <si>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</si>
  <si>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</si>
  <si>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</si>
  <si>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</si>
  <si>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</si>
  <si>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</si>
  <si>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</si>
  <si>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</si>
  <si>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</si>
  <si>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</si>
  <si>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</si>
  <si>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</si>
  <si>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</si>
  <si>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</si>
  <si>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</si>
  <si>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</si>
  <si>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</si>
  <si>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18x8, 5x4.5, 42 OS</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</si>
  <si>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</si>
  <si>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</si>
  <si>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</si>
  <si>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</si>
  <si>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</si>
  <si>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</si>
  <si>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</si>
  <si>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</si>
  <si>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</si>
  <si>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</si>
  <si>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</si>
  <si>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</si>
  <si>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</si>
  <si>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</si>
  <si>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</si>
  <si>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</si>
  <si>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</si>
  <si>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</si>
  <si>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</si>
  <si>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</si>
  <si>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</si>
  <si>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</si>
  <si>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</si>
  <si>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</si>
  <si>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</si>
  <si>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</si>
  <si>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</si>
  <si>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</si>
  <si>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</si>
  <si>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BEADLOCK RING, 15" FORGED, STYLE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</si>
  <si>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</si>
  <si>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</si>
  <si>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</si>
  <si>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</si>
  <si>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</si>
  <si>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</si>
  <si>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</si>
  <si>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</si>
  <si>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</si>
  <si>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</si>
  <si>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</si>
  <si>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</si>
  <si>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</si>
  <si>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</si>
  <si>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</si>
  <si>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</si>
  <si>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</si>
  <si>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</si>
  <si>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</si>
  <si>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</si>
  <si>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</si>
  <si>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</si>
  <si>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</si>
  <si>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</si>
  <si>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</si>
  <si>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</si>
  <si>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</si>
  <si>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</si>
  <si>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</si>
  <si>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</si>
  <si>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</si>
  <si>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</si>
  <si>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</si>
  <si>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</si>
  <si>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</si>
  <si>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</si>
  <si>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</si>
  <si>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</si>
  <si>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</si>
  <si>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</si>
  <si>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</si>
  <si>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</si>
  <si>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</si>
  <si>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</si>
  <si>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</si>
  <si>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</si>
  <si>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</si>
  <si>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</si>
  <si>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191682026263</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</si>
  <si>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</si>
  <si>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</si>
  <si>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</si>
  <si>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</si>
  <si>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</si>
  <si>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</si>
  <si>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</si>
  <si>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</si>
  <si>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</si>
  <si>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</si>
  <si>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</si>
  <si>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</si>
  <si>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</si>
  <si>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</si>
  <si>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</si>
  <si>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</si>
  <si>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</si>
  <si>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</si>
  <si>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</si>
  <si>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</si>
  <si>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</si>
  <si>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</si>
  <si>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</si>
  <si>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</si>
  <si>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</si>
  <si>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</si>
  <si>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</si>
  <si>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</si>
  <si>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</si>
  <si>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</si>
  <si>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</si>
  <si>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</si>
  <si>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</si>
  <si>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</si>
  <si>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</si>
  <si>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</si>
  <si>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</si>
  <si>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</si>
  <si>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</si>
  <si>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</si>
  <si>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</si>
  <si>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</si>
  <si>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</si>
  <si>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</si>
  <si>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</si>
  <si>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</si>
  <si>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</si>
  <si>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</si>
  <si>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</si>
  <si>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</si>
  <si>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</si>
  <si>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</si>
  <si>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https://customwheelhousellc.box.com/s/imk5hpygrkxnkjipy1tn7ke12tsgnj93</t>
  </si>
  <si>
    <t>method-mr701-transit-wheel-6lug-bronze-16x6-5-face.jpg</t>
  </si>
  <si>
    <t>https://customwheelhousellc.box.com/s/mm7tf61omgc2lkbjf9ficcz148tjngu9</t>
  </si>
  <si>
    <t>method-mr701-transit-wheel-6lug-bronze-16x6-5.jpg</t>
  </si>
  <si>
    <t>https://customwheelhousellc.box.com/s/g3rbpnv6nxfdfymvuti1511hs80oma3g</t>
  </si>
  <si>
    <t xml:space="preserve"> method-mr701-transit-wheel-6lug-matte-black-16x6-5-face.jpg</t>
  </si>
  <si>
    <t>https://customwheelhousellc.box.com/s/lg2c6wra38xrhymv2a0b5s4aetz69j0z</t>
  </si>
  <si>
    <t>method-mr701-transit-wheel-6lug-matte-black-16x6-5.jpg</t>
  </si>
  <si>
    <t>https://customwheelhousellc.box.com/s/ljw0x5omzzg7ocve79zp4tpe0lqxl1p2</t>
  </si>
  <si>
    <t>method-mr703-transit-wheel-6lug-bronze-16x6-5-face.jpg</t>
  </si>
  <si>
    <t>https://customwheelhousellc.box.com/s/g4dzi1ipzvai91rsvocd54oqzgg8c77w</t>
  </si>
  <si>
    <t>method-mr703-transit-wheel-6lug-bronze-16x6-5.jpg</t>
  </si>
  <si>
    <t>https://customwheelhousellc.box.com/s/sdpd7s5ghun2ltjwn0vzz6x1iwaeada3</t>
  </si>
  <si>
    <t>method-mr703-transit-wheel-6lug-matte-black-16x6-5-face.jpg</t>
  </si>
  <si>
    <t>https://customwheelhousellc.box.com/s/s7sww778nmg05x90r0i3zreun5sxs141</t>
  </si>
  <si>
    <t>method-mr703-transit-wheel-6lug-matte-black-16x6-5.jpg</t>
  </si>
  <si>
    <t>https://customwheelhousellc.box.com/s/9c6m9mbc4qghvfb1ffcbolm0hedil4ft</t>
  </si>
  <si>
    <t>method-mr703-transit-wheel-6lug-gloss-titanium-16x6-5-face.jpg</t>
  </si>
  <si>
    <t>https://customwheelhousellc.box.com/s/6kvmeqwh42qn00az68fncd1hkgmqs7yn</t>
  </si>
  <si>
    <t>method-mr703-transit-wheel-6lug-gloss-titanium-16x6-5.jpg</t>
  </si>
  <si>
    <t>https://customwheelhousellc.box.com/s/t571bfp8bf4k6uyykb3givbt2aer48kc</t>
  </si>
  <si>
    <t>method-mr703-pro-master-5lug-bronze-16x6-face.jpg</t>
  </si>
  <si>
    <t>https://customwheelhousellc.box.com/s/o2lncvv4vqe0urjrqsxlj5f7g8i5y1oz</t>
  </si>
  <si>
    <t>method-mr703-pro-master-5lug-bronze-16x6.jpg</t>
  </si>
  <si>
    <t>https://customwheelhousellc.box.com/s/qgzrkd4xaq8at0gmux6z1x5tr7uj0tgc</t>
  </si>
  <si>
    <t>method-mr703-pro-master-5lug-matte-black-16x6-face.jpg</t>
  </si>
  <si>
    <t>https://customwheelhousellc.box.com/s/l6iay73n0o886pbgpouzrp0kjk87yayd</t>
  </si>
  <si>
    <t>method-mr703-pro-master-5lug-matte-black-16x6.jpg</t>
  </si>
  <si>
    <t>https://customwheelhousellc.box.com/s/dtrng3gqs1ic7ds5al2qpqowe7jsqm9x</t>
  </si>
  <si>
    <t>method-mr705-wheel-5lug-matte-titanium-17x8-5-face.jpg</t>
  </si>
  <si>
    <t>https://customwheelhousellc.box.com/s/3iuzwv4hfo2tnzyrpy82mr5xk2kzzwtu</t>
  </si>
  <si>
    <t>method-mr705-wheel-5lug-matte-titanium-17x8-5.jpg</t>
  </si>
  <si>
    <t>https://customwheelhousellc.box.com/s/49i3hc7qdy47povaijnzbgqk8w4om21g</t>
  </si>
  <si>
    <t>method-mr705-wheel-5lug-matte-black-17x8-5-face-1000.png</t>
  </si>
  <si>
    <t>https://customwheelhousellc.box.com/s/y6li57l56ijc6a8izbv1rl32hzvt57nm</t>
  </si>
  <si>
    <t>method-mr705-wheel-5lug-matte-black-17x8-5-1000.png</t>
  </si>
  <si>
    <t>https://customwheelhousellc.box.com/s/assuo0kjssndp7tjcpwvfde2njee3brf</t>
  </si>
  <si>
    <t>method-mr705-wheel-6lug-matte-black-17x8-5-face.jpg</t>
  </si>
  <si>
    <t>https://customwheelhousellc.box.com/s/kv49t94e9qhv14dw1qlfhrc5jf4s1lbe</t>
  </si>
  <si>
    <t>method-mr705-wheel-6lug-matte-black-17x8-5.jpg</t>
  </si>
  <si>
    <t>https://customwheelhousellc.box.com/s/bpseog4oaix45t2rrd7yi0mxks1o279a</t>
  </si>
  <si>
    <t>method-mr705-wheel-6lug-matte-titanium-17x8-5-face.jpg</t>
  </si>
  <si>
    <t>https://customwheelhousellc.box.com/s/xqezloi3lpfvwspnhcoc7q3jple9esf8</t>
  </si>
  <si>
    <t>method-mr705-wheel-6lug-matte-titanium-17x8-5.jpg</t>
  </si>
  <si>
    <t>https://customwheelhousellc.box.com/s/4j501bfnzhs5fjv5jjy2kiuybtcf7a41</t>
  </si>
  <si>
    <t>method-mr705-wheel-8lug-matte-titanium-17x8-5-face.jpg</t>
  </si>
  <si>
    <t>https://customwheelhousellc.box.com/s/pvfphdsudm11721jlmkf7dcv1udsfuug</t>
  </si>
  <si>
    <t>method-mr705-wheel-8lug-matte-titanium-17x8-5.jpg</t>
  </si>
  <si>
    <t>https://customwheelhousellc.box.com/s/48wxoamu1sn05cxk3fjyzddu4u0ns1ap</t>
  </si>
  <si>
    <t>method-mr705-wheel-8lug-matte-black-17x8-5-face.jpg</t>
  </si>
  <si>
    <t>https://customwheelhousellc.box.com/s/caslams0hxtu43dbrgs7tdaiyatq0q3h</t>
  </si>
  <si>
    <t>method-mr705-wheel-8lug-matte-black-17x8-5.jpg</t>
  </si>
  <si>
    <t>https://customwheelhousellc.box.com/s/sfg7u3l42i2kqdh871sp2rnvjah1f1jc</t>
  </si>
  <si>
    <t>method-mr703-wheel-5lug-gloss-titanium-17x8-5-face.jpg</t>
  </si>
  <si>
    <t>https://customwheelhousellc.box.com/s/jb66jfs77fbjkruxzvfc6buwe94oxzt8</t>
  </si>
  <si>
    <t>method-mr703-wheel-5lug-gloss-titanium-17x8-5.jpg</t>
  </si>
  <si>
    <t>https://customwheelhousellc.box.com/s/9xvn3x1suf6p4isi2sv7dx263soez18s</t>
  </si>
  <si>
    <t>method-mr605-wheel-5lug-gloss-titanium-20x10-face.jpg</t>
  </si>
  <si>
    <t>https://customwheelhousellc.box.com/s/95i9r35npf7tju57e70zb12yiy4afpz8</t>
  </si>
  <si>
    <t>method-mr605-wheel-5lug-gloss-titanium-20x10.jpg</t>
  </si>
  <si>
    <t>https://customwheelhousellc.box.com/s/2hxsztgv7rywy7swhw7q2mx6j2e4ft15</t>
  </si>
  <si>
    <t>method-mr605-wheel-8lug-gloss-titanium-20x10-face.jpg</t>
  </si>
  <si>
    <t>https://customwheelhousellc.box.com/s/mb4yoxurq0ypr3qyfokl2u6wxqcwulfl</t>
  </si>
  <si>
    <t>method-mr605-wheel-8lug-gloss-titanium-20x10.jpg</t>
  </si>
  <si>
    <t>https://customwheelhousellc.box.com/s/a8hz05ef9nyq1eqehor2nqz1x7mlhc8s</t>
  </si>
  <si>
    <t>method-mr605-wheel-6lug-gloss-titanium-20x10-face.jpg</t>
  </si>
  <si>
    <t>https://customwheelhousellc.box.com/s/t7mlu3ua019lawz2dbnj1p7ytidv258s</t>
  </si>
  <si>
    <t>method-mr605-wheel-6lug-gloss-titanium-20x10.jpg</t>
  </si>
  <si>
    <t xml:space="preserve">method-mr305-wheel-6lug-matte-black-gloss-black-ring-17x8-5-face.jpg </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</si>
  <si>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</si>
  <si>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</si>
  <si>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</si>
  <si>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</si>
  <si>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</si>
  <si>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</si>
  <si>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</si>
  <si>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</si>
  <si>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</si>
  <si>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</si>
  <si>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</si>
  <si>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https://customwheelhousellc.box.com/s/33toangyjdr66alvrrmhcectyhur7hgb</t>
  </si>
  <si>
    <t>method-mr317-wheel-5lug-matte-black-17x8-5-face-1000.png</t>
  </si>
  <si>
    <t>https://customwheelhousellc.box.com/s/4lih2g6tvbsqanfvd9stdtsmt3kd2g6u</t>
  </si>
  <si>
    <t>method-mr317-wheel-5lug-matte-black-17x8-5-1000.png</t>
  </si>
  <si>
    <t>https://customwheelhousellc.box.com/s/20exp8jh5f5757mprbyv4zzgscjl6nr9</t>
  </si>
  <si>
    <t>method-mr901-wheel-6lug-matte-black-18x6-face.jpg</t>
  </si>
  <si>
    <t>https://customwheelhousellc.box.com/s/hd7xl64bokuifmdhgqvx466if1gdube8</t>
  </si>
  <si>
    <t>method-mr901-wheel-6lug-matte-black-18x6.jpg</t>
  </si>
  <si>
    <t>LUG BOLT, M16X1.5 CHROME (Ram ProMaster)</t>
  </si>
  <si>
    <t>MR30478516700</t>
  </si>
  <si>
    <t>MR30478560700</t>
  </si>
  <si>
    <t>MR70179087912N</t>
  </si>
  <si>
    <t>17x9, 8x170, -12 OS</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</si>
  <si>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</si>
  <si>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</si>
  <si>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</si>
  <si>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</si>
  <si>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</si>
  <si>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</si>
  <si>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</si>
  <si>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</si>
  <si>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</si>
  <si>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</si>
  <si>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</si>
  <si>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</si>
  <si>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</si>
  <si>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</si>
  <si>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</si>
  <si>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</si>
  <si>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</si>
  <si>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</si>
  <si>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</si>
  <si>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</si>
  <si>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</si>
  <si>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</si>
  <si>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</si>
  <si>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</si>
  <si>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</si>
  <si>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</si>
  <si>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</si>
  <si>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</si>
  <si>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</si>
  <si>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</si>
  <si>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</si>
  <si>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</si>
  <si>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</si>
  <si>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</si>
  <si>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</si>
  <si>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</si>
  <si>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</si>
  <si>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</si>
  <si>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</si>
  <si>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</si>
  <si>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</si>
  <si>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</si>
  <si>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</si>
  <si>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</si>
  <si>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</si>
  <si>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</si>
  <si>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</si>
  <si>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</si>
  <si>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</si>
  <si>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</si>
  <si>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</si>
  <si>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18x9, 6x135, 0 OS</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</si>
  <si>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</si>
  <si>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</si>
  <si>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</si>
  <si>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</si>
  <si>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</si>
  <si>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</si>
  <si>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</si>
  <si>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</si>
  <si>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</si>
  <si>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</si>
  <si>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</si>
  <si>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</si>
  <si>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</si>
  <si>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</si>
  <si>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</si>
  <si>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</si>
  <si>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15x8, BLANK, -24 OS</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</si>
  <si>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</si>
  <si>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</si>
  <si>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</si>
  <si>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</si>
  <si>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</si>
  <si>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</si>
  <si>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https://customwheelhousellc.box.com/s/n9dnypd23u5ql5a7g1ekh4z26kni40qv</t>
  </si>
  <si>
    <t>method-mr706-wheel-5lug-matte-black-17x8-5-face.jpg</t>
  </si>
  <si>
    <t>https://customwheelhousellc.box.com/s/pm0oir4n93gt1r3cl47zyws5ntqx4qx0</t>
  </si>
  <si>
    <t>method-mr706-wheel-5lug-matte-black-17x8-5.jpg</t>
  </si>
  <si>
    <t>https://customwheelhousellc.box.com/s/usks5hkopdlmzvba2w8fvfebx3o609sd</t>
  </si>
  <si>
    <t>method-mr706-wheel-6lug-matte-black-17x8-5-face.jpg</t>
  </si>
  <si>
    <t>https://customwheelhousellc.box.com/s/5vmc6sf89myax8xx49icig73dr1bdef8</t>
  </si>
  <si>
    <t>method-mr706-wheel-6lug-matte-black-17x8-5.jpg</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</si>
  <si>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</si>
  <si>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</si>
  <si>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</si>
  <si>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</si>
  <si>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https://customwheelhousellc.box.com/s/db9nv7jsnemnnfuuhrdm36rgrbpzhcz9</t>
  </si>
  <si>
    <t>method-mr706-wheel-5lug-matte-bronze-17x8-5-face.jpg</t>
  </si>
  <si>
    <t>https://customwheelhousellc.box.com/s/2u8pvzdutsuboh2k5n9wjuqgp2byxlcb</t>
  </si>
  <si>
    <t>method-mr706-wheel-5lug-matte-bronze-17x8-5.jpg</t>
  </si>
  <si>
    <t>https://customwheelhousellc.box.com/s/z5xk3fh40r54pi8at7eo1vxu5pnzdnd8</t>
  </si>
  <si>
    <t>method-mr706-wheel-6lug-matte-bronze-17x8-5-face.jpg</t>
  </si>
  <si>
    <t>https://customwheelhousellc.box.com/s/p6vo5wlta1dsbmhcmui9r4srbkfna1ky</t>
  </si>
  <si>
    <t>method-mr706-wheel-6lug-matte-bronze-17x8-5.jpg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</si>
  <si>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</si>
  <si>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</si>
  <si>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</si>
  <si>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</si>
  <si>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</si>
  <si>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</si>
  <si>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</si>
  <si>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</si>
  <si>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</si>
  <si>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</si>
  <si>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</si>
  <si>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</si>
  <si>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</si>
  <si>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</si>
  <si>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18x9, 8x170, 18 OS</t>
  </si>
  <si>
    <t>MR40141046555B</t>
  </si>
  <si>
    <t>MR31289088918</t>
  </si>
  <si>
    <t>18x9, 8x180, 18 OS</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</si>
  <si>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</si>
  <si>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</si>
  <si>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</si>
  <si>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</si>
  <si>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</si>
  <si>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</si>
  <si>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</si>
  <si>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</si>
  <si>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</si>
  <si>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</si>
  <si>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</si>
  <si>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</si>
  <si>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</si>
  <si>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</si>
  <si>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</si>
  <si>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</si>
  <si>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</si>
  <si>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</si>
  <si>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</si>
  <si>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https://customwheelhousellc.box.com/s/lsjkyye9p3wl9cpo0392cjn67s0xc3hj</t>
  </si>
  <si>
    <t>method-mr605-wheel-8lug-machined-clear-coat-20x10-face.jpg</t>
  </si>
  <si>
    <t>https://customwheelhousellc.box.com/s/ueitvcy62gp4vmfbusblqs0xnmtdr772</t>
  </si>
  <si>
    <t>method-mr605-wheel-8lug-machined-clear-coat-20x10.jpg</t>
  </si>
  <si>
    <t>https://customwheelhousellc.box.com/s/62ml3z544n1ylzvaonjof8pv3ltvcmjp</t>
  </si>
  <si>
    <t>method-mr605-wheel-5lug-machined-clear-coat-20x10-face.jpg</t>
  </si>
  <si>
    <t>https://customwheelhousellc.box.com/s/swp715ixd269u9hngl2qyiqzjfgq5qa1</t>
  </si>
  <si>
    <t>method-mr605-wheel-5lug-machined-clear-coat-20x10.jpg</t>
  </si>
  <si>
    <t>https://customwheelhousellc.box.com/s/3z6clf42gc2kyja6r3u7zmomj0tziysc</t>
  </si>
  <si>
    <t>method-mr605-wheel-6lug-machined-clear-20x10-face.jpg</t>
  </si>
  <si>
    <t>https://customwheelhousellc.box.com/s/gfd7c5sylvi7pvqn52s7rb2dq9956gke</t>
  </si>
  <si>
    <t>method-mr605-wheel-6lug-machined-clear-20x10.jpg</t>
  </si>
  <si>
    <t>method-mr412-beadgrip-wheel-4lug-machined-15x6-face.jpg</t>
  </si>
  <si>
    <t>https://customwheelhousellc.box.com/s/l9nd22mt4qnmpfet23n5iftfdpciziv3</t>
  </si>
  <si>
    <t>method-mr412-beadgrip-wheel-4lug-machined-15x6.jpg</t>
  </si>
  <si>
    <t>https://customwheelhousellc.box.com/s/h7nddoq3lmq9zjpex8yrl2s8ljz2ccde</t>
  </si>
  <si>
    <t>method-mr413-wheel-4lug-machined-polished-15x7-face.jpg</t>
  </si>
  <si>
    <t>https://customwheelhousellc.box.com/s/v9a6pxbkagok9bsc48c11n4lhdm127ex</t>
  </si>
  <si>
    <t>method-mr413-wheel-4lug-machined-polished-15x7.jpg</t>
  </si>
  <si>
    <t>https://customwheelhousellc.box.com/s/2p7h8zkki7tp9ig75nvxo1ihkc723n3w</t>
  </si>
  <si>
    <t>method-mr413-wheel-4lug-machined-polished-15x10-face.jpg</t>
  </si>
  <si>
    <t>https://customwheelhousellc.box.com/s/k58v3etgfthzhyn5nze4sfrtremjtodt</t>
  </si>
  <si>
    <t>method-mr413-wheel-4lug-machined-polished-15x10.jpg</t>
  </si>
  <si>
    <t>https://customwheelhousellc.box.com/s/aqxp1j072hrbd7q622w77xgnysjify34</t>
  </si>
  <si>
    <t>https://customwheelhousellc.box.com/s/qifwd491bjx14c395qa6gm5la5xbyztx</t>
  </si>
  <si>
    <t>method-mr412-beadlock-wheel-4lug-machined-15x5-face.jpg</t>
  </si>
  <si>
    <t>method-mr412-beadlock-wheel-4lug-machined-15x5.jpg</t>
  </si>
  <si>
    <t>https://customwheelhousellc.box.com/s/8nif9w4oovbkuh93u114vk2e17hizgt9</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</si>
  <si>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</si>
  <si>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</si>
  <si>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</si>
  <si>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</si>
  <si>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</si>
  <si>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</si>
  <si>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</si>
  <si>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</si>
  <si>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</si>
  <si>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</si>
  <si>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</si>
  <si>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</si>
  <si>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</si>
  <si>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</si>
  <si>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</si>
  <si>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17x9, 5x5, -12 OS</t>
  </si>
  <si>
    <t>CP-TOPO108S-B</t>
  </si>
  <si>
    <t>CAP, TOPO, 108MM SNAP IN, BLACK</t>
  </si>
  <si>
    <t>191682030789</t>
  </si>
  <si>
    <t>Dually Transit Valve Extension</t>
  </si>
  <si>
    <t>MH-W529-TPMS</t>
  </si>
  <si>
    <t>Misc Hardware, Dually Valve Extension, Single Extension for OE Inner Wheel w/o TPMS</t>
  </si>
  <si>
    <t>MR60529055512N</t>
  </si>
  <si>
    <t>20x9, 5x5.5, -12 OS</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</si>
  <si>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</si>
  <si>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</si>
  <si>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</si>
  <si>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</si>
  <si>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</si>
  <si>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</si>
  <si>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</si>
  <si>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</si>
  <si>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</si>
  <si>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</si>
  <si>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</si>
  <si>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</si>
  <si>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</si>
  <si>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</si>
  <si>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</si>
  <si>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</si>
  <si>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</si>
  <si>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</si>
  <si>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</si>
  <si>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</si>
  <si>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</si>
  <si>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</si>
  <si>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</si>
  <si>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</si>
  <si>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</si>
  <si>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</si>
  <si>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</si>
  <si>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</si>
  <si>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</si>
  <si>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</si>
  <si>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</si>
  <si>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20x10, 6x5.5, -18 OS</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</si>
  <si>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</si>
  <si>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</si>
  <si>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</si>
  <si>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</si>
  <si>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</si>
  <si>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</si>
  <si>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</si>
  <si>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</si>
  <si>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</si>
  <si>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</si>
  <si>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</si>
  <si>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</si>
  <si>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</si>
  <si>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</si>
  <si>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</si>
  <si>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</si>
  <si>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</si>
  <si>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</si>
  <si>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</si>
  <si>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</si>
  <si>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</si>
  <si>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</si>
  <si>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</si>
  <si>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</si>
  <si>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</si>
  <si>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</si>
  <si>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</si>
  <si>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</si>
  <si>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</si>
  <si>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</si>
  <si>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</si>
  <si>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</si>
  <si>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</si>
  <si>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</si>
  <si>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</si>
  <si>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</si>
  <si>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</si>
  <si>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</si>
  <si>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</si>
  <si>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</si>
  <si>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</si>
  <si>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</si>
  <si>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</si>
  <si>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</si>
  <si>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</si>
  <si>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15x7, 5x100, 15 OS</t>
  </si>
  <si>
    <t>18x9, 6x5.5, 18 OS</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</si>
  <si>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</si>
  <si>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</si>
  <si>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</si>
  <si>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</si>
  <si>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</si>
  <si>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</si>
  <si>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</si>
  <si>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</si>
  <si>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</si>
  <si>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</si>
  <si>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https://customwheelhousellc.box.com/s/rj8zs9ski43kfh053r5di1ddzsueoxzv</t>
  </si>
  <si>
    <t>method-mr414-wheel-4lug-graphite-15x7-face.jpg</t>
  </si>
  <si>
    <t>method-mr414-wheel-4lug-graphite-15x7-lay.jpg</t>
  </si>
  <si>
    <t>https://customwheelhousellc.box.com/s/etd1txo4l66ia1r2gxuoymytkkkfri2v</t>
  </si>
  <si>
    <t>method-mr414-wheel-4lug-matte-black-15x7-face.jpg</t>
  </si>
  <si>
    <t>method-mr414-wheel-5lug-matte-black-15x7-face.jpg</t>
  </si>
  <si>
    <t>https://customwheelhousellc.box.com/s/gjbptrchyn671attdpv0f3fl4iqb0rx5</t>
  </si>
  <si>
    <t>method-mr414-wheel-4lug-matte-black-15x7-lay.jpg</t>
  </si>
  <si>
    <t>https://customwheelhousellc.box.com/s/g08y2h4jbnsare19xdmqjfnwg3u8pgtm</t>
  </si>
  <si>
    <t>https://customwheelhousellc.box.com/s/916ooyamufvettk2dyhky8eab1cgnv7z</t>
  </si>
  <si>
    <t>method-mr414-wheel-5lug-matte-black-15x7-lay.jpg</t>
  </si>
  <si>
    <t>https://customwheelhousellc.box.com/s/ia3e5bnpfthnnb5antonz7uqy719qhis</t>
  </si>
  <si>
    <t>https://customwheelhousellc.box.com/s/fys7j5za88tlxtb1exxaazlsf87byybv</t>
  </si>
  <si>
    <t>method-mr414-wheel-5lug-graphite-15x7-face.jpg</t>
  </si>
  <si>
    <t>method-mr414-wheel-5lug-graphite-15x7-lay.jpg</t>
  </si>
  <si>
    <t>https://customwheelhousellc.box.com/s/oel3v1kkphuo5fsyn3as1v16avhb4e9s</t>
  </si>
  <si>
    <t>MR40148046544B</t>
  </si>
  <si>
    <t>MR40947047452</t>
  </si>
  <si>
    <t>MR41047046543</t>
  </si>
  <si>
    <t>MR41057047543</t>
  </si>
  <si>
    <t>MR41057047152</t>
  </si>
  <si>
    <t>15x7, 4x136, 38 OS</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</si>
  <si>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</si>
  <si>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</si>
  <si>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</si>
  <si>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</si>
  <si>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</si>
  <si>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</si>
  <si>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</si>
  <si>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</si>
  <si>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</si>
  <si>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</si>
  <si>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</si>
  <si>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</si>
  <si>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17x9, 8x6.5, -12 OS</t>
  </si>
  <si>
    <t>https://customwheelhousellc.box.com/s/0n9g8cvvnm6updwvg9r1dx8suw95kn8g</t>
  </si>
  <si>
    <t>https://customwheelhousellc.box.com/s/su2senhjhp40d6j04bg2n39j3tkbybve</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</si>
  <si>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</si>
  <si>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</si>
  <si>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</si>
  <si>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</si>
  <si>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</si>
  <si>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</si>
  <si>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</si>
  <si>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</si>
  <si>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</si>
  <si>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</si>
  <si>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</si>
  <si>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</si>
  <si>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</si>
  <si>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</si>
  <si>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</si>
  <si>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</si>
  <si>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</si>
  <si>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</si>
  <si>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</si>
  <si>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</si>
  <si>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</si>
  <si>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78.3</t>
  </si>
  <si>
    <t>MR319</t>
  </si>
  <si>
    <t>MR31578558100</t>
  </si>
  <si>
    <t>https://customwheelhousellc.box.com/s/8lfse08r32lkjtmi8563bz97b80mn0sk</t>
  </si>
  <si>
    <t>method-mr401-wheel-5lug-machined-face-15x5-face.jpg</t>
  </si>
  <si>
    <t>https://customwheelhousellc.box.com/s/1ekwcwswdsdrd5txyd91bvm018o9n0rn</t>
  </si>
  <si>
    <t>method-mr401-wheel-5lug-machined-face-15x5.jpg</t>
  </si>
  <si>
    <t>https://customwheelhousellc.box.com/s/g9yzh4jv9uuw0su905n1nhxvxo8ftr0i</t>
  </si>
  <si>
    <t>MR305_NV_wheel-6lug-titanium-17x8-5-face.jpg</t>
  </si>
  <si>
    <t>MR305_NV_wheel-6lug-titanium-17x8-5.jpg</t>
  </si>
  <si>
    <t>https://customwheelhousellc.box.com/s/fqk7mxkrmaxftf9fx8t0hhj4pees0c2e</t>
  </si>
  <si>
    <t>MR305-wheel-8lug-titanium-17x8.5-Face.jpg</t>
  </si>
  <si>
    <t>https://customwheelhousellc.box.com/s/0x9r4tqr8o9xjm7stldrve88b9a311my</t>
  </si>
  <si>
    <t>MR305-wheel-8lug-titanium-17x8.5-3Q.jpg</t>
  </si>
  <si>
    <t>https://customwheelhousellc.box.com/s/axc2kzjgnury2n8pptwnkvn2x49i5tyf</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</si>
  <si>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</si>
  <si>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</si>
  <si>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</si>
  <si>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</si>
  <si>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</si>
  <si>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</si>
  <si>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</si>
  <si>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</si>
  <si>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</si>
  <si>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</si>
  <si>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16x8, 5x5, 0 OS</t>
  </si>
  <si>
    <t>MR30121016518N</t>
  </si>
  <si>
    <t>20x10, 6x135, -18 OS</t>
  </si>
  <si>
    <t>MR30468060700</t>
  </si>
  <si>
    <t>16x8, 6x5.5, 0 OS</t>
  </si>
  <si>
    <t>MR30978555500</t>
  </si>
  <si>
    <t>17x8.5, 5x5.5, 0 OS</t>
  </si>
  <si>
    <t>MR30989088800</t>
  </si>
  <si>
    <t>18x9, 8x180, 0 OS</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</si>
  <si>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</si>
  <si>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</si>
  <si>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</si>
  <si>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</si>
  <si>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</si>
  <si>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</si>
  <si>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</si>
  <si>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</si>
  <si>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</si>
  <si>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</si>
  <si>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</si>
  <si>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</si>
  <si>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</si>
  <si>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BEADLOCK RING, 15" FORGED, STYLE 7, BLACK</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</si>
  <si>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</si>
  <si>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</si>
  <si>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</si>
  <si>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</si>
  <si>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</si>
  <si>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</si>
  <si>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</si>
  <si>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</si>
  <si>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</si>
  <si>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YOR STRIPE CAP, PUSH THROUGH</t>
  </si>
  <si>
    <t>YOR STRIPE CAP, SNAP IN</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</si>
  <si>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</si>
  <si>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</si>
  <si>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</si>
  <si>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</si>
  <si>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</si>
  <si>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</si>
  <si>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</si>
  <si>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</si>
  <si>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</si>
  <si>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</si>
  <si>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</si>
  <si>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</si>
  <si>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18x9, 5x150, 18 OS</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</si>
  <si>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</si>
  <si>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</si>
  <si>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</si>
  <si>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</si>
  <si>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</si>
  <si>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</si>
  <si>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</si>
  <si>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</si>
  <si>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</si>
  <si>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</si>
  <si>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</si>
  <si>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</si>
  <si>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</si>
  <si>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</si>
  <si>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</si>
  <si>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20x9, 8x170, 18 OS</t>
  </si>
  <si>
    <t>MR31529088118</t>
  </si>
  <si>
    <t>20x9, 8x180, 18 OS</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</si>
  <si>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</si>
  <si>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</si>
  <si>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</si>
  <si>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</si>
  <si>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</si>
  <si>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</si>
  <si>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</si>
  <si>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</si>
  <si>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</si>
  <si>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</si>
  <si>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</si>
  <si>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</si>
  <si>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</si>
  <si>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</si>
  <si>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</si>
  <si>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</si>
  <si>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</si>
  <si>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</si>
  <si>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16x8, 6x5.5, 30 OS</t>
  </si>
  <si>
    <t>MR70278562900</t>
  </si>
  <si>
    <t>MR70378562500</t>
  </si>
  <si>
    <t>MR70468062500</t>
  </si>
  <si>
    <t>MR70478562800</t>
  </si>
  <si>
    <t>191682026294</t>
  </si>
  <si>
    <t>DPC5660268B</t>
  </si>
  <si>
    <t>LK-DPC5660268B</t>
  </si>
  <si>
    <t>Torque Retention Lug Kit</t>
  </si>
  <si>
    <t>LUG KIT, M14X1.5, TORQUE RETENTION LUG, BLACK, (TRANSIT), 24 NUTS</t>
  </si>
  <si>
    <t>MH-W529-7.5-TPMS</t>
  </si>
  <si>
    <t>MISC HARDWARE, 7.5" BRAIDED VALVE EXTENSION, DRW TRANSIT W/ TPMS</t>
  </si>
  <si>
    <t>W529</t>
  </si>
  <si>
    <t>method-mr707-wheel-5lug-matte-black-17x8-5-face.jpg</t>
  </si>
  <si>
    <t>https://customwheelhousellc.box.com/s/xfmy8ipd9q1pb0zea84zl1r7kg6kijfb</t>
  </si>
  <si>
    <t>method-mr707-wheel-5lug-matte-black-17x8-5.jpg</t>
  </si>
  <si>
    <t>https://customwheelhousellc.box.com/s/9vnr1tdy1f2khbcpu7k58qloonns20q6</t>
  </si>
  <si>
    <t>method-mr707-wheel-6lug-matte-black-17x8-5-face.jpg</t>
  </si>
  <si>
    <t>https://customwheelhousellc.box.com/s/lapyai37w2221p72s6urrxanzzymsxao</t>
  </si>
  <si>
    <t>method-mr707-wheel-6lug-matte-black-17x8-5-lay.jpg</t>
  </si>
  <si>
    <t>https://customwheelhousellc.box.com/s/t1r2rjikr56gingla8cx0gwby79jpan9</t>
  </si>
  <si>
    <t>method-mr707-wheel-8lug-matte-black-20x10-face.jpg</t>
  </si>
  <si>
    <t>https://customwheelhousellc.box.com/s/ay7gahghbcjweata9f6eqtccai6xi57x</t>
  </si>
  <si>
    <t>method-mr707-wheel-8lug-matte-black-20x10.jpg</t>
  </si>
  <si>
    <t>https://customwheelhousellc.box.com/s/4l3htsa610r6t1kpjgku9ruqdhpjw9iv</t>
  </si>
  <si>
    <t>method-mr707-wheel-5lug-bahia-blue-17x8-5-face.jpg</t>
  </si>
  <si>
    <t>https://customwheelhousellc.box.com/s/z3ep3lklzuupecje1m2uiomssyhvpbjx</t>
  </si>
  <si>
    <t>method-mr707-wheel-5lug-bahia-blue-17x8-5-lay-1000.jpg</t>
  </si>
  <si>
    <t>https://customwheelhousellc.box.com/s/jx1mg08sgyuippg3zfascf8lk88zvuy4</t>
  </si>
  <si>
    <t>method-mr707-wheel-6lug-bahia-blue-17x8-5-face.jpg’</t>
  </si>
  <si>
    <t>https://customwheelhousellc.box.com/s/xw81cbmiw80owed9kbpbpxjbs92vu99s</t>
  </si>
  <si>
    <t>method-mr707-wheel-6lug-bahia-blue-17x8-5.jpg</t>
  </si>
  <si>
    <t>https://customwheelhousellc.box.com/s/rqbrc0z86t049bzfrqgovvfdplul5ef9</t>
  </si>
  <si>
    <t>method-mr707-wheel-8lug-bahia-blue-17x8-5-face.jpg</t>
  </si>
  <si>
    <t>https://customwheelhousellc.box.com/s/wcu6pvo08nb12oauqro1fhvzqj0fc53x</t>
  </si>
  <si>
    <t>method-mr707-wheel-8lug-bahia-blue-17x8-5.jpg</t>
  </si>
  <si>
    <t>https://customwheelhousellc.box.com/s/rras413vhj63gopjpea1l7ut3q4c15bw</t>
  </si>
  <si>
    <t>CAP, TOPO, 108MM SNAP IN, BRONZE</t>
  </si>
  <si>
    <t>ADDED 319 SPOKE DIMENSIONS</t>
  </si>
  <si>
    <t>https://customwheelhousellc.box.com/s/une9442pen0gbuabzeeltge10zynx53i</t>
  </si>
  <si>
    <t>method-mr316-wheel-6lug-gloss-black-20x10.jpg</t>
  </si>
  <si>
    <t>method-mr316-wheel-6lug-gloss-black-20x10-lay.jpg</t>
  </si>
  <si>
    <t>https://customwheelhousellc.box.com/s/s16ds8jgly6qjki23zcph4lcqwsjsj3t</t>
  </si>
  <si>
    <t>https://customwheelhousellc.box.com/s/g7t9i99w0z0uokeh2mzhg8tuds3sy2d6</t>
  </si>
  <si>
    <t>method-mr401-wheel-5lug-titanium-15x6.jpg</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</si>
  <si>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</si>
  <si>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</si>
  <si>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</si>
  <si>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</si>
  <si>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</si>
  <si>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</si>
  <si>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</si>
  <si>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</si>
  <si>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</si>
  <si>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</si>
  <si>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</si>
  <si>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</si>
  <si>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</si>
  <si>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</si>
  <si>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</si>
  <si>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</si>
  <si>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17x9, 8x6.5, -38 OS</t>
  </si>
  <si>
    <t>MH-VSC6</t>
  </si>
  <si>
    <t>MISC HARDWARE, VALVE STEM CAP, 5PC KIT, CLASSIC STRIPES</t>
  </si>
  <si>
    <t>191682026270</t>
  </si>
  <si>
    <t>18x9, 8x6.5, 18 OS</t>
  </si>
  <si>
    <t>https://customwheelhousellc.box.com/s/xmsq6alge8fhg11b3caifkeojmkrnpzy</t>
  </si>
  <si>
    <t>method-mr412-beadgrip-wheel-5lug-machined-raw-15x6.jpg</t>
  </si>
  <si>
    <t>https://customwheelhousellc.box.com/s/vn60wh4h5547yfhm9zhkmb71qf30lbhf</t>
  </si>
  <si>
    <t>method-mr412-beadlock-wheel-5lug-machined-raw-15x5.jpg</t>
  </si>
  <si>
    <t>https://customwheelhousellc.box.com/s/eg4i811suekmn5vjcf3tiy3paidno6ks</t>
  </si>
  <si>
    <t>method-mr413-wheel-5lug-machined-polished-15x7.jpg</t>
  </si>
  <si>
    <t>https://customwheelhousellc.box.com/s/xtu5xqo7ykv3014xo9ycniwzk2ne021i</t>
  </si>
  <si>
    <t>method-mr413-wheel-5lug-machined-polished-15x10.jpg</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</si>
  <si>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</si>
  <si>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</si>
  <si>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</si>
  <si>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</si>
  <si>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</si>
  <si>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</si>
  <si>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</si>
  <si>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</si>
  <si>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</si>
  <si>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</si>
  <si>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17x8.5, 6x120, 20 OS</t>
  </si>
  <si>
    <t>MR31078555900</t>
  </si>
  <si>
    <t>MR70268052500</t>
  </si>
  <si>
    <t>16x8, 5x120, 0 OS</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</si>
  <si>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</si>
  <si>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</si>
  <si>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</si>
  <si>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</si>
  <si>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</si>
  <si>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</si>
  <si>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</si>
  <si>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</si>
  <si>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</si>
  <si>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</si>
  <si>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20x9, 5x5, 20 OS</t>
  </si>
  <si>
    <t>CORRECTED CAP PART NUMBERS FOR 319 17X9 6X5.5/5X4.5</t>
  </si>
  <si>
    <t>MR31078562500</t>
  </si>
  <si>
    <t>MR31089016518</t>
  </si>
  <si>
    <t>MR31289087918</t>
  </si>
  <si>
    <t>MR31578587100</t>
  </si>
  <si>
    <t>MR31579087112N</t>
  </si>
  <si>
    <t>MR31778588800</t>
  </si>
  <si>
    <t>MR40648046944B</t>
  </si>
  <si>
    <t>14x8, 4x156, -2 OS</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</si>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</sst>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quot;$&quot;#,##0.00"/>
    <numFmt numFmtId="166" formatCode="mm/dd/yy;@"/>
    <numFmt numFmtId="167" formatCode="0.0000"/>
    <numFmt numFmtId="168" formatCode="00000"/>
  </numFmts>
  <fonts count="54">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0"/>
      <color theme="1"/>
      <name val="Times New Roman"/>
      <family val="1"/>
    </font>
    <font>
      <sz val="11"/>
      <color rgb="FF000000"/>
      <name val="Calibri"/>
      <family val="2"/>
    </font>
  </fonts>
  <fills count="43">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s>
  <cellStyleXfs count="2002">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7" applyNumberFormat="0" applyFill="0" applyAlignment="0" applyProtection="0">
      <alignment vertical="center"/>
    </xf>
    <xf numFmtId="0" fontId="39" fillId="0" borderId="37" applyNumberFormat="0" applyFill="0" applyAlignment="0" applyProtection="0">
      <alignment vertical="center"/>
    </xf>
    <xf numFmtId="0" fontId="39" fillId="0" borderId="37" applyNumberFormat="0" applyFill="0" applyAlignment="0" applyProtection="0">
      <alignment vertical="center"/>
    </xf>
    <xf numFmtId="0" fontId="42" fillId="0" borderId="38" applyNumberFormat="0" applyFill="0" applyAlignment="0" applyProtection="0">
      <alignment vertical="center"/>
    </xf>
    <xf numFmtId="0" fontId="42" fillId="0" borderId="38" applyNumberFormat="0" applyFill="0" applyAlignment="0" applyProtection="0">
      <alignment vertical="center"/>
    </xf>
    <xf numFmtId="0" fontId="42" fillId="0" borderId="38"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40" applyNumberFormat="0" applyFill="0" applyAlignment="0" applyProtection="0">
      <alignment vertical="center"/>
    </xf>
    <xf numFmtId="0" fontId="44" fillId="0" borderId="40" applyNumberFormat="0" applyFill="0" applyAlignment="0" applyProtection="0">
      <alignment vertical="center"/>
    </xf>
    <xf numFmtId="0" fontId="44" fillId="0" borderId="40" applyNumberFormat="0" applyFill="0" applyAlignment="0" applyProtection="0">
      <alignment vertical="center"/>
    </xf>
    <xf numFmtId="0" fontId="46" fillId="35" borderId="41" applyNumberFormat="0" applyAlignment="0" applyProtection="0">
      <alignment vertical="center"/>
    </xf>
    <xf numFmtId="0" fontId="46" fillId="35" borderId="41" applyNumberFormat="0" applyAlignment="0" applyProtection="0">
      <alignment vertical="center"/>
    </xf>
    <xf numFmtId="0" fontId="46" fillId="35" borderId="41" applyNumberFormat="0" applyAlignment="0" applyProtection="0">
      <alignment vertical="center"/>
    </xf>
    <xf numFmtId="0" fontId="47" fillId="36" borderId="42" applyNumberFormat="0" applyAlignment="0" applyProtection="0">
      <alignment vertical="center"/>
    </xf>
    <xf numFmtId="0" fontId="47" fillId="36" borderId="42" applyNumberFormat="0" applyAlignment="0" applyProtection="0">
      <alignment vertical="center"/>
    </xf>
    <xf numFmtId="0" fontId="47" fillId="36" borderId="42"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3" applyNumberFormat="0" applyFill="0" applyAlignment="0" applyProtection="0">
      <alignment vertical="center"/>
    </xf>
    <xf numFmtId="0" fontId="50" fillId="0" borderId="43" applyNumberFormat="0" applyFill="0" applyAlignment="0" applyProtection="0">
      <alignment vertical="center"/>
    </xf>
    <xf numFmtId="0" fontId="50" fillId="0" borderId="43"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4" applyNumberFormat="0" applyAlignment="0" applyProtection="0">
      <alignment vertical="center"/>
    </xf>
    <xf numFmtId="0" fontId="51" fillId="35" borderId="44" applyNumberFormat="0" applyAlignment="0" applyProtection="0">
      <alignment vertical="center"/>
    </xf>
    <xf numFmtId="0" fontId="51" fillId="35" borderId="44" applyNumberFormat="0" applyAlignment="0" applyProtection="0">
      <alignment vertical="center"/>
    </xf>
    <xf numFmtId="0" fontId="45" fillId="26" borderId="41" applyNumberFormat="0" applyAlignment="0" applyProtection="0">
      <alignment vertical="center"/>
    </xf>
    <xf numFmtId="0" fontId="45" fillId="26" borderId="41" applyNumberFormat="0" applyAlignment="0" applyProtection="0">
      <alignment vertical="center"/>
    </xf>
    <xf numFmtId="0" fontId="45" fillId="26" borderId="41" applyNumberFormat="0" applyAlignment="0" applyProtection="0">
      <alignment vertical="center"/>
    </xf>
    <xf numFmtId="0" fontId="4" fillId="0" borderId="0"/>
    <xf numFmtId="0" fontId="15" fillId="42" borderId="45" applyNumberFormat="0" applyFont="0" applyAlignment="0" applyProtection="0">
      <alignment vertical="center"/>
    </xf>
  </cellStyleXfs>
  <cellXfs count="449">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1" fontId="4"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0" fontId="3" fillId="0" borderId="6"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4"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4" fillId="0" borderId="1" xfId="0" applyFont="1" applyBorder="1" applyAlignment="1">
      <alignment horizontal="center" vertical="center" shrinkToFit="1"/>
    </xf>
    <xf numFmtId="0" fontId="12" fillId="0" borderId="1" xfId="0" applyFont="1" applyBorder="1" applyAlignment="1">
      <alignment horizontal="center"/>
    </xf>
    <xf numFmtId="0" fontId="12" fillId="0" borderId="1" xfId="0" quotePrefix="1" applyFont="1" applyBorder="1" applyAlignment="1">
      <alignment horizontal="center" vertic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center" vertical="center"/>
      <protection locked="0"/>
    </xf>
    <xf numFmtId="0" fontId="3" fillId="0" borderId="5" xfId="3" applyFont="1" applyBorder="1" applyAlignment="1">
      <alignment horizontal="center" vertical="center" wrapText="1"/>
    </xf>
    <xf numFmtId="165" fontId="7" fillId="0" borderId="0" xfId="0" applyNumberFormat="1" applyFont="1" applyProtection="1">
      <protection locked="0"/>
    </xf>
    <xf numFmtId="0" fontId="3" fillId="0" borderId="4" xfId="3" applyFont="1" applyBorder="1" applyAlignment="1" applyProtection="1">
      <alignment horizontal="center" vertical="center" wrapText="1"/>
      <protection locked="0"/>
    </xf>
    <xf numFmtId="1" fontId="4" fillId="0" borderId="17" xfId="4" applyNumberFormat="1" applyFont="1" applyBorder="1" applyAlignment="1">
      <alignment horizontal="center" vertical="center"/>
    </xf>
    <xf numFmtId="1" fontId="12" fillId="0" borderId="17"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7" xfId="0" applyFont="1" applyFill="1" applyBorder="1" applyAlignment="1">
      <alignment horizontal="center" vertical="center"/>
    </xf>
    <xf numFmtId="165" fontId="12" fillId="0" borderId="2" xfId="0" applyNumberFormat="1" applyFont="1" applyFill="1" applyBorder="1" applyAlignment="1">
      <alignment horizontal="center" vertical="center"/>
    </xf>
    <xf numFmtId="1" fontId="12" fillId="0" borderId="16" xfId="0" applyNumberFormat="1" applyFont="1" applyBorder="1" applyAlignment="1">
      <alignment horizontal="center" vertical="center"/>
    </xf>
    <xf numFmtId="0" fontId="12" fillId="0" borderId="16" xfId="0" applyFont="1" applyBorder="1" applyAlignment="1">
      <alignment horizontal="center" vertical="center"/>
    </xf>
    <xf numFmtId="0" fontId="19" fillId="0" borderId="2" xfId="0" applyFont="1" applyBorder="1" applyAlignment="1">
      <alignment horizontal="center" vertical="center"/>
    </xf>
    <xf numFmtId="0" fontId="11" fillId="0" borderId="6" xfId="0" applyFont="1" applyBorder="1" applyAlignment="1">
      <alignment horizontal="center" vertical="center"/>
    </xf>
    <xf numFmtId="0" fontId="11" fillId="4" borderId="4" xfId="0" applyFont="1" applyFill="1" applyBorder="1" applyAlignment="1">
      <alignment horizontal="center" vertical="center"/>
    </xf>
    <xf numFmtId="1" fontId="11" fillId="0" borderId="4" xfId="0" applyNumberFormat="1" applyFont="1" applyBorder="1" applyAlignment="1">
      <alignment horizontal="center" vertical="center"/>
    </xf>
    <xf numFmtId="165" fontId="12" fillId="0" borderId="1"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0" fontId="12" fillId="0" borderId="17" xfId="0"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165" fontId="12" fillId="0" borderId="2" xfId="0" applyNumberFormat="1" applyFont="1" applyBorder="1" applyAlignment="1">
      <alignment horizontal="center" vertical="center"/>
    </xf>
    <xf numFmtId="0" fontId="19" fillId="0" borderId="1" xfId="0" applyFont="1" applyBorder="1" applyAlignment="1">
      <alignment horizontal="center" vertical="center"/>
    </xf>
    <xf numFmtId="1" fontId="7" fillId="0" borderId="17"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Font="1" applyBorder="1" applyAlignment="1">
      <alignment horizontal="center" vertical="center"/>
    </xf>
    <xf numFmtId="2" fontId="4" fillId="0" borderId="2" xfId="3" applyNumberFormat="1" applyFont="1" applyBorder="1" applyAlignment="1">
      <alignment horizontal="center" vertical="center"/>
    </xf>
    <xf numFmtId="1" fontId="4" fillId="0" borderId="2"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4" fillId="0" borderId="1" xfId="3" applyFont="1" applyBorder="1" applyAlignment="1">
      <alignment horizontal="center" vertical="center"/>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2" fontId="4" fillId="4" borderId="1" xfId="3" applyNumberFormat="1" applyFont="1" applyFill="1" applyBorder="1" applyAlignment="1">
      <alignment horizontal="center" vertical="center"/>
    </xf>
    <xf numFmtId="1" fontId="4" fillId="4" borderId="1" xfId="3" applyNumberFormat="1" applyFont="1" applyFill="1" applyBorder="1" applyAlignment="1">
      <alignment horizontal="center" vertical="center"/>
    </xf>
    <xf numFmtId="0" fontId="4" fillId="4" borderId="1" xfId="3" applyFont="1"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Border="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6" xfId="1" applyFont="1" applyBorder="1" applyAlignment="1">
      <alignment horizontal="center" vertical="center" wrapText="1"/>
    </xf>
    <xf numFmtId="44" fontId="7" fillId="0" borderId="0" xfId="1" applyFont="1"/>
    <xf numFmtId="167" fontId="6" fillId="0" borderId="2" xfId="7" applyNumberFormat="1" applyFont="1" applyFill="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0" fontId="4" fillId="3" borderId="0" xfId="0" applyFont="1" applyFill="1" applyBorder="1" applyAlignment="1">
      <alignment horizontal="center"/>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0" fontId="7" fillId="0" borderId="0" xfId="0" applyFont="1" applyFill="1"/>
    <xf numFmtId="2" fontId="4" fillId="5" borderId="1" xfId="0" applyNumberFormat="1" applyFont="1" applyFill="1" applyBorder="1" applyAlignment="1">
      <alignment horizontal="center" vertical="center"/>
    </xf>
    <xf numFmtId="0" fontId="13" fillId="0" borderId="15" xfId="0" applyFont="1" applyBorder="1" applyAlignment="1">
      <alignment horizontal="center" vertical="center"/>
    </xf>
    <xf numFmtId="165" fontId="12" fillId="0" borderId="1" xfId="0" applyNumberFormat="1" applyFont="1" applyBorder="1" applyAlignment="1">
      <alignment horizontal="center" vertical="center"/>
    </xf>
    <xf numFmtId="0" fontId="19" fillId="0" borderId="2" xfId="0" applyFont="1" applyBorder="1"/>
    <xf numFmtId="0" fontId="12" fillId="0" borderId="18" xfId="0" applyFont="1" applyBorder="1" applyAlignment="1">
      <alignment horizontal="center" vertical="center"/>
    </xf>
    <xf numFmtId="0" fontId="4" fillId="0" borderId="3" xfId="3" applyFont="1" applyBorder="1" applyAlignment="1">
      <alignment horizontal="center" vertical="center"/>
    </xf>
    <xf numFmtId="0" fontId="19" fillId="0" borderId="0" xfId="0" applyFont="1" applyAlignment="1">
      <alignment horizontal="center"/>
    </xf>
    <xf numFmtId="44" fontId="3" fillId="0" borderId="6" xfId="1" applyFont="1" applyBorder="1" applyAlignment="1">
      <alignment horizontal="center" vertical="center"/>
    </xf>
    <xf numFmtId="0" fontId="3" fillId="0" borderId="4" xfId="3" applyFont="1" applyBorder="1" applyAlignment="1" applyProtection="1">
      <alignment horizontal="center" vertical="center"/>
      <protection locked="0"/>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3" fillId="0" borderId="4" xfId="3" applyFont="1" applyBorder="1" applyAlignment="1">
      <alignment horizontal="center" vertical="center"/>
    </xf>
    <xf numFmtId="49" fontId="3" fillId="0" borderId="6" xfId="3" applyNumberFormat="1" applyFont="1" applyBorder="1" applyAlignment="1">
      <alignment horizontal="center" vertical="center"/>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7" fillId="0" borderId="0" xfId="0" applyFont="1" applyBorder="1" applyAlignment="1">
      <alignment horizontal="center" vertical="center"/>
    </xf>
    <xf numFmtId="0" fontId="7" fillId="0" borderId="4" xfId="0" applyFont="1" applyBorder="1" applyAlignment="1">
      <alignment horizontal="center" vertical="center"/>
    </xf>
    <xf numFmtId="0" fontId="6" fillId="0" borderId="2" xfId="0" applyFont="1" applyFill="1" applyBorder="1" applyAlignment="1">
      <alignment horizontal="center" vertical="center"/>
    </xf>
    <xf numFmtId="0" fontId="7" fillId="3" borderId="0" xfId="0" applyFont="1" applyFill="1" applyAlignment="1">
      <alignment horizontal="left"/>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4"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1" xfId="0" applyFont="1" applyBorder="1"/>
    <xf numFmtId="0" fontId="19" fillId="0" borderId="22" xfId="0" applyFont="1" applyBorder="1"/>
    <xf numFmtId="0" fontId="19" fillId="0" borderId="22" xfId="0" applyFont="1" applyBorder="1" applyAlignment="1">
      <alignment horizontal="center"/>
    </xf>
    <xf numFmtId="0" fontId="19" fillId="0" borderId="23" xfId="0" applyFont="1" applyBorder="1"/>
    <xf numFmtId="0" fontId="24" fillId="0" borderId="8"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4"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49" fontId="19" fillId="0" borderId="11" xfId="0" applyNumberFormat="1" applyFont="1" applyBorder="1" applyAlignment="1">
      <alignment horizontal="center"/>
    </xf>
    <xf numFmtId="0" fontId="19" fillId="0" borderId="12" xfId="0" applyFont="1" applyBorder="1" applyAlignment="1">
      <alignment horizontal="center"/>
    </xf>
    <xf numFmtId="0" fontId="24" fillId="0" borderId="19" xfId="0" applyFont="1" applyBorder="1" applyAlignment="1">
      <alignment horizontal="center" vertical="center"/>
    </xf>
    <xf numFmtId="0" fontId="24" fillId="0" borderId="21" xfId="0" applyFont="1" applyBorder="1" applyAlignment="1">
      <alignment horizontal="center" vertical="center"/>
    </xf>
    <xf numFmtId="0" fontId="24" fillId="0" borderId="20" xfId="0" applyFont="1" applyBorder="1" applyAlignment="1">
      <alignment horizontal="center" vertical="center"/>
    </xf>
    <xf numFmtId="0" fontId="24" fillId="0" borderId="26" xfId="0" applyFont="1" applyBorder="1" applyAlignment="1">
      <alignment horizontal="center" vertical="center"/>
    </xf>
    <xf numFmtId="0" fontId="19" fillId="13" borderId="8" xfId="0" applyFont="1" applyFill="1" applyBorder="1" applyAlignment="1">
      <alignment horizontal="center" vertical="center"/>
    </xf>
    <xf numFmtId="0" fontId="19" fillId="13" borderId="17"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4" xfId="0" applyFont="1" applyBorder="1" applyAlignment="1">
      <alignment horizontal="center" vertical="center"/>
    </xf>
    <xf numFmtId="0" fontId="24" fillId="0" borderId="0" xfId="0" applyFont="1" applyAlignment="1">
      <alignment horizontal="center"/>
    </xf>
    <xf numFmtId="0" fontId="19" fillId="0" borderId="9" xfId="0" applyFont="1" applyBorder="1" applyAlignment="1">
      <alignment horizontal="center" vertical="center"/>
    </xf>
    <xf numFmtId="0" fontId="24" fillId="0" borderId="9" xfId="0" applyFont="1" applyBorder="1" applyAlignment="1">
      <alignment horizontal="center"/>
    </xf>
    <xf numFmtId="0" fontId="19" fillId="0" borderId="8" xfId="0" applyFont="1" applyBorder="1" applyAlignment="1">
      <alignment horizontal="left"/>
    </xf>
    <xf numFmtId="0" fontId="19" fillId="0" borderId="9" xfId="0" applyFont="1" applyBorder="1" applyAlignment="1">
      <alignment horizontal="center"/>
    </xf>
    <xf numFmtId="0" fontId="19" fillId="0" borderId="13" xfId="0" applyFont="1" applyBorder="1" applyAlignment="1">
      <alignment horizontal="left"/>
    </xf>
    <xf numFmtId="49" fontId="19" fillId="0" borderId="16" xfId="0" applyNumberFormat="1" applyFont="1" applyBorder="1" applyAlignment="1">
      <alignment horizontal="center"/>
    </xf>
    <xf numFmtId="49" fontId="19" fillId="0" borderId="17" xfId="0" applyNumberFormat="1" applyFont="1" applyBorder="1" applyAlignment="1">
      <alignment horizontal="center"/>
    </xf>
    <xf numFmtId="49" fontId="19" fillId="0" borderId="9" xfId="0" applyNumberFormat="1" applyFont="1" applyBorder="1" applyAlignment="1">
      <alignment horizontal="center"/>
    </xf>
    <xf numFmtId="49" fontId="19" fillId="0" borderId="8" xfId="0" applyNumberFormat="1" applyFont="1" applyBorder="1"/>
    <xf numFmtId="0" fontId="19" fillId="0" borderId="8" xfId="0" applyFont="1" applyBorder="1"/>
    <xf numFmtId="0" fontId="19" fillId="0" borderId="17" xfId="0" applyFont="1" applyBorder="1" applyAlignment="1">
      <alignment horizontal="center"/>
    </xf>
    <xf numFmtId="0" fontId="19" fillId="0" borderId="13" xfId="0" applyFont="1" applyBorder="1"/>
    <xf numFmtId="0" fontId="19" fillId="0" borderId="14" xfId="0" applyFont="1" applyBorder="1" applyAlignment="1">
      <alignment horizontal="center"/>
    </xf>
    <xf numFmtId="0" fontId="19" fillId="0" borderId="8" xfId="0" applyFont="1" applyBorder="1" applyAlignment="1">
      <alignment horizontal="center" vertical="center"/>
    </xf>
    <xf numFmtId="0" fontId="19" fillId="0" borderId="17" xfId="0" applyFont="1" applyBorder="1" applyAlignment="1">
      <alignment horizontal="center" vertical="center"/>
    </xf>
    <xf numFmtId="0" fontId="19" fillId="0" borderId="31" xfId="0" applyFont="1" applyBorder="1"/>
    <xf numFmtId="0" fontId="19" fillId="0" borderId="0" xfId="0" applyFont="1" applyBorder="1" applyAlignment="1">
      <alignment horizontal="center"/>
    </xf>
    <xf numFmtId="0" fontId="19" fillId="12" borderId="8" xfId="0" applyFont="1" applyFill="1" applyBorder="1" applyAlignment="1">
      <alignment horizontal="center" vertical="center"/>
    </xf>
    <xf numFmtId="0" fontId="19" fillId="12" borderId="17"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1" xfId="0" applyNumberFormat="1" applyFont="1" applyBorder="1"/>
    <xf numFmtId="0" fontId="19" fillId="0" borderId="32" xfId="0" applyFont="1" applyBorder="1" applyAlignment="1">
      <alignment horizontal="center"/>
    </xf>
    <xf numFmtId="49" fontId="19" fillId="0" borderId="10" xfId="0" applyNumberFormat="1" applyFont="1" applyBorder="1"/>
    <xf numFmtId="0" fontId="19" fillId="14" borderId="8" xfId="0" applyFont="1" applyFill="1" applyBorder="1" applyAlignment="1">
      <alignment horizontal="center" vertical="center"/>
    </xf>
    <xf numFmtId="0" fontId="19" fillId="14" borderId="17"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0" xfId="0" applyFont="1" applyBorder="1" applyAlignment="1">
      <alignment horizontal="center"/>
    </xf>
    <xf numFmtId="0" fontId="24" fillId="0" borderId="24" xfId="0" applyFont="1" applyBorder="1" applyAlignment="1">
      <alignment horizontal="center"/>
    </xf>
    <xf numFmtId="0" fontId="24" fillId="0" borderId="20" xfId="0" applyFont="1" applyBorder="1" applyAlignment="1">
      <alignment horizontal="center"/>
    </xf>
    <xf numFmtId="0" fontId="24" fillId="0" borderId="26" xfId="0" applyFont="1" applyBorder="1" applyAlignment="1">
      <alignment horizontal="center"/>
    </xf>
    <xf numFmtId="0" fontId="19" fillId="0" borderId="28" xfId="0" applyFont="1" applyBorder="1" applyAlignment="1">
      <alignment horizontal="center"/>
    </xf>
    <xf numFmtId="0" fontId="19" fillId="0" borderId="1" xfId="0" applyFont="1" applyBorder="1" applyAlignment="1">
      <alignment horizontal="center"/>
    </xf>
    <xf numFmtId="0" fontId="19" fillId="8" borderId="8" xfId="0" applyFont="1" applyFill="1" applyBorder="1" applyAlignment="1">
      <alignment horizontal="center" vertical="center"/>
    </xf>
    <xf numFmtId="0" fontId="19" fillId="8" borderId="17"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9" xfId="0" applyFont="1" applyBorder="1" applyAlignment="1">
      <alignment horizontal="center"/>
    </xf>
    <xf numFmtId="0" fontId="19" fillId="0" borderId="7" xfId="0" applyFont="1" applyBorder="1" applyAlignment="1">
      <alignment horizontal="center"/>
    </xf>
    <xf numFmtId="0" fontId="19" fillId="0" borderId="25" xfId="0" applyFont="1" applyBorder="1" applyAlignment="1">
      <alignment horizontal="center"/>
    </xf>
    <xf numFmtId="0" fontId="19" fillId="0" borderId="30" xfId="0" applyFont="1" applyBorder="1" applyAlignment="1">
      <alignment horizontal="center"/>
    </xf>
    <xf numFmtId="0" fontId="19" fillId="0" borderId="11" xfId="0" applyFont="1" applyBorder="1" applyAlignment="1">
      <alignment horizontal="center" vertical="center"/>
    </xf>
    <xf numFmtId="0" fontId="19" fillId="20" borderId="8" xfId="0" applyFont="1" applyFill="1" applyBorder="1" applyAlignment="1">
      <alignment horizontal="center" vertical="center"/>
    </xf>
    <xf numFmtId="0" fontId="19" fillId="20" borderId="17"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10" xfId="0" applyFont="1" applyBorder="1"/>
    <xf numFmtId="0" fontId="19" fillId="0" borderId="0" xfId="0" applyFont="1" applyBorder="1"/>
    <xf numFmtId="0" fontId="19" fillId="0" borderId="27" xfId="0" applyFont="1" applyBorder="1" applyAlignment="1">
      <alignment horizontal="center"/>
    </xf>
    <xf numFmtId="0" fontId="19" fillId="0" borderId="0" xfId="0" applyFont="1" applyAlignment="1">
      <alignment horizontal="center" vertical="center"/>
    </xf>
    <xf numFmtId="0" fontId="19" fillId="0" borderId="19" xfId="0" applyFont="1" applyBorder="1"/>
    <xf numFmtId="0" fontId="19" fillId="0" borderId="20" xfId="0" applyFont="1" applyBorder="1"/>
    <xf numFmtId="0" fontId="19" fillId="0" borderId="26" xfId="0" applyFont="1" applyBorder="1"/>
    <xf numFmtId="0" fontId="25" fillId="0" borderId="14" xfId="0" applyFont="1" applyBorder="1"/>
    <xf numFmtId="0" fontId="19" fillId="0" borderId="9" xfId="0" applyFont="1" applyBorder="1"/>
    <xf numFmtId="0" fontId="19" fillId="16" borderId="8" xfId="0" applyFont="1" applyFill="1" applyBorder="1" applyAlignment="1">
      <alignment horizontal="center" vertical="center"/>
    </xf>
    <xf numFmtId="0" fontId="19" fillId="16" borderId="17"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9" xfId="0" applyFont="1" applyBorder="1"/>
    <xf numFmtId="0" fontId="19" fillId="17" borderId="8" xfId="0" applyFont="1" applyFill="1" applyBorder="1" applyAlignment="1">
      <alignment horizontal="center" vertical="center"/>
    </xf>
    <xf numFmtId="0" fontId="19" fillId="17" borderId="17"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8"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8"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8" xfId="0" applyFont="1" applyFill="1" applyBorder="1" applyAlignment="1">
      <alignment horizontal="center" vertical="center"/>
    </xf>
    <xf numFmtId="0" fontId="19" fillId="11" borderId="17"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8" xfId="0" applyFont="1" applyFill="1" applyBorder="1" applyAlignment="1">
      <alignment horizontal="center" vertical="center"/>
    </xf>
    <xf numFmtId="0" fontId="19" fillId="18" borderId="17"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8" xfId="0" applyFont="1" applyFill="1" applyBorder="1" applyAlignment="1">
      <alignment horizontal="center" vertical="center"/>
    </xf>
    <xf numFmtId="0" fontId="19" fillId="19" borderId="17"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5" xfId="0" applyFont="1" applyBorder="1" applyAlignment="1">
      <alignment horizontal="center" vertical="center"/>
    </xf>
    <xf numFmtId="0" fontId="19" fillId="19" borderId="10" xfId="0" applyFont="1" applyFill="1" applyBorder="1" applyAlignment="1">
      <alignment horizontal="center" vertical="center"/>
    </xf>
    <xf numFmtId="0" fontId="19" fillId="19" borderId="27" xfId="0" applyFont="1" applyFill="1" applyBorder="1" applyAlignment="1">
      <alignment horizontal="center" vertical="center"/>
    </xf>
    <xf numFmtId="0" fontId="19" fillId="13" borderId="27" xfId="0" applyFont="1" applyFill="1" applyBorder="1" applyAlignment="1">
      <alignment horizontal="center" vertical="center"/>
    </xf>
    <xf numFmtId="0" fontId="19" fillId="19" borderId="11" xfId="0" applyFont="1" applyFill="1" applyBorder="1" applyAlignment="1">
      <alignment horizontal="center" vertical="center"/>
    </xf>
    <xf numFmtId="0" fontId="19" fillId="0" borderId="12" xfId="0" applyFont="1" applyBorder="1"/>
    <xf numFmtId="0" fontId="25" fillId="0" borderId="0" xfId="0" applyFont="1"/>
    <xf numFmtId="0" fontId="19" fillId="0" borderId="33" xfId="0" applyFont="1" applyBorder="1"/>
    <xf numFmtId="0" fontId="19" fillId="0" borderId="25" xfId="0" applyFont="1" applyBorder="1"/>
    <xf numFmtId="0" fontId="19" fillId="0" borderId="7" xfId="0" applyFont="1" applyBorder="1"/>
    <xf numFmtId="0" fontId="19" fillId="0" borderId="10" xfId="0" applyFont="1" applyBorder="1" applyAlignment="1">
      <alignment horizontal="left"/>
    </xf>
    <xf numFmtId="0" fontId="19" fillId="0" borderId="11" xfId="0" applyFont="1" applyBorder="1"/>
    <xf numFmtId="0" fontId="26" fillId="0" borderId="0" xfId="0" applyFont="1" applyBorder="1" applyAlignment="1">
      <alignment horizontal="center" vertical="center" wrapText="1"/>
    </xf>
    <xf numFmtId="0" fontId="6" fillId="0" borderId="0" xfId="0" applyFont="1" applyBorder="1" applyAlignment="1">
      <alignment horizontal="center" vertical="center" wrapText="1"/>
    </xf>
    <xf numFmtId="0" fontId="24" fillId="0" borderId="4" xfId="0" applyFont="1" applyBorder="1" applyAlignment="1">
      <alignment horizontal="center"/>
    </xf>
    <xf numFmtId="0" fontId="27" fillId="0" borderId="0" xfId="0" applyFont="1" applyBorder="1" applyAlignment="1">
      <alignment vertical="center"/>
    </xf>
    <xf numFmtId="0" fontId="27" fillId="0" borderId="0" xfId="0" applyFont="1" applyBorder="1" applyAlignment="1">
      <alignment vertical="center" wrapText="1"/>
    </xf>
    <xf numFmtId="0" fontId="28" fillId="0" borderId="4" xfId="0" applyFont="1" applyFill="1" applyBorder="1" applyAlignment="1">
      <alignment horizontal="center" vertical="center"/>
    </xf>
    <xf numFmtId="0" fontId="24" fillId="0" borderId="0" xfId="0" applyFont="1" applyAlignment="1">
      <alignment horizontal="center" vertical="center"/>
    </xf>
    <xf numFmtId="0" fontId="29" fillId="10" borderId="1" xfId="0" applyFont="1" applyFill="1" applyBorder="1" applyAlignment="1">
      <alignment horizontal="center"/>
    </xf>
    <xf numFmtId="0" fontId="19" fillId="0" borderId="0" xfId="0" applyFont="1" applyFill="1" applyBorder="1" applyAlignment="1">
      <alignment horizontal="center" vertical="center"/>
    </xf>
    <xf numFmtId="0" fontId="11" fillId="0" borderId="34" xfId="0" applyFont="1" applyBorder="1" applyAlignment="1">
      <alignment horizontal="center"/>
    </xf>
    <xf numFmtId="0" fontId="11" fillId="0" borderId="35" xfId="0" applyFont="1" applyBorder="1" applyAlignment="1">
      <alignment horizontal="center"/>
    </xf>
    <xf numFmtId="0" fontId="24" fillId="0" borderId="36" xfId="0" applyFont="1" applyBorder="1"/>
    <xf numFmtId="0" fontId="24" fillId="0" borderId="5" xfId="0" applyFont="1" applyBorder="1" applyAlignment="1">
      <alignment horizontal="center"/>
    </xf>
    <xf numFmtId="0" fontId="24" fillId="0" borderId="15" xfId="0" applyFont="1" applyBorder="1" applyAlignment="1">
      <alignment horizontal="center"/>
    </xf>
    <xf numFmtId="0" fontId="12" fillId="0" borderId="19" xfId="0" applyFont="1" applyBorder="1" applyAlignment="1">
      <alignment horizontal="center"/>
    </xf>
    <xf numFmtId="0" fontId="12" fillId="0" borderId="20" xfId="0" applyFont="1" applyBorder="1" applyAlignment="1">
      <alignment horizontal="center"/>
    </xf>
    <xf numFmtId="0" fontId="19" fillId="0" borderId="13" xfId="0" applyFont="1" applyBorder="1" applyAlignment="1">
      <alignment horizontal="center"/>
    </xf>
    <xf numFmtId="0" fontId="19" fillId="0" borderId="2" xfId="0" applyFont="1" applyBorder="1" applyAlignment="1">
      <alignment horizontal="center"/>
    </xf>
    <xf numFmtId="0" fontId="12" fillId="0" borderId="8" xfId="0" applyFont="1" applyBorder="1" applyAlignment="1">
      <alignment horizontal="center"/>
    </xf>
    <xf numFmtId="0" fontId="19" fillId="0" borderId="8"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0" borderId="0" xfId="0" applyFont="1" applyAlignment="1">
      <alignment horizontal="left"/>
    </xf>
    <xf numFmtId="0" fontId="19" fillId="0" borderId="0" xfId="0" quotePrefix="1" applyFont="1"/>
    <xf numFmtId="0" fontId="7" fillId="0" borderId="1" xfId="0" applyFont="1" applyFill="1" applyBorder="1" applyAlignment="1">
      <alignment horizontal="center" vertical="center"/>
    </xf>
    <xf numFmtId="164" fontId="7" fillId="0" borderId="2" xfId="0" applyNumberFormat="1" applyFont="1" applyFill="1" applyBorder="1" applyAlignment="1" applyProtection="1">
      <alignment horizontal="center" vertical="center"/>
      <protection locked="0"/>
    </xf>
    <xf numFmtId="0" fontId="6" fillId="0" borderId="1" xfId="0" applyFont="1" applyFill="1" applyBorder="1" applyAlignment="1">
      <alignment horizontal="center" vertical="center"/>
    </xf>
    <xf numFmtId="0" fontId="4"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165" fontId="4" fillId="0" borderId="1" xfId="4" applyNumberFormat="1" applyFont="1" applyFill="1" applyBorder="1" applyAlignment="1">
      <alignment horizontal="center" vertical="center"/>
    </xf>
    <xf numFmtId="0" fontId="4" fillId="0" borderId="1" xfId="4"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1" xfId="3" applyFont="1" applyFill="1" applyBorder="1" applyAlignment="1">
      <alignment horizontal="center" vertical="center"/>
    </xf>
    <xf numFmtId="49" fontId="4" fillId="0" borderId="1" xfId="0" applyNumberFormat="1" applyFont="1" applyFill="1" applyBorder="1" applyAlignment="1">
      <alignment horizontal="center" vertical="center"/>
    </xf>
    <xf numFmtId="164" fontId="6" fillId="0" borderId="1" xfId="0" applyNumberFormat="1" applyFont="1" applyFill="1" applyBorder="1" applyAlignment="1">
      <alignment horizontal="center" vertical="center"/>
    </xf>
    <xf numFmtId="2" fontId="4" fillId="0" borderId="1" xfId="3"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2" fontId="7"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44" fontId="7" fillId="0" borderId="1" xfId="1" applyFont="1" applyFill="1" applyBorder="1" applyAlignment="1">
      <alignment horizontal="center" vertical="center"/>
    </xf>
    <xf numFmtId="1" fontId="7" fillId="0" borderId="1" xfId="0" applyNumberFormat="1" applyFont="1" applyFill="1" applyBorder="1" applyAlignment="1">
      <alignment horizontal="center" vertical="center"/>
    </xf>
    <xf numFmtId="1" fontId="4" fillId="0" borderId="1" xfId="3" applyNumberFormat="1" applyFont="1" applyFill="1" applyBorder="1" applyAlignment="1">
      <alignment horizontal="center" vertical="center"/>
    </xf>
    <xf numFmtId="0" fontId="19" fillId="0" borderId="0" xfId="0" applyFont="1" applyBorder="1" applyAlignment="1"/>
    <xf numFmtId="0" fontId="13" fillId="0" borderId="5" xfId="0" applyFont="1" applyBorder="1" applyAlignment="1">
      <alignment vertical="center"/>
    </xf>
    <xf numFmtId="0" fontId="13" fillId="0" borderId="4" xfId="0" applyFont="1" applyBorder="1" applyAlignment="1">
      <alignment vertical="center"/>
    </xf>
    <xf numFmtId="0" fontId="19" fillId="0" borderId="0" xfId="0" applyFont="1" applyAlignment="1"/>
    <xf numFmtId="0" fontId="12" fillId="4" borderId="4" xfId="0" applyFont="1" applyFill="1" applyBorder="1" applyAlignment="1">
      <alignment horizontal="center" vertical="center"/>
    </xf>
    <xf numFmtId="0" fontId="24" fillId="0" borderId="4" xfId="0" applyFont="1" applyBorder="1" applyAlignment="1">
      <alignment horizontal="center" vertical="center"/>
    </xf>
    <xf numFmtId="0" fontId="11" fillId="4" borderId="6"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166" fontId="6" fillId="0" borderId="2" xfId="0" applyNumberFormat="1" applyFont="1" applyBorder="1" applyAlignment="1">
      <alignment horizontal="center"/>
    </xf>
    <xf numFmtId="0" fontId="6" fillId="0" borderId="2" xfId="0" applyFont="1" applyBorder="1" applyAlignment="1">
      <alignment horizontal="center" vertical="center"/>
    </xf>
    <xf numFmtId="0" fontId="4" fillId="0" borderId="2" xfId="3" applyFont="1"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44" fontId="4" fillId="0" borderId="2" xfId="9" applyFont="1" applyBorder="1" applyAlignment="1">
      <alignment horizontal="center"/>
    </xf>
    <xf numFmtId="0" fontId="4" fillId="0" borderId="2" xfId="7" applyFont="1" applyBorder="1" applyAlignment="1">
      <alignment horizontal="center"/>
    </xf>
    <xf numFmtId="164" fontId="4" fillId="0" borderId="2" xfId="7" applyNumberFormat="1" applyFont="1" applyBorder="1" applyAlignment="1">
      <alignment horizontal="center"/>
    </xf>
    <xf numFmtId="44" fontId="6" fillId="0" borderId="2" xfId="1" applyFont="1" applyBorder="1"/>
    <xf numFmtId="0" fontId="6" fillId="0" borderId="2" xfId="0" applyFont="1" applyBorder="1"/>
    <xf numFmtId="164" fontId="4" fillId="0" borderId="2" xfId="7" applyNumberFormat="1" applyFont="1" applyBorder="1" applyAlignment="1" applyProtection="1">
      <alignment horizontal="center" vertical="center"/>
      <protection locked="0"/>
    </xf>
    <xf numFmtId="0" fontId="6" fillId="0" borderId="0" xfId="0" applyFont="1" applyBorder="1"/>
    <xf numFmtId="166" fontId="6" fillId="0" borderId="1" xfId="0" applyNumberFormat="1" applyFont="1" applyBorder="1" applyAlignment="1">
      <alignment horizontal="center"/>
    </xf>
    <xf numFmtId="0" fontId="4" fillId="0" borderId="1" xfId="3" applyFont="1"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Font="1" applyBorder="1" applyAlignment="1">
      <alignment horizontal="center"/>
    </xf>
    <xf numFmtId="164" fontId="4" fillId="0" borderId="1" xfId="7" applyNumberFormat="1" applyFon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Font="1" applyBorder="1" applyAlignment="1" applyProtection="1">
      <alignment horizontal="center" vertical="center"/>
      <protection locked="0"/>
    </xf>
    <xf numFmtId="2" fontId="4" fillId="0" borderId="1" xfId="7" applyNumberFormat="1" applyFon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4"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3"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0" fillId="0" borderId="0" xfId="0" applyFont="1"/>
    <xf numFmtId="164"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xf>
    <xf numFmtId="0" fontId="16" fillId="0" borderId="0" xfId="59" applyAlignment="1">
      <alignment horizontal="center" vertical="center"/>
    </xf>
    <xf numFmtId="0" fontId="16" fillId="0" borderId="1" xfId="59" applyFont="1" applyBorder="1" applyAlignment="1">
      <alignment horizontal="center" vertical="center"/>
    </xf>
    <xf numFmtId="0" fontId="4" fillId="0" borderId="2" xfId="0" applyNumberFormat="1" applyFont="1" applyBorder="1" applyAlignment="1">
      <alignment horizontal="center" vertical="center"/>
    </xf>
    <xf numFmtId="0" fontId="19" fillId="0" borderId="0" xfId="0" applyNumberFormat="1" applyFont="1"/>
    <xf numFmtId="0" fontId="11" fillId="0" borderId="6" xfId="0" applyNumberFormat="1" applyFont="1" applyBorder="1" applyAlignment="1">
      <alignment horizontal="center" vertical="center"/>
    </xf>
    <xf numFmtId="0" fontId="12" fillId="0" borderId="2" xfId="0" applyNumberFormat="1" applyFont="1" applyFill="1" applyBorder="1" applyAlignment="1">
      <alignment horizontal="center" vertical="center"/>
    </xf>
    <xf numFmtId="0" fontId="19" fillId="0" borderId="0" xfId="0" applyFont="1" applyAlignment="1">
      <alignment horizontal="right"/>
    </xf>
    <xf numFmtId="14" fontId="4" fillId="0" borderId="2" xfId="0" applyNumberFormat="1" applyFont="1" applyBorder="1" applyAlignment="1">
      <alignment horizontal="center" vertical="center"/>
    </xf>
    <xf numFmtId="14" fontId="4" fillId="4"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Font="1" applyBorder="1" applyAlignment="1">
      <alignment horizontal="center"/>
    </xf>
    <xf numFmtId="8" fontId="7" fillId="0" borderId="1" xfId="0" applyNumberFormat="1" applyFont="1" applyBorder="1" applyAlignment="1">
      <alignment horizontal="center" vertical="center"/>
    </xf>
    <xf numFmtId="8" fontId="7" fillId="0" borderId="2" xfId="0" applyNumberFormat="1" applyFont="1" applyBorder="1" applyAlignment="1">
      <alignment horizontal="center" vertic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0" fontId="12" fillId="0" borderId="2" xfId="0" applyFont="1" applyFill="1" applyBorder="1" applyAlignment="1">
      <alignment horizontal="center" vertical="center"/>
    </xf>
    <xf numFmtId="0" fontId="4" fillId="0" borderId="2" xfId="3" applyFont="1" applyFill="1" applyBorder="1" applyAlignment="1">
      <alignment horizontal="center" vertical="center"/>
    </xf>
    <xf numFmtId="0" fontId="12" fillId="0" borderId="1" xfId="0" applyFont="1" applyFill="1" applyBorder="1" applyAlignment="1">
      <alignment horizontal="center" vertical="center"/>
    </xf>
    <xf numFmtId="1" fontId="12" fillId="0" borderId="17"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0" xfId="0" applyFont="1" applyFill="1" applyAlignment="1">
      <alignment horizontal="center" vertical="center"/>
    </xf>
    <xf numFmtId="14" fontId="27" fillId="0" borderId="0" xfId="0" applyNumberFormat="1" applyFont="1" applyBorder="1" applyAlignment="1">
      <alignment vertical="center" wrapText="1"/>
    </xf>
    <xf numFmtId="14" fontId="28" fillId="0" borderId="4" xfId="0" applyNumberFormat="1" applyFont="1" applyFill="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3" xfId="0" applyNumberFormat="1" applyFont="1" applyBorder="1"/>
    <xf numFmtId="165" fontId="4" fillId="3" borderId="0" xfId="0" applyNumberFormat="1" applyFont="1" applyFill="1" applyAlignment="1" applyProtection="1">
      <alignment horizontal="center"/>
    </xf>
    <xf numFmtId="0" fontId="3" fillId="0" borderId="4" xfId="3" applyFont="1" applyBorder="1" applyAlignment="1" applyProtection="1">
      <alignment horizontal="center" vertical="center"/>
    </xf>
    <xf numFmtId="165" fontId="4" fillId="0" borderId="2" xfId="1" applyNumberFormat="1" applyFont="1" applyBorder="1" applyAlignment="1" applyProtection="1">
      <alignment horizontal="center" vertical="center"/>
    </xf>
    <xf numFmtId="165" fontId="7" fillId="0" borderId="0" xfId="0" applyNumberFormat="1" applyFont="1" applyProtection="1"/>
    <xf numFmtId="165" fontId="4" fillId="0" borderId="2" xfId="3" applyNumberFormat="1" applyFont="1" applyBorder="1" applyAlignment="1" applyProtection="1">
      <alignment horizontal="center" vertical="center"/>
      <protection locked="0"/>
    </xf>
    <xf numFmtId="167" fontId="6" fillId="0" borderId="2" xfId="7" applyNumberFormat="1" applyFont="1" applyBorder="1" applyAlignment="1">
      <alignment horizontal="center"/>
    </xf>
    <xf numFmtId="0" fontId="19" fillId="0" borderId="33" xfId="0" applyFont="1" applyBorder="1" applyAlignment="1">
      <alignment horizontal="center"/>
    </xf>
    <xf numFmtId="0" fontId="19" fillId="0" borderId="46" xfId="0" applyFont="1" applyBorder="1" applyAlignment="1">
      <alignment horizontal="center"/>
    </xf>
    <xf numFmtId="0" fontId="19" fillId="0" borderId="47" xfId="0" applyFont="1" applyBorder="1" applyAlignment="1">
      <alignment horizontal="center"/>
    </xf>
    <xf numFmtId="49" fontId="4" fillId="0" borderId="1" xfId="0" applyNumberFormat="1" applyFont="1" applyBorder="1" applyAlignment="1">
      <alignment horizontal="center"/>
    </xf>
    <xf numFmtId="0" fontId="4" fillId="0" borderId="1" xfId="0" applyNumberFormat="1" applyFont="1" applyBorder="1" applyAlignment="1">
      <alignment horizontal="center" vertic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33" fillId="0" borderId="2" xfId="59" applyFont="1" applyBorder="1" applyAlignment="1">
      <alignment horizontal="left" vertical="center"/>
    </xf>
    <xf numFmtId="0" fontId="7" fillId="0" borderId="0" xfId="0" applyFont="1" applyAlignment="1">
      <alignment horizontal="left" vertical="center"/>
    </xf>
    <xf numFmtId="0" fontId="6" fillId="0" borderId="1" xfId="0" applyFont="1" applyBorder="1" applyAlignment="1">
      <alignment horizontal="left" vertical="center"/>
    </xf>
    <xf numFmtId="0" fontId="7" fillId="0" borderId="1" xfId="0" applyFont="1" applyFill="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0" fontId="53" fillId="0" borderId="0" xfId="0" applyFont="1" applyAlignment="1">
      <alignment vertical="center"/>
    </xf>
    <xf numFmtId="0" fontId="52" fillId="0" borderId="0" xfId="0" applyFont="1"/>
    <xf numFmtId="0" fontId="16" fillId="0" borderId="1" xfId="59" applyBorder="1" applyAlignment="1">
      <alignment horizontal="left" vertical="center"/>
    </xf>
    <xf numFmtId="0" fontId="16" fillId="4" borderId="1" xfId="59" applyFill="1" applyBorder="1" applyAlignment="1">
      <alignment horizontal="left"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12" fillId="0" borderId="17" xfId="0" applyNumberFormat="1" applyFont="1" applyBorder="1" applyAlignment="1">
      <alignment horizontal="center" vertical="center" wrapText="1"/>
    </xf>
    <xf numFmtId="1" fontId="4" fillId="0" borderId="1" xfId="3" applyNumberFormat="1" applyBorder="1" applyAlignment="1">
      <alignment horizontal="center" vertical="center"/>
    </xf>
    <xf numFmtId="168" fontId="6" fillId="0" borderId="1" xfId="7" applyNumberFormat="1" applyFont="1" applyBorder="1" applyAlignment="1">
      <alignment horizontal="center"/>
    </xf>
    <xf numFmtId="168" fontId="4" fillId="0" borderId="1" xfId="0" applyNumberFormat="1" applyFont="1" applyBorder="1" applyAlignment="1">
      <alignment horizontal="center" vertical="center"/>
    </xf>
    <xf numFmtId="168" fontId="4" fillId="0" borderId="1" xfId="0" applyNumberFormat="1" applyFont="1" applyFill="1" applyBorder="1" applyAlignment="1">
      <alignment horizontal="center" vertical="center"/>
    </xf>
    <xf numFmtId="0" fontId="16" fillId="0" borderId="1" xfId="59" applyFill="1" applyBorder="1" applyAlignment="1">
      <alignment horizontal="left" vertical="center"/>
    </xf>
    <xf numFmtId="0" fontId="7" fillId="0" borderId="9"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15" xfId="0" applyFont="1" applyBorder="1" applyAlignment="1">
      <alignment horizontal="center" vertical="center"/>
    </xf>
    <xf numFmtId="0" fontId="23" fillId="0" borderId="0" xfId="0" applyFont="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19" fillId="0" borderId="21" xfId="0" applyFont="1" applyBorder="1" applyAlignment="1">
      <alignment horizontal="center"/>
    </xf>
    <xf numFmtId="0" fontId="24" fillId="0" borderId="24" xfId="0" applyFont="1" applyBorder="1" applyAlignment="1">
      <alignment horizont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0" xfId="0" applyFont="1" applyBorder="1" applyAlignment="1">
      <alignment horizontal="center"/>
    </xf>
    <xf numFmtId="0" fontId="24" fillId="0" borderId="26" xfId="0" applyFont="1" applyBorder="1" applyAlignment="1">
      <alignment horizontal="center"/>
    </xf>
  </cellXfs>
  <cellStyles count="2002">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3 8" xfId="5" xr:uid="{00000000-0005-0000-0000-000035000000}"/>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3" xfId="1957" xr:uid="{407A15C5-2A55-4E27-97B8-6D9E2257BD00}"/>
    <cellStyle name="注释 2" xfId="2001" xr:uid="{68E16FE6-6605-4B75-8D53-D1C07263E626}"/>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3" xfId="1960" xr:uid="{008DE4D4-1F11-4F77-8784-3C9FF0C2D292}"/>
    <cellStyle name="输入 2" xfId="1997" xr:uid="{9D9EB4B2-A5CE-48C3-8B21-F23D3085BD0B}"/>
    <cellStyle name="输入 2 2" xfId="1998" xr:uid="{2C4E0370-2BB6-4147-9B6A-E86CF0301D79}"/>
    <cellStyle name="输入 3" xfId="1999" xr:uid="{B47C4A3B-3B38-44B3-974E-33BD5B8B7440}"/>
    <cellStyle name="输出 2" xfId="1994" xr:uid="{20BC4F9A-D17B-442C-85D1-C4260E2055C7}"/>
    <cellStyle name="输出 2 2" xfId="1995" xr:uid="{1BE12CE8-0FAC-4FEB-A34F-0EC5A0C073C8}"/>
    <cellStyle name="输出 3" xfId="1996" xr:uid="{A10A019D-0200-454B-A0AC-DECFD516E159}"/>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8050">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33CC"/>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33CC"/>
        </patternFill>
      </fill>
    </dxf>
    <dxf>
      <fill>
        <patternFill>
          <bgColor rgb="FFFF33CC"/>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33CC"/>
        </patternFill>
      </fill>
    </dxf>
    <dxf>
      <fill>
        <patternFill>
          <bgColor rgb="FFFF33CC"/>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FF0000"/>
        </patternFill>
      </fill>
    </dxf>
    <dxf>
      <font>
        <color theme="0"/>
      </font>
      <fill>
        <patternFill>
          <bgColor rgb="FF0070C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206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ill>
        <patternFill>
          <bgColor rgb="FFC00000"/>
        </patternFill>
      </fill>
    </dxf>
    <dxf>
      <fill>
        <patternFill>
          <bgColor rgb="FFFFFF00"/>
        </patternFill>
      </fill>
    </dxf>
    <dxf>
      <fill>
        <patternFill>
          <bgColor rgb="FFC00000"/>
        </patternFill>
      </fill>
    </dxf>
    <dxf>
      <fill>
        <patternFill>
          <bgColor rgb="FFFFFF00"/>
        </patternFill>
      </fill>
    </dxf>
  </dxfs>
  <tableStyles count="0" defaultTableStyle="TableStyleMedium2" defaultPivotStyle="PivotStyleLight16"/>
  <colors>
    <mruColors>
      <color rgb="FFD440C2"/>
      <color rgb="FFCC0000"/>
      <color rgb="FFFF33CC"/>
      <color rgb="FFFF66FF"/>
      <color rgb="FFFF00FF"/>
      <color rgb="FFFF66CC"/>
      <color rgb="FFF480C2"/>
      <color rgb="FFF793B0"/>
      <color rgb="FFFF66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847" totalsRowShown="0" headerRowDxfId="8045" dataDxfId="8044">
  <tableColumns count="3">
    <tableColumn id="1" xr3:uid="{00000000-0010-0000-0000-000001000000}" name="CHANGE" dataDxfId="8043"/>
    <tableColumn id="2" xr3:uid="{00000000-0010-0000-0000-000002000000}" name="DESCRIPTION" dataDxfId="8042"/>
    <tableColumn id="3" xr3:uid="{00000000-0010-0000-0000-000003000000}" name="DATE" dataDxfId="8041"/>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jb66jfs77fbjkruxzvfc6buwe94oxzt8" TargetMode="External"/><Relationship Id="rId1827" Type="http://schemas.openxmlformats.org/officeDocument/2006/relationships/hyperlink" Target="https://customwheelhousellc.box.com/s/61csywhr4sz7r4g8e6i1hzuoxnb9yzv4" TargetMode="External"/><Relationship Id="rId21" Type="http://schemas.openxmlformats.org/officeDocument/2006/relationships/hyperlink" Target="https://customwheelhousellc.box.com/s/rkteyv8bzqni03fcn4f65zvsuy7r4u7l" TargetMode="External"/><Relationship Id="rId170" Type="http://schemas.openxmlformats.org/officeDocument/2006/relationships/hyperlink" Target="https://customwheelhousellc.box.com/s/nyjx8kgz31fgfubevi0f4tjnzg8jgzcp" TargetMode="External"/><Relationship Id="rId268" Type="http://schemas.openxmlformats.org/officeDocument/2006/relationships/hyperlink" Target="https://customwheelhousellc.box.com/s/b5l7hl84d636dr2i14kkj697nb136rr0" TargetMode="External"/><Relationship Id="rId475" Type="http://schemas.openxmlformats.org/officeDocument/2006/relationships/hyperlink" Target="https://customwheelhousellc.box.com/s/ac9h0g0gzirf7lx0cnibk8hjz32j7me0" TargetMode="External"/><Relationship Id="rId682" Type="http://schemas.openxmlformats.org/officeDocument/2006/relationships/hyperlink" Target="https://customwheelhousellc.box.com/s/gsahqgi3rse2kki44xcl25rwrz7ixzc5" TargetMode="External"/><Relationship Id="rId128" Type="http://schemas.openxmlformats.org/officeDocument/2006/relationships/hyperlink" Target="https://customwheelhousellc.box.com/s/tviiad4h48iecpf8olel55ggvg84yq4m" TargetMode="External"/><Relationship Id="rId335" Type="http://schemas.openxmlformats.org/officeDocument/2006/relationships/hyperlink" Target="https://customwheelhousellc.box.com/s/a9ryprhoadc2qwahzcl03zd1ky7f3j96" TargetMode="External"/><Relationship Id="rId542" Type="http://schemas.openxmlformats.org/officeDocument/2006/relationships/hyperlink" Target="https://customwheelhousellc.box.com/s/8tz9r6xhj2gady3vllng4uaj2w1z5oe6" TargetMode="External"/><Relationship Id="rId987" Type="http://schemas.openxmlformats.org/officeDocument/2006/relationships/hyperlink" Target="https://customwheelhousellc.box.com/s/u8l9t0mgt3cakxpyu24pavd10y38voat" TargetMode="External"/><Relationship Id="rId1172" Type="http://schemas.openxmlformats.org/officeDocument/2006/relationships/hyperlink" Target="https://customwheelhousellc.box.com/s/wow1onm2tjde69y1hulgkofhrqvgvkct" TargetMode="External"/><Relationship Id="rId2016" Type="http://schemas.openxmlformats.org/officeDocument/2006/relationships/hyperlink" Target="https://customwheelhousellc.box.com/s/une9442pen0gbuabzeeltge10zynx53i" TargetMode="External"/><Relationship Id="rId402" Type="http://schemas.openxmlformats.org/officeDocument/2006/relationships/hyperlink" Target="https://customwheelhousellc.box.com/s/9qtoizcuxzlv1out0c9vd3c8k6079cph" TargetMode="External"/><Relationship Id="rId847" Type="http://schemas.openxmlformats.org/officeDocument/2006/relationships/hyperlink" Target="https://customwheelhousellc.box.com/s/1uy4hsb6dchmeyjkqh04n0bhr1cyzxf4" TargetMode="External"/><Relationship Id="rId1032" Type="http://schemas.openxmlformats.org/officeDocument/2006/relationships/hyperlink" Target="https://customwheelhousellc.box.com/s/2eo8ol773hfbmy217bz5n1erv5mhqjh5" TargetMode="External"/><Relationship Id="rId1477" Type="http://schemas.openxmlformats.org/officeDocument/2006/relationships/hyperlink" Target="https://customwheelhousellc.box.com/s/xqezloi3lpfvwspnhcoc7q3jple9esf8" TargetMode="External"/><Relationship Id="rId1684" Type="http://schemas.openxmlformats.org/officeDocument/2006/relationships/hyperlink" Target="https://customwheelhousellc.box.com/s/2u8pvzdutsuboh2k5n9wjuqgp2byxlcb" TargetMode="External"/><Relationship Id="rId1891" Type="http://schemas.openxmlformats.org/officeDocument/2006/relationships/hyperlink" Target="https://customwheelhousellc.box.com/s/7gm90hjxt63rcmz1rcu0b9ectqq7thm9" TargetMode="External"/><Relationship Id="rId707" Type="http://schemas.openxmlformats.org/officeDocument/2006/relationships/hyperlink" Target="https://customwheelhousellc.box.com/s/lq1i828ivnltp0ofqrrciq7m91t8sd5c" TargetMode="External"/><Relationship Id="rId914" Type="http://schemas.openxmlformats.org/officeDocument/2006/relationships/hyperlink" Target="https://customwheelhousellc.box.com/s/rxjpashn260qwcxw8mjowngye0t7zecv" TargetMode="External"/><Relationship Id="rId1337" Type="http://schemas.openxmlformats.org/officeDocument/2006/relationships/hyperlink" Target="https://customwheelhousellc.box.com/s/6agwegw0ok1yy313td0bjvph4obklxra" TargetMode="External"/><Relationship Id="rId1544" Type="http://schemas.openxmlformats.org/officeDocument/2006/relationships/hyperlink" Target="https://customwheelhousellc.box.com/s/sfg7u3l42i2kqdh871sp2rnvjah1f1jc" TargetMode="External"/><Relationship Id="rId1751" Type="http://schemas.openxmlformats.org/officeDocument/2006/relationships/hyperlink" Target="https://customwheelhousellc.box.com/s/qq1ny6d1g1nkl6vl5bntnyqxi8vrqoy4" TargetMode="External"/><Relationship Id="rId1989" Type="http://schemas.openxmlformats.org/officeDocument/2006/relationships/hyperlink" Target="https://customwheelhousellc.box.com/s/jx1mg08sgyuippg3zfascf8lk88zvuy4" TargetMode="External"/><Relationship Id="rId43" Type="http://schemas.openxmlformats.org/officeDocument/2006/relationships/hyperlink" Target="https://customwheelhousellc.box.com/s/3hodctmtuyoh9lku1fnzupnbnamtsb0m" TargetMode="External"/><Relationship Id="rId1404" Type="http://schemas.openxmlformats.org/officeDocument/2006/relationships/hyperlink" Target="https://customwheelhousellc.box.com/s/a6t274a71xov2fpamgl2kpv9chbq6h1n" TargetMode="External"/><Relationship Id="rId1611" Type="http://schemas.openxmlformats.org/officeDocument/2006/relationships/hyperlink" Target="https://customwheelhousellc.box.com/s/n9dnypd23u5ql5a7g1ekh4z26kni40qv" TargetMode="External"/><Relationship Id="rId1849" Type="http://schemas.openxmlformats.org/officeDocument/2006/relationships/hyperlink" Target="https://customwheelhousellc.box.com/s/o9afcs1ax4rfv10y6f6kaqzqaemp273q" TargetMode="External"/><Relationship Id="rId192" Type="http://schemas.openxmlformats.org/officeDocument/2006/relationships/hyperlink" Target="https://customwheelhousellc.box.com/s/v7bmw4x47vr9bg53uweh4fs7m9mut38r" TargetMode="External"/><Relationship Id="rId1709" Type="http://schemas.openxmlformats.org/officeDocument/2006/relationships/hyperlink" Target="https://customwheelhousellc.box.com/s/62ml3z544n1ylzvaonjof8pv3ltvcmjp" TargetMode="External"/><Relationship Id="rId1916" Type="http://schemas.openxmlformats.org/officeDocument/2006/relationships/hyperlink" Target="https://customwheelhousellc.box.com/s/g9yzh4jv9uuw0su905n1nhxvxo8ftr0i" TargetMode="External"/><Relationship Id="rId497" Type="http://schemas.openxmlformats.org/officeDocument/2006/relationships/hyperlink" Target="https://customwheelhousellc.box.com/s/edqdve9hk09uzbflxgsm9y52tns4xg72" TargetMode="External"/><Relationship Id="rId357" Type="http://schemas.openxmlformats.org/officeDocument/2006/relationships/hyperlink" Target="https://customwheelhousellc.box.com/s/jftv6bwr7cuo2mict6hoimink9kkxljh" TargetMode="External"/><Relationship Id="rId1194" Type="http://schemas.openxmlformats.org/officeDocument/2006/relationships/hyperlink" Target="https://customwheelhousellc.box.com/s/rxb19z29w3vwp4cmmmsnak9whow1cq7l" TargetMode="External"/><Relationship Id="rId2038" Type="http://schemas.openxmlformats.org/officeDocument/2006/relationships/hyperlink" Target="https://customwheelhousellc.box.com/s/xtu5xqo7ykv3014xo9ycniwzk2ne021i" TargetMode="External"/><Relationship Id="rId217" Type="http://schemas.openxmlformats.org/officeDocument/2006/relationships/hyperlink" Target="https://customwheelhousellc.box.com/s/24pf2hqxgc66eo5x4uo7mbnk44a2xkmw" TargetMode="External"/><Relationship Id="rId564" Type="http://schemas.openxmlformats.org/officeDocument/2006/relationships/hyperlink" Target="https://customwheelhousellc.box.com/s/ip482qbmysdgaf6jlxriv2uk24h7uues" TargetMode="External"/><Relationship Id="rId771" Type="http://schemas.openxmlformats.org/officeDocument/2006/relationships/hyperlink" Target="https://customwheelhousellc.box.com/s/o9afcs1ax4rfv10y6f6kaqzqaemp273q" TargetMode="External"/><Relationship Id="rId869" Type="http://schemas.openxmlformats.org/officeDocument/2006/relationships/hyperlink" Target="https://customwheelhousellc.box.com/s/1uy4hsb6dchmeyjkqh04n0bhr1cyzxf4" TargetMode="External"/><Relationship Id="rId1499" Type="http://schemas.openxmlformats.org/officeDocument/2006/relationships/hyperlink" Target="https://customwheelhousellc.box.com/s/xqezloi3lpfvwspnhcoc7q3jple9esf8" TargetMode="External"/><Relationship Id="rId424" Type="http://schemas.openxmlformats.org/officeDocument/2006/relationships/hyperlink" Target="https://customwheelhousellc.box.com/s/td5qo0ujhjqqjr1zs8fizdvhnu79ez87" TargetMode="External"/><Relationship Id="rId631" Type="http://schemas.openxmlformats.org/officeDocument/2006/relationships/hyperlink" Target="https://customwheelhousellc.box.com/s/nbjkgipfofl06lnnrwzciql9fa1a8gtd" TargetMode="External"/><Relationship Id="rId729" Type="http://schemas.openxmlformats.org/officeDocument/2006/relationships/hyperlink" Target="https://customwheelhousellc.box.com/s/nbjkgipfofl06lnnrwzciql9fa1a8gtd" TargetMode="External"/><Relationship Id="rId1054" Type="http://schemas.openxmlformats.org/officeDocument/2006/relationships/hyperlink" Target="https://customwheelhousellc.box.com/s/qld5cmahcypxj59cb9p7fy27n1q6un73" TargetMode="External"/><Relationship Id="rId1261" Type="http://schemas.openxmlformats.org/officeDocument/2006/relationships/hyperlink" Target="https://customwheelhousellc.box.com/s/xir8d22paupg0sgqukv7kgae27bej97r" TargetMode="External"/><Relationship Id="rId1359" Type="http://schemas.openxmlformats.org/officeDocument/2006/relationships/hyperlink" Target="https://customwheelhousellc.box.com/s/yubkibecvfrckapnlcx3fvrcjuoufbjd" TargetMode="External"/><Relationship Id="rId936" Type="http://schemas.openxmlformats.org/officeDocument/2006/relationships/hyperlink" Target="https://customwheelhousellc.box.com/s/leug3o26518lt1lag2vrx76hsk8du0od" TargetMode="External"/><Relationship Id="rId1121" Type="http://schemas.openxmlformats.org/officeDocument/2006/relationships/hyperlink" Target="https://customwheelhousellc.box.com/s/yzdir4uqahlnof9dngy3lly7qhhh8p6r" TargetMode="External"/><Relationship Id="rId1219" Type="http://schemas.openxmlformats.org/officeDocument/2006/relationships/hyperlink" Target="https://customwheelhousellc.box.com/s/xir8d22paupg0sgqukv7kgae27bej97r" TargetMode="External"/><Relationship Id="rId1566" Type="http://schemas.openxmlformats.org/officeDocument/2006/relationships/hyperlink" Target="https://customwheelhousellc.box.com/s/hd7xl64bokuifmdhgqvx466if1gdube8" TargetMode="External"/><Relationship Id="rId1773" Type="http://schemas.openxmlformats.org/officeDocument/2006/relationships/hyperlink" Target="https://customwheelhousellc.box.com/s/gjbptrchyn671attdpv0f3fl4iqb0rx5" TargetMode="External"/><Relationship Id="rId1980" Type="http://schemas.openxmlformats.org/officeDocument/2006/relationships/hyperlink" Target="https://customwheelhousellc.box.com/s/lapyai37w2221p72s6urrxanzzymsxao" TargetMode="External"/><Relationship Id="rId65" Type="http://schemas.openxmlformats.org/officeDocument/2006/relationships/hyperlink" Target="https://customwheelhousellc.box.com/s/y1kpn1wem4lg4arq1xbesu5hx134rwyu" TargetMode="External"/><Relationship Id="rId1426" Type="http://schemas.openxmlformats.org/officeDocument/2006/relationships/hyperlink" Target="https://customwheelhousellc.box.com/s/ljw0x5omzzg7ocve79zp4tpe0lqxl1p2" TargetMode="External"/><Relationship Id="rId1633" Type="http://schemas.openxmlformats.org/officeDocument/2006/relationships/hyperlink" Target="https://customwheelhousellc.box.com/s/n9dnypd23u5ql5a7g1ekh4z26kni40qv" TargetMode="External"/><Relationship Id="rId1840" Type="http://schemas.openxmlformats.org/officeDocument/2006/relationships/hyperlink" Target="https://customwheelhousellc.box.com/s/2powtrrfdc31fp8ytyifq8u9t4y2p5db" TargetMode="External"/><Relationship Id="rId1700" Type="http://schemas.openxmlformats.org/officeDocument/2006/relationships/hyperlink" Target="https://customwheelhousellc.box.com/s/2u8pvzdutsuboh2k5n9wjuqgp2byxlcb" TargetMode="External"/><Relationship Id="rId1938" Type="http://schemas.openxmlformats.org/officeDocument/2006/relationships/hyperlink" Target="https://customwheelhousellc.box.com/s/xfmy8ipd9q1pb0zea84zl1r7kg6kijfb" TargetMode="External"/><Relationship Id="rId281" Type="http://schemas.openxmlformats.org/officeDocument/2006/relationships/hyperlink" Target="https://customwheelhousellc.box.com/s/tqerj10x3usyu644om6ycq6ju9pof1jb" TargetMode="External"/><Relationship Id="rId141" Type="http://schemas.openxmlformats.org/officeDocument/2006/relationships/hyperlink" Target="https://customwheelhousellc.box.com/s/ooeo3vk7jpbdjzoja4h70mnwge3oaa31" TargetMode="External"/><Relationship Id="rId379" Type="http://schemas.openxmlformats.org/officeDocument/2006/relationships/hyperlink" Target="https://customwheelhousellc.box.com/s/jdrbselhj6vlx5qwkmd748gilc7ccm4w" TargetMode="External"/><Relationship Id="rId586" Type="http://schemas.openxmlformats.org/officeDocument/2006/relationships/hyperlink" Target="https://customwheelhousellc.box.com/s/pju5lc0euepxu2faq6g1v2hdw2suwnxs" TargetMode="External"/><Relationship Id="rId793" Type="http://schemas.openxmlformats.org/officeDocument/2006/relationships/hyperlink" Target="https://customwheelhousellc.box.com/s/i8sjv3hzrr3a7rzn981g77muo28cjs94" TargetMode="External"/><Relationship Id="rId7" Type="http://schemas.openxmlformats.org/officeDocument/2006/relationships/hyperlink" Target="https://www.dropbox.com/s/78fypexdo875crg/MR405_UTV_Beadlock_Matte_Black.jpg?dl=0" TargetMode="External"/><Relationship Id="rId239" Type="http://schemas.openxmlformats.org/officeDocument/2006/relationships/hyperlink" Target="https://customwheelhousellc.box.com/s/1tv019xpqoxbrefcb04k88r9acpy88v0" TargetMode="External"/><Relationship Id="rId446" Type="http://schemas.openxmlformats.org/officeDocument/2006/relationships/hyperlink" Target="https://customwheelhousellc.box.com/s/vmfv13w1jfz457jybm9quy6gob44wtma" TargetMode="External"/><Relationship Id="rId653" Type="http://schemas.openxmlformats.org/officeDocument/2006/relationships/hyperlink" Target="https://customwheelhousellc.box.com/s/3eix89xhlctc53s34m0mzfwctbod7av1" TargetMode="External"/><Relationship Id="rId1076" Type="http://schemas.openxmlformats.org/officeDocument/2006/relationships/hyperlink" Target="https://customwheelhousellc.box.com/s/13hoiw49m8h0vfsl6gtvd405w3b33cxm" TargetMode="External"/><Relationship Id="rId1283" Type="http://schemas.openxmlformats.org/officeDocument/2006/relationships/hyperlink" Target="https://customwheelhousellc.box.com/s/jty6xrgimw6ysv9zhte0r3omjm8eqduz" TargetMode="External"/><Relationship Id="rId1490" Type="http://schemas.openxmlformats.org/officeDocument/2006/relationships/hyperlink" Target="https://customwheelhousellc.box.com/s/4j501bfnzhs5fjv5jjy2kiuybtcf7a41" TargetMode="External"/><Relationship Id="rId306" Type="http://schemas.openxmlformats.org/officeDocument/2006/relationships/hyperlink" Target="https://customwheelhousellc.box.com/s/4uxzdszxd74mwtwt66ki7p27uvuwhbnt" TargetMode="External"/><Relationship Id="rId860" Type="http://schemas.openxmlformats.org/officeDocument/2006/relationships/hyperlink" Target="https://customwheelhousellc.box.com/s/x6vmiw2oa35e5sffmph9j8t9kdqos83v" TargetMode="External"/><Relationship Id="rId958" Type="http://schemas.openxmlformats.org/officeDocument/2006/relationships/hyperlink" Target="https://customwheelhousellc.box.com/s/wmdilrk7ypl4dwz965qntiicnogudze2" TargetMode="External"/><Relationship Id="rId1143" Type="http://schemas.openxmlformats.org/officeDocument/2006/relationships/hyperlink" Target="https://customwheelhousellc.box.com/s/61csywhr4sz7r4g8e6i1hzuoxnb9yzv4" TargetMode="External"/><Relationship Id="rId1588" Type="http://schemas.openxmlformats.org/officeDocument/2006/relationships/hyperlink" Target="https://customwheelhousellc.box.com/s/5vmc6sf89myax8xx49icig73dr1bdef8" TargetMode="External"/><Relationship Id="rId1795" Type="http://schemas.openxmlformats.org/officeDocument/2006/relationships/hyperlink" Target="https://customwheelhousellc.box.com/s/rj8zs9ski43kfh053r5di1ddzsueoxzv" TargetMode="External"/><Relationship Id="rId87" Type="http://schemas.openxmlformats.org/officeDocument/2006/relationships/hyperlink" Target="https://customwheelhousellc.box.com/s/33mwz6y7dhwduz46lbg8kz16u7m5lc7g" TargetMode="External"/><Relationship Id="rId513" Type="http://schemas.openxmlformats.org/officeDocument/2006/relationships/hyperlink" Target="https://customwheelhousellc.box.com/s/j8am95j6fcrf3iqmryqe8sd6hh8tkupg" TargetMode="External"/><Relationship Id="rId720" Type="http://schemas.openxmlformats.org/officeDocument/2006/relationships/hyperlink" Target="https://customwheelhousellc.box.com/s/0orluys95z38u3txdbt7bauj7alp6405" TargetMode="External"/><Relationship Id="rId818" Type="http://schemas.openxmlformats.org/officeDocument/2006/relationships/hyperlink" Target="https://customwheelhousellc.box.com/s/m8dddx0oahcrneo38r97vvdzszc7hh87" TargetMode="External"/><Relationship Id="rId1350" Type="http://schemas.openxmlformats.org/officeDocument/2006/relationships/hyperlink" Target="https://customwheelhousellc.box.com/s/2tq1ut8plyppvk7si9myia7zeiho0fdx" TargetMode="External"/><Relationship Id="rId1448" Type="http://schemas.openxmlformats.org/officeDocument/2006/relationships/hyperlink" Target="https://customwheelhousellc.box.com/s/49i3hc7qdy47povaijnzbgqk8w4om21g" TargetMode="External"/><Relationship Id="rId1655" Type="http://schemas.openxmlformats.org/officeDocument/2006/relationships/hyperlink" Target="https://customwheelhousellc.box.com/s/z5xk3fh40r54pi8at7eo1vxu5pnzdnd8" TargetMode="External"/><Relationship Id="rId1003" Type="http://schemas.openxmlformats.org/officeDocument/2006/relationships/hyperlink" Target="https://customwheelhousellc.box.com/s/esn8dl1iu4467yfc0ta66aowm00n3akc" TargetMode="External"/><Relationship Id="rId1210" Type="http://schemas.openxmlformats.org/officeDocument/2006/relationships/hyperlink" Target="https://customwheelhousellc.box.com/s/1oatyx48onmsdhqtg04zzszdb7r0lc08" TargetMode="External"/><Relationship Id="rId1308" Type="http://schemas.openxmlformats.org/officeDocument/2006/relationships/hyperlink" Target="https://customwheelhousellc.box.com/s/0djaa7da2e01inipqiq03t85h0tftijl" TargetMode="External"/><Relationship Id="rId1862" Type="http://schemas.openxmlformats.org/officeDocument/2006/relationships/hyperlink" Target="https://customwheelhousellc.box.com/s/sljauue1nxayiq5v5p1f9gik6ahmnfpc" TargetMode="External"/><Relationship Id="rId1515" Type="http://schemas.openxmlformats.org/officeDocument/2006/relationships/hyperlink" Target="https://customwheelhousellc.box.com/s/caslams0hxtu43dbrgs7tdaiyatq0q3h" TargetMode="External"/><Relationship Id="rId1722" Type="http://schemas.openxmlformats.org/officeDocument/2006/relationships/hyperlink" Target="https://customwheelhousellc.box.com/s/gvcs9uw76ifhayp4qz5h0s8caicv5gsc" TargetMode="External"/><Relationship Id="rId14" Type="http://schemas.openxmlformats.org/officeDocument/2006/relationships/hyperlink" Target="https://customwheelhousellc.box.com/s/x9srlh34etsgkwq7tv3335bg3q777am9" TargetMode="External"/><Relationship Id="rId163" Type="http://schemas.openxmlformats.org/officeDocument/2006/relationships/hyperlink" Target="https://customwheelhousellc.box.com/s/q1fpdxobbaeczarrri060g7x1w8x2qa3" TargetMode="External"/><Relationship Id="rId370" Type="http://schemas.openxmlformats.org/officeDocument/2006/relationships/hyperlink" Target="https://customwheelhousellc.box.com/s/e5rkxdczl6hebhf8ue071lhghwf5mex9" TargetMode="External"/><Relationship Id="rId230" Type="http://schemas.openxmlformats.org/officeDocument/2006/relationships/hyperlink" Target="https://customwheelhousellc.box.com/s/2nx8f0pfvstsv4y3y74nesoe27imgusu" TargetMode="External"/><Relationship Id="rId468" Type="http://schemas.openxmlformats.org/officeDocument/2006/relationships/hyperlink" Target="https://customwheelhousellc.box.com/s/4i3sywkwrkbp8tfxnql84svo8u4ce6cr" TargetMode="External"/><Relationship Id="rId675" Type="http://schemas.openxmlformats.org/officeDocument/2006/relationships/hyperlink" Target="https://customwheelhousellc.box.com/s/yb4p3hh2lm9c1zwlhbfuozhva41qabom" TargetMode="External"/><Relationship Id="rId882" Type="http://schemas.openxmlformats.org/officeDocument/2006/relationships/hyperlink" Target="https://customwheelhousellc.box.com/s/m1d6jzpgjd7bml5kd839ex54cr4n5cq7" TargetMode="External"/><Relationship Id="rId1098" Type="http://schemas.openxmlformats.org/officeDocument/2006/relationships/hyperlink" Target="https://customwheelhousellc.box.com/s/x60c5ygi9jbzstam4f45lo2ujhvsdmmi" TargetMode="External"/><Relationship Id="rId328" Type="http://schemas.openxmlformats.org/officeDocument/2006/relationships/hyperlink" Target="https://customwheelhousellc.box.com/s/y78j5xyzs08wc60plmo67t7ocahpt1mi" TargetMode="External"/><Relationship Id="rId535" Type="http://schemas.openxmlformats.org/officeDocument/2006/relationships/hyperlink" Target="https://customwheelhousellc.box.com/s/enum79be7jsef18x9sz621vgeyztgeku" TargetMode="External"/><Relationship Id="rId742" Type="http://schemas.openxmlformats.org/officeDocument/2006/relationships/hyperlink" Target="https://customwheelhousellc.box.com/s/2powtrrfdc31fp8ytyifq8u9t4y2p5db" TargetMode="External"/><Relationship Id="rId1165" Type="http://schemas.openxmlformats.org/officeDocument/2006/relationships/hyperlink" Target="https://customwheelhousellc.box.com/s/841nnx14qw0tj5vetctqclkp99uuwpll" TargetMode="External"/><Relationship Id="rId1372" Type="http://schemas.openxmlformats.org/officeDocument/2006/relationships/hyperlink" Target="https://customwheelhousellc.box.com/s/09iekuxsh12uuok62aezebsczg4g423q" TargetMode="External"/><Relationship Id="rId2009" Type="http://schemas.openxmlformats.org/officeDocument/2006/relationships/hyperlink" Target="https://customwheelhousellc.box.com/s/rras413vhj63gopjpea1l7ut3q4c15bw" TargetMode="External"/><Relationship Id="rId602" Type="http://schemas.openxmlformats.org/officeDocument/2006/relationships/hyperlink" Target="https://customwheelhousellc.box.com/s/vjp0s5h0w0lxg6q34pma1ylvjp4wurcx" TargetMode="External"/><Relationship Id="rId1025" Type="http://schemas.openxmlformats.org/officeDocument/2006/relationships/hyperlink" Target="https://customwheelhousellc.box.com/s/xzq7eyzcmtn8pxypmqa62rseaczqxtuc" TargetMode="External"/><Relationship Id="rId1232" Type="http://schemas.openxmlformats.org/officeDocument/2006/relationships/hyperlink" Target="https://customwheelhousellc.box.com/s/alfz2rl4xc2rbet03svja9ax9fexm1in" TargetMode="External"/><Relationship Id="rId1677" Type="http://schemas.openxmlformats.org/officeDocument/2006/relationships/hyperlink" Target="https://customwheelhousellc.box.com/s/db9nv7jsnemnnfuuhrdm36rgrbpzhcz9" TargetMode="External"/><Relationship Id="rId1884" Type="http://schemas.openxmlformats.org/officeDocument/2006/relationships/hyperlink" Target="https://customwheelhousellc.box.com/s/2powtrrfdc31fp8ytyifq8u9t4y2p5db" TargetMode="External"/><Relationship Id="rId907" Type="http://schemas.openxmlformats.org/officeDocument/2006/relationships/hyperlink" Target="https://customwheelhousellc.box.com/s/31ed4ts95pjr8h11t6v9di5k1gbpazdi" TargetMode="External"/><Relationship Id="rId1537" Type="http://schemas.openxmlformats.org/officeDocument/2006/relationships/hyperlink" Target="https://customwheelhousellc.box.com/s/a8hz05ef9nyq1eqehor2nqz1x7mlhc8s" TargetMode="External"/><Relationship Id="rId1744" Type="http://schemas.openxmlformats.org/officeDocument/2006/relationships/hyperlink" Target="https://customwheelhousellc.box.com/s/9q5zjx5b9s1h521uenbbngo7q49un1ov" TargetMode="External"/><Relationship Id="rId1951" Type="http://schemas.openxmlformats.org/officeDocument/2006/relationships/hyperlink" Target="https://customwheelhousellc.box.com/s/9vnr1tdy1f2khbcpu7k58qloonns20q6" TargetMode="External"/><Relationship Id="rId36" Type="http://schemas.openxmlformats.org/officeDocument/2006/relationships/hyperlink" Target="https://customwheelhousellc.box.com/s/e2j62pdz6a6zmguheyr4dfsbkxe0fode" TargetMode="External"/><Relationship Id="rId1604" Type="http://schemas.openxmlformats.org/officeDocument/2006/relationships/hyperlink" Target="https://customwheelhousellc.box.com/s/5vmc6sf89myax8xx49icig73dr1bdef8" TargetMode="External"/><Relationship Id="rId185" Type="http://schemas.openxmlformats.org/officeDocument/2006/relationships/hyperlink" Target="https://customwheelhousellc.box.com/s/m8lkgeo4wuzjz9ur2z3kkosn6xkwvj3q" TargetMode="External"/><Relationship Id="rId1811" Type="http://schemas.openxmlformats.org/officeDocument/2006/relationships/hyperlink" Target="https://customwheelhousellc.box.com/s/rj8zs9ski43kfh053r5di1ddzsueoxzv" TargetMode="External"/><Relationship Id="rId1909" Type="http://schemas.openxmlformats.org/officeDocument/2006/relationships/hyperlink" Target="https://customwheelhousellc.box.com/s/fqk7mxkrmaxftf9fx8t0hhj4pees0c2e" TargetMode="External"/><Relationship Id="rId392" Type="http://schemas.openxmlformats.org/officeDocument/2006/relationships/hyperlink" Target="https://customwheelhousellc.box.com/s/zqjhojz8r6aj0ikz2i5am4bd0k1vh7hr" TargetMode="External"/><Relationship Id="rId697" Type="http://schemas.openxmlformats.org/officeDocument/2006/relationships/hyperlink" Target="https://customwheelhousellc.box.com/s/5yckfs08w2apl042ylqmjfarsp8ggsmq" TargetMode="External"/><Relationship Id="rId252" Type="http://schemas.openxmlformats.org/officeDocument/2006/relationships/hyperlink" Target="https://customwheelhousellc.box.com/s/w0dfctm31fb9gst96e8w0qvow1bk5t3c" TargetMode="External"/><Relationship Id="rId1187" Type="http://schemas.openxmlformats.org/officeDocument/2006/relationships/hyperlink" Target="https://customwheelhousellc.box.com/s/u67hufd08m4n5tcf3cuucotj2rhyn7lj" TargetMode="External"/><Relationship Id="rId112" Type="http://schemas.openxmlformats.org/officeDocument/2006/relationships/hyperlink" Target="https://customwheelhousellc.box.com/s/e2j62pdz6a6zmguheyr4dfsbkxe0fode" TargetMode="External"/><Relationship Id="rId557" Type="http://schemas.openxmlformats.org/officeDocument/2006/relationships/hyperlink" Target="https://customwheelhousellc.box.com/s/fmhpdx0vxk3rolyriresmfrhjci8jv7b" TargetMode="External"/><Relationship Id="rId764" Type="http://schemas.openxmlformats.org/officeDocument/2006/relationships/hyperlink" Target="https://customwheelhousellc.box.com/s/fmhpdx0vxk3rolyriresmfrhjci8jv7b" TargetMode="External"/><Relationship Id="rId971" Type="http://schemas.openxmlformats.org/officeDocument/2006/relationships/hyperlink" Target="https://customwheelhousellc.box.com/s/iipyazpxsdxq8zuyqermxeprimc7xo3l" TargetMode="External"/><Relationship Id="rId1394" Type="http://schemas.openxmlformats.org/officeDocument/2006/relationships/hyperlink" Target="https://customwheelhousellc.box.com/s/2sxqd3niz3c4x78yo30r1idkoqhqo23k" TargetMode="External"/><Relationship Id="rId1699" Type="http://schemas.openxmlformats.org/officeDocument/2006/relationships/hyperlink" Target="https://customwheelhousellc.box.com/s/db9nv7jsnemnnfuuhrdm36rgrbpzhcz9" TargetMode="External"/><Relationship Id="rId2000" Type="http://schemas.openxmlformats.org/officeDocument/2006/relationships/hyperlink" Target="https://customwheelhousellc.box.com/s/xw81cbmiw80owed9kbpbpxjbs92vu99s" TargetMode="External"/><Relationship Id="rId417" Type="http://schemas.openxmlformats.org/officeDocument/2006/relationships/hyperlink" Target="https://customwheelhousellc.box.com/s/215uxlkp7qkb153lgoorf8fs4kaf34d7" TargetMode="External"/><Relationship Id="rId624" Type="http://schemas.openxmlformats.org/officeDocument/2006/relationships/hyperlink" Target="https://customwheelhousellc.box.com/s/y8jndtlrn01wnse51ykw2r8n9kgsouir" TargetMode="External"/><Relationship Id="rId831" Type="http://schemas.openxmlformats.org/officeDocument/2006/relationships/hyperlink" Target="https://customwheelhousellc.box.com/s/d8hibin0t1leqfeuqxgefwpcaf2xl5z3" TargetMode="External"/><Relationship Id="rId1047" Type="http://schemas.openxmlformats.org/officeDocument/2006/relationships/hyperlink" Target="https://customwheelhousellc.box.com/s/2sxqd3niz3c4x78yo30r1idkoqhqo23k" TargetMode="External"/><Relationship Id="rId1254" Type="http://schemas.openxmlformats.org/officeDocument/2006/relationships/hyperlink" Target="https://customwheelhousellc.box.com/s/dwdl45b3fxupssrm9z6va42lv3mda8ou" TargetMode="External"/><Relationship Id="rId1461" Type="http://schemas.openxmlformats.org/officeDocument/2006/relationships/hyperlink" Target="https://customwheelhousellc.box.com/s/kv49t94e9qhv14dw1qlfhrc5jf4s1lbe" TargetMode="External"/><Relationship Id="rId929" Type="http://schemas.openxmlformats.org/officeDocument/2006/relationships/hyperlink" Target="https://customwheelhousellc.box.com/s/it8iu5uxrl64a5k90otb9wcyrdn3a90h" TargetMode="External"/><Relationship Id="rId1114" Type="http://schemas.openxmlformats.org/officeDocument/2006/relationships/hyperlink" Target="https://customwheelhousellc.box.com/s/1tv019xpqoxbrefcb04k88r9acpy88v0" TargetMode="External"/><Relationship Id="rId1321" Type="http://schemas.openxmlformats.org/officeDocument/2006/relationships/hyperlink" Target="https://customwheelhousellc.box.com/s/7opb0q4n081nugzc7tnn3zn2g16hhbwu" TargetMode="External"/><Relationship Id="rId1559" Type="http://schemas.openxmlformats.org/officeDocument/2006/relationships/hyperlink" Target="https://customwheelhousellc.box.com/s/b3xc324kbx7v2057f12kvp939du4u6am" TargetMode="External"/><Relationship Id="rId1766" Type="http://schemas.openxmlformats.org/officeDocument/2006/relationships/hyperlink" Target="https://customwheelhousellc.box.com/s/ngrc7yxtvxjw726iey7u088x0powro9h" TargetMode="External"/><Relationship Id="rId1973" Type="http://schemas.openxmlformats.org/officeDocument/2006/relationships/hyperlink" Target="https://customwheelhousellc.box.com/s/t1r2rjikr56gingla8cx0gwby79jpan9" TargetMode="External"/><Relationship Id="rId58" Type="http://schemas.openxmlformats.org/officeDocument/2006/relationships/hyperlink" Target="https://customwheelhousellc.box.com/s/1quchxpqhw3fusbn74aak8kg89g0mse6" TargetMode="External"/><Relationship Id="rId1419" Type="http://schemas.openxmlformats.org/officeDocument/2006/relationships/hyperlink" Target="https://customwheelhousellc.box.com/s/1tv019xpqoxbrefcb04k88r9acpy88v0" TargetMode="External"/><Relationship Id="rId1626" Type="http://schemas.openxmlformats.org/officeDocument/2006/relationships/hyperlink" Target="https://customwheelhousellc.box.com/s/pm0oir4n93gt1r3cl47zyws5ntqx4qx0" TargetMode="External"/><Relationship Id="rId1833" Type="http://schemas.openxmlformats.org/officeDocument/2006/relationships/hyperlink" Target="https://customwheelhousellc.box.com/s/ey6cik3yhqeh1e6kcqh8pvu0hl1zmuot" TargetMode="External"/><Relationship Id="rId1900" Type="http://schemas.openxmlformats.org/officeDocument/2006/relationships/hyperlink" Target="https://customwheelhousellc.box.com/s/fmhpdx0vxk3rolyriresmfrhjci8jv7b" TargetMode="External"/><Relationship Id="rId274" Type="http://schemas.openxmlformats.org/officeDocument/2006/relationships/hyperlink" Target="https://customwheelhousellc.box.com/s/a6t274a71xov2fpamgl2kpv9chbq6h1n" TargetMode="External"/><Relationship Id="rId481" Type="http://schemas.openxmlformats.org/officeDocument/2006/relationships/hyperlink" Target="https://customwheelhousellc.box.com/s/qaqzz4zz9q8issjhszm87ktr19bgsisf" TargetMode="External"/><Relationship Id="rId134" Type="http://schemas.openxmlformats.org/officeDocument/2006/relationships/hyperlink" Target="https://customwheelhousellc.box.com/s/qnxc5wib5wpsl2z3dem0k0n27wldskus" TargetMode="External"/><Relationship Id="rId579" Type="http://schemas.openxmlformats.org/officeDocument/2006/relationships/hyperlink" Target="https://customwheelhousellc.box.com/s/bda6a91sbl1bvioipjula9t4y09fp94x" TargetMode="External"/><Relationship Id="rId786" Type="http://schemas.openxmlformats.org/officeDocument/2006/relationships/hyperlink" Target="https://customwheelhousellc.box.com/s/0djaa7da2e01inipqiq03t85h0tftijl" TargetMode="External"/><Relationship Id="rId993" Type="http://schemas.openxmlformats.org/officeDocument/2006/relationships/hyperlink" Target="https://customwheelhousellc.box.com/s/p0u8sd3sg0eac1xf02iu0hmg6qq2bav0" TargetMode="External"/><Relationship Id="rId341" Type="http://schemas.openxmlformats.org/officeDocument/2006/relationships/hyperlink" Target="https://customwheelhousellc.box.com/s/d0uvxaykwjupd214hqo24ppo02165wz0" TargetMode="External"/><Relationship Id="rId439" Type="http://schemas.openxmlformats.org/officeDocument/2006/relationships/hyperlink" Target="https://customwheelhousellc.box.com/s/0m16hvgmz55rb77ht4bntmdbduf55b1a" TargetMode="External"/><Relationship Id="rId646" Type="http://schemas.openxmlformats.org/officeDocument/2006/relationships/hyperlink" Target="https://customwheelhousellc.box.com/s/2lg2kr9pizjb5ag1yuup0uvbhyfyr7ar" TargetMode="External"/><Relationship Id="rId1069" Type="http://schemas.openxmlformats.org/officeDocument/2006/relationships/hyperlink" Target="https://customwheelhousellc.box.com/s/qnxc5wib5wpsl2z3dem0k0n27wldskus" TargetMode="External"/><Relationship Id="rId1276" Type="http://schemas.openxmlformats.org/officeDocument/2006/relationships/hyperlink" Target="https://customwheelhousellc.box.com/s/sk8x6qgr6s437cc2399wvon58zx9p3pr" TargetMode="External"/><Relationship Id="rId1483" Type="http://schemas.openxmlformats.org/officeDocument/2006/relationships/hyperlink" Target="https://customwheelhousellc.box.com/s/xqezloi3lpfvwspnhcoc7q3jple9esf8" TargetMode="External"/><Relationship Id="rId2022" Type="http://schemas.openxmlformats.org/officeDocument/2006/relationships/hyperlink" Target="https://customwheelhousellc.box.com/s/une9442pen0gbuabzeeltge10zynx53i" TargetMode="External"/><Relationship Id="rId201" Type="http://schemas.openxmlformats.org/officeDocument/2006/relationships/hyperlink" Target="https://customwheelhousellc.box.com/s/rraan2d9anyz27si1evepghz328btukj" TargetMode="External"/><Relationship Id="rId506" Type="http://schemas.openxmlformats.org/officeDocument/2006/relationships/hyperlink" Target="https://customwheelhousellc.box.com/s/codw9fwhfmyuh824isbhy2tjqi0v43oz" TargetMode="External"/><Relationship Id="rId853" Type="http://schemas.openxmlformats.org/officeDocument/2006/relationships/hyperlink" Target="https://customwheelhousellc.box.com/s/1uy4hsb6dchmeyjkqh04n0bhr1cyzxf4" TargetMode="External"/><Relationship Id="rId1136" Type="http://schemas.openxmlformats.org/officeDocument/2006/relationships/hyperlink" Target="https://customwheelhousellc.box.com/s/wfc72he5tdx4mzur32w15feczrmptf4n" TargetMode="External"/><Relationship Id="rId1690" Type="http://schemas.openxmlformats.org/officeDocument/2006/relationships/hyperlink" Target="https://customwheelhousellc.box.com/s/2u8pvzdutsuboh2k5n9wjuqgp2byxlcb" TargetMode="External"/><Relationship Id="rId1788" Type="http://schemas.openxmlformats.org/officeDocument/2006/relationships/hyperlink" Target="https://customwheelhousellc.box.com/s/ia3e5bnpfthnnb5antonz7uqy719qhis" TargetMode="External"/><Relationship Id="rId1995" Type="http://schemas.openxmlformats.org/officeDocument/2006/relationships/hyperlink" Target="https://customwheelhousellc.box.com/s/rqbrc0z86t049bzfrqgovvfdplul5ef9" TargetMode="External"/><Relationship Id="rId713" Type="http://schemas.openxmlformats.org/officeDocument/2006/relationships/hyperlink" Target="https://customwheelhousellc.box.com/s/dzhxozevgzx9mmwjxlarax72ytx82c99" TargetMode="External"/><Relationship Id="rId920" Type="http://schemas.openxmlformats.org/officeDocument/2006/relationships/hyperlink" Target="https://customwheelhousellc.box.com/s/ek3xz9cymb2s69ruywt6xost7yhmp22h" TargetMode="External"/><Relationship Id="rId1343" Type="http://schemas.openxmlformats.org/officeDocument/2006/relationships/hyperlink" Target="https://customwheelhousellc.box.com/s/4p2ngwfc6rhcooc1gsh5sedjmqytimqp" TargetMode="External"/><Relationship Id="rId1550" Type="http://schemas.openxmlformats.org/officeDocument/2006/relationships/hyperlink" Target="https://customwheelhousellc.box.com/s/7t594m6njqa97433ojqqylgvf0spw3f3" TargetMode="External"/><Relationship Id="rId1648" Type="http://schemas.openxmlformats.org/officeDocument/2006/relationships/hyperlink" Target="https://customwheelhousellc.box.com/s/yjm18kzj8qlifpf0b956iabv2mrpr52h" TargetMode="External"/><Relationship Id="rId1203" Type="http://schemas.openxmlformats.org/officeDocument/2006/relationships/hyperlink" Target="https://customwheelhousellc.box.com/s/7t594m6njqa97433ojqqylgvf0spw3f3" TargetMode="External"/><Relationship Id="rId1410" Type="http://schemas.openxmlformats.org/officeDocument/2006/relationships/hyperlink" Target="https://customwheelhousellc.box.com/s/ntikn80dofm7vfw9zl718rfghmsvfbg4" TargetMode="External"/><Relationship Id="rId1508" Type="http://schemas.openxmlformats.org/officeDocument/2006/relationships/hyperlink" Target="https://customwheelhousellc.box.com/s/48wxoamu1sn05cxk3fjyzddu4u0ns1ap" TargetMode="External"/><Relationship Id="rId1855" Type="http://schemas.openxmlformats.org/officeDocument/2006/relationships/hyperlink" Target="https://customwheelhousellc.box.com/s/j8am95j6fcrf3iqmryqe8sd6hh8tkupg" TargetMode="External"/><Relationship Id="rId1715" Type="http://schemas.openxmlformats.org/officeDocument/2006/relationships/hyperlink" Target="https://customwheelhousellc.box.com/s/l9nd22mt4qnmpfet23n5iftfdpciziv3" TargetMode="External"/><Relationship Id="rId1922" Type="http://schemas.openxmlformats.org/officeDocument/2006/relationships/hyperlink" Target="https://customwheelhousellc.box.com/s/0x9r4tqr8o9xjm7stldrve88b9a311my" TargetMode="External"/><Relationship Id="rId296" Type="http://schemas.openxmlformats.org/officeDocument/2006/relationships/hyperlink" Target="https://customwheelhousellc.box.com/s/qd9endl1sdnnaqy5olo695aqq8u4n5l8" TargetMode="External"/><Relationship Id="rId156" Type="http://schemas.openxmlformats.org/officeDocument/2006/relationships/hyperlink" Target="https://customwheelhousellc.box.com/s/q1fpdxobbaeczarrri060g7x1w8x2qa3" TargetMode="External"/><Relationship Id="rId363" Type="http://schemas.openxmlformats.org/officeDocument/2006/relationships/hyperlink" Target="https://customwheelhousellc.box.com/s/w6r55qb2o7o27ujf8zmulq36phdanjhw" TargetMode="External"/><Relationship Id="rId570" Type="http://schemas.openxmlformats.org/officeDocument/2006/relationships/hyperlink" Target="https://customwheelhousellc.box.com/s/gu26iajmcm4d101433y2s7tk6u57prs1" TargetMode="External"/><Relationship Id="rId223" Type="http://schemas.openxmlformats.org/officeDocument/2006/relationships/hyperlink" Target="https://customwheelhousellc.box.com/s/24pf2hqxgc66eo5x4uo7mbnk44a2xkmw" TargetMode="External"/><Relationship Id="rId430" Type="http://schemas.openxmlformats.org/officeDocument/2006/relationships/hyperlink" Target="https://customwheelhousellc.box.com/s/8l5ivmro78r3q6dfrkwo7mwqtmr1t936" TargetMode="External"/><Relationship Id="rId668" Type="http://schemas.openxmlformats.org/officeDocument/2006/relationships/hyperlink" Target="https://customwheelhousellc.box.com/s/smwegamf1wo0byy0rv0juc1cas8w01ts" TargetMode="External"/><Relationship Id="rId875" Type="http://schemas.openxmlformats.org/officeDocument/2006/relationships/hyperlink" Target="https://customwheelhousellc.box.com/s/0y4ov9jvbzrkwvrtpf63c2shwijthr4h" TargetMode="External"/><Relationship Id="rId1060" Type="http://schemas.openxmlformats.org/officeDocument/2006/relationships/hyperlink" Target="https://customwheelhousellc.box.com/s/f7uoqhiwefhgojh9l87ijoo6no5t53bi" TargetMode="External"/><Relationship Id="rId1298" Type="http://schemas.openxmlformats.org/officeDocument/2006/relationships/hyperlink" Target="https://customwheelhousellc.box.com/s/cml8rhc7st1fed2dqx12ja15c9atqibp" TargetMode="External"/><Relationship Id="rId528" Type="http://schemas.openxmlformats.org/officeDocument/2006/relationships/hyperlink" Target="https://customwheelhousellc.box.com/s/i36uoigpev8gxmtmef4ls8tvsxo6ejfl" TargetMode="External"/><Relationship Id="rId735" Type="http://schemas.openxmlformats.org/officeDocument/2006/relationships/hyperlink" Target="https://customwheelhousellc.box.com/s/ehfus9fh04hjqpsm6wz0elu1p5k4gflz" TargetMode="External"/><Relationship Id="rId942" Type="http://schemas.openxmlformats.org/officeDocument/2006/relationships/hyperlink" Target="https://customwheelhousellc.box.com/s/leug3o26518lt1lag2vrx76hsk8du0od" TargetMode="External"/><Relationship Id="rId1158" Type="http://schemas.openxmlformats.org/officeDocument/2006/relationships/hyperlink" Target="https://customwheelhousellc.box.com/s/rraan2d9anyz27si1evepghz328btukj" TargetMode="External"/><Relationship Id="rId1365" Type="http://schemas.openxmlformats.org/officeDocument/2006/relationships/hyperlink" Target="https://customwheelhousellc.box.com/s/843wpqlnwdj9jhzxm1u5hs7meb4fte3p" TargetMode="External"/><Relationship Id="rId1572" Type="http://schemas.openxmlformats.org/officeDocument/2006/relationships/hyperlink" Target="https://customwheelhousellc.box.com/s/5vmc6sf89myax8xx49icig73dr1bdef8" TargetMode="External"/><Relationship Id="rId1018" Type="http://schemas.openxmlformats.org/officeDocument/2006/relationships/hyperlink" Target="https://customwheelhousellc.box.com/s/4jgyvcys19a1ujkvqyn68s4e0z4wwzhr" TargetMode="External"/><Relationship Id="rId1225" Type="http://schemas.openxmlformats.org/officeDocument/2006/relationships/hyperlink" Target="https://customwheelhousellc.box.com/s/xir8d22paupg0sgqukv7kgae27bej97r" TargetMode="External"/><Relationship Id="rId1432" Type="http://schemas.openxmlformats.org/officeDocument/2006/relationships/hyperlink" Target="https://customwheelhousellc.box.com/s/t571bfp8bf4k6uyykb3givbt2aer48kc" TargetMode="External"/><Relationship Id="rId1877" Type="http://schemas.openxmlformats.org/officeDocument/2006/relationships/hyperlink" Target="https://customwheelhousellc.box.com/s/enum79be7jsef18x9sz621vgeyztgeku" TargetMode="External"/><Relationship Id="rId71" Type="http://schemas.openxmlformats.org/officeDocument/2006/relationships/hyperlink" Target="https://customwheelhousellc.box.com/s/tt23kbmxcpzpntc2t404ju0ssx0bwp8m" TargetMode="External"/><Relationship Id="rId802" Type="http://schemas.openxmlformats.org/officeDocument/2006/relationships/hyperlink" Target="https://customwheelhousellc.box.com/s/m8dddx0oahcrneo38r97vvdzszc7hh87" TargetMode="External"/><Relationship Id="rId1737" Type="http://schemas.openxmlformats.org/officeDocument/2006/relationships/hyperlink" Target="https://customwheelhousellc.box.com/s/08fj8o40rq2d0xkq7u3975hi1o30cn50" TargetMode="External"/><Relationship Id="rId1944" Type="http://schemas.openxmlformats.org/officeDocument/2006/relationships/hyperlink" Target="https://customwheelhousellc.box.com/s/xfmy8ipd9q1pb0zea84zl1r7kg6kijfb" TargetMode="External"/><Relationship Id="rId29" Type="http://schemas.openxmlformats.org/officeDocument/2006/relationships/hyperlink" Target="https://customwheelhousellc.box.com/s/33mwz6y7dhwduz46lbg8kz16u7m5lc7g" TargetMode="External"/><Relationship Id="rId178" Type="http://schemas.openxmlformats.org/officeDocument/2006/relationships/hyperlink" Target="https://customwheelhousellc.box.com/s/f7uoqhiwefhgojh9l87ijoo6no5t53bi" TargetMode="External"/><Relationship Id="rId1804" Type="http://schemas.openxmlformats.org/officeDocument/2006/relationships/hyperlink" Target="https://customwheelhousellc.box.com/s/etd1txo4l66ia1r2gxuoymytkkkfri2v" TargetMode="External"/><Relationship Id="rId385" Type="http://schemas.openxmlformats.org/officeDocument/2006/relationships/hyperlink" Target="https://customwheelhousellc.box.com/s/gcagxugwcsuyhtktbp92sn0cf0e51r3x" TargetMode="External"/><Relationship Id="rId592" Type="http://schemas.openxmlformats.org/officeDocument/2006/relationships/hyperlink" Target="https://customwheelhousellc.box.com/s/c4wtyoyxgqhsg1pbqrurixcdogwkmj15" TargetMode="External"/><Relationship Id="rId245" Type="http://schemas.openxmlformats.org/officeDocument/2006/relationships/hyperlink" Target="https://customwheelhousellc.box.com/s/2sxqd3niz3c4x78yo30r1idkoqhqo23k" TargetMode="External"/><Relationship Id="rId452" Type="http://schemas.openxmlformats.org/officeDocument/2006/relationships/hyperlink" Target="https://customwheelhousellc.box.com/s/j2xmrulsp2t14rszvg3xzdg0jpzvs4ul" TargetMode="External"/><Relationship Id="rId897" Type="http://schemas.openxmlformats.org/officeDocument/2006/relationships/hyperlink" Target="https://customwheelhousellc.box.com/s/no967xvllta5v0icycahc2318ny1hv3t" TargetMode="External"/><Relationship Id="rId1082" Type="http://schemas.openxmlformats.org/officeDocument/2006/relationships/hyperlink" Target="https://customwheelhousellc.box.com/s/wmvsbdmw2gefqw814a09fsvkd8uzopro" TargetMode="External"/><Relationship Id="rId105" Type="http://schemas.openxmlformats.org/officeDocument/2006/relationships/hyperlink" Target="https://customwheelhousellc.box.com/s/rvbiy4wcjt42zia64zfrkdp86yvtd593" TargetMode="External"/><Relationship Id="rId312" Type="http://schemas.openxmlformats.org/officeDocument/2006/relationships/hyperlink" Target="https://customwheelhousellc.box.com/s/p7cbtw3j3h6dhtk2455bq166p2mz9cyx" TargetMode="External"/><Relationship Id="rId757" Type="http://schemas.openxmlformats.org/officeDocument/2006/relationships/hyperlink" Target="https://customwheelhousellc.box.com/s/enum79be7jsef18x9sz621vgeyztgeku" TargetMode="External"/><Relationship Id="rId964" Type="http://schemas.openxmlformats.org/officeDocument/2006/relationships/hyperlink" Target="https://customwheelhousellc.box.com/s/wmdilrk7ypl4dwz965qntiicnogudze2" TargetMode="External"/><Relationship Id="rId1387" Type="http://schemas.openxmlformats.org/officeDocument/2006/relationships/hyperlink" Target="https://customwheelhousellc.box.com/s/butad84b4v03tkamvl11zw6h52lpk47u" TargetMode="External"/><Relationship Id="rId1594" Type="http://schemas.openxmlformats.org/officeDocument/2006/relationships/hyperlink" Target="https://customwheelhousellc.box.com/s/5vmc6sf89myax8xx49icig73dr1bdef8" TargetMode="External"/><Relationship Id="rId93" Type="http://schemas.openxmlformats.org/officeDocument/2006/relationships/hyperlink" Target="https://customwheelhousellc.box.com/s/33mwz6y7dhwduz46lbg8kz16u7m5lc7g" TargetMode="External"/><Relationship Id="rId617" Type="http://schemas.openxmlformats.org/officeDocument/2006/relationships/hyperlink" Target="https://customwheelhousellc.box.com/s/jfuph35xqarazx5x7oucfz573osp3cwb" TargetMode="External"/><Relationship Id="rId824" Type="http://schemas.openxmlformats.org/officeDocument/2006/relationships/hyperlink" Target="https://customwheelhousellc.box.com/s/m8dddx0oahcrneo38r97vvdzszc7hh87" TargetMode="External"/><Relationship Id="rId1247" Type="http://schemas.openxmlformats.org/officeDocument/2006/relationships/hyperlink" Target="https://customwheelhousellc.box.com/s/484h3g7yl3hsdega19huu2tm09dzwxfe" TargetMode="External"/><Relationship Id="rId1454" Type="http://schemas.openxmlformats.org/officeDocument/2006/relationships/hyperlink" Target="https://customwheelhousellc.box.com/s/49i3hc7qdy47povaijnzbgqk8w4om21g" TargetMode="External"/><Relationship Id="rId1661" Type="http://schemas.openxmlformats.org/officeDocument/2006/relationships/hyperlink" Target="https://customwheelhousellc.box.com/s/z5xk3fh40r54pi8at7eo1vxu5pnzdnd8" TargetMode="External"/><Relationship Id="rId1899" Type="http://schemas.openxmlformats.org/officeDocument/2006/relationships/hyperlink" Target="https://customwheelhousellc.box.com/s/enum79be7jsef18x9sz621vgeyztgeku" TargetMode="External"/><Relationship Id="rId1107" Type="http://schemas.openxmlformats.org/officeDocument/2006/relationships/hyperlink" Target="https://customwheelhousellc.box.com/s/1quchxpqhw3fusbn74aak8kg89g0mse6" TargetMode="External"/><Relationship Id="rId1314" Type="http://schemas.openxmlformats.org/officeDocument/2006/relationships/hyperlink" Target="https://customwheelhousellc.box.com/s/f2ipbh4mfc3586f7u090h21640pyw0ux" TargetMode="External"/><Relationship Id="rId1521" Type="http://schemas.openxmlformats.org/officeDocument/2006/relationships/hyperlink" Target="https://customwheelhousellc.box.com/s/sfg7u3l42i2kqdh871sp2rnvjah1f1jc" TargetMode="External"/><Relationship Id="rId1759" Type="http://schemas.openxmlformats.org/officeDocument/2006/relationships/hyperlink" Target="https://customwheelhousellc.box.com/s/b1n2km17e1e6f0c5ugof3wuaawctgodh" TargetMode="External"/><Relationship Id="rId1966" Type="http://schemas.openxmlformats.org/officeDocument/2006/relationships/hyperlink" Target="https://customwheelhousellc.box.com/s/xfmy8ipd9q1pb0zea84zl1r7kg6kijfb" TargetMode="External"/><Relationship Id="rId1619" Type="http://schemas.openxmlformats.org/officeDocument/2006/relationships/hyperlink" Target="https://customwheelhousellc.box.com/s/n9dnypd23u5ql5a7g1ekh4z26kni40qv" TargetMode="External"/><Relationship Id="rId1826" Type="http://schemas.openxmlformats.org/officeDocument/2006/relationships/hyperlink" Target="https://customwheelhousellc.box.com/s/61csywhr4sz7r4g8e6i1hzuoxnb9yzv4" TargetMode="External"/><Relationship Id="rId20" Type="http://schemas.openxmlformats.org/officeDocument/2006/relationships/hyperlink" Target="https://customwheelhousellc.box.com/s/6tfbl0uino1y2og601isw2atonb4hhwq" TargetMode="External"/><Relationship Id="rId267" Type="http://schemas.openxmlformats.org/officeDocument/2006/relationships/hyperlink" Target="https://customwheelhousellc.box.com/s/23m512ziiaeslbuwy6tnipw3peuegunm" TargetMode="External"/><Relationship Id="rId474" Type="http://schemas.openxmlformats.org/officeDocument/2006/relationships/hyperlink" Target="https://customwheelhousellc.box.com/s/ac9h0g0gzirf7lx0cnibk8hjz32j7me0" TargetMode="External"/><Relationship Id="rId127" Type="http://schemas.openxmlformats.org/officeDocument/2006/relationships/hyperlink" Target="https://customwheelhousellc.box.com/s/tviiad4h48iecpf8olel55ggvg84yq4m" TargetMode="External"/><Relationship Id="rId681" Type="http://schemas.openxmlformats.org/officeDocument/2006/relationships/hyperlink" Target="https://customwheelhousellc.box.com/s/gsahqgi3rse2kki44xcl25rwrz7ixzc5" TargetMode="External"/><Relationship Id="rId779" Type="http://schemas.openxmlformats.org/officeDocument/2006/relationships/hyperlink" Target="https://customwheelhousellc.box.com/s/8tz9r6xhj2gady3vllng4uaj2w1z5oe6" TargetMode="External"/><Relationship Id="rId986" Type="http://schemas.openxmlformats.org/officeDocument/2006/relationships/hyperlink" Target="https://customwheelhousellc.box.com/s/u8l9t0mgt3cakxpyu24pavd10y38voat" TargetMode="External"/><Relationship Id="rId334" Type="http://schemas.openxmlformats.org/officeDocument/2006/relationships/hyperlink" Target="https://customwheelhousellc.box.com/s/a9ryprhoadc2qwahzcl03zd1ky7f3j96" TargetMode="External"/><Relationship Id="rId541" Type="http://schemas.openxmlformats.org/officeDocument/2006/relationships/hyperlink" Target="https://customwheelhousellc.box.com/s/8tz9r6xhj2gady3vllng4uaj2w1z5oe6" TargetMode="External"/><Relationship Id="rId639" Type="http://schemas.openxmlformats.org/officeDocument/2006/relationships/hyperlink" Target="https://customwheelhousellc.box.com/s/841nnx14qw0tj5vetctqclkp99uuwpll" TargetMode="External"/><Relationship Id="rId1171" Type="http://schemas.openxmlformats.org/officeDocument/2006/relationships/hyperlink" Target="https://customwheelhousellc.box.com/s/9hrzay3hi7zq5ly2szk0pmyx7videw6u" TargetMode="External"/><Relationship Id="rId1269" Type="http://schemas.openxmlformats.org/officeDocument/2006/relationships/hyperlink" Target="https://customwheelhousellc.box.com/s/yi364h7tqpih2wzttotrfomrbona68pv" TargetMode="External"/><Relationship Id="rId1476" Type="http://schemas.openxmlformats.org/officeDocument/2006/relationships/hyperlink" Target="https://customwheelhousellc.box.com/s/bpseog4oaix45t2rrd7yi0mxks1o279a" TargetMode="External"/><Relationship Id="rId2015" Type="http://schemas.openxmlformats.org/officeDocument/2006/relationships/hyperlink" Target="https://customwheelhousellc.box.com/s/s16ds8jgly6qjki23zcph4lcqwsjsj3t" TargetMode="External"/><Relationship Id="rId401" Type="http://schemas.openxmlformats.org/officeDocument/2006/relationships/hyperlink" Target="https://customwheelhousellc.box.com/s/9qtoizcuxzlv1out0c9vd3c8k6079cph" TargetMode="External"/><Relationship Id="rId846" Type="http://schemas.openxmlformats.org/officeDocument/2006/relationships/hyperlink" Target="https://customwheelhousellc.box.com/s/x6vmiw2oa35e5sffmph9j8t9kdqos83v" TargetMode="External"/><Relationship Id="rId1031" Type="http://schemas.openxmlformats.org/officeDocument/2006/relationships/hyperlink" Target="https://customwheelhousellc.box.com/s/xzq7eyzcmtn8pxypmqa62rseaczqxtuc" TargetMode="External"/><Relationship Id="rId1129" Type="http://schemas.openxmlformats.org/officeDocument/2006/relationships/hyperlink" Target="https://customwheelhousellc.box.com/s/yzdir4uqahlnof9dngy3lly7qhhh8p6r" TargetMode="External"/><Relationship Id="rId1683" Type="http://schemas.openxmlformats.org/officeDocument/2006/relationships/hyperlink" Target="https://customwheelhousellc.box.com/s/db9nv7jsnemnnfuuhrdm36rgrbpzhcz9" TargetMode="External"/><Relationship Id="rId1890" Type="http://schemas.openxmlformats.org/officeDocument/2006/relationships/hyperlink" Target="https://customwheelhousellc.box.com/s/2powtrrfdc31fp8ytyifq8u9t4y2p5db" TargetMode="External"/><Relationship Id="rId1988" Type="http://schemas.openxmlformats.org/officeDocument/2006/relationships/hyperlink" Target="https://customwheelhousellc.box.com/s/z3ep3lklzuupecje1m2uiomssyhvpbjx" TargetMode="External"/><Relationship Id="rId706" Type="http://schemas.openxmlformats.org/officeDocument/2006/relationships/hyperlink" Target="https://customwheelhousellc.box.com/s/dyczdy8gz84hv4kqcdqu7z40e7bxps3c" TargetMode="External"/><Relationship Id="rId913" Type="http://schemas.openxmlformats.org/officeDocument/2006/relationships/hyperlink" Target="https://customwheelhousellc.box.com/s/31ed4ts95pjr8h11t6v9di5k1gbpazdi" TargetMode="External"/><Relationship Id="rId1336" Type="http://schemas.openxmlformats.org/officeDocument/2006/relationships/hyperlink" Target="https://customwheelhousellc.box.com/s/6agwegw0ok1yy313td0bjvph4obklxra" TargetMode="External"/><Relationship Id="rId1543" Type="http://schemas.openxmlformats.org/officeDocument/2006/relationships/hyperlink" Target="https://customwheelhousellc.box.com/s/vzqmozxaewe4wc8mzxmoflglege36l05" TargetMode="External"/><Relationship Id="rId1750" Type="http://schemas.openxmlformats.org/officeDocument/2006/relationships/hyperlink" Target="https://customwheelhousellc.box.com/s/qq1ny6d1g1nkl6vl5bntnyqxi8vrqoy4" TargetMode="External"/><Relationship Id="rId42" Type="http://schemas.openxmlformats.org/officeDocument/2006/relationships/hyperlink" Target="https://customwheelhousellc.box.com/s/rkteyv8bzqni03fcn4f65zvsuy7r4u7l" TargetMode="External"/><Relationship Id="rId1403" Type="http://schemas.openxmlformats.org/officeDocument/2006/relationships/hyperlink" Target="https://customwheelhousellc.box.com/s/dyuto939cd7yarlf6ara7bnio12yr4y0" TargetMode="External"/><Relationship Id="rId1610" Type="http://schemas.openxmlformats.org/officeDocument/2006/relationships/hyperlink" Target="https://customwheelhousellc.box.com/s/pm0oir4n93gt1r3cl47zyws5ntqx4qx0" TargetMode="External"/><Relationship Id="rId1848" Type="http://schemas.openxmlformats.org/officeDocument/2006/relationships/hyperlink" Target="https://customwheelhousellc.box.com/s/sljauue1nxayiq5v5p1f9gik6ahmnfpc" TargetMode="External"/><Relationship Id="rId191" Type="http://schemas.openxmlformats.org/officeDocument/2006/relationships/hyperlink" Target="https://customwheelhousellc.box.com/s/v7bmw4x47vr9bg53uweh4fs7m9mut38r" TargetMode="External"/><Relationship Id="rId1708" Type="http://schemas.openxmlformats.org/officeDocument/2006/relationships/hyperlink" Target="https://customwheelhousellc.box.com/s/swp715ixd269u9hngl2qyiqzjfgq5qa1" TargetMode="External"/><Relationship Id="rId1915" Type="http://schemas.openxmlformats.org/officeDocument/2006/relationships/hyperlink" Target="https://customwheelhousellc.box.com/s/fqk7mxkrmaxftf9fx8t0hhj4pees0c2e" TargetMode="External"/><Relationship Id="rId289" Type="http://schemas.openxmlformats.org/officeDocument/2006/relationships/hyperlink" Target="https://customwheelhousellc.box.com/s/ntikn80dofm7vfw9zl718rfghmsvfbg4" TargetMode="External"/><Relationship Id="rId496" Type="http://schemas.openxmlformats.org/officeDocument/2006/relationships/hyperlink" Target="https://customwheelhousellc.box.com/s/edqdve9hk09uzbflxgsm9y52tns4xg72" TargetMode="External"/><Relationship Id="rId149" Type="http://schemas.openxmlformats.org/officeDocument/2006/relationships/hyperlink" Target="https://customwheelhousellc.box.com/s/wmvsbdmw2gefqw814a09fsvkd8uzopro" TargetMode="External"/><Relationship Id="rId356" Type="http://schemas.openxmlformats.org/officeDocument/2006/relationships/hyperlink" Target="https://customwheelhousellc.box.com/s/jftv6bwr7cuo2mict6hoimink9kkxljh" TargetMode="External"/><Relationship Id="rId563" Type="http://schemas.openxmlformats.org/officeDocument/2006/relationships/hyperlink" Target="https://customwheelhousellc.box.com/s/ip482qbmysdgaf6jlxriv2uk24h7uues" TargetMode="External"/><Relationship Id="rId770" Type="http://schemas.openxmlformats.org/officeDocument/2006/relationships/hyperlink" Target="https://customwheelhousellc.box.com/s/sljauue1nxayiq5v5p1f9gik6ahmnfpc" TargetMode="External"/><Relationship Id="rId1193" Type="http://schemas.openxmlformats.org/officeDocument/2006/relationships/hyperlink" Target="https://customwheelhousellc.box.com/s/u67hufd08m4n5tcf3cuucotj2rhyn7lj" TargetMode="External"/><Relationship Id="rId2037" Type="http://schemas.openxmlformats.org/officeDocument/2006/relationships/hyperlink" Target="https://customwheelhousellc.box.com/s/eg4i811suekmn5vjcf3tiy3paidno6ks" TargetMode="External"/><Relationship Id="rId216" Type="http://schemas.openxmlformats.org/officeDocument/2006/relationships/hyperlink" Target="https://customwheelhousellc.box.com/s/24pf2hqxgc66eo5x4uo7mbnk44a2xkmw" TargetMode="External"/><Relationship Id="rId423" Type="http://schemas.openxmlformats.org/officeDocument/2006/relationships/hyperlink" Target="https://customwheelhousellc.box.com/s/lo6ktor6k78a950yjdwj6f29ycbg3kf0" TargetMode="External"/><Relationship Id="rId868" Type="http://schemas.openxmlformats.org/officeDocument/2006/relationships/hyperlink" Target="https://customwheelhousellc.box.com/s/x6vmiw2oa35e5sffmph9j8t9kdqos83v" TargetMode="External"/><Relationship Id="rId1053" Type="http://schemas.openxmlformats.org/officeDocument/2006/relationships/hyperlink" Target="https://customwheelhousellc.box.com/s/23m512ziiaeslbuwy6tnipw3peuegunm" TargetMode="External"/><Relationship Id="rId1260" Type="http://schemas.openxmlformats.org/officeDocument/2006/relationships/hyperlink" Target="https://customwheelhousellc.box.com/s/b3xc324kbx7v2057f12kvp939du4u6am" TargetMode="External"/><Relationship Id="rId1498" Type="http://schemas.openxmlformats.org/officeDocument/2006/relationships/hyperlink" Target="https://customwheelhousellc.box.com/s/bpseog4oaix45t2rrd7yi0mxks1o279a" TargetMode="External"/><Relationship Id="rId630" Type="http://schemas.openxmlformats.org/officeDocument/2006/relationships/hyperlink" Target="https://customwheelhousellc.box.com/s/nbjkgipfofl06lnnrwzciql9fa1a8gtd" TargetMode="External"/><Relationship Id="rId728" Type="http://schemas.openxmlformats.org/officeDocument/2006/relationships/hyperlink" Target="https://customwheelhousellc.box.com/s/4s1sb9jqvh9ts59xq567jvmmw8hoahz5" TargetMode="External"/><Relationship Id="rId935" Type="http://schemas.openxmlformats.org/officeDocument/2006/relationships/hyperlink" Target="https://customwheelhousellc.box.com/s/it8iu5uxrl64a5k90otb9wcyrdn3a90h" TargetMode="External"/><Relationship Id="rId1358" Type="http://schemas.openxmlformats.org/officeDocument/2006/relationships/hyperlink" Target="https://customwheelhousellc.box.com/s/yubkibecvfrckapnlcx3fvrcjuoufbjd" TargetMode="External"/><Relationship Id="rId1565" Type="http://schemas.openxmlformats.org/officeDocument/2006/relationships/hyperlink" Target="https://customwheelhousellc.box.com/s/20exp8jh5f5757mprbyv4zzgscjl6nr9" TargetMode="External"/><Relationship Id="rId1772" Type="http://schemas.openxmlformats.org/officeDocument/2006/relationships/hyperlink" Target="https://customwheelhousellc.box.com/s/g08y2h4jbnsare19xdmqjfnwg3u8pgtm" TargetMode="External"/><Relationship Id="rId64" Type="http://schemas.openxmlformats.org/officeDocument/2006/relationships/hyperlink" Target="https://customwheelhousellc.box.com/s/bhklbcngslhj3x7gn5ac4rq9x6qvwf16" TargetMode="External"/><Relationship Id="rId1120" Type="http://schemas.openxmlformats.org/officeDocument/2006/relationships/hyperlink" Target="https://customwheelhousellc.box.com/s/7ga8pedk4rifm3a62d9v66o9xhhb9hn3" TargetMode="External"/><Relationship Id="rId1218" Type="http://schemas.openxmlformats.org/officeDocument/2006/relationships/hyperlink" Target="https://customwheelhousellc.box.com/s/1oatyx48onmsdhqtg04zzszdb7r0lc08" TargetMode="External"/><Relationship Id="rId1425" Type="http://schemas.openxmlformats.org/officeDocument/2006/relationships/hyperlink" Target="https://customwheelhousellc.box.com/s/lg2c6wra38xrhymv2a0b5s4aetz69j0z" TargetMode="External"/><Relationship Id="rId1632" Type="http://schemas.openxmlformats.org/officeDocument/2006/relationships/hyperlink" Target="https://customwheelhousellc.box.com/s/pm0oir4n93gt1r3cl47zyws5ntqx4qx0" TargetMode="External"/><Relationship Id="rId1937" Type="http://schemas.openxmlformats.org/officeDocument/2006/relationships/hyperlink" Target="https://customwheelhousellc.box.com/s/9vnr1tdy1f2khbcpu7k58qloonns20q6" TargetMode="External"/><Relationship Id="rId280" Type="http://schemas.openxmlformats.org/officeDocument/2006/relationships/hyperlink" Target="https://customwheelhousellc.box.com/s/tqerj10x3usyu644om6ycq6ju9pof1jb" TargetMode="External"/><Relationship Id="rId140" Type="http://schemas.openxmlformats.org/officeDocument/2006/relationships/hyperlink" Target="https://customwheelhousellc.box.com/s/ooeo3vk7jpbdjzoja4h70mnwge3oaa31" TargetMode="External"/><Relationship Id="rId378" Type="http://schemas.openxmlformats.org/officeDocument/2006/relationships/hyperlink" Target="https://customwheelhousellc.box.com/s/jdrbselhj6vlx5qwkmd748gilc7ccm4w" TargetMode="External"/><Relationship Id="rId585" Type="http://schemas.openxmlformats.org/officeDocument/2006/relationships/hyperlink" Target="https://customwheelhousellc.box.com/s/uujrykw7ep8d3zhbxzzmh1au1xc4asgi" TargetMode="External"/><Relationship Id="rId792" Type="http://schemas.openxmlformats.org/officeDocument/2006/relationships/hyperlink" Target="https://customwheelhousellc.box.com/s/0vpvbgyz5ytdi7humfxys5hctwnxqev5" TargetMode="External"/><Relationship Id="rId6" Type="http://schemas.openxmlformats.org/officeDocument/2006/relationships/hyperlink" Target="https://www.dropbox.com/s/jtqcq100aldkwmj/MR401_UTV_Beadlock_Titanium_Head_On.jpg?dl=0" TargetMode="External"/><Relationship Id="rId238" Type="http://schemas.openxmlformats.org/officeDocument/2006/relationships/hyperlink" Target="https://customwheelhousellc.box.com/s/1tv019xpqoxbrefcb04k88r9acpy88v0" TargetMode="External"/><Relationship Id="rId445" Type="http://schemas.openxmlformats.org/officeDocument/2006/relationships/hyperlink" Target="https://customwheelhousellc.box.com/s/vmfv13w1jfz457jybm9quy6gob44wtma" TargetMode="External"/><Relationship Id="rId652" Type="http://schemas.openxmlformats.org/officeDocument/2006/relationships/hyperlink" Target="https://customwheelhousellc.box.com/s/e376nrjzak326gcd04bfi2ymuydoptxp" TargetMode="External"/><Relationship Id="rId1075" Type="http://schemas.openxmlformats.org/officeDocument/2006/relationships/hyperlink" Target="https://customwheelhousellc.box.com/s/tviiad4h48iecpf8olel55ggvg84yq4m" TargetMode="External"/><Relationship Id="rId1282" Type="http://schemas.openxmlformats.org/officeDocument/2006/relationships/hyperlink" Target="https://customwheelhousellc.box.com/s/sk8x6qgr6s437cc2399wvon58zx9p3pr" TargetMode="External"/><Relationship Id="rId305" Type="http://schemas.openxmlformats.org/officeDocument/2006/relationships/hyperlink" Target="https://customwheelhousellc.box.com/s/4uxzdszxd74mwtwt66ki7p27uvuwhbnt" TargetMode="External"/><Relationship Id="rId512" Type="http://schemas.openxmlformats.org/officeDocument/2006/relationships/hyperlink" Target="https://customwheelhousellc.box.com/s/j8am95j6fcrf3iqmryqe8sd6hh8tkupg" TargetMode="External"/><Relationship Id="rId957" Type="http://schemas.openxmlformats.org/officeDocument/2006/relationships/hyperlink" Target="https://customwheelhousellc.box.com/s/tn4u4bttu5oq0ybmu78ymibh72z3t05j" TargetMode="External"/><Relationship Id="rId1142" Type="http://schemas.openxmlformats.org/officeDocument/2006/relationships/hyperlink" Target="https://customwheelhousellc.box.com/s/likrhyrmzpbyqyl9sfnqcdsx9l6pdixy" TargetMode="External"/><Relationship Id="rId1587" Type="http://schemas.openxmlformats.org/officeDocument/2006/relationships/hyperlink" Target="https://customwheelhousellc.box.com/s/usks5hkopdlmzvba2w8fvfebx3o609sd" TargetMode="External"/><Relationship Id="rId1794" Type="http://schemas.openxmlformats.org/officeDocument/2006/relationships/hyperlink" Target="https://customwheelhousellc.box.com/s/etd1txo4l66ia1r2gxuoymytkkkfri2v" TargetMode="External"/><Relationship Id="rId86" Type="http://schemas.openxmlformats.org/officeDocument/2006/relationships/hyperlink" Target="https://customwheelhousellc.box.com/s/e2j62pdz6a6zmguheyr4dfsbkxe0fode" TargetMode="External"/><Relationship Id="rId817" Type="http://schemas.openxmlformats.org/officeDocument/2006/relationships/hyperlink" Target="https://customwheelhousellc.box.com/s/jty6xrgimw6ysv9zhte0r3omjm8eqduz" TargetMode="External"/><Relationship Id="rId1002" Type="http://schemas.openxmlformats.org/officeDocument/2006/relationships/hyperlink" Target="https://customwheelhousellc.box.com/s/4jgyvcys19a1ujkvqyn68s4e0z4wwzhr" TargetMode="External"/><Relationship Id="rId1447" Type="http://schemas.openxmlformats.org/officeDocument/2006/relationships/hyperlink" Target="https://customwheelhousellc.box.com/s/y6li57l56ijc6a8izbv1rl32hzvt57nm" TargetMode="External"/><Relationship Id="rId1654" Type="http://schemas.openxmlformats.org/officeDocument/2006/relationships/hyperlink" Target="https://customwheelhousellc.box.com/s/p6vo5wlta1dsbmhcmui9r4srbkfna1ky" TargetMode="External"/><Relationship Id="rId1861" Type="http://schemas.openxmlformats.org/officeDocument/2006/relationships/hyperlink" Target="https://customwheelhousellc.box.com/s/j8am95j6fcrf3iqmryqe8sd6hh8tkupg" TargetMode="External"/><Relationship Id="rId1307" Type="http://schemas.openxmlformats.org/officeDocument/2006/relationships/hyperlink" Target="https://customwheelhousellc.box.com/s/ljmnb4blgk73o2vb9yj6s98a2h8gn4yt" TargetMode="External"/><Relationship Id="rId1514" Type="http://schemas.openxmlformats.org/officeDocument/2006/relationships/hyperlink" Target="https://customwheelhousellc.box.com/s/48wxoamu1sn05cxk3fjyzddu4u0ns1ap" TargetMode="External"/><Relationship Id="rId1721" Type="http://schemas.openxmlformats.org/officeDocument/2006/relationships/hyperlink" Target="https://customwheelhousellc.box.com/s/gvcs9uw76ifhayp4qz5h0s8caicv5gsc" TargetMode="External"/><Relationship Id="rId1959" Type="http://schemas.openxmlformats.org/officeDocument/2006/relationships/hyperlink" Target="https://customwheelhousellc.box.com/s/9vnr1tdy1f2khbcpu7k58qloonns20q6" TargetMode="External"/><Relationship Id="rId13" Type="http://schemas.openxmlformats.org/officeDocument/2006/relationships/hyperlink" Target="https://customwheelhousellc.box.com/s/d6m332vb8zxzmg7p2vwh5zh2x6a2dieq" TargetMode="External"/><Relationship Id="rId1819" Type="http://schemas.openxmlformats.org/officeDocument/2006/relationships/hyperlink" Target="https://customwheelhousellc.box.com/s/8lfse08r32lkjtmi8563bz97b80mn0sk" TargetMode="External"/><Relationship Id="rId162" Type="http://schemas.openxmlformats.org/officeDocument/2006/relationships/hyperlink" Target="https://customwheelhousellc.box.com/s/q1fpdxobbaeczarrri060g7x1w8x2qa3" TargetMode="External"/><Relationship Id="rId467" Type="http://schemas.openxmlformats.org/officeDocument/2006/relationships/hyperlink" Target="https://customwheelhousellc.box.com/s/4i3sywkwrkbp8tfxnql84svo8u4ce6cr" TargetMode="External"/><Relationship Id="rId1097" Type="http://schemas.openxmlformats.org/officeDocument/2006/relationships/hyperlink" Target="https://customwheelhousellc.box.com/s/x60c5ygi9jbzstam4f45lo2ujhvsdmmi" TargetMode="External"/><Relationship Id="rId674" Type="http://schemas.openxmlformats.org/officeDocument/2006/relationships/hyperlink" Target="https://customwheelhousellc.box.com/s/ut14co9rtrmaka9a5mkw4df1991u1fab" TargetMode="External"/><Relationship Id="rId881" Type="http://schemas.openxmlformats.org/officeDocument/2006/relationships/hyperlink" Target="https://customwheelhousellc.box.com/s/ttirpybk5o4fo428ck45fvq4l5un93p7" TargetMode="External"/><Relationship Id="rId979" Type="http://schemas.openxmlformats.org/officeDocument/2006/relationships/hyperlink" Target="https://customwheelhousellc.box.com/s/iipyazpxsdxq8zuyqermxeprimc7xo3l" TargetMode="External"/><Relationship Id="rId327" Type="http://schemas.openxmlformats.org/officeDocument/2006/relationships/hyperlink" Target="https://customwheelhousellc.box.com/s/7fwfoeol4wgn7jnt6dppwmsxohdgyod4" TargetMode="External"/><Relationship Id="rId534" Type="http://schemas.openxmlformats.org/officeDocument/2006/relationships/hyperlink" Target="https://customwheelhousellc.box.com/s/enum79be7jsef18x9sz621vgeyztgeku" TargetMode="External"/><Relationship Id="rId741" Type="http://schemas.openxmlformats.org/officeDocument/2006/relationships/hyperlink" Target="https://customwheelhousellc.box.com/s/ip482qbmysdgaf6jlxriv2uk24h7uues" TargetMode="External"/><Relationship Id="rId839" Type="http://schemas.openxmlformats.org/officeDocument/2006/relationships/hyperlink" Target="https://customwheelhousellc.box.com/s/d8hibin0t1leqfeuqxgefwpcaf2xl5z3" TargetMode="External"/><Relationship Id="rId1164" Type="http://schemas.openxmlformats.org/officeDocument/2006/relationships/hyperlink" Target="https://customwheelhousellc.box.com/s/rraan2d9anyz27si1evepghz328btukj" TargetMode="External"/><Relationship Id="rId1371" Type="http://schemas.openxmlformats.org/officeDocument/2006/relationships/hyperlink" Target="https://customwheelhousellc.box.com/s/oh991iurhno1sz6bmpfniwyw80okzz58" TargetMode="External"/><Relationship Id="rId1469" Type="http://schemas.openxmlformats.org/officeDocument/2006/relationships/hyperlink" Target="https://customwheelhousellc.box.com/s/kv49t94e9qhv14dw1qlfhrc5jf4s1lbe" TargetMode="External"/><Relationship Id="rId2008" Type="http://schemas.openxmlformats.org/officeDocument/2006/relationships/hyperlink" Target="https://customwheelhousellc.box.com/s/wcu6pvo08nb12oauqro1fhvzqj0fc53x" TargetMode="External"/><Relationship Id="rId601" Type="http://schemas.openxmlformats.org/officeDocument/2006/relationships/hyperlink" Target="https://customwheelhousellc.box.com/s/vjp0s5h0w0lxg6q34pma1ylvjp4wurcx" TargetMode="External"/><Relationship Id="rId1024" Type="http://schemas.openxmlformats.org/officeDocument/2006/relationships/hyperlink" Target="https://customwheelhousellc.box.com/s/2eo8ol773hfbmy217bz5n1erv5mhqjh5" TargetMode="External"/><Relationship Id="rId1231" Type="http://schemas.openxmlformats.org/officeDocument/2006/relationships/hyperlink" Target="https://customwheelhousellc.box.com/s/ixl7683kg5xgfhb5kv6j1h6hwuzqcrdu" TargetMode="External"/><Relationship Id="rId1676" Type="http://schemas.openxmlformats.org/officeDocument/2006/relationships/hyperlink" Target="https://customwheelhousellc.box.com/s/2u8pvzdutsuboh2k5n9wjuqgp2byxlcb" TargetMode="External"/><Relationship Id="rId1883" Type="http://schemas.openxmlformats.org/officeDocument/2006/relationships/hyperlink" Target="https://customwheelhousellc.box.com/s/7gm90hjxt63rcmz1rcu0b9ectqq7thm9" TargetMode="External"/><Relationship Id="rId906" Type="http://schemas.openxmlformats.org/officeDocument/2006/relationships/hyperlink" Target="https://customwheelhousellc.box.com/s/rxjpashn260qwcxw8mjowngye0t7zecv" TargetMode="External"/><Relationship Id="rId1329" Type="http://schemas.openxmlformats.org/officeDocument/2006/relationships/hyperlink" Target="https://customwheelhousellc.box.com/s/7opb0q4n081nugzc7tnn3zn2g16hhbwu" TargetMode="External"/><Relationship Id="rId1536" Type="http://schemas.openxmlformats.org/officeDocument/2006/relationships/hyperlink" Target="https://customwheelhousellc.box.com/s/t7mlu3ua019lawz2dbnj1p7ytidv258s" TargetMode="External"/><Relationship Id="rId1743" Type="http://schemas.openxmlformats.org/officeDocument/2006/relationships/hyperlink" Target="https://customwheelhousellc.box.com/s/9q5zjx5b9s1h521uenbbngo7q49un1ov" TargetMode="External"/><Relationship Id="rId1950" Type="http://schemas.openxmlformats.org/officeDocument/2006/relationships/hyperlink" Target="https://customwheelhousellc.box.com/s/xfmy8ipd9q1pb0zea84zl1r7kg6kijfb" TargetMode="External"/><Relationship Id="rId35" Type="http://schemas.openxmlformats.org/officeDocument/2006/relationships/hyperlink" Target="https://customwheelhousellc.box.com/s/rkteyv8bzqni03fcn4f65zvsuy7r4u7l" TargetMode="External"/><Relationship Id="rId1603" Type="http://schemas.openxmlformats.org/officeDocument/2006/relationships/hyperlink" Target="https://customwheelhousellc.box.com/s/usks5hkopdlmzvba2w8fvfebx3o609sd" TargetMode="External"/><Relationship Id="rId1810" Type="http://schemas.openxmlformats.org/officeDocument/2006/relationships/hyperlink" Target="https://customwheelhousellc.box.com/s/etd1txo4l66ia1r2gxuoymytkkkfri2v" TargetMode="External"/><Relationship Id="rId184" Type="http://schemas.openxmlformats.org/officeDocument/2006/relationships/hyperlink" Target="https://customwheelhousellc.box.com/s/dyuto939cd7yarlf6ara7bnio12yr4y0" TargetMode="External"/><Relationship Id="rId391" Type="http://schemas.openxmlformats.org/officeDocument/2006/relationships/hyperlink" Target="https://customwheelhousellc.box.com/s/bdiyz27z2lp5u8v5finu2e1mx9fx4g0r" TargetMode="External"/><Relationship Id="rId1908" Type="http://schemas.openxmlformats.org/officeDocument/2006/relationships/hyperlink" Target="https://customwheelhousellc.box.com/s/g9yzh4jv9uuw0su905n1nhxvxo8ftr0i" TargetMode="External"/><Relationship Id="rId251" Type="http://schemas.openxmlformats.org/officeDocument/2006/relationships/hyperlink" Target="https://customwheelhousellc.box.com/s/w0dfctm31fb9gst96e8w0qvow1bk5t3c" TargetMode="External"/><Relationship Id="rId489" Type="http://schemas.openxmlformats.org/officeDocument/2006/relationships/hyperlink" Target="https://customwheelhousellc.box.com/s/qaqzz4zz9q8issjhszm87ktr19bgsisf" TargetMode="External"/><Relationship Id="rId696" Type="http://schemas.openxmlformats.org/officeDocument/2006/relationships/hyperlink" Target="https://customwheelhousellc.box.com/s/5yckfs08w2apl042ylqmjfarsp8ggsmq" TargetMode="External"/><Relationship Id="rId349" Type="http://schemas.openxmlformats.org/officeDocument/2006/relationships/hyperlink" Target="https://customwheelhousellc.box.com/s/gx2b47dzgoadjjho2mglbh685kibtxjc" TargetMode="External"/><Relationship Id="rId556" Type="http://schemas.openxmlformats.org/officeDocument/2006/relationships/hyperlink" Target="https://customwheelhousellc.box.com/s/fmhpdx0vxk3rolyriresmfrhjci8jv7b" TargetMode="External"/><Relationship Id="rId763" Type="http://schemas.openxmlformats.org/officeDocument/2006/relationships/hyperlink" Target="https://customwheelhousellc.box.com/s/enum79be7jsef18x9sz621vgeyztgeku" TargetMode="External"/><Relationship Id="rId1186" Type="http://schemas.openxmlformats.org/officeDocument/2006/relationships/hyperlink" Target="https://customwheelhousellc.box.com/s/rxb19z29w3vwp4cmmmsnak9whow1cq7l" TargetMode="External"/><Relationship Id="rId1393" Type="http://schemas.openxmlformats.org/officeDocument/2006/relationships/hyperlink" Target="https://customwheelhousellc.box.com/s/tqerj10x3usyu644om6ycq6ju9pof1jb" TargetMode="External"/><Relationship Id="rId111" Type="http://schemas.openxmlformats.org/officeDocument/2006/relationships/hyperlink" Target="https://customwheelhousellc.box.com/s/y1kpn1wem4lg4arq1xbesu5hx134rwyu" TargetMode="External"/><Relationship Id="rId209" Type="http://schemas.openxmlformats.org/officeDocument/2006/relationships/hyperlink" Target="https://customwheelhousellc.box.com/s/unfy57lqrls3s2ptkcvwf7yvd71njl1l" TargetMode="External"/><Relationship Id="rId416" Type="http://schemas.openxmlformats.org/officeDocument/2006/relationships/hyperlink" Target="https://customwheelhousellc.box.com/s/215uxlkp7qkb153lgoorf8fs4kaf34d7" TargetMode="External"/><Relationship Id="rId970" Type="http://schemas.openxmlformats.org/officeDocument/2006/relationships/hyperlink" Target="https://customwheelhousellc.box.com/s/up92614hpbsdidlekd26edsndkx2km9t" TargetMode="External"/><Relationship Id="rId1046" Type="http://schemas.openxmlformats.org/officeDocument/2006/relationships/hyperlink" Target="https://customwheelhousellc.box.com/s/rraan2d9anyz27si1evepghz328btukj" TargetMode="External"/><Relationship Id="rId1253" Type="http://schemas.openxmlformats.org/officeDocument/2006/relationships/hyperlink" Target="https://customwheelhousellc.box.com/s/484h3g7yl3hsdega19huu2tm09dzwxfe" TargetMode="External"/><Relationship Id="rId1698" Type="http://schemas.openxmlformats.org/officeDocument/2006/relationships/hyperlink" Target="https://customwheelhousellc.box.com/s/2u8pvzdutsuboh2k5n9wjuqgp2byxlcb" TargetMode="External"/><Relationship Id="rId623" Type="http://schemas.openxmlformats.org/officeDocument/2006/relationships/hyperlink" Target="https://customwheelhousellc.box.com/s/r74jpwhsmttnzp8wvm482xyki45vt6p8" TargetMode="External"/><Relationship Id="rId830" Type="http://schemas.openxmlformats.org/officeDocument/2006/relationships/hyperlink" Target="https://customwheelhousellc.box.com/s/da8auet82yz9buyxo6ljt7ipr6t2fdo1" TargetMode="External"/><Relationship Id="rId928" Type="http://schemas.openxmlformats.org/officeDocument/2006/relationships/hyperlink" Target="https://customwheelhousellc.box.com/s/leug3o26518lt1lag2vrx76hsk8du0od" TargetMode="External"/><Relationship Id="rId1460" Type="http://schemas.openxmlformats.org/officeDocument/2006/relationships/hyperlink" Target="https://customwheelhousellc.box.com/s/assuo0kjssndp7tjcpwvfde2njee3brf" TargetMode="External"/><Relationship Id="rId1558" Type="http://schemas.openxmlformats.org/officeDocument/2006/relationships/hyperlink" Target="https://customwheelhousellc.box.com/s/xir8d22paupg0sgqukv7kgae27bej97r" TargetMode="External"/><Relationship Id="rId1765" Type="http://schemas.openxmlformats.org/officeDocument/2006/relationships/hyperlink" Target="https://customwheelhousellc.box.com/s/d35et1bykz2xa1u6da4kr3qkwiohfe6n" TargetMode="External"/><Relationship Id="rId57" Type="http://schemas.openxmlformats.org/officeDocument/2006/relationships/hyperlink" Target="https://customwheelhousellc.box.com/s/d6m332vb8zxzmg7p2vwh5zh2x6a2dieq" TargetMode="External"/><Relationship Id="rId1113" Type="http://schemas.openxmlformats.org/officeDocument/2006/relationships/hyperlink" Target="https://customwheelhousellc.box.com/s/dyuto939cd7yarlf6ara7bnio12yr4y0" TargetMode="External"/><Relationship Id="rId1320" Type="http://schemas.openxmlformats.org/officeDocument/2006/relationships/hyperlink" Target="https://customwheelhousellc.box.com/s/ln1iy3lyfc8buv7bvr5n2m8lsi3etuz2" TargetMode="External"/><Relationship Id="rId1418" Type="http://schemas.openxmlformats.org/officeDocument/2006/relationships/hyperlink" Target="https://customwheelhousellc.box.com/s/2sxqd3niz3c4x78yo30r1idkoqhqo23k" TargetMode="External"/><Relationship Id="rId1972" Type="http://schemas.openxmlformats.org/officeDocument/2006/relationships/hyperlink" Target="https://customwheelhousellc.box.com/s/lapyai37w2221p72s6urrxanzzymsxao" TargetMode="External"/><Relationship Id="rId1625" Type="http://schemas.openxmlformats.org/officeDocument/2006/relationships/hyperlink" Target="https://customwheelhousellc.box.com/s/n9dnypd23u5ql5a7g1ekh4z26kni40qv" TargetMode="External"/><Relationship Id="rId1832" Type="http://schemas.openxmlformats.org/officeDocument/2006/relationships/hyperlink" Target="https://customwheelhousellc.box.com/s/kjqfyrp4712rx6a5j0xk6dxghqrjly99" TargetMode="External"/><Relationship Id="rId273" Type="http://schemas.openxmlformats.org/officeDocument/2006/relationships/hyperlink" Target="https://customwheelhousellc.box.com/s/a6t274a71xov2fpamgl2kpv9chbq6h1n" TargetMode="External"/><Relationship Id="rId480" Type="http://schemas.openxmlformats.org/officeDocument/2006/relationships/hyperlink" Target="https://customwheelhousellc.box.com/s/0djaa7da2e01inipqiq03t85h0tftijl" TargetMode="External"/><Relationship Id="rId133" Type="http://schemas.openxmlformats.org/officeDocument/2006/relationships/hyperlink" Target="https://customwheelhousellc.box.com/s/13hoiw49m8h0vfsl6gtvd405w3b33cxm" TargetMode="External"/><Relationship Id="rId340" Type="http://schemas.openxmlformats.org/officeDocument/2006/relationships/hyperlink" Target="https://customwheelhousellc.box.com/s/d0uvxaykwjupd214hqo24ppo02165wz0" TargetMode="External"/><Relationship Id="rId578" Type="http://schemas.openxmlformats.org/officeDocument/2006/relationships/hyperlink" Target="https://customwheelhousellc.box.com/s/bda6a91sbl1bvioipjula9t4y09fp94x" TargetMode="External"/><Relationship Id="rId785" Type="http://schemas.openxmlformats.org/officeDocument/2006/relationships/hyperlink" Target="https://customwheelhousellc.box.com/s/ljmnb4blgk73o2vb9yj6s98a2h8gn4yt" TargetMode="External"/><Relationship Id="rId992" Type="http://schemas.openxmlformats.org/officeDocument/2006/relationships/hyperlink" Target="https://customwheelhousellc.box.com/s/ef4f6q0hjyl8onzvoir186ovbzknlmba" TargetMode="External"/><Relationship Id="rId2021" Type="http://schemas.openxmlformats.org/officeDocument/2006/relationships/hyperlink" Target="https://customwheelhousellc.box.com/s/s16ds8jgly6qjki23zcph4lcqwsjsj3t" TargetMode="External"/><Relationship Id="rId200" Type="http://schemas.openxmlformats.org/officeDocument/2006/relationships/hyperlink" Target="https://customwheelhousellc.box.com/s/rraan2d9anyz27si1evepghz328btukj" TargetMode="External"/><Relationship Id="rId438" Type="http://schemas.openxmlformats.org/officeDocument/2006/relationships/hyperlink" Target="https://customwheelhousellc.box.com/s/0m16hvgmz55rb77ht4bntmdbduf55b1a" TargetMode="External"/><Relationship Id="rId645" Type="http://schemas.openxmlformats.org/officeDocument/2006/relationships/hyperlink" Target="https://customwheelhousellc.box.com/s/2lg2kr9pizjb5ag1yuup0uvbhyfyr7ar" TargetMode="External"/><Relationship Id="rId852" Type="http://schemas.openxmlformats.org/officeDocument/2006/relationships/hyperlink" Target="https://customwheelhousellc.box.com/s/x6vmiw2oa35e5sffmph9j8t9kdqos83v" TargetMode="External"/><Relationship Id="rId1068" Type="http://schemas.openxmlformats.org/officeDocument/2006/relationships/hyperlink" Target="https://customwheelhousellc.box.com/s/b91593pgl8w5b45xfx0oifu9l2hvsx3e" TargetMode="External"/><Relationship Id="rId1275" Type="http://schemas.openxmlformats.org/officeDocument/2006/relationships/hyperlink" Target="https://customwheelhousellc.box.com/s/yi364h7tqpih2wzttotrfomrbona68pv" TargetMode="External"/><Relationship Id="rId1482" Type="http://schemas.openxmlformats.org/officeDocument/2006/relationships/hyperlink" Target="https://customwheelhousellc.box.com/s/bpseog4oaix45t2rrd7yi0mxks1o279a" TargetMode="External"/><Relationship Id="rId505" Type="http://schemas.openxmlformats.org/officeDocument/2006/relationships/hyperlink" Target="https://customwheelhousellc.box.com/s/codw9fwhfmyuh824isbhy2tjqi0v43oz" TargetMode="External"/><Relationship Id="rId712" Type="http://schemas.openxmlformats.org/officeDocument/2006/relationships/hyperlink" Target="https://customwheelhousellc.box.com/s/dzhxozevgzx9mmwjxlarax72ytx82c99" TargetMode="External"/><Relationship Id="rId1135" Type="http://schemas.openxmlformats.org/officeDocument/2006/relationships/hyperlink" Target="https://customwheelhousellc.box.com/s/f2ndrlbad9ossg1f6c59jt183onwwg1w" TargetMode="External"/><Relationship Id="rId1342" Type="http://schemas.openxmlformats.org/officeDocument/2006/relationships/hyperlink" Target="https://customwheelhousellc.box.com/s/8xbkjmdky5dzkdrhuh1i5wb986au6364" TargetMode="External"/><Relationship Id="rId1787" Type="http://schemas.openxmlformats.org/officeDocument/2006/relationships/hyperlink" Target="https://customwheelhousellc.box.com/s/916ooyamufvettk2dyhky8eab1cgnv7z" TargetMode="External"/><Relationship Id="rId1994" Type="http://schemas.openxmlformats.org/officeDocument/2006/relationships/hyperlink" Target="https://customwheelhousellc.box.com/s/xw81cbmiw80owed9kbpbpxjbs92vu99s" TargetMode="External"/><Relationship Id="rId79" Type="http://schemas.openxmlformats.org/officeDocument/2006/relationships/hyperlink" Target="https://customwheelhousellc.box.com/s/d6m332vb8zxzmg7p2vwh5zh2x6a2dieq" TargetMode="External"/><Relationship Id="rId1202" Type="http://schemas.openxmlformats.org/officeDocument/2006/relationships/hyperlink" Target="https://customwheelhousellc.box.com/s/1oatyx48onmsdhqtg04zzszdb7r0lc08" TargetMode="External"/><Relationship Id="rId1647" Type="http://schemas.openxmlformats.org/officeDocument/2006/relationships/hyperlink" Target="https://customwheelhousellc.box.com/s/cn224cs61amfs9fcpvcr4mxrxxvzb53t" TargetMode="External"/><Relationship Id="rId1854" Type="http://schemas.openxmlformats.org/officeDocument/2006/relationships/hyperlink" Target="https://customwheelhousellc.box.com/s/codw9fwhfmyuh824isbhy2tjqi0v43oz" TargetMode="External"/><Relationship Id="rId1507" Type="http://schemas.openxmlformats.org/officeDocument/2006/relationships/hyperlink" Target="https://customwheelhousellc.box.com/s/caslams0hxtu43dbrgs7tdaiyatq0q3h" TargetMode="External"/><Relationship Id="rId1714" Type="http://schemas.openxmlformats.org/officeDocument/2006/relationships/hyperlink" Target="https://customwheelhousellc.box.com/s/gfd7c5sylvi7pvqn52s7rb2dq9956gke" TargetMode="External"/><Relationship Id="rId295" Type="http://schemas.openxmlformats.org/officeDocument/2006/relationships/hyperlink" Target="https://customwheelhousellc.box.com/s/d937u3v5g5crp7rvzqmz7da31jyik5zu" TargetMode="External"/><Relationship Id="rId1921" Type="http://schemas.openxmlformats.org/officeDocument/2006/relationships/hyperlink" Target="https://customwheelhousellc.box.com/s/fqk7mxkrmaxftf9fx8t0hhj4pees0c2e" TargetMode="External"/><Relationship Id="rId155" Type="http://schemas.openxmlformats.org/officeDocument/2006/relationships/hyperlink" Target="https://customwheelhousellc.box.com/s/wmvsbdmw2gefqw814a09fsvkd8uzopro" TargetMode="External"/><Relationship Id="rId362" Type="http://schemas.openxmlformats.org/officeDocument/2006/relationships/hyperlink" Target="https://customwheelhousellc.box.com/s/w6r55qb2o7o27ujf8zmulq36phdanjhw" TargetMode="External"/><Relationship Id="rId1297" Type="http://schemas.openxmlformats.org/officeDocument/2006/relationships/hyperlink" Target="https://customwheelhousellc.box.com/s/73gj4foap5mtvpfaxma3p0mb9krr57tj" TargetMode="External"/><Relationship Id="rId222" Type="http://schemas.openxmlformats.org/officeDocument/2006/relationships/hyperlink" Target="https://customwheelhousellc.box.com/s/24pf2hqxgc66eo5x4uo7mbnk44a2xkmw" TargetMode="External"/><Relationship Id="rId667" Type="http://schemas.openxmlformats.org/officeDocument/2006/relationships/hyperlink" Target="https://customwheelhousellc.box.com/s/smwegamf1wo0byy0rv0juc1cas8w01ts" TargetMode="External"/><Relationship Id="rId874" Type="http://schemas.openxmlformats.org/officeDocument/2006/relationships/hyperlink" Target="https://customwheelhousellc.box.com/s/mhj8s0wdbqyv8c8e4edqnods7f4oemuz" TargetMode="External"/><Relationship Id="rId527" Type="http://schemas.openxmlformats.org/officeDocument/2006/relationships/hyperlink" Target="https://customwheelhousellc.box.com/s/o9afcs1ax4rfv10y6f6kaqzqaemp273q" TargetMode="External"/><Relationship Id="rId734" Type="http://schemas.openxmlformats.org/officeDocument/2006/relationships/hyperlink" Target="https://customwheelhousellc.box.com/s/7fwfoeol4wgn7jnt6dppwmsxohdgyod4" TargetMode="External"/><Relationship Id="rId941" Type="http://schemas.openxmlformats.org/officeDocument/2006/relationships/hyperlink" Target="https://customwheelhousellc.box.com/s/it8iu5uxrl64a5k90otb9wcyrdn3a90h" TargetMode="External"/><Relationship Id="rId1157" Type="http://schemas.openxmlformats.org/officeDocument/2006/relationships/hyperlink" Target="https://customwheelhousellc.box.com/s/v7bmw4x47vr9bg53uweh4fs7m9mut38r" TargetMode="External"/><Relationship Id="rId1364" Type="http://schemas.openxmlformats.org/officeDocument/2006/relationships/hyperlink" Target="https://customwheelhousellc.box.com/s/77w0t81hkfwhjyvsatjnbnkgqr6k9cl7" TargetMode="External"/><Relationship Id="rId1571" Type="http://schemas.openxmlformats.org/officeDocument/2006/relationships/hyperlink" Target="https://customwheelhousellc.box.com/s/usks5hkopdlmzvba2w8fvfebx3o609sd" TargetMode="External"/><Relationship Id="rId70" Type="http://schemas.openxmlformats.org/officeDocument/2006/relationships/hyperlink" Target="https://customwheelhousellc.box.com/s/bhklbcngslhj3x7gn5ac4rq9x6qvwf16" TargetMode="External"/><Relationship Id="rId801" Type="http://schemas.openxmlformats.org/officeDocument/2006/relationships/hyperlink" Target="https://customwheelhousellc.box.com/s/jty6xrgimw6ysv9zhte0r3omjm8eqduz" TargetMode="External"/><Relationship Id="rId1017" Type="http://schemas.openxmlformats.org/officeDocument/2006/relationships/hyperlink" Target="https://customwheelhousellc.box.com/s/esn8dl1iu4467yfc0ta66aowm00n3akc" TargetMode="External"/><Relationship Id="rId1224" Type="http://schemas.openxmlformats.org/officeDocument/2006/relationships/hyperlink" Target="https://customwheelhousellc.box.com/s/b3xc324kbx7v2057f12kvp939du4u6am" TargetMode="External"/><Relationship Id="rId1431" Type="http://schemas.openxmlformats.org/officeDocument/2006/relationships/hyperlink" Target="https://customwheelhousellc.box.com/s/6kvmeqwh42qn00az68fncd1hkgmqs7yn" TargetMode="External"/><Relationship Id="rId1669" Type="http://schemas.openxmlformats.org/officeDocument/2006/relationships/hyperlink" Target="https://customwheelhousellc.box.com/s/z5xk3fh40r54pi8at7eo1vxu5pnzdnd8" TargetMode="External"/><Relationship Id="rId1876" Type="http://schemas.openxmlformats.org/officeDocument/2006/relationships/hyperlink" Target="https://customwheelhousellc.box.com/s/i36uoigpev8gxmtmef4ls8tvsxo6ejfl" TargetMode="External"/><Relationship Id="rId1529" Type="http://schemas.openxmlformats.org/officeDocument/2006/relationships/hyperlink" Target="https://customwheelhousellc.box.com/s/2hxsztgv7rywy7swhw7q2mx6j2e4ft15" TargetMode="External"/><Relationship Id="rId1736" Type="http://schemas.openxmlformats.org/officeDocument/2006/relationships/hyperlink" Target="https://customwheelhousellc.box.com/s/32osse9dcbnsa039zgk5f08psekj8u7v" TargetMode="External"/><Relationship Id="rId1943" Type="http://schemas.openxmlformats.org/officeDocument/2006/relationships/hyperlink" Target="https://customwheelhousellc.box.com/s/9vnr1tdy1f2khbcpu7k58qloonns20q6" TargetMode="External"/><Relationship Id="rId28" Type="http://schemas.openxmlformats.org/officeDocument/2006/relationships/hyperlink" Target="https://customwheelhousellc.box.com/s/e2j62pdz6a6zmguheyr4dfsbkxe0fode" TargetMode="External"/><Relationship Id="rId1803" Type="http://schemas.openxmlformats.org/officeDocument/2006/relationships/hyperlink" Target="https://customwheelhousellc.box.com/s/rj8zs9ski43kfh053r5di1ddzsueoxzv" TargetMode="External"/><Relationship Id="rId177" Type="http://schemas.openxmlformats.org/officeDocument/2006/relationships/hyperlink" Target="https://customwheelhousellc.box.com/s/f7uoqhiwefhgojh9l87ijoo6no5t53bi" TargetMode="External"/><Relationship Id="rId384" Type="http://schemas.openxmlformats.org/officeDocument/2006/relationships/hyperlink" Target="https://customwheelhousellc.box.com/s/gcagxugwcsuyhtktbp92sn0cf0e51r3x" TargetMode="External"/><Relationship Id="rId591" Type="http://schemas.openxmlformats.org/officeDocument/2006/relationships/hyperlink" Target="https://customwheelhousellc.box.com/s/c4wtyoyxgqhsg1pbqrurixcdogwkmj15" TargetMode="External"/><Relationship Id="rId244" Type="http://schemas.openxmlformats.org/officeDocument/2006/relationships/hyperlink" Target="https://customwheelhousellc.box.com/s/2sxqd3niz3c4x78yo30r1idkoqhqo23k" TargetMode="External"/><Relationship Id="rId689" Type="http://schemas.openxmlformats.org/officeDocument/2006/relationships/hyperlink" Target="https://customwheelhousellc.box.com/s/74ydw5mmc435p468p9cid3sxw6igspd6" TargetMode="External"/><Relationship Id="rId896" Type="http://schemas.openxmlformats.org/officeDocument/2006/relationships/hyperlink" Target="https://customwheelhousellc.box.com/s/imy948g0m50e1893kdq970aruztqqlj6" TargetMode="External"/><Relationship Id="rId1081" Type="http://schemas.openxmlformats.org/officeDocument/2006/relationships/hyperlink" Target="https://customwheelhousellc.box.com/s/ooeo3vk7jpbdjzoja4h70mnwge3oaa31" TargetMode="External"/><Relationship Id="rId451" Type="http://schemas.openxmlformats.org/officeDocument/2006/relationships/hyperlink" Target="https://customwheelhousellc.box.com/s/i8sjv3hzrr3a7rzn981g77muo28cjs94" TargetMode="External"/><Relationship Id="rId549" Type="http://schemas.openxmlformats.org/officeDocument/2006/relationships/hyperlink" Target="https://customwheelhousellc.box.com/s/eajy264kqxygyfh0tfznb5rmhhdwaj9o" TargetMode="External"/><Relationship Id="rId756" Type="http://schemas.openxmlformats.org/officeDocument/2006/relationships/hyperlink" Target="https://customwheelhousellc.box.com/s/i36uoigpev8gxmtmef4ls8tvsxo6ejfl" TargetMode="External"/><Relationship Id="rId1179" Type="http://schemas.openxmlformats.org/officeDocument/2006/relationships/hyperlink" Target="https://customwheelhousellc.box.com/s/d6y5vuz7kao5hb7yq4uof5uz7v08fhs5" TargetMode="External"/><Relationship Id="rId1386" Type="http://schemas.openxmlformats.org/officeDocument/2006/relationships/hyperlink" Target="https://customwheelhousellc.box.com/s/ljmnb4blgk73o2vb9yj6s98a2h8gn4yt" TargetMode="External"/><Relationship Id="rId1593" Type="http://schemas.openxmlformats.org/officeDocument/2006/relationships/hyperlink" Target="https://customwheelhousellc.box.com/s/usks5hkopdlmzvba2w8fvfebx3o609sd" TargetMode="External"/><Relationship Id="rId104" Type="http://schemas.openxmlformats.org/officeDocument/2006/relationships/hyperlink" Target="https://customwheelhousellc.box.com/s/v2v164r11tntpwzthgesqdjjfjctdx06" TargetMode="External"/><Relationship Id="rId311" Type="http://schemas.openxmlformats.org/officeDocument/2006/relationships/hyperlink" Target="https://customwheelhousellc.box.com/s/p7cbtw3j3h6dhtk2455bq166p2mz9cyx" TargetMode="External"/><Relationship Id="rId409" Type="http://schemas.openxmlformats.org/officeDocument/2006/relationships/hyperlink" Target="https://customwheelhousellc.box.com/s/ljsx6sh5bz1hhqarogy5mlfoqs8x94id" TargetMode="External"/><Relationship Id="rId963" Type="http://schemas.openxmlformats.org/officeDocument/2006/relationships/hyperlink" Target="https://customwheelhousellc.box.com/s/tn4u4bttu5oq0ybmu78ymibh72z3t05j" TargetMode="External"/><Relationship Id="rId1039" Type="http://schemas.openxmlformats.org/officeDocument/2006/relationships/hyperlink" Target="https://customwheelhousellc.box.com/s/xzq7eyzcmtn8pxypmqa62rseaczqxtuc" TargetMode="External"/><Relationship Id="rId1246" Type="http://schemas.openxmlformats.org/officeDocument/2006/relationships/hyperlink" Target="https://customwheelhousellc.box.com/s/dwdl45b3fxupssrm9z6va42lv3mda8ou" TargetMode="External"/><Relationship Id="rId1898" Type="http://schemas.openxmlformats.org/officeDocument/2006/relationships/hyperlink" Target="https://customwheelhousellc.box.com/s/i36uoigpev8gxmtmef4ls8tvsxo6ejfl" TargetMode="External"/><Relationship Id="rId92" Type="http://schemas.openxmlformats.org/officeDocument/2006/relationships/hyperlink" Target="https://customwheelhousellc.box.com/s/1quchxpqhw3fusbn74aak8kg89g0mse6" TargetMode="External"/><Relationship Id="rId616" Type="http://schemas.openxmlformats.org/officeDocument/2006/relationships/hyperlink" Target="https://customwheelhousellc.box.com/s/jfuph35xqarazx5x7oucfz573osp3cwb" TargetMode="External"/><Relationship Id="rId823" Type="http://schemas.openxmlformats.org/officeDocument/2006/relationships/hyperlink" Target="https://customwheelhousellc.box.com/s/jty6xrgimw6ysv9zhte0r3omjm8eqduz" TargetMode="External"/><Relationship Id="rId1453" Type="http://schemas.openxmlformats.org/officeDocument/2006/relationships/hyperlink" Target="https://customwheelhousellc.box.com/s/y6li57l56ijc6a8izbv1rl32hzvt57nm" TargetMode="External"/><Relationship Id="rId1660" Type="http://schemas.openxmlformats.org/officeDocument/2006/relationships/hyperlink" Target="https://customwheelhousellc.box.com/s/p6vo5wlta1dsbmhcmui9r4srbkfna1ky" TargetMode="External"/><Relationship Id="rId1758" Type="http://schemas.openxmlformats.org/officeDocument/2006/relationships/hyperlink" Target="https://customwheelhousellc.box.com/s/qq1ny6d1g1nkl6vl5bntnyqxi8vrqoy4" TargetMode="External"/><Relationship Id="rId1106" Type="http://schemas.openxmlformats.org/officeDocument/2006/relationships/hyperlink" Target="https://customwheelhousellc.box.com/s/bhklbcngslhj3x7gn5ac4rq9x6qvwf16" TargetMode="External"/><Relationship Id="rId1313" Type="http://schemas.openxmlformats.org/officeDocument/2006/relationships/hyperlink" Target="https://customwheelhousellc.box.com/s/7opb0q4n081nugzc7tnn3zn2g16hhbwu" TargetMode="External"/><Relationship Id="rId1520" Type="http://schemas.openxmlformats.org/officeDocument/2006/relationships/hyperlink" Target="https://customwheelhousellc.box.com/s/jb66jfs77fbjkruxzvfc6buwe94oxzt8" TargetMode="External"/><Relationship Id="rId1965" Type="http://schemas.openxmlformats.org/officeDocument/2006/relationships/hyperlink" Target="https://customwheelhousellc.box.com/s/9vnr1tdy1f2khbcpu7k58qloonns20q6" TargetMode="External"/><Relationship Id="rId1618" Type="http://schemas.openxmlformats.org/officeDocument/2006/relationships/hyperlink" Target="https://customwheelhousellc.box.com/s/pm0oir4n93gt1r3cl47zyws5ntqx4qx0" TargetMode="External"/><Relationship Id="rId1825" Type="http://schemas.openxmlformats.org/officeDocument/2006/relationships/hyperlink" Target="https://customwheelhousellc.box.com/s/61csywhr4sz7r4g8e6i1hzuoxnb9yzv4" TargetMode="External"/><Relationship Id="rId199" Type="http://schemas.openxmlformats.org/officeDocument/2006/relationships/hyperlink" Target="https://customwheelhousellc.box.com/s/rraan2d9anyz27si1evepghz328btukj" TargetMode="External"/><Relationship Id="rId266" Type="http://schemas.openxmlformats.org/officeDocument/2006/relationships/hyperlink" Target="https://customwheelhousellc.box.com/s/23m512ziiaeslbuwy6tnipw3peuegunm" TargetMode="External"/><Relationship Id="rId473" Type="http://schemas.openxmlformats.org/officeDocument/2006/relationships/hyperlink" Target="https://customwheelhousellc.box.com/s/1cioxf2dhl35snha7ksu4jayg3afuowo" TargetMode="External"/><Relationship Id="rId680" Type="http://schemas.openxmlformats.org/officeDocument/2006/relationships/hyperlink" Target="https://customwheelhousellc.box.com/s/gsahqgi3rse2kki44xcl25rwrz7ixzc5" TargetMode="External"/><Relationship Id="rId126" Type="http://schemas.openxmlformats.org/officeDocument/2006/relationships/hyperlink" Target="https://customwheelhousellc.box.com/s/tviiad4h48iecpf8olel55ggvg84yq4m" TargetMode="External"/><Relationship Id="rId333" Type="http://schemas.openxmlformats.org/officeDocument/2006/relationships/hyperlink" Target="https://customwheelhousellc.box.com/s/dc5oqt975wsv1bxkzi6ikt70nm6kgtk6" TargetMode="External"/><Relationship Id="rId540" Type="http://schemas.openxmlformats.org/officeDocument/2006/relationships/hyperlink" Target="https://customwheelhousellc.box.com/s/sxfupispr919ra8yc5z3up7e8g6c8j75" TargetMode="External"/><Relationship Id="rId778" Type="http://schemas.openxmlformats.org/officeDocument/2006/relationships/hyperlink" Target="https://customwheelhousellc.box.com/s/sxfupispr919ra8yc5z3up7e8g6c8j75" TargetMode="External"/><Relationship Id="rId985" Type="http://schemas.openxmlformats.org/officeDocument/2006/relationships/hyperlink" Target="https://customwheelhousellc.box.com/s/u8l9t0mgt3cakxpyu24pavd10y38voat" TargetMode="External"/><Relationship Id="rId1170" Type="http://schemas.openxmlformats.org/officeDocument/2006/relationships/hyperlink" Target="https://customwheelhousellc.box.com/s/wow1onm2tjde69y1hulgkofhrqvgvkct" TargetMode="External"/><Relationship Id="rId2014" Type="http://schemas.openxmlformats.org/officeDocument/2006/relationships/hyperlink" Target="https://customwheelhousellc.box.com/s/une9442pen0gbuabzeeltge10zynx53i" TargetMode="External"/><Relationship Id="rId638" Type="http://schemas.openxmlformats.org/officeDocument/2006/relationships/hyperlink" Target="https://customwheelhousellc.box.com/s/841nnx14qw0tj5vetctqclkp99uuwpll" TargetMode="External"/><Relationship Id="rId845" Type="http://schemas.openxmlformats.org/officeDocument/2006/relationships/hyperlink" Target="https://customwheelhousellc.box.com/s/1uy4hsb6dchmeyjkqh04n0bhr1cyzxf4" TargetMode="External"/><Relationship Id="rId1030" Type="http://schemas.openxmlformats.org/officeDocument/2006/relationships/hyperlink" Target="https://customwheelhousellc.box.com/s/2eo8ol773hfbmy217bz5n1erv5mhqjh5" TargetMode="External"/><Relationship Id="rId1268" Type="http://schemas.openxmlformats.org/officeDocument/2006/relationships/hyperlink" Target="https://customwheelhousellc.box.com/s/xyy6ib7yzsep9x4nwjfv69ozjv2qs7q7" TargetMode="External"/><Relationship Id="rId1475" Type="http://schemas.openxmlformats.org/officeDocument/2006/relationships/hyperlink" Target="https://customwheelhousellc.box.com/s/xqezloi3lpfvwspnhcoc7q3jple9esf8" TargetMode="External"/><Relationship Id="rId1682" Type="http://schemas.openxmlformats.org/officeDocument/2006/relationships/hyperlink" Target="https://customwheelhousellc.box.com/s/2u8pvzdutsuboh2k5n9wjuqgp2byxlcb" TargetMode="External"/><Relationship Id="rId400" Type="http://schemas.openxmlformats.org/officeDocument/2006/relationships/hyperlink" Target="https://customwheelhousellc.box.com/s/9qtoizcuxzlv1out0c9vd3c8k6079cph" TargetMode="External"/><Relationship Id="rId705" Type="http://schemas.openxmlformats.org/officeDocument/2006/relationships/hyperlink" Target="https://customwheelhousellc.box.com/s/dyczdy8gz84hv4kqcdqu7z40e7bxps3c" TargetMode="External"/><Relationship Id="rId1128" Type="http://schemas.openxmlformats.org/officeDocument/2006/relationships/hyperlink" Target="https://customwheelhousellc.box.com/s/yzdir4uqahlnof9dngy3lly7qhhh8p6r" TargetMode="External"/><Relationship Id="rId1335" Type="http://schemas.openxmlformats.org/officeDocument/2006/relationships/hyperlink" Target="https://customwheelhousellc.box.com/s/zonty1jochgtqbn9zh1hkw0huytynii6" TargetMode="External"/><Relationship Id="rId1542" Type="http://schemas.openxmlformats.org/officeDocument/2006/relationships/hyperlink" Target="https://customwheelhousellc.box.com/s/5t2q58pmhfzq4leuptmibku7v06w17qb" TargetMode="External"/><Relationship Id="rId1987" Type="http://schemas.openxmlformats.org/officeDocument/2006/relationships/hyperlink" Target="https://customwheelhousellc.box.com/s/4l3htsa610r6t1kpjgku9ruqdhpjw9iv" TargetMode="External"/><Relationship Id="rId912" Type="http://schemas.openxmlformats.org/officeDocument/2006/relationships/hyperlink" Target="https://customwheelhousellc.box.com/s/rxjpashn260qwcxw8mjowngye0t7zecv" TargetMode="External"/><Relationship Id="rId1847" Type="http://schemas.openxmlformats.org/officeDocument/2006/relationships/hyperlink" Target="https://customwheelhousellc.box.com/s/8tz9r6xhj2gady3vllng4uaj2w1z5oe6" TargetMode="External"/><Relationship Id="rId41" Type="http://schemas.openxmlformats.org/officeDocument/2006/relationships/hyperlink" Target="https://customwheelhousellc.box.com/s/kyzykqg3nt6i6xq6gfma32cqroo5xqb2" TargetMode="External"/><Relationship Id="rId1402" Type="http://schemas.openxmlformats.org/officeDocument/2006/relationships/hyperlink" Target="https://customwheelhousellc.box.com/s/m8lkgeo4wuzjz9ur2z3kkosn6xkwvj3q" TargetMode="External"/><Relationship Id="rId1707" Type="http://schemas.openxmlformats.org/officeDocument/2006/relationships/hyperlink" Target="https://customwheelhousellc.box.com/s/62ml3z544n1ylzvaonjof8pv3ltvcmjp" TargetMode="External"/><Relationship Id="rId190" Type="http://schemas.openxmlformats.org/officeDocument/2006/relationships/hyperlink" Target="https://customwheelhousellc.box.com/s/v7bmw4x47vr9bg53uweh4fs7m9mut38r" TargetMode="External"/><Relationship Id="rId288" Type="http://schemas.openxmlformats.org/officeDocument/2006/relationships/hyperlink" Target="https://customwheelhousellc.box.com/s/ntikn80dofm7vfw9zl718rfghmsvfbg4" TargetMode="External"/><Relationship Id="rId1914" Type="http://schemas.openxmlformats.org/officeDocument/2006/relationships/hyperlink" Target="https://customwheelhousellc.box.com/s/g9yzh4jv9uuw0su905n1nhxvxo8ftr0i" TargetMode="External"/><Relationship Id="rId495" Type="http://schemas.openxmlformats.org/officeDocument/2006/relationships/hyperlink" Target="https://customwheelhousellc.box.com/s/yi9r7ua7rx0wl2g40fn0smaoob4r4ry2" TargetMode="External"/><Relationship Id="rId148" Type="http://schemas.openxmlformats.org/officeDocument/2006/relationships/hyperlink" Target="https://customwheelhousellc.box.com/s/wmvsbdmw2gefqw814a09fsvkd8uzopro" TargetMode="External"/><Relationship Id="rId355" Type="http://schemas.openxmlformats.org/officeDocument/2006/relationships/hyperlink" Target="https://customwheelhousellc.box.com/s/jftv6bwr7cuo2mict6hoimink9kkxljh" TargetMode="External"/><Relationship Id="rId562" Type="http://schemas.openxmlformats.org/officeDocument/2006/relationships/hyperlink" Target="https://customwheelhousellc.box.com/s/ip482qbmysdgaf6jlxriv2uk24h7uues" TargetMode="External"/><Relationship Id="rId1192" Type="http://schemas.openxmlformats.org/officeDocument/2006/relationships/hyperlink" Target="https://customwheelhousellc.box.com/s/rxb19z29w3vwp4cmmmsnak9whow1cq7l" TargetMode="External"/><Relationship Id="rId2036" Type="http://schemas.openxmlformats.org/officeDocument/2006/relationships/hyperlink" Target="https://customwheelhousellc.box.com/s/vn60wh4h5547yfhm9zhkmb71qf30lbhf" TargetMode="External"/><Relationship Id="rId215" Type="http://schemas.openxmlformats.org/officeDocument/2006/relationships/hyperlink" Target="https://customwheelhousellc.box.com/s/qld5cmahcypxj59cb9p7fy27n1q6un73" TargetMode="External"/><Relationship Id="rId422" Type="http://schemas.openxmlformats.org/officeDocument/2006/relationships/hyperlink" Target="https://customwheelhousellc.box.com/s/lo6ktor6k78a950yjdwj6f29ycbg3kf0" TargetMode="External"/><Relationship Id="rId867" Type="http://schemas.openxmlformats.org/officeDocument/2006/relationships/hyperlink" Target="https://customwheelhousellc.box.com/s/1uy4hsb6dchmeyjkqh04n0bhr1cyzxf4" TargetMode="External"/><Relationship Id="rId1052" Type="http://schemas.openxmlformats.org/officeDocument/2006/relationships/hyperlink" Target="https://customwheelhousellc.box.com/s/qld5cmahcypxj59cb9p7fy27n1q6un73" TargetMode="External"/><Relationship Id="rId1497" Type="http://schemas.openxmlformats.org/officeDocument/2006/relationships/hyperlink" Target="https://customwheelhousellc.box.com/s/pvfphdsudm11721jlmkf7dcv1udsfuug" TargetMode="External"/><Relationship Id="rId727" Type="http://schemas.openxmlformats.org/officeDocument/2006/relationships/hyperlink" Target="https://customwheelhousellc.box.com/s/4s1sb9jqvh9ts59xq567jvmmw8hoahz5" TargetMode="External"/><Relationship Id="rId934" Type="http://schemas.openxmlformats.org/officeDocument/2006/relationships/hyperlink" Target="https://customwheelhousellc.box.com/s/leug3o26518lt1lag2vrx76hsk8du0od" TargetMode="External"/><Relationship Id="rId1357" Type="http://schemas.openxmlformats.org/officeDocument/2006/relationships/hyperlink" Target="https://customwheelhousellc.box.com/s/yubkibecvfrckapnlcx3fvrcjuoufbjd" TargetMode="External"/><Relationship Id="rId1564" Type="http://schemas.openxmlformats.org/officeDocument/2006/relationships/hyperlink" Target="https://customwheelhousellc.box.com/s/f2ndrlbad9ossg1f6c59jt183onwwg1w" TargetMode="External"/><Relationship Id="rId1771" Type="http://schemas.openxmlformats.org/officeDocument/2006/relationships/hyperlink" Target="https://customwheelhousellc.box.com/s/gjbptrchyn671attdpv0f3fl4iqb0rx5" TargetMode="External"/><Relationship Id="rId63" Type="http://schemas.openxmlformats.org/officeDocument/2006/relationships/hyperlink" Target="https://customwheelhousellc.box.com/s/y1kpn1wem4lg4arq1xbesu5hx134rwyu" TargetMode="External"/><Relationship Id="rId1217" Type="http://schemas.openxmlformats.org/officeDocument/2006/relationships/hyperlink" Target="https://customwheelhousellc.box.com/s/7t594m6njqa97433ojqqylgvf0spw3f3" TargetMode="External"/><Relationship Id="rId1424" Type="http://schemas.openxmlformats.org/officeDocument/2006/relationships/hyperlink" Target="https://customwheelhousellc.box.com/s/g3rbpnv6nxfdfymvuti1511hs80oma3g" TargetMode="External"/><Relationship Id="rId1631" Type="http://schemas.openxmlformats.org/officeDocument/2006/relationships/hyperlink" Target="https://customwheelhousellc.box.com/s/n9dnypd23u5ql5a7g1ekh4z26kni40qv" TargetMode="External"/><Relationship Id="rId1869" Type="http://schemas.openxmlformats.org/officeDocument/2006/relationships/hyperlink" Target="https://customwheelhousellc.box.com/s/o9afcs1ax4rfv10y6f6kaqzqaemp273q" TargetMode="External"/><Relationship Id="rId1729" Type="http://schemas.openxmlformats.org/officeDocument/2006/relationships/hyperlink" Target="https://customwheelhousellc.box.com/s/8w468tzzpn5k9hw27s3k9nux9nhcdqtc" TargetMode="External"/><Relationship Id="rId1936" Type="http://schemas.openxmlformats.org/officeDocument/2006/relationships/hyperlink" Target="https://customwheelhousellc.box.com/s/xfmy8ipd9q1pb0zea84zl1r7kg6kijfb" TargetMode="External"/><Relationship Id="rId377" Type="http://schemas.openxmlformats.org/officeDocument/2006/relationships/hyperlink" Target="https://customwheelhousellc.box.com/s/jdrbselhj6vlx5qwkmd748gilc7ccm4w" TargetMode="External"/><Relationship Id="rId584" Type="http://schemas.openxmlformats.org/officeDocument/2006/relationships/hyperlink" Target="https://customwheelhousellc.box.com/s/uujrykw7ep8d3zhbxzzmh1au1xc4asgi" TargetMode="External"/><Relationship Id="rId5" Type="http://schemas.openxmlformats.org/officeDocument/2006/relationships/hyperlink" Target="https://www.dropbox.com/s/zh9sk6cfsvu0fxl/MR401_UTV_Beadlock_Titanium.jpg?dl=0" TargetMode="External"/><Relationship Id="rId237" Type="http://schemas.openxmlformats.org/officeDocument/2006/relationships/hyperlink" Target="https://customwheelhousellc.box.com/s/1tv019xpqoxbrefcb04k88r9acpy88v0" TargetMode="External"/><Relationship Id="rId791" Type="http://schemas.openxmlformats.org/officeDocument/2006/relationships/hyperlink" Target="https://customwheelhousellc.box.com/s/qaqzz4zz9q8issjhszm87ktr19bgsisf" TargetMode="External"/><Relationship Id="rId889" Type="http://schemas.openxmlformats.org/officeDocument/2006/relationships/hyperlink" Target="https://customwheelhousellc.box.com/s/ttirpybk5o4fo428ck45fvq4l5un93p7" TargetMode="External"/><Relationship Id="rId1074" Type="http://schemas.openxmlformats.org/officeDocument/2006/relationships/hyperlink" Target="https://customwheelhousellc.box.com/s/13hoiw49m8h0vfsl6gtvd405w3b33cxm" TargetMode="External"/><Relationship Id="rId444" Type="http://schemas.openxmlformats.org/officeDocument/2006/relationships/hyperlink" Target="https://customwheelhousellc.box.com/s/hopzj2usrizcl37g1sl0jgv0dgra6dll" TargetMode="External"/><Relationship Id="rId651" Type="http://schemas.openxmlformats.org/officeDocument/2006/relationships/hyperlink" Target="https://customwheelhousellc.box.com/s/rgz76nqhw86eqor28ebuan3s2m5y67fy" TargetMode="External"/><Relationship Id="rId749" Type="http://schemas.openxmlformats.org/officeDocument/2006/relationships/hyperlink" Target="https://customwheelhousellc.box.com/s/xyy6ib7yzsep9x4nwjfv69ozjv2qs7q7" TargetMode="External"/><Relationship Id="rId1281" Type="http://schemas.openxmlformats.org/officeDocument/2006/relationships/hyperlink" Target="https://customwheelhousellc.box.com/s/yi364h7tqpih2wzttotrfomrbona68pv" TargetMode="External"/><Relationship Id="rId1379" Type="http://schemas.openxmlformats.org/officeDocument/2006/relationships/hyperlink" Target="https://customwheelhousellc.box.com/s/61csywhr4sz7r4g8e6i1hzuoxnb9yzv4" TargetMode="External"/><Relationship Id="rId1586" Type="http://schemas.openxmlformats.org/officeDocument/2006/relationships/hyperlink" Target="https://customwheelhousellc.box.com/s/5vmc6sf89myax8xx49icig73dr1bdef8" TargetMode="External"/><Relationship Id="rId304" Type="http://schemas.openxmlformats.org/officeDocument/2006/relationships/hyperlink" Target="https://customwheelhousellc.box.com/s/4uxzdszxd74mwtwt66ki7p27uvuwhbnt" TargetMode="External"/><Relationship Id="rId511" Type="http://schemas.openxmlformats.org/officeDocument/2006/relationships/hyperlink" Target="https://customwheelhousellc.box.com/s/j8am95j6fcrf3iqmryqe8sd6hh8tkupg" TargetMode="External"/><Relationship Id="rId609" Type="http://schemas.openxmlformats.org/officeDocument/2006/relationships/hyperlink" Target="https://customwheelhousellc.box.com/s/rkuzmigbhg9g8d9rjcwyv3ambarq70r8" TargetMode="External"/><Relationship Id="rId956" Type="http://schemas.openxmlformats.org/officeDocument/2006/relationships/hyperlink" Target="https://customwheelhousellc.box.com/s/wmdilrk7ypl4dwz965qntiicnogudze2" TargetMode="External"/><Relationship Id="rId1141" Type="http://schemas.openxmlformats.org/officeDocument/2006/relationships/hyperlink" Target="https://customwheelhousellc.box.com/s/61csywhr4sz7r4g8e6i1hzuoxnb9yzv4" TargetMode="External"/><Relationship Id="rId1239" Type="http://schemas.openxmlformats.org/officeDocument/2006/relationships/hyperlink" Target="https://customwheelhousellc.box.com/s/ixl7683kg5xgfhb5kv6j1h6hwuzqcrdu" TargetMode="External"/><Relationship Id="rId1793" Type="http://schemas.openxmlformats.org/officeDocument/2006/relationships/hyperlink" Target="https://customwheelhousellc.box.com/s/rj8zs9ski43kfh053r5di1ddzsueoxzv" TargetMode="External"/><Relationship Id="rId85" Type="http://schemas.openxmlformats.org/officeDocument/2006/relationships/hyperlink" Target="https://customwheelhousellc.box.com/s/x9srlh34etsgkwq7tv3335bg3q777am9" TargetMode="External"/><Relationship Id="rId816" Type="http://schemas.openxmlformats.org/officeDocument/2006/relationships/hyperlink" Target="https://customwheelhousellc.box.com/s/m8dddx0oahcrneo38r97vvdzszc7hh87" TargetMode="External"/><Relationship Id="rId1001" Type="http://schemas.openxmlformats.org/officeDocument/2006/relationships/hyperlink" Target="https://customwheelhousellc.box.com/s/esn8dl1iu4467yfc0ta66aowm00n3akc" TargetMode="External"/><Relationship Id="rId1446" Type="http://schemas.openxmlformats.org/officeDocument/2006/relationships/hyperlink" Target="https://customwheelhousellc.box.com/s/49i3hc7qdy47povaijnzbgqk8w4om21g" TargetMode="External"/><Relationship Id="rId1653" Type="http://schemas.openxmlformats.org/officeDocument/2006/relationships/hyperlink" Target="https://customwheelhousellc.box.com/s/z5xk3fh40r54pi8at7eo1vxu5pnzdnd8" TargetMode="External"/><Relationship Id="rId1860" Type="http://schemas.openxmlformats.org/officeDocument/2006/relationships/hyperlink" Target="https://customwheelhousellc.box.com/s/codw9fwhfmyuh824isbhy2tjqi0v43oz" TargetMode="External"/><Relationship Id="rId1306" Type="http://schemas.openxmlformats.org/officeDocument/2006/relationships/hyperlink" Target="https://customwheelhousellc.box.com/s/butad84b4v03tkamvl11zw6h52lpk47u" TargetMode="External"/><Relationship Id="rId1513" Type="http://schemas.openxmlformats.org/officeDocument/2006/relationships/hyperlink" Target="https://customwheelhousellc.box.com/s/caslams0hxtu43dbrgs7tdaiyatq0q3h" TargetMode="External"/><Relationship Id="rId1720" Type="http://schemas.openxmlformats.org/officeDocument/2006/relationships/hyperlink" Target="https://customwheelhousellc.box.com/s/qifwd491bjx14c395qa6gm5la5xbyztx" TargetMode="External"/><Relationship Id="rId1958" Type="http://schemas.openxmlformats.org/officeDocument/2006/relationships/hyperlink" Target="https://customwheelhousellc.box.com/s/xfmy8ipd9q1pb0zea84zl1r7kg6kijfb" TargetMode="External"/><Relationship Id="rId12" Type="http://schemas.openxmlformats.org/officeDocument/2006/relationships/hyperlink" Target="https://www.dropbox.com/s/wfrof1d4xycdvn5/MR406_UTV_Beadlock_Matte_Black_Head_On.jpg?dl=0" TargetMode="External"/><Relationship Id="rId1818" Type="http://schemas.openxmlformats.org/officeDocument/2006/relationships/hyperlink" Target="https://customwheelhousellc.box.com/s/oel3v1kkphuo5fsyn3as1v16avhb4e9s" TargetMode="External"/><Relationship Id="rId161" Type="http://schemas.openxmlformats.org/officeDocument/2006/relationships/hyperlink" Target="https://customwheelhousellc.box.com/s/q1fpdxobbaeczarrri060g7x1w8x2qa3" TargetMode="External"/><Relationship Id="rId399" Type="http://schemas.openxmlformats.org/officeDocument/2006/relationships/hyperlink" Target="https://customwheelhousellc.box.com/s/9qtoizcuxzlv1out0c9vd3c8k6079cph" TargetMode="External"/><Relationship Id="rId259" Type="http://schemas.openxmlformats.org/officeDocument/2006/relationships/hyperlink" Target="https://customwheelhousellc.box.com/s/23m512ziiaeslbuwy6tnipw3peuegunm" TargetMode="External"/><Relationship Id="rId466" Type="http://schemas.openxmlformats.org/officeDocument/2006/relationships/hyperlink" Target="https://customwheelhousellc.box.com/s/4i3sywkwrkbp8tfxnql84svo8u4ce6cr" TargetMode="External"/><Relationship Id="rId673" Type="http://schemas.openxmlformats.org/officeDocument/2006/relationships/hyperlink" Target="https://customwheelhousellc.box.com/s/ut14co9rtrmaka9a5mkw4df1991u1fab" TargetMode="External"/><Relationship Id="rId880" Type="http://schemas.openxmlformats.org/officeDocument/2006/relationships/hyperlink" Target="https://customwheelhousellc.box.com/s/m1d6jzpgjd7bml5kd839ex54cr4n5cq7" TargetMode="External"/><Relationship Id="rId1096" Type="http://schemas.openxmlformats.org/officeDocument/2006/relationships/hyperlink" Target="https://customwheelhousellc.box.com/s/x60c5ygi9jbzstam4f45lo2ujhvsdmmi" TargetMode="External"/><Relationship Id="rId119" Type="http://schemas.openxmlformats.org/officeDocument/2006/relationships/hyperlink" Target="https://customwheelhousellc.box.com/s/rvbiy4wcjt42zia64zfrkdp86yvtd593" TargetMode="External"/><Relationship Id="rId326" Type="http://schemas.openxmlformats.org/officeDocument/2006/relationships/hyperlink" Target="https://customwheelhousellc.box.com/s/ehfus9fh04hjqpsm6wz0elu1p5k4gflz" TargetMode="External"/><Relationship Id="rId533" Type="http://schemas.openxmlformats.org/officeDocument/2006/relationships/hyperlink" Target="https://customwheelhousellc.box.com/s/enum79be7jsef18x9sz621vgeyztgeku" TargetMode="External"/><Relationship Id="rId978" Type="http://schemas.openxmlformats.org/officeDocument/2006/relationships/hyperlink" Target="https://customwheelhousellc.box.com/s/up92614hpbsdidlekd26edsndkx2km9t" TargetMode="External"/><Relationship Id="rId1163" Type="http://schemas.openxmlformats.org/officeDocument/2006/relationships/hyperlink" Target="https://customwheelhousellc.box.com/s/v7bmw4x47vr9bg53uweh4fs7m9mut38r" TargetMode="External"/><Relationship Id="rId1370" Type="http://schemas.openxmlformats.org/officeDocument/2006/relationships/hyperlink" Target="https://customwheelhousellc.box.com/s/lgpawtp2g9zlgctsbe6q43iwoeuzezy4" TargetMode="External"/><Relationship Id="rId2007" Type="http://schemas.openxmlformats.org/officeDocument/2006/relationships/hyperlink" Target="https://customwheelhousellc.box.com/s/rqbrc0z86t049bzfrqgovvfdplul5ef9" TargetMode="External"/><Relationship Id="rId740" Type="http://schemas.openxmlformats.org/officeDocument/2006/relationships/hyperlink" Target="https://customwheelhousellc.box.com/s/fmhpdx0vxk3rolyriresmfrhjci8jv7b" TargetMode="External"/><Relationship Id="rId838" Type="http://schemas.openxmlformats.org/officeDocument/2006/relationships/hyperlink" Target="https://customwheelhousellc.box.com/s/da8auet82yz9buyxo6ljt7ipr6t2fdo1" TargetMode="External"/><Relationship Id="rId1023" Type="http://schemas.openxmlformats.org/officeDocument/2006/relationships/hyperlink" Target="https://customwheelhousellc.box.com/s/xzq7eyzcmtn8pxypmqa62rseaczqxtuc" TargetMode="External"/><Relationship Id="rId1468" Type="http://schemas.openxmlformats.org/officeDocument/2006/relationships/hyperlink" Target="https://customwheelhousellc.box.com/s/assuo0kjssndp7tjcpwvfde2njee3brf" TargetMode="External"/><Relationship Id="rId1675" Type="http://schemas.openxmlformats.org/officeDocument/2006/relationships/hyperlink" Target="https://customwheelhousellc.box.com/s/db9nv7jsnemnnfuuhrdm36rgrbpzhcz9" TargetMode="External"/><Relationship Id="rId1882" Type="http://schemas.openxmlformats.org/officeDocument/2006/relationships/hyperlink" Target="https://customwheelhousellc.box.com/s/2powtrrfdc31fp8ytyifq8u9t4y2p5db" TargetMode="External"/><Relationship Id="rId600" Type="http://schemas.openxmlformats.org/officeDocument/2006/relationships/hyperlink" Target="https://customwheelhousellc.box.com/s/vjp0s5h0w0lxg6q34pma1ylvjp4wurcx" TargetMode="External"/><Relationship Id="rId1230" Type="http://schemas.openxmlformats.org/officeDocument/2006/relationships/hyperlink" Target="https://customwheelhousellc.box.com/s/alfz2rl4xc2rbet03svja9ax9fexm1in" TargetMode="External"/><Relationship Id="rId1328" Type="http://schemas.openxmlformats.org/officeDocument/2006/relationships/hyperlink" Target="https://customwheelhousellc.box.com/s/ln1iy3lyfc8buv7bvr5n2m8lsi3etuz2" TargetMode="External"/><Relationship Id="rId1535" Type="http://schemas.openxmlformats.org/officeDocument/2006/relationships/hyperlink" Target="https://customwheelhousellc.box.com/s/a8hz05ef9nyq1eqehor2nqz1x7mlhc8s" TargetMode="External"/><Relationship Id="rId905" Type="http://schemas.openxmlformats.org/officeDocument/2006/relationships/hyperlink" Target="https://customwheelhousellc.box.com/s/31ed4ts95pjr8h11t6v9di5k1gbpazdi" TargetMode="External"/><Relationship Id="rId1742" Type="http://schemas.openxmlformats.org/officeDocument/2006/relationships/hyperlink" Target="https://customwheelhousellc.box.com/s/9q5zjx5b9s1h521uenbbngo7q49un1ov" TargetMode="External"/><Relationship Id="rId34" Type="http://schemas.openxmlformats.org/officeDocument/2006/relationships/hyperlink" Target="https://customwheelhousellc.box.com/s/rkteyv8bzqni03fcn4f65zvsuy7r4u7l" TargetMode="External"/><Relationship Id="rId1602" Type="http://schemas.openxmlformats.org/officeDocument/2006/relationships/hyperlink" Target="https://customwheelhousellc.box.com/s/5vmc6sf89myax8xx49icig73dr1bdef8" TargetMode="External"/><Relationship Id="rId183" Type="http://schemas.openxmlformats.org/officeDocument/2006/relationships/hyperlink" Target="https://customwheelhousellc.box.com/s/dyuto939cd7yarlf6ara7bnio12yr4y0" TargetMode="External"/><Relationship Id="rId390" Type="http://schemas.openxmlformats.org/officeDocument/2006/relationships/hyperlink" Target="https://customwheelhousellc.box.com/s/bxe945yul690l09504nn4co83nbwwg20" TargetMode="External"/><Relationship Id="rId1907" Type="http://schemas.openxmlformats.org/officeDocument/2006/relationships/hyperlink" Target="https://customwheelhousellc.box.com/s/fqk7mxkrmaxftf9fx8t0hhj4pees0c2e" TargetMode="External"/><Relationship Id="rId250" Type="http://schemas.openxmlformats.org/officeDocument/2006/relationships/hyperlink" Target="https://customwheelhousellc.box.com/s/w0dfctm31fb9gst96e8w0qvow1bk5t3c" TargetMode="External"/><Relationship Id="rId488" Type="http://schemas.openxmlformats.org/officeDocument/2006/relationships/hyperlink" Target="https://customwheelhousellc.box.com/s/qaqzz4zz9q8issjhszm87ktr19bgsisf" TargetMode="External"/><Relationship Id="rId695" Type="http://schemas.openxmlformats.org/officeDocument/2006/relationships/hyperlink" Target="https://customwheelhousellc.box.com/s/5yckfs08w2apl042ylqmjfarsp8ggsmq" TargetMode="External"/><Relationship Id="rId110" Type="http://schemas.openxmlformats.org/officeDocument/2006/relationships/hyperlink" Target="https://customwheelhousellc.box.com/s/33mwz6y7dhwduz46lbg8kz16u7m5lc7g" TargetMode="External"/><Relationship Id="rId348" Type="http://schemas.openxmlformats.org/officeDocument/2006/relationships/hyperlink" Target="https://customwheelhousellc.box.com/s/gx2b47dzgoadjjho2mglbh685kibtxjc" TargetMode="External"/><Relationship Id="rId555" Type="http://schemas.openxmlformats.org/officeDocument/2006/relationships/hyperlink" Target="https://customwheelhousellc.box.com/s/jxtmrvzbesrx6rz5oppprsw9ucukt8gc" TargetMode="External"/><Relationship Id="rId762" Type="http://schemas.openxmlformats.org/officeDocument/2006/relationships/hyperlink" Target="https://customwheelhousellc.box.com/s/i36uoigpev8gxmtmef4ls8tvsxo6ejfl" TargetMode="External"/><Relationship Id="rId1185" Type="http://schemas.openxmlformats.org/officeDocument/2006/relationships/hyperlink" Target="https://customwheelhousellc.box.com/s/u67hufd08m4n5tcf3cuucotj2rhyn7lj" TargetMode="External"/><Relationship Id="rId1392" Type="http://schemas.openxmlformats.org/officeDocument/2006/relationships/hyperlink" Target="https://customwheelhousellc.box.com/s/ntikn80dofm7vfw9zl718rfghmsvfbg4" TargetMode="External"/><Relationship Id="rId2029" Type="http://schemas.openxmlformats.org/officeDocument/2006/relationships/hyperlink" Target="https://customwheelhousellc.box.com/s/yb4p3hh2lm9c1zwlhbfuozhva41qabom" TargetMode="External"/><Relationship Id="rId208" Type="http://schemas.openxmlformats.org/officeDocument/2006/relationships/hyperlink" Target="https://customwheelhousellc.box.com/s/unfy57lqrls3s2ptkcvwf7yvd71njl1l" TargetMode="External"/><Relationship Id="rId415" Type="http://schemas.openxmlformats.org/officeDocument/2006/relationships/hyperlink" Target="https://customwheelhousellc.box.com/s/215uxlkp7qkb153lgoorf8fs4kaf34d7" TargetMode="External"/><Relationship Id="rId622" Type="http://schemas.openxmlformats.org/officeDocument/2006/relationships/hyperlink" Target="https://customwheelhousellc.box.com/s/91ao0n5x21zncb1lixjs70j10pnrhsdf" TargetMode="External"/><Relationship Id="rId1045" Type="http://schemas.openxmlformats.org/officeDocument/2006/relationships/hyperlink" Target="https://customwheelhousellc.box.com/s/1tv019xpqoxbrefcb04k88r9acpy88v0" TargetMode="External"/><Relationship Id="rId1252" Type="http://schemas.openxmlformats.org/officeDocument/2006/relationships/hyperlink" Target="https://customwheelhousellc.box.com/s/dwdl45b3fxupssrm9z6va42lv3mda8ou" TargetMode="External"/><Relationship Id="rId1697" Type="http://schemas.openxmlformats.org/officeDocument/2006/relationships/hyperlink" Target="https://customwheelhousellc.box.com/s/db9nv7jsnemnnfuuhrdm36rgrbpzhcz9" TargetMode="External"/><Relationship Id="rId927" Type="http://schemas.openxmlformats.org/officeDocument/2006/relationships/hyperlink" Target="https://customwheelhousellc.box.com/s/it8iu5uxrl64a5k90otb9wcyrdn3a90h" TargetMode="External"/><Relationship Id="rId1112" Type="http://schemas.openxmlformats.org/officeDocument/2006/relationships/hyperlink" Target="https://customwheelhousellc.box.com/s/24pf2hqxgc66eo5x4uo7mbnk44a2xkmw" TargetMode="External"/><Relationship Id="rId1557" Type="http://schemas.openxmlformats.org/officeDocument/2006/relationships/hyperlink" Target="https://customwheelhousellc.box.com/s/alfz2rl4xc2rbet03svja9ax9fexm1in" TargetMode="External"/><Relationship Id="rId1764" Type="http://schemas.openxmlformats.org/officeDocument/2006/relationships/hyperlink" Target="https://customwheelhousellc.box.com/s/qq1ny6d1g1nkl6vl5bntnyqxi8vrqoy4" TargetMode="External"/><Relationship Id="rId1971" Type="http://schemas.openxmlformats.org/officeDocument/2006/relationships/hyperlink" Target="https://customwheelhousellc.box.com/s/t1r2rjikr56gingla8cx0gwby79jpan9" TargetMode="External"/><Relationship Id="rId56" Type="http://schemas.openxmlformats.org/officeDocument/2006/relationships/hyperlink" Target="https://customwheelhousellc.box.com/s/y1kpn1wem4lg4arq1xbesu5hx134rwyu" TargetMode="External"/><Relationship Id="rId1417" Type="http://schemas.openxmlformats.org/officeDocument/2006/relationships/hyperlink" Target="https://customwheelhousellc.box.com/s/v7bmw4x47vr9bg53uweh4fs7m9mut38r" TargetMode="External"/><Relationship Id="rId1624" Type="http://schemas.openxmlformats.org/officeDocument/2006/relationships/hyperlink" Target="https://customwheelhousellc.box.com/s/pm0oir4n93gt1r3cl47zyws5ntqx4qx0" TargetMode="External"/><Relationship Id="rId1831" Type="http://schemas.openxmlformats.org/officeDocument/2006/relationships/hyperlink" Target="https://customwheelhousellc.box.com/s/8tz9r6xhj2gady3vllng4uaj2w1z5oe6" TargetMode="External"/><Relationship Id="rId1929" Type="http://schemas.openxmlformats.org/officeDocument/2006/relationships/hyperlink" Target="https://customwheelhousellc.box.com/s/9vnr1tdy1f2khbcpu7k58qloonns20q6" TargetMode="External"/><Relationship Id="rId272" Type="http://schemas.openxmlformats.org/officeDocument/2006/relationships/hyperlink" Target="https://customwheelhousellc.box.com/s/b5l7hl84d636dr2i14kkj697nb136rr0" TargetMode="External"/><Relationship Id="rId577" Type="http://schemas.openxmlformats.org/officeDocument/2006/relationships/hyperlink" Target="https://customwheelhousellc.box.com/s/bda6a91sbl1bvioipjula9t4y09fp94x" TargetMode="External"/><Relationship Id="rId132" Type="http://schemas.openxmlformats.org/officeDocument/2006/relationships/hyperlink" Target="https://customwheelhousellc.box.com/s/13hoiw49m8h0vfsl6gtvd405w3b33cxm" TargetMode="External"/><Relationship Id="rId784" Type="http://schemas.openxmlformats.org/officeDocument/2006/relationships/hyperlink" Target="https://customwheelhousellc.box.com/s/butad84b4v03tkamvl11zw6h52lpk47u" TargetMode="External"/><Relationship Id="rId991" Type="http://schemas.openxmlformats.org/officeDocument/2006/relationships/hyperlink" Target="https://customwheelhousellc.box.com/s/p0u8sd3sg0eac1xf02iu0hmg6qq2bav0" TargetMode="External"/><Relationship Id="rId1067" Type="http://schemas.openxmlformats.org/officeDocument/2006/relationships/hyperlink" Target="https://customwheelhousellc.box.com/s/qnxc5wib5wpsl2z3dem0k0n27wldskus" TargetMode="External"/><Relationship Id="rId2020" Type="http://schemas.openxmlformats.org/officeDocument/2006/relationships/hyperlink" Target="https://customwheelhousellc.box.com/s/une9442pen0gbuabzeeltge10zynx53i" TargetMode="External"/><Relationship Id="rId437" Type="http://schemas.openxmlformats.org/officeDocument/2006/relationships/hyperlink" Target="https://customwheelhousellc.box.com/s/0m16hvgmz55rb77ht4bntmdbduf55b1a" TargetMode="External"/><Relationship Id="rId644" Type="http://schemas.openxmlformats.org/officeDocument/2006/relationships/hyperlink" Target="https://customwheelhousellc.box.com/s/841nnx14qw0tj5vetctqclkp99uuwpll" TargetMode="External"/><Relationship Id="rId851" Type="http://schemas.openxmlformats.org/officeDocument/2006/relationships/hyperlink" Target="https://customwheelhousellc.box.com/s/1uy4hsb6dchmeyjkqh04n0bhr1cyzxf4" TargetMode="External"/><Relationship Id="rId1274" Type="http://schemas.openxmlformats.org/officeDocument/2006/relationships/hyperlink" Target="https://customwheelhousellc.box.com/s/sk8x6qgr6s437cc2399wvon58zx9p3pr" TargetMode="External"/><Relationship Id="rId1481" Type="http://schemas.openxmlformats.org/officeDocument/2006/relationships/hyperlink" Target="https://customwheelhousellc.box.com/s/xqezloi3lpfvwspnhcoc7q3jple9esf8" TargetMode="External"/><Relationship Id="rId1579" Type="http://schemas.openxmlformats.org/officeDocument/2006/relationships/hyperlink" Target="https://customwheelhousellc.box.com/s/qhdfcynjioolgozjjws4p0yp0xrqfwsx" TargetMode="External"/><Relationship Id="rId504" Type="http://schemas.openxmlformats.org/officeDocument/2006/relationships/hyperlink" Target="https://customwheelhousellc.box.com/s/codw9fwhfmyuh824isbhy2tjqi0v43oz" TargetMode="External"/><Relationship Id="rId711" Type="http://schemas.openxmlformats.org/officeDocument/2006/relationships/hyperlink" Target="https://customwheelhousellc.box.com/s/dzhxozevgzx9mmwjxlarax72ytx82c99" TargetMode="External"/><Relationship Id="rId949" Type="http://schemas.openxmlformats.org/officeDocument/2006/relationships/hyperlink" Target="https://customwheelhousellc.box.com/s/tn4u4bttu5oq0ybmu78ymibh72z3t05j" TargetMode="External"/><Relationship Id="rId1134" Type="http://schemas.openxmlformats.org/officeDocument/2006/relationships/hyperlink" Target="https://customwheelhousellc.box.com/s/wfc72he5tdx4mzur32w15feczrmptf4n" TargetMode="External"/><Relationship Id="rId1341" Type="http://schemas.openxmlformats.org/officeDocument/2006/relationships/hyperlink" Target="https://customwheelhousellc.box.com/s/4p2ngwfc6rhcooc1gsh5sedjmqytimqp" TargetMode="External"/><Relationship Id="rId1786" Type="http://schemas.openxmlformats.org/officeDocument/2006/relationships/hyperlink" Target="https://customwheelhousellc.box.com/s/g08y2h4jbnsare19xdmqjfnwg3u8pgtm" TargetMode="External"/><Relationship Id="rId1993" Type="http://schemas.openxmlformats.org/officeDocument/2006/relationships/hyperlink" Target="https://customwheelhousellc.box.com/s/jx1mg08sgyuippg3zfascf8lk88zvuy4" TargetMode="External"/><Relationship Id="rId78" Type="http://schemas.openxmlformats.org/officeDocument/2006/relationships/hyperlink" Target="https://customwheelhousellc.box.com/s/1quchxpqhw3fusbn74aak8kg89g0mse6" TargetMode="External"/><Relationship Id="rId809" Type="http://schemas.openxmlformats.org/officeDocument/2006/relationships/hyperlink" Target="https://customwheelhousellc.box.com/s/jty6xrgimw6ysv9zhte0r3omjm8eqduz" TargetMode="External"/><Relationship Id="rId1201" Type="http://schemas.openxmlformats.org/officeDocument/2006/relationships/hyperlink" Target="https://customwheelhousellc.box.com/s/7t594m6njqa97433ojqqylgvf0spw3f3" TargetMode="External"/><Relationship Id="rId1439" Type="http://schemas.openxmlformats.org/officeDocument/2006/relationships/hyperlink" Target="https://customwheelhousellc.box.com/s/3iuzwv4hfo2tnzyrpy82mr5xk2kzzwtu" TargetMode="External"/><Relationship Id="rId1646" Type="http://schemas.openxmlformats.org/officeDocument/2006/relationships/hyperlink" Target="https://customwheelhousellc.box.com/s/yjm18kzj8qlifpf0b956iabv2mrpr52h" TargetMode="External"/><Relationship Id="rId1853" Type="http://schemas.openxmlformats.org/officeDocument/2006/relationships/hyperlink" Target="https://customwheelhousellc.box.com/s/o9afcs1ax4rfv10y6f6kaqzqaemp273q" TargetMode="External"/><Relationship Id="rId1506" Type="http://schemas.openxmlformats.org/officeDocument/2006/relationships/hyperlink" Target="https://customwheelhousellc.box.com/s/48wxoamu1sn05cxk3fjyzddu4u0ns1ap" TargetMode="External"/><Relationship Id="rId1713" Type="http://schemas.openxmlformats.org/officeDocument/2006/relationships/hyperlink" Target="https://customwheelhousellc.box.com/s/3z6clf42gc2kyja6r3u7zmomj0tziysc" TargetMode="External"/><Relationship Id="rId1920" Type="http://schemas.openxmlformats.org/officeDocument/2006/relationships/hyperlink" Target="https://customwheelhousellc.box.com/s/g9yzh4jv9uuw0su905n1nhxvxo8ftr0i" TargetMode="External"/><Relationship Id="rId294" Type="http://schemas.openxmlformats.org/officeDocument/2006/relationships/hyperlink" Target="https://customwheelhousellc.box.com/s/d937u3v5g5crp7rvzqmz7da31jyik5zu" TargetMode="External"/><Relationship Id="rId154" Type="http://schemas.openxmlformats.org/officeDocument/2006/relationships/hyperlink" Target="https://customwheelhousellc.box.com/s/wmvsbdmw2gefqw814a09fsvkd8uzopro" TargetMode="External"/><Relationship Id="rId361" Type="http://schemas.openxmlformats.org/officeDocument/2006/relationships/hyperlink" Target="https://customwheelhousellc.box.com/s/w6r55qb2o7o27ujf8zmulq36phdanjhw" TargetMode="External"/><Relationship Id="rId599" Type="http://schemas.openxmlformats.org/officeDocument/2006/relationships/hyperlink" Target="https://customwheelhousellc.box.com/s/vjp0s5h0w0lxg6q34pma1ylvjp4wurcx" TargetMode="External"/><Relationship Id="rId459" Type="http://schemas.openxmlformats.org/officeDocument/2006/relationships/hyperlink" Target="https://customwheelhousellc.box.com/s/ljmnb4blgk73o2vb9yj6s98a2h8gn4yt" TargetMode="External"/><Relationship Id="rId666" Type="http://schemas.openxmlformats.org/officeDocument/2006/relationships/hyperlink" Target="https://customwheelhousellc.box.com/s/smwegamf1wo0byy0rv0juc1cas8w01ts" TargetMode="External"/><Relationship Id="rId873" Type="http://schemas.openxmlformats.org/officeDocument/2006/relationships/hyperlink" Target="https://customwheelhousellc.box.com/s/0y4ov9jvbzrkwvrtpf63c2shwijthr4h" TargetMode="External"/><Relationship Id="rId1089" Type="http://schemas.openxmlformats.org/officeDocument/2006/relationships/hyperlink" Target="https://customwheelhousellc.box.com/s/8ulu9dx7cqk4kj7dfxmdvb3ikyrt0u76" TargetMode="External"/><Relationship Id="rId1296" Type="http://schemas.openxmlformats.org/officeDocument/2006/relationships/hyperlink" Target="https://customwheelhousellc.box.com/s/ramskkcfx3lp8v26jkvupvaj5j71umhw" TargetMode="External"/><Relationship Id="rId221" Type="http://schemas.openxmlformats.org/officeDocument/2006/relationships/hyperlink" Target="https://customwheelhousellc.box.com/s/24pf2hqxgc66eo5x4uo7mbnk44a2xkmw" TargetMode="External"/><Relationship Id="rId319" Type="http://schemas.openxmlformats.org/officeDocument/2006/relationships/hyperlink" Target="https://customwheelhousellc.box.com/s/i8hpx16zq98oqvnl8a4w6dp6unyjfd2h" TargetMode="External"/><Relationship Id="rId526" Type="http://schemas.openxmlformats.org/officeDocument/2006/relationships/hyperlink" Target="https://customwheelhousellc.box.com/s/o9afcs1ax4rfv10y6f6kaqzqaemp273q" TargetMode="External"/><Relationship Id="rId1156" Type="http://schemas.openxmlformats.org/officeDocument/2006/relationships/hyperlink" Target="https://customwheelhousellc.box.com/s/2sxqd3niz3c4x78yo30r1idkoqhqo23k" TargetMode="External"/><Relationship Id="rId1363" Type="http://schemas.openxmlformats.org/officeDocument/2006/relationships/hyperlink" Target="https://customwheelhousellc.box.com/s/843wpqlnwdj9jhzxm1u5hs7meb4fte3p" TargetMode="External"/><Relationship Id="rId733" Type="http://schemas.openxmlformats.org/officeDocument/2006/relationships/hyperlink" Target="https://customwheelhousellc.box.com/s/htk4iog9pqqc2c4f2go2vbpprd1nkkkn" TargetMode="External"/><Relationship Id="rId940" Type="http://schemas.openxmlformats.org/officeDocument/2006/relationships/hyperlink" Target="https://customwheelhousellc.box.com/s/leug3o26518lt1lag2vrx76hsk8du0od" TargetMode="External"/><Relationship Id="rId1016" Type="http://schemas.openxmlformats.org/officeDocument/2006/relationships/hyperlink" Target="https://customwheelhousellc.box.com/s/4jgyvcys19a1ujkvqyn68s4e0z4wwzhr" TargetMode="External"/><Relationship Id="rId1570" Type="http://schemas.openxmlformats.org/officeDocument/2006/relationships/hyperlink" Target="https://customwheelhousellc.box.com/s/pm0oir4n93gt1r3cl47zyws5ntqx4qx0" TargetMode="External"/><Relationship Id="rId1668" Type="http://schemas.openxmlformats.org/officeDocument/2006/relationships/hyperlink" Target="https://customwheelhousellc.box.com/s/p6vo5wlta1dsbmhcmui9r4srbkfna1ky" TargetMode="External"/><Relationship Id="rId1875" Type="http://schemas.openxmlformats.org/officeDocument/2006/relationships/hyperlink" Target="https://customwheelhousellc.box.com/s/j8am95j6fcrf3iqmryqe8sd6hh8tkupg" TargetMode="External"/><Relationship Id="rId800" Type="http://schemas.openxmlformats.org/officeDocument/2006/relationships/hyperlink" Target="https://customwheelhousellc.box.com/s/263hmebqfufqzoxzxwuo90ivxhect8ny" TargetMode="External"/><Relationship Id="rId1223" Type="http://schemas.openxmlformats.org/officeDocument/2006/relationships/hyperlink" Target="https://customwheelhousellc.box.com/s/xir8d22paupg0sgqukv7kgae27bej97r" TargetMode="External"/><Relationship Id="rId1430" Type="http://schemas.openxmlformats.org/officeDocument/2006/relationships/hyperlink" Target="https://customwheelhousellc.box.com/s/9c6m9mbc4qghvfb1ffcbolm0hedil4ft" TargetMode="External"/><Relationship Id="rId1528" Type="http://schemas.openxmlformats.org/officeDocument/2006/relationships/hyperlink" Target="https://customwheelhousellc.box.com/s/95i9r35npf7tju57e70zb12yiy4afpz8" TargetMode="External"/><Relationship Id="rId1735" Type="http://schemas.openxmlformats.org/officeDocument/2006/relationships/hyperlink" Target="https://customwheelhousellc.box.com/s/32osse9dcbnsa039zgk5f08psekj8u7v" TargetMode="External"/><Relationship Id="rId1942" Type="http://schemas.openxmlformats.org/officeDocument/2006/relationships/hyperlink" Target="https://customwheelhousellc.box.com/s/xfmy8ipd9q1pb0zea84zl1r7kg6kijfb" TargetMode="External"/><Relationship Id="rId27" Type="http://schemas.openxmlformats.org/officeDocument/2006/relationships/hyperlink" Target="https://customwheelhousellc.box.com/s/rkteyv8bzqni03fcn4f65zvsuy7r4u7l" TargetMode="External"/><Relationship Id="rId1802" Type="http://schemas.openxmlformats.org/officeDocument/2006/relationships/hyperlink" Target="https://customwheelhousellc.box.com/s/etd1txo4l66ia1r2gxuoymytkkkfri2v" TargetMode="External"/><Relationship Id="rId176" Type="http://schemas.openxmlformats.org/officeDocument/2006/relationships/hyperlink" Target="https://customwheelhousellc.box.com/s/f7uoqhiwefhgojh9l87ijoo6no5t53bi" TargetMode="External"/><Relationship Id="rId383" Type="http://schemas.openxmlformats.org/officeDocument/2006/relationships/hyperlink" Target="https://customwheelhousellc.box.com/s/gcagxugwcsuyhtktbp92sn0cf0e51r3x" TargetMode="External"/><Relationship Id="rId590" Type="http://schemas.openxmlformats.org/officeDocument/2006/relationships/hyperlink" Target="https://customwheelhousellc.box.com/s/c4wtyoyxgqhsg1pbqrurixcdogwkmj15" TargetMode="External"/><Relationship Id="rId243" Type="http://schemas.openxmlformats.org/officeDocument/2006/relationships/hyperlink" Target="https://customwheelhousellc.box.com/s/2sxqd3niz3c4x78yo30r1idkoqhqo23k" TargetMode="External"/><Relationship Id="rId450" Type="http://schemas.openxmlformats.org/officeDocument/2006/relationships/hyperlink" Target="https://customwheelhousellc.box.com/s/0vpvbgyz5ytdi7humfxys5hctwnxqev5" TargetMode="External"/><Relationship Id="rId688" Type="http://schemas.openxmlformats.org/officeDocument/2006/relationships/hyperlink" Target="https://customwheelhousellc.box.com/s/3jnlm07sptkfg5q5pxmwlq6x4hisuauh" TargetMode="External"/><Relationship Id="rId895" Type="http://schemas.openxmlformats.org/officeDocument/2006/relationships/hyperlink" Target="https://customwheelhousellc.box.com/s/no967xvllta5v0icycahc2318ny1hv3t" TargetMode="External"/><Relationship Id="rId1080" Type="http://schemas.openxmlformats.org/officeDocument/2006/relationships/hyperlink" Target="https://customwheelhousellc.box.com/s/6zy0vhygsphyyrmqo17s26u0amxgodzp" TargetMode="External"/><Relationship Id="rId103" Type="http://schemas.openxmlformats.org/officeDocument/2006/relationships/hyperlink" Target="https://customwheelhousellc.box.com/s/rkteyv8bzqni03fcn4f65zvsuy7r4u7l" TargetMode="External"/><Relationship Id="rId310" Type="http://schemas.openxmlformats.org/officeDocument/2006/relationships/hyperlink" Target="https://customwheelhousellc.box.com/s/2ezm7gtymdd6cgz6dgbyoihlkf9i80k8" TargetMode="External"/><Relationship Id="rId548" Type="http://schemas.openxmlformats.org/officeDocument/2006/relationships/hyperlink" Target="https://customwheelhousellc.box.com/s/eajy264kqxygyfh0tfznb5rmhhdwaj9o" TargetMode="External"/><Relationship Id="rId755" Type="http://schemas.openxmlformats.org/officeDocument/2006/relationships/hyperlink" Target="https://customwheelhousellc.box.com/s/7gm90hjxt63rcmz1rcu0b9ectqq7thm9" TargetMode="External"/><Relationship Id="rId962" Type="http://schemas.openxmlformats.org/officeDocument/2006/relationships/hyperlink" Target="https://customwheelhousellc.box.com/s/wmdilrk7ypl4dwz965qntiicnogudze2" TargetMode="External"/><Relationship Id="rId1178" Type="http://schemas.openxmlformats.org/officeDocument/2006/relationships/hyperlink" Target="https://customwheelhousellc.box.com/s/wow1onm2tjde69y1hulgkofhrqvgvkct" TargetMode="External"/><Relationship Id="rId1385" Type="http://schemas.openxmlformats.org/officeDocument/2006/relationships/hyperlink" Target="https://customwheelhousellc.box.com/s/0djaa7da2e01inipqiq03t85h0tftijl" TargetMode="External"/><Relationship Id="rId1592" Type="http://schemas.openxmlformats.org/officeDocument/2006/relationships/hyperlink" Target="https://customwheelhousellc.box.com/s/5vmc6sf89myax8xx49icig73dr1bdef8" TargetMode="External"/><Relationship Id="rId91" Type="http://schemas.openxmlformats.org/officeDocument/2006/relationships/hyperlink" Target="https://customwheelhousellc.box.com/s/rkteyv8bzqni03fcn4f65zvsuy7r4u7l" TargetMode="External"/><Relationship Id="rId408" Type="http://schemas.openxmlformats.org/officeDocument/2006/relationships/hyperlink" Target="https://customwheelhousellc.box.com/s/ljsx6sh5bz1hhqarogy5mlfoqs8x94id" TargetMode="External"/><Relationship Id="rId615" Type="http://schemas.openxmlformats.org/officeDocument/2006/relationships/hyperlink" Target="https://customwheelhousellc.box.com/s/jfuph35xqarazx5x7oucfz573osp3cwb" TargetMode="External"/><Relationship Id="rId822" Type="http://schemas.openxmlformats.org/officeDocument/2006/relationships/hyperlink" Target="https://customwheelhousellc.box.com/s/m8dddx0oahcrneo38r97vvdzszc7hh87" TargetMode="External"/><Relationship Id="rId1038" Type="http://schemas.openxmlformats.org/officeDocument/2006/relationships/hyperlink" Target="https://customwheelhousellc.box.com/s/2eo8ol773hfbmy217bz5n1erv5mhqjh5" TargetMode="External"/><Relationship Id="rId1245" Type="http://schemas.openxmlformats.org/officeDocument/2006/relationships/hyperlink" Target="https://customwheelhousellc.box.com/s/484h3g7yl3hsdega19huu2tm09dzwxfe" TargetMode="External"/><Relationship Id="rId1452" Type="http://schemas.openxmlformats.org/officeDocument/2006/relationships/hyperlink" Target="https://customwheelhousellc.box.com/s/49i3hc7qdy47povaijnzbgqk8w4om21g" TargetMode="External"/><Relationship Id="rId1897" Type="http://schemas.openxmlformats.org/officeDocument/2006/relationships/hyperlink" Target="https://customwheelhousellc.box.com/s/7gm90hjxt63rcmz1rcu0b9ectqq7thm9" TargetMode="External"/><Relationship Id="rId1105" Type="http://schemas.openxmlformats.org/officeDocument/2006/relationships/hyperlink" Target="https://customwheelhousellc.box.com/s/33mwz6y7dhwduz46lbg8kz16u7m5lc7g" TargetMode="External"/><Relationship Id="rId1312" Type="http://schemas.openxmlformats.org/officeDocument/2006/relationships/hyperlink" Target="https://customwheelhousellc.box.com/s/ln1iy3lyfc8buv7bvr5n2m8lsi3etuz2" TargetMode="External"/><Relationship Id="rId1757" Type="http://schemas.openxmlformats.org/officeDocument/2006/relationships/hyperlink" Target="https://customwheelhousellc.box.com/s/qq1ny6d1g1nkl6vl5bntnyqxi8vrqoy4" TargetMode="External"/><Relationship Id="rId1964" Type="http://schemas.openxmlformats.org/officeDocument/2006/relationships/hyperlink" Target="https://customwheelhousellc.box.com/s/xfmy8ipd9q1pb0zea84zl1r7kg6kijfb" TargetMode="External"/><Relationship Id="rId49" Type="http://schemas.openxmlformats.org/officeDocument/2006/relationships/hyperlink" Target="https://customwheelhousellc.box.com/s/v2v164r11tntpwzthgesqdjjfjctdx06" TargetMode="External"/><Relationship Id="rId1617" Type="http://schemas.openxmlformats.org/officeDocument/2006/relationships/hyperlink" Target="https://customwheelhousellc.box.com/s/n9dnypd23u5ql5a7g1ekh4z26kni40qv" TargetMode="External"/><Relationship Id="rId1824" Type="http://schemas.openxmlformats.org/officeDocument/2006/relationships/hyperlink" Target="https://customwheelhousellc.box.com/s/61csywhr4sz7r4g8e6i1hzuoxnb9yzv4" TargetMode="External"/><Relationship Id="rId198" Type="http://schemas.openxmlformats.org/officeDocument/2006/relationships/hyperlink" Target="https://customwheelhousellc.box.com/s/rraan2d9anyz27si1evepghz328btukj" TargetMode="External"/><Relationship Id="rId265" Type="http://schemas.openxmlformats.org/officeDocument/2006/relationships/hyperlink" Target="https://customwheelhousellc.box.com/s/23m512ziiaeslbuwy6tnipw3peuegunm" TargetMode="External"/><Relationship Id="rId472" Type="http://schemas.openxmlformats.org/officeDocument/2006/relationships/hyperlink" Target="https://customwheelhousellc.box.com/s/1cioxf2dhl35snha7ksu4jayg3afuowo" TargetMode="External"/><Relationship Id="rId125" Type="http://schemas.openxmlformats.org/officeDocument/2006/relationships/hyperlink" Target="https://customwheelhousellc.box.com/s/6zy0vhygsphyyrmqo17s26u0amxgodzp" TargetMode="External"/><Relationship Id="rId332" Type="http://schemas.openxmlformats.org/officeDocument/2006/relationships/hyperlink" Target="https://customwheelhousellc.box.com/s/dc5oqt975wsv1bxkzi6ikt70nm6kgtk6" TargetMode="External"/><Relationship Id="rId777" Type="http://schemas.openxmlformats.org/officeDocument/2006/relationships/hyperlink" Target="https://customwheelhousellc.box.com/s/ey6cik3yhqeh1e6kcqh8pvu0hl1zmuot" TargetMode="External"/><Relationship Id="rId984" Type="http://schemas.openxmlformats.org/officeDocument/2006/relationships/hyperlink" Target="https://customwheelhousellc.box.com/s/u8l9t0mgt3cakxpyu24pavd10y38voat" TargetMode="External"/><Relationship Id="rId2013" Type="http://schemas.openxmlformats.org/officeDocument/2006/relationships/hyperlink" Target="https://customwheelhousellc.box.com/s/rras413vhj63gopjpea1l7ut3q4c15bw" TargetMode="External"/><Relationship Id="rId637" Type="http://schemas.openxmlformats.org/officeDocument/2006/relationships/hyperlink" Target="https://customwheelhousellc.box.com/s/841nnx14qw0tj5vetctqclkp99uuwpll" TargetMode="External"/><Relationship Id="rId844" Type="http://schemas.openxmlformats.org/officeDocument/2006/relationships/hyperlink" Target="https://customwheelhousellc.box.com/s/683qc4dkjhasi62xtcaffjo2lc2e2qp4" TargetMode="External"/><Relationship Id="rId1267" Type="http://schemas.openxmlformats.org/officeDocument/2006/relationships/hyperlink" Target="https://customwheelhousellc.box.com/s/nbjkgipfofl06lnnrwzciql9fa1a8gtd" TargetMode="External"/><Relationship Id="rId1474" Type="http://schemas.openxmlformats.org/officeDocument/2006/relationships/hyperlink" Target="https://customwheelhousellc.box.com/s/bpseog4oaix45t2rrd7yi0mxks1o279a" TargetMode="External"/><Relationship Id="rId1681" Type="http://schemas.openxmlformats.org/officeDocument/2006/relationships/hyperlink" Target="https://customwheelhousellc.box.com/s/db9nv7jsnemnnfuuhrdm36rgrbpzhcz9" TargetMode="External"/><Relationship Id="rId704" Type="http://schemas.openxmlformats.org/officeDocument/2006/relationships/hyperlink" Target="https://customwheelhousellc.box.com/s/dyczdy8gz84hv4kqcdqu7z40e7bxps3c" TargetMode="External"/><Relationship Id="rId911" Type="http://schemas.openxmlformats.org/officeDocument/2006/relationships/hyperlink" Target="https://customwheelhousellc.box.com/s/31ed4ts95pjr8h11t6v9di5k1gbpazdi" TargetMode="External"/><Relationship Id="rId1127" Type="http://schemas.openxmlformats.org/officeDocument/2006/relationships/hyperlink" Target="https://customwheelhousellc.box.com/s/7ga8pedk4rifm3a62d9v66o9xhhb9hn3" TargetMode="External"/><Relationship Id="rId1334" Type="http://schemas.openxmlformats.org/officeDocument/2006/relationships/hyperlink" Target="https://customwheelhousellc.box.com/s/zonty1jochgtqbn9zh1hkw0huytynii6" TargetMode="External"/><Relationship Id="rId1541" Type="http://schemas.openxmlformats.org/officeDocument/2006/relationships/hyperlink" Target="https://customwheelhousellc.box.com/s/yubkibecvfrckapnlcx3fvrcjuoufbjd" TargetMode="External"/><Relationship Id="rId1779" Type="http://schemas.openxmlformats.org/officeDocument/2006/relationships/hyperlink" Target="https://customwheelhousellc.box.com/s/gjbptrchyn671attdpv0f3fl4iqb0rx5" TargetMode="External"/><Relationship Id="rId1986" Type="http://schemas.openxmlformats.org/officeDocument/2006/relationships/hyperlink" Target="https://customwheelhousellc.box.com/s/ay7gahghbcjweata9f6eqtccai6xi57x" TargetMode="External"/><Relationship Id="rId40" Type="http://schemas.openxmlformats.org/officeDocument/2006/relationships/hyperlink" Target="https://customwheelhousellc.box.com/s/rkteyv8bzqni03fcn4f65zvsuy7r4u7l" TargetMode="External"/><Relationship Id="rId1401" Type="http://schemas.openxmlformats.org/officeDocument/2006/relationships/hyperlink" Target="https://customwheelhousellc.box.com/s/24pf2hqxgc66eo5x4uo7mbnk44a2xkmw" TargetMode="External"/><Relationship Id="rId1639" Type="http://schemas.openxmlformats.org/officeDocument/2006/relationships/hyperlink" Target="https://customwheelhousellc.box.com/s/cn224cs61amfs9fcpvcr4mxrxxvzb53t" TargetMode="External"/><Relationship Id="rId1846" Type="http://schemas.openxmlformats.org/officeDocument/2006/relationships/hyperlink" Target="https://customwheelhousellc.box.com/s/sxfupispr919ra8yc5z3up7e8g6c8j75" TargetMode="External"/><Relationship Id="rId1706" Type="http://schemas.openxmlformats.org/officeDocument/2006/relationships/hyperlink" Target="https://customwheelhousellc.box.com/s/ueitvcy62gp4vmfbusblqs0xnmtdr772" TargetMode="External"/><Relationship Id="rId1913" Type="http://schemas.openxmlformats.org/officeDocument/2006/relationships/hyperlink" Target="https://customwheelhousellc.box.com/s/fqk7mxkrmaxftf9fx8t0hhj4pees0c2e" TargetMode="External"/><Relationship Id="rId287" Type="http://schemas.openxmlformats.org/officeDocument/2006/relationships/hyperlink" Target="https://customwheelhousellc.box.com/s/ntikn80dofm7vfw9zl718rfghmsvfbg4" TargetMode="External"/><Relationship Id="rId494" Type="http://schemas.openxmlformats.org/officeDocument/2006/relationships/hyperlink" Target="https://customwheelhousellc.box.com/s/yi9r7ua7rx0wl2g40fn0smaoob4r4ry2" TargetMode="External"/><Relationship Id="rId147" Type="http://schemas.openxmlformats.org/officeDocument/2006/relationships/hyperlink" Target="https://customwheelhousellc.box.com/s/wmvsbdmw2gefqw814a09fsvkd8uzopro" TargetMode="External"/><Relationship Id="rId354" Type="http://schemas.openxmlformats.org/officeDocument/2006/relationships/hyperlink" Target="https://customwheelhousellc.box.com/s/jftv6bwr7cuo2mict6hoimink9kkxljh" TargetMode="External"/><Relationship Id="rId799" Type="http://schemas.openxmlformats.org/officeDocument/2006/relationships/hyperlink" Target="https://customwheelhousellc.box.com/s/ky371j263eb63rappwdg4hwv53yl5gny" TargetMode="External"/><Relationship Id="rId1191" Type="http://schemas.openxmlformats.org/officeDocument/2006/relationships/hyperlink" Target="https://customwheelhousellc.box.com/s/u67hufd08m4n5tcf3cuucotj2rhyn7lj" TargetMode="External"/><Relationship Id="rId2035" Type="http://schemas.openxmlformats.org/officeDocument/2006/relationships/hyperlink" Target="https://customwheelhousellc.box.com/s/xmsq6alge8fhg11b3caifkeojmkrnpzy" TargetMode="External"/><Relationship Id="rId561" Type="http://schemas.openxmlformats.org/officeDocument/2006/relationships/hyperlink" Target="https://customwheelhousellc.box.com/s/ip482qbmysdgaf6jlxriv2uk24h7uues" TargetMode="External"/><Relationship Id="rId659" Type="http://schemas.openxmlformats.org/officeDocument/2006/relationships/hyperlink" Target="https://customwheelhousellc.box.com/s/xgqd4tdvsv8sre29db1zzcj3hcbh6iqp" TargetMode="External"/><Relationship Id="rId866" Type="http://schemas.openxmlformats.org/officeDocument/2006/relationships/hyperlink" Target="https://customwheelhousellc.box.com/s/x6vmiw2oa35e5sffmph9j8t9kdqos83v" TargetMode="External"/><Relationship Id="rId1289" Type="http://schemas.openxmlformats.org/officeDocument/2006/relationships/hyperlink" Target="https://customwheelhousellc.box.com/s/vzqmozxaewe4wc8mzxmoflglege36l05" TargetMode="External"/><Relationship Id="rId1496" Type="http://schemas.openxmlformats.org/officeDocument/2006/relationships/hyperlink" Target="https://customwheelhousellc.box.com/s/4j501bfnzhs5fjv5jjy2kiuybtcf7a41" TargetMode="External"/><Relationship Id="rId214" Type="http://schemas.openxmlformats.org/officeDocument/2006/relationships/hyperlink" Target="https://customwheelhousellc.box.com/s/qld5cmahcypxj59cb9p7fy27n1q6un73" TargetMode="External"/><Relationship Id="rId421" Type="http://schemas.openxmlformats.org/officeDocument/2006/relationships/hyperlink" Target="https://customwheelhousellc.box.com/s/lo6ktor6k78a950yjdwj6f29ycbg3kf0" TargetMode="External"/><Relationship Id="rId519" Type="http://schemas.openxmlformats.org/officeDocument/2006/relationships/hyperlink" Target="https://customwheelhousellc.box.com/s/ey6cik3yhqeh1e6kcqh8pvu0hl1zmuot" TargetMode="External"/><Relationship Id="rId1051" Type="http://schemas.openxmlformats.org/officeDocument/2006/relationships/hyperlink" Target="https://customwheelhousellc.box.com/s/w0dfctm31fb9gst96e8w0qvow1bk5t3c" TargetMode="External"/><Relationship Id="rId1149" Type="http://schemas.openxmlformats.org/officeDocument/2006/relationships/hyperlink" Target="https://customwheelhousellc.box.com/s/b5l7hl84d636dr2i14kkj697nb136rr0" TargetMode="External"/><Relationship Id="rId1356" Type="http://schemas.openxmlformats.org/officeDocument/2006/relationships/hyperlink" Target="https://customwheelhousellc.box.com/s/yubkibecvfrckapnlcx3fvrcjuoufbjd" TargetMode="External"/><Relationship Id="rId726" Type="http://schemas.openxmlformats.org/officeDocument/2006/relationships/hyperlink" Target="https://customwheelhousellc.box.com/s/589qmw11pyyg3e7c90g9ehglks9ydzz3" TargetMode="External"/><Relationship Id="rId933" Type="http://schemas.openxmlformats.org/officeDocument/2006/relationships/hyperlink" Target="https://customwheelhousellc.box.com/s/it8iu5uxrl64a5k90otb9wcyrdn3a90h" TargetMode="External"/><Relationship Id="rId1009" Type="http://schemas.openxmlformats.org/officeDocument/2006/relationships/hyperlink" Target="https://customwheelhousellc.box.com/s/esn8dl1iu4467yfc0ta66aowm00n3akc" TargetMode="External"/><Relationship Id="rId1563" Type="http://schemas.openxmlformats.org/officeDocument/2006/relationships/hyperlink" Target="https://customwheelhousellc.box.com/s/wfc72he5tdx4mzur32w15feczrmptf4n" TargetMode="External"/><Relationship Id="rId1770" Type="http://schemas.openxmlformats.org/officeDocument/2006/relationships/hyperlink" Target="https://customwheelhousellc.box.com/s/g08y2h4jbnsare19xdmqjfnwg3u8pgtm" TargetMode="External"/><Relationship Id="rId1868" Type="http://schemas.openxmlformats.org/officeDocument/2006/relationships/hyperlink" Target="https://customwheelhousellc.box.com/s/sljauue1nxayiq5v5p1f9gik6ahmnfpc" TargetMode="External"/><Relationship Id="rId62" Type="http://schemas.openxmlformats.org/officeDocument/2006/relationships/hyperlink" Target="https://customwheelhousellc.box.com/s/1quchxpqhw3fusbn74aak8kg89g0mse6" TargetMode="External"/><Relationship Id="rId1216" Type="http://schemas.openxmlformats.org/officeDocument/2006/relationships/hyperlink" Target="https://customwheelhousellc.box.com/s/1oatyx48onmsdhqtg04zzszdb7r0lc08" TargetMode="External"/><Relationship Id="rId1423" Type="http://schemas.openxmlformats.org/officeDocument/2006/relationships/hyperlink" Target="https://customwheelhousellc.box.com/s/mm7tf61omgc2lkbjf9ficcz148tjngu9" TargetMode="External"/><Relationship Id="rId1630" Type="http://schemas.openxmlformats.org/officeDocument/2006/relationships/hyperlink" Target="https://customwheelhousellc.box.com/s/pm0oir4n93gt1r3cl47zyws5ntqx4qx0" TargetMode="External"/><Relationship Id="rId1728" Type="http://schemas.openxmlformats.org/officeDocument/2006/relationships/hyperlink" Target="https://customwheelhousellc.box.com/s/ngrc7yxtvxjw726iey7u088x0powro9h" TargetMode="External"/><Relationship Id="rId1935" Type="http://schemas.openxmlformats.org/officeDocument/2006/relationships/hyperlink" Target="https://customwheelhousellc.box.com/s/9vnr1tdy1f2khbcpu7k58qloonns20q6" TargetMode="External"/><Relationship Id="rId169" Type="http://schemas.openxmlformats.org/officeDocument/2006/relationships/hyperlink" Target="https://customwheelhousellc.box.com/s/nyjx8kgz31fgfubevi0f4tjnzg8jgzcp" TargetMode="External"/><Relationship Id="rId376" Type="http://schemas.openxmlformats.org/officeDocument/2006/relationships/hyperlink" Target="https://customwheelhousellc.box.com/s/6ypk544m8u3tx7zg3n370di9mmpcf69a" TargetMode="External"/><Relationship Id="rId583" Type="http://schemas.openxmlformats.org/officeDocument/2006/relationships/hyperlink" Target="https://customwheelhousellc.box.com/s/uujrykw7ep8d3zhbxzzmh1au1xc4asgi" TargetMode="External"/><Relationship Id="rId790" Type="http://schemas.openxmlformats.org/officeDocument/2006/relationships/hyperlink" Target="https://customwheelhousellc.box.com/s/6tqwu5a3hm1smelk9gzw71fu6e6hpx64" TargetMode="External"/><Relationship Id="rId4" Type="http://schemas.openxmlformats.org/officeDocument/2006/relationships/hyperlink" Target="https://www.dropbox.com/s/o3rkkh1qpbqnm8t/MR401_UTV_Beadlock_Machined_Head_On.jpg?dl=0" TargetMode="External"/><Relationship Id="rId236" Type="http://schemas.openxmlformats.org/officeDocument/2006/relationships/hyperlink" Target="https://customwheelhousellc.box.com/s/1tv019xpqoxbrefcb04k88r9acpy88v0" TargetMode="External"/><Relationship Id="rId443" Type="http://schemas.openxmlformats.org/officeDocument/2006/relationships/hyperlink" Target="https://customwheelhousellc.box.com/s/hopzj2usrizcl37g1sl0jgv0dgra6dll" TargetMode="External"/><Relationship Id="rId650" Type="http://schemas.openxmlformats.org/officeDocument/2006/relationships/hyperlink" Target="https://customwheelhousellc.box.com/s/345w6oyptv9025z10049mvc1j0uinq4u" TargetMode="External"/><Relationship Id="rId888" Type="http://schemas.openxmlformats.org/officeDocument/2006/relationships/hyperlink" Target="https://customwheelhousellc.box.com/s/m1d6jzpgjd7bml5kd839ex54cr4n5cq7" TargetMode="External"/><Relationship Id="rId1073" Type="http://schemas.openxmlformats.org/officeDocument/2006/relationships/hyperlink" Target="https://customwheelhousellc.box.com/s/tviiad4h48iecpf8olel55ggvg84yq4m" TargetMode="External"/><Relationship Id="rId1280" Type="http://schemas.openxmlformats.org/officeDocument/2006/relationships/hyperlink" Target="https://customwheelhousellc.box.com/s/sk8x6qgr6s437cc2399wvon58zx9p3pr" TargetMode="External"/><Relationship Id="rId303" Type="http://schemas.openxmlformats.org/officeDocument/2006/relationships/hyperlink" Target="https://customwheelhousellc.box.com/s/4uxzdszxd74mwtwt66ki7p27uvuwhbnt" TargetMode="External"/><Relationship Id="rId748" Type="http://schemas.openxmlformats.org/officeDocument/2006/relationships/hyperlink" Target="https://customwheelhousellc.box.com/s/nbjkgipfofl06lnnrwzciql9fa1a8gtd" TargetMode="External"/><Relationship Id="rId955" Type="http://schemas.openxmlformats.org/officeDocument/2006/relationships/hyperlink" Target="https://customwheelhousellc.box.com/s/tn4u4bttu5oq0ybmu78ymibh72z3t05j" TargetMode="External"/><Relationship Id="rId1140" Type="http://schemas.openxmlformats.org/officeDocument/2006/relationships/hyperlink" Target="https://customwheelhousellc.box.com/s/likrhyrmzpbyqyl9sfnqcdsx9l6pdixy" TargetMode="External"/><Relationship Id="rId1378" Type="http://schemas.openxmlformats.org/officeDocument/2006/relationships/hyperlink" Target="https://customwheelhousellc.box.com/s/likrhyrmzpbyqyl9sfnqcdsx9l6pdixy" TargetMode="External"/><Relationship Id="rId1585" Type="http://schemas.openxmlformats.org/officeDocument/2006/relationships/hyperlink" Target="https://customwheelhousellc.box.com/s/usks5hkopdlmzvba2w8fvfebx3o609sd" TargetMode="External"/><Relationship Id="rId1792" Type="http://schemas.openxmlformats.org/officeDocument/2006/relationships/hyperlink" Target="https://customwheelhousellc.box.com/s/ia3e5bnpfthnnb5antonz7uqy719qhis" TargetMode="External"/><Relationship Id="rId84" Type="http://schemas.openxmlformats.org/officeDocument/2006/relationships/hyperlink" Target="https://customwheelhousellc.box.com/s/x9srlh34etsgkwq7tv3335bg3q777am9" TargetMode="External"/><Relationship Id="rId510" Type="http://schemas.openxmlformats.org/officeDocument/2006/relationships/hyperlink" Target="https://customwheelhousellc.box.com/s/j8am95j6fcrf3iqmryqe8sd6hh8tkupg" TargetMode="External"/><Relationship Id="rId608" Type="http://schemas.openxmlformats.org/officeDocument/2006/relationships/hyperlink" Target="https://customwheelhousellc.box.com/s/rkuzmigbhg9g8d9rjcwyv3ambarq70r8" TargetMode="External"/><Relationship Id="rId815" Type="http://schemas.openxmlformats.org/officeDocument/2006/relationships/hyperlink" Target="https://customwheelhousellc.box.com/s/jty6xrgimw6ysv9zhte0r3omjm8eqduz" TargetMode="External"/><Relationship Id="rId1238" Type="http://schemas.openxmlformats.org/officeDocument/2006/relationships/hyperlink" Target="https://customwheelhousellc.box.com/s/alfz2rl4xc2rbet03svja9ax9fexm1in" TargetMode="External"/><Relationship Id="rId1445" Type="http://schemas.openxmlformats.org/officeDocument/2006/relationships/hyperlink" Target="https://customwheelhousellc.box.com/s/3iuzwv4hfo2tnzyrpy82mr5xk2kzzwtu" TargetMode="External"/><Relationship Id="rId1652" Type="http://schemas.openxmlformats.org/officeDocument/2006/relationships/hyperlink" Target="https://customwheelhousellc.box.com/s/p6vo5wlta1dsbmhcmui9r4srbkfna1ky" TargetMode="External"/><Relationship Id="rId1000" Type="http://schemas.openxmlformats.org/officeDocument/2006/relationships/hyperlink" Target="https://customwheelhousellc.box.com/s/4jgyvcys19a1ujkvqyn68s4e0z4wwzhr" TargetMode="External"/><Relationship Id="rId1305" Type="http://schemas.openxmlformats.org/officeDocument/2006/relationships/hyperlink" Target="https://customwheelhousellc.box.com/s/ljmnb4blgk73o2vb9yj6s98a2h8gn4yt" TargetMode="External"/><Relationship Id="rId1957" Type="http://schemas.openxmlformats.org/officeDocument/2006/relationships/hyperlink" Target="https://customwheelhousellc.box.com/s/9vnr1tdy1f2khbcpu7k58qloonns20q6" TargetMode="External"/><Relationship Id="rId1512" Type="http://schemas.openxmlformats.org/officeDocument/2006/relationships/hyperlink" Target="https://customwheelhousellc.box.com/s/48wxoamu1sn05cxk3fjyzddu4u0ns1ap" TargetMode="External"/><Relationship Id="rId1817" Type="http://schemas.openxmlformats.org/officeDocument/2006/relationships/hyperlink" Target="https://customwheelhousellc.box.com/s/fys7j5za88tlxtb1exxaazlsf87byybv" TargetMode="External"/><Relationship Id="rId11" Type="http://schemas.openxmlformats.org/officeDocument/2006/relationships/hyperlink" Target="https://www.dropbox.com/s/9vhvkzogqmczt23/MR406_UTV_Beadlock_Matte_Black.jpg?dl=0" TargetMode="External"/><Relationship Id="rId398" Type="http://schemas.openxmlformats.org/officeDocument/2006/relationships/hyperlink" Target="https://customwheelhousellc.box.com/s/9qtoizcuxzlv1out0c9vd3c8k6079cph" TargetMode="External"/><Relationship Id="rId160" Type="http://schemas.openxmlformats.org/officeDocument/2006/relationships/hyperlink" Target="https://customwheelhousellc.box.com/s/q1fpdxobbaeczarrri060g7x1w8x2qa3" TargetMode="External"/><Relationship Id="rId258" Type="http://schemas.openxmlformats.org/officeDocument/2006/relationships/hyperlink" Target="https://customwheelhousellc.box.com/s/w0dfctm31fb9gst96e8w0qvow1bk5t3c" TargetMode="External"/><Relationship Id="rId465" Type="http://schemas.openxmlformats.org/officeDocument/2006/relationships/hyperlink" Target="https://customwheelhousellc.box.com/s/4i3sywkwrkbp8tfxnql84svo8u4ce6cr" TargetMode="External"/><Relationship Id="rId672" Type="http://schemas.openxmlformats.org/officeDocument/2006/relationships/hyperlink" Target="https://customwheelhousellc.box.com/s/ut14co9rtrmaka9a5mkw4df1991u1fab" TargetMode="External"/><Relationship Id="rId1095" Type="http://schemas.openxmlformats.org/officeDocument/2006/relationships/hyperlink" Target="https://customwheelhousellc.box.com/s/x60c5ygi9jbzstam4f45lo2ujhvsdmmi" TargetMode="External"/><Relationship Id="rId118" Type="http://schemas.openxmlformats.org/officeDocument/2006/relationships/hyperlink" Target="https://customwheelhousellc.box.com/s/v2v164r11tntpwzthgesqdjjfjctdx06" TargetMode="External"/><Relationship Id="rId325" Type="http://schemas.openxmlformats.org/officeDocument/2006/relationships/hyperlink" Target="https://customwheelhousellc.box.com/s/w74k3jqdxkdou19x0c5867nzzr4pzhhu" TargetMode="External"/><Relationship Id="rId532" Type="http://schemas.openxmlformats.org/officeDocument/2006/relationships/hyperlink" Target="https://customwheelhousellc.box.com/s/i36uoigpev8gxmtmef4ls8tvsxo6ejfl" TargetMode="External"/><Relationship Id="rId977" Type="http://schemas.openxmlformats.org/officeDocument/2006/relationships/hyperlink" Target="https://customwheelhousellc.box.com/s/iipyazpxsdxq8zuyqermxeprimc7xo3l" TargetMode="External"/><Relationship Id="rId1162" Type="http://schemas.openxmlformats.org/officeDocument/2006/relationships/hyperlink" Target="https://customwheelhousellc.box.com/s/ntikn80dofm7vfw9zl718rfghmsvfbg4" TargetMode="External"/><Relationship Id="rId2006" Type="http://schemas.openxmlformats.org/officeDocument/2006/relationships/hyperlink" Target="https://customwheelhousellc.box.com/s/xw81cbmiw80owed9kbpbpxjbs92vu99s" TargetMode="External"/><Relationship Id="rId837" Type="http://schemas.openxmlformats.org/officeDocument/2006/relationships/hyperlink" Target="https://customwheelhousellc.box.com/s/d8hibin0t1leqfeuqxgefwpcaf2xl5z3" TargetMode="External"/><Relationship Id="rId1022" Type="http://schemas.openxmlformats.org/officeDocument/2006/relationships/hyperlink" Target="https://customwheelhousellc.box.com/s/2eo8ol773hfbmy217bz5n1erv5mhqjh5" TargetMode="External"/><Relationship Id="rId1467" Type="http://schemas.openxmlformats.org/officeDocument/2006/relationships/hyperlink" Target="https://customwheelhousellc.box.com/s/kv49t94e9qhv14dw1qlfhrc5jf4s1lbe" TargetMode="External"/><Relationship Id="rId1674" Type="http://schemas.openxmlformats.org/officeDocument/2006/relationships/hyperlink" Target="https://customwheelhousellc.box.com/s/2u8pvzdutsuboh2k5n9wjuqgp2byxlcb" TargetMode="External"/><Relationship Id="rId1881" Type="http://schemas.openxmlformats.org/officeDocument/2006/relationships/hyperlink" Target="https://customwheelhousellc.box.com/s/enum79be7jsef18x9sz621vgeyztgeku" TargetMode="External"/><Relationship Id="rId904" Type="http://schemas.openxmlformats.org/officeDocument/2006/relationships/hyperlink" Target="https://customwheelhousellc.box.com/s/imy948g0m50e1893kdq970aruztqqlj6" TargetMode="External"/><Relationship Id="rId1327" Type="http://schemas.openxmlformats.org/officeDocument/2006/relationships/hyperlink" Target="https://customwheelhousellc.box.com/s/6vk1zsv5fw1b9l2k0a5fkqin3j3srbsl" TargetMode="External"/><Relationship Id="rId1534" Type="http://schemas.openxmlformats.org/officeDocument/2006/relationships/hyperlink" Target="https://customwheelhousellc.box.com/s/mb4yoxurq0ypr3qyfokl2u6wxqcwulfl" TargetMode="External"/><Relationship Id="rId1741" Type="http://schemas.openxmlformats.org/officeDocument/2006/relationships/hyperlink" Target="https://customwheelhousellc.box.com/s/9q5zjx5b9s1h521uenbbngo7q49un1ov" TargetMode="External"/><Relationship Id="rId1979" Type="http://schemas.openxmlformats.org/officeDocument/2006/relationships/hyperlink" Target="https://customwheelhousellc.box.com/s/t1r2rjikr56gingla8cx0gwby79jpan9" TargetMode="External"/><Relationship Id="rId33" Type="http://schemas.openxmlformats.org/officeDocument/2006/relationships/hyperlink" Target="https://customwheelhousellc.box.com/s/rkteyv8bzqni03fcn4f65zvsuy7r4u7l" TargetMode="External"/><Relationship Id="rId1601" Type="http://schemas.openxmlformats.org/officeDocument/2006/relationships/hyperlink" Target="https://customwheelhousellc.box.com/s/usks5hkopdlmzvba2w8fvfebx3o609sd" TargetMode="External"/><Relationship Id="rId1839" Type="http://schemas.openxmlformats.org/officeDocument/2006/relationships/hyperlink" Target="https://customwheelhousellc.box.com/s/ey6cik3yhqeh1e6kcqh8pvu0hl1zmuot" TargetMode="External"/><Relationship Id="rId182" Type="http://schemas.openxmlformats.org/officeDocument/2006/relationships/hyperlink" Target="https://customwheelhousellc.box.com/s/dyuto939cd7yarlf6ara7bnio12yr4y0" TargetMode="External"/><Relationship Id="rId1906" Type="http://schemas.openxmlformats.org/officeDocument/2006/relationships/hyperlink" Target="https://customwheelhousellc.box.com/s/g9yzh4jv9uuw0su905n1nhxvxo8ftr0i" TargetMode="External"/><Relationship Id="rId487" Type="http://schemas.openxmlformats.org/officeDocument/2006/relationships/hyperlink" Target="https://customwheelhousellc.box.com/s/6tqwu5a3hm1smelk9gzw71fu6e6hpx64" TargetMode="External"/><Relationship Id="rId694" Type="http://schemas.openxmlformats.org/officeDocument/2006/relationships/hyperlink" Target="https://customwheelhousellc.box.com/s/of5cl0nugfi9b2wwd81wl7rg29lam19y" TargetMode="External"/><Relationship Id="rId347" Type="http://schemas.openxmlformats.org/officeDocument/2006/relationships/hyperlink" Target="https://customwheelhousellc.box.com/s/jepz4tux65v30v9vjzlo1epeyjb65gds" TargetMode="External"/><Relationship Id="rId999" Type="http://schemas.openxmlformats.org/officeDocument/2006/relationships/hyperlink" Target="https://customwheelhousellc.box.com/s/esn8dl1iu4467yfc0ta66aowm00n3akc" TargetMode="External"/><Relationship Id="rId1184" Type="http://schemas.openxmlformats.org/officeDocument/2006/relationships/hyperlink" Target="https://customwheelhousellc.box.com/s/nbjkgipfofl06lnnrwzciql9fa1a8gtd" TargetMode="External"/><Relationship Id="rId2028" Type="http://schemas.openxmlformats.org/officeDocument/2006/relationships/hyperlink" Target="https://customwheelhousellc.box.com/s/gsahqgi3rse2kki44xcl25rwrz7ixzc5" TargetMode="External"/><Relationship Id="rId554" Type="http://schemas.openxmlformats.org/officeDocument/2006/relationships/hyperlink" Target="https://customwheelhousellc.box.com/s/jxtmrvzbesrx6rz5oppprsw9ucukt8gc" TargetMode="External"/><Relationship Id="rId761" Type="http://schemas.openxmlformats.org/officeDocument/2006/relationships/hyperlink" Target="https://customwheelhousellc.box.com/s/7gm90hjxt63rcmz1rcu0b9ectqq7thm9" TargetMode="External"/><Relationship Id="rId859" Type="http://schemas.openxmlformats.org/officeDocument/2006/relationships/hyperlink" Target="https://customwheelhousellc.box.com/s/1uy4hsb6dchmeyjkqh04n0bhr1cyzxf4" TargetMode="External"/><Relationship Id="rId1391" Type="http://schemas.openxmlformats.org/officeDocument/2006/relationships/hyperlink" Target="https://customwheelhousellc.box.com/s/butad84b4v03tkamvl11zw6h52lpk47u" TargetMode="External"/><Relationship Id="rId1489" Type="http://schemas.openxmlformats.org/officeDocument/2006/relationships/hyperlink" Target="https://customwheelhousellc.box.com/s/xqezloi3lpfvwspnhcoc7q3jple9esf8" TargetMode="External"/><Relationship Id="rId1696" Type="http://schemas.openxmlformats.org/officeDocument/2006/relationships/hyperlink" Target="https://customwheelhousellc.box.com/s/2u8pvzdutsuboh2k5n9wjuqgp2byxlcb" TargetMode="External"/><Relationship Id="rId207" Type="http://schemas.openxmlformats.org/officeDocument/2006/relationships/hyperlink" Target="https://customwheelhousellc.box.com/s/unfy57lqrls3s2ptkcvwf7yvd71njl1l" TargetMode="External"/><Relationship Id="rId414" Type="http://schemas.openxmlformats.org/officeDocument/2006/relationships/hyperlink" Target="https://customwheelhousellc.box.com/s/215uxlkp7qkb153lgoorf8fs4kaf34d7" TargetMode="External"/><Relationship Id="rId621" Type="http://schemas.openxmlformats.org/officeDocument/2006/relationships/hyperlink" Target="https://customwheelhousellc.box.com/s/jfuph35xqarazx5x7oucfz573osp3cwb" TargetMode="External"/><Relationship Id="rId1044" Type="http://schemas.openxmlformats.org/officeDocument/2006/relationships/hyperlink" Target="https://customwheelhousellc.box.com/s/v7bmw4x47vr9bg53uweh4fs7m9mut38r" TargetMode="External"/><Relationship Id="rId1251" Type="http://schemas.openxmlformats.org/officeDocument/2006/relationships/hyperlink" Target="https://customwheelhousellc.box.com/s/484h3g7yl3hsdega19huu2tm09dzwxfe" TargetMode="External"/><Relationship Id="rId1349" Type="http://schemas.openxmlformats.org/officeDocument/2006/relationships/hyperlink" Target="https://customwheelhousellc.box.com/s/ax0pzuy06kd9fczznkmz3myp9yab2qfa" TargetMode="External"/><Relationship Id="rId719" Type="http://schemas.openxmlformats.org/officeDocument/2006/relationships/hyperlink" Target="https://customwheelhousellc.box.com/s/0orluys95z38u3txdbt7bauj7alp6405" TargetMode="External"/><Relationship Id="rId926" Type="http://schemas.openxmlformats.org/officeDocument/2006/relationships/hyperlink" Target="https://customwheelhousellc.box.com/s/ek3xz9cymb2s69ruywt6xost7yhmp22h" TargetMode="External"/><Relationship Id="rId1111" Type="http://schemas.openxmlformats.org/officeDocument/2006/relationships/hyperlink" Target="https://customwheelhousellc.box.com/s/dyuto939cd7yarlf6ara7bnio12yr4y0" TargetMode="External"/><Relationship Id="rId1556" Type="http://schemas.openxmlformats.org/officeDocument/2006/relationships/hyperlink" Target="https://customwheelhousellc.box.com/s/ixl7683kg5xgfhb5kv6j1h6hwuzqcrdu" TargetMode="External"/><Relationship Id="rId1763" Type="http://schemas.openxmlformats.org/officeDocument/2006/relationships/hyperlink" Target="https://customwheelhousellc.box.com/s/9q5zjx5b9s1h521uenbbngo7q49un1ov" TargetMode="External"/><Relationship Id="rId1970" Type="http://schemas.openxmlformats.org/officeDocument/2006/relationships/hyperlink" Target="https://customwheelhousellc.box.com/s/lapyai37w2221p72s6urrxanzzymsxao" TargetMode="External"/><Relationship Id="rId55" Type="http://schemas.openxmlformats.org/officeDocument/2006/relationships/hyperlink" Target="https://customwheelhousellc.box.com/s/y1kpn1wem4lg4arq1xbesu5hx134rwyu" TargetMode="External"/><Relationship Id="rId1209" Type="http://schemas.openxmlformats.org/officeDocument/2006/relationships/hyperlink" Target="https://customwheelhousellc.box.com/s/7t594m6njqa97433ojqqylgvf0spw3f3" TargetMode="External"/><Relationship Id="rId1416" Type="http://schemas.openxmlformats.org/officeDocument/2006/relationships/hyperlink" Target="https://customwheelhousellc.box.com/s/rraan2d9anyz27si1evepghz328btukj" TargetMode="External"/><Relationship Id="rId1623" Type="http://schemas.openxmlformats.org/officeDocument/2006/relationships/hyperlink" Target="https://customwheelhousellc.box.com/s/n9dnypd23u5ql5a7g1ekh4z26kni40qv" TargetMode="External"/><Relationship Id="rId1830" Type="http://schemas.openxmlformats.org/officeDocument/2006/relationships/hyperlink" Target="https://customwheelhousellc.box.com/s/sxfupispr919ra8yc5z3up7e8g6c8j75" TargetMode="External"/><Relationship Id="rId1928" Type="http://schemas.openxmlformats.org/officeDocument/2006/relationships/hyperlink" Target="https://customwheelhousellc.box.com/s/xfmy8ipd9q1pb0zea84zl1r7kg6kijfb" TargetMode="External"/><Relationship Id="rId271" Type="http://schemas.openxmlformats.org/officeDocument/2006/relationships/hyperlink" Target="https://customwheelhousellc.box.com/s/b5l7hl84d636dr2i14kkj697nb136rr0" TargetMode="External"/><Relationship Id="rId131" Type="http://schemas.openxmlformats.org/officeDocument/2006/relationships/hyperlink" Target="https://customwheelhousellc.box.com/s/13hoiw49m8h0vfsl6gtvd405w3b33cxm" TargetMode="External"/><Relationship Id="rId369" Type="http://schemas.openxmlformats.org/officeDocument/2006/relationships/hyperlink" Target="https://customwheelhousellc.box.com/s/e5rkxdczl6hebhf8ue071lhghwf5mex9" TargetMode="External"/><Relationship Id="rId576" Type="http://schemas.openxmlformats.org/officeDocument/2006/relationships/hyperlink" Target="https://customwheelhousellc.box.com/s/bda6a91sbl1bvioipjula9t4y09fp94x" TargetMode="External"/><Relationship Id="rId783" Type="http://schemas.openxmlformats.org/officeDocument/2006/relationships/hyperlink" Target="https://customwheelhousellc.box.com/s/vojznl0zlzr1jdnew6dygavqc538xhyu" TargetMode="External"/><Relationship Id="rId990" Type="http://schemas.openxmlformats.org/officeDocument/2006/relationships/hyperlink" Target="https://customwheelhousellc.box.com/s/ef4f6q0hjyl8onzvoir186ovbzknlmba" TargetMode="External"/><Relationship Id="rId229" Type="http://schemas.openxmlformats.org/officeDocument/2006/relationships/hyperlink" Target="https://customwheelhousellc.box.com/s/2nx8f0pfvstsv4y3y74nesoe27imgusu" TargetMode="External"/><Relationship Id="rId436" Type="http://schemas.openxmlformats.org/officeDocument/2006/relationships/hyperlink" Target="https://customwheelhousellc.box.com/s/0m16hvgmz55rb77ht4bntmdbduf55b1a" TargetMode="External"/><Relationship Id="rId643" Type="http://schemas.openxmlformats.org/officeDocument/2006/relationships/hyperlink" Target="https://customwheelhousellc.box.com/s/841nnx14qw0tj5vetctqclkp99uuwpll" TargetMode="External"/><Relationship Id="rId1066" Type="http://schemas.openxmlformats.org/officeDocument/2006/relationships/hyperlink" Target="https://customwheelhousellc.box.com/s/nyjx8kgz31fgfubevi0f4tjnzg8jgzcp" TargetMode="External"/><Relationship Id="rId1273" Type="http://schemas.openxmlformats.org/officeDocument/2006/relationships/hyperlink" Target="https://customwheelhousellc.box.com/s/yi364h7tqpih2wzttotrfomrbona68pv" TargetMode="External"/><Relationship Id="rId1480" Type="http://schemas.openxmlformats.org/officeDocument/2006/relationships/hyperlink" Target="https://customwheelhousellc.box.com/s/bpseog4oaix45t2rrd7yi0mxks1o279a" TargetMode="External"/><Relationship Id="rId850" Type="http://schemas.openxmlformats.org/officeDocument/2006/relationships/hyperlink" Target="https://customwheelhousellc.box.com/s/x6vmiw2oa35e5sffmph9j8t9kdqos83v" TargetMode="External"/><Relationship Id="rId948" Type="http://schemas.openxmlformats.org/officeDocument/2006/relationships/hyperlink" Target="https://customwheelhousellc.box.com/s/wmdilrk7ypl4dwz965qntiicnogudze2" TargetMode="External"/><Relationship Id="rId1133" Type="http://schemas.openxmlformats.org/officeDocument/2006/relationships/hyperlink" Target="https://customwheelhousellc.box.com/s/p59yj2l2su4lb1mu42pgsdbgo7zckmlh" TargetMode="External"/><Relationship Id="rId1578" Type="http://schemas.openxmlformats.org/officeDocument/2006/relationships/hyperlink" Target="https://customwheelhousellc.box.com/s/cuo9znww2oscfyyto8kamxpwyt0x0hba" TargetMode="External"/><Relationship Id="rId1785" Type="http://schemas.openxmlformats.org/officeDocument/2006/relationships/hyperlink" Target="https://customwheelhousellc.box.com/s/gjbptrchyn671attdpv0f3fl4iqb0rx5" TargetMode="External"/><Relationship Id="rId1992" Type="http://schemas.openxmlformats.org/officeDocument/2006/relationships/hyperlink" Target="https://customwheelhousellc.box.com/s/z3ep3lklzuupecje1m2uiomssyhvpbjx" TargetMode="External"/><Relationship Id="rId77" Type="http://schemas.openxmlformats.org/officeDocument/2006/relationships/hyperlink" Target="https://customwheelhousellc.box.com/s/d6m332vb8zxzmg7p2vwh5zh2x6a2dieq" TargetMode="External"/><Relationship Id="rId503" Type="http://schemas.openxmlformats.org/officeDocument/2006/relationships/hyperlink" Target="https://customwheelhousellc.box.com/s/ax6gok5p17gymw4kba58no78nmdysgsu" TargetMode="External"/><Relationship Id="rId710" Type="http://schemas.openxmlformats.org/officeDocument/2006/relationships/hyperlink" Target="https://customwheelhousellc.box.com/s/dzhxozevgzx9mmwjxlarax72ytx82c99" TargetMode="External"/><Relationship Id="rId808" Type="http://schemas.openxmlformats.org/officeDocument/2006/relationships/hyperlink" Target="https://customwheelhousellc.box.com/s/m8dddx0oahcrneo38r97vvdzszc7hh87" TargetMode="External"/><Relationship Id="rId1340" Type="http://schemas.openxmlformats.org/officeDocument/2006/relationships/hyperlink" Target="https://customwheelhousellc.box.com/s/8xbkjmdky5dzkdrhuh1i5wb986au6364" TargetMode="External"/><Relationship Id="rId1438" Type="http://schemas.openxmlformats.org/officeDocument/2006/relationships/hyperlink" Target="https://customwheelhousellc.box.com/s/dtrng3gqs1ic7ds5al2qpqowe7jsqm9x" TargetMode="External"/><Relationship Id="rId1645" Type="http://schemas.openxmlformats.org/officeDocument/2006/relationships/hyperlink" Target="https://customwheelhousellc.box.com/s/cn224cs61amfs9fcpvcr4mxrxxvzb53t" TargetMode="External"/><Relationship Id="rId1200" Type="http://schemas.openxmlformats.org/officeDocument/2006/relationships/hyperlink" Target="https://customwheelhousellc.box.com/s/rxb19z29w3vwp4cmmmsnak9whow1cq7l" TargetMode="External"/><Relationship Id="rId1852" Type="http://schemas.openxmlformats.org/officeDocument/2006/relationships/hyperlink" Target="https://customwheelhousellc.box.com/s/sljauue1nxayiq5v5p1f9gik6ahmnfpc" TargetMode="External"/><Relationship Id="rId1505" Type="http://schemas.openxmlformats.org/officeDocument/2006/relationships/hyperlink" Target="https://customwheelhousellc.box.com/s/caslams0hxtu43dbrgs7tdaiyatq0q3h" TargetMode="External"/><Relationship Id="rId1712" Type="http://schemas.openxmlformats.org/officeDocument/2006/relationships/hyperlink" Target="https://customwheelhousellc.box.com/s/gfd7c5sylvi7pvqn52s7rb2dq9956gke" TargetMode="External"/><Relationship Id="rId293" Type="http://schemas.openxmlformats.org/officeDocument/2006/relationships/hyperlink" Target="https://customwheelhousellc.box.com/s/d937u3v5g5crp7rvzqmz7da31jyik5zu" TargetMode="External"/><Relationship Id="rId153" Type="http://schemas.openxmlformats.org/officeDocument/2006/relationships/hyperlink" Target="https://customwheelhousellc.box.com/s/wmvsbdmw2gefqw814a09fsvkd8uzopro" TargetMode="External"/><Relationship Id="rId360" Type="http://schemas.openxmlformats.org/officeDocument/2006/relationships/hyperlink" Target="https://customwheelhousellc.box.com/s/w6r55qb2o7o27ujf8zmulq36phdanjhw" TargetMode="External"/><Relationship Id="rId598" Type="http://schemas.openxmlformats.org/officeDocument/2006/relationships/hyperlink" Target="https://customwheelhousellc.box.com/s/kiiehmjjtxw5stwmbjjwe29mvbuhuk4u" TargetMode="External"/><Relationship Id="rId220" Type="http://schemas.openxmlformats.org/officeDocument/2006/relationships/hyperlink" Target="https://customwheelhousellc.box.com/s/24pf2hqxgc66eo5x4uo7mbnk44a2xkmw" TargetMode="External"/><Relationship Id="rId458" Type="http://schemas.openxmlformats.org/officeDocument/2006/relationships/hyperlink" Target="https://customwheelhousellc.box.com/s/ljmnb4blgk73o2vb9yj6s98a2h8gn4yt" TargetMode="External"/><Relationship Id="rId665" Type="http://schemas.openxmlformats.org/officeDocument/2006/relationships/hyperlink" Target="https://customwheelhousellc.box.com/s/smwegamf1wo0byy0rv0juc1cas8w01ts" TargetMode="External"/><Relationship Id="rId872" Type="http://schemas.openxmlformats.org/officeDocument/2006/relationships/hyperlink" Target="https://customwheelhousellc.box.com/s/mhj8s0wdbqyv8c8e4edqnods7f4oemuz" TargetMode="External"/><Relationship Id="rId1088" Type="http://schemas.openxmlformats.org/officeDocument/2006/relationships/hyperlink" Target="https://customwheelhousellc.box.com/s/8ulu9dx7cqk4kj7dfxmdvb3ikyrt0u76" TargetMode="External"/><Relationship Id="rId1295" Type="http://schemas.openxmlformats.org/officeDocument/2006/relationships/hyperlink" Target="https://customwheelhousellc.box.com/s/73gj4foap5mtvpfaxma3p0mb9krr57tj" TargetMode="External"/><Relationship Id="rId318" Type="http://schemas.openxmlformats.org/officeDocument/2006/relationships/hyperlink" Target="https://customwheelhousellc.box.com/s/i8hpx16zq98oqvnl8a4w6dp6unyjfd2h" TargetMode="External"/><Relationship Id="rId525" Type="http://schemas.openxmlformats.org/officeDocument/2006/relationships/hyperlink" Target="https://customwheelhousellc.box.com/s/o9afcs1ax4rfv10y6f6kaqzqaemp273q" TargetMode="External"/><Relationship Id="rId732" Type="http://schemas.openxmlformats.org/officeDocument/2006/relationships/hyperlink" Target="https://customwheelhousellc.box.com/s/f7uoqhiwefhgojh9l87ijoo6no5t53bi" TargetMode="External"/><Relationship Id="rId1155" Type="http://schemas.openxmlformats.org/officeDocument/2006/relationships/hyperlink" Target="https://customwheelhousellc.box.com/s/1tv019xpqoxbrefcb04k88r9acpy88v0" TargetMode="External"/><Relationship Id="rId1362" Type="http://schemas.openxmlformats.org/officeDocument/2006/relationships/hyperlink" Target="https://customwheelhousellc.box.com/s/77w0t81hkfwhjyvsatjnbnkgqr6k9cl7" TargetMode="External"/><Relationship Id="rId99" Type="http://schemas.openxmlformats.org/officeDocument/2006/relationships/hyperlink" Target="https://customwheelhousellc.box.com/s/kyzykqg3nt6i6xq6gfma32cqroo5xqb2" TargetMode="External"/><Relationship Id="rId1015" Type="http://schemas.openxmlformats.org/officeDocument/2006/relationships/hyperlink" Target="https://customwheelhousellc.box.com/s/esn8dl1iu4467yfc0ta66aowm00n3akc" TargetMode="External"/><Relationship Id="rId1222" Type="http://schemas.openxmlformats.org/officeDocument/2006/relationships/hyperlink" Target="https://customwheelhousellc.box.com/s/b3xc324kbx7v2057f12kvp939du4u6am" TargetMode="External"/><Relationship Id="rId1667" Type="http://schemas.openxmlformats.org/officeDocument/2006/relationships/hyperlink" Target="https://customwheelhousellc.box.com/s/z5xk3fh40r54pi8at7eo1vxu5pnzdnd8" TargetMode="External"/><Relationship Id="rId1874" Type="http://schemas.openxmlformats.org/officeDocument/2006/relationships/hyperlink" Target="https://customwheelhousellc.box.com/s/codw9fwhfmyuh824isbhy2tjqi0v43oz" TargetMode="External"/><Relationship Id="rId1527" Type="http://schemas.openxmlformats.org/officeDocument/2006/relationships/hyperlink" Target="https://customwheelhousellc.box.com/s/9xvn3x1suf6p4isi2sv7dx263soez18s" TargetMode="External"/><Relationship Id="rId1734" Type="http://schemas.openxmlformats.org/officeDocument/2006/relationships/hyperlink" Target="https://customwheelhousellc.box.com/s/01n0z7j01bxgd8zft0o697hhsgjfqads" TargetMode="External"/><Relationship Id="rId1941" Type="http://schemas.openxmlformats.org/officeDocument/2006/relationships/hyperlink" Target="https://customwheelhousellc.box.com/s/9vnr1tdy1f2khbcpu7k58qloonns20q6" TargetMode="External"/><Relationship Id="rId26" Type="http://schemas.openxmlformats.org/officeDocument/2006/relationships/hyperlink" Target="https://customwheelhousellc.box.com/s/3hodctmtuyoh9lku1fnzupnbnamtsb0m" TargetMode="External"/><Relationship Id="rId175" Type="http://schemas.openxmlformats.org/officeDocument/2006/relationships/hyperlink" Target="https://customwheelhousellc.box.com/s/htk4iog9pqqc2c4f2go2vbpprd1nkkkn" TargetMode="External"/><Relationship Id="rId1801" Type="http://schemas.openxmlformats.org/officeDocument/2006/relationships/hyperlink" Target="https://customwheelhousellc.box.com/s/rj8zs9ski43kfh053r5di1ddzsueoxzv" TargetMode="External"/><Relationship Id="rId382" Type="http://schemas.openxmlformats.org/officeDocument/2006/relationships/hyperlink" Target="https://customwheelhousellc.box.com/s/gcagxugwcsuyhtktbp92sn0cf0e51r3x" TargetMode="External"/><Relationship Id="rId687" Type="http://schemas.openxmlformats.org/officeDocument/2006/relationships/hyperlink" Target="https://customwheelhousellc.box.com/s/3jnlm07sptkfg5q5pxmwlq6x4hisuauh" TargetMode="External"/><Relationship Id="rId242" Type="http://schemas.openxmlformats.org/officeDocument/2006/relationships/hyperlink" Target="https://customwheelhousellc.box.com/s/2sxqd3niz3c4x78yo30r1idkoqhqo23k" TargetMode="External"/><Relationship Id="rId894" Type="http://schemas.openxmlformats.org/officeDocument/2006/relationships/hyperlink" Target="https://customwheelhousellc.box.com/s/imy948g0m50e1893kdq970aruztqqlj6" TargetMode="External"/><Relationship Id="rId1177" Type="http://schemas.openxmlformats.org/officeDocument/2006/relationships/hyperlink" Target="https://customwheelhousellc.box.com/s/9hrzay3hi7zq5ly2szk0pmyx7videw6u" TargetMode="External"/><Relationship Id="rId102" Type="http://schemas.openxmlformats.org/officeDocument/2006/relationships/hyperlink" Target="https://customwheelhousellc.box.com/s/rvbiy4wcjt42zia64zfrkdp86yvtd593" TargetMode="External"/><Relationship Id="rId547" Type="http://schemas.openxmlformats.org/officeDocument/2006/relationships/hyperlink" Target="https://customwheelhousellc.box.com/s/eajy264kqxygyfh0tfznb5rmhhdwaj9o" TargetMode="External"/><Relationship Id="rId754" Type="http://schemas.openxmlformats.org/officeDocument/2006/relationships/hyperlink" Target="https://customwheelhousellc.box.com/s/2powtrrfdc31fp8ytyifq8u9t4y2p5db" TargetMode="External"/><Relationship Id="rId961" Type="http://schemas.openxmlformats.org/officeDocument/2006/relationships/hyperlink" Target="https://customwheelhousellc.box.com/s/tn4u4bttu5oq0ybmu78ymibh72z3t05j" TargetMode="External"/><Relationship Id="rId1384" Type="http://schemas.openxmlformats.org/officeDocument/2006/relationships/hyperlink" Target="https://customwheelhousellc.box.com/s/vojznl0zlzr1jdnew6dygavqc538xhyu" TargetMode="External"/><Relationship Id="rId1591" Type="http://schemas.openxmlformats.org/officeDocument/2006/relationships/hyperlink" Target="https://customwheelhousellc.box.com/s/usks5hkopdlmzvba2w8fvfebx3o609sd" TargetMode="External"/><Relationship Id="rId1689" Type="http://schemas.openxmlformats.org/officeDocument/2006/relationships/hyperlink" Target="https://customwheelhousellc.box.com/s/db9nv7jsnemnnfuuhrdm36rgrbpzhcz9" TargetMode="External"/><Relationship Id="rId90" Type="http://schemas.openxmlformats.org/officeDocument/2006/relationships/hyperlink" Target="https://customwheelhousellc.box.com/s/1quchxpqhw3fusbn74aak8kg89g0mse6" TargetMode="External"/><Relationship Id="rId407" Type="http://schemas.openxmlformats.org/officeDocument/2006/relationships/hyperlink" Target="https://customwheelhousellc.box.com/s/v9t7y53tvdvlbf940wkhxmxluurhvp6g" TargetMode="External"/><Relationship Id="rId614" Type="http://schemas.openxmlformats.org/officeDocument/2006/relationships/hyperlink" Target="https://customwheelhousellc.box.com/s/jfuph35xqarazx5x7oucfz573osp3cwb" TargetMode="External"/><Relationship Id="rId821" Type="http://schemas.openxmlformats.org/officeDocument/2006/relationships/hyperlink" Target="https://customwheelhousellc.box.com/s/jty6xrgimw6ysv9zhte0r3omjm8eqduz" TargetMode="External"/><Relationship Id="rId1037" Type="http://schemas.openxmlformats.org/officeDocument/2006/relationships/hyperlink" Target="https://customwheelhousellc.box.com/s/xzq7eyzcmtn8pxypmqa62rseaczqxtuc" TargetMode="External"/><Relationship Id="rId1244" Type="http://schemas.openxmlformats.org/officeDocument/2006/relationships/hyperlink" Target="https://customwheelhousellc.box.com/s/dwdl45b3fxupssrm9z6va42lv3mda8ou" TargetMode="External"/><Relationship Id="rId1451" Type="http://schemas.openxmlformats.org/officeDocument/2006/relationships/hyperlink" Target="https://customwheelhousellc.box.com/s/y6li57l56ijc6a8izbv1rl32hzvt57nm" TargetMode="External"/><Relationship Id="rId1896" Type="http://schemas.openxmlformats.org/officeDocument/2006/relationships/hyperlink" Target="https://customwheelhousellc.box.com/s/2powtrrfdc31fp8ytyifq8u9t4y2p5db" TargetMode="External"/><Relationship Id="rId919" Type="http://schemas.openxmlformats.org/officeDocument/2006/relationships/hyperlink" Target="https://customwheelhousellc.box.com/s/kv19thyrh0tvmbd4rck4ff2phwxrq8av" TargetMode="External"/><Relationship Id="rId1104" Type="http://schemas.openxmlformats.org/officeDocument/2006/relationships/hyperlink" Target="https://customwheelhousellc.box.com/s/tzobcc7h4wg77r4st2zo3pqv3a4ya7k3" TargetMode="External"/><Relationship Id="rId1311" Type="http://schemas.openxmlformats.org/officeDocument/2006/relationships/hyperlink" Target="https://customwheelhousellc.box.com/s/vojznl0zlzr1jdnew6dygavqc538xhyu" TargetMode="External"/><Relationship Id="rId1549" Type="http://schemas.openxmlformats.org/officeDocument/2006/relationships/hyperlink" Target="https://customwheelhousellc.box.com/s/za76vglpc6syn2v2q3554pa3xhhv32zb" TargetMode="External"/><Relationship Id="rId1756" Type="http://schemas.openxmlformats.org/officeDocument/2006/relationships/hyperlink" Target="https://customwheelhousellc.box.com/s/qq1ny6d1g1nkl6vl5bntnyqxi8vrqoy4" TargetMode="External"/><Relationship Id="rId1963" Type="http://schemas.openxmlformats.org/officeDocument/2006/relationships/hyperlink" Target="https://customwheelhousellc.box.com/s/9vnr1tdy1f2khbcpu7k58qloonns20q6" TargetMode="External"/><Relationship Id="rId48" Type="http://schemas.openxmlformats.org/officeDocument/2006/relationships/hyperlink" Target="https://customwheelhousellc.box.com/s/33mwz6y7dhwduz46lbg8kz16u7m5lc7g" TargetMode="External"/><Relationship Id="rId1409" Type="http://schemas.openxmlformats.org/officeDocument/2006/relationships/hyperlink" Target="https://customwheelhousellc.box.com/s/dyuto939cd7yarlf6ara7bnio12yr4y0" TargetMode="External"/><Relationship Id="rId1616" Type="http://schemas.openxmlformats.org/officeDocument/2006/relationships/hyperlink" Target="https://customwheelhousellc.box.com/s/pm0oir4n93gt1r3cl47zyws5ntqx4qx0" TargetMode="External"/><Relationship Id="rId1823" Type="http://schemas.openxmlformats.org/officeDocument/2006/relationships/hyperlink" Target="https://customwheelhousellc.box.com/s/61csywhr4sz7r4g8e6i1hzuoxnb9yzv4" TargetMode="External"/><Relationship Id="rId197" Type="http://schemas.openxmlformats.org/officeDocument/2006/relationships/hyperlink" Target="https://customwheelhousellc.box.com/s/v7bmw4x47vr9bg53uweh4fs7m9mut38r" TargetMode="External"/><Relationship Id="rId264" Type="http://schemas.openxmlformats.org/officeDocument/2006/relationships/hyperlink" Target="https://customwheelhousellc.box.com/s/23m512ziiaeslbuwy6tnipw3peuegunm" TargetMode="External"/><Relationship Id="rId471" Type="http://schemas.openxmlformats.org/officeDocument/2006/relationships/hyperlink" Target="https://customwheelhousellc.box.com/s/1cioxf2dhl35snha7ksu4jayg3afuowo" TargetMode="External"/><Relationship Id="rId124" Type="http://schemas.openxmlformats.org/officeDocument/2006/relationships/hyperlink" Target="https://customwheelhousellc.box.com/s/6zy0vhygsphyyrmqo17s26u0amxgodzp" TargetMode="External"/><Relationship Id="rId569" Type="http://schemas.openxmlformats.org/officeDocument/2006/relationships/hyperlink" Target="https://customwheelhousellc.box.com/s/pf87b6pj7veh6ebfuvy1zw52bt54lfy3" TargetMode="External"/><Relationship Id="rId776" Type="http://schemas.openxmlformats.org/officeDocument/2006/relationships/hyperlink" Target="https://customwheelhousellc.box.com/s/kjqfyrp4712rx6a5j0xk6dxghqrjly99" TargetMode="External"/><Relationship Id="rId983" Type="http://schemas.openxmlformats.org/officeDocument/2006/relationships/hyperlink" Target="https://customwheelhousellc.box.com/s/u8l9t0mgt3cakxpyu24pavd10y38voat" TargetMode="External"/><Relationship Id="rId1199" Type="http://schemas.openxmlformats.org/officeDocument/2006/relationships/hyperlink" Target="https://customwheelhousellc.box.com/s/u67hufd08m4n5tcf3cuucotj2rhyn7lj" TargetMode="External"/><Relationship Id="rId331" Type="http://schemas.openxmlformats.org/officeDocument/2006/relationships/hyperlink" Target="https://customwheelhousellc.box.com/s/dc5oqt975wsv1bxkzi6ikt70nm6kgtk6" TargetMode="External"/><Relationship Id="rId429" Type="http://schemas.openxmlformats.org/officeDocument/2006/relationships/hyperlink" Target="https://customwheelhousellc.box.com/s/8l5ivmro78r3q6dfrkwo7mwqtmr1t936" TargetMode="External"/><Relationship Id="rId636" Type="http://schemas.openxmlformats.org/officeDocument/2006/relationships/hyperlink" Target="https://customwheelhousellc.box.com/s/841nnx14qw0tj5vetctqclkp99uuwpll" TargetMode="External"/><Relationship Id="rId1059" Type="http://schemas.openxmlformats.org/officeDocument/2006/relationships/hyperlink" Target="https://customwheelhousellc.box.com/s/htk4iog9pqqc2c4f2go2vbpprd1nkkkn" TargetMode="External"/><Relationship Id="rId1266" Type="http://schemas.openxmlformats.org/officeDocument/2006/relationships/hyperlink" Target="https://customwheelhousellc.box.com/s/vojznl0zlzr1jdnew6dygavqc538xhyu" TargetMode="External"/><Relationship Id="rId1473" Type="http://schemas.openxmlformats.org/officeDocument/2006/relationships/hyperlink" Target="https://customwheelhousellc.box.com/s/kv49t94e9qhv14dw1qlfhrc5jf4s1lbe" TargetMode="External"/><Relationship Id="rId2012" Type="http://schemas.openxmlformats.org/officeDocument/2006/relationships/hyperlink" Target="https://customwheelhousellc.box.com/s/wcu6pvo08nb12oauqro1fhvzqj0fc53x" TargetMode="External"/><Relationship Id="rId843" Type="http://schemas.openxmlformats.org/officeDocument/2006/relationships/hyperlink" Target="https://customwheelhousellc.box.com/s/gl2dygcangpo7aeldcvbf5lps28ozey2" TargetMode="External"/><Relationship Id="rId1126" Type="http://schemas.openxmlformats.org/officeDocument/2006/relationships/hyperlink" Target="https://customwheelhousellc.box.com/s/7ga8pedk4rifm3a62d9v66o9xhhb9hn3" TargetMode="External"/><Relationship Id="rId1680" Type="http://schemas.openxmlformats.org/officeDocument/2006/relationships/hyperlink" Target="https://customwheelhousellc.box.com/s/2u8pvzdutsuboh2k5n9wjuqgp2byxlcb" TargetMode="External"/><Relationship Id="rId1778" Type="http://schemas.openxmlformats.org/officeDocument/2006/relationships/hyperlink" Target="https://customwheelhousellc.box.com/s/g08y2h4jbnsare19xdmqjfnwg3u8pgtm" TargetMode="External"/><Relationship Id="rId1985" Type="http://schemas.openxmlformats.org/officeDocument/2006/relationships/hyperlink" Target="https://customwheelhousellc.box.com/s/4l3htsa610r6t1kpjgku9ruqdhpjw9iv" TargetMode="External"/><Relationship Id="rId703" Type="http://schemas.openxmlformats.org/officeDocument/2006/relationships/hyperlink" Target="https://customwheelhousellc.box.com/s/dyczdy8gz84hv4kqcdqu7z40e7bxps3c" TargetMode="External"/><Relationship Id="rId910" Type="http://schemas.openxmlformats.org/officeDocument/2006/relationships/hyperlink" Target="https://customwheelhousellc.box.com/s/rxjpashn260qwcxw8mjowngye0t7zecv" TargetMode="External"/><Relationship Id="rId1333" Type="http://schemas.openxmlformats.org/officeDocument/2006/relationships/hyperlink" Target="https://customwheelhousellc.box.com/s/zonty1jochgtqbn9zh1hkw0huytynii6" TargetMode="External"/><Relationship Id="rId1540" Type="http://schemas.openxmlformats.org/officeDocument/2006/relationships/hyperlink" Target="https://customwheelhousellc.box.com/s/5t2q58pmhfzq4leuptmibku7v06w17qb" TargetMode="External"/><Relationship Id="rId1638" Type="http://schemas.openxmlformats.org/officeDocument/2006/relationships/hyperlink" Target="https://customwheelhousellc.box.com/s/p6vo5wlta1dsbmhcmui9r4srbkfna1ky" TargetMode="External"/><Relationship Id="rId1400" Type="http://schemas.openxmlformats.org/officeDocument/2006/relationships/hyperlink" Target="https://customwheelhousellc.box.com/s/2nx8f0pfvstsv4y3y74nesoe27imgusu" TargetMode="External"/><Relationship Id="rId1845" Type="http://schemas.openxmlformats.org/officeDocument/2006/relationships/hyperlink" Target="https://customwheelhousellc.box.com/s/ey6cik3yhqeh1e6kcqh8pvu0hl1zmuot" TargetMode="External"/><Relationship Id="rId1705" Type="http://schemas.openxmlformats.org/officeDocument/2006/relationships/hyperlink" Target="https://customwheelhousellc.box.com/s/lsjkyye9p3wl9cpo0392cjn67s0xc3hj" TargetMode="External"/><Relationship Id="rId1912" Type="http://schemas.openxmlformats.org/officeDocument/2006/relationships/hyperlink" Target="https://customwheelhousellc.box.com/s/g9yzh4jv9uuw0su905n1nhxvxo8ftr0i" TargetMode="External"/><Relationship Id="rId286" Type="http://schemas.openxmlformats.org/officeDocument/2006/relationships/hyperlink" Target="https://customwheelhousellc.box.com/s/ntikn80dofm7vfw9zl718rfghmsvfbg4" TargetMode="External"/><Relationship Id="rId493" Type="http://schemas.openxmlformats.org/officeDocument/2006/relationships/hyperlink" Target="https://customwheelhousellc.box.com/s/yi9r7ua7rx0wl2g40fn0smaoob4r4ry2" TargetMode="External"/><Relationship Id="rId146" Type="http://schemas.openxmlformats.org/officeDocument/2006/relationships/hyperlink" Target="https://customwheelhousellc.box.com/s/ooeo3vk7jpbdjzoja4h70mnwge3oaa31" TargetMode="External"/><Relationship Id="rId353" Type="http://schemas.openxmlformats.org/officeDocument/2006/relationships/hyperlink" Target="https://customwheelhousellc.box.com/s/gx2b47dzgoadjjho2mglbh685kibtxjc" TargetMode="External"/><Relationship Id="rId560" Type="http://schemas.openxmlformats.org/officeDocument/2006/relationships/hyperlink" Target="https://customwheelhousellc.box.com/s/fmhpdx0vxk3rolyriresmfrhjci8jv7b" TargetMode="External"/><Relationship Id="rId798" Type="http://schemas.openxmlformats.org/officeDocument/2006/relationships/hyperlink" Target="https://customwheelhousellc.box.com/s/eofa2cogo68e6lo8ag7ffuoetf41sesx" TargetMode="External"/><Relationship Id="rId1190" Type="http://schemas.openxmlformats.org/officeDocument/2006/relationships/hyperlink" Target="https://customwheelhousellc.box.com/s/rxb19z29w3vwp4cmmmsnak9whow1cq7l" TargetMode="External"/><Relationship Id="rId2034" Type="http://schemas.openxmlformats.org/officeDocument/2006/relationships/hyperlink" Target="https://customwheelhousellc.box.com/s/4l3htsa610r6t1kpjgku9ruqdhpjw9iv" TargetMode="External"/><Relationship Id="rId213" Type="http://schemas.openxmlformats.org/officeDocument/2006/relationships/hyperlink" Target="https://customwheelhousellc.box.com/s/qld5cmahcypxj59cb9p7fy27n1q6un73" TargetMode="External"/><Relationship Id="rId420" Type="http://schemas.openxmlformats.org/officeDocument/2006/relationships/hyperlink" Target="https://customwheelhousellc.box.com/s/lo6ktor6k78a950yjdwj6f29ycbg3kf0" TargetMode="External"/><Relationship Id="rId658" Type="http://schemas.openxmlformats.org/officeDocument/2006/relationships/hyperlink" Target="https://customwheelhousellc.box.com/s/xgqd4tdvsv8sre29db1zzcj3hcbh6iqp" TargetMode="External"/><Relationship Id="rId865" Type="http://schemas.openxmlformats.org/officeDocument/2006/relationships/hyperlink" Target="https://customwheelhousellc.box.com/s/1uy4hsb6dchmeyjkqh04n0bhr1cyzxf4" TargetMode="External"/><Relationship Id="rId1050" Type="http://schemas.openxmlformats.org/officeDocument/2006/relationships/hyperlink" Target="https://customwheelhousellc.box.com/s/unfy57lqrls3s2ptkcvwf7yvd71njl1l" TargetMode="External"/><Relationship Id="rId1288" Type="http://schemas.openxmlformats.org/officeDocument/2006/relationships/hyperlink" Target="https://customwheelhousellc.box.com/s/vzqmozxaewe4wc8mzxmoflglege36l05" TargetMode="External"/><Relationship Id="rId1495" Type="http://schemas.openxmlformats.org/officeDocument/2006/relationships/hyperlink" Target="https://customwheelhousellc.box.com/s/pvfphdsudm11721jlmkf7dcv1udsfuug" TargetMode="External"/><Relationship Id="rId518" Type="http://schemas.openxmlformats.org/officeDocument/2006/relationships/hyperlink" Target="https://customwheelhousellc.box.com/s/ey6cik3yhqeh1e6kcqh8pvu0hl1zmuot" TargetMode="External"/><Relationship Id="rId725" Type="http://schemas.openxmlformats.org/officeDocument/2006/relationships/hyperlink" Target="https://customwheelhousellc.box.com/s/589qmw11pyyg3e7c90g9ehglks9ydzz3" TargetMode="External"/><Relationship Id="rId932" Type="http://schemas.openxmlformats.org/officeDocument/2006/relationships/hyperlink" Target="https://customwheelhousellc.box.com/s/leug3o26518lt1lag2vrx76hsk8du0od" TargetMode="External"/><Relationship Id="rId1148" Type="http://schemas.openxmlformats.org/officeDocument/2006/relationships/hyperlink" Target="https://customwheelhousellc.box.com/s/61csywhr4sz7r4g8e6i1hzuoxnb9yzv4" TargetMode="External"/><Relationship Id="rId1355" Type="http://schemas.openxmlformats.org/officeDocument/2006/relationships/hyperlink" Target="https://customwheelhousellc.box.com/s/5t2q58pmhfzq4leuptmibku7v06w17qb" TargetMode="External"/><Relationship Id="rId1562" Type="http://schemas.openxmlformats.org/officeDocument/2006/relationships/hyperlink" Target="https://customwheelhousellc.box.com/s/f2ndrlbad9ossg1f6c59jt183onwwg1w" TargetMode="External"/><Relationship Id="rId1008" Type="http://schemas.openxmlformats.org/officeDocument/2006/relationships/hyperlink" Target="https://customwheelhousellc.box.com/s/4jgyvcys19a1ujkvqyn68s4e0z4wwzhr" TargetMode="External"/><Relationship Id="rId1215" Type="http://schemas.openxmlformats.org/officeDocument/2006/relationships/hyperlink" Target="https://customwheelhousellc.box.com/s/7t594m6njqa97433ojqqylgvf0spw3f3" TargetMode="External"/><Relationship Id="rId1422" Type="http://schemas.openxmlformats.org/officeDocument/2006/relationships/hyperlink" Target="https://customwheelhousellc.box.com/s/imk5hpygrkxnkjipy1tn7ke12tsgnj93" TargetMode="External"/><Relationship Id="rId1867" Type="http://schemas.openxmlformats.org/officeDocument/2006/relationships/hyperlink" Target="https://customwheelhousellc.box.com/s/j8am95j6fcrf3iqmryqe8sd6hh8tkupg" TargetMode="External"/><Relationship Id="rId61" Type="http://schemas.openxmlformats.org/officeDocument/2006/relationships/hyperlink" Target="https://customwheelhousellc.box.com/s/x9srlh34etsgkwq7tv3335bg3q777am9" TargetMode="External"/><Relationship Id="rId1727" Type="http://schemas.openxmlformats.org/officeDocument/2006/relationships/hyperlink" Target="https://customwheelhousellc.box.com/s/ngrc7yxtvxjw726iey7u088x0powro9h" TargetMode="External"/><Relationship Id="rId1934" Type="http://schemas.openxmlformats.org/officeDocument/2006/relationships/hyperlink" Target="https://customwheelhousellc.box.com/s/xfmy8ipd9q1pb0zea84zl1r7kg6kijfb" TargetMode="External"/><Relationship Id="rId19" Type="http://schemas.openxmlformats.org/officeDocument/2006/relationships/hyperlink" Target="https://customwheelhousellc.box.com/s/rkteyv8bzqni03fcn4f65zvsuy7r4u7l" TargetMode="External"/><Relationship Id="rId168" Type="http://schemas.openxmlformats.org/officeDocument/2006/relationships/hyperlink" Target="https://customwheelhousellc.box.com/s/nyjx8kgz31fgfubevi0f4tjnzg8jgzcp" TargetMode="External"/><Relationship Id="rId375" Type="http://schemas.openxmlformats.org/officeDocument/2006/relationships/hyperlink" Target="https://customwheelhousellc.box.com/s/6ypk544m8u3tx7zg3n370di9mmpcf69a" TargetMode="External"/><Relationship Id="rId582" Type="http://schemas.openxmlformats.org/officeDocument/2006/relationships/hyperlink" Target="https://customwheelhousellc.box.com/s/uujrykw7ep8d3zhbxzzmh1au1xc4asgi" TargetMode="External"/><Relationship Id="rId3" Type="http://schemas.openxmlformats.org/officeDocument/2006/relationships/hyperlink" Target="https://www.dropbox.com/s/o3rkkh1qpbqnm8t/MR401_UTV_Beadlock_Machined_Head_On.jpg?dl=0" TargetMode="External"/><Relationship Id="rId235" Type="http://schemas.openxmlformats.org/officeDocument/2006/relationships/hyperlink" Target="https://customwheelhousellc.box.com/s/1tv019xpqoxbrefcb04k88r9acpy88v0" TargetMode="External"/><Relationship Id="rId442" Type="http://schemas.openxmlformats.org/officeDocument/2006/relationships/hyperlink" Target="https://customwheelhousellc.box.com/s/ljsx6sh5bz1hhqarogy5mlfoqs8x94id" TargetMode="External"/><Relationship Id="rId887" Type="http://schemas.openxmlformats.org/officeDocument/2006/relationships/hyperlink" Target="https://customwheelhousellc.box.com/s/ttirpybk5o4fo428ck45fvq4l5un93p7" TargetMode="External"/><Relationship Id="rId1072" Type="http://schemas.openxmlformats.org/officeDocument/2006/relationships/hyperlink" Target="https://customwheelhousellc.box.com/s/b91593pgl8w5b45xfx0oifu9l2hvsx3e" TargetMode="External"/><Relationship Id="rId302" Type="http://schemas.openxmlformats.org/officeDocument/2006/relationships/hyperlink" Target="https://customwheelhousellc.box.com/s/4uxzdszxd74mwtwt66ki7p27uvuwhbnt" TargetMode="External"/><Relationship Id="rId747" Type="http://schemas.openxmlformats.org/officeDocument/2006/relationships/hyperlink" Target="https://customwheelhousellc.box.com/s/ip482qbmysdgaf6jlxriv2uk24h7uues" TargetMode="External"/><Relationship Id="rId954" Type="http://schemas.openxmlformats.org/officeDocument/2006/relationships/hyperlink" Target="https://customwheelhousellc.box.com/s/wmdilrk7ypl4dwz965qntiicnogudze2" TargetMode="External"/><Relationship Id="rId1377" Type="http://schemas.openxmlformats.org/officeDocument/2006/relationships/hyperlink" Target="https://customwheelhousellc.box.com/s/61csywhr4sz7r4g8e6i1hzuoxnb9yzv4" TargetMode="External"/><Relationship Id="rId1584" Type="http://schemas.openxmlformats.org/officeDocument/2006/relationships/hyperlink" Target="https://customwheelhousellc.box.com/s/cuo9znww2oscfyyto8kamxpwyt0x0hba" TargetMode="External"/><Relationship Id="rId1791" Type="http://schemas.openxmlformats.org/officeDocument/2006/relationships/hyperlink" Target="https://customwheelhousellc.box.com/s/916ooyamufvettk2dyhky8eab1cgnv7z" TargetMode="External"/><Relationship Id="rId83" Type="http://schemas.openxmlformats.org/officeDocument/2006/relationships/hyperlink" Target="https://customwheelhousellc.box.com/s/rvbiy4wcjt42zia64zfrkdp86yvtd593" TargetMode="External"/><Relationship Id="rId607" Type="http://schemas.openxmlformats.org/officeDocument/2006/relationships/hyperlink" Target="https://customwheelhousellc.box.com/s/rkuzmigbhg9g8d9rjcwyv3ambarq70r8" TargetMode="External"/><Relationship Id="rId814" Type="http://schemas.openxmlformats.org/officeDocument/2006/relationships/hyperlink" Target="https://customwheelhousellc.box.com/s/m8dddx0oahcrneo38r97vvdzszc7hh87" TargetMode="External"/><Relationship Id="rId1237" Type="http://schemas.openxmlformats.org/officeDocument/2006/relationships/hyperlink" Target="https://customwheelhousellc.box.com/s/ixl7683kg5xgfhb5kv6j1h6hwuzqcrdu" TargetMode="External"/><Relationship Id="rId1444" Type="http://schemas.openxmlformats.org/officeDocument/2006/relationships/hyperlink" Target="https://customwheelhousellc.box.com/s/dtrng3gqs1ic7ds5al2qpqowe7jsqm9x" TargetMode="External"/><Relationship Id="rId1651" Type="http://schemas.openxmlformats.org/officeDocument/2006/relationships/hyperlink" Target="https://customwheelhousellc.box.com/s/z5xk3fh40r54pi8at7eo1vxu5pnzdnd8" TargetMode="External"/><Relationship Id="rId1889" Type="http://schemas.openxmlformats.org/officeDocument/2006/relationships/hyperlink" Target="https://customwheelhousellc.box.com/s/ip482qbmysdgaf6jlxriv2uk24h7uues" TargetMode="External"/><Relationship Id="rId1304" Type="http://schemas.openxmlformats.org/officeDocument/2006/relationships/hyperlink" Target="https://customwheelhousellc.box.com/s/butad84b4v03tkamvl11zw6h52lpk47u" TargetMode="External"/><Relationship Id="rId1511" Type="http://schemas.openxmlformats.org/officeDocument/2006/relationships/hyperlink" Target="https://customwheelhousellc.box.com/s/caslams0hxtu43dbrgs7tdaiyatq0q3h" TargetMode="External"/><Relationship Id="rId1749" Type="http://schemas.openxmlformats.org/officeDocument/2006/relationships/hyperlink" Target="https://customwheelhousellc.box.com/s/qq1ny6d1g1nkl6vl5bntnyqxi8vrqoy4" TargetMode="External"/><Relationship Id="rId1956" Type="http://schemas.openxmlformats.org/officeDocument/2006/relationships/hyperlink" Target="https://customwheelhousellc.box.com/s/xfmy8ipd9q1pb0zea84zl1r7kg6kijfb" TargetMode="External"/><Relationship Id="rId1609" Type="http://schemas.openxmlformats.org/officeDocument/2006/relationships/hyperlink" Target="https://customwheelhousellc.box.com/s/n9dnypd23u5ql5a7g1ekh4z26kni40qv" TargetMode="External"/><Relationship Id="rId1816" Type="http://schemas.openxmlformats.org/officeDocument/2006/relationships/hyperlink" Target="https://customwheelhousellc.box.com/s/oel3v1kkphuo5fsyn3as1v16avhb4e9s" TargetMode="External"/><Relationship Id="rId10" Type="http://schemas.openxmlformats.org/officeDocument/2006/relationships/hyperlink" Target="https://www.dropbox.com/s/rspim3zcwouv2ob/MR405_UTV_Beadlock_Bronze_Head_On.jpg?dl=0" TargetMode="External"/><Relationship Id="rId94" Type="http://schemas.openxmlformats.org/officeDocument/2006/relationships/hyperlink" Target="https://customwheelhousellc.box.com/s/33mwz6y7dhwduz46lbg8kz16u7m5lc7g" TargetMode="External"/><Relationship Id="rId397" Type="http://schemas.openxmlformats.org/officeDocument/2006/relationships/hyperlink" Target="https://customwheelhousellc.box.com/s/005c6gky7r01fo1q8tsqx6xifkvuau97" TargetMode="External"/><Relationship Id="rId520" Type="http://schemas.openxmlformats.org/officeDocument/2006/relationships/hyperlink" Target="https://customwheelhousellc.box.com/s/sljauue1nxayiq5v5p1f9gik6ahmnfpc" TargetMode="External"/><Relationship Id="rId618" Type="http://schemas.openxmlformats.org/officeDocument/2006/relationships/hyperlink" Target="https://customwheelhousellc.box.com/s/jfuph35xqarazx5x7oucfz573osp3cwb" TargetMode="External"/><Relationship Id="rId825" Type="http://schemas.openxmlformats.org/officeDocument/2006/relationships/hyperlink" Target="https://customwheelhousellc.box.com/s/d8hibin0t1leqfeuqxgefwpcaf2xl5z3" TargetMode="External"/><Relationship Id="rId1248" Type="http://schemas.openxmlformats.org/officeDocument/2006/relationships/hyperlink" Target="https://customwheelhousellc.box.com/s/dwdl45b3fxupssrm9z6va42lv3mda8ou" TargetMode="External"/><Relationship Id="rId1455" Type="http://schemas.openxmlformats.org/officeDocument/2006/relationships/hyperlink" Target="https://customwheelhousellc.box.com/s/y6li57l56ijc6a8izbv1rl32hzvt57nm" TargetMode="External"/><Relationship Id="rId1662" Type="http://schemas.openxmlformats.org/officeDocument/2006/relationships/hyperlink" Target="https://customwheelhousellc.box.com/s/p6vo5wlta1dsbmhcmui9r4srbkfna1ky" TargetMode="External"/><Relationship Id="rId257" Type="http://schemas.openxmlformats.org/officeDocument/2006/relationships/hyperlink" Target="https://customwheelhousellc.box.com/s/w0dfctm31fb9gst96e8w0qvow1bk5t3c" TargetMode="External"/><Relationship Id="rId464" Type="http://schemas.openxmlformats.org/officeDocument/2006/relationships/hyperlink" Target="https://customwheelhousellc.box.com/s/d6y5vuz7kao5hb7yq4uof5uz7v08fhs5" TargetMode="External"/><Relationship Id="rId1010" Type="http://schemas.openxmlformats.org/officeDocument/2006/relationships/hyperlink" Target="https://customwheelhousellc.box.com/s/4jgyvcys19a1ujkvqyn68s4e0z4wwzhr" TargetMode="External"/><Relationship Id="rId1094" Type="http://schemas.openxmlformats.org/officeDocument/2006/relationships/hyperlink" Target="https://customwheelhousellc.box.com/s/ma2q56prv82zxw0mpde9rxn8zzk5h4n4" TargetMode="External"/><Relationship Id="rId1108" Type="http://schemas.openxmlformats.org/officeDocument/2006/relationships/hyperlink" Target="https://customwheelhousellc.box.com/s/rvbiy4wcjt42zia64zfrkdp86yvtd593" TargetMode="External"/><Relationship Id="rId1315" Type="http://schemas.openxmlformats.org/officeDocument/2006/relationships/hyperlink" Target="https://customwheelhousellc.box.com/s/6vk1zsv5fw1b9l2k0a5fkqin3j3srbsl" TargetMode="External"/><Relationship Id="rId1967" Type="http://schemas.openxmlformats.org/officeDocument/2006/relationships/hyperlink" Target="https://customwheelhousellc.box.com/s/9vnr1tdy1f2khbcpu7k58qloonns20q6" TargetMode="External"/><Relationship Id="rId117" Type="http://schemas.openxmlformats.org/officeDocument/2006/relationships/hyperlink" Target="https://customwheelhousellc.box.com/s/x9srlh34etsgkwq7tv3335bg3q777am9" TargetMode="External"/><Relationship Id="rId671" Type="http://schemas.openxmlformats.org/officeDocument/2006/relationships/hyperlink" Target="https://customwheelhousellc.box.com/s/ut14co9rtrmaka9a5mkw4df1991u1fab" TargetMode="External"/><Relationship Id="rId769" Type="http://schemas.openxmlformats.org/officeDocument/2006/relationships/hyperlink" Target="https://customwheelhousellc.box.com/s/o9afcs1ax4rfv10y6f6kaqzqaemp273q" TargetMode="External"/><Relationship Id="rId976" Type="http://schemas.openxmlformats.org/officeDocument/2006/relationships/hyperlink" Target="https://customwheelhousellc.box.com/s/up92614hpbsdidlekd26edsndkx2km9t" TargetMode="External"/><Relationship Id="rId1399" Type="http://schemas.openxmlformats.org/officeDocument/2006/relationships/hyperlink" Target="https://customwheelhousellc.box.com/s/b5l7hl84d636dr2i14kkj697nb136rr0" TargetMode="External"/><Relationship Id="rId324" Type="http://schemas.openxmlformats.org/officeDocument/2006/relationships/hyperlink" Target="https://customwheelhousellc.box.com/s/w74k3jqdxkdou19x0c5867nzzr4pzhhu" TargetMode="External"/><Relationship Id="rId531" Type="http://schemas.openxmlformats.org/officeDocument/2006/relationships/hyperlink" Target="https://customwheelhousellc.box.com/s/i36uoigpev8gxmtmef4ls8tvsxo6ejfl" TargetMode="External"/><Relationship Id="rId629" Type="http://schemas.openxmlformats.org/officeDocument/2006/relationships/hyperlink" Target="https://customwheelhousellc.box.com/s/0wni7egitofpl77v9cub6wazbkr4b56m" TargetMode="External"/><Relationship Id="rId1161" Type="http://schemas.openxmlformats.org/officeDocument/2006/relationships/hyperlink" Target="https://customwheelhousellc.box.com/s/tqerj10x3usyu644om6ycq6ju9pof1jb" TargetMode="External"/><Relationship Id="rId1259" Type="http://schemas.openxmlformats.org/officeDocument/2006/relationships/hyperlink" Target="https://customwheelhousellc.box.com/s/xir8d22paupg0sgqukv7kgae27bej97r" TargetMode="External"/><Relationship Id="rId1466" Type="http://schemas.openxmlformats.org/officeDocument/2006/relationships/hyperlink" Target="https://customwheelhousellc.box.com/s/assuo0kjssndp7tjcpwvfde2njee3brf" TargetMode="External"/><Relationship Id="rId2005" Type="http://schemas.openxmlformats.org/officeDocument/2006/relationships/hyperlink" Target="https://customwheelhousellc.box.com/s/rqbrc0z86t049bzfrqgovvfdplul5ef9" TargetMode="External"/><Relationship Id="rId836" Type="http://schemas.openxmlformats.org/officeDocument/2006/relationships/hyperlink" Target="https://customwheelhousellc.box.com/s/da8auet82yz9buyxo6ljt7ipr6t2fdo1" TargetMode="External"/><Relationship Id="rId1021" Type="http://schemas.openxmlformats.org/officeDocument/2006/relationships/hyperlink" Target="https://customwheelhousellc.box.com/s/xzq7eyzcmtn8pxypmqa62rseaczqxtuc" TargetMode="External"/><Relationship Id="rId1119" Type="http://schemas.openxmlformats.org/officeDocument/2006/relationships/hyperlink" Target="https://customwheelhousellc.box.com/s/unfy57lqrls3s2ptkcvwf7yvd71njl1l" TargetMode="External"/><Relationship Id="rId1673" Type="http://schemas.openxmlformats.org/officeDocument/2006/relationships/hyperlink" Target="https://customwheelhousellc.box.com/s/db9nv7jsnemnnfuuhrdm36rgrbpzhcz9" TargetMode="External"/><Relationship Id="rId1880" Type="http://schemas.openxmlformats.org/officeDocument/2006/relationships/hyperlink" Target="https://customwheelhousellc.box.com/s/i36uoigpev8gxmtmef4ls8tvsxo6ejfl" TargetMode="External"/><Relationship Id="rId1978" Type="http://schemas.openxmlformats.org/officeDocument/2006/relationships/hyperlink" Target="https://customwheelhousellc.box.com/s/lapyai37w2221p72s6urrxanzzymsxao" TargetMode="External"/><Relationship Id="rId903" Type="http://schemas.openxmlformats.org/officeDocument/2006/relationships/hyperlink" Target="https://customwheelhousellc.box.com/s/no967xvllta5v0icycahc2318ny1hv3t" TargetMode="External"/><Relationship Id="rId1326" Type="http://schemas.openxmlformats.org/officeDocument/2006/relationships/hyperlink" Target="https://customwheelhousellc.box.com/s/f2ipbh4mfc3586f7u090h21640pyw0ux" TargetMode="External"/><Relationship Id="rId1533" Type="http://schemas.openxmlformats.org/officeDocument/2006/relationships/hyperlink" Target="https://customwheelhousellc.box.com/s/2hxsztgv7rywy7swhw7q2mx6j2e4ft15" TargetMode="External"/><Relationship Id="rId1740" Type="http://schemas.openxmlformats.org/officeDocument/2006/relationships/hyperlink" Target="https://customwheelhousellc.box.com/s/9q5zjx5b9s1h521uenbbngo7q49un1ov" TargetMode="External"/><Relationship Id="rId32" Type="http://schemas.openxmlformats.org/officeDocument/2006/relationships/hyperlink" Target="https://customwheelhousellc.box.com/s/33mwz6y7dhwduz46lbg8kz16u7m5lc7g" TargetMode="External"/><Relationship Id="rId1600" Type="http://schemas.openxmlformats.org/officeDocument/2006/relationships/hyperlink" Target="https://customwheelhousellc.box.com/s/5vmc6sf89myax8xx49icig73dr1bdef8" TargetMode="External"/><Relationship Id="rId1838" Type="http://schemas.openxmlformats.org/officeDocument/2006/relationships/hyperlink" Target="https://customwheelhousellc.box.com/s/kjqfyrp4712rx6a5j0xk6dxghqrjly99" TargetMode="External"/><Relationship Id="rId181" Type="http://schemas.openxmlformats.org/officeDocument/2006/relationships/hyperlink" Target="https://customwheelhousellc.box.com/s/dyuto939cd7yarlf6ara7bnio12yr4y0" TargetMode="External"/><Relationship Id="rId1905" Type="http://schemas.openxmlformats.org/officeDocument/2006/relationships/hyperlink" Target="https://customwheelhousellc.box.com/s/fqk7mxkrmaxftf9fx8t0hhj4pees0c2e" TargetMode="External"/><Relationship Id="rId279" Type="http://schemas.openxmlformats.org/officeDocument/2006/relationships/hyperlink" Target="https://customwheelhousellc.box.com/s/tqerj10x3usyu644om6ycq6ju9pof1jb" TargetMode="External"/><Relationship Id="rId486" Type="http://schemas.openxmlformats.org/officeDocument/2006/relationships/hyperlink" Target="https://customwheelhousellc.box.com/s/6tqwu5a3hm1smelk9gzw71fu6e6hpx64" TargetMode="External"/><Relationship Id="rId693" Type="http://schemas.openxmlformats.org/officeDocument/2006/relationships/hyperlink" Target="https://customwheelhousellc.box.com/s/of5cl0nugfi9b2wwd81wl7rg29lam19y" TargetMode="External"/><Relationship Id="rId139" Type="http://schemas.openxmlformats.org/officeDocument/2006/relationships/hyperlink" Target="https://customwheelhousellc.box.com/s/ooeo3vk7jpbdjzoja4h70mnwge3oaa31" TargetMode="External"/><Relationship Id="rId346" Type="http://schemas.openxmlformats.org/officeDocument/2006/relationships/hyperlink" Target="https://customwheelhousellc.box.com/s/jepz4tux65v30v9vjzlo1epeyjb65gds" TargetMode="External"/><Relationship Id="rId553" Type="http://schemas.openxmlformats.org/officeDocument/2006/relationships/hyperlink" Target="https://customwheelhousellc.box.com/s/jxtmrvzbesrx6rz5oppprsw9ucukt8gc" TargetMode="External"/><Relationship Id="rId760" Type="http://schemas.openxmlformats.org/officeDocument/2006/relationships/hyperlink" Target="https://customwheelhousellc.box.com/s/2powtrrfdc31fp8ytyifq8u9t4y2p5db" TargetMode="External"/><Relationship Id="rId998" Type="http://schemas.openxmlformats.org/officeDocument/2006/relationships/hyperlink" Target="https://customwheelhousellc.box.com/s/4jgyvcys19a1ujkvqyn68s4e0z4wwzhr" TargetMode="External"/><Relationship Id="rId1183" Type="http://schemas.openxmlformats.org/officeDocument/2006/relationships/hyperlink" Target="https://customwheelhousellc.box.com/s/xyy6ib7yzsep9x4nwjfv69ozjv2qs7q7" TargetMode="External"/><Relationship Id="rId1390" Type="http://schemas.openxmlformats.org/officeDocument/2006/relationships/hyperlink" Target="https://customwheelhousellc.box.com/s/ljmnb4blgk73o2vb9yj6s98a2h8gn4yt" TargetMode="External"/><Relationship Id="rId2027" Type="http://schemas.openxmlformats.org/officeDocument/2006/relationships/hyperlink" Target="https://customwheelhousellc.box.com/s/s16ds8jgly6qjki23zcph4lcqwsjsj3t" TargetMode="External"/><Relationship Id="rId206" Type="http://schemas.openxmlformats.org/officeDocument/2006/relationships/hyperlink" Target="https://customwheelhousellc.box.com/s/unfy57lqrls3s2ptkcvwf7yvd71njl1l" TargetMode="External"/><Relationship Id="rId413" Type="http://schemas.openxmlformats.org/officeDocument/2006/relationships/hyperlink" Target="https://customwheelhousellc.box.com/s/215uxlkp7qkb153lgoorf8fs4kaf34d7" TargetMode="External"/><Relationship Id="rId858" Type="http://schemas.openxmlformats.org/officeDocument/2006/relationships/hyperlink" Target="https://customwheelhousellc.box.com/s/x6vmiw2oa35e5sffmph9j8t9kdqos83v" TargetMode="External"/><Relationship Id="rId1043" Type="http://schemas.openxmlformats.org/officeDocument/2006/relationships/hyperlink" Target="https://customwheelhousellc.box.com/s/2sxqd3niz3c4x78yo30r1idkoqhqo23k" TargetMode="External"/><Relationship Id="rId1488" Type="http://schemas.openxmlformats.org/officeDocument/2006/relationships/hyperlink" Target="https://customwheelhousellc.box.com/s/bpseog4oaix45t2rrd7yi0mxks1o279a" TargetMode="External"/><Relationship Id="rId1695" Type="http://schemas.openxmlformats.org/officeDocument/2006/relationships/hyperlink" Target="https://customwheelhousellc.box.com/s/db9nv7jsnemnnfuuhrdm36rgrbpzhcz9" TargetMode="External"/><Relationship Id="rId620" Type="http://schemas.openxmlformats.org/officeDocument/2006/relationships/hyperlink" Target="https://customwheelhousellc.box.com/s/jfuph35xqarazx5x7oucfz573osp3cwb" TargetMode="External"/><Relationship Id="rId718" Type="http://schemas.openxmlformats.org/officeDocument/2006/relationships/hyperlink" Target="https://customwheelhousellc.box.com/s/0orluys95z38u3txdbt7bauj7alp6405" TargetMode="External"/><Relationship Id="rId925" Type="http://schemas.openxmlformats.org/officeDocument/2006/relationships/hyperlink" Target="https://customwheelhousellc.box.com/s/kv19thyrh0tvmbd4rck4ff2phwxrq8av" TargetMode="External"/><Relationship Id="rId1250" Type="http://schemas.openxmlformats.org/officeDocument/2006/relationships/hyperlink" Target="https://customwheelhousellc.box.com/s/dwdl45b3fxupssrm9z6va42lv3mda8ou" TargetMode="External"/><Relationship Id="rId1348" Type="http://schemas.openxmlformats.org/officeDocument/2006/relationships/hyperlink" Target="https://customwheelhousellc.box.com/s/2tq1ut8plyppvk7si9myia7zeiho0fdx" TargetMode="External"/><Relationship Id="rId1555" Type="http://schemas.openxmlformats.org/officeDocument/2006/relationships/hyperlink" Target="https://customwheelhousellc.box.com/s/rxb19z29w3vwp4cmmmsnak9whow1cq7l" TargetMode="External"/><Relationship Id="rId1762" Type="http://schemas.openxmlformats.org/officeDocument/2006/relationships/hyperlink" Target="https://customwheelhousellc.box.com/s/tkjrawduo52639v8l9uclb8l8xwuyac5" TargetMode="External"/><Relationship Id="rId1110" Type="http://schemas.openxmlformats.org/officeDocument/2006/relationships/hyperlink" Target="https://customwheelhousellc.box.com/s/24pf2hqxgc66eo5x4uo7mbnk44a2xkmw" TargetMode="External"/><Relationship Id="rId1208" Type="http://schemas.openxmlformats.org/officeDocument/2006/relationships/hyperlink" Target="https://customwheelhousellc.box.com/s/1oatyx48onmsdhqtg04zzszdb7r0lc08" TargetMode="External"/><Relationship Id="rId1415" Type="http://schemas.openxmlformats.org/officeDocument/2006/relationships/hyperlink" Target="https://customwheelhousellc.box.com/s/v7bmw4x47vr9bg53uweh4fs7m9mut38r" TargetMode="External"/><Relationship Id="rId54" Type="http://schemas.openxmlformats.org/officeDocument/2006/relationships/hyperlink" Target="https://customwheelhousellc.box.com/s/bhklbcngslhj3x7gn5ac4rq9x6qvwf16" TargetMode="External"/><Relationship Id="rId1622" Type="http://schemas.openxmlformats.org/officeDocument/2006/relationships/hyperlink" Target="https://customwheelhousellc.box.com/s/pm0oir4n93gt1r3cl47zyws5ntqx4qx0" TargetMode="External"/><Relationship Id="rId1927" Type="http://schemas.openxmlformats.org/officeDocument/2006/relationships/hyperlink" Target="https://customwheelhousellc.box.com/s/axc2kzjgnury2n8pptwnkvn2x49i5tyf" TargetMode="External"/><Relationship Id="rId270" Type="http://schemas.openxmlformats.org/officeDocument/2006/relationships/hyperlink" Target="https://customwheelhousellc.box.com/s/b5l7hl84d636dr2i14kkj697nb136rr0" TargetMode="External"/><Relationship Id="rId130" Type="http://schemas.openxmlformats.org/officeDocument/2006/relationships/hyperlink" Target="https://customwheelhousellc.box.com/s/13hoiw49m8h0vfsl6gtvd405w3b33cxm" TargetMode="External"/><Relationship Id="rId368" Type="http://schemas.openxmlformats.org/officeDocument/2006/relationships/hyperlink" Target="https://customwheelhousellc.box.com/s/e5rkxdczl6hebhf8ue071lhghwf5mex9" TargetMode="External"/><Relationship Id="rId575" Type="http://schemas.openxmlformats.org/officeDocument/2006/relationships/hyperlink" Target="https://customwheelhousellc.box.com/s/3bialwt5m0u572jliey0fsqv9c24lhjp" TargetMode="External"/><Relationship Id="rId782" Type="http://schemas.openxmlformats.org/officeDocument/2006/relationships/hyperlink" Target="https://customwheelhousellc.box.com/s/0djaa7da2e01inipqiq03t85h0tftijl" TargetMode="External"/><Relationship Id="rId228" Type="http://schemas.openxmlformats.org/officeDocument/2006/relationships/hyperlink" Target="https://customwheelhousellc.box.com/s/2nx8f0pfvstsv4y3y74nesoe27imgusu" TargetMode="External"/><Relationship Id="rId435" Type="http://schemas.openxmlformats.org/officeDocument/2006/relationships/hyperlink" Target="https://customwheelhousellc.box.com/s/0m16hvgmz55rb77ht4bntmdbduf55b1a" TargetMode="External"/><Relationship Id="rId642" Type="http://schemas.openxmlformats.org/officeDocument/2006/relationships/hyperlink" Target="https://customwheelhousellc.box.com/s/841nnx14qw0tj5vetctqclkp99uuwpll" TargetMode="External"/><Relationship Id="rId1065" Type="http://schemas.openxmlformats.org/officeDocument/2006/relationships/hyperlink" Target="https://customwheelhousellc.box.com/s/q1fpdxobbaeczarrri060g7x1w8x2qa3" TargetMode="External"/><Relationship Id="rId1272" Type="http://schemas.openxmlformats.org/officeDocument/2006/relationships/hyperlink" Target="https://customwheelhousellc.box.com/s/sk8x6qgr6s437cc2399wvon58zx9p3pr" TargetMode="External"/><Relationship Id="rId502" Type="http://schemas.openxmlformats.org/officeDocument/2006/relationships/hyperlink" Target="https://customwheelhousellc.box.com/s/ax6gok5p17gymw4kba58no78nmdysgsu" TargetMode="External"/><Relationship Id="rId947" Type="http://schemas.openxmlformats.org/officeDocument/2006/relationships/hyperlink" Target="https://customwheelhousellc.box.com/s/tn4u4bttu5oq0ybmu78ymibh72z3t05j" TargetMode="External"/><Relationship Id="rId1132" Type="http://schemas.openxmlformats.org/officeDocument/2006/relationships/hyperlink" Target="https://customwheelhousellc.box.com/s/p59yj2l2su4lb1mu42pgsdbgo7zckmlh" TargetMode="External"/><Relationship Id="rId1577" Type="http://schemas.openxmlformats.org/officeDocument/2006/relationships/hyperlink" Target="https://customwheelhousellc.box.com/s/qhdfcynjioolgozjjws4p0yp0xrqfwsx" TargetMode="External"/><Relationship Id="rId1784" Type="http://schemas.openxmlformats.org/officeDocument/2006/relationships/hyperlink" Target="https://customwheelhousellc.box.com/s/g08y2h4jbnsare19xdmqjfnwg3u8pgtm" TargetMode="External"/><Relationship Id="rId1991" Type="http://schemas.openxmlformats.org/officeDocument/2006/relationships/hyperlink" Target="https://customwheelhousellc.box.com/s/jx1mg08sgyuippg3zfascf8lk88zvuy4" TargetMode="External"/><Relationship Id="rId76" Type="http://schemas.openxmlformats.org/officeDocument/2006/relationships/hyperlink" Target="https://customwheelhousellc.box.com/s/1quchxpqhw3fusbn74aak8kg89g0mse6" TargetMode="External"/><Relationship Id="rId807" Type="http://schemas.openxmlformats.org/officeDocument/2006/relationships/hyperlink" Target="https://customwheelhousellc.box.com/s/jty6xrgimw6ysv9zhte0r3omjm8eqduz" TargetMode="External"/><Relationship Id="rId1437" Type="http://schemas.openxmlformats.org/officeDocument/2006/relationships/hyperlink" Target="https://customwheelhousellc.box.com/s/3iuzwv4hfo2tnzyrpy82mr5xk2kzzwtu" TargetMode="External"/><Relationship Id="rId1644" Type="http://schemas.openxmlformats.org/officeDocument/2006/relationships/hyperlink" Target="https://customwheelhousellc.box.com/s/yjm18kzj8qlifpf0b956iabv2mrpr52h" TargetMode="External"/><Relationship Id="rId1851" Type="http://schemas.openxmlformats.org/officeDocument/2006/relationships/hyperlink" Target="https://customwheelhousellc.box.com/s/ax6gok5p17gymw4kba58no78nmdysgsu" TargetMode="External"/><Relationship Id="rId1504" Type="http://schemas.openxmlformats.org/officeDocument/2006/relationships/hyperlink" Target="https://customwheelhousellc.box.com/s/48wxoamu1sn05cxk3fjyzddu4u0ns1ap" TargetMode="External"/><Relationship Id="rId1711" Type="http://schemas.openxmlformats.org/officeDocument/2006/relationships/hyperlink" Target="https://customwheelhousellc.box.com/s/3z6clf42gc2kyja6r3u7zmomj0tziysc" TargetMode="External"/><Relationship Id="rId1949" Type="http://schemas.openxmlformats.org/officeDocument/2006/relationships/hyperlink" Target="https://customwheelhousellc.box.com/s/9vnr1tdy1f2khbcpu7k58qloonns20q6" TargetMode="External"/><Relationship Id="rId292" Type="http://schemas.openxmlformats.org/officeDocument/2006/relationships/hyperlink" Target="https://customwheelhousellc.box.com/s/duul1hvtpdcw1pv20qx6raa0zux5dr05" TargetMode="External"/><Relationship Id="rId1809" Type="http://schemas.openxmlformats.org/officeDocument/2006/relationships/hyperlink" Target="https://customwheelhousellc.box.com/s/rj8zs9ski43kfh053r5di1ddzsueoxzv" TargetMode="External"/><Relationship Id="rId597" Type="http://schemas.openxmlformats.org/officeDocument/2006/relationships/hyperlink" Target="https://customwheelhousellc.box.com/s/kiiehmjjtxw5stwmbjjwe29mvbuhuk4u" TargetMode="External"/><Relationship Id="rId152" Type="http://schemas.openxmlformats.org/officeDocument/2006/relationships/hyperlink" Target="https://customwheelhousellc.box.com/s/wmvsbdmw2gefqw814a09fsvkd8uzopro" TargetMode="External"/><Relationship Id="rId457" Type="http://schemas.openxmlformats.org/officeDocument/2006/relationships/hyperlink" Target="https://customwheelhousellc.box.com/s/4i3sywkwrkbp8tfxnql84svo8u4ce6cr" TargetMode="External"/><Relationship Id="rId1087" Type="http://schemas.openxmlformats.org/officeDocument/2006/relationships/hyperlink" Target="https://customwheelhousellc.box.com/s/8ulu9dx7cqk4kj7dfxmdvb3ikyrt0u76" TargetMode="External"/><Relationship Id="rId1294" Type="http://schemas.openxmlformats.org/officeDocument/2006/relationships/hyperlink" Target="https://customwheelhousellc.box.com/s/ramskkcfx3lp8v26jkvupvaj5j71umhw" TargetMode="External"/><Relationship Id="rId2040" Type="http://schemas.openxmlformats.org/officeDocument/2006/relationships/printerSettings" Target="../printerSettings/printerSettings2.bin"/><Relationship Id="rId664" Type="http://schemas.openxmlformats.org/officeDocument/2006/relationships/hyperlink" Target="https://customwheelhousellc.box.com/s/smwegamf1wo0byy0rv0juc1cas8w01ts" TargetMode="External"/><Relationship Id="rId871" Type="http://schemas.openxmlformats.org/officeDocument/2006/relationships/hyperlink" Target="https://customwheelhousellc.box.com/s/0y4ov9jvbzrkwvrtpf63c2shwijthr4h" TargetMode="External"/><Relationship Id="rId969" Type="http://schemas.openxmlformats.org/officeDocument/2006/relationships/hyperlink" Target="https://customwheelhousellc.box.com/s/iipyazpxsdxq8zuyqermxeprimc7xo3l" TargetMode="External"/><Relationship Id="rId1599" Type="http://schemas.openxmlformats.org/officeDocument/2006/relationships/hyperlink" Target="https://customwheelhousellc.box.com/s/usks5hkopdlmzvba2w8fvfebx3o609sd" TargetMode="External"/><Relationship Id="rId317" Type="http://schemas.openxmlformats.org/officeDocument/2006/relationships/hyperlink" Target="https://customwheelhousellc.box.com/s/xiua7g0q0kjekhqn7vpqvietm6cymg3m" TargetMode="External"/><Relationship Id="rId524" Type="http://schemas.openxmlformats.org/officeDocument/2006/relationships/hyperlink" Target="https://customwheelhousellc.box.com/s/o9afcs1ax4rfv10y6f6kaqzqaemp273q" TargetMode="External"/><Relationship Id="rId731" Type="http://schemas.openxmlformats.org/officeDocument/2006/relationships/hyperlink" Target="https://customwheelhousellc.box.com/s/841nnx14qw0tj5vetctqclkp99uuwpll" TargetMode="External"/><Relationship Id="rId1154" Type="http://schemas.openxmlformats.org/officeDocument/2006/relationships/hyperlink" Target="https://customwheelhousellc.box.com/s/m8lkgeo4wuzjz9ur2z3kkosn6xkwvj3q" TargetMode="External"/><Relationship Id="rId1361" Type="http://schemas.openxmlformats.org/officeDocument/2006/relationships/hyperlink" Target="https://customwheelhousellc.box.com/s/843wpqlnwdj9jhzxm1u5hs7meb4fte3p" TargetMode="External"/><Relationship Id="rId1459" Type="http://schemas.openxmlformats.org/officeDocument/2006/relationships/hyperlink" Target="https://customwheelhousellc.box.com/s/kv49t94e9qhv14dw1qlfhrc5jf4s1lbe" TargetMode="External"/><Relationship Id="rId98" Type="http://schemas.openxmlformats.org/officeDocument/2006/relationships/hyperlink" Target="https://customwheelhousellc.box.com/s/y1kpn1wem4lg4arq1xbesu5hx134rwyu" TargetMode="External"/><Relationship Id="rId829" Type="http://schemas.openxmlformats.org/officeDocument/2006/relationships/hyperlink" Target="https://customwheelhousellc.box.com/s/d8hibin0t1leqfeuqxgefwpcaf2xl5z3" TargetMode="External"/><Relationship Id="rId1014" Type="http://schemas.openxmlformats.org/officeDocument/2006/relationships/hyperlink" Target="https://customwheelhousellc.box.com/s/4jgyvcys19a1ujkvqyn68s4e0z4wwzhr" TargetMode="External"/><Relationship Id="rId1221" Type="http://schemas.openxmlformats.org/officeDocument/2006/relationships/hyperlink" Target="https://customwheelhousellc.box.com/s/xir8d22paupg0sgqukv7kgae27bej97r" TargetMode="External"/><Relationship Id="rId1666" Type="http://schemas.openxmlformats.org/officeDocument/2006/relationships/hyperlink" Target="https://customwheelhousellc.box.com/s/p6vo5wlta1dsbmhcmui9r4srbkfna1ky" TargetMode="External"/><Relationship Id="rId1873" Type="http://schemas.openxmlformats.org/officeDocument/2006/relationships/hyperlink" Target="https://customwheelhousellc.box.com/s/enum79be7jsef18x9sz621vgeyztgeku" TargetMode="External"/><Relationship Id="rId1319" Type="http://schemas.openxmlformats.org/officeDocument/2006/relationships/hyperlink" Target="https://customwheelhousellc.box.com/s/6vk1zsv5fw1b9l2k0a5fkqin3j3srbsl" TargetMode="External"/><Relationship Id="rId1526" Type="http://schemas.openxmlformats.org/officeDocument/2006/relationships/hyperlink" Target="https://customwheelhousellc.box.com/s/95i9r35npf7tju57e70zb12yiy4afpz8" TargetMode="External"/><Relationship Id="rId1733" Type="http://schemas.openxmlformats.org/officeDocument/2006/relationships/hyperlink" Target="https://customwheelhousellc.box.com/s/01n0z7j01bxgd8zft0o697hhsgjfqads" TargetMode="External"/><Relationship Id="rId1940" Type="http://schemas.openxmlformats.org/officeDocument/2006/relationships/hyperlink" Target="https://customwheelhousellc.box.com/s/xfmy8ipd9q1pb0zea84zl1r7kg6kijfb" TargetMode="External"/><Relationship Id="rId25" Type="http://schemas.openxmlformats.org/officeDocument/2006/relationships/hyperlink" Target="https://customwheelhousellc.box.com/s/33mwz6y7dhwduz46lbg8kz16u7m5lc7g" TargetMode="External"/><Relationship Id="rId1800" Type="http://schemas.openxmlformats.org/officeDocument/2006/relationships/hyperlink" Target="https://customwheelhousellc.box.com/s/etd1txo4l66ia1r2gxuoymytkkkfri2v" TargetMode="External"/><Relationship Id="rId174" Type="http://schemas.openxmlformats.org/officeDocument/2006/relationships/hyperlink" Target="https://customwheelhousellc.box.com/s/htk4iog9pqqc2c4f2go2vbpprd1nkkkn" TargetMode="External"/><Relationship Id="rId381" Type="http://schemas.openxmlformats.org/officeDocument/2006/relationships/hyperlink" Target="https://customwheelhousellc.box.com/s/jdrbselhj6vlx5qwkmd748gilc7ccm4w" TargetMode="External"/><Relationship Id="rId241" Type="http://schemas.openxmlformats.org/officeDocument/2006/relationships/hyperlink" Target="https://customwheelhousellc.box.com/s/1tv019xpqoxbrefcb04k88r9acpy88v0" TargetMode="External"/><Relationship Id="rId479" Type="http://schemas.openxmlformats.org/officeDocument/2006/relationships/hyperlink" Target="https://customwheelhousellc.box.com/s/0djaa7da2e01inipqiq03t85h0tftijl" TargetMode="External"/><Relationship Id="rId686" Type="http://schemas.openxmlformats.org/officeDocument/2006/relationships/hyperlink" Target="https://customwheelhousellc.box.com/s/2oze0btt1pwc89n7zcsuzqnrt4s85lg1" TargetMode="External"/><Relationship Id="rId893" Type="http://schemas.openxmlformats.org/officeDocument/2006/relationships/hyperlink" Target="https://customwheelhousellc.box.com/s/no967xvllta5v0icycahc2318ny1hv3t" TargetMode="External"/><Relationship Id="rId339" Type="http://schemas.openxmlformats.org/officeDocument/2006/relationships/hyperlink" Target="https://customwheelhousellc.box.com/s/d0uvxaykwjupd214hqo24ppo02165wz0" TargetMode="External"/><Relationship Id="rId546" Type="http://schemas.openxmlformats.org/officeDocument/2006/relationships/hyperlink" Target="https://customwheelhousellc.box.com/s/eajy264kqxygyfh0tfznb5rmhhdwaj9o" TargetMode="External"/><Relationship Id="rId753" Type="http://schemas.openxmlformats.org/officeDocument/2006/relationships/hyperlink" Target="https://customwheelhousellc.box.com/s/ip482qbmysdgaf6jlxriv2uk24h7uues" TargetMode="External"/><Relationship Id="rId1176" Type="http://schemas.openxmlformats.org/officeDocument/2006/relationships/hyperlink" Target="https://customwheelhousellc.box.com/s/wow1onm2tjde69y1hulgkofhrqvgvkct" TargetMode="External"/><Relationship Id="rId1383" Type="http://schemas.openxmlformats.org/officeDocument/2006/relationships/hyperlink" Target="https://customwheelhousellc.box.com/s/wfc72he5tdx4mzur32w15feczrmptf4n" TargetMode="External"/><Relationship Id="rId101" Type="http://schemas.openxmlformats.org/officeDocument/2006/relationships/hyperlink" Target="https://customwheelhousellc.box.com/s/v2v164r11tntpwzthgesqdjjfjctdx06" TargetMode="External"/><Relationship Id="rId406" Type="http://schemas.openxmlformats.org/officeDocument/2006/relationships/hyperlink" Target="https://customwheelhousellc.box.com/s/v9t7y53tvdvlbf940wkhxmxluurhvp6g" TargetMode="External"/><Relationship Id="rId960" Type="http://schemas.openxmlformats.org/officeDocument/2006/relationships/hyperlink" Target="https://customwheelhousellc.box.com/s/wmdilrk7ypl4dwz965qntiicnogudze2" TargetMode="External"/><Relationship Id="rId1036" Type="http://schemas.openxmlformats.org/officeDocument/2006/relationships/hyperlink" Target="https://customwheelhousellc.box.com/s/2eo8ol773hfbmy217bz5n1erv5mhqjh5" TargetMode="External"/><Relationship Id="rId1243" Type="http://schemas.openxmlformats.org/officeDocument/2006/relationships/hyperlink" Target="https://customwheelhousellc.box.com/s/484h3g7yl3hsdega19huu2tm09dzwxfe" TargetMode="External"/><Relationship Id="rId1590" Type="http://schemas.openxmlformats.org/officeDocument/2006/relationships/hyperlink" Target="https://customwheelhousellc.box.com/s/5vmc6sf89myax8xx49icig73dr1bdef8" TargetMode="External"/><Relationship Id="rId1688" Type="http://schemas.openxmlformats.org/officeDocument/2006/relationships/hyperlink" Target="https://customwheelhousellc.box.com/s/2u8pvzdutsuboh2k5n9wjuqgp2byxlcb" TargetMode="External"/><Relationship Id="rId1895" Type="http://schemas.openxmlformats.org/officeDocument/2006/relationships/hyperlink" Target="https://customwheelhousellc.box.com/s/ip482qbmysdgaf6jlxriv2uk24h7uues" TargetMode="External"/><Relationship Id="rId613" Type="http://schemas.openxmlformats.org/officeDocument/2006/relationships/hyperlink" Target="https://customwheelhousellc.box.com/s/jfuph35xqarazx5x7oucfz573osp3cwb" TargetMode="External"/><Relationship Id="rId820" Type="http://schemas.openxmlformats.org/officeDocument/2006/relationships/hyperlink" Target="https://customwheelhousellc.box.com/s/m8dddx0oahcrneo38r97vvdzszc7hh87" TargetMode="External"/><Relationship Id="rId918" Type="http://schemas.openxmlformats.org/officeDocument/2006/relationships/hyperlink" Target="https://customwheelhousellc.box.com/s/ek3xz9cymb2s69ruywt6xost7yhmp22h" TargetMode="External"/><Relationship Id="rId1450" Type="http://schemas.openxmlformats.org/officeDocument/2006/relationships/hyperlink" Target="https://customwheelhousellc.box.com/s/49i3hc7qdy47povaijnzbgqk8w4om21g" TargetMode="External"/><Relationship Id="rId1548" Type="http://schemas.openxmlformats.org/officeDocument/2006/relationships/hyperlink" Target="https://customwheelhousellc.box.com/s/7j36r9uffl7d38wk9s2leakx4pvsk45c" TargetMode="External"/><Relationship Id="rId1755" Type="http://schemas.openxmlformats.org/officeDocument/2006/relationships/hyperlink" Target="https://customwheelhousellc.box.com/s/qq1ny6d1g1nkl6vl5bntnyqxi8vrqoy4" TargetMode="External"/><Relationship Id="rId1103" Type="http://schemas.openxmlformats.org/officeDocument/2006/relationships/hyperlink" Target="https://customwheelhousellc.box.com/s/tzobcc7h4wg77r4st2zo3pqv3a4ya7k3" TargetMode="External"/><Relationship Id="rId1310" Type="http://schemas.openxmlformats.org/officeDocument/2006/relationships/hyperlink" Target="https://customwheelhousellc.box.com/s/0djaa7da2e01inipqiq03t85h0tftijl" TargetMode="External"/><Relationship Id="rId1408" Type="http://schemas.openxmlformats.org/officeDocument/2006/relationships/hyperlink" Target="https://customwheelhousellc.box.com/s/m8lkgeo4wuzjz9ur2z3kkosn6xkwvj3q" TargetMode="External"/><Relationship Id="rId1962" Type="http://schemas.openxmlformats.org/officeDocument/2006/relationships/hyperlink" Target="https://customwheelhousellc.box.com/s/xfmy8ipd9q1pb0zea84zl1r7kg6kijfb" TargetMode="External"/><Relationship Id="rId47" Type="http://schemas.openxmlformats.org/officeDocument/2006/relationships/hyperlink" Target="https://customwheelhousellc.box.com/s/e2j62pdz6a6zmguheyr4dfsbkxe0fode" TargetMode="External"/><Relationship Id="rId1615" Type="http://schemas.openxmlformats.org/officeDocument/2006/relationships/hyperlink" Target="https://customwheelhousellc.box.com/s/n9dnypd23u5ql5a7g1ekh4z26kni40qv" TargetMode="External"/><Relationship Id="rId1822" Type="http://schemas.openxmlformats.org/officeDocument/2006/relationships/hyperlink" Target="https://customwheelhousellc.box.com/s/f2ndrlbad9ossg1f6c59jt183onwwg1w" TargetMode="External"/><Relationship Id="rId196" Type="http://schemas.openxmlformats.org/officeDocument/2006/relationships/hyperlink" Target="https://customwheelhousellc.box.com/s/v7bmw4x47vr9bg53uweh4fs7m9mut38r" TargetMode="External"/><Relationship Id="rId263" Type="http://schemas.openxmlformats.org/officeDocument/2006/relationships/hyperlink" Target="https://customwheelhousellc.box.com/s/23m512ziiaeslbuwy6tnipw3peuegunm" TargetMode="External"/><Relationship Id="rId470" Type="http://schemas.openxmlformats.org/officeDocument/2006/relationships/hyperlink" Target="https://customwheelhousellc.box.com/s/1cioxf2dhl35snha7ksu4jayg3afuowo" TargetMode="External"/><Relationship Id="rId123" Type="http://schemas.openxmlformats.org/officeDocument/2006/relationships/hyperlink" Target="https://customwheelhousellc.box.com/s/n0oyfjy03472m6losvgzap556bsiig7n" TargetMode="External"/><Relationship Id="rId330" Type="http://schemas.openxmlformats.org/officeDocument/2006/relationships/hyperlink" Target="https://customwheelhousellc.box.com/s/y78j5xyzs08wc60plmo67t7ocahpt1mi" TargetMode="External"/><Relationship Id="rId568" Type="http://schemas.openxmlformats.org/officeDocument/2006/relationships/hyperlink" Target="https://customwheelhousellc.box.com/s/pf87b6pj7veh6ebfuvy1zw52bt54lfy3" TargetMode="External"/><Relationship Id="rId775" Type="http://schemas.openxmlformats.org/officeDocument/2006/relationships/hyperlink" Target="https://customwheelhousellc.box.com/s/ax6gok5p17gymw4kba58no78nmdysgsu" TargetMode="External"/><Relationship Id="rId982" Type="http://schemas.openxmlformats.org/officeDocument/2006/relationships/hyperlink" Target="https://customwheelhousellc.box.com/s/u8l9t0mgt3cakxpyu24pavd10y38voat" TargetMode="External"/><Relationship Id="rId1198" Type="http://schemas.openxmlformats.org/officeDocument/2006/relationships/hyperlink" Target="https://customwheelhousellc.box.com/s/rxb19z29w3vwp4cmmmsnak9whow1cq7l" TargetMode="External"/><Relationship Id="rId2011" Type="http://schemas.openxmlformats.org/officeDocument/2006/relationships/hyperlink" Target="https://customwheelhousellc.box.com/s/ay7gahghbcjweata9f6eqtccai6xi57x" TargetMode="External"/><Relationship Id="rId428" Type="http://schemas.openxmlformats.org/officeDocument/2006/relationships/hyperlink" Target="https://customwheelhousellc.box.com/s/8l5ivmro78r3q6dfrkwo7mwqtmr1t936" TargetMode="External"/><Relationship Id="rId635" Type="http://schemas.openxmlformats.org/officeDocument/2006/relationships/hyperlink" Target="https://customwheelhousellc.box.com/s/7gf0h8pa6sufr4rw2v71ajabmjgfo3p8" TargetMode="External"/><Relationship Id="rId842" Type="http://schemas.openxmlformats.org/officeDocument/2006/relationships/hyperlink" Target="https://customwheelhousellc.box.com/s/da8auet82yz9buyxo6ljt7ipr6t2fdo1" TargetMode="External"/><Relationship Id="rId1058" Type="http://schemas.openxmlformats.org/officeDocument/2006/relationships/hyperlink" Target="https://customwheelhousellc.box.com/s/f7uoqhiwefhgojh9l87ijoo6no5t53bi" TargetMode="External"/><Relationship Id="rId1265" Type="http://schemas.openxmlformats.org/officeDocument/2006/relationships/hyperlink" Target="https://customwheelhousellc.box.com/s/0djaa7da2e01inipqiq03t85h0tftijl" TargetMode="External"/><Relationship Id="rId1472" Type="http://schemas.openxmlformats.org/officeDocument/2006/relationships/hyperlink" Target="https://customwheelhousellc.box.com/s/assuo0kjssndp7tjcpwvfde2njee3brf" TargetMode="External"/><Relationship Id="rId702" Type="http://schemas.openxmlformats.org/officeDocument/2006/relationships/hyperlink" Target="https://customwheelhousellc.box.com/s/kbsc0gi97j4vryw7qjrxze5r0miu02zg" TargetMode="External"/><Relationship Id="rId1125" Type="http://schemas.openxmlformats.org/officeDocument/2006/relationships/hyperlink" Target="https://customwheelhousellc.box.com/s/p59yj2l2su4lb1mu42pgsdbgo7zckmlh" TargetMode="External"/><Relationship Id="rId1332" Type="http://schemas.openxmlformats.org/officeDocument/2006/relationships/hyperlink" Target="https://customwheelhousellc.box.com/s/zonty1jochgtqbn9zh1hkw0huytynii6" TargetMode="External"/><Relationship Id="rId1777" Type="http://schemas.openxmlformats.org/officeDocument/2006/relationships/hyperlink" Target="https://customwheelhousellc.box.com/s/gjbptrchyn671attdpv0f3fl4iqb0rx5" TargetMode="External"/><Relationship Id="rId1984" Type="http://schemas.openxmlformats.org/officeDocument/2006/relationships/hyperlink" Target="https://customwheelhousellc.box.com/s/ay7gahghbcjweata9f6eqtccai6xi57x" TargetMode="External"/><Relationship Id="rId69" Type="http://schemas.openxmlformats.org/officeDocument/2006/relationships/hyperlink" Target="https://customwheelhousellc.box.com/s/1quchxpqhw3fusbn74aak8kg89g0mse6" TargetMode="External"/><Relationship Id="rId1637" Type="http://schemas.openxmlformats.org/officeDocument/2006/relationships/hyperlink" Target="https://customwheelhousellc.box.com/s/z5xk3fh40r54pi8at7eo1vxu5pnzdnd8" TargetMode="External"/><Relationship Id="rId1844" Type="http://schemas.openxmlformats.org/officeDocument/2006/relationships/hyperlink" Target="https://customwheelhousellc.box.com/s/kjqfyrp4712rx6a5j0xk6dxghqrjly99" TargetMode="External"/><Relationship Id="rId1704" Type="http://schemas.openxmlformats.org/officeDocument/2006/relationships/hyperlink" Target="https://customwheelhousellc.box.com/s/ueitvcy62gp4vmfbusblqs0xnmtdr772" TargetMode="External"/><Relationship Id="rId285" Type="http://schemas.openxmlformats.org/officeDocument/2006/relationships/hyperlink" Target="https://customwheelhousellc.box.com/s/ntikn80dofm7vfw9zl718rfghmsvfbg4" TargetMode="External"/><Relationship Id="rId1911" Type="http://schemas.openxmlformats.org/officeDocument/2006/relationships/hyperlink" Target="https://customwheelhousellc.box.com/s/fqk7mxkrmaxftf9fx8t0hhj4pees0c2e" TargetMode="External"/><Relationship Id="rId492" Type="http://schemas.openxmlformats.org/officeDocument/2006/relationships/hyperlink" Target="https://customwheelhousellc.box.com/s/yi9r7ua7rx0wl2g40fn0smaoob4r4ry2" TargetMode="External"/><Relationship Id="rId797" Type="http://schemas.openxmlformats.org/officeDocument/2006/relationships/hyperlink" Target="https://customwheelhousellc.box.com/s/g59s9e1cvgr2epbmpxcvtl80uw79isgh" TargetMode="External"/><Relationship Id="rId145" Type="http://schemas.openxmlformats.org/officeDocument/2006/relationships/hyperlink" Target="https://customwheelhousellc.box.com/s/ooeo3vk7jpbdjzoja4h70mnwge3oaa31" TargetMode="External"/><Relationship Id="rId352" Type="http://schemas.openxmlformats.org/officeDocument/2006/relationships/hyperlink" Target="https://customwheelhousellc.box.com/s/gx2b47dzgoadjjho2mglbh685kibtxjc" TargetMode="External"/><Relationship Id="rId1287" Type="http://schemas.openxmlformats.org/officeDocument/2006/relationships/hyperlink" Target="https://customwheelhousellc.box.com/s/vzqmozxaewe4wc8mzxmoflglege36l05" TargetMode="External"/><Relationship Id="rId2033" Type="http://schemas.openxmlformats.org/officeDocument/2006/relationships/hyperlink" Target="https://customwheelhousellc.box.com/s/ay7gahghbcjweata9f6eqtccai6xi57x" TargetMode="External"/><Relationship Id="rId212" Type="http://schemas.openxmlformats.org/officeDocument/2006/relationships/hyperlink" Target="https://customwheelhousellc.box.com/s/qld5cmahcypxj59cb9p7fy27n1q6un73" TargetMode="External"/><Relationship Id="rId657" Type="http://schemas.openxmlformats.org/officeDocument/2006/relationships/hyperlink" Target="https://customwheelhousellc.box.com/s/3eix89xhlctc53s34m0mzfwctbod7av1" TargetMode="External"/><Relationship Id="rId864" Type="http://schemas.openxmlformats.org/officeDocument/2006/relationships/hyperlink" Target="https://customwheelhousellc.box.com/s/x6vmiw2oa35e5sffmph9j8t9kdqos83v" TargetMode="External"/><Relationship Id="rId1494" Type="http://schemas.openxmlformats.org/officeDocument/2006/relationships/hyperlink" Target="https://customwheelhousellc.box.com/s/4j501bfnzhs5fjv5jjy2kiuybtcf7a41" TargetMode="External"/><Relationship Id="rId1799" Type="http://schemas.openxmlformats.org/officeDocument/2006/relationships/hyperlink" Target="https://customwheelhousellc.box.com/s/rj8zs9ski43kfh053r5di1ddzsueoxzv" TargetMode="External"/><Relationship Id="rId517" Type="http://schemas.openxmlformats.org/officeDocument/2006/relationships/hyperlink" Target="https://customwheelhousellc.box.com/s/ey6cik3yhqeh1e6kcqh8pvu0hl1zmuot" TargetMode="External"/><Relationship Id="rId724" Type="http://schemas.openxmlformats.org/officeDocument/2006/relationships/hyperlink" Target="https://customwheelhousellc.box.com/s/0orluys95z38u3txdbt7bauj7alp6405" TargetMode="External"/><Relationship Id="rId931" Type="http://schemas.openxmlformats.org/officeDocument/2006/relationships/hyperlink" Target="https://customwheelhousellc.box.com/s/it8iu5uxrl64a5k90otb9wcyrdn3a90h" TargetMode="External"/><Relationship Id="rId1147" Type="http://schemas.openxmlformats.org/officeDocument/2006/relationships/hyperlink" Target="https://customwheelhousellc.box.com/s/likrhyrmzpbyqyl9sfnqcdsx9l6pdixy" TargetMode="External"/><Relationship Id="rId1354" Type="http://schemas.openxmlformats.org/officeDocument/2006/relationships/hyperlink" Target="https://customwheelhousellc.box.com/s/5t2q58pmhfzq4leuptmibku7v06w17qb" TargetMode="External"/><Relationship Id="rId1561" Type="http://schemas.openxmlformats.org/officeDocument/2006/relationships/hyperlink" Target="https://customwheelhousellc.box.com/s/b3xc324kbx7v2057f12kvp939du4u6am" TargetMode="External"/><Relationship Id="rId60" Type="http://schemas.openxmlformats.org/officeDocument/2006/relationships/hyperlink" Target="https://customwheelhousellc.box.com/s/y1kpn1wem4lg4arq1xbesu5hx134rwyu" TargetMode="External"/><Relationship Id="rId1007" Type="http://schemas.openxmlformats.org/officeDocument/2006/relationships/hyperlink" Target="https://customwheelhousellc.box.com/s/esn8dl1iu4467yfc0ta66aowm00n3akc" TargetMode="External"/><Relationship Id="rId1214" Type="http://schemas.openxmlformats.org/officeDocument/2006/relationships/hyperlink" Target="https://customwheelhousellc.box.com/s/1oatyx48onmsdhqtg04zzszdb7r0lc08" TargetMode="External"/><Relationship Id="rId1421" Type="http://schemas.openxmlformats.org/officeDocument/2006/relationships/hyperlink" Target="https://customwheelhousellc.box.com/s/tqerj10x3usyu644om6ycq6ju9pof1jb" TargetMode="External"/><Relationship Id="rId1659" Type="http://schemas.openxmlformats.org/officeDocument/2006/relationships/hyperlink" Target="https://customwheelhousellc.box.com/s/z5xk3fh40r54pi8at7eo1vxu5pnzdnd8" TargetMode="External"/><Relationship Id="rId1866" Type="http://schemas.openxmlformats.org/officeDocument/2006/relationships/hyperlink" Target="https://customwheelhousellc.box.com/s/codw9fwhfmyuh824isbhy2tjqi0v43oz" TargetMode="External"/><Relationship Id="rId1519" Type="http://schemas.openxmlformats.org/officeDocument/2006/relationships/hyperlink" Target="https://customwheelhousellc.box.com/s/sfg7u3l42i2kqdh871sp2rnvjah1f1jc" TargetMode="External"/><Relationship Id="rId1726" Type="http://schemas.openxmlformats.org/officeDocument/2006/relationships/hyperlink" Target="https://customwheelhousellc.box.com/s/d35et1bykz2xa1u6da4kr3qkwiohfe6n" TargetMode="External"/><Relationship Id="rId1933" Type="http://schemas.openxmlformats.org/officeDocument/2006/relationships/hyperlink" Target="https://customwheelhousellc.box.com/s/9vnr1tdy1f2khbcpu7k58qloonns20q6" TargetMode="External"/><Relationship Id="rId18" Type="http://schemas.openxmlformats.org/officeDocument/2006/relationships/hyperlink" Target="https://customwheelhousellc.box.com/s/33mwz6y7dhwduz46lbg8kz16u7m5lc7g" TargetMode="External"/><Relationship Id="rId167" Type="http://schemas.openxmlformats.org/officeDocument/2006/relationships/hyperlink" Target="https://customwheelhousellc.box.com/s/nyjx8kgz31fgfubevi0f4tjnzg8jgzcp" TargetMode="External"/><Relationship Id="rId374" Type="http://schemas.openxmlformats.org/officeDocument/2006/relationships/hyperlink" Target="https://customwheelhousellc.box.com/s/6ypk544m8u3tx7zg3n370di9mmpcf69a" TargetMode="External"/><Relationship Id="rId581" Type="http://schemas.openxmlformats.org/officeDocument/2006/relationships/hyperlink" Target="https://customwheelhousellc.box.com/s/uujrykw7ep8d3zhbxzzmh1au1xc4asgi" TargetMode="External"/><Relationship Id="rId234" Type="http://schemas.openxmlformats.org/officeDocument/2006/relationships/hyperlink" Target="https://customwheelhousellc.box.com/s/1tv019xpqoxbrefcb04k88r9acpy88v0" TargetMode="External"/><Relationship Id="rId679" Type="http://schemas.openxmlformats.org/officeDocument/2006/relationships/hyperlink" Target="https://customwheelhousellc.box.com/s/yb4p3hh2lm9c1zwlhbfuozhva41qabom" TargetMode="External"/><Relationship Id="rId886" Type="http://schemas.openxmlformats.org/officeDocument/2006/relationships/hyperlink" Target="https://customwheelhousellc.box.com/s/m1d6jzpgjd7bml5kd839ex54cr4n5cq7" TargetMode="External"/><Relationship Id="rId2" Type="http://schemas.openxmlformats.org/officeDocument/2006/relationships/hyperlink" Target="https://www.dropbox.com/s/bn8ad0ptw056dv8/MR401_UTV_Beadlock_Matte_Black_Head_On.jpg?dl=0" TargetMode="External"/><Relationship Id="rId441" Type="http://schemas.openxmlformats.org/officeDocument/2006/relationships/hyperlink" Target="https://customwheelhousellc.box.com/s/hopzj2usrizcl37g1sl0jgv0dgra6dll" TargetMode="External"/><Relationship Id="rId539" Type="http://schemas.openxmlformats.org/officeDocument/2006/relationships/hyperlink" Target="https://customwheelhousellc.box.com/s/sxfupispr919ra8yc5z3up7e8g6c8j75" TargetMode="External"/><Relationship Id="rId746" Type="http://schemas.openxmlformats.org/officeDocument/2006/relationships/hyperlink" Target="https://customwheelhousellc.box.com/s/fmhpdx0vxk3rolyriresmfrhjci8jv7b" TargetMode="External"/><Relationship Id="rId1071" Type="http://schemas.openxmlformats.org/officeDocument/2006/relationships/hyperlink" Target="https://customwheelhousellc.box.com/s/qnxc5wib5wpsl2z3dem0k0n27wldskus" TargetMode="External"/><Relationship Id="rId1169" Type="http://schemas.openxmlformats.org/officeDocument/2006/relationships/hyperlink" Target="https://customwheelhousellc.box.com/s/9hrzay3hi7zq5ly2szk0pmyx7videw6u" TargetMode="External"/><Relationship Id="rId1376" Type="http://schemas.openxmlformats.org/officeDocument/2006/relationships/hyperlink" Target="https://customwheelhousellc.box.com/s/likrhyrmzpbyqyl9sfnqcdsx9l6pdixy" TargetMode="External"/><Relationship Id="rId1583" Type="http://schemas.openxmlformats.org/officeDocument/2006/relationships/hyperlink" Target="https://customwheelhousellc.box.com/s/qhdfcynjioolgozjjws4p0yp0xrqfwsx" TargetMode="External"/><Relationship Id="rId301" Type="http://schemas.openxmlformats.org/officeDocument/2006/relationships/hyperlink" Target="https://customwheelhousellc.box.com/s/qd9endl1sdnnaqy5olo695aqq8u4n5l8" TargetMode="External"/><Relationship Id="rId953" Type="http://schemas.openxmlformats.org/officeDocument/2006/relationships/hyperlink" Target="https://customwheelhousellc.box.com/s/tn4u4bttu5oq0ybmu78ymibh72z3t05j" TargetMode="External"/><Relationship Id="rId1029" Type="http://schemas.openxmlformats.org/officeDocument/2006/relationships/hyperlink" Target="https://customwheelhousellc.box.com/s/xzq7eyzcmtn8pxypmqa62rseaczqxtuc" TargetMode="External"/><Relationship Id="rId1236" Type="http://schemas.openxmlformats.org/officeDocument/2006/relationships/hyperlink" Target="https://customwheelhousellc.box.com/s/alfz2rl4xc2rbet03svja9ax9fexm1in" TargetMode="External"/><Relationship Id="rId1790" Type="http://schemas.openxmlformats.org/officeDocument/2006/relationships/hyperlink" Target="https://customwheelhousellc.box.com/s/ia3e5bnpfthnnb5antonz7uqy719qhis" TargetMode="External"/><Relationship Id="rId1888" Type="http://schemas.openxmlformats.org/officeDocument/2006/relationships/hyperlink" Target="https://customwheelhousellc.box.com/s/fmhpdx0vxk3rolyriresmfrhjci8jv7b" TargetMode="External"/><Relationship Id="rId82" Type="http://schemas.openxmlformats.org/officeDocument/2006/relationships/hyperlink" Target="https://customwheelhousellc.box.com/s/y1kpn1wem4lg4arq1xbesu5hx134rwyu" TargetMode="External"/><Relationship Id="rId606" Type="http://schemas.openxmlformats.org/officeDocument/2006/relationships/hyperlink" Target="https://customwheelhousellc.box.com/s/rkuzmigbhg9g8d9rjcwyv3ambarq70r8" TargetMode="External"/><Relationship Id="rId813" Type="http://schemas.openxmlformats.org/officeDocument/2006/relationships/hyperlink" Target="https://customwheelhousellc.box.com/s/jty6xrgimw6ysv9zhte0r3omjm8eqduz" TargetMode="External"/><Relationship Id="rId1443" Type="http://schemas.openxmlformats.org/officeDocument/2006/relationships/hyperlink" Target="https://customwheelhousellc.box.com/s/3iuzwv4hfo2tnzyrpy82mr5xk2kzzwtu" TargetMode="External"/><Relationship Id="rId1650" Type="http://schemas.openxmlformats.org/officeDocument/2006/relationships/hyperlink" Target="https://customwheelhousellc.box.com/s/yjm18kzj8qlifpf0b956iabv2mrpr52h" TargetMode="External"/><Relationship Id="rId1748" Type="http://schemas.openxmlformats.org/officeDocument/2006/relationships/hyperlink" Target="https://customwheelhousellc.box.com/s/9q5zjx5b9s1h521uenbbngo7q49un1ov" TargetMode="External"/><Relationship Id="rId1303" Type="http://schemas.openxmlformats.org/officeDocument/2006/relationships/hyperlink" Target="https://customwheelhousellc.box.com/s/7ubv639gweitrx949r5jw07uqkmai1r8" TargetMode="External"/><Relationship Id="rId1510" Type="http://schemas.openxmlformats.org/officeDocument/2006/relationships/hyperlink" Target="https://customwheelhousellc.box.com/s/48wxoamu1sn05cxk3fjyzddu4u0ns1ap" TargetMode="External"/><Relationship Id="rId1955" Type="http://schemas.openxmlformats.org/officeDocument/2006/relationships/hyperlink" Target="https://customwheelhousellc.box.com/s/9vnr1tdy1f2khbcpu7k58qloonns20q6" TargetMode="External"/><Relationship Id="rId1608" Type="http://schemas.openxmlformats.org/officeDocument/2006/relationships/hyperlink" Target="https://customwheelhousellc.box.com/s/pm0oir4n93gt1r3cl47zyws5ntqx4qx0" TargetMode="External"/><Relationship Id="rId1815" Type="http://schemas.openxmlformats.org/officeDocument/2006/relationships/hyperlink" Target="https://customwheelhousellc.box.com/s/fys7j5za88tlxtb1exxaazlsf87byybv" TargetMode="External"/><Relationship Id="rId189" Type="http://schemas.openxmlformats.org/officeDocument/2006/relationships/hyperlink" Target="https://customwheelhousellc.box.com/s/m8lkgeo4wuzjz9ur2z3kkosn6xkwvj3q" TargetMode="External"/><Relationship Id="rId396" Type="http://schemas.openxmlformats.org/officeDocument/2006/relationships/hyperlink" Target="https://customwheelhousellc.box.com/s/005c6gky7r01fo1q8tsqx6xifkvuau97" TargetMode="External"/><Relationship Id="rId256" Type="http://schemas.openxmlformats.org/officeDocument/2006/relationships/hyperlink" Target="https://customwheelhousellc.box.com/s/w0dfctm31fb9gst96e8w0qvow1bk5t3c" TargetMode="External"/><Relationship Id="rId463" Type="http://schemas.openxmlformats.org/officeDocument/2006/relationships/hyperlink" Target="https://customwheelhousellc.box.com/s/d6y5vuz7kao5hb7yq4uof5uz7v08fhs5" TargetMode="External"/><Relationship Id="rId670" Type="http://schemas.openxmlformats.org/officeDocument/2006/relationships/hyperlink" Target="https://customwheelhousellc.box.com/s/ut14co9rtrmaka9a5mkw4df1991u1fab" TargetMode="External"/><Relationship Id="rId1093" Type="http://schemas.openxmlformats.org/officeDocument/2006/relationships/hyperlink" Target="https://customwheelhousellc.box.com/s/ma2q56prv82zxw0mpde9rxn8zzk5h4n4" TargetMode="External"/><Relationship Id="rId116" Type="http://schemas.openxmlformats.org/officeDocument/2006/relationships/hyperlink" Target="https://customwheelhousellc.box.com/s/kyzykqg3nt6i6xq6gfma32cqroo5xqb2" TargetMode="External"/><Relationship Id="rId323" Type="http://schemas.openxmlformats.org/officeDocument/2006/relationships/hyperlink" Target="https://customwheelhousellc.box.com/s/l0jt09osq02u1jdsih7o196zcf2m82rg" TargetMode="External"/><Relationship Id="rId530" Type="http://schemas.openxmlformats.org/officeDocument/2006/relationships/hyperlink" Target="https://customwheelhousellc.box.com/s/i36uoigpev8gxmtmef4ls8tvsxo6ejfl" TargetMode="External"/><Relationship Id="rId768" Type="http://schemas.openxmlformats.org/officeDocument/2006/relationships/hyperlink" Target="https://customwheelhousellc.box.com/s/sljauue1nxayiq5v5p1f9gik6ahmnfpc" TargetMode="External"/><Relationship Id="rId975" Type="http://schemas.openxmlformats.org/officeDocument/2006/relationships/hyperlink" Target="https://customwheelhousellc.box.com/s/iipyazpxsdxq8zuyqermxeprimc7xo3l" TargetMode="External"/><Relationship Id="rId1160" Type="http://schemas.openxmlformats.org/officeDocument/2006/relationships/hyperlink" Target="https://customwheelhousellc.box.com/s/2sxqd3niz3c4x78yo30r1idkoqhqo23k" TargetMode="External"/><Relationship Id="rId1398" Type="http://schemas.openxmlformats.org/officeDocument/2006/relationships/hyperlink" Target="https://customwheelhousellc.box.com/s/a6t274a71xov2fpamgl2kpv9chbq6h1n" TargetMode="External"/><Relationship Id="rId2004" Type="http://schemas.openxmlformats.org/officeDocument/2006/relationships/hyperlink" Target="https://customwheelhousellc.box.com/s/xw81cbmiw80owed9kbpbpxjbs92vu99s" TargetMode="External"/><Relationship Id="rId628" Type="http://schemas.openxmlformats.org/officeDocument/2006/relationships/hyperlink" Target="https://customwheelhousellc.box.com/s/0wni7egitofpl77v9cub6wazbkr4b56m" TargetMode="External"/><Relationship Id="rId835" Type="http://schemas.openxmlformats.org/officeDocument/2006/relationships/hyperlink" Target="https://customwheelhousellc.box.com/s/d8hibin0t1leqfeuqxgefwpcaf2xl5z3" TargetMode="External"/><Relationship Id="rId1258" Type="http://schemas.openxmlformats.org/officeDocument/2006/relationships/hyperlink" Target="https://customwheelhousellc.box.com/s/dwdl45b3fxupssrm9z6va42lv3mda8ou" TargetMode="External"/><Relationship Id="rId1465" Type="http://schemas.openxmlformats.org/officeDocument/2006/relationships/hyperlink" Target="https://customwheelhousellc.box.com/s/kv49t94e9qhv14dw1qlfhrc5jf4s1lbe" TargetMode="External"/><Relationship Id="rId1672" Type="http://schemas.openxmlformats.org/officeDocument/2006/relationships/hyperlink" Target="https://customwheelhousellc.box.com/s/p6vo5wlta1dsbmhcmui9r4srbkfna1ky" TargetMode="External"/><Relationship Id="rId1020" Type="http://schemas.openxmlformats.org/officeDocument/2006/relationships/hyperlink" Target="https://customwheelhousellc.box.com/s/2eo8ol773hfbmy217bz5n1erv5mhqjh5" TargetMode="External"/><Relationship Id="rId1118" Type="http://schemas.openxmlformats.org/officeDocument/2006/relationships/hyperlink" Target="https://customwheelhousellc.box.com/s/w0dfctm31fb9gst96e8w0qvow1bk5t3c" TargetMode="External"/><Relationship Id="rId1325" Type="http://schemas.openxmlformats.org/officeDocument/2006/relationships/hyperlink" Target="https://customwheelhousellc.box.com/s/7opb0q4n081nugzc7tnn3zn2g16hhbwu" TargetMode="External"/><Relationship Id="rId1532" Type="http://schemas.openxmlformats.org/officeDocument/2006/relationships/hyperlink" Target="https://customwheelhousellc.box.com/s/mb4yoxurq0ypr3qyfokl2u6wxqcwulfl" TargetMode="External"/><Relationship Id="rId1977" Type="http://schemas.openxmlformats.org/officeDocument/2006/relationships/hyperlink" Target="https://customwheelhousellc.box.com/s/t1r2rjikr56gingla8cx0gwby79jpan9" TargetMode="External"/><Relationship Id="rId902" Type="http://schemas.openxmlformats.org/officeDocument/2006/relationships/hyperlink" Target="https://customwheelhousellc.box.com/s/imy948g0m50e1893kdq970aruztqqlj6" TargetMode="External"/><Relationship Id="rId1837" Type="http://schemas.openxmlformats.org/officeDocument/2006/relationships/hyperlink" Target="https://customwheelhousellc.box.com/s/ax6gok5p17gymw4kba58no78nmdysgsu" TargetMode="External"/><Relationship Id="rId31" Type="http://schemas.openxmlformats.org/officeDocument/2006/relationships/hyperlink" Target="https://customwheelhousellc.box.com/s/e2j62pdz6a6zmguheyr4dfsbkxe0fode" TargetMode="External"/><Relationship Id="rId180" Type="http://schemas.openxmlformats.org/officeDocument/2006/relationships/hyperlink" Target="https://customwheelhousellc.box.com/s/dyuto939cd7yarlf6ara7bnio12yr4y0" TargetMode="External"/><Relationship Id="rId278" Type="http://schemas.openxmlformats.org/officeDocument/2006/relationships/hyperlink" Target="https://customwheelhousellc.box.com/s/tqerj10x3usyu644om6ycq6ju9pof1jb" TargetMode="External"/><Relationship Id="rId1904" Type="http://schemas.openxmlformats.org/officeDocument/2006/relationships/hyperlink" Target="https://customwheelhousellc.box.com/s/g9yzh4jv9uuw0su905n1nhxvxo8ftr0i" TargetMode="External"/><Relationship Id="rId485" Type="http://schemas.openxmlformats.org/officeDocument/2006/relationships/hyperlink" Target="https://customwheelhousellc.box.com/s/6tqwu5a3hm1smelk9gzw71fu6e6hpx64" TargetMode="External"/><Relationship Id="rId692" Type="http://schemas.openxmlformats.org/officeDocument/2006/relationships/hyperlink" Target="https://customwheelhousellc.box.com/s/of5cl0nugfi9b2wwd81wl7rg29lam19y" TargetMode="External"/><Relationship Id="rId138" Type="http://schemas.openxmlformats.org/officeDocument/2006/relationships/hyperlink" Target="https://customwheelhousellc.box.com/s/ooeo3vk7jpbdjzoja4h70mnwge3oaa31" TargetMode="External"/><Relationship Id="rId345" Type="http://schemas.openxmlformats.org/officeDocument/2006/relationships/hyperlink" Target="https://customwheelhousellc.box.com/s/jepz4tux65v30v9vjzlo1epeyjb65gds" TargetMode="External"/><Relationship Id="rId552" Type="http://schemas.openxmlformats.org/officeDocument/2006/relationships/hyperlink" Target="https://customwheelhousellc.box.com/s/jxtmrvzbesrx6rz5oppprsw9ucukt8gc" TargetMode="External"/><Relationship Id="rId997" Type="http://schemas.openxmlformats.org/officeDocument/2006/relationships/hyperlink" Target="https://customwheelhousellc.box.com/s/esn8dl1iu4467yfc0ta66aowm00n3akc" TargetMode="External"/><Relationship Id="rId1182" Type="http://schemas.openxmlformats.org/officeDocument/2006/relationships/hyperlink" Target="https://customwheelhousellc.box.com/s/qaqzz4zz9q8issjhszm87ktr19bgsisf" TargetMode="External"/><Relationship Id="rId2026" Type="http://schemas.openxmlformats.org/officeDocument/2006/relationships/hyperlink" Target="https://customwheelhousellc.box.com/s/une9442pen0gbuabzeeltge10zynx53i" TargetMode="External"/><Relationship Id="rId205" Type="http://schemas.openxmlformats.org/officeDocument/2006/relationships/hyperlink" Target="https://customwheelhousellc.box.com/s/rraan2d9anyz27si1evepghz328btukj" TargetMode="External"/><Relationship Id="rId412" Type="http://schemas.openxmlformats.org/officeDocument/2006/relationships/hyperlink" Target="https://customwheelhousellc.box.com/s/ljsx6sh5bz1hhqarogy5mlfoqs8x94id" TargetMode="External"/><Relationship Id="rId857" Type="http://schemas.openxmlformats.org/officeDocument/2006/relationships/hyperlink" Target="https://customwheelhousellc.box.com/s/1uy4hsb6dchmeyjkqh04n0bhr1cyzxf4" TargetMode="External"/><Relationship Id="rId1042" Type="http://schemas.openxmlformats.org/officeDocument/2006/relationships/hyperlink" Target="https://customwheelhousellc.box.com/s/rraan2d9anyz27si1evepghz328btukj" TargetMode="External"/><Relationship Id="rId1487" Type="http://schemas.openxmlformats.org/officeDocument/2006/relationships/hyperlink" Target="https://customwheelhousellc.box.com/s/xqezloi3lpfvwspnhcoc7q3jple9esf8" TargetMode="External"/><Relationship Id="rId1694" Type="http://schemas.openxmlformats.org/officeDocument/2006/relationships/hyperlink" Target="https://customwheelhousellc.box.com/s/2u8pvzdutsuboh2k5n9wjuqgp2byxlcb" TargetMode="External"/><Relationship Id="rId717" Type="http://schemas.openxmlformats.org/officeDocument/2006/relationships/hyperlink" Target="https://customwheelhousellc.box.com/s/0orluys95z38u3txdbt7bauj7alp6405" TargetMode="External"/><Relationship Id="rId924" Type="http://schemas.openxmlformats.org/officeDocument/2006/relationships/hyperlink" Target="https://customwheelhousellc.box.com/s/ek3xz9cymb2s69ruywt6xost7yhmp22h" TargetMode="External"/><Relationship Id="rId1347" Type="http://schemas.openxmlformats.org/officeDocument/2006/relationships/hyperlink" Target="https://customwheelhousellc.box.com/s/4p2ngwfc6rhcooc1gsh5sedjmqytimqp" TargetMode="External"/><Relationship Id="rId1554" Type="http://schemas.openxmlformats.org/officeDocument/2006/relationships/hyperlink" Target="https://customwheelhousellc.box.com/s/u67hufd08m4n5tcf3cuucotj2rhyn7lj" TargetMode="External"/><Relationship Id="rId1761" Type="http://schemas.openxmlformats.org/officeDocument/2006/relationships/hyperlink" Target="https://customwheelhousellc.box.com/s/tkjrawduo52639v8l9uclb8l8xwuyac5" TargetMode="External"/><Relationship Id="rId1999" Type="http://schemas.openxmlformats.org/officeDocument/2006/relationships/hyperlink" Target="https://customwheelhousellc.box.com/s/rqbrc0z86t049bzfrqgovvfdplul5ef9" TargetMode="External"/><Relationship Id="rId53" Type="http://schemas.openxmlformats.org/officeDocument/2006/relationships/hyperlink" Target="https://customwheelhousellc.box.com/s/1quchxpqhw3fusbn74aak8kg89g0mse6" TargetMode="External"/><Relationship Id="rId1207" Type="http://schemas.openxmlformats.org/officeDocument/2006/relationships/hyperlink" Target="https://customwheelhousellc.box.com/s/7t594m6njqa97433ojqqylgvf0spw3f3" TargetMode="External"/><Relationship Id="rId1414" Type="http://schemas.openxmlformats.org/officeDocument/2006/relationships/hyperlink" Target="https://customwheelhousellc.box.com/s/rraan2d9anyz27si1evepghz328btukj" TargetMode="External"/><Relationship Id="rId1621" Type="http://schemas.openxmlformats.org/officeDocument/2006/relationships/hyperlink" Target="https://customwheelhousellc.box.com/s/n9dnypd23u5ql5a7g1ekh4z26kni40qv" TargetMode="External"/><Relationship Id="rId1859" Type="http://schemas.openxmlformats.org/officeDocument/2006/relationships/hyperlink" Target="https://customwheelhousellc.box.com/s/j8am95j6fcrf3iqmryqe8sd6hh8tkupg" TargetMode="External"/><Relationship Id="rId1719" Type="http://schemas.openxmlformats.org/officeDocument/2006/relationships/hyperlink" Target="https://customwheelhousellc.box.com/s/qifwd491bjx14c395qa6gm5la5xbyztx" TargetMode="External"/><Relationship Id="rId1926" Type="http://schemas.openxmlformats.org/officeDocument/2006/relationships/hyperlink" Target="https://customwheelhousellc.box.com/s/0x9r4tqr8o9xjm7stldrve88b9a311my" TargetMode="External"/><Relationship Id="rId367" Type="http://schemas.openxmlformats.org/officeDocument/2006/relationships/hyperlink" Target="https://customwheelhousellc.box.com/s/sz1rr0xt72le1a72y2n3p428fmd98cr3" TargetMode="External"/><Relationship Id="rId574" Type="http://schemas.openxmlformats.org/officeDocument/2006/relationships/hyperlink" Target="https://customwheelhousellc.box.com/s/3bialwt5m0u572jliey0fsqv9c24lhjp" TargetMode="External"/><Relationship Id="rId227" Type="http://schemas.openxmlformats.org/officeDocument/2006/relationships/hyperlink" Target="https://customwheelhousellc.box.com/s/2nx8f0pfvstsv4y3y74nesoe27imgusu" TargetMode="External"/><Relationship Id="rId781" Type="http://schemas.openxmlformats.org/officeDocument/2006/relationships/hyperlink" Target="https://customwheelhousellc.box.com/s/ljmnb4blgk73o2vb9yj6s98a2h8gn4yt" TargetMode="External"/><Relationship Id="rId879" Type="http://schemas.openxmlformats.org/officeDocument/2006/relationships/hyperlink" Target="https://customwheelhousellc.box.com/s/ttirpybk5o4fo428ck45fvq4l5un93p7" TargetMode="External"/><Relationship Id="rId434" Type="http://schemas.openxmlformats.org/officeDocument/2006/relationships/hyperlink" Target="https://customwheelhousellc.box.com/s/0m16hvgmz55rb77ht4bntmdbduf55b1a" TargetMode="External"/><Relationship Id="rId641" Type="http://schemas.openxmlformats.org/officeDocument/2006/relationships/hyperlink" Target="https://customwheelhousellc.box.com/s/841nnx14qw0tj5vetctqclkp99uuwpll" TargetMode="External"/><Relationship Id="rId739" Type="http://schemas.openxmlformats.org/officeDocument/2006/relationships/hyperlink" Target="https://customwheelhousellc.box.com/s/enum79be7jsef18x9sz621vgeyztgeku" TargetMode="External"/><Relationship Id="rId1064" Type="http://schemas.openxmlformats.org/officeDocument/2006/relationships/hyperlink" Target="https://customwheelhousellc.box.com/s/nyjx8kgz31fgfubevi0f4tjnzg8jgzcp" TargetMode="External"/><Relationship Id="rId1271" Type="http://schemas.openxmlformats.org/officeDocument/2006/relationships/hyperlink" Target="https://customwheelhousellc.box.com/s/yi364h7tqpih2wzttotrfomrbona68pv" TargetMode="External"/><Relationship Id="rId1369" Type="http://schemas.openxmlformats.org/officeDocument/2006/relationships/hyperlink" Target="https://customwheelhousellc.box.com/s/oh991iurhno1sz6bmpfniwyw80okzz58" TargetMode="External"/><Relationship Id="rId1576" Type="http://schemas.openxmlformats.org/officeDocument/2006/relationships/hyperlink" Target="https://customwheelhousellc.box.com/s/cuo9znww2oscfyyto8kamxpwyt0x0hba" TargetMode="External"/><Relationship Id="rId501" Type="http://schemas.openxmlformats.org/officeDocument/2006/relationships/hyperlink" Target="https://customwheelhousellc.box.com/s/ex5i6ad8pb63hi46f472r6p2f1rv54cb" TargetMode="External"/><Relationship Id="rId946" Type="http://schemas.openxmlformats.org/officeDocument/2006/relationships/hyperlink" Target="https://customwheelhousellc.box.com/s/leug3o26518lt1lag2vrx76hsk8du0od" TargetMode="External"/><Relationship Id="rId1131" Type="http://schemas.openxmlformats.org/officeDocument/2006/relationships/hyperlink" Target="https://customwheelhousellc.box.com/s/p59yj2l2su4lb1mu42pgsdbgo7zckmlh" TargetMode="External"/><Relationship Id="rId1229" Type="http://schemas.openxmlformats.org/officeDocument/2006/relationships/hyperlink" Target="https://customwheelhousellc.box.com/s/ixl7683kg5xgfhb5kv6j1h6hwuzqcrdu" TargetMode="External"/><Relationship Id="rId1783" Type="http://schemas.openxmlformats.org/officeDocument/2006/relationships/hyperlink" Target="https://customwheelhousellc.box.com/s/gjbptrchyn671attdpv0f3fl4iqb0rx5" TargetMode="External"/><Relationship Id="rId1990" Type="http://schemas.openxmlformats.org/officeDocument/2006/relationships/hyperlink" Target="https://customwheelhousellc.box.com/s/z3ep3lklzuupecje1m2uiomssyhvpbjx" TargetMode="External"/><Relationship Id="rId75" Type="http://schemas.openxmlformats.org/officeDocument/2006/relationships/hyperlink" Target="https://customwheelhousellc.box.com/s/x9srlh34etsgkwq7tv3335bg3q777am9" TargetMode="External"/><Relationship Id="rId806" Type="http://schemas.openxmlformats.org/officeDocument/2006/relationships/hyperlink" Target="https://customwheelhousellc.box.com/s/m8dddx0oahcrneo38r97vvdzszc7hh87" TargetMode="External"/><Relationship Id="rId1436" Type="http://schemas.openxmlformats.org/officeDocument/2006/relationships/hyperlink" Target="https://customwheelhousellc.box.com/s/dtrng3gqs1ic7ds5al2qpqowe7jsqm9x" TargetMode="External"/><Relationship Id="rId1643" Type="http://schemas.openxmlformats.org/officeDocument/2006/relationships/hyperlink" Target="https://customwheelhousellc.box.com/s/cn224cs61amfs9fcpvcr4mxrxxvzb53t" TargetMode="External"/><Relationship Id="rId1850" Type="http://schemas.openxmlformats.org/officeDocument/2006/relationships/hyperlink" Target="https://customwheelhousellc.box.com/s/ex5i6ad8pb63hi46f472r6p2f1rv54cb" TargetMode="External"/><Relationship Id="rId1503" Type="http://schemas.openxmlformats.org/officeDocument/2006/relationships/hyperlink" Target="https://customwheelhousellc.box.com/s/pvfphdsudm11721jlmkf7dcv1udsfuug" TargetMode="External"/><Relationship Id="rId1710" Type="http://schemas.openxmlformats.org/officeDocument/2006/relationships/hyperlink" Target="https://customwheelhousellc.box.com/s/swp715ixd269u9hngl2qyiqzjfgq5qa1" TargetMode="External"/><Relationship Id="rId1948" Type="http://schemas.openxmlformats.org/officeDocument/2006/relationships/hyperlink" Target="https://customwheelhousellc.box.com/s/xfmy8ipd9q1pb0zea84zl1r7kg6kijfb" TargetMode="External"/><Relationship Id="rId291" Type="http://schemas.openxmlformats.org/officeDocument/2006/relationships/hyperlink" Target="https://customwheelhousellc.box.com/s/duul1hvtpdcw1pv20qx6raa0zux5dr05" TargetMode="External"/><Relationship Id="rId1808" Type="http://schemas.openxmlformats.org/officeDocument/2006/relationships/hyperlink" Target="https://customwheelhousellc.box.com/s/etd1txo4l66ia1r2gxuoymytkkkfri2v" TargetMode="External"/><Relationship Id="rId151" Type="http://schemas.openxmlformats.org/officeDocument/2006/relationships/hyperlink" Target="https://customwheelhousellc.box.com/s/wmvsbdmw2gefqw814a09fsvkd8uzopro" TargetMode="External"/><Relationship Id="rId389" Type="http://schemas.openxmlformats.org/officeDocument/2006/relationships/hyperlink" Target="https://customwheelhousellc.box.com/s/sh5oi3roz8bfgs7eexzubew549txskh4" TargetMode="External"/><Relationship Id="rId596" Type="http://schemas.openxmlformats.org/officeDocument/2006/relationships/hyperlink" Target="https://customwheelhousellc.box.com/s/kiiehmjjtxw5stwmbjjwe29mvbuhuk4u" TargetMode="External"/><Relationship Id="rId249" Type="http://schemas.openxmlformats.org/officeDocument/2006/relationships/hyperlink" Target="https://customwheelhousellc.box.com/s/2sxqd3niz3c4x78yo30r1idkoqhqo23k" TargetMode="External"/><Relationship Id="rId456" Type="http://schemas.openxmlformats.org/officeDocument/2006/relationships/hyperlink" Target="https://customwheelhousellc.box.com/s/butad84b4v03tkamvl11zw6h52lpk47u" TargetMode="External"/><Relationship Id="rId663" Type="http://schemas.openxmlformats.org/officeDocument/2006/relationships/hyperlink" Target="https://customwheelhousellc.box.com/s/smwegamf1wo0byy0rv0juc1cas8w01ts" TargetMode="External"/><Relationship Id="rId870" Type="http://schemas.openxmlformats.org/officeDocument/2006/relationships/hyperlink" Target="https://customwheelhousellc.box.com/s/x6vmiw2oa35e5sffmph9j8t9kdqos83v" TargetMode="External"/><Relationship Id="rId1086" Type="http://schemas.openxmlformats.org/officeDocument/2006/relationships/hyperlink" Target="https://customwheelhousellc.box.com/s/8ulu9dx7cqk4kj7dfxmdvb3ikyrt0u76" TargetMode="External"/><Relationship Id="rId1293" Type="http://schemas.openxmlformats.org/officeDocument/2006/relationships/hyperlink" Target="https://customwheelhousellc.box.com/s/za76vglpc6syn2v2q3554pa3xhhv32zb" TargetMode="External"/><Relationship Id="rId109" Type="http://schemas.openxmlformats.org/officeDocument/2006/relationships/hyperlink" Target="https://customwheelhousellc.box.com/s/1quchxpqhw3fusbn74aak8kg89g0mse6" TargetMode="External"/><Relationship Id="rId316" Type="http://schemas.openxmlformats.org/officeDocument/2006/relationships/hyperlink" Target="https://customwheelhousellc.box.com/s/xiua7g0q0kjekhqn7vpqvietm6cymg3m" TargetMode="External"/><Relationship Id="rId523" Type="http://schemas.openxmlformats.org/officeDocument/2006/relationships/hyperlink" Target="https://customwheelhousellc.box.com/s/sljauue1nxayiq5v5p1f9gik6ahmnfpc" TargetMode="External"/><Relationship Id="rId968" Type="http://schemas.openxmlformats.org/officeDocument/2006/relationships/hyperlink" Target="https://customwheelhousellc.box.com/s/up92614hpbsdidlekd26edsndkx2km9t" TargetMode="External"/><Relationship Id="rId1153" Type="http://schemas.openxmlformats.org/officeDocument/2006/relationships/hyperlink" Target="https://customwheelhousellc.box.com/s/dyuto939cd7yarlf6ara7bnio12yr4y0" TargetMode="External"/><Relationship Id="rId1598" Type="http://schemas.openxmlformats.org/officeDocument/2006/relationships/hyperlink" Target="https://customwheelhousellc.box.com/s/5vmc6sf89myax8xx49icig73dr1bdef8" TargetMode="External"/><Relationship Id="rId97" Type="http://schemas.openxmlformats.org/officeDocument/2006/relationships/hyperlink" Target="https://customwheelhousellc.box.com/s/rvbiy4wcjt42zia64zfrkdp86yvtd593" TargetMode="External"/><Relationship Id="rId730" Type="http://schemas.openxmlformats.org/officeDocument/2006/relationships/hyperlink" Target="https://customwheelhousellc.box.com/s/xyy6ib7yzsep9x4nwjfv69ozjv2qs7q7" TargetMode="External"/><Relationship Id="rId828" Type="http://schemas.openxmlformats.org/officeDocument/2006/relationships/hyperlink" Target="https://customwheelhousellc.box.com/s/da8auet82yz9buyxo6ljt7ipr6t2fdo1" TargetMode="External"/><Relationship Id="rId1013" Type="http://schemas.openxmlformats.org/officeDocument/2006/relationships/hyperlink" Target="https://customwheelhousellc.box.com/s/esn8dl1iu4467yfc0ta66aowm00n3akc" TargetMode="External"/><Relationship Id="rId1360" Type="http://schemas.openxmlformats.org/officeDocument/2006/relationships/hyperlink" Target="https://customwheelhousellc.box.com/s/77w0t81hkfwhjyvsatjnbnkgqr6k9cl7" TargetMode="External"/><Relationship Id="rId1458" Type="http://schemas.openxmlformats.org/officeDocument/2006/relationships/hyperlink" Target="https://customwheelhousellc.box.com/s/assuo0kjssndp7tjcpwvfde2njee3brf" TargetMode="External"/><Relationship Id="rId1665" Type="http://schemas.openxmlformats.org/officeDocument/2006/relationships/hyperlink" Target="https://customwheelhousellc.box.com/s/z5xk3fh40r54pi8at7eo1vxu5pnzdnd8" TargetMode="External"/><Relationship Id="rId1872" Type="http://schemas.openxmlformats.org/officeDocument/2006/relationships/hyperlink" Target="https://customwheelhousellc.box.com/s/i36uoigpev8gxmtmef4ls8tvsxo6ejfl" TargetMode="External"/><Relationship Id="rId1220" Type="http://schemas.openxmlformats.org/officeDocument/2006/relationships/hyperlink" Target="https://customwheelhousellc.box.com/s/b3xc324kbx7v2057f12kvp939du4u6am" TargetMode="External"/><Relationship Id="rId1318" Type="http://schemas.openxmlformats.org/officeDocument/2006/relationships/hyperlink" Target="https://customwheelhousellc.box.com/s/f2ipbh4mfc3586f7u090h21640pyw0ux" TargetMode="External"/><Relationship Id="rId1525" Type="http://schemas.openxmlformats.org/officeDocument/2006/relationships/hyperlink" Target="https://customwheelhousellc.box.com/s/9xvn3x1suf6p4isi2sv7dx263soez18s" TargetMode="External"/><Relationship Id="rId1732" Type="http://schemas.openxmlformats.org/officeDocument/2006/relationships/hyperlink" Target="https://customwheelhousellc.box.com/s/s2f5dy9iyiqx3wyhppwk586liimpe47n" TargetMode="External"/><Relationship Id="rId24" Type="http://schemas.openxmlformats.org/officeDocument/2006/relationships/hyperlink" Target="https://customwheelhousellc.box.com/s/33mwz6y7dhwduz46lbg8kz16u7m5lc7g" TargetMode="External"/><Relationship Id="rId173" Type="http://schemas.openxmlformats.org/officeDocument/2006/relationships/hyperlink" Target="https://customwheelhousellc.box.com/s/htk4iog9pqqc2c4f2go2vbpprd1nkkkn" TargetMode="External"/><Relationship Id="rId380" Type="http://schemas.openxmlformats.org/officeDocument/2006/relationships/hyperlink" Target="https://customwheelhousellc.box.com/s/jdrbselhj6vlx5qwkmd748gilc7ccm4w" TargetMode="External"/><Relationship Id="rId240" Type="http://schemas.openxmlformats.org/officeDocument/2006/relationships/hyperlink" Target="https://customwheelhousellc.box.com/s/1tv019xpqoxbrefcb04k88r9acpy88v0" TargetMode="External"/><Relationship Id="rId478" Type="http://schemas.openxmlformats.org/officeDocument/2006/relationships/hyperlink" Target="https://customwheelhousellc.box.com/s/6tqwu5a3hm1smelk9gzw71fu6e6hpx64" TargetMode="External"/><Relationship Id="rId685" Type="http://schemas.openxmlformats.org/officeDocument/2006/relationships/hyperlink" Target="https://customwheelhousellc.box.com/s/2oze0btt1pwc89n7zcsuzqnrt4s85lg1" TargetMode="External"/><Relationship Id="rId892" Type="http://schemas.openxmlformats.org/officeDocument/2006/relationships/hyperlink" Target="https://customwheelhousellc.box.com/s/imy948g0m50e1893kdq970aruztqqlj6" TargetMode="External"/><Relationship Id="rId100" Type="http://schemas.openxmlformats.org/officeDocument/2006/relationships/hyperlink" Target="https://customwheelhousellc.box.com/s/x9srlh34etsgkwq7tv3335bg3q777am9" TargetMode="External"/><Relationship Id="rId338" Type="http://schemas.openxmlformats.org/officeDocument/2006/relationships/hyperlink" Target="https://customwheelhousellc.box.com/s/d0uvxaykwjupd214hqo24ppo02165wz0" TargetMode="External"/><Relationship Id="rId545" Type="http://schemas.openxmlformats.org/officeDocument/2006/relationships/hyperlink" Target="https://customwheelhousellc.box.com/s/eajy264kqxygyfh0tfznb5rmhhdwaj9o" TargetMode="External"/><Relationship Id="rId752" Type="http://schemas.openxmlformats.org/officeDocument/2006/relationships/hyperlink" Target="https://customwheelhousellc.box.com/s/fmhpdx0vxk3rolyriresmfrhjci8jv7b" TargetMode="External"/><Relationship Id="rId1175" Type="http://schemas.openxmlformats.org/officeDocument/2006/relationships/hyperlink" Target="https://customwheelhousellc.box.com/s/9hrzay3hi7zq5ly2szk0pmyx7videw6u" TargetMode="External"/><Relationship Id="rId1382" Type="http://schemas.openxmlformats.org/officeDocument/2006/relationships/hyperlink" Target="https://customwheelhousellc.box.com/s/wfc72he5tdx4mzur32w15feczrmptf4n" TargetMode="External"/><Relationship Id="rId2019" Type="http://schemas.openxmlformats.org/officeDocument/2006/relationships/hyperlink" Target="https://customwheelhousellc.box.com/s/s16ds8jgly6qjki23zcph4lcqwsjsj3t" TargetMode="External"/><Relationship Id="rId405" Type="http://schemas.openxmlformats.org/officeDocument/2006/relationships/hyperlink" Target="https://customwheelhousellc.box.com/s/v9t7y53tvdvlbf940wkhxmxluurhvp6g" TargetMode="External"/><Relationship Id="rId612" Type="http://schemas.openxmlformats.org/officeDocument/2006/relationships/hyperlink" Target="https://customwheelhousellc.box.com/s/rkuzmigbhg9g8d9rjcwyv3ambarq70r8" TargetMode="External"/><Relationship Id="rId1035" Type="http://schemas.openxmlformats.org/officeDocument/2006/relationships/hyperlink" Target="https://customwheelhousellc.box.com/s/xzq7eyzcmtn8pxypmqa62rseaczqxtuc" TargetMode="External"/><Relationship Id="rId1242" Type="http://schemas.openxmlformats.org/officeDocument/2006/relationships/hyperlink" Target="https://customwheelhousellc.box.com/s/alfz2rl4xc2rbet03svja9ax9fexm1in" TargetMode="External"/><Relationship Id="rId1687" Type="http://schemas.openxmlformats.org/officeDocument/2006/relationships/hyperlink" Target="https://customwheelhousellc.box.com/s/db9nv7jsnemnnfuuhrdm36rgrbpzhcz9" TargetMode="External"/><Relationship Id="rId1894" Type="http://schemas.openxmlformats.org/officeDocument/2006/relationships/hyperlink" Target="https://customwheelhousellc.box.com/s/fmhpdx0vxk3rolyriresmfrhjci8jv7b" TargetMode="External"/><Relationship Id="rId917" Type="http://schemas.openxmlformats.org/officeDocument/2006/relationships/hyperlink" Target="https://customwheelhousellc.box.com/s/kv19thyrh0tvmbd4rck4ff2phwxrq8av" TargetMode="External"/><Relationship Id="rId1102" Type="http://schemas.openxmlformats.org/officeDocument/2006/relationships/hyperlink" Target="https://customwheelhousellc.box.com/s/tzobcc7h4wg77r4st2zo3pqv3a4ya7k3" TargetMode="External"/><Relationship Id="rId1547" Type="http://schemas.openxmlformats.org/officeDocument/2006/relationships/hyperlink" Target="https://customwheelhousellc.box.com/s/jb66jfs77fbjkruxzvfc6buwe94oxzt8" TargetMode="External"/><Relationship Id="rId1754" Type="http://schemas.openxmlformats.org/officeDocument/2006/relationships/hyperlink" Target="https://customwheelhousellc.box.com/s/qq1ny6d1g1nkl6vl5bntnyqxi8vrqoy4" TargetMode="External"/><Relationship Id="rId1961" Type="http://schemas.openxmlformats.org/officeDocument/2006/relationships/hyperlink" Target="https://customwheelhousellc.box.com/s/9vnr1tdy1f2khbcpu7k58qloonns20q6" TargetMode="External"/><Relationship Id="rId46" Type="http://schemas.openxmlformats.org/officeDocument/2006/relationships/hyperlink" Target="https://customwheelhousellc.box.com/s/rkteyv8bzqni03fcn4f65zvsuy7r4u7l" TargetMode="External"/><Relationship Id="rId1407" Type="http://schemas.openxmlformats.org/officeDocument/2006/relationships/hyperlink" Target="https://customwheelhousellc.box.com/s/24pf2hqxgc66eo5x4uo7mbnk44a2xkmw" TargetMode="External"/><Relationship Id="rId1614" Type="http://schemas.openxmlformats.org/officeDocument/2006/relationships/hyperlink" Target="https://customwheelhousellc.box.com/s/pm0oir4n93gt1r3cl47zyws5ntqx4qx0" TargetMode="External"/><Relationship Id="rId1821" Type="http://schemas.openxmlformats.org/officeDocument/2006/relationships/hyperlink" Target="https://customwheelhousellc.box.com/s/f2ndrlbad9ossg1f6c59jt183onwwg1w" TargetMode="External"/><Relationship Id="rId195" Type="http://schemas.openxmlformats.org/officeDocument/2006/relationships/hyperlink" Target="https://customwheelhousellc.box.com/s/v7bmw4x47vr9bg53uweh4fs7m9mut38r" TargetMode="External"/><Relationship Id="rId1919" Type="http://schemas.openxmlformats.org/officeDocument/2006/relationships/hyperlink" Target="https://customwheelhousellc.box.com/s/fqk7mxkrmaxftf9fx8t0hhj4pees0c2e" TargetMode="External"/><Relationship Id="rId262" Type="http://schemas.openxmlformats.org/officeDocument/2006/relationships/hyperlink" Target="https://customwheelhousellc.box.com/s/23m512ziiaeslbuwy6tnipw3peuegunm" TargetMode="External"/><Relationship Id="rId567" Type="http://schemas.openxmlformats.org/officeDocument/2006/relationships/hyperlink" Target="https://customwheelhousellc.box.com/s/iov21qr0irybgl0zag7nvmmnc5t5r01r" TargetMode="External"/><Relationship Id="rId1197" Type="http://schemas.openxmlformats.org/officeDocument/2006/relationships/hyperlink" Target="https://customwheelhousellc.box.com/s/u67hufd08m4n5tcf3cuucotj2rhyn7lj" TargetMode="External"/><Relationship Id="rId122" Type="http://schemas.openxmlformats.org/officeDocument/2006/relationships/hyperlink" Target="https://customwheelhousellc.box.com/s/n0oyfjy03472m6losvgzap556bsiig7n" TargetMode="External"/><Relationship Id="rId774" Type="http://schemas.openxmlformats.org/officeDocument/2006/relationships/hyperlink" Target="https://customwheelhousellc.box.com/s/ex5i6ad8pb63hi46f472r6p2f1rv54cb" TargetMode="External"/><Relationship Id="rId981" Type="http://schemas.openxmlformats.org/officeDocument/2006/relationships/hyperlink" Target="https://customwheelhousellc.box.com/s/u8l9t0mgt3cakxpyu24pavd10y38voat" TargetMode="External"/><Relationship Id="rId1057" Type="http://schemas.openxmlformats.org/officeDocument/2006/relationships/hyperlink" Target="https://customwheelhousellc.box.com/s/htk4iog9pqqc2c4f2go2vbpprd1nkkkn" TargetMode="External"/><Relationship Id="rId2010" Type="http://schemas.openxmlformats.org/officeDocument/2006/relationships/hyperlink" Target="https://customwheelhousellc.box.com/s/4l3htsa610r6t1kpjgku9ruqdhpjw9iv" TargetMode="External"/><Relationship Id="rId427" Type="http://schemas.openxmlformats.org/officeDocument/2006/relationships/hyperlink" Target="https://customwheelhousellc.box.com/s/td5qo0ujhjqqjr1zs8fizdvhnu79ez87" TargetMode="External"/><Relationship Id="rId634" Type="http://schemas.openxmlformats.org/officeDocument/2006/relationships/hyperlink" Target="https://customwheelhousellc.box.com/s/7gf0h8pa6sufr4rw2v71ajabmjgfo3p8" TargetMode="External"/><Relationship Id="rId841" Type="http://schemas.openxmlformats.org/officeDocument/2006/relationships/hyperlink" Target="https://customwheelhousellc.box.com/s/d8hibin0t1leqfeuqxgefwpcaf2xl5z3" TargetMode="External"/><Relationship Id="rId1264" Type="http://schemas.openxmlformats.org/officeDocument/2006/relationships/hyperlink" Target="https://customwheelhousellc.box.com/s/ljmnb4blgk73o2vb9yj6s98a2h8gn4yt" TargetMode="External"/><Relationship Id="rId1471" Type="http://schemas.openxmlformats.org/officeDocument/2006/relationships/hyperlink" Target="https://customwheelhousellc.box.com/s/kv49t94e9qhv14dw1qlfhrc5jf4s1lbe" TargetMode="External"/><Relationship Id="rId1569" Type="http://schemas.openxmlformats.org/officeDocument/2006/relationships/hyperlink" Target="https://customwheelhousellc.box.com/s/n9dnypd23u5ql5a7g1ekh4z26kni40qv" TargetMode="External"/><Relationship Id="rId701" Type="http://schemas.openxmlformats.org/officeDocument/2006/relationships/hyperlink" Target="https://customwheelhousellc.box.com/s/kbsc0gi97j4vryw7qjrxze5r0miu02zg" TargetMode="External"/><Relationship Id="rId939" Type="http://schemas.openxmlformats.org/officeDocument/2006/relationships/hyperlink" Target="https://customwheelhousellc.box.com/s/it8iu5uxrl64a5k90otb9wcyrdn3a90h" TargetMode="External"/><Relationship Id="rId1124" Type="http://schemas.openxmlformats.org/officeDocument/2006/relationships/hyperlink" Target="https://customwheelhousellc.box.com/s/yzdir4uqahlnof9dngy3lly7qhhh8p6r" TargetMode="External"/><Relationship Id="rId1331" Type="http://schemas.openxmlformats.org/officeDocument/2006/relationships/hyperlink" Target="https://customwheelhousellc.box.com/s/6vk1zsv5fw1b9l2k0a5fkqin3j3srbsl" TargetMode="External"/><Relationship Id="rId1776" Type="http://schemas.openxmlformats.org/officeDocument/2006/relationships/hyperlink" Target="https://customwheelhousellc.box.com/s/g08y2h4jbnsare19xdmqjfnwg3u8pgtm" TargetMode="External"/><Relationship Id="rId1983" Type="http://schemas.openxmlformats.org/officeDocument/2006/relationships/hyperlink" Target="https://customwheelhousellc.box.com/s/4l3htsa610r6t1kpjgku9ruqdhpjw9iv" TargetMode="External"/><Relationship Id="rId68" Type="http://schemas.openxmlformats.org/officeDocument/2006/relationships/hyperlink" Target="https://customwheelhousellc.box.com/s/1quchxpqhw3fusbn74aak8kg89g0mse6" TargetMode="External"/><Relationship Id="rId1429" Type="http://schemas.openxmlformats.org/officeDocument/2006/relationships/hyperlink" Target="https://customwheelhousellc.box.com/s/s7sww778nmg05x90r0i3zreun5sxs141" TargetMode="External"/><Relationship Id="rId1636" Type="http://schemas.openxmlformats.org/officeDocument/2006/relationships/hyperlink" Target="https://customwheelhousellc.box.com/s/2u8pvzdutsuboh2k5n9wjuqgp2byxlcb" TargetMode="External"/><Relationship Id="rId1843" Type="http://schemas.openxmlformats.org/officeDocument/2006/relationships/hyperlink" Target="https://customwheelhousellc.box.com/s/ax6gok5p17gymw4kba58no78nmdysgsu" TargetMode="External"/><Relationship Id="rId1703" Type="http://schemas.openxmlformats.org/officeDocument/2006/relationships/hyperlink" Target="https://customwheelhousellc.box.com/s/lsjkyye9p3wl9cpo0392cjn67s0xc3hj" TargetMode="External"/><Relationship Id="rId1910" Type="http://schemas.openxmlformats.org/officeDocument/2006/relationships/hyperlink" Target="https://customwheelhousellc.box.com/s/g9yzh4jv9uuw0su905n1nhxvxo8ftr0i" TargetMode="External"/><Relationship Id="rId284" Type="http://schemas.openxmlformats.org/officeDocument/2006/relationships/hyperlink" Target="https://customwheelhousellc.box.com/s/ntikn80dofm7vfw9zl718rfghmsvfbg4" TargetMode="External"/><Relationship Id="rId491" Type="http://schemas.openxmlformats.org/officeDocument/2006/relationships/hyperlink" Target="https://customwheelhousellc.box.com/s/qaqzz4zz9q8issjhszm87ktr19bgsisf" TargetMode="External"/><Relationship Id="rId144" Type="http://schemas.openxmlformats.org/officeDocument/2006/relationships/hyperlink" Target="https://customwheelhousellc.box.com/s/ooeo3vk7jpbdjzoja4h70mnwge3oaa31" TargetMode="External"/><Relationship Id="rId589" Type="http://schemas.openxmlformats.org/officeDocument/2006/relationships/hyperlink" Target="https://customwheelhousellc.box.com/s/pju5lc0euepxu2faq6g1v2hdw2suwnxs" TargetMode="External"/><Relationship Id="rId796" Type="http://schemas.openxmlformats.org/officeDocument/2006/relationships/hyperlink" Target="https://customwheelhousellc.box.com/s/4s1sb9jqvh9ts59xq567jvmmw8hoahz5" TargetMode="External"/><Relationship Id="rId351" Type="http://schemas.openxmlformats.org/officeDocument/2006/relationships/hyperlink" Target="https://customwheelhousellc.box.com/s/gx2b47dzgoadjjho2mglbh685kibtxjc" TargetMode="External"/><Relationship Id="rId449" Type="http://schemas.openxmlformats.org/officeDocument/2006/relationships/hyperlink" Target="https://customwheelhousellc.box.com/s/vmfv13w1jfz457jybm9quy6gob44wtma" TargetMode="External"/><Relationship Id="rId656" Type="http://schemas.openxmlformats.org/officeDocument/2006/relationships/hyperlink" Target="https://customwheelhousellc.box.com/s/3eix89xhlctc53s34m0mzfwctbod7av1" TargetMode="External"/><Relationship Id="rId863" Type="http://schemas.openxmlformats.org/officeDocument/2006/relationships/hyperlink" Target="https://customwheelhousellc.box.com/s/1uy4hsb6dchmeyjkqh04n0bhr1cyzxf4" TargetMode="External"/><Relationship Id="rId1079" Type="http://schemas.openxmlformats.org/officeDocument/2006/relationships/hyperlink" Target="https://customwheelhousellc.box.com/s/n0oyfjy03472m6losvgzap556bsiig7n" TargetMode="External"/><Relationship Id="rId1286" Type="http://schemas.openxmlformats.org/officeDocument/2006/relationships/hyperlink" Target="https://customwheelhousellc.box.com/s/x6vmiw2oa35e5sffmph9j8t9kdqos83v" TargetMode="External"/><Relationship Id="rId1493" Type="http://schemas.openxmlformats.org/officeDocument/2006/relationships/hyperlink" Target="https://customwheelhousellc.box.com/s/pvfphdsudm11721jlmkf7dcv1udsfuug" TargetMode="External"/><Relationship Id="rId2032" Type="http://schemas.openxmlformats.org/officeDocument/2006/relationships/hyperlink" Target="https://customwheelhousellc.box.com/s/g7t9i99w0z0uokeh2mzhg8tuds3sy2d6" TargetMode="External"/><Relationship Id="rId211" Type="http://schemas.openxmlformats.org/officeDocument/2006/relationships/hyperlink" Target="https://customwheelhousellc.box.com/s/qld5cmahcypxj59cb9p7fy27n1q6un73" TargetMode="External"/><Relationship Id="rId309" Type="http://schemas.openxmlformats.org/officeDocument/2006/relationships/hyperlink" Target="https://customwheelhousellc.box.com/s/2ezm7gtymdd6cgz6dgbyoihlkf9i80k8" TargetMode="External"/><Relationship Id="rId516" Type="http://schemas.openxmlformats.org/officeDocument/2006/relationships/hyperlink" Target="https://customwheelhousellc.box.com/s/kjqfyrp4712rx6a5j0xk6dxghqrjly99" TargetMode="External"/><Relationship Id="rId1146" Type="http://schemas.openxmlformats.org/officeDocument/2006/relationships/hyperlink" Target="https://customwheelhousellc.box.com/s/61csywhr4sz7r4g8e6i1hzuoxnb9yzv4" TargetMode="External"/><Relationship Id="rId1798" Type="http://schemas.openxmlformats.org/officeDocument/2006/relationships/hyperlink" Target="https://customwheelhousellc.box.com/s/etd1txo4l66ia1r2gxuoymytkkkfri2v" TargetMode="External"/><Relationship Id="rId723" Type="http://schemas.openxmlformats.org/officeDocument/2006/relationships/hyperlink" Target="https://customwheelhousellc.box.com/s/0orluys95z38u3txdbt7bauj7alp6405" TargetMode="External"/><Relationship Id="rId930" Type="http://schemas.openxmlformats.org/officeDocument/2006/relationships/hyperlink" Target="https://customwheelhousellc.box.com/s/leug3o26518lt1lag2vrx76hsk8du0od" TargetMode="External"/><Relationship Id="rId1006" Type="http://schemas.openxmlformats.org/officeDocument/2006/relationships/hyperlink" Target="https://customwheelhousellc.box.com/s/4jgyvcys19a1ujkvqyn68s4e0z4wwzhr" TargetMode="External"/><Relationship Id="rId1353" Type="http://schemas.openxmlformats.org/officeDocument/2006/relationships/hyperlink" Target="https://customwheelhousellc.box.com/s/5t2q58pmhfzq4leuptmibku7v06w17qb" TargetMode="External"/><Relationship Id="rId1560" Type="http://schemas.openxmlformats.org/officeDocument/2006/relationships/hyperlink" Target="https://customwheelhousellc.box.com/s/xir8d22paupg0sgqukv7kgae27bej97r" TargetMode="External"/><Relationship Id="rId1658" Type="http://schemas.openxmlformats.org/officeDocument/2006/relationships/hyperlink" Target="https://customwheelhousellc.box.com/s/p6vo5wlta1dsbmhcmui9r4srbkfna1ky" TargetMode="External"/><Relationship Id="rId1865" Type="http://schemas.openxmlformats.org/officeDocument/2006/relationships/hyperlink" Target="https://customwheelhousellc.box.com/s/jxtmrvzbesrx6rz5oppprsw9ucukt8gc" TargetMode="External"/><Relationship Id="rId1213" Type="http://schemas.openxmlformats.org/officeDocument/2006/relationships/hyperlink" Target="https://customwheelhousellc.box.com/s/7t594m6njqa97433ojqqylgvf0spw3f3" TargetMode="External"/><Relationship Id="rId1420" Type="http://schemas.openxmlformats.org/officeDocument/2006/relationships/hyperlink" Target="https://customwheelhousellc.box.com/s/ntikn80dofm7vfw9zl718rfghmsvfbg4" TargetMode="External"/><Relationship Id="rId1518" Type="http://schemas.openxmlformats.org/officeDocument/2006/relationships/hyperlink" Target="https://customwheelhousellc.box.com/s/jb66jfs77fbjkruxzvfc6buwe94oxzt8" TargetMode="External"/><Relationship Id="rId1725" Type="http://schemas.openxmlformats.org/officeDocument/2006/relationships/hyperlink" Target="https://customwheelhousellc.box.com/s/d35et1bykz2xa1u6da4kr3qkwiohfe6n" TargetMode="External"/><Relationship Id="rId1932" Type="http://schemas.openxmlformats.org/officeDocument/2006/relationships/hyperlink" Target="https://customwheelhousellc.box.com/s/xfmy8ipd9q1pb0zea84zl1r7kg6kijfb" TargetMode="External"/><Relationship Id="rId17" Type="http://schemas.openxmlformats.org/officeDocument/2006/relationships/hyperlink" Target="https://customwheelhousellc.box.com/s/kyzykqg3nt6i6xq6gfma32cqroo5xqb2" TargetMode="External"/><Relationship Id="rId166" Type="http://schemas.openxmlformats.org/officeDocument/2006/relationships/hyperlink" Target="https://customwheelhousellc.box.com/s/nyjx8kgz31fgfubevi0f4tjnzg8jgzcp" TargetMode="External"/><Relationship Id="rId373" Type="http://schemas.openxmlformats.org/officeDocument/2006/relationships/hyperlink" Target="https://customwheelhousellc.box.com/s/6ypk544m8u3tx7zg3n370di9mmpcf69a" TargetMode="External"/><Relationship Id="rId580" Type="http://schemas.openxmlformats.org/officeDocument/2006/relationships/hyperlink" Target="https://customwheelhousellc.box.com/s/bda6a91sbl1bvioipjula9t4y09fp94x" TargetMode="External"/><Relationship Id="rId1" Type="http://schemas.openxmlformats.org/officeDocument/2006/relationships/hyperlink" Target="https://www.dropbox.com/s/wozhut4dufuhaqg/MR401_UTV_Beadlock_Matte_Black.jpg?dl=0" TargetMode="External"/><Relationship Id="rId233" Type="http://schemas.openxmlformats.org/officeDocument/2006/relationships/hyperlink" Target="https://customwheelhousellc.box.com/s/2nx8f0pfvstsv4y3y74nesoe27imgusu" TargetMode="External"/><Relationship Id="rId440" Type="http://schemas.openxmlformats.org/officeDocument/2006/relationships/hyperlink" Target="https://customwheelhousellc.box.com/s/hopzj2usrizcl37g1sl0jgv0dgra6dll" TargetMode="External"/><Relationship Id="rId678" Type="http://schemas.openxmlformats.org/officeDocument/2006/relationships/hyperlink" Target="https://customwheelhousellc.box.com/s/yb4p3hh2lm9c1zwlhbfuozhva41qabom" TargetMode="External"/><Relationship Id="rId885" Type="http://schemas.openxmlformats.org/officeDocument/2006/relationships/hyperlink" Target="https://customwheelhousellc.box.com/s/ttirpybk5o4fo428ck45fvq4l5un93p7" TargetMode="External"/><Relationship Id="rId1070" Type="http://schemas.openxmlformats.org/officeDocument/2006/relationships/hyperlink" Target="https://customwheelhousellc.box.com/s/b91593pgl8w5b45xfx0oifu9l2hvsx3e" TargetMode="External"/><Relationship Id="rId300" Type="http://schemas.openxmlformats.org/officeDocument/2006/relationships/hyperlink" Target="https://customwheelhousellc.box.com/s/qd9endl1sdnnaqy5olo695aqq8u4n5l8" TargetMode="External"/><Relationship Id="rId538" Type="http://schemas.openxmlformats.org/officeDocument/2006/relationships/hyperlink" Target="https://customwheelhousellc.box.com/s/sxfupispr919ra8yc5z3up7e8g6c8j75" TargetMode="External"/><Relationship Id="rId745" Type="http://schemas.openxmlformats.org/officeDocument/2006/relationships/hyperlink" Target="https://customwheelhousellc.box.com/s/enum79be7jsef18x9sz621vgeyztgeku" TargetMode="External"/><Relationship Id="rId952" Type="http://schemas.openxmlformats.org/officeDocument/2006/relationships/hyperlink" Target="https://customwheelhousellc.box.com/s/wmdilrk7ypl4dwz965qntiicnogudze2" TargetMode="External"/><Relationship Id="rId1168" Type="http://schemas.openxmlformats.org/officeDocument/2006/relationships/hyperlink" Target="https://customwheelhousellc.box.com/s/1x1nc5sp8l3v1meth0pqddf17kb3ttbg" TargetMode="External"/><Relationship Id="rId1375" Type="http://schemas.openxmlformats.org/officeDocument/2006/relationships/hyperlink" Target="https://customwheelhousellc.box.com/s/61csywhr4sz7r4g8e6i1hzuoxnb9yzv4" TargetMode="External"/><Relationship Id="rId1582" Type="http://schemas.openxmlformats.org/officeDocument/2006/relationships/hyperlink" Target="https://customwheelhousellc.box.com/s/cuo9znww2oscfyyto8kamxpwyt0x0hba" TargetMode="External"/><Relationship Id="rId81" Type="http://schemas.openxmlformats.org/officeDocument/2006/relationships/hyperlink" Target="https://customwheelhousellc.box.com/s/bhklbcngslhj3x7gn5ac4rq9x6qvwf16" TargetMode="External"/><Relationship Id="rId605" Type="http://schemas.openxmlformats.org/officeDocument/2006/relationships/hyperlink" Target="https://customwheelhousellc.box.com/s/rkuzmigbhg9g8d9rjcwyv3ambarq70r8" TargetMode="External"/><Relationship Id="rId812" Type="http://schemas.openxmlformats.org/officeDocument/2006/relationships/hyperlink" Target="https://customwheelhousellc.box.com/s/m8dddx0oahcrneo38r97vvdzszc7hh87" TargetMode="External"/><Relationship Id="rId1028" Type="http://schemas.openxmlformats.org/officeDocument/2006/relationships/hyperlink" Target="https://customwheelhousellc.box.com/s/2eo8ol773hfbmy217bz5n1erv5mhqjh5" TargetMode="External"/><Relationship Id="rId1235" Type="http://schemas.openxmlformats.org/officeDocument/2006/relationships/hyperlink" Target="https://customwheelhousellc.box.com/s/ixl7683kg5xgfhb5kv6j1h6hwuzqcrdu" TargetMode="External"/><Relationship Id="rId1442" Type="http://schemas.openxmlformats.org/officeDocument/2006/relationships/hyperlink" Target="https://customwheelhousellc.box.com/s/dtrng3gqs1ic7ds5al2qpqowe7jsqm9x" TargetMode="External"/><Relationship Id="rId1887" Type="http://schemas.openxmlformats.org/officeDocument/2006/relationships/hyperlink" Target="https://customwheelhousellc.box.com/s/enum79be7jsef18x9sz621vgeyztgeku" TargetMode="External"/><Relationship Id="rId1302" Type="http://schemas.openxmlformats.org/officeDocument/2006/relationships/hyperlink" Target="https://customwheelhousellc.box.com/s/cml8rhc7st1fed2dqx12ja15c9atqibp" TargetMode="External"/><Relationship Id="rId1747" Type="http://schemas.openxmlformats.org/officeDocument/2006/relationships/hyperlink" Target="https://customwheelhousellc.box.com/s/9q5zjx5b9s1h521uenbbngo7q49un1ov" TargetMode="External"/><Relationship Id="rId1954" Type="http://schemas.openxmlformats.org/officeDocument/2006/relationships/hyperlink" Target="https://customwheelhousellc.box.com/s/xfmy8ipd9q1pb0zea84zl1r7kg6kijfb" TargetMode="External"/><Relationship Id="rId39" Type="http://schemas.openxmlformats.org/officeDocument/2006/relationships/hyperlink" Target="https://customwheelhousellc.box.com/s/33mwz6y7dhwduz46lbg8kz16u7m5lc7g" TargetMode="External"/><Relationship Id="rId1607" Type="http://schemas.openxmlformats.org/officeDocument/2006/relationships/hyperlink" Target="https://customwheelhousellc.box.com/s/n9dnypd23u5ql5a7g1ekh4z26kni40qv" TargetMode="External"/><Relationship Id="rId1814" Type="http://schemas.openxmlformats.org/officeDocument/2006/relationships/hyperlink" Target="https://customwheelhousellc.box.com/s/oel3v1kkphuo5fsyn3as1v16avhb4e9s" TargetMode="External"/><Relationship Id="rId188" Type="http://schemas.openxmlformats.org/officeDocument/2006/relationships/hyperlink" Target="https://customwheelhousellc.box.com/s/m8lkgeo4wuzjz9ur2z3kkosn6xkwvj3q" TargetMode="External"/><Relationship Id="rId395" Type="http://schemas.openxmlformats.org/officeDocument/2006/relationships/hyperlink" Target="https://customwheelhousellc.box.com/s/582ysp5r6c2lqp87ecwu4m51dulw3la5" TargetMode="External"/><Relationship Id="rId255" Type="http://schemas.openxmlformats.org/officeDocument/2006/relationships/hyperlink" Target="https://customwheelhousellc.box.com/s/w0dfctm31fb9gst96e8w0qvow1bk5t3c" TargetMode="External"/><Relationship Id="rId462" Type="http://schemas.openxmlformats.org/officeDocument/2006/relationships/hyperlink" Target="https://customwheelhousellc.box.com/s/d6y5vuz7kao5hb7yq4uof5uz7v08fhs5" TargetMode="External"/><Relationship Id="rId1092" Type="http://schemas.openxmlformats.org/officeDocument/2006/relationships/hyperlink" Target="https://customwheelhousellc.box.com/s/ma2q56prv82zxw0mpde9rxn8zzk5h4n4" TargetMode="External"/><Relationship Id="rId1397" Type="http://schemas.openxmlformats.org/officeDocument/2006/relationships/hyperlink" Target="https://customwheelhousellc.box.com/s/v7bmw4x47vr9bg53uweh4fs7m9mut38r" TargetMode="External"/><Relationship Id="rId115" Type="http://schemas.openxmlformats.org/officeDocument/2006/relationships/hyperlink" Target="https://customwheelhousellc.box.com/s/v2v164r11tntpwzthgesqdjjfjctdx06" TargetMode="External"/><Relationship Id="rId322" Type="http://schemas.openxmlformats.org/officeDocument/2006/relationships/hyperlink" Target="https://customwheelhousellc.box.com/s/l0jt09osq02u1jdsih7o196zcf2m82rg" TargetMode="External"/><Relationship Id="rId767" Type="http://schemas.openxmlformats.org/officeDocument/2006/relationships/hyperlink" Target="https://customwheelhousellc.box.com/s/j8am95j6fcrf3iqmryqe8sd6hh8tkupg" TargetMode="External"/><Relationship Id="rId974" Type="http://schemas.openxmlformats.org/officeDocument/2006/relationships/hyperlink" Target="https://customwheelhousellc.box.com/s/up92614hpbsdidlekd26edsndkx2km9t" TargetMode="External"/><Relationship Id="rId2003" Type="http://schemas.openxmlformats.org/officeDocument/2006/relationships/hyperlink" Target="https://customwheelhousellc.box.com/s/rqbrc0z86t049bzfrqgovvfdplul5ef9" TargetMode="External"/><Relationship Id="rId627" Type="http://schemas.openxmlformats.org/officeDocument/2006/relationships/hyperlink" Target="https://customwheelhousellc.box.com/s/0wni7egitofpl77v9cub6wazbkr4b56m" TargetMode="External"/><Relationship Id="rId834" Type="http://schemas.openxmlformats.org/officeDocument/2006/relationships/hyperlink" Target="https://customwheelhousellc.box.com/s/da8auet82yz9buyxo6ljt7ipr6t2fdo1" TargetMode="External"/><Relationship Id="rId1257" Type="http://schemas.openxmlformats.org/officeDocument/2006/relationships/hyperlink" Target="https://customwheelhousellc.box.com/s/484h3g7yl3hsdega19huu2tm09dzwxfe" TargetMode="External"/><Relationship Id="rId1464" Type="http://schemas.openxmlformats.org/officeDocument/2006/relationships/hyperlink" Target="https://customwheelhousellc.box.com/s/assuo0kjssndp7tjcpwvfde2njee3brf" TargetMode="External"/><Relationship Id="rId1671" Type="http://schemas.openxmlformats.org/officeDocument/2006/relationships/hyperlink" Target="https://customwheelhousellc.box.com/s/z5xk3fh40r54pi8at7eo1vxu5pnzdnd8" TargetMode="External"/><Relationship Id="rId901" Type="http://schemas.openxmlformats.org/officeDocument/2006/relationships/hyperlink" Target="https://customwheelhousellc.box.com/s/no967xvllta5v0icycahc2318ny1hv3t" TargetMode="External"/><Relationship Id="rId1117" Type="http://schemas.openxmlformats.org/officeDocument/2006/relationships/hyperlink" Target="https://customwheelhousellc.box.com/s/unfy57lqrls3s2ptkcvwf7yvd71njl1l" TargetMode="External"/><Relationship Id="rId1324" Type="http://schemas.openxmlformats.org/officeDocument/2006/relationships/hyperlink" Target="https://customwheelhousellc.box.com/s/ln1iy3lyfc8buv7bvr5n2m8lsi3etuz2" TargetMode="External"/><Relationship Id="rId1531" Type="http://schemas.openxmlformats.org/officeDocument/2006/relationships/hyperlink" Target="https://customwheelhousellc.box.com/s/2hxsztgv7rywy7swhw7q2mx6j2e4ft15" TargetMode="External"/><Relationship Id="rId1769" Type="http://schemas.openxmlformats.org/officeDocument/2006/relationships/hyperlink" Target="https://customwheelhousellc.box.com/s/gjbptrchyn671attdpv0f3fl4iqb0rx5" TargetMode="External"/><Relationship Id="rId1976" Type="http://schemas.openxmlformats.org/officeDocument/2006/relationships/hyperlink" Target="https://customwheelhousellc.box.com/s/lapyai37w2221p72s6urrxanzzymsxao" TargetMode="External"/><Relationship Id="rId30" Type="http://schemas.openxmlformats.org/officeDocument/2006/relationships/hyperlink" Target="https://customwheelhousellc.box.com/s/kyzykqg3nt6i6xq6gfma32cqroo5xqb2" TargetMode="External"/><Relationship Id="rId1629" Type="http://schemas.openxmlformats.org/officeDocument/2006/relationships/hyperlink" Target="https://customwheelhousellc.box.com/s/n9dnypd23u5ql5a7g1ekh4z26kni40qv" TargetMode="External"/><Relationship Id="rId1836" Type="http://schemas.openxmlformats.org/officeDocument/2006/relationships/hyperlink" Target="https://customwheelhousellc.box.com/s/ex5i6ad8pb63hi46f472r6p2f1rv54cb" TargetMode="External"/><Relationship Id="rId1903" Type="http://schemas.openxmlformats.org/officeDocument/2006/relationships/hyperlink" Target="https://customwheelhousellc.box.com/s/f2ndrlbad9ossg1f6c59jt183onwwg1w" TargetMode="External"/><Relationship Id="rId277" Type="http://schemas.openxmlformats.org/officeDocument/2006/relationships/hyperlink" Target="https://customwheelhousellc.box.com/s/a6t274a71xov2fpamgl2kpv9chbq6h1n" TargetMode="External"/><Relationship Id="rId484" Type="http://schemas.openxmlformats.org/officeDocument/2006/relationships/hyperlink" Target="https://customwheelhousellc.box.com/s/6tqwu5a3hm1smelk9gzw71fu6e6hpx64" TargetMode="External"/><Relationship Id="rId137" Type="http://schemas.openxmlformats.org/officeDocument/2006/relationships/hyperlink" Target="https://customwheelhousellc.box.com/s/b91593pgl8w5b45xfx0oifu9l2hvsx3e" TargetMode="External"/><Relationship Id="rId344" Type="http://schemas.openxmlformats.org/officeDocument/2006/relationships/hyperlink" Target="https://customwheelhousellc.box.com/s/jepz4tux65v30v9vjzlo1epeyjb65gds" TargetMode="External"/><Relationship Id="rId691" Type="http://schemas.openxmlformats.org/officeDocument/2006/relationships/hyperlink" Target="https://customwheelhousellc.box.com/s/of5cl0nugfi9b2wwd81wl7rg29lam19y" TargetMode="External"/><Relationship Id="rId789" Type="http://schemas.openxmlformats.org/officeDocument/2006/relationships/hyperlink" Target="https://customwheelhousellc.box.com/s/4i3sywkwrkbp8tfxnql84svo8u4ce6cr" TargetMode="External"/><Relationship Id="rId996" Type="http://schemas.openxmlformats.org/officeDocument/2006/relationships/hyperlink" Target="https://customwheelhousellc.box.com/s/4jgyvcys19a1ujkvqyn68s4e0z4wwzhr" TargetMode="External"/><Relationship Id="rId2025" Type="http://schemas.openxmlformats.org/officeDocument/2006/relationships/hyperlink" Target="https://customwheelhousellc.box.com/s/s16ds8jgly6qjki23zcph4lcqwsjsj3t" TargetMode="External"/><Relationship Id="rId551" Type="http://schemas.openxmlformats.org/officeDocument/2006/relationships/hyperlink" Target="https://customwheelhousellc.box.com/s/jxtmrvzbesrx6rz5oppprsw9ucukt8gc" TargetMode="External"/><Relationship Id="rId649" Type="http://schemas.openxmlformats.org/officeDocument/2006/relationships/hyperlink" Target="https://customwheelhousellc.box.com/s/8w468tzzpn5k9hw27s3k9nux9nhcdqtc" TargetMode="External"/><Relationship Id="rId856" Type="http://schemas.openxmlformats.org/officeDocument/2006/relationships/hyperlink" Target="https://customwheelhousellc.box.com/s/x6vmiw2oa35e5sffmph9j8t9kdqos83v" TargetMode="External"/><Relationship Id="rId1181" Type="http://schemas.openxmlformats.org/officeDocument/2006/relationships/hyperlink" Target="https://customwheelhousellc.box.com/s/6tqwu5a3hm1smelk9gzw71fu6e6hpx64" TargetMode="External"/><Relationship Id="rId1279" Type="http://schemas.openxmlformats.org/officeDocument/2006/relationships/hyperlink" Target="https://customwheelhousellc.box.com/s/yi364h7tqpih2wzttotrfomrbona68pv" TargetMode="External"/><Relationship Id="rId1486" Type="http://schemas.openxmlformats.org/officeDocument/2006/relationships/hyperlink" Target="https://customwheelhousellc.box.com/s/bpseog4oaix45t2rrd7yi0mxks1o279a" TargetMode="External"/><Relationship Id="rId204" Type="http://schemas.openxmlformats.org/officeDocument/2006/relationships/hyperlink" Target="https://customwheelhousellc.box.com/s/rraan2d9anyz27si1evepghz328btukj" TargetMode="External"/><Relationship Id="rId411" Type="http://schemas.openxmlformats.org/officeDocument/2006/relationships/hyperlink" Target="https://customwheelhousellc.box.com/s/ljsx6sh5bz1hhqarogy5mlfoqs8x94id" TargetMode="External"/><Relationship Id="rId509" Type="http://schemas.openxmlformats.org/officeDocument/2006/relationships/hyperlink" Target="https://customwheelhousellc.box.com/s/j8am95j6fcrf3iqmryqe8sd6hh8tkupg" TargetMode="External"/><Relationship Id="rId1041" Type="http://schemas.openxmlformats.org/officeDocument/2006/relationships/hyperlink" Target="https://customwheelhousellc.box.com/s/xzq7eyzcmtn8pxypmqa62rseaczqxtuc" TargetMode="External"/><Relationship Id="rId1139" Type="http://schemas.openxmlformats.org/officeDocument/2006/relationships/hyperlink" Target="https://customwheelhousellc.box.com/s/61csywhr4sz7r4g8e6i1hzuoxnb9yzv4" TargetMode="External"/><Relationship Id="rId1346" Type="http://schemas.openxmlformats.org/officeDocument/2006/relationships/hyperlink" Target="https://customwheelhousellc.box.com/s/8xbkjmdky5dzkdrhuh1i5wb986au6364" TargetMode="External"/><Relationship Id="rId1693" Type="http://schemas.openxmlformats.org/officeDocument/2006/relationships/hyperlink" Target="https://customwheelhousellc.box.com/s/db9nv7jsnemnnfuuhrdm36rgrbpzhcz9" TargetMode="External"/><Relationship Id="rId1998" Type="http://schemas.openxmlformats.org/officeDocument/2006/relationships/hyperlink" Target="https://customwheelhousellc.box.com/s/xw81cbmiw80owed9kbpbpxjbs92vu99s" TargetMode="External"/><Relationship Id="rId716" Type="http://schemas.openxmlformats.org/officeDocument/2006/relationships/hyperlink" Target="https://customwheelhousellc.box.com/s/dzhxozevgzx9mmwjxlarax72ytx82c99" TargetMode="External"/><Relationship Id="rId923" Type="http://schemas.openxmlformats.org/officeDocument/2006/relationships/hyperlink" Target="https://customwheelhousellc.box.com/s/kv19thyrh0tvmbd4rck4ff2phwxrq8av" TargetMode="External"/><Relationship Id="rId1553" Type="http://schemas.openxmlformats.org/officeDocument/2006/relationships/hyperlink" Target="https://customwheelhousellc.box.com/s/dwdl45b3fxupssrm9z6va42lv3mda8ou" TargetMode="External"/><Relationship Id="rId1760" Type="http://schemas.openxmlformats.org/officeDocument/2006/relationships/hyperlink" Target="https://customwheelhousellc.box.com/s/b1n2km17e1e6f0c5ugof3wuaawctgodh" TargetMode="External"/><Relationship Id="rId1858" Type="http://schemas.openxmlformats.org/officeDocument/2006/relationships/hyperlink" Target="https://customwheelhousellc.box.com/s/codw9fwhfmyuh824isbhy2tjqi0v43oz" TargetMode="External"/><Relationship Id="rId52" Type="http://schemas.openxmlformats.org/officeDocument/2006/relationships/hyperlink" Target="https://customwheelhousellc.box.com/s/1quchxpqhw3fusbn74aak8kg89g0mse6" TargetMode="External"/><Relationship Id="rId1206" Type="http://schemas.openxmlformats.org/officeDocument/2006/relationships/hyperlink" Target="https://customwheelhousellc.box.com/s/1oatyx48onmsdhqtg04zzszdb7r0lc08" TargetMode="External"/><Relationship Id="rId1413" Type="http://schemas.openxmlformats.org/officeDocument/2006/relationships/hyperlink" Target="https://customwheelhousellc.box.com/s/1tv019xpqoxbrefcb04k88r9acpy88v0" TargetMode="External"/><Relationship Id="rId1620" Type="http://schemas.openxmlformats.org/officeDocument/2006/relationships/hyperlink" Target="https://customwheelhousellc.box.com/s/pm0oir4n93gt1r3cl47zyws5ntqx4qx0" TargetMode="External"/><Relationship Id="rId1718" Type="http://schemas.openxmlformats.org/officeDocument/2006/relationships/hyperlink" Target="https://customwheelhousellc.box.com/s/h7nddoq3lmq9zjpex8yrl2s8ljz2ccde" TargetMode="External"/><Relationship Id="rId1925" Type="http://schemas.openxmlformats.org/officeDocument/2006/relationships/hyperlink" Target="https://customwheelhousellc.box.com/s/axc2kzjgnury2n8pptwnkvn2x49i5tyf" TargetMode="External"/><Relationship Id="rId299" Type="http://schemas.openxmlformats.org/officeDocument/2006/relationships/hyperlink" Target="https://customwheelhousellc.box.com/s/qd9endl1sdnnaqy5olo695aqq8u4n5l8" TargetMode="External"/><Relationship Id="rId159" Type="http://schemas.openxmlformats.org/officeDocument/2006/relationships/hyperlink" Target="https://customwheelhousellc.box.com/s/q1fpdxobbaeczarrri060g7x1w8x2qa3" TargetMode="External"/><Relationship Id="rId366" Type="http://schemas.openxmlformats.org/officeDocument/2006/relationships/hyperlink" Target="https://customwheelhousellc.box.com/s/sz1rr0xt72le1a72y2n3p428fmd98cr3" TargetMode="External"/><Relationship Id="rId573" Type="http://schemas.openxmlformats.org/officeDocument/2006/relationships/hyperlink" Target="https://customwheelhousellc.box.com/s/3bialwt5m0u572jliey0fsqv9c24lhjp" TargetMode="External"/><Relationship Id="rId780" Type="http://schemas.openxmlformats.org/officeDocument/2006/relationships/hyperlink" Target="https://customwheelhousellc.box.com/s/butad84b4v03tkamvl11zw6h52lpk47u" TargetMode="External"/><Relationship Id="rId226" Type="http://schemas.openxmlformats.org/officeDocument/2006/relationships/hyperlink" Target="https://customwheelhousellc.box.com/s/2nx8f0pfvstsv4y3y74nesoe27imgusu" TargetMode="External"/><Relationship Id="rId433" Type="http://schemas.openxmlformats.org/officeDocument/2006/relationships/hyperlink" Target="https://customwheelhousellc.box.com/s/8l5ivmro78r3q6dfrkwo7mwqtmr1t936" TargetMode="External"/><Relationship Id="rId878" Type="http://schemas.openxmlformats.org/officeDocument/2006/relationships/hyperlink" Target="https://customwheelhousellc.box.com/s/mhj8s0wdbqyv8c8e4edqnods7f4oemuz" TargetMode="External"/><Relationship Id="rId1063" Type="http://schemas.openxmlformats.org/officeDocument/2006/relationships/hyperlink" Target="https://customwheelhousellc.box.com/s/q1fpdxobbaeczarrri060g7x1w8x2qa3" TargetMode="External"/><Relationship Id="rId1270" Type="http://schemas.openxmlformats.org/officeDocument/2006/relationships/hyperlink" Target="https://customwheelhousellc.box.com/s/sk8x6qgr6s437cc2399wvon58zx9p3pr" TargetMode="External"/><Relationship Id="rId640" Type="http://schemas.openxmlformats.org/officeDocument/2006/relationships/hyperlink" Target="https://customwheelhousellc.box.com/s/841nnx14qw0tj5vetctqclkp99uuwpll" TargetMode="External"/><Relationship Id="rId738" Type="http://schemas.openxmlformats.org/officeDocument/2006/relationships/hyperlink" Target="https://customwheelhousellc.box.com/s/i36uoigpev8gxmtmef4ls8tvsxo6ejfl" TargetMode="External"/><Relationship Id="rId945" Type="http://schemas.openxmlformats.org/officeDocument/2006/relationships/hyperlink" Target="https://customwheelhousellc.box.com/s/it8iu5uxrl64a5k90otb9wcyrdn3a90h" TargetMode="External"/><Relationship Id="rId1368" Type="http://schemas.openxmlformats.org/officeDocument/2006/relationships/hyperlink" Target="https://customwheelhousellc.box.com/s/lgpawtp2g9zlgctsbe6q43iwoeuzezy4" TargetMode="External"/><Relationship Id="rId1575" Type="http://schemas.openxmlformats.org/officeDocument/2006/relationships/hyperlink" Target="https://customwheelhousellc.box.com/s/qhdfcynjioolgozjjws4p0yp0xrqfwsx" TargetMode="External"/><Relationship Id="rId1782" Type="http://schemas.openxmlformats.org/officeDocument/2006/relationships/hyperlink" Target="https://customwheelhousellc.box.com/s/g08y2h4jbnsare19xdmqjfnwg3u8pgtm" TargetMode="External"/><Relationship Id="rId74" Type="http://schemas.openxmlformats.org/officeDocument/2006/relationships/hyperlink" Target="https://customwheelhousellc.box.com/s/1quchxpqhw3fusbn74aak8kg89g0mse6" TargetMode="External"/><Relationship Id="rId500" Type="http://schemas.openxmlformats.org/officeDocument/2006/relationships/hyperlink" Target="https://customwheelhousellc.box.com/s/ex5i6ad8pb63hi46f472r6p2f1rv54cb" TargetMode="External"/><Relationship Id="rId805" Type="http://schemas.openxmlformats.org/officeDocument/2006/relationships/hyperlink" Target="https://customwheelhousellc.box.com/s/jty6xrgimw6ysv9zhte0r3omjm8eqduz" TargetMode="External"/><Relationship Id="rId1130" Type="http://schemas.openxmlformats.org/officeDocument/2006/relationships/hyperlink" Target="https://customwheelhousellc.box.com/s/p59yj2l2su4lb1mu42pgsdbgo7zckmlh" TargetMode="External"/><Relationship Id="rId1228" Type="http://schemas.openxmlformats.org/officeDocument/2006/relationships/hyperlink" Target="https://customwheelhousellc.box.com/s/alfz2rl4xc2rbet03svja9ax9fexm1in" TargetMode="External"/><Relationship Id="rId1435" Type="http://schemas.openxmlformats.org/officeDocument/2006/relationships/hyperlink" Target="https://customwheelhousellc.box.com/s/l6iay73n0o886pbgpouzrp0kjk87yayd" TargetMode="External"/><Relationship Id="rId1642" Type="http://schemas.openxmlformats.org/officeDocument/2006/relationships/hyperlink" Target="https://customwheelhousellc.box.com/s/yjm18kzj8qlifpf0b956iabv2mrpr52h" TargetMode="External"/><Relationship Id="rId1947" Type="http://schemas.openxmlformats.org/officeDocument/2006/relationships/hyperlink" Target="https://customwheelhousellc.box.com/s/9vnr1tdy1f2khbcpu7k58qloonns20q6" TargetMode="External"/><Relationship Id="rId1502" Type="http://schemas.openxmlformats.org/officeDocument/2006/relationships/hyperlink" Target="https://customwheelhousellc.box.com/s/4j501bfnzhs5fjv5jjy2kiuybtcf7a41" TargetMode="External"/><Relationship Id="rId1807" Type="http://schemas.openxmlformats.org/officeDocument/2006/relationships/hyperlink" Target="https://customwheelhousellc.box.com/s/rj8zs9ski43kfh053r5di1ddzsueoxzv" TargetMode="External"/><Relationship Id="rId290" Type="http://schemas.openxmlformats.org/officeDocument/2006/relationships/hyperlink" Target="https://customwheelhousellc.box.com/s/duul1hvtpdcw1pv20qx6raa0zux5dr05" TargetMode="External"/><Relationship Id="rId388" Type="http://schemas.openxmlformats.org/officeDocument/2006/relationships/hyperlink" Target="https://customwheelhousellc.box.com/s/sh5oi3roz8bfgs7eexzubew549txskh4" TargetMode="External"/><Relationship Id="rId150" Type="http://schemas.openxmlformats.org/officeDocument/2006/relationships/hyperlink" Target="https://customwheelhousellc.box.com/s/wmvsbdmw2gefqw814a09fsvkd8uzopro" TargetMode="External"/><Relationship Id="rId595" Type="http://schemas.openxmlformats.org/officeDocument/2006/relationships/hyperlink" Target="https://customwheelhousellc.box.com/s/kiiehmjjtxw5stwmbjjwe29mvbuhuk4u" TargetMode="External"/><Relationship Id="rId248" Type="http://schemas.openxmlformats.org/officeDocument/2006/relationships/hyperlink" Target="https://customwheelhousellc.box.com/s/2sxqd3niz3c4x78yo30r1idkoqhqo23k" TargetMode="External"/><Relationship Id="rId455" Type="http://schemas.openxmlformats.org/officeDocument/2006/relationships/hyperlink" Target="https://customwheelhousellc.box.com/s/butad84b4v03tkamvl11zw6h52lpk47u" TargetMode="External"/><Relationship Id="rId662" Type="http://schemas.openxmlformats.org/officeDocument/2006/relationships/hyperlink" Target="https://customwheelhousellc.box.com/s/xgqd4tdvsv8sre29db1zzcj3hcbh6iqp" TargetMode="External"/><Relationship Id="rId1085" Type="http://schemas.openxmlformats.org/officeDocument/2006/relationships/hyperlink" Target="https://customwheelhousellc.box.com/s/8ulu9dx7cqk4kj7dfxmdvb3ikyrt0u76" TargetMode="External"/><Relationship Id="rId1292" Type="http://schemas.openxmlformats.org/officeDocument/2006/relationships/hyperlink" Target="https://customwheelhousellc.box.com/s/7j36r9uffl7d38wk9s2leakx4pvsk45c" TargetMode="External"/><Relationship Id="rId108" Type="http://schemas.openxmlformats.org/officeDocument/2006/relationships/hyperlink" Target="https://customwheelhousellc.box.com/s/rkteyv8bzqni03fcn4f65zvsuy7r4u7l" TargetMode="External"/><Relationship Id="rId315" Type="http://schemas.openxmlformats.org/officeDocument/2006/relationships/hyperlink" Target="https://customwheelhousellc.box.com/s/50pmfon1huerrs7zm0jargfnmvkf84p6" TargetMode="External"/><Relationship Id="rId522" Type="http://schemas.openxmlformats.org/officeDocument/2006/relationships/hyperlink" Target="https://customwheelhousellc.box.com/s/sljauue1nxayiq5v5p1f9gik6ahmnfpc" TargetMode="External"/><Relationship Id="rId967" Type="http://schemas.openxmlformats.org/officeDocument/2006/relationships/hyperlink" Target="https://customwheelhousellc.box.com/s/iipyazpxsdxq8zuyqermxeprimc7xo3l" TargetMode="External"/><Relationship Id="rId1152" Type="http://schemas.openxmlformats.org/officeDocument/2006/relationships/hyperlink" Target="https://customwheelhousellc.box.com/s/2nx8f0pfvstsv4y3y74nesoe27imgusu" TargetMode="External"/><Relationship Id="rId1597" Type="http://schemas.openxmlformats.org/officeDocument/2006/relationships/hyperlink" Target="https://customwheelhousellc.box.com/s/usks5hkopdlmzvba2w8fvfebx3o609sd" TargetMode="External"/><Relationship Id="rId96" Type="http://schemas.openxmlformats.org/officeDocument/2006/relationships/hyperlink" Target="https://customwheelhousellc.box.com/s/v2v164r11tntpwzthgesqdjjfjctdx06" TargetMode="External"/><Relationship Id="rId827" Type="http://schemas.openxmlformats.org/officeDocument/2006/relationships/hyperlink" Target="https://customwheelhousellc.box.com/s/d8hibin0t1leqfeuqxgefwpcaf2xl5z3" TargetMode="External"/><Relationship Id="rId1012" Type="http://schemas.openxmlformats.org/officeDocument/2006/relationships/hyperlink" Target="https://customwheelhousellc.box.com/s/4jgyvcys19a1ujkvqyn68s4e0z4wwzhr" TargetMode="External"/><Relationship Id="rId1457" Type="http://schemas.openxmlformats.org/officeDocument/2006/relationships/hyperlink" Target="https://customwheelhousellc.box.com/s/kv49t94e9qhv14dw1qlfhrc5jf4s1lbe" TargetMode="External"/><Relationship Id="rId1664" Type="http://schemas.openxmlformats.org/officeDocument/2006/relationships/hyperlink" Target="https://customwheelhousellc.box.com/s/p6vo5wlta1dsbmhcmui9r4srbkfna1ky" TargetMode="External"/><Relationship Id="rId1871" Type="http://schemas.openxmlformats.org/officeDocument/2006/relationships/hyperlink" Target="https://customwheelhousellc.box.com/s/jxtmrvzbesrx6rz5oppprsw9ucukt8gc" TargetMode="External"/><Relationship Id="rId1317" Type="http://schemas.openxmlformats.org/officeDocument/2006/relationships/hyperlink" Target="https://customwheelhousellc.box.com/s/7opb0q4n081nugzc7tnn3zn2g16hhbwu" TargetMode="External"/><Relationship Id="rId1524" Type="http://schemas.openxmlformats.org/officeDocument/2006/relationships/hyperlink" Target="https://customwheelhousellc.box.com/s/jb66jfs77fbjkruxzvfc6buwe94oxzt8" TargetMode="External"/><Relationship Id="rId1731" Type="http://schemas.openxmlformats.org/officeDocument/2006/relationships/hyperlink" Target="https://customwheelhousellc.box.com/s/s2f5dy9iyiqx3wyhppwk586liimpe47n" TargetMode="External"/><Relationship Id="rId1969" Type="http://schemas.openxmlformats.org/officeDocument/2006/relationships/hyperlink" Target="https://customwheelhousellc.box.com/s/t1r2rjikr56gingla8cx0gwby79jpan9" TargetMode="External"/><Relationship Id="rId23" Type="http://schemas.openxmlformats.org/officeDocument/2006/relationships/hyperlink" Target="https://customwheelhousellc.box.com/s/e2j62pdz6a6zmguheyr4dfsbkxe0fode" TargetMode="External"/><Relationship Id="rId1829" Type="http://schemas.openxmlformats.org/officeDocument/2006/relationships/hyperlink" Target="https://customwheelhousellc.box.com/s/ey6cik3yhqeh1e6kcqh8pvu0hl1zmuot" TargetMode="External"/><Relationship Id="rId172" Type="http://schemas.openxmlformats.org/officeDocument/2006/relationships/hyperlink" Target="https://customwheelhousellc.box.com/s/htk4iog9pqqc2c4f2go2vbpprd1nkkkn" TargetMode="External"/><Relationship Id="rId477" Type="http://schemas.openxmlformats.org/officeDocument/2006/relationships/hyperlink" Target="https://customwheelhousellc.box.com/s/ac9h0g0gzirf7lx0cnibk8hjz32j7me0" TargetMode="External"/><Relationship Id="rId684" Type="http://schemas.openxmlformats.org/officeDocument/2006/relationships/hyperlink" Target="https://customwheelhousellc.box.com/s/gsahqgi3rse2kki44xcl25rwrz7ixzc5" TargetMode="External"/><Relationship Id="rId337" Type="http://schemas.openxmlformats.org/officeDocument/2006/relationships/hyperlink" Target="https://customwheelhousellc.box.com/s/a9ryprhoadc2qwahzcl03zd1ky7f3j96" TargetMode="External"/><Relationship Id="rId891" Type="http://schemas.openxmlformats.org/officeDocument/2006/relationships/hyperlink" Target="https://customwheelhousellc.box.com/s/no967xvllta5v0icycahc2318ny1hv3t" TargetMode="External"/><Relationship Id="rId989" Type="http://schemas.openxmlformats.org/officeDocument/2006/relationships/hyperlink" Target="https://customwheelhousellc.box.com/s/m1tggzc5p8igm0x9g0tcomy1qsupe4fd" TargetMode="External"/><Relationship Id="rId2018" Type="http://schemas.openxmlformats.org/officeDocument/2006/relationships/hyperlink" Target="https://customwheelhousellc.box.com/s/une9442pen0gbuabzeeltge10zynx53i" TargetMode="External"/><Relationship Id="rId544" Type="http://schemas.openxmlformats.org/officeDocument/2006/relationships/hyperlink" Target="https://customwheelhousellc.box.com/s/eajy264kqxygyfh0tfznb5rmhhdwaj9o" TargetMode="External"/><Relationship Id="rId751" Type="http://schemas.openxmlformats.org/officeDocument/2006/relationships/hyperlink" Target="https://customwheelhousellc.box.com/s/enum79be7jsef18x9sz621vgeyztgeku" TargetMode="External"/><Relationship Id="rId849" Type="http://schemas.openxmlformats.org/officeDocument/2006/relationships/hyperlink" Target="https://customwheelhousellc.box.com/s/1uy4hsb6dchmeyjkqh04n0bhr1cyzxf4" TargetMode="External"/><Relationship Id="rId1174" Type="http://schemas.openxmlformats.org/officeDocument/2006/relationships/hyperlink" Target="https://customwheelhousellc.box.com/s/wow1onm2tjde69y1hulgkofhrqvgvkct" TargetMode="External"/><Relationship Id="rId1381" Type="http://schemas.openxmlformats.org/officeDocument/2006/relationships/hyperlink" Target="https://customwheelhousellc.box.com/s/f2ndrlbad9ossg1f6c59jt183onwwg1w" TargetMode="External"/><Relationship Id="rId1479" Type="http://schemas.openxmlformats.org/officeDocument/2006/relationships/hyperlink" Target="https://customwheelhousellc.box.com/s/xqezloi3lpfvwspnhcoc7q3jple9esf8" TargetMode="External"/><Relationship Id="rId1686" Type="http://schemas.openxmlformats.org/officeDocument/2006/relationships/hyperlink" Target="https://customwheelhousellc.box.com/s/2u8pvzdutsuboh2k5n9wjuqgp2byxlcb" TargetMode="External"/><Relationship Id="rId404" Type="http://schemas.openxmlformats.org/officeDocument/2006/relationships/hyperlink" Target="https://customwheelhousellc.box.com/s/v9t7y53tvdvlbf940wkhxmxluurhvp6g" TargetMode="External"/><Relationship Id="rId611" Type="http://schemas.openxmlformats.org/officeDocument/2006/relationships/hyperlink" Target="https://customwheelhousellc.box.com/s/rkuzmigbhg9g8d9rjcwyv3ambarq70r8" TargetMode="External"/><Relationship Id="rId1034" Type="http://schemas.openxmlformats.org/officeDocument/2006/relationships/hyperlink" Target="https://customwheelhousellc.box.com/s/2eo8ol773hfbmy217bz5n1erv5mhqjh5" TargetMode="External"/><Relationship Id="rId1241" Type="http://schemas.openxmlformats.org/officeDocument/2006/relationships/hyperlink" Target="https://customwheelhousellc.box.com/s/ixl7683kg5xgfhb5kv6j1h6hwuzqcrdu" TargetMode="External"/><Relationship Id="rId1339" Type="http://schemas.openxmlformats.org/officeDocument/2006/relationships/hyperlink" Target="https://customwheelhousellc.box.com/s/6agwegw0ok1yy313td0bjvph4obklxra" TargetMode="External"/><Relationship Id="rId1893" Type="http://schemas.openxmlformats.org/officeDocument/2006/relationships/hyperlink" Target="https://customwheelhousellc.box.com/s/enum79be7jsef18x9sz621vgeyztgeku" TargetMode="External"/><Relationship Id="rId709" Type="http://schemas.openxmlformats.org/officeDocument/2006/relationships/hyperlink" Target="https://customwheelhousellc.box.com/s/dzhxozevgzx9mmwjxlarax72ytx82c99" TargetMode="External"/><Relationship Id="rId916" Type="http://schemas.openxmlformats.org/officeDocument/2006/relationships/hyperlink" Target="https://customwheelhousellc.box.com/s/ek3xz9cymb2s69ruywt6xost7yhmp22h" TargetMode="External"/><Relationship Id="rId1101" Type="http://schemas.openxmlformats.org/officeDocument/2006/relationships/hyperlink" Target="https://customwheelhousellc.box.com/s/9b3wtwizkhmrar2a4904gl357s1hrsrs" TargetMode="External"/><Relationship Id="rId1546" Type="http://schemas.openxmlformats.org/officeDocument/2006/relationships/hyperlink" Target="https://customwheelhousellc.box.com/s/sfg7u3l42i2kqdh871sp2rnvjah1f1jc" TargetMode="External"/><Relationship Id="rId1753" Type="http://schemas.openxmlformats.org/officeDocument/2006/relationships/hyperlink" Target="https://customwheelhousellc.box.com/s/qq1ny6d1g1nkl6vl5bntnyqxi8vrqoy4" TargetMode="External"/><Relationship Id="rId1960" Type="http://schemas.openxmlformats.org/officeDocument/2006/relationships/hyperlink" Target="https://customwheelhousellc.box.com/s/xfmy8ipd9q1pb0zea84zl1r7kg6kijfb" TargetMode="External"/><Relationship Id="rId45" Type="http://schemas.openxmlformats.org/officeDocument/2006/relationships/hyperlink" Target="https://customwheelhousellc.box.com/s/3hodctmtuyoh9lku1fnzupnbnamtsb0m" TargetMode="External"/><Relationship Id="rId1406" Type="http://schemas.openxmlformats.org/officeDocument/2006/relationships/hyperlink" Target="https://customwheelhousellc.box.com/s/2nx8f0pfvstsv4y3y74nesoe27imgusu" TargetMode="External"/><Relationship Id="rId1613" Type="http://schemas.openxmlformats.org/officeDocument/2006/relationships/hyperlink" Target="https://customwheelhousellc.box.com/s/n9dnypd23u5ql5a7g1ekh4z26kni40qv" TargetMode="External"/><Relationship Id="rId1820" Type="http://schemas.openxmlformats.org/officeDocument/2006/relationships/hyperlink" Target="https://customwheelhousellc.box.com/s/1ekwcwswdsdrd5txyd91bvm018o9n0rn" TargetMode="External"/><Relationship Id="rId194" Type="http://schemas.openxmlformats.org/officeDocument/2006/relationships/hyperlink" Target="https://customwheelhousellc.box.com/s/v7bmw4x47vr9bg53uweh4fs7m9mut38r" TargetMode="External"/><Relationship Id="rId1918" Type="http://schemas.openxmlformats.org/officeDocument/2006/relationships/hyperlink" Target="https://customwheelhousellc.box.com/s/g9yzh4jv9uuw0su905n1nhxvxo8ftr0i" TargetMode="External"/><Relationship Id="rId261" Type="http://schemas.openxmlformats.org/officeDocument/2006/relationships/hyperlink" Target="https://customwheelhousellc.box.com/s/23m512ziiaeslbuwy6tnipw3peuegunm" TargetMode="External"/><Relationship Id="rId499" Type="http://schemas.openxmlformats.org/officeDocument/2006/relationships/hyperlink" Target="https://customwheelhousellc.box.com/s/edqdve9hk09uzbflxgsm9y52tns4xg72" TargetMode="External"/><Relationship Id="rId359" Type="http://schemas.openxmlformats.org/officeDocument/2006/relationships/hyperlink" Target="https://customwheelhousellc.box.com/s/w6r55qb2o7o27ujf8zmulq36phdanjhw" TargetMode="External"/><Relationship Id="rId566" Type="http://schemas.openxmlformats.org/officeDocument/2006/relationships/hyperlink" Target="https://customwheelhousellc.box.com/s/iov21qr0irybgl0zag7nvmmnc5t5r01r" TargetMode="External"/><Relationship Id="rId773" Type="http://schemas.openxmlformats.org/officeDocument/2006/relationships/hyperlink" Target="https://customwheelhousellc.box.com/s/jxtmrvzbesrx6rz5oppprsw9ucukt8gc" TargetMode="External"/><Relationship Id="rId1196" Type="http://schemas.openxmlformats.org/officeDocument/2006/relationships/hyperlink" Target="https://customwheelhousellc.box.com/s/rxb19z29w3vwp4cmmmsnak9whow1cq7l" TargetMode="External"/><Relationship Id="rId121" Type="http://schemas.openxmlformats.org/officeDocument/2006/relationships/hyperlink" Target="https://customwheelhousellc.box.com/s/x9srlh34etsgkwq7tv3335bg3q777am9" TargetMode="External"/><Relationship Id="rId219" Type="http://schemas.openxmlformats.org/officeDocument/2006/relationships/hyperlink" Target="https://customwheelhousellc.box.com/s/24pf2hqxgc66eo5x4uo7mbnk44a2xkmw" TargetMode="External"/><Relationship Id="rId426" Type="http://schemas.openxmlformats.org/officeDocument/2006/relationships/hyperlink" Target="https://customwheelhousellc.box.com/s/td5qo0ujhjqqjr1zs8fizdvhnu79ez87" TargetMode="External"/><Relationship Id="rId633" Type="http://schemas.openxmlformats.org/officeDocument/2006/relationships/hyperlink" Target="https://customwheelhousellc.box.com/s/xyy6ib7yzsep9x4nwjfv69ozjv2qs7q7" TargetMode="External"/><Relationship Id="rId980" Type="http://schemas.openxmlformats.org/officeDocument/2006/relationships/hyperlink" Target="https://customwheelhousellc.box.com/s/up92614hpbsdidlekd26edsndkx2km9t" TargetMode="External"/><Relationship Id="rId1056" Type="http://schemas.openxmlformats.org/officeDocument/2006/relationships/hyperlink" Target="https://customwheelhousellc.box.com/s/rkteyv8bzqni03fcn4f65zvsuy7r4u7l" TargetMode="External"/><Relationship Id="rId1263" Type="http://schemas.openxmlformats.org/officeDocument/2006/relationships/hyperlink" Target="https://customwheelhousellc.box.com/s/butad84b4v03tkamvl11zw6h52lpk47u" TargetMode="External"/><Relationship Id="rId840" Type="http://schemas.openxmlformats.org/officeDocument/2006/relationships/hyperlink" Target="https://customwheelhousellc.box.com/s/da8auet82yz9buyxo6ljt7ipr6t2fdo1" TargetMode="External"/><Relationship Id="rId938" Type="http://schemas.openxmlformats.org/officeDocument/2006/relationships/hyperlink" Target="https://customwheelhousellc.box.com/s/leug3o26518lt1lag2vrx76hsk8du0od" TargetMode="External"/><Relationship Id="rId1470" Type="http://schemas.openxmlformats.org/officeDocument/2006/relationships/hyperlink" Target="https://customwheelhousellc.box.com/s/assuo0kjssndp7tjcpwvfde2njee3brf" TargetMode="External"/><Relationship Id="rId1568" Type="http://schemas.openxmlformats.org/officeDocument/2006/relationships/hyperlink" Target="https://customwheelhousellc.box.com/s/hd7xl64bokuifmdhgqvx466if1gdube8" TargetMode="External"/><Relationship Id="rId1775" Type="http://schemas.openxmlformats.org/officeDocument/2006/relationships/hyperlink" Target="https://customwheelhousellc.box.com/s/gjbptrchyn671attdpv0f3fl4iqb0rx5" TargetMode="External"/><Relationship Id="rId67" Type="http://schemas.openxmlformats.org/officeDocument/2006/relationships/hyperlink" Target="https://customwheelhousellc.box.com/s/1quchxpqhw3fusbn74aak8kg89g0mse6" TargetMode="External"/><Relationship Id="rId700" Type="http://schemas.openxmlformats.org/officeDocument/2006/relationships/hyperlink" Target="https://customwheelhousellc.box.com/s/kbsc0gi97j4vryw7qjrxze5r0miu02zg" TargetMode="External"/><Relationship Id="rId1123" Type="http://schemas.openxmlformats.org/officeDocument/2006/relationships/hyperlink" Target="https://customwheelhousellc.box.com/s/7ga8pedk4rifm3a62d9v66o9xhhb9hn3" TargetMode="External"/><Relationship Id="rId1330" Type="http://schemas.openxmlformats.org/officeDocument/2006/relationships/hyperlink" Target="https://customwheelhousellc.box.com/s/f2ipbh4mfc3586f7u090h21640pyw0ux" TargetMode="External"/><Relationship Id="rId1428" Type="http://schemas.openxmlformats.org/officeDocument/2006/relationships/hyperlink" Target="https://customwheelhousellc.box.com/s/sdpd7s5ghun2ltjwn0vzz6x1iwaeada3" TargetMode="External"/><Relationship Id="rId1635" Type="http://schemas.openxmlformats.org/officeDocument/2006/relationships/hyperlink" Target="https://customwheelhousellc.box.com/s/db9nv7jsnemnnfuuhrdm36rgrbpzhcz9" TargetMode="External"/><Relationship Id="rId1982" Type="http://schemas.openxmlformats.org/officeDocument/2006/relationships/hyperlink" Target="https://customwheelhousellc.box.com/s/ay7gahghbcjweata9f6eqtccai6xi57x" TargetMode="External"/><Relationship Id="rId1842" Type="http://schemas.openxmlformats.org/officeDocument/2006/relationships/hyperlink" Target="https://customwheelhousellc.box.com/s/ex5i6ad8pb63hi46f472r6p2f1rv54cb" TargetMode="External"/><Relationship Id="rId1702" Type="http://schemas.openxmlformats.org/officeDocument/2006/relationships/hyperlink" Target="https://customwheelhousellc.box.com/s/ueitvcy62gp4vmfbusblqs0xnmtdr772" TargetMode="External"/><Relationship Id="rId283" Type="http://schemas.openxmlformats.org/officeDocument/2006/relationships/hyperlink" Target="https://customwheelhousellc.box.com/s/tqerj10x3usyu644om6ycq6ju9pof1jb" TargetMode="External"/><Relationship Id="rId490" Type="http://schemas.openxmlformats.org/officeDocument/2006/relationships/hyperlink" Target="https://customwheelhousellc.box.com/s/qaqzz4zz9q8issjhszm87ktr19bgsisf" TargetMode="External"/><Relationship Id="rId143" Type="http://schemas.openxmlformats.org/officeDocument/2006/relationships/hyperlink" Target="https://customwheelhousellc.box.com/s/ooeo3vk7jpbdjzoja4h70mnwge3oaa31" TargetMode="External"/><Relationship Id="rId350" Type="http://schemas.openxmlformats.org/officeDocument/2006/relationships/hyperlink" Target="https://customwheelhousellc.box.com/s/gx2b47dzgoadjjho2mglbh685kibtxjc" TargetMode="External"/><Relationship Id="rId588" Type="http://schemas.openxmlformats.org/officeDocument/2006/relationships/hyperlink" Target="https://customwheelhousellc.box.com/s/pju5lc0euepxu2faq6g1v2hdw2suwnxs" TargetMode="External"/><Relationship Id="rId795" Type="http://schemas.openxmlformats.org/officeDocument/2006/relationships/hyperlink" Target="https://customwheelhousellc.box.com/s/i8sjv3hzrr3a7rzn981g77muo28cjs94" TargetMode="External"/><Relationship Id="rId2031" Type="http://schemas.openxmlformats.org/officeDocument/2006/relationships/hyperlink" Target="https://customwheelhousellc.box.com/s/yb4p3hh2lm9c1zwlhbfuozhva41qabom" TargetMode="External"/><Relationship Id="rId9" Type="http://schemas.openxmlformats.org/officeDocument/2006/relationships/hyperlink" Target="https://www.dropbox.com/s/z6vx0uq4j2c84f7/MR405_UTV_Beadlock_Bronze.jpg?dl=0" TargetMode="External"/><Relationship Id="rId210" Type="http://schemas.openxmlformats.org/officeDocument/2006/relationships/hyperlink" Target="https://customwheelhousellc.box.com/s/unfy57lqrls3s2ptkcvwf7yvd71njl1l" TargetMode="External"/><Relationship Id="rId448" Type="http://schemas.openxmlformats.org/officeDocument/2006/relationships/hyperlink" Target="https://customwheelhousellc.box.com/s/vmfv13w1jfz457jybm9quy6gob44wtma" TargetMode="External"/><Relationship Id="rId655" Type="http://schemas.openxmlformats.org/officeDocument/2006/relationships/hyperlink" Target="https://customwheelhousellc.box.com/s/3eix89xhlctc53s34m0mzfwctbod7av1" TargetMode="External"/><Relationship Id="rId862" Type="http://schemas.openxmlformats.org/officeDocument/2006/relationships/hyperlink" Target="https://customwheelhousellc.box.com/s/x6vmiw2oa35e5sffmph9j8t9kdqos83v" TargetMode="External"/><Relationship Id="rId1078" Type="http://schemas.openxmlformats.org/officeDocument/2006/relationships/hyperlink" Target="https://customwheelhousellc.box.com/s/6zy0vhygsphyyrmqo17s26u0amxgodzp" TargetMode="External"/><Relationship Id="rId1285" Type="http://schemas.openxmlformats.org/officeDocument/2006/relationships/hyperlink" Target="https://customwheelhousellc.box.com/s/1uy4hsb6dchmeyjkqh04n0bhr1cyzxf4" TargetMode="External"/><Relationship Id="rId1492" Type="http://schemas.openxmlformats.org/officeDocument/2006/relationships/hyperlink" Target="https://customwheelhousellc.box.com/s/4j501bfnzhs5fjv5jjy2kiuybtcf7a41" TargetMode="External"/><Relationship Id="rId308" Type="http://schemas.openxmlformats.org/officeDocument/2006/relationships/hyperlink" Target="https://customwheelhousellc.box.com/s/2ezm7gtymdd6cgz6dgbyoihlkf9i80k8" TargetMode="External"/><Relationship Id="rId515" Type="http://schemas.openxmlformats.org/officeDocument/2006/relationships/hyperlink" Target="https://customwheelhousellc.box.com/s/kjqfyrp4712rx6a5j0xk6dxghqrjly99" TargetMode="External"/><Relationship Id="rId722" Type="http://schemas.openxmlformats.org/officeDocument/2006/relationships/hyperlink" Target="https://customwheelhousellc.box.com/s/0orluys95z38u3txdbt7bauj7alp6405" TargetMode="External"/><Relationship Id="rId1145" Type="http://schemas.openxmlformats.org/officeDocument/2006/relationships/hyperlink" Target="https://customwheelhousellc.box.com/s/likrhyrmzpbyqyl9sfnqcdsx9l6pdixy" TargetMode="External"/><Relationship Id="rId1352" Type="http://schemas.openxmlformats.org/officeDocument/2006/relationships/hyperlink" Target="https://customwheelhousellc.box.com/s/5t2q58pmhfzq4leuptmibku7v06w17qb" TargetMode="External"/><Relationship Id="rId1797" Type="http://schemas.openxmlformats.org/officeDocument/2006/relationships/hyperlink" Target="https://customwheelhousellc.box.com/s/rj8zs9ski43kfh053r5di1ddzsueoxzv" TargetMode="External"/><Relationship Id="rId89" Type="http://schemas.openxmlformats.org/officeDocument/2006/relationships/hyperlink" Target="https://customwheelhousellc.box.com/s/rkteyv8bzqni03fcn4f65zvsuy7r4u7l" TargetMode="External"/><Relationship Id="rId1005" Type="http://schemas.openxmlformats.org/officeDocument/2006/relationships/hyperlink" Target="https://customwheelhousellc.box.com/s/esn8dl1iu4467yfc0ta66aowm00n3akc" TargetMode="External"/><Relationship Id="rId1212" Type="http://schemas.openxmlformats.org/officeDocument/2006/relationships/hyperlink" Target="https://customwheelhousellc.box.com/s/1oatyx48onmsdhqtg04zzszdb7r0lc08" TargetMode="External"/><Relationship Id="rId1657" Type="http://schemas.openxmlformats.org/officeDocument/2006/relationships/hyperlink" Target="https://customwheelhousellc.box.com/s/z5xk3fh40r54pi8at7eo1vxu5pnzdnd8" TargetMode="External"/><Relationship Id="rId1864" Type="http://schemas.openxmlformats.org/officeDocument/2006/relationships/hyperlink" Target="https://customwheelhousellc.box.com/s/eajy264kqxygyfh0tfznb5rmhhdwaj9o" TargetMode="External"/><Relationship Id="rId1517" Type="http://schemas.openxmlformats.org/officeDocument/2006/relationships/hyperlink" Target="https://customwheelhousellc.box.com/s/sfg7u3l42i2kqdh871sp2rnvjah1f1jc" TargetMode="External"/><Relationship Id="rId1724" Type="http://schemas.openxmlformats.org/officeDocument/2006/relationships/hyperlink" Target="https://customwheelhousellc.box.com/s/dp02u7oc8wbe3yafjj4em4rcvy3n2bnm" TargetMode="External"/><Relationship Id="rId16" Type="http://schemas.openxmlformats.org/officeDocument/2006/relationships/hyperlink" Target="https://customwheelhousellc.box.com/s/3hodctmtuyoh9lku1fnzupnbnamtsb0m" TargetMode="External"/><Relationship Id="rId1931" Type="http://schemas.openxmlformats.org/officeDocument/2006/relationships/hyperlink" Target="https://customwheelhousellc.box.com/s/9vnr1tdy1f2khbcpu7k58qloonns20q6" TargetMode="External"/><Relationship Id="rId165" Type="http://schemas.openxmlformats.org/officeDocument/2006/relationships/hyperlink" Target="https://customwheelhousellc.box.com/s/nyjx8kgz31fgfubevi0f4tjnzg8jgzcp" TargetMode="External"/><Relationship Id="rId372" Type="http://schemas.openxmlformats.org/officeDocument/2006/relationships/hyperlink" Target="https://customwheelhousellc.box.com/s/6ypk544m8u3tx7zg3n370di9mmpcf69a" TargetMode="External"/><Relationship Id="rId677" Type="http://schemas.openxmlformats.org/officeDocument/2006/relationships/hyperlink" Target="https://customwheelhousellc.box.com/s/yb4p3hh2lm9c1zwlhbfuozhva41qabom" TargetMode="External"/><Relationship Id="rId232" Type="http://schemas.openxmlformats.org/officeDocument/2006/relationships/hyperlink" Target="https://customwheelhousellc.box.com/s/2nx8f0pfvstsv4y3y74nesoe27imgusu" TargetMode="External"/><Relationship Id="rId884" Type="http://schemas.openxmlformats.org/officeDocument/2006/relationships/hyperlink" Target="https://customwheelhousellc.box.com/s/m1d6jzpgjd7bml5kd839ex54cr4n5cq7" TargetMode="External"/><Relationship Id="rId537" Type="http://schemas.openxmlformats.org/officeDocument/2006/relationships/hyperlink" Target="https://customwheelhousellc.box.com/s/enum79be7jsef18x9sz621vgeyztgeku" TargetMode="External"/><Relationship Id="rId744" Type="http://schemas.openxmlformats.org/officeDocument/2006/relationships/hyperlink" Target="https://customwheelhousellc.box.com/s/i36uoigpev8gxmtmef4ls8tvsxo6ejfl" TargetMode="External"/><Relationship Id="rId951" Type="http://schemas.openxmlformats.org/officeDocument/2006/relationships/hyperlink" Target="https://customwheelhousellc.box.com/s/tn4u4bttu5oq0ybmu78ymibh72z3t05j" TargetMode="External"/><Relationship Id="rId1167" Type="http://schemas.openxmlformats.org/officeDocument/2006/relationships/hyperlink" Target="https://customwheelhousellc.box.com/s/iyy2r1vf1kau8ut4c1o31up8zxqjtp86" TargetMode="External"/><Relationship Id="rId1374" Type="http://schemas.openxmlformats.org/officeDocument/2006/relationships/hyperlink" Target="https://customwheelhousellc.box.com/s/xyy6ib7yzsep9x4nwjfv69ozjv2qs7q7" TargetMode="External"/><Relationship Id="rId1581" Type="http://schemas.openxmlformats.org/officeDocument/2006/relationships/hyperlink" Target="https://customwheelhousellc.box.com/s/qhdfcynjioolgozjjws4p0yp0xrqfwsx" TargetMode="External"/><Relationship Id="rId1679" Type="http://schemas.openxmlformats.org/officeDocument/2006/relationships/hyperlink" Target="https://customwheelhousellc.box.com/s/db9nv7jsnemnnfuuhrdm36rgrbpzhcz9" TargetMode="External"/><Relationship Id="rId80" Type="http://schemas.openxmlformats.org/officeDocument/2006/relationships/hyperlink" Target="https://customwheelhousellc.box.com/s/1quchxpqhw3fusbn74aak8kg89g0mse6" TargetMode="External"/><Relationship Id="rId604" Type="http://schemas.openxmlformats.org/officeDocument/2006/relationships/hyperlink" Target="https://customwheelhousellc.box.com/s/rkuzmigbhg9g8d9rjcwyv3ambarq70r8" TargetMode="External"/><Relationship Id="rId811" Type="http://schemas.openxmlformats.org/officeDocument/2006/relationships/hyperlink" Target="https://customwheelhousellc.box.com/s/jty6xrgimw6ysv9zhte0r3omjm8eqduz" TargetMode="External"/><Relationship Id="rId1027" Type="http://schemas.openxmlformats.org/officeDocument/2006/relationships/hyperlink" Target="https://customwheelhousellc.box.com/s/xzq7eyzcmtn8pxypmqa62rseaczqxtuc" TargetMode="External"/><Relationship Id="rId1234" Type="http://schemas.openxmlformats.org/officeDocument/2006/relationships/hyperlink" Target="https://customwheelhousellc.box.com/s/alfz2rl4xc2rbet03svja9ax9fexm1in" TargetMode="External"/><Relationship Id="rId1441" Type="http://schemas.openxmlformats.org/officeDocument/2006/relationships/hyperlink" Target="https://customwheelhousellc.box.com/s/3iuzwv4hfo2tnzyrpy82mr5xk2kzzwtu" TargetMode="External"/><Relationship Id="rId1886" Type="http://schemas.openxmlformats.org/officeDocument/2006/relationships/hyperlink" Target="https://customwheelhousellc.box.com/s/i36uoigpev8gxmtmef4ls8tvsxo6ejfl" TargetMode="External"/><Relationship Id="rId909" Type="http://schemas.openxmlformats.org/officeDocument/2006/relationships/hyperlink" Target="https://customwheelhousellc.box.com/s/31ed4ts95pjr8h11t6v9di5k1gbpazdi" TargetMode="External"/><Relationship Id="rId1301" Type="http://schemas.openxmlformats.org/officeDocument/2006/relationships/hyperlink" Target="https://customwheelhousellc.box.com/s/7ubv639gweitrx949r5jw07uqkmai1r8" TargetMode="External"/><Relationship Id="rId1539" Type="http://schemas.openxmlformats.org/officeDocument/2006/relationships/hyperlink" Target="https://customwheelhousellc.box.com/s/yubkibecvfrckapnlcx3fvrcjuoufbjd" TargetMode="External"/><Relationship Id="rId1746" Type="http://schemas.openxmlformats.org/officeDocument/2006/relationships/hyperlink" Target="https://customwheelhousellc.box.com/s/9q5zjx5b9s1h521uenbbngo7q49un1ov" TargetMode="External"/><Relationship Id="rId1953" Type="http://schemas.openxmlformats.org/officeDocument/2006/relationships/hyperlink" Target="https://customwheelhousellc.box.com/s/9vnr1tdy1f2khbcpu7k58qloonns20q6" TargetMode="External"/><Relationship Id="rId38" Type="http://schemas.openxmlformats.org/officeDocument/2006/relationships/hyperlink" Target="https://customwheelhousellc.box.com/s/e2j62pdz6a6zmguheyr4dfsbkxe0fode" TargetMode="External"/><Relationship Id="rId1606" Type="http://schemas.openxmlformats.org/officeDocument/2006/relationships/hyperlink" Target="https://customwheelhousellc.box.com/s/5vmc6sf89myax8xx49icig73dr1bdef8" TargetMode="External"/><Relationship Id="rId1813" Type="http://schemas.openxmlformats.org/officeDocument/2006/relationships/hyperlink" Target="https://customwheelhousellc.box.com/s/fys7j5za88tlxtb1exxaazlsf87byybv" TargetMode="External"/><Relationship Id="rId187" Type="http://schemas.openxmlformats.org/officeDocument/2006/relationships/hyperlink" Target="https://customwheelhousellc.box.com/s/m8lkgeo4wuzjz9ur2z3kkosn6xkwvj3q" TargetMode="External"/><Relationship Id="rId394" Type="http://schemas.openxmlformats.org/officeDocument/2006/relationships/hyperlink" Target="https://customwheelhousellc.box.com/s/582ysp5r6c2lqp87ecwu4m51dulw3la5" TargetMode="External"/><Relationship Id="rId254" Type="http://schemas.openxmlformats.org/officeDocument/2006/relationships/hyperlink" Target="https://customwheelhousellc.box.com/s/w0dfctm31fb9gst96e8w0qvow1bk5t3c" TargetMode="External"/><Relationship Id="rId699" Type="http://schemas.openxmlformats.org/officeDocument/2006/relationships/hyperlink" Target="https://customwheelhousellc.box.com/s/kbsc0gi97j4vryw7qjrxze5r0miu02zg" TargetMode="External"/><Relationship Id="rId1091" Type="http://schemas.openxmlformats.org/officeDocument/2006/relationships/hyperlink" Target="https://customwheelhousellc.box.com/s/ma2q56prv82zxw0mpde9rxn8zzk5h4n4" TargetMode="External"/><Relationship Id="rId114" Type="http://schemas.openxmlformats.org/officeDocument/2006/relationships/hyperlink" Target="https://customwheelhousellc.box.com/s/y1kpn1wem4lg4arq1xbesu5hx134rwyu" TargetMode="External"/><Relationship Id="rId461" Type="http://schemas.openxmlformats.org/officeDocument/2006/relationships/hyperlink" Target="https://customwheelhousellc.box.com/s/d6y5vuz7kao5hb7yq4uof5uz7v08fhs5" TargetMode="External"/><Relationship Id="rId559" Type="http://schemas.openxmlformats.org/officeDocument/2006/relationships/hyperlink" Target="https://customwheelhousellc.box.com/s/fmhpdx0vxk3rolyriresmfrhjci8jv7b" TargetMode="External"/><Relationship Id="rId766" Type="http://schemas.openxmlformats.org/officeDocument/2006/relationships/hyperlink" Target="https://customwheelhousellc.box.com/s/codw9fwhfmyuh824isbhy2tjqi0v43oz" TargetMode="External"/><Relationship Id="rId1189" Type="http://schemas.openxmlformats.org/officeDocument/2006/relationships/hyperlink" Target="https://customwheelhousellc.box.com/s/u67hufd08m4n5tcf3cuucotj2rhyn7lj" TargetMode="External"/><Relationship Id="rId1396" Type="http://schemas.openxmlformats.org/officeDocument/2006/relationships/hyperlink" Target="https://customwheelhousellc.box.com/s/rraan2d9anyz27si1evepghz328btukj" TargetMode="External"/><Relationship Id="rId321" Type="http://schemas.openxmlformats.org/officeDocument/2006/relationships/hyperlink" Target="https://customwheelhousellc.box.com/s/hz0h0h9dg1jywwc5ccovd57hd5kgizti" TargetMode="External"/><Relationship Id="rId419" Type="http://schemas.openxmlformats.org/officeDocument/2006/relationships/hyperlink" Target="https://customwheelhousellc.box.com/s/i72pdrj109fogbe73fh3a7amt7nqjnsp" TargetMode="External"/><Relationship Id="rId626" Type="http://schemas.openxmlformats.org/officeDocument/2006/relationships/hyperlink" Target="https://customwheelhousellc.box.com/s/0wni7egitofpl77v9cub6wazbkr4b56m" TargetMode="External"/><Relationship Id="rId973" Type="http://schemas.openxmlformats.org/officeDocument/2006/relationships/hyperlink" Target="https://customwheelhousellc.box.com/s/iipyazpxsdxq8zuyqermxeprimc7xo3l" TargetMode="External"/><Relationship Id="rId1049" Type="http://schemas.openxmlformats.org/officeDocument/2006/relationships/hyperlink" Target="https://customwheelhousellc.box.com/s/23m512ziiaeslbuwy6tnipw3peuegunm" TargetMode="External"/><Relationship Id="rId1256" Type="http://schemas.openxmlformats.org/officeDocument/2006/relationships/hyperlink" Target="https://customwheelhousellc.box.com/s/dwdl45b3fxupssrm9z6va42lv3mda8ou" TargetMode="External"/><Relationship Id="rId2002" Type="http://schemas.openxmlformats.org/officeDocument/2006/relationships/hyperlink" Target="https://customwheelhousellc.box.com/s/xw81cbmiw80owed9kbpbpxjbs92vu99s" TargetMode="External"/><Relationship Id="rId833" Type="http://schemas.openxmlformats.org/officeDocument/2006/relationships/hyperlink" Target="https://customwheelhousellc.box.com/s/d8hibin0t1leqfeuqxgefwpcaf2xl5z3" TargetMode="External"/><Relationship Id="rId1116" Type="http://schemas.openxmlformats.org/officeDocument/2006/relationships/hyperlink" Target="https://customwheelhousellc.box.com/s/w0dfctm31fb9gst96e8w0qvow1bk5t3c" TargetMode="External"/><Relationship Id="rId1463" Type="http://schemas.openxmlformats.org/officeDocument/2006/relationships/hyperlink" Target="https://customwheelhousellc.box.com/s/kv49t94e9qhv14dw1qlfhrc5jf4s1lbe" TargetMode="External"/><Relationship Id="rId1670" Type="http://schemas.openxmlformats.org/officeDocument/2006/relationships/hyperlink" Target="https://customwheelhousellc.box.com/s/p6vo5wlta1dsbmhcmui9r4srbkfna1ky" TargetMode="External"/><Relationship Id="rId1768" Type="http://schemas.openxmlformats.org/officeDocument/2006/relationships/hyperlink" Target="https://customwheelhousellc.box.com/s/g08y2h4jbnsare19xdmqjfnwg3u8pgtm" TargetMode="External"/><Relationship Id="rId900" Type="http://schemas.openxmlformats.org/officeDocument/2006/relationships/hyperlink" Target="https://customwheelhousellc.box.com/s/imy948g0m50e1893kdq970aruztqqlj6" TargetMode="External"/><Relationship Id="rId1323" Type="http://schemas.openxmlformats.org/officeDocument/2006/relationships/hyperlink" Target="https://customwheelhousellc.box.com/s/6vk1zsv5fw1b9l2k0a5fkqin3j3srbsl" TargetMode="External"/><Relationship Id="rId1530" Type="http://schemas.openxmlformats.org/officeDocument/2006/relationships/hyperlink" Target="https://customwheelhousellc.box.com/s/mb4yoxurq0ypr3qyfokl2u6wxqcwulfl" TargetMode="External"/><Relationship Id="rId1628" Type="http://schemas.openxmlformats.org/officeDocument/2006/relationships/hyperlink" Target="https://customwheelhousellc.box.com/s/pm0oir4n93gt1r3cl47zyws5ntqx4qx0" TargetMode="External"/><Relationship Id="rId1975" Type="http://schemas.openxmlformats.org/officeDocument/2006/relationships/hyperlink" Target="https://customwheelhousellc.box.com/s/t1r2rjikr56gingla8cx0gwby79jpan9" TargetMode="External"/><Relationship Id="rId1835" Type="http://schemas.openxmlformats.org/officeDocument/2006/relationships/hyperlink" Target="https://customwheelhousellc.box.com/s/ax6gok5p17gymw4kba58no78nmdysgsu" TargetMode="External"/><Relationship Id="rId1902" Type="http://schemas.openxmlformats.org/officeDocument/2006/relationships/hyperlink" Target="https://customwheelhousellc.box.com/s/wfc72he5tdx4mzur32w15feczrmptf4n" TargetMode="External"/><Relationship Id="rId276" Type="http://schemas.openxmlformats.org/officeDocument/2006/relationships/hyperlink" Target="https://customwheelhousellc.box.com/s/a6t274a71xov2fpamgl2kpv9chbq6h1n" TargetMode="External"/><Relationship Id="rId483" Type="http://schemas.openxmlformats.org/officeDocument/2006/relationships/hyperlink" Target="https://customwheelhousellc.box.com/s/vojznl0zlzr1jdnew6dygavqc538xhyu" TargetMode="External"/><Relationship Id="rId690" Type="http://schemas.openxmlformats.org/officeDocument/2006/relationships/hyperlink" Target="https://customwheelhousellc.box.com/s/996o0wdr8larr4bu4apodjhrjwufjaq9" TargetMode="External"/><Relationship Id="rId136" Type="http://schemas.openxmlformats.org/officeDocument/2006/relationships/hyperlink" Target="https://customwheelhousellc.box.com/s/b91593pgl8w5b45xfx0oifu9l2hvsx3e" TargetMode="External"/><Relationship Id="rId343" Type="http://schemas.openxmlformats.org/officeDocument/2006/relationships/hyperlink" Target="https://customwheelhousellc.box.com/s/jepz4tux65v30v9vjzlo1epeyjb65gds" TargetMode="External"/><Relationship Id="rId550" Type="http://schemas.openxmlformats.org/officeDocument/2006/relationships/hyperlink" Target="https://customwheelhousellc.box.com/s/jxtmrvzbesrx6rz5oppprsw9ucukt8gc" TargetMode="External"/><Relationship Id="rId788" Type="http://schemas.openxmlformats.org/officeDocument/2006/relationships/hyperlink" Target="https://customwheelhousellc.box.com/s/d6y5vuz7kao5hb7yq4uof5uz7v08fhs5" TargetMode="External"/><Relationship Id="rId995" Type="http://schemas.openxmlformats.org/officeDocument/2006/relationships/hyperlink" Target="https://customwheelhousellc.box.com/s/trc3o267oby3b51v67txkpns5ltyjoyn" TargetMode="External"/><Relationship Id="rId1180" Type="http://schemas.openxmlformats.org/officeDocument/2006/relationships/hyperlink" Target="https://customwheelhousellc.box.com/s/4i3sywkwrkbp8tfxnql84svo8u4ce6cr" TargetMode="External"/><Relationship Id="rId2024" Type="http://schemas.openxmlformats.org/officeDocument/2006/relationships/hyperlink" Target="https://customwheelhousellc.box.com/s/une9442pen0gbuabzeeltge10zynx53i" TargetMode="External"/><Relationship Id="rId203" Type="http://schemas.openxmlformats.org/officeDocument/2006/relationships/hyperlink" Target="https://customwheelhousellc.box.com/s/rraan2d9anyz27si1evepghz328btukj" TargetMode="External"/><Relationship Id="rId648" Type="http://schemas.openxmlformats.org/officeDocument/2006/relationships/hyperlink" Target="https://customwheelhousellc.box.com/s/z641e7l7zmtz38sanfk0aatiy91qxns1" TargetMode="External"/><Relationship Id="rId855" Type="http://schemas.openxmlformats.org/officeDocument/2006/relationships/hyperlink" Target="https://customwheelhousellc.box.com/s/1uy4hsb6dchmeyjkqh04n0bhr1cyzxf4" TargetMode="External"/><Relationship Id="rId1040" Type="http://schemas.openxmlformats.org/officeDocument/2006/relationships/hyperlink" Target="https://customwheelhousellc.box.com/s/2eo8ol773hfbmy217bz5n1erv5mhqjh5" TargetMode="External"/><Relationship Id="rId1278" Type="http://schemas.openxmlformats.org/officeDocument/2006/relationships/hyperlink" Target="https://customwheelhousellc.box.com/s/sk8x6qgr6s437cc2399wvon58zx9p3pr" TargetMode="External"/><Relationship Id="rId1485" Type="http://schemas.openxmlformats.org/officeDocument/2006/relationships/hyperlink" Target="https://customwheelhousellc.box.com/s/xqezloi3lpfvwspnhcoc7q3jple9esf8" TargetMode="External"/><Relationship Id="rId1692" Type="http://schemas.openxmlformats.org/officeDocument/2006/relationships/hyperlink" Target="https://customwheelhousellc.box.com/s/2u8pvzdutsuboh2k5n9wjuqgp2byxlcb" TargetMode="External"/><Relationship Id="rId410" Type="http://schemas.openxmlformats.org/officeDocument/2006/relationships/hyperlink" Target="https://customwheelhousellc.box.com/s/ljsx6sh5bz1hhqarogy5mlfoqs8x94id" TargetMode="External"/><Relationship Id="rId508" Type="http://schemas.openxmlformats.org/officeDocument/2006/relationships/hyperlink" Target="https://customwheelhousellc.box.com/s/codw9fwhfmyuh824isbhy2tjqi0v43oz" TargetMode="External"/><Relationship Id="rId715" Type="http://schemas.openxmlformats.org/officeDocument/2006/relationships/hyperlink" Target="https://customwheelhousellc.box.com/s/dzhxozevgzx9mmwjxlarax72ytx82c99" TargetMode="External"/><Relationship Id="rId922" Type="http://schemas.openxmlformats.org/officeDocument/2006/relationships/hyperlink" Target="https://customwheelhousellc.box.com/s/ek3xz9cymb2s69ruywt6xost7yhmp22h" TargetMode="External"/><Relationship Id="rId1138" Type="http://schemas.openxmlformats.org/officeDocument/2006/relationships/hyperlink" Target="https://customwheelhousellc.box.com/s/likrhyrmzpbyqyl9sfnqcdsx9l6pdixy" TargetMode="External"/><Relationship Id="rId1345" Type="http://schemas.openxmlformats.org/officeDocument/2006/relationships/hyperlink" Target="https://customwheelhousellc.box.com/s/4p2ngwfc6rhcooc1gsh5sedjmqytimqp" TargetMode="External"/><Relationship Id="rId1552" Type="http://schemas.openxmlformats.org/officeDocument/2006/relationships/hyperlink" Target="https://customwheelhousellc.box.com/s/484h3g7yl3hsdega19huu2tm09dzwxfe" TargetMode="External"/><Relationship Id="rId1997" Type="http://schemas.openxmlformats.org/officeDocument/2006/relationships/hyperlink" Target="https://customwheelhousellc.box.com/s/rqbrc0z86t049bzfrqgovvfdplul5ef9" TargetMode="External"/><Relationship Id="rId1205" Type="http://schemas.openxmlformats.org/officeDocument/2006/relationships/hyperlink" Target="https://customwheelhousellc.box.com/s/7t594m6njqa97433ojqqylgvf0spw3f3" TargetMode="External"/><Relationship Id="rId1857" Type="http://schemas.openxmlformats.org/officeDocument/2006/relationships/hyperlink" Target="https://customwheelhousellc.box.com/s/o9afcs1ax4rfv10y6f6kaqzqaemp273q" TargetMode="External"/><Relationship Id="rId51" Type="http://schemas.openxmlformats.org/officeDocument/2006/relationships/hyperlink" Target="https://customwheelhousellc.box.com/s/kyzykqg3nt6i6xq6gfma32cqroo5xqb2" TargetMode="External"/><Relationship Id="rId1412" Type="http://schemas.openxmlformats.org/officeDocument/2006/relationships/hyperlink" Target="https://customwheelhousellc.box.com/s/2sxqd3niz3c4x78yo30r1idkoqhqo23k" TargetMode="External"/><Relationship Id="rId1717" Type="http://schemas.openxmlformats.org/officeDocument/2006/relationships/hyperlink" Target="https://customwheelhousellc.box.com/s/l9nd22mt4qnmpfet23n5iftfdpciziv3" TargetMode="External"/><Relationship Id="rId1924" Type="http://schemas.openxmlformats.org/officeDocument/2006/relationships/hyperlink" Target="https://customwheelhousellc.box.com/s/0x9r4tqr8o9xjm7stldrve88b9a311my" TargetMode="External"/><Relationship Id="rId298" Type="http://schemas.openxmlformats.org/officeDocument/2006/relationships/hyperlink" Target="https://customwheelhousellc.box.com/s/qd9endl1sdnnaqy5olo695aqq8u4n5l8" TargetMode="External"/><Relationship Id="rId158" Type="http://schemas.openxmlformats.org/officeDocument/2006/relationships/hyperlink" Target="https://customwheelhousellc.box.com/s/q1fpdxobbaeczarrri060g7x1w8x2qa3" TargetMode="External"/><Relationship Id="rId365" Type="http://schemas.openxmlformats.org/officeDocument/2006/relationships/hyperlink" Target="https://customwheelhousellc.box.com/s/sz1rr0xt72le1a72y2n3p428fmd98cr3" TargetMode="External"/><Relationship Id="rId572" Type="http://schemas.openxmlformats.org/officeDocument/2006/relationships/hyperlink" Target="https://customwheelhousellc.box.com/s/gu26iajmcm4d101433y2s7tk6u57prs1" TargetMode="External"/><Relationship Id="rId225" Type="http://schemas.openxmlformats.org/officeDocument/2006/relationships/hyperlink" Target="https://customwheelhousellc.box.com/s/2nx8f0pfvstsv4y3y74nesoe27imgusu" TargetMode="External"/><Relationship Id="rId432" Type="http://schemas.openxmlformats.org/officeDocument/2006/relationships/hyperlink" Target="https://customwheelhousellc.box.com/s/8l5ivmro78r3q6dfrkwo7mwqtmr1t936" TargetMode="External"/><Relationship Id="rId877" Type="http://schemas.openxmlformats.org/officeDocument/2006/relationships/hyperlink" Target="https://customwheelhousellc.box.com/s/0y4ov9jvbzrkwvrtpf63c2shwijthr4h" TargetMode="External"/><Relationship Id="rId1062" Type="http://schemas.openxmlformats.org/officeDocument/2006/relationships/hyperlink" Target="https://customwheelhousellc.box.com/s/f7uoqhiwefhgojh9l87ijoo6no5t53bi" TargetMode="External"/><Relationship Id="rId737" Type="http://schemas.openxmlformats.org/officeDocument/2006/relationships/hyperlink" Target="https://customwheelhousellc.box.com/s/7gm90hjxt63rcmz1rcu0b9ectqq7thm9" TargetMode="External"/><Relationship Id="rId944" Type="http://schemas.openxmlformats.org/officeDocument/2006/relationships/hyperlink" Target="https://customwheelhousellc.box.com/s/leug3o26518lt1lag2vrx76hsk8du0od" TargetMode="External"/><Relationship Id="rId1367" Type="http://schemas.openxmlformats.org/officeDocument/2006/relationships/hyperlink" Target="https://customwheelhousellc.box.com/s/oh991iurhno1sz6bmpfniwyw80okzz58" TargetMode="External"/><Relationship Id="rId1574" Type="http://schemas.openxmlformats.org/officeDocument/2006/relationships/hyperlink" Target="https://customwheelhousellc.box.com/s/cuo9znww2oscfyyto8kamxpwyt0x0hba" TargetMode="External"/><Relationship Id="rId1781" Type="http://schemas.openxmlformats.org/officeDocument/2006/relationships/hyperlink" Target="https://customwheelhousellc.box.com/s/gjbptrchyn671attdpv0f3fl4iqb0rx5" TargetMode="External"/><Relationship Id="rId73" Type="http://schemas.openxmlformats.org/officeDocument/2006/relationships/hyperlink" Target="https://customwheelhousellc.box.com/s/y1kpn1wem4lg4arq1xbesu5hx134rwyu" TargetMode="External"/><Relationship Id="rId804" Type="http://schemas.openxmlformats.org/officeDocument/2006/relationships/hyperlink" Target="https://customwheelhousellc.box.com/s/m8dddx0oahcrneo38r97vvdzszc7hh87" TargetMode="External"/><Relationship Id="rId1227" Type="http://schemas.openxmlformats.org/officeDocument/2006/relationships/hyperlink" Target="https://customwheelhousellc.box.com/s/ixl7683kg5xgfhb5kv6j1h6hwuzqcrdu" TargetMode="External"/><Relationship Id="rId1434" Type="http://schemas.openxmlformats.org/officeDocument/2006/relationships/hyperlink" Target="https://customwheelhousellc.box.com/s/qgzrkd4xaq8at0gmux6z1x5tr7uj0tgc" TargetMode="External"/><Relationship Id="rId1641" Type="http://schemas.openxmlformats.org/officeDocument/2006/relationships/hyperlink" Target="https://customwheelhousellc.box.com/s/cn224cs61amfs9fcpvcr4mxrxxvzb53t" TargetMode="External"/><Relationship Id="rId1879" Type="http://schemas.openxmlformats.org/officeDocument/2006/relationships/hyperlink" Target="https://customwheelhousellc.box.com/s/7gm90hjxt63rcmz1rcu0b9ectqq7thm9" TargetMode="External"/><Relationship Id="rId1501" Type="http://schemas.openxmlformats.org/officeDocument/2006/relationships/hyperlink" Target="https://customwheelhousellc.box.com/s/pvfphdsudm11721jlmkf7dcv1udsfuug" TargetMode="External"/><Relationship Id="rId1739" Type="http://schemas.openxmlformats.org/officeDocument/2006/relationships/hyperlink" Target="https://customwheelhousellc.box.com/s/9q5zjx5b9s1h521uenbbngo7q49un1ov" TargetMode="External"/><Relationship Id="rId1946" Type="http://schemas.openxmlformats.org/officeDocument/2006/relationships/hyperlink" Target="https://customwheelhousellc.box.com/s/xfmy8ipd9q1pb0zea84zl1r7kg6kijfb" TargetMode="External"/><Relationship Id="rId1806" Type="http://schemas.openxmlformats.org/officeDocument/2006/relationships/hyperlink" Target="https://customwheelhousellc.box.com/s/etd1txo4l66ia1r2gxuoymytkkkfri2v" TargetMode="External"/><Relationship Id="rId387" Type="http://schemas.openxmlformats.org/officeDocument/2006/relationships/hyperlink" Target="https://customwheelhousellc.box.com/s/sh5oi3roz8bfgs7eexzubew549txskh4" TargetMode="External"/><Relationship Id="rId594" Type="http://schemas.openxmlformats.org/officeDocument/2006/relationships/hyperlink" Target="https://customwheelhousellc.box.com/s/kiiehmjjtxw5stwmbjjwe29mvbuhuk4u" TargetMode="External"/><Relationship Id="rId247" Type="http://schemas.openxmlformats.org/officeDocument/2006/relationships/hyperlink" Target="https://customwheelhousellc.box.com/s/2sxqd3niz3c4x78yo30r1idkoqhqo23k" TargetMode="External"/><Relationship Id="rId899" Type="http://schemas.openxmlformats.org/officeDocument/2006/relationships/hyperlink" Target="https://customwheelhousellc.box.com/s/no967xvllta5v0icycahc2318ny1hv3t" TargetMode="External"/><Relationship Id="rId1084" Type="http://schemas.openxmlformats.org/officeDocument/2006/relationships/hyperlink" Target="https://customwheelhousellc.box.com/s/97yynloi82luwmydyxorx3jd7o2zj6lm" TargetMode="External"/><Relationship Id="rId107" Type="http://schemas.openxmlformats.org/officeDocument/2006/relationships/hyperlink" Target="https://customwheelhousellc.box.com/s/x9srlh34etsgkwq7tv3335bg3q777am9" TargetMode="External"/><Relationship Id="rId454" Type="http://schemas.openxmlformats.org/officeDocument/2006/relationships/hyperlink" Target="https://customwheelhousellc.box.com/s/d6y5vuz7kao5hb7yq4uof5uz7v08fhs5" TargetMode="External"/><Relationship Id="rId661" Type="http://schemas.openxmlformats.org/officeDocument/2006/relationships/hyperlink" Target="https://customwheelhousellc.box.com/s/xgqd4tdvsv8sre29db1zzcj3hcbh6iqp" TargetMode="External"/><Relationship Id="rId759" Type="http://schemas.openxmlformats.org/officeDocument/2006/relationships/hyperlink" Target="https://customwheelhousellc.box.com/s/ip482qbmysdgaf6jlxriv2uk24h7uues" TargetMode="External"/><Relationship Id="rId966" Type="http://schemas.openxmlformats.org/officeDocument/2006/relationships/hyperlink" Target="https://customwheelhousellc.box.com/s/wmdilrk7ypl4dwz965qntiicnogudze2" TargetMode="External"/><Relationship Id="rId1291" Type="http://schemas.openxmlformats.org/officeDocument/2006/relationships/hyperlink" Target="https://customwheelhousellc.box.com/s/vzqmozxaewe4wc8mzxmoflglege36l05" TargetMode="External"/><Relationship Id="rId1389" Type="http://schemas.openxmlformats.org/officeDocument/2006/relationships/hyperlink" Target="https://customwheelhousellc.box.com/s/0djaa7da2e01inipqiq03t85h0tftijl" TargetMode="External"/><Relationship Id="rId1596" Type="http://schemas.openxmlformats.org/officeDocument/2006/relationships/hyperlink" Target="https://customwheelhousellc.box.com/s/5vmc6sf89myax8xx49icig73dr1bdef8" TargetMode="External"/><Relationship Id="rId314" Type="http://schemas.openxmlformats.org/officeDocument/2006/relationships/hyperlink" Target="https://customwheelhousellc.box.com/s/siv26roverizbrsuo2uooafpf9u9t9r6" TargetMode="External"/><Relationship Id="rId521" Type="http://schemas.openxmlformats.org/officeDocument/2006/relationships/hyperlink" Target="https://customwheelhousellc.box.com/s/sljauue1nxayiq5v5p1f9gik6ahmnfpc" TargetMode="External"/><Relationship Id="rId619" Type="http://schemas.openxmlformats.org/officeDocument/2006/relationships/hyperlink" Target="https://customwheelhousellc.box.com/s/jfuph35xqarazx5x7oucfz573osp3cwb" TargetMode="External"/><Relationship Id="rId1151" Type="http://schemas.openxmlformats.org/officeDocument/2006/relationships/hyperlink" Target="https://customwheelhousellc.box.com/s/24pf2hqxgc66eo5x4uo7mbnk44a2xkmw" TargetMode="External"/><Relationship Id="rId1249" Type="http://schemas.openxmlformats.org/officeDocument/2006/relationships/hyperlink" Target="https://customwheelhousellc.box.com/s/484h3g7yl3hsdega19huu2tm09dzwxfe" TargetMode="External"/><Relationship Id="rId95" Type="http://schemas.openxmlformats.org/officeDocument/2006/relationships/hyperlink" Target="https://customwheelhousellc.box.com/s/y1kpn1wem4lg4arq1xbesu5hx134rwyu" TargetMode="External"/><Relationship Id="rId826" Type="http://schemas.openxmlformats.org/officeDocument/2006/relationships/hyperlink" Target="https://customwheelhousellc.box.com/s/da8auet82yz9buyxo6ljt7ipr6t2fdo1" TargetMode="External"/><Relationship Id="rId1011" Type="http://schemas.openxmlformats.org/officeDocument/2006/relationships/hyperlink" Target="https://customwheelhousellc.box.com/s/esn8dl1iu4467yfc0ta66aowm00n3akc" TargetMode="External"/><Relationship Id="rId1109" Type="http://schemas.openxmlformats.org/officeDocument/2006/relationships/hyperlink" Target="https://customwheelhousellc.box.com/s/1quchxpqhw3fusbn74aak8kg89g0mse6" TargetMode="External"/><Relationship Id="rId1456" Type="http://schemas.openxmlformats.org/officeDocument/2006/relationships/hyperlink" Target="https://customwheelhousellc.box.com/s/assuo0kjssndp7tjcpwvfde2njee3brf" TargetMode="External"/><Relationship Id="rId1663" Type="http://schemas.openxmlformats.org/officeDocument/2006/relationships/hyperlink" Target="https://customwheelhousellc.box.com/s/z5xk3fh40r54pi8at7eo1vxu5pnzdnd8" TargetMode="External"/><Relationship Id="rId1870" Type="http://schemas.openxmlformats.org/officeDocument/2006/relationships/hyperlink" Target="https://customwheelhousellc.box.com/s/eajy264kqxygyfh0tfznb5rmhhdwaj9o" TargetMode="External"/><Relationship Id="rId1968" Type="http://schemas.openxmlformats.org/officeDocument/2006/relationships/hyperlink" Target="https://customwheelhousellc.box.com/s/lapyai37w2221p72s6urrxanzzymsxao" TargetMode="External"/><Relationship Id="rId1316" Type="http://schemas.openxmlformats.org/officeDocument/2006/relationships/hyperlink" Target="https://customwheelhousellc.box.com/s/ln1iy3lyfc8buv7bvr5n2m8lsi3etuz2" TargetMode="External"/><Relationship Id="rId1523" Type="http://schemas.openxmlformats.org/officeDocument/2006/relationships/hyperlink" Target="https://customwheelhousellc.box.com/s/sfg7u3l42i2kqdh871sp2rnvjah1f1jc" TargetMode="External"/><Relationship Id="rId1730" Type="http://schemas.openxmlformats.org/officeDocument/2006/relationships/hyperlink" Target="https://customwheelhousellc.box.com/s/345w6oyptv9025z10049mvc1j0uinq4u" TargetMode="External"/><Relationship Id="rId22" Type="http://schemas.openxmlformats.org/officeDocument/2006/relationships/hyperlink" Target="https://customwheelhousellc.box.com/s/rkteyv8bzqni03fcn4f65zvsuy7r4u7l" TargetMode="External"/><Relationship Id="rId1828" Type="http://schemas.openxmlformats.org/officeDocument/2006/relationships/hyperlink" Target="https://customwheelhousellc.box.com/s/kjqfyrp4712rx6a5j0xk6dxghqrjly99" TargetMode="External"/><Relationship Id="rId171" Type="http://schemas.openxmlformats.org/officeDocument/2006/relationships/hyperlink" Target="https://customwheelhousellc.box.com/s/nyjx8kgz31fgfubevi0f4tjnzg8jgzcp" TargetMode="External"/><Relationship Id="rId269" Type="http://schemas.openxmlformats.org/officeDocument/2006/relationships/hyperlink" Target="https://customwheelhousellc.box.com/s/b5l7hl84d636dr2i14kkj697nb136rr0" TargetMode="External"/><Relationship Id="rId476" Type="http://schemas.openxmlformats.org/officeDocument/2006/relationships/hyperlink" Target="https://customwheelhousellc.box.com/s/ac9h0g0gzirf7lx0cnibk8hjz32j7me0" TargetMode="External"/><Relationship Id="rId683" Type="http://schemas.openxmlformats.org/officeDocument/2006/relationships/hyperlink" Target="https://customwheelhousellc.box.com/s/gsahqgi3rse2kki44xcl25rwrz7ixzc5" TargetMode="External"/><Relationship Id="rId890" Type="http://schemas.openxmlformats.org/officeDocument/2006/relationships/hyperlink" Target="https://customwheelhousellc.box.com/s/m1d6jzpgjd7bml5kd839ex54cr4n5cq7" TargetMode="External"/><Relationship Id="rId129" Type="http://schemas.openxmlformats.org/officeDocument/2006/relationships/hyperlink" Target="https://customwheelhousellc.box.com/s/tviiad4h48iecpf8olel55ggvg84yq4m" TargetMode="External"/><Relationship Id="rId336" Type="http://schemas.openxmlformats.org/officeDocument/2006/relationships/hyperlink" Target="https://customwheelhousellc.box.com/s/a9ryprhoadc2qwahzcl03zd1ky7f3j96" TargetMode="External"/><Relationship Id="rId543" Type="http://schemas.openxmlformats.org/officeDocument/2006/relationships/hyperlink" Target="https://customwheelhousellc.box.com/s/8tz9r6xhj2gady3vllng4uaj2w1z5oe6" TargetMode="External"/><Relationship Id="rId988" Type="http://schemas.openxmlformats.org/officeDocument/2006/relationships/hyperlink" Target="https://customwheelhousellc.box.com/s/8txokzckexkpjl31s19st6v85lrscpcx" TargetMode="External"/><Relationship Id="rId1173" Type="http://schemas.openxmlformats.org/officeDocument/2006/relationships/hyperlink" Target="https://customwheelhousellc.box.com/s/9hrzay3hi7zq5ly2szk0pmyx7videw6u" TargetMode="External"/><Relationship Id="rId1380" Type="http://schemas.openxmlformats.org/officeDocument/2006/relationships/hyperlink" Target="https://customwheelhousellc.box.com/s/likrhyrmzpbyqyl9sfnqcdsx9l6pdixy" TargetMode="External"/><Relationship Id="rId2017" Type="http://schemas.openxmlformats.org/officeDocument/2006/relationships/hyperlink" Target="https://customwheelhousellc.box.com/s/s16ds8jgly6qjki23zcph4lcqwsjsj3t" TargetMode="External"/><Relationship Id="rId403" Type="http://schemas.openxmlformats.org/officeDocument/2006/relationships/hyperlink" Target="https://customwheelhousellc.box.com/s/v9t7y53tvdvlbf940wkhxmxluurhvp6g" TargetMode="External"/><Relationship Id="rId750" Type="http://schemas.openxmlformats.org/officeDocument/2006/relationships/hyperlink" Target="https://customwheelhousellc.box.com/s/i36uoigpev8gxmtmef4ls8tvsxo6ejfl" TargetMode="External"/><Relationship Id="rId848" Type="http://schemas.openxmlformats.org/officeDocument/2006/relationships/hyperlink" Target="https://customwheelhousellc.box.com/s/x6vmiw2oa35e5sffmph9j8t9kdqos83v" TargetMode="External"/><Relationship Id="rId1033" Type="http://schemas.openxmlformats.org/officeDocument/2006/relationships/hyperlink" Target="https://customwheelhousellc.box.com/s/xzq7eyzcmtn8pxypmqa62rseaczqxtuc" TargetMode="External"/><Relationship Id="rId1478" Type="http://schemas.openxmlformats.org/officeDocument/2006/relationships/hyperlink" Target="https://customwheelhousellc.box.com/s/bpseog4oaix45t2rrd7yi0mxks1o279a" TargetMode="External"/><Relationship Id="rId1685" Type="http://schemas.openxmlformats.org/officeDocument/2006/relationships/hyperlink" Target="https://customwheelhousellc.box.com/s/db9nv7jsnemnnfuuhrdm36rgrbpzhcz9" TargetMode="External"/><Relationship Id="rId1892" Type="http://schemas.openxmlformats.org/officeDocument/2006/relationships/hyperlink" Target="https://customwheelhousellc.box.com/s/i36uoigpev8gxmtmef4ls8tvsxo6ejfl" TargetMode="External"/><Relationship Id="rId610" Type="http://schemas.openxmlformats.org/officeDocument/2006/relationships/hyperlink" Target="https://customwheelhousellc.box.com/s/rkuzmigbhg9g8d9rjcwyv3ambarq70r8" TargetMode="External"/><Relationship Id="rId708" Type="http://schemas.openxmlformats.org/officeDocument/2006/relationships/hyperlink" Target="https://customwheelhousellc.box.com/s/8g2x654kwyn948c3nwiu2f3rst8tb8xd" TargetMode="External"/><Relationship Id="rId915" Type="http://schemas.openxmlformats.org/officeDocument/2006/relationships/hyperlink" Target="https://customwheelhousellc.box.com/s/kv19thyrh0tvmbd4rck4ff2phwxrq8av" TargetMode="External"/><Relationship Id="rId1240" Type="http://schemas.openxmlformats.org/officeDocument/2006/relationships/hyperlink" Target="https://customwheelhousellc.box.com/s/alfz2rl4xc2rbet03svja9ax9fexm1in" TargetMode="External"/><Relationship Id="rId1338" Type="http://schemas.openxmlformats.org/officeDocument/2006/relationships/hyperlink" Target="https://customwheelhousellc.box.com/s/6agwegw0ok1yy313td0bjvph4obklxra" TargetMode="External"/><Relationship Id="rId1545" Type="http://schemas.openxmlformats.org/officeDocument/2006/relationships/hyperlink" Target="https://customwheelhousellc.box.com/s/jb66jfs77fbjkruxzvfc6buwe94oxzt8" TargetMode="External"/><Relationship Id="rId1100" Type="http://schemas.openxmlformats.org/officeDocument/2006/relationships/hyperlink" Target="https://customwheelhousellc.box.com/s/wfc72he5tdx4mzur32w15feczrmptf4n" TargetMode="External"/><Relationship Id="rId1405" Type="http://schemas.openxmlformats.org/officeDocument/2006/relationships/hyperlink" Target="https://customwheelhousellc.box.com/s/b5l7hl84d636dr2i14kkj697nb136rr0" TargetMode="External"/><Relationship Id="rId1752" Type="http://schemas.openxmlformats.org/officeDocument/2006/relationships/hyperlink" Target="https://customwheelhousellc.box.com/s/qq1ny6d1g1nkl6vl5bntnyqxi8vrqoy4" TargetMode="External"/><Relationship Id="rId44" Type="http://schemas.openxmlformats.org/officeDocument/2006/relationships/hyperlink" Target="https://customwheelhousellc.box.com/s/rkteyv8bzqni03fcn4f65zvsuy7r4u7l" TargetMode="External"/><Relationship Id="rId1612" Type="http://schemas.openxmlformats.org/officeDocument/2006/relationships/hyperlink" Target="https://customwheelhousellc.box.com/s/pm0oir4n93gt1r3cl47zyws5ntqx4qx0" TargetMode="External"/><Relationship Id="rId1917" Type="http://schemas.openxmlformats.org/officeDocument/2006/relationships/hyperlink" Target="https://customwheelhousellc.box.com/s/fqk7mxkrmaxftf9fx8t0hhj4pees0c2e" TargetMode="External"/><Relationship Id="rId193" Type="http://schemas.openxmlformats.org/officeDocument/2006/relationships/hyperlink" Target="https://customwheelhousellc.box.com/s/v7bmw4x47vr9bg53uweh4fs7m9mut38r" TargetMode="External"/><Relationship Id="rId498" Type="http://schemas.openxmlformats.org/officeDocument/2006/relationships/hyperlink" Target="https://customwheelhousellc.box.com/s/edqdve9hk09uzbflxgsm9y52tns4xg72" TargetMode="External"/><Relationship Id="rId260" Type="http://schemas.openxmlformats.org/officeDocument/2006/relationships/hyperlink" Target="https://customwheelhousellc.box.com/s/23m512ziiaeslbuwy6tnipw3peuegunm" TargetMode="External"/><Relationship Id="rId120" Type="http://schemas.openxmlformats.org/officeDocument/2006/relationships/hyperlink" Target="https://customwheelhousellc.box.com/s/kyzykqg3nt6i6xq6gfma32cqroo5xqb2" TargetMode="External"/><Relationship Id="rId358" Type="http://schemas.openxmlformats.org/officeDocument/2006/relationships/hyperlink" Target="https://customwheelhousellc.box.com/s/jftv6bwr7cuo2mict6hoimink9kkxljh" TargetMode="External"/><Relationship Id="rId565" Type="http://schemas.openxmlformats.org/officeDocument/2006/relationships/hyperlink" Target="https://customwheelhousellc.box.com/s/ip482qbmysdgaf6jlxriv2uk24h7uues" TargetMode="External"/><Relationship Id="rId772" Type="http://schemas.openxmlformats.org/officeDocument/2006/relationships/hyperlink" Target="https://customwheelhousellc.box.com/s/eajy264kqxygyfh0tfznb5rmhhdwaj9o" TargetMode="External"/><Relationship Id="rId1195" Type="http://schemas.openxmlformats.org/officeDocument/2006/relationships/hyperlink" Target="https://customwheelhousellc.box.com/s/u67hufd08m4n5tcf3cuucotj2rhyn7lj" TargetMode="External"/><Relationship Id="rId2039" Type="http://schemas.openxmlformats.org/officeDocument/2006/relationships/hyperlink" Target="https://customwheelhousellc.box.com/s/xtu5xqo7ykv3014xo9ycniwzk2ne021i" TargetMode="External"/><Relationship Id="rId218" Type="http://schemas.openxmlformats.org/officeDocument/2006/relationships/hyperlink" Target="https://customwheelhousellc.box.com/s/24pf2hqxgc66eo5x4uo7mbnk44a2xkmw" TargetMode="External"/><Relationship Id="rId425" Type="http://schemas.openxmlformats.org/officeDocument/2006/relationships/hyperlink" Target="https://customwheelhousellc.box.com/s/td5qo0ujhjqqjr1zs8fizdvhnu79ez87" TargetMode="External"/><Relationship Id="rId632" Type="http://schemas.openxmlformats.org/officeDocument/2006/relationships/hyperlink" Target="https://customwheelhousellc.box.com/s/xyy6ib7yzsep9x4nwjfv69ozjv2qs7q7" TargetMode="External"/><Relationship Id="rId1055" Type="http://schemas.openxmlformats.org/officeDocument/2006/relationships/hyperlink" Target="https://customwheelhousellc.box.com/s/23m512ziiaeslbuwy6tnipw3peuegunm" TargetMode="External"/><Relationship Id="rId1262" Type="http://schemas.openxmlformats.org/officeDocument/2006/relationships/hyperlink" Target="https://customwheelhousellc.box.com/s/b3xc324kbx7v2057f12kvp939du4u6am" TargetMode="External"/><Relationship Id="rId937" Type="http://schemas.openxmlformats.org/officeDocument/2006/relationships/hyperlink" Target="https://customwheelhousellc.box.com/s/it8iu5uxrl64a5k90otb9wcyrdn3a90h" TargetMode="External"/><Relationship Id="rId1122" Type="http://schemas.openxmlformats.org/officeDocument/2006/relationships/hyperlink" Target="https://customwheelhousellc.box.com/s/7ga8pedk4rifm3a62d9v66o9xhhb9hn3" TargetMode="External"/><Relationship Id="rId1567" Type="http://schemas.openxmlformats.org/officeDocument/2006/relationships/hyperlink" Target="https://customwheelhousellc.box.com/s/20exp8jh5f5757mprbyv4zzgscjl6nr9" TargetMode="External"/><Relationship Id="rId1774" Type="http://schemas.openxmlformats.org/officeDocument/2006/relationships/hyperlink" Target="https://customwheelhousellc.box.com/s/g08y2h4jbnsare19xdmqjfnwg3u8pgtm" TargetMode="External"/><Relationship Id="rId1981" Type="http://schemas.openxmlformats.org/officeDocument/2006/relationships/hyperlink" Target="https://customwheelhousellc.box.com/s/t1r2rjikr56gingla8cx0gwby79jpan9" TargetMode="External"/><Relationship Id="rId66" Type="http://schemas.openxmlformats.org/officeDocument/2006/relationships/hyperlink" Target="https://customwheelhousellc.box.com/s/d6m332vb8zxzmg7p2vwh5zh2x6a2dieq" TargetMode="External"/><Relationship Id="rId1427" Type="http://schemas.openxmlformats.org/officeDocument/2006/relationships/hyperlink" Target="https://customwheelhousellc.box.com/s/g4dzi1ipzvai91rsvocd54oqzgg8c77w" TargetMode="External"/><Relationship Id="rId1634" Type="http://schemas.openxmlformats.org/officeDocument/2006/relationships/hyperlink" Target="https://customwheelhousellc.box.com/s/pm0oir4n93gt1r3cl47zyws5ntqx4qx0" TargetMode="External"/><Relationship Id="rId1841" Type="http://schemas.openxmlformats.org/officeDocument/2006/relationships/hyperlink" Target="https://customwheelhousellc.box.com/s/7gm90hjxt63rcmz1rcu0b9ectqq7thm9" TargetMode="External"/><Relationship Id="rId1939" Type="http://schemas.openxmlformats.org/officeDocument/2006/relationships/hyperlink" Target="https://customwheelhousellc.box.com/s/9vnr1tdy1f2khbcpu7k58qloonns20q6" TargetMode="External"/><Relationship Id="rId1701" Type="http://schemas.openxmlformats.org/officeDocument/2006/relationships/hyperlink" Target="https://customwheelhousellc.box.com/s/lsjkyye9p3wl9cpo0392cjn67s0xc3hj" TargetMode="External"/><Relationship Id="rId282" Type="http://schemas.openxmlformats.org/officeDocument/2006/relationships/hyperlink" Target="https://customwheelhousellc.box.com/s/tqerj10x3usyu644om6ycq6ju9pof1jb" TargetMode="External"/><Relationship Id="rId587" Type="http://schemas.openxmlformats.org/officeDocument/2006/relationships/hyperlink" Target="https://customwheelhousellc.box.com/s/pju5lc0euepxu2faq6g1v2hdw2suwnxs" TargetMode="External"/><Relationship Id="rId8" Type="http://schemas.openxmlformats.org/officeDocument/2006/relationships/hyperlink" Target="https://www.dropbox.com/s/py2si9m6li12xkk/MR405_UTV_Beadlock_Matte_Black_Head_On.jpg?dl=0" TargetMode="External"/><Relationship Id="rId142" Type="http://schemas.openxmlformats.org/officeDocument/2006/relationships/hyperlink" Target="https://customwheelhousellc.box.com/s/ooeo3vk7jpbdjzoja4h70mnwge3oaa31" TargetMode="External"/><Relationship Id="rId447" Type="http://schemas.openxmlformats.org/officeDocument/2006/relationships/hyperlink" Target="https://customwheelhousellc.box.com/s/215uxlkp7qkb153lgoorf8fs4kaf34d7" TargetMode="External"/><Relationship Id="rId794" Type="http://schemas.openxmlformats.org/officeDocument/2006/relationships/hyperlink" Target="https://customwheelhousellc.box.com/s/0vpvbgyz5ytdi7humfxys5hctwnxqev5" TargetMode="External"/><Relationship Id="rId1077" Type="http://schemas.openxmlformats.org/officeDocument/2006/relationships/hyperlink" Target="https://customwheelhousellc.box.com/s/n0oyfjy03472m6losvgzap556bsiig7n" TargetMode="External"/><Relationship Id="rId2030" Type="http://schemas.openxmlformats.org/officeDocument/2006/relationships/hyperlink" Target="https://customwheelhousellc.box.com/s/gsahqgi3rse2kki44xcl25rwrz7ixzc5" TargetMode="External"/><Relationship Id="rId654" Type="http://schemas.openxmlformats.org/officeDocument/2006/relationships/hyperlink" Target="https://customwheelhousellc.box.com/s/3eix89xhlctc53s34m0mzfwctbod7av1" TargetMode="External"/><Relationship Id="rId861" Type="http://schemas.openxmlformats.org/officeDocument/2006/relationships/hyperlink" Target="https://customwheelhousellc.box.com/s/1uy4hsb6dchmeyjkqh04n0bhr1cyzxf4" TargetMode="External"/><Relationship Id="rId959" Type="http://schemas.openxmlformats.org/officeDocument/2006/relationships/hyperlink" Target="https://customwheelhousellc.box.com/s/tn4u4bttu5oq0ybmu78ymibh72z3t05j" TargetMode="External"/><Relationship Id="rId1284" Type="http://schemas.openxmlformats.org/officeDocument/2006/relationships/hyperlink" Target="https://customwheelhousellc.box.com/s/m8dddx0oahcrneo38r97vvdzszc7hh87" TargetMode="External"/><Relationship Id="rId1491" Type="http://schemas.openxmlformats.org/officeDocument/2006/relationships/hyperlink" Target="https://customwheelhousellc.box.com/s/pvfphdsudm11721jlmkf7dcv1udsfuug" TargetMode="External"/><Relationship Id="rId1589" Type="http://schemas.openxmlformats.org/officeDocument/2006/relationships/hyperlink" Target="https://customwheelhousellc.box.com/s/usks5hkopdlmzvba2w8fvfebx3o609sd" TargetMode="External"/><Relationship Id="rId307" Type="http://schemas.openxmlformats.org/officeDocument/2006/relationships/hyperlink" Target="https://customwheelhousellc.box.com/s/4uxzdszxd74mwtwt66ki7p27uvuwhbnt" TargetMode="External"/><Relationship Id="rId514" Type="http://schemas.openxmlformats.org/officeDocument/2006/relationships/hyperlink" Target="https://customwheelhousellc.box.com/s/kjqfyrp4712rx6a5j0xk6dxghqrjly99" TargetMode="External"/><Relationship Id="rId721" Type="http://schemas.openxmlformats.org/officeDocument/2006/relationships/hyperlink" Target="https://customwheelhousellc.box.com/s/0orluys95z38u3txdbt7bauj7alp6405" TargetMode="External"/><Relationship Id="rId1144" Type="http://schemas.openxmlformats.org/officeDocument/2006/relationships/hyperlink" Target="https://customwheelhousellc.box.com/s/f2ndrlbad9ossg1f6c59jt183onwwg1w" TargetMode="External"/><Relationship Id="rId1351" Type="http://schemas.openxmlformats.org/officeDocument/2006/relationships/hyperlink" Target="https://customwheelhousellc.box.com/s/ax0pzuy06kd9fczznkmz3myp9yab2qfa" TargetMode="External"/><Relationship Id="rId1449" Type="http://schemas.openxmlformats.org/officeDocument/2006/relationships/hyperlink" Target="https://customwheelhousellc.box.com/s/y6li57l56ijc6a8izbv1rl32hzvt57nm" TargetMode="External"/><Relationship Id="rId1796" Type="http://schemas.openxmlformats.org/officeDocument/2006/relationships/hyperlink" Target="https://customwheelhousellc.box.com/s/etd1txo4l66ia1r2gxuoymytkkkfri2v" TargetMode="External"/><Relationship Id="rId88" Type="http://schemas.openxmlformats.org/officeDocument/2006/relationships/hyperlink" Target="https://customwheelhousellc.box.com/s/y1kpn1wem4lg4arq1xbesu5hx134rwyu" TargetMode="External"/><Relationship Id="rId819" Type="http://schemas.openxmlformats.org/officeDocument/2006/relationships/hyperlink" Target="https://customwheelhousellc.box.com/s/jty6xrgimw6ysv9zhte0r3omjm8eqduz" TargetMode="External"/><Relationship Id="rId1004" Type="http://schemas.openxmlformats.org/officeDocument/2006/relationships/hyperlink" Target="https://customwheelhousellc.box.com/s/4jgyvcys19a1ujkvqyn68s4e0z4wwzhr" TargetMode="External"/><Relationship Id="rId1211" Type="http://schemas.openxmlformats.org/officeDocument/2006/relationships/hyperlink" Target="https://customwheelhousellc.box.com/s/7t594m6njqa97433ojqqylgvf0spw3f3" TargetMode="External"/><Relationship Id="rId1656" Type="http://schemas.openxmlformats.org/officeDocument/2006/relationships/hyperlink" Target="https://customwheelhousellc.box.com/s/p6vo5wlta1dsbmhcmui9r4srbkfna1ky" TargetMode="External"/><Relationship Id="rId1863" Type="http://schemas.openxmlformats.org/officeDocument/2006/relationships/hyperlink" Target="https://customwheelhousellc.box.com/s/o9afcs1ax4rfv10y6f6kaqzqaemp273q" TargetMode="External"/><Relationship Id="rId1309" Type="http://schemas.openxmlformats.org/officeDocument/2006/relationships/hyperlink" Target="https://customwheelhousellc.box.com/s/vojznl0zlzr1jdnew6dygavqc538xhyu" TargetMode="External"/><Relationship Id="rId1516" Type="http://schemas.openxmlformats.org/officeDocument/2006/relationships/hyperlink" Target="https://customwheelhousellc.box.com/s/vzqmozxaewe4wc8mzxmoflglege36l05" TargetMode="External"/><Relationship Id="rId1723" Type="http://schemas.openxmlformats.org/officeDocument/2006/relationships/hyperlink" Target="https://customwheelhousellc.box.com/s/dp02u7oc8wbe3yafjj4em4rcvy3n2bnm" TargetMode="External"/><Relationship Id="rId1930" Type="http://schemas.openxmlformats.org/officeDocument/2006/relationships/hyperlink" Target="https://customwheelhousellc.box.com/s/xfmy8ipd9q1pb0zea84zl1r7kg6kijfb" TargetMode="External"/><Relationship Id="rId15" Type="http://schemas.openxmlformats.org/officeDocument/2006/relationships/hyperlink" Target="https://customwheelhousellc.box.com/s/3hodctmtuyoh9lku1fnzupnbnamtsb0m" TargetMode="External"/><Relationship Id="rId164" Type="http://schemas.openxmlformats.org/officeDocument/2006/relationships/hyperlink" Target="https://customwheelhousellc.box.com/s/nyjx8kgz31fgfubevi0f4tjnzg8jgzcp" TargetMode="External"/><Relationship Id="rId371" Type="http://schemas.openxmlformats.org/officeDocument/2006/relationships/hyperlink" Target="https://customwheelhousellc.box.com/s/e5rkxdczl6hebhf8ue071lhghwf5mex9" TargetMode="External"/><Relationship Id="rId469" Type="http://schemas.openxmlformats.org/officeDocument/2006/relationships/hyperlink" Target="https://customwheelhousellc.box.com/s/4i3sywkwrkbp8tfxnql84svo8u4ce6cr" TargetMode="External"/><Relationship Id="rId676" Type="http://schemas.openxmlformats.org/officeDocument/2006/relationships/hyperlink" Target="https://customwheelhousellc.box.com/s/yb4p3hh2lm9c1zwlhbfuozhva41qabom" TargetMode="External"/><Relationship Id="rId883" Type="http://schemas.openxmlformats.org/officeDocument/2006/relationships/hyperlink" Target="https://customwheelhousellc.box.com/s/ttirpybk5o4fo428ck45fvq4l5un93p7" TargetMode="External"/><Relationship Id="rId1099" Type="http://schemas.openxmlformats.org/officeDocument/2006/relationships/hyperlink" Target="https://customwheelhousellc.box.com/s/x60c5ygi9jbzstam4f45lo2ujhvsdmmi" TargetMode="External"/><Relationship Id="rId231" Type="http://schemas.openxmlformats.org/officeDocument/2006/relationships/hyperlink" Target="https://customwheelhousellc.box.com/s/2nx8f0pfvstsv4y3y74nesoe27imgusu" TargetMode="External"/><Relationship Id="rId329" Type="http://schemas.openxmlformats.org/officeDocument/2006/relationships/hyperlink" Target="https://customwheelhousellc.box.com/s/y78j5xyzs08wc60plmo67t7ocahpt1mi" TargetMode="External"/><Relationship Id="rId536" Type="http://schemas.openxmlformats.org/officeDocument/2006/relationships/hyperlink" Target="https://customwheelhousellc.box.com/s/enum79be7jsef18x9sz621vgeyztgeku" TargetMode="External"/><Relationship Id="rId1166" Type="http://schemas.openxmlformats.org/officeDocument/2006/relationships/hyperlink" Target="https://customwheelhousellc.box.com/s/841nnx14qw0tj5vetctqclkp99uuwpll" TargetMode="External"/><Relationship Id="rId1373" Type="http://schemas.openxmlformats.org/officeDocument/2006/relationships/hyperlink" Target="https://customwheelhousellc.box.com/s/nbjkgipfofl06lnnrwzciql9fa1a8gtd" TargetMode="External"/><Relationship Id="rId743" Type="http://schemas.openxmlformats.org/officeDocument/2006/relationships/hyperlink" Target="https://customwheelhousellc.box.com/s/7gm90hjxt63rcmz1rcu0b9ectqq7thm9" TargetMode="External"/><Relationship Id="rId950" Type="http://schemas.openxmlformats.org/officeDocument/2006/relationships/hyperlink" Target="https://customwheelhousellc.box.com/s/wmdilrk7ypl4dwz965qntiicnogudze2" TargetMode="External"/><Relationship Id="rId1026" Type="http://schemas.openxmlformats.org/officeDocument/2006/relationships/hyperlink" Target="https://customwheelhousellc.box.com/s/2eo8ol773hfbmy217bz5n1erv5mhqjh5" TargetMode="External"/><Relationship Id="rId1580" Type="http://schemas.openxmlformats.org/officeDocument/2006/relationships/hyperlink" Target="https://customwheelhousellc.box.com/s/cuo9znww2oscfyyto8kamxpwyt0x0hba" TargetMode="External"/><Relationship Id="rId1678" Type="http://schemas.openxmlformats.org/officeDocument/2006/relationships/hyperlink" Target="https://customwheelhousellc.box.com/s/2u8pvzdutsuboh2k5n9wjuqgp2byxlcb" TargetMode="External"/><Relationship Id="rId1885" Type="http://schemas.openxmlformats.org/officeDocument/2006/relationships/hyperlink" Target="https://customwheelhousellc.box.com/s/7gm90hjxt63rcmz1rcu0b9ectqq7thm9" TargetMode="External"/><Relationship Id="rId603" Type="http://schemas.openxmlformats.org/officeDocument/2006/relationships/hyperlink" Target="https://customwheelhousellc.box.com/s/vjp0s5h0w0lxg6q34pma1ylvjp4wurcx" TargetMode="External"/><Relationship Id="rId810" Type="http://schemas.openxmlformats.org/officeDocument/2006/relationships/hyperlink" Target="https://customwheelhousellc.box.com/s/m8dddx0oahcrneo38r97vvdzszc7hh87" TargetMode="External"/><Relationship Id="rId908" Type="http://schemas.openxmlformats.org/officeDocument/2006/relationships/hyperlink" Target="https://customwheelhousellc.box.com/s/rxjpashn260qwcxw8mjowngye0t7zecv" TargetMode="External"/><Relationship Id="rId1233" Type="http://schemas.openxmlformats.org/officeDocument/2006/relationships/hyperlink" Target="https://customwheelhousellc.box.com/s/ixl7683kg5xgfhb5kv6j1h6hwuzqcrdu" TargetMode="External"/><Relationship Id="rId1440" Type="http://schemas.openxmlformats.org/officeDocument/2006/relationships/hyperlink" Target="https://customwheelhousellc.box.com/s/dtrng3gqs1ic7ds5al2qpqowe7jsqm9x" TargetMode="External"/><Relationship Id="rId1538" Type="http://schemas.openxmlformats.org/officeDocument/2006/relationships/hyperlink" Target="https://customwheelhousellc.box.com/s/t7mlu3ua019lawz2dbnj1p7ytidv258s" TargetMode="External"/><Relationship Id="rId1300" Type="http://schemas.openxmlformats.org/officeDocument/2006/relationships/hyperlink" Target="https://customwheelhousellc.box.com/s/cml8rhc7st1fed2dqx12ja15c9atqibp" TargetMode="External"/><Relationship Id="rId1745" Type="http://schemas.openxmlformats.org/officeDocument/2006/relationships/hyperlink" Target="https://customwheelhousellc.box.com/s/9q5zjx5b9s1h521uenbbngo7q49un1ov" TargetMode="External"/><Relationship Id="rId1952" Type="http://schemas.openxmlformats.org/officeDocument/2006/relationships/hyperlink" Target="https://customwheelhousellc.box.com/s/xfmy8ipd9q1pb0zea84zl1r7kg6kijfb" TargetMode="External"/><Relationship Id="rId37" Type="http://schemas.openxmlformats.org/officeDocument/2006/relationships/hyperlink" Target="https://customwheelhousellc.box.com/s/33mwz6y7dhwduz46lbg8kz16u7m5lc7g" TargetMode="External"/><Relationship Id="rId1605" Type="http://schemas.openxmlformats.org/officeDocument/2006/relationships/hyperlink" Target="https://customwheelhousellc.box.com/s/usks5hkopdlmzvba2w8fvfebx3o609sd" TargetMode="External"/><Relationship Id="rId1812" Type="http://schemas.openxmlformats.org/officeDocument/2006/relationships/hyperlink" Target="https://customwheelhousellc.box.com/s/etd1txo4l66ia1r2gxuoymytkkkfri2v" TargetMode="External"/><Relationship Id="rId186" Type="http://schemas.openxmlformats.org/officeDocument/2006/relationships/hyperlink" Target="https://customwheelhousellc.box.com/s/m8lkgeo4wuzjz9ur2z3kkosn6xkwvj3q" TargetMode="External"/><Relationship Id="rId393" Type="http://schemas.openxmlformats.org/officeDocument/2006/relationships/hyperlink" Target="https://customwheelhousellc.box.com/s/5hzqglh9s2cm0aao0ac3ok3sx1l1886g" TargetMode="External"/><Relationship Id="rId253" Type="http://schemas.openxmlformats.org/officeDocument/2006/relationships/hyperlink" Target="https://customwheelhousellc.box.com/s/w0dfctm31fb9gst96e8w0qvow1bk5t3c" TargetMode="External"/><Relationship Id="rId460" Type="http://schemas.openxmlformats.org/officeDocument/2006/relationships/hyperlink" Target="https://customwheelhousellc.box.com/s/d6y5vuz7kao5hb7yq4uof5uz7v08fhs5" TargetMode="External"/><Relationship Id="rId698" Type="http://schemas.openxmlformats.org/officeDocument/2006/relationships/hyperlink" Target="https://customwheelhousellc.box.com/s/5yckfs08w2apl042ylqmjfarsp8ggsmq" TargetMode="External"/><Relationship Id="rId1090" Type="http://schemas.openxmlformats.org/officeDocument/2006/relationships/hyperlink" Target="https://customwheelhousellc.box.com/s/ma2q56prv82zxw0mpde9rxn8zzk5h4n4" TargetMode="External"/><Relationship Id="rId113" Type="http://schemas.openxmlformats.org/officeDocument/2006/relationships/hyperlink" Target="https://customwheelhousellc.box.com/s/bhklbcngslhj3x7gn5ac4rq9x6qvwf16" TargetMode="External"/><Relationship Id="rId320" Type="http://schemas.openxmlformats.org/officeDocument/2006/relationships/hyperlink" Target="https://customwheelhousellc.box.com/s/cqi2hp3sbhkdmhlhz4kdvzpj3fph2s1z" TargetMode="External"/><Relationship Id="rId558" Type="http://schemas.openxmlformats.org/officeDocument/2006/relationships/hyperlink" Target="https://customwheelhousellc.box.com/s/fmhpdx0vxk3rolyriresmfrhjci8jv7b" TargetMode="External"/><Relationship Id="rId765" Type="http://schemas.openxmlformats.org/officeDocument/2006/relationships/hyperlink" Target="https://customwheelhousellc.box.com/s/ip482qbmysdgaf6jlxriv2uk24h7uues" TargetMode="External"/><Relationship Id="rId972" Type="http://schemas.openxmlformats.org/officeDocument/2006/relationships/hyperlink" Target="https://customwheelhousellc.box.com/s/up92614hpbsdidlekd26edsndkx2km9t" TargetMode="External"/><Relationship Id="rId1188" Type="http://schemas.openxmlformats.org/officeDocument/2006/relationships/hyperlink" Target="https://customwheelhousellc.box.com/s/rxb19z29w3vwp4cmmmsnak9whow1cq7l" TargetMode="External"/><Relationship Id="rId1395" Type="http://schemas.openxmlformats.org/officeDocument/2006/relationships/hyperlink" Target="https://customwheelhousellc.box.com/s/1tv019xpqoxbrefcb04k88r9acpy88v0" TargetMode="External"/><Relationship Id="rId2001" Type="http://schemas.openxmlformats.org/officeDocument/2006/relationships/hyperlink" Target="https://customwheelhousellc.box.com/s/rqbrc0z86t049bzfrqgovvfdplul5ef9" TargetMode="External"/><Relationship Id="rId418" Type="http://schemas.openxmlformats.org/officeDocument/2006/relationships/hyperlink" Target="https://customwheelhousellc.box.com/s/awyyxum0bqs5he3orwrpdc6rlr06uux5" TargetMode="External"/><Relationship Id="rId625" Type="http://schemas.openxmlformats.org/officeDocument/2006/relationships/hyperlink" Target="https://customwheelhousellc.box.com/s/y8jndtlrn01wnse51ykw2r8n9kgsouir" TargetMode="External"/><Relationship Id="rId832" Type="http://schemas.openxmlformats.org/officeDocument/2006/relationships/hyperlink" Target="https://customwheelhousellc.box.com/s/da8auet82yz9buyxo6ljt7ipr6t2fdo1" TargetMode="External"/><Relationship Id="rId1048" Type="http://schemas.openxmlformats.org/officeDocument/2006/relationships/hyperlink" Target="https://customwheelhousellc.box.com/s/qld5cmahcypxj59cb9p7fy27n1q6un73" TargetMode="External"/><Relationship Id="rId1255" Type="http://schemas.openxmlformats.org/officeDocument/2006/relationships/hyperlink" Target="https://customwheelhousellc.box.com/s/484h3g7yl3hsdega19huu2tm09dzwxfe" TargetMode="External"/><Relationship Id="rId1462" Type="http://schemas.openxmlformats.org/officeDocument/2006/relationships/hyperlink" Target="https://customwheelhousellc.box.com/s/assuo0kjssndp7tjcpwvfde2njee3brf" TargetMode="External"/><Relationship Id="rId1115" Type="http://schemas.openxmlformats.org/officeDocument/2006/relationships/hyperlink" Target="https://customwheelhousellc.box.com/s/v7bmw4x47vr9bg53uweh4fs7m9mut38r" TargetMode="External"/><Relationship Id="rId1322" Type="http://schemas.openxmlformats.org/officeDocument/2006/relationships/hyperlink" Target="https://customwheelhousellc.box.com/s/f2ipbh4mfc3586f7u090h21640pyw0ux" TargetMode="External"/><Relationship Id="rId1767" Type="http://schemas.openxmlformats.org/officeDocument/2006/relationships/hyperlink" Target="https://customwheelhousellc.box.com/s/gjbptrchyn671attdpv0f3fl4iqb0rx5" TargetMode="External"/><Relationship Id="rId1974" Type="http://schemas.openxmlformats.org/officeDocument/2006/relationships/hyperlink" Target="https://customwheelhousellc.box.com/s/lapyai37w2221p72s6urrxanzzymsxao" TargetMode="External"/><Relationship Id="rId59" Type="http://schemas.openxmlformats.org/officeDocument/2006/relationships/hyperlink" Target="https://customwheelhousellc.box.com/s/bhklbcngslhj3x7gn5ac4rq9x6qvwf16" TargetMode="External"/><Relationship Id="rId1627" Type="http://schemas.openxmlformats.org/officeDocument/2006/relationships/hyperlink" Target="https://customwheelhousellc.box.com/s/n9dnypd23u5ql5a7g1ekh4z26kni40qv" TargetMode="External"/><Relationship Id="rId1834" Type="http://schemas.openxmlformats.org/officeDocument/2006/relationships/hyperlink" Target="https://customwheelhousellc.box.com/s/ex5i6ad8pb63hi46f472r6p2f1rv54cb" TargetMode="External"/><Relationship Id="rId1901" Type="http://schemas.openxmlformats.org/officeDocument/2006/relationships/hyperlink" Target="https://customwheelhousellc.box.com/s/ip482qbmysdgaf6jlxriv2uk24h7uues" TargetMode="External"/><Relationship Id="rId275" Type="http://schemas.openxmlformats.org/officeDocument/2006/relationships/hyperlink" Target="https://customwheelhousellc.box.com/s/a6t274a71xov2fpamgl2kpv9chbq6h1n" TargetMode="External"/><Relationship Id="rId482" Type="http://schemas.openxmlformats.org/officeDocument/2006/relationships/hyperlink" Target="https://customwheelhousellc.box.com/s/vojznl0zlzr1jdnew6dygavqc538xhyu" TargetMode="External"/><Relationship Id="rId135" Type="http://schemas.openxmlformats.org/officeDocument/2006/relationships/hyperlink" Target="https://customwheelhousellc.box.com/s/qnxc5wib5wpsl2z3dem0k0n27wldskus" TargetMode="External"/><Relationship Id="rId342" Type="http://schemas.openxmlformats.org/officeDocument/2006/relationships/hyperlink" Target="https://customwheelhousellc.box.com/s/jepz4tux65v30v9vjzlo1epeyjb65gds" TargetMode="External"/><Relationship Id="rId787" Type="http://schemas.openxmlformats.org/officeDocument/2006/relationships/hyperlink" Target="https://customwheelhousellc.box.com/s/vojznl0zlzr1jdnew6dygavqc538xhyu" TargetMode="External"/><Relationship Id="rId994" Type="http://schemas.openxmlformats.org/officeDocument/2006/relationships/hyperlink" Target="https://customwheelhousellc.box.com/s/lujqudrtmwvzuedck879q8zet4c9d9v6" TargetMode="External"/><Relationship Id="rId2023" Type="http://schemas.openxmlformats.org/officeDocument/2006/relationships/hyperlink" Target="https://customwheelhousellc.box.com/s/s16ds8jgly6qjki23zcph4lcqwsjsj3t" TargetMode="External"/><Relationship Id="rId202" Type="http://schemas.openxmlformats.org/officeDocument/2006/relationships/hyperlink" Target="https://customwheelhousellc.box.com/s/rraan2d9anyz27si1evepghz328btukj" TargetMode="External"/><Relationship Id="rId647" Type="http://schemas.openxmlformats.org/officeDocument/2006/relationships/hyperlink" Target="https://customwheelhousellc.box.com/s/z641e7l7zmtz38sanfk0aatiy91qxns1" TargetMode="External"/><Relationship Id="rId854" Type="http://schemas.openxmlformats.org/officeDocument/2006/relationships/hyperlink" Target="https://customwheelhousellc.box.com/s/x6vmiw2oa35e5sffmph9j8t9kdqos83v" TargetMode="External"/><Relationship Id="rId1277" Type="http://schemas.openxmlformats.org/officeDocument/2006/relationships/hyperlink" Target="https://customwheelhousellc.box.com/s/yi364h7tqpih2wzttotrfomrbona68pv" TargetMode="External"/><Relationship Id="rId1484" Type="http://schemas.openxmlformats.org/officeDocument/2006/relationships/hyperlink" Target="https://customwheelhousellc.box.com/s/bpseog4oaix45t2rrd7yi0mxks1o279a" TargetMode="External"/><Relationship Id="rId1691" Type="http://schemas.openxmlformats.org/officeDocument/2006/relationships/hyperlink" Target="https://customwheelhousellc.box.com/s/db9nv7jsnemnnfuuhrdm36rgrbpzhcz9" TargetMode="External"/><Relationship Id="rId507" Type="http://schemas.openxmlformats.org/officeDocument/2006/relationships/hyperlink" Target="https://customwheelhousellc.box.com/s/codw9fwhfmyuh824isbhy2tjqi0v43oz" TargetMode="External"/><Relationship Id="rId714" Type="http://schemas.openxmlformats.org/officeDocument/2006/relationships/hyperlink" Target="https://customwheelhousellc.box.com/s/dzhxozevgzx9mmwjxlarax72ytx82c99" TargetMode="External"/><Relationship Id="rId921" Type="http://schemas.openxmlformats.org/officeDocument/2006/relationships/hyperlink" Target="https://customwheelhousellc.box.com/s/kv19thyrh0tvmbd4rck4ff2phwxrq8av" TargetMode="External"/><Relationship Id="rId1137" Type="http://schemas.openxmlformats.org/officeDocument/2006/relationships/hyperlink" Target="https://customwheelhousellc.box.com/s/f2ndrlbad9ossg1f6c59jt183onwwg1w" TargetMode="External"/><Relationship Id="rId1344" Type="http://schemas.openxmlformats.org/officeDocument/2006/relationships/hyperlink" Target="https://customwheelhousellc.box.com/s/8xbkjmdky5dzkdrhuh1i5wb986au6364" TargetMode="External"/><Relationship Id="rId1551" Type="http://schemas.openxmlformats.org/officeDocument/2006/relationships/hyperlink" Target="https://customwheelhousellc.box.com/s/1oatyx48onmsdhqtg04zzszdb7r0lc08" TargetMode="External"/><Relationship Id="rId1789" Type="http://schemas.openxmlformats.org/officeDocument/2006/relationships/hyperlink" Target="https://customwheelhousellc.box.com/s/916ooyamufvettk2dyhky8eab1cgnv7z" TargetMode="External"/><Relationship Id="rId1996" Type="http://schemas.openxmlformats.org/officeDocument/2006/relationships/hyperlink" Target="https://customwheelhousellc.box.com/s/xw81cbmiw80owed9kbpbpxjbs92vu99s" TargetMode="External"/><Relationship Id="rId50" Type="http://schemas.openxmlformats.org/officeDocument/2006/relationships/hyperlink" Target="https://customwheelhousellc.box.com/s/kyzykqg3nt6i6xq6gfma32cqroo5xqb2" TargetMode="External"/><Relationship Id="rId1204" Type="http://schemas.openxmlformats.org/officeDocument/2006/relationships/hyperlink" Target="https://customwheelhousellc.box.com/s/1oatyx48onmsdhqtg04zzszdb7r0lc08" TargetMode="External"/><Relationship Id="rId1411" Type="http://schemas.openxmlformats.org/officeDocument/2006/relationships/hyperlink" Target="https://customwheelhousellc.box.com/s/tqerj10x3usyu644om6ycq6ju9pof1jb" TargetMode="External"/><Relationship Id="rId1649" Type="http://schemas.openxmlformats.org/officeDocument/2006/relationships/hyperlink" Target="https://customwheelhousellc.box.com/s/cn224cs61amfs9fcpvcr4mxrxxvzb53t" TargetMode="External"/><Relationship Id="rId1856" Type="http://schemas.openxmlformats.org/officeDocument/2006/relationships/hyperlink" Target="https://customwheelhousellc.box.com/s/sljauue1nxayiq5v5p1f9gik6ahmnfpc" TargetMode="External"/><Relationship Id="rId1509" Type="http://schemas.openxmlformats.org/officeDocument/2006/relationships/hyperlink" Target="https://customwheelhousellc.box.com/s/caslams0hxtu43dbrgs7tdaiyatq0q3h" TargetMode="External"/><Relationship Id="rId1716" Type="http://schemas.openxmlformats.org/officeDocument/2006/relationships/hyperlink" Target="https://customwheelhousellc.box.com/s/h7nddoq3lmq9zjpex8yrl2s8ljz2ccde" TargetMode="External"/><Relationship Id="rId1923" Type="http://schemas.openxmlformats.org/officeDocument/2006/relationships/hyperlink" Target="https://customwheelhousellc.box.com/s/axc2kzjgnury2n8pptwnkvn2x49i5tyf" TargetMode="External"/><Relationship Id="rId297" Type="http://schemas.openxmlformats.org/officeDocument/2006/relationships/hyperlink" Target="https://customwheelhousellc.box.com/s/qd9endl1sdnnaqy5olo695aqq8u4n5l8" TargetMode="External"/><Relationship Id="rId157" Type="http://schemas.openxmlformats.org/officeDocument/2006/relationships/hyperlink" Target="https://customwheelhousellc.box.com/s/q1fpdxobbaeczarrri060g7x1w8x2qa3" TargetMode="External"/><Relationship Id="rId364" Type="http://schemas.openxmlformats.org/officeDocument/2006/relationships/hyperlink" Target="https://customwheelhousellc.box.com/s/sz1rr0xt72le1a72y2n3p428fmd98cr3" TargetMode="External"/><Relationship Id="rId571" Type="http://schemas.openxmlformats.org/officeDocument/2006/relationships/hyperlink" Target="https://customwheelhousellc.box.com/s/gu26iajmcm4d101433y2s7tk6u57prs1" TargetMode="External"/><Relationship Id="rId669" Type="http://schemas.openxmlformats.org/officeDocument/2006/relationships/hyperlink" Target="https://customwheelhousellc.box.com/s/ut14co9rtrmaka9a5mkw4df1991u1fab" TargetMode="External"/><Relationship Id="rId876" Type="http://schemas.openxmlformats.org/officeDocument/2006/relationships/hyperlink" Target="https://customwheelhousellc.box.com/s/mhj8s0wdbqyv8c8e4edqnods7f4oemuz" TargetMode="External"/><Relationship Id="rId1299" Type="http://schemas.openxmlformats.org/officeDocument/2006/relationships/hyperlink" Target="https://customwheelhousellc.box.com/s/7ubv639gweitrx949r5jw07uqkmai1r8" TargetMode="External"/><Relationship Id="rId224" Type="http://schemas.openxmlformats.org/officeDocument/2006/relationships/hyperlink" Target="https://customwheelhousellc.box.com/s/24pf2hqxgc66eo5x4uo7mbnk44a2xkmw" TargetMode="External"/><Relationship Id="rId431" Type="http://schemas.openxmlformats.org/officeDocument/2006/relationships/hyperlink" Target="https://customwheelhousellc.box.com/s/8l5ivmro78r3q6dfrkwo7mwqtmr1t936" TargetMode="External"/><Relationship Id="rId529" Type="http://schemas.openxmlformats.org/officeDocument/2006/relationships/hyperlink" Target="https://customwheelhousellc.box.com/s/i36uoigpev8gxmtmef4ls8tvsxo6ejfl" TargetMode="External"/><Relationship Id="rId736" Type="http://schemas.openxmlformats.org/officeDocument/2006/relationships/hyperlink" Target="https://customwheelhousellc.box.com/s/2powtrrfdc31fp8ytyifq8u9t4y2p5db" TargetMode="External"/><Relationship Id="rId1061" Type="http://schemas.openxmlformats.org/officeDocument/2006/relationships/hyperlink" Target="https://customwheelhousellc.box.com/s/htk4iog9pqqc2c4f2go2vbpprd1nkkkn" TargetMode="External"/><Relationship Id="rId1159" Type="http://schemas.openxmlformats.org/officeDocument/2006/relationships/hyperlink" Target="https://customwheelhousellc.box.com/s/1tv019xpqoxbrefcb04k88r9acpy88v0" TargetMode="External"/><Relationship Id="rId1366" Type="http://schemas.openxmlformats.org/officeDocument/2006/relationships/hyperlink" Target="https://customwheelhousellc.box.com/s/lgpawtp2g9zlgctsbe6q43iwoeuzezy4" TargetMode="External"/><Relationship Id="rId943" Type="http://schemas.openxmlformats.org/officeDocument/2006/relationships/hyperlink" Target="https://customwheelhousellc.box.com/s/it8iu5uxrl64a5k90otb9wcyrdn3a90h" TargetMode="External"/><Relationship Id="rId1019" Type="http://schemas.openxmlformats.org/officeDocument/2006/relationships/hyperlink" Target="https://customwheelhousellc.box.com/s/esn8dl1iu4467yfc0ta66aowm00n3akc" TargetMode="External"/><Relationship Id="rId1573" Type="http://schemas.openxmlformats.org/officeDocument/2006/relationships/hyperlink" Target="https://customwheelhousellc.box.com/s/qhdfcynjioolgozjjws4p0yp0xrqfwsx" TargetMode="External"/><Relationship Id="rId1780" Type="http://schemas.openxmlformats.org/officeDocument/2006/relationships/hyperlink" Target="https://customwheelhousellc.box.com/s/g08y2h4jbnsare19xdmqjfnwg3u8pgtm" TargetMode="External"/><Relationship Id="rId1878" Type="http://schemas.openxmlformats.org/officeDocument/2006/relationships/hyperlink" Target="https://customwheelhousellc.box.com/s/2powtrrfdc31fp8ytyifq8u9t4y2p5db" TargetMode="External"/><Relationship Id="rId72" Type="http://schemas.openxmlformats.org/officeDocument/2006/relationships/hyperlink" Target="https://customwheelhousellc.box.com/s/bhklbcngslhj3x7gn5ac4rq9x6qvwf16" TargetMode="External"/><Relationship Id="rId803" Type="http://schemas.openxmlformats.org/officeDocument/2006/relationships/hyperlink" Target="https://customwheelhousellc.box.com/s/jty6xrgimw6ysv9zhte0r3omjm8eqduz" TargetMode="External"/><Relationship Id="rId1226" Type="http://schemas.openxmlformats.org/officeDocument/2006/relationships/hyperlink" Target="https://customwheelhousellc.box.com/s/b3xc324kbx7v2057f12kvp939du4u6am" TargetMode="External"/><Relationship Id="rId1433" Type="http://schemas.openxmlformats.org/officeDocument/2006/relationships/hyperlink" Target="https://customwheelhousellc.box.com/s/o2lncvv4vqe0urjrqsxlj5f7g8i5y1oz" TargetMode="External"/><Relationship Id="rId1640" Type="http://schemas.openxmlformats.org/officeDocument/2006/relationships/hyperlink" Target="https://customwheelhousellc.box.com/s/yjm18kzj8qlifpf0b956iabv2mrpr52h" TargetMode="External"/><Relationship Id="rId1738" Type="http://schemas.openxmlformats.org/officeDocument/2006/relationships/hyperlink" Target="https://customwheelhousellc.box.com/s/08fj8o40rq2d0xkq7u3975hi1o30cn50" TargetMode="External"/><Relationship Id="rId1500" Type="http://schemas.openxmlformats.org/officeDocument/2006/relationships/hyperlink" Target="https://customwheelhousellc.box.com/s/4j501bfnzhs5fjv5jjy2kiuybtcf7a41" TargetMode="External"/><Relationship Id="rId1945" Type="http://schemas.openxmlformats.org/officeDocument/2006/relationships/hyperlink" Target="https://customwheelhousellc.box.com/s/9vnr1tdy1f2khbcpu7k58qloonns20q6" TargetMode="External"/><Relationship Id="rId1805" Type="http://schemas.openxmlformats.org/officeDocument/2006/relationships/hyperlink" Target="https://customwheelhousellc.box.com/s/rj8zs9ski43kfh053r5di1ddzsueoxzv" TargetMode="External"/><Relationship Id="rId179" Type="http://schemas.openxmlformats.org/officeDocument/2006/relationships/hyperlink" Target="https://customwheelhousellc.box.com/s/f7uoqhiwefhgojh9l87ijoo6no5t53bi" TargetMode="External"/><Relationship Id="rId386" Type="http://schemas.openxmlformats.org/officeDocument/2006/relationships/hyperlink" Target="https://customwheelhousellc.box.com/s/sh5oi3roz8bfgs7eexzubew549txskh4" TargetMode="External"/><Relationship Id="rId593" Type="http://schemas.openxmlformats.org/officeDocument/2006/relationships/hyperlink" Target="https://customwheelhousellc.box.com/s/c4wtyoyxgqhsg1pbqrurixcdogwkmj15" TargetMode="External"/><Relationship Id="rId246" Type="http://schemas.openxmlformats.org/officeDocument/2006/relationships/hyperlink" Target="https://customwheelhousellc.box.com/s/2sxqd3niz3c4x78yo30r1idkoqhqo23k" TargetMode="External"/><Relationship Id="rId453" Type="http://schemas.openxmlformats.org/officeDocument/2006/relationships/hyperlink" Target="https://customwheelhousellc.box.com/s/kv5bvhnxccrudsui8gbbkofk5nqkuwlf" TargetMode="External"/><Relationship Id="rId660" Type="http://schemas.openxmlformats.org/officeDocument/2006/relationships/hyperlink" Target="https://customwheelhousellc.box.com/s/xgqd4tdvsv8sre29db1zzcj3hcbh6iqp" TargetMode="External"/><Relationship Id="rId898" Type="http://schemas.openxmlformats.org/officeDocument/2006/relationships/hyperlink" Target="https://customwheelhousellc.box.com/s/imy948g0m50e1893kdq970aruztqqlj6" TargetMode="External"/><Relationship Id="rId1083" Type="http://schemas.openxmlformats.org/officeDocument/2006/relationships/hyperlink" Target="https://customwheelhousellc.box.com/s/3cupq61tbvegxkdjz7h5uej4ccm24djo" TargetMode="External"/><Relationship Id="rId1290" Type="http://schemas.openxmlformats.org/officeDocument/2006/relationships/hyperlink" Target="https://customwheelhousellc.box.com/s/vzqmozxaewe4wc8mzxmoflglege36l05" TargetMode="External"/><Relationship Id="rId106" Type="http://schemas.openxmlformats.org/officeDocument/2006/relationships/hyperlink" Target="https://customwheelhousellc.box.com/s/kyzykqg3nt6i6xq6gfma32cqroo5xqb2" TargetMode="External"/><Relationship Id="rId313" Type="http://schemas.openxmlformats.org/officeDocument/2006/relationships/hyperlink" Target="https://customwheelhousellc.box.com/s/p7cbtw3j3h6dhtk2455bq166p2mz9cyx" TargetMode="External"/><Relationship Id="rId758" Type="http://schemas.openxmlformats.org/officeDocument/2006/relationships/hyperlink" Target="https://customwheelhousellc.box.com/s/fmhpdx0vxk3rolyriresmfrhjci8jv7b" TargetMode="External"/><Relationship Id="rId965" Type="http://schemas.openxmlformats.org/officeDocument/2006/relationships/hyperlink" Target="https://customwheelhousellc.box.com/s/tn4u4bttu5oq0ybmu78ymibh72z3t05j" TargetMode="External"/><Relationship Id="rId1150" Type="http://schemas.openxmlformats.org/officeDocument/2006/relationships/hyperlink" Target="https://customwheelhousellc.box.com/s/a6t274a71xov2fpamgl2kpv9chbq6h1n" TargetMode="External"/><Relationship Id="rId1388" Type="http://schemas.openxmlformats.org/officeDocument/2006/relationships/hyperlink" Target="https://customwheelhousellc.box.com/s/vojznl0zlzr1jdnew6dygavqc538xhyu" TargetMode="External"/><Relationship Id="rId1595" Type="http://schemas.openxmlformats.org/officeDocument/2006/relationships/hyperlink" Target="https://customwheelhousellc.box.com/s/usks5hkopdlmzvba2w8fvfebx3o609s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ustomwheelhousellc.box.com/s/f2crjntur9s7h2e27dyr9066kefayhd9" TargetMode="External"/><Relationship Id="rId21" Type="http://schemas.openxmlformats.org/officeDocument/2006/relationships/hyperlink" Target="https://customwheelhousellc.box.com/s/eau8879fzynwvgnvxaxj9ma78j3xynb9" TargetMode="External"/><Relationship Id="rId42" Type="http://schemas.openxmlformats.org/officeDocument/2006/relationships/hyperlink" Target="https://customwheelhousellc.box.com/s/420rnlfdgxffef4ob96ruivkj07wuodd" TargetMode="External"/><Relationship Id="rId47" Type="http://schemas.openxmlformats.org/officeDocument/2006/relationships/hyperlink" Target="https://customwheelhousellc.box.com/s/1kzdvt8yduvn5rwqwopy3ubb48udvvhb" TargetMode="External"/><Relationship Id="rId63" Type="http://schemas.openxmlformats.org/officeDocument/2006/relationships/hyperlink" Target="https://customwheelhousellc.box.com/s/fkb6g9fh0kylyo6p85jal69kot3i4l84" TargetMode="External"/><Relationship Id="rId68" Type="http://schemas.openxmlformats.org/officeDocument/2006/relationships/hyperlink" Target="https://customwheelhousellc.box.com/s/fkb6g9fh0kylyo6p85jal69kot3i4l84" TargetMode="External"/><Relationship Id="rId84" Type="http://schemas.openxmlformats.org/officeDocument/2006/relationships/hyperlink" Target="https://customwheelhousellc.box.com/s/iba2vvjkh76jt7yl8u4feed2zuh2zupv" TargetMode="External"/><Relationship Id="rId89" Type="http://schemas.openxmlformats.org/officeDocument/2006/relationships/hyperlink" Target="https://customwheelhousellc.box.com/s/fkdx53ysm1n6dtebh17d4n8twy6fk942" TargetMode="External"/><Relationship Id="rId112" Type="http://schemas.openxmlformats.org/officeDocument/2006/relationships/hyperlink" Target="https://customwheelhousellc.box.com/s/su2senhjhp40d6j04bg2n39j3tkbybve" TargetMode="External"/><Relationship Id="rId16" Type="http://schemas.openxmlformats.org/officeDocument/2006/relationships/hyperlink" Target="https://customwheelhousellc.box.com/s/ip1k655wqjoqx0qvnkocoy9rlssqqf3q" TargetMode="External"/><Relationship Id="rId107" Type="http://schemas.openxmlformats.org/officeDocument/2006/relationships/hyperlink" Target="https://customwheelhousellc.box.com/s/4hp6vurif8pu8r3m8nfbaotc083k5qqb" TargetMode="External"/><Relationship Id="rId11" Type="http://schemas.openxmlformats.org/officeDocument/2006/relationships/hyperlink" Target="https://customwheelhousellc.box.com/s/g0z2mzng0aptjqfcbiwz5axdsk5ek80h" TargetMode="External"/><Relationship Id="rId32" Type="http://schemas.openxmlformats.org/officeDocument/2006/relationships/hyperlink" Target="https://customwheelhousellc.box.com/s/t4cf5tv1hkppb51lbl7aztjyrke1b2vs" TargetMode="External"/><Relationship Id="rId37" Type="http://schemas.openxmlformats.org/officeDocument/2006/relationships/hyperlink" Target="https://customwheelhousellc.box.com/s/420rnlfdgxffef4ob96ruivkj07wuodd" TargetMode="External"/><Relationship Id="rId53" Type="http://schemas.openxmlformats.org/officeDocument/2006/relationships/hyperlink" Target="https://customwheelhousellc.box.com/s/99ruqlc7r7ypjlp0fpe0ohuiahpl4ds0" TargetMode="External"/><Relationship Id="rId58" Type="http://schemas.openxmlformats.org/officeDocument/2006/relationships/hyperlink" Target="https://customwheelhousellc.box.com/s/99ruqlc7r7ypjlp0fpe0ohuiahpl4ds0" TargetMode="External"/><Relationship Id="rId74" Type="http://schemas.openxmlformats.org/officeDocument/2006/relationships/hyperlink" Target="https://customwheelhousellc.box.com/s/035kmh8klmgmferxo3cw487o8vqwhj75" TargetMode="External"/><Relationship Id="rId79" Type="http://schemas.openxmlformats.org/officeDocument/2006/relationships/hyperlink" Target="https://customwheelhousellc.box.com/s/6lo66ywvyr5jcebdtokuwy404l3wmoho" TargetMode="External"/><Relationship Id="rId102" Type="http://schemas.openxmlformats.org/officeDocument/2006/relationships/hyperlink" Target="https://customwheelhousellc.box.com/s/8nbrt3p1rui4g4b4h3sx2iv7rwq25bzc" TargetMode="External"/><Relationship Id="rId5" Type="http://schemas.openxmlformats.org/officeDocument/2006/relationships/hyperlink" Target="https://customwheelhousellc.box.com/s/g0z2mzng0aptjqfcbiwz5axdsk5ek80h" TargetMode="External"/><Relationship Id="rId90" Type="http://schemas.openxmlformats.org/officeDocument/2006/relationships/hyperlink" Target="https://customwheelhousellc.box.com/s/fkdx53ysm1n6dtebh17d4n8twy6fk942" TargetMode="External"/><Relationship Id="rId95" Type="http://schemas.openxmlformats.org/officeDocument/2006/relationships/hyperlink" Target="https://customwheelhousellc.box.com/s/zsilaeibg1638zt8rj04ykgei5n2e11w" TargetMode="External"/><Relationship Id="rId22" Type="http://schemas.openxmlformats.org/officeDocument/2006/relationships/hyperlink" Target="https://customwheelhousellc.box.com/s/ip1k655wqjoqx0qvnkocoy9rlssqqf3q" TargetMode="External"/><Relationship Id="rId27" Type="http://schemas.openxmlformats.org/officeDocument/2006/relationships/hyperlink" Target="https://customwheelhousellc.box.com/s/f2crjntur9s7h2e27dyr9066kefayhd9" TargetMode="External"/><Relationship Id="rId43" Type="http://schemas.openxmlformats.org/officeDocument/2006/relationships/hyperlink" Target="https://customwheelhousellc.box.com/s/420rnlfdgxffef4ob96ruivkj07wuodd" TargetMode="External"/><Relationship Id="rId48" Type="http://schemas.openxmlformats.org/officeDocument/2006/relationships/hyperlink" Target="https://customwheelhousellc.box.com/s/f15xg7p5b4zubalhczretcd7a3pvsvgk" TargetMode="External"/><Relationship Id="rId64" Type="http://schemas.openxmlformats.org/officeDocument/2006/relationships/hyperlink" Target="https://customwheelhousellc.box.com/s/fkb6g9fh0kylyo6p85jal69kot3i4l84" TargetMode="External"/><Relationship Id="rId69" Type="http://schemas.openxmlformats.org/officeDocument/2006/relationships/hyperlink" Target="https://customwheelhousellc.box.com/s/fkb6g9fh0kylyo6p85jal69kot3i4l84" TargetMode="External"/><Relationship Id="rId113" Type="http://schemas.openxmlformats.org/officeDocument/2006/relationships/printerSettings" Target="../printerSettings/printerSettings4.bin"/><Relationship Id="rId80" Type="http://schemas.openxmlformats.org/officeDocument/2006/relationships/hyperlink" Target="https://customwheelhousellc.box.com/s/r7k2ddwt8bq19zluxc6ggwj5d51h9k3a" TargetMode="External"/><Relationship Id="rId85" Type="http://schemas.openxmlformats.org/officeDocument/2006/relationships/hyperlink" Target="https://customwheelhousellc.box.com/s/iba2vvjkh76jt7yl8u4feed2zuh2zupv" TargetMode="External"/><Relationship Id="rId12" Type="http://schemas.openxmlformats.org/officeDocument/2006/relationships/hyperlink" Target="https://customwheelhousellc.box.com/s/6ywrqw19zjsgnsq1c443iwk6qiuib46i" TargetMode="External"/><Relationship Id="rId17" Type="http://schemas.openxmlformats.org/officeDocument/2006/relationships/hyperlink" Target="https://customwheelhousellc.box.com/s/eau8879fzynwvgnvxaxj9ma78j3xynb9" TargetMode="External"/><Relationship Id="rId33" Type="http://schemas.openxmlformats.org/officeDocument/2006/relationships/hyperlink" Target="https://customwheelhousellc.box.com/s/420rnlfdgxffef4ob96ruivkj07wuodd" TargetMode="External"/><Relationship Id="rId38" Type="http://schemas.openxmlformats.org/officeDocument/2006/relationships/hyperlink" Target="https://customwheelhousellc.box.com/s/420rnlfdgxffef4ob96ruivkj07wuodd" TargetMode="External"/><Relationship Id="rId59" Type="http://schemas.openxmlformats.org/officeDocument/2006/relationships/hyperlink" Target="https://customwheelhousellc.box.com/s/pm6xlewa5nq3xb3vzoekce7mkecud6li" TargetMode="External"/><Relationship Id="rId103" Type="http://schemas.openxmlformats.org/officeDocument/2006/relationships/hyperlink" Target="https://customwheelhousellc.app.box.com/file/699635724757" TargetMode="External"/><Relationship Id="rId108" Type="http://schemas.openxmlformats.org/officeDocument/2006/relationships/hyperlink" Target="https://customwheelhousellc.box.com/s/qcumvf10nfmlag8xj7rn4ld7tqjylklq" TargetMode="External"/><Relationship Id="rId54" Type="http://schemas.openxmlformats.org/officeDocument/2006/relationships/hyperlink" Target="https://customwheelhousellc.box.com/s/99ruqlc7r7ypjlp0fpe0ohuiahpl4ds0" TargetMode="External"/><Relationship Id="rId70" Type="http://schemas.openxmlformats.org/officeDocument/2006/relationships/hyperlink" Target="https://customwheelhousellc.box.com/s/fkb6g9fh0kylyo6p85jal69kot3i4l84" TargetMode="External"/><Relationship Id="rId75" Type="http://schemas.openxmlformats.org/officeDocument/2006/relationships/hyperlink" Target="https://customwheelhousellc.box.com/s/wpus8gwe6qtydhua1rofal4z90k3zebs" TargetMode="External"/><Relationship Id="rId91" Type="http://schemas.openxmlformats.org/officeDocument/2006/relationships/hyperlink" Target="https://customwheelhousellc.box.com/s/aani3j6ykambbdncbotqbhuxrpmac3q0" TargetMode="External"/><Relationship Id="rId96" Type="http://schemas.openxmlformats.org/officeDocument/2006/relationships/hyperlink" Target="https://customwheelhousellc.box.com/s/s1wp5hjtv54n0h7ugz3qlibk7fqjtzbv" TargetMode="External"/><Relationship Id="rId1" Type="http://schemas.openxmlformats.org/officeDocument/2006/relationships/hyperlink" Target="https://customwheelhousellc.box.com/s/eau8879fzynwvgnvxaxj9ma78j3xynb9" TargetMode="External"/><Relationship Id="rId6" Type="http://schemas.openxmlformats.org/officeDocument/2006/relationships/hyperlink" Target="https://customwheelhousellc.box.com/s/6ywrqw19zjsgnsq1c443iwk6qiuib46i" TargetMode="External"/><Relationship Id="rId15" Type="http://schemas.openxmlformats.org/officeDocument/2006/relationships/hyperlink" Target="https://customwheelhousellc.box.com/s/eau8879fzynwvgnvxaxj9ma78j3xynb9" TargetMode="External"/><Relationship Id="rId23" Type="http://schemas.openxmlformats.org/officeDocument/2006/relationships/hyperlink" Target="https://customwheelhousellc.box.com/s/f2crjntur9s7h2e27dyr9066kefayhd9" TargetMode="External"/><Relationship Id="rId28" Type="http://schemas.openxmlformats.org/officeDocument/2006/relationships/hyperlink" Target="https://customwheelhousellc.box.com/s/obeqquhoriwae0lfqua5yrcnzv2iol5f" TargetMode="External"/><Relationship Id="rId36" Type="http://schemas.openxmlformats.org/officeDocument/2006/relationships/hyperlink" Target="https://customwheelhousellc.box.com/s/1kzdvt8yduvn5rwqwopy3ubb48udvvhb" TargetMode="External"/><Relationship Id="rId49" Type="http://schemas.openxmlformats.org/officeDocument/2006/relationships/hyperlink" Target="https://customwheelhousellc.box.com/s/f15xg7p5b4zubalhczretcd7a3pvsvgk" TargetMode="External"/><Relationship Id="rId57" Type="http://schemas.openxmlformats.org/officeDocument/2006/relationships/hyperlink" Target="https://customwheelhousellc.box.com/s/99ruqlc7r7ypjlp0fpe0ohuiahpl4ds0" TargetMode="External"/><Relationship Id="rId106" Type="http://schemas.openxmlformats.org/officeDocument/2006/relationships/hyperlink" Target="https://customwheelhousellc.box.com/s/4hp6vurif8pu8r3m8nfbaotc083k5qqb" TargetMode="External"/><Relationship Id="rId10" Type="http://schemas.openxmlformats.org/officeDocument/2006/relationships/hyperlink" Target="https://customwheelhousellc.box.com/s/6ywrqw19zjsgnsq1c443iwk6qiuib46i" TargetMode="External"/><Relationship Id="rId31" Type="http://schemas.openxmlformats.org/officeDocument/2006/relationships/hyperlink" Target="https://customwheelhousellc.box.com/s/t4cf5tv1hkppb51lbl7aztjyrke1b2vs" TargetMode="External"/><Relationship Id="rId44" Type="http://schemas.openxmlformats.org/officeDocument/2006/relationships/hyperlink" Target="https://customwheelhousellc.box.com/s/1kzdvt8yduvn5rwqwopy3ubb48udvvhb" TargetMode="External"/><Relationship Id="rId52" Type="http://schemas.openxmlformats.org/officeDocument/2006/relationships/hyperlink" Target="https://customwheelhousellc.box.com/s/99ruqlc7r7ypjlp0fpe0ohuiahpl4ds0" TargetMode="External"/><Relationship Id="rId60" Type="http://schemas.openxmlformats.org/officeDocument/2006/relationships/hyperlink" Target="https://customwheelhousellc.box.com/s/fkb6g9fh0kylyo6p85jal69kot3i4l84" TargetMode="External"/><Relationship Id="rId65" Type="http://schemas.openxmlformats.org/officeDocument/2006/relationships/hyperlink" Target="https://customwheelhousellc.box.com/s/fkb6g9fh0kylyo6p85jal69kot3i4l84" TargetMode="External"/><Relationship Id="rId73" Type="http://schemas.openxmlformats.org/officeDocument/2006/relationships/hyperlink" Target="https://customwheelhousellc.box.com/s/035kmh8klmgmferxo3cw487o8vqwhj75" TargetMode="External"/><Relationship Id="rId78" Type="http://schemas.openxmlformats.org/officeDocument/2006/relationships/hyperlink" Target="https://customwheelhousellc.box.com/s/k6e680y1jtmk2g5ppl4mwhtfkv114rs4" TargetMode="External"/><Relationship Id="rId81" Type="http://schemas.openxmlformats.org/officeDocument/2006/relationships/hyperlink" Target="https://customwheelhousellc.box.com/s/6lo66ywvyr5jcebdtokuwy404l3wmoho" TargetMode="External"/><Relationship Id="rId86" Type="http://schemas.openxmlformats.org/officeDocument/2006/relationships/hyperlink" Target="https://customwheelhousellc.box.com/s/n7iza7s63on5fy8yok8pmn9jx70qk40d" TargetMode="External"/><Relationship Id="rId94" Type="http://schemas.openxmlformats.org/officeDocument/2006/relationships/hyperlink" Target="https://customwheelhousellc.box.com/s/kgtg1ftk1bajvg3s4n7ha10djqanx80h" TargetMode="External"/><Relationship Id="rId99" Type="http://schemas.openxmlformats.org/officeDocument/2006/relationships/hyperlink" Target="https://customwheelhousellc.box.com/s/9i5bo7k63m2flncupwhqa89c52il6apq" TargetMode="External"/><Relationship Id="rId101" Type="http://schemas.openxmlformats.org/officeDocument/2006/relationships/hyperlink" Target="https://customwheelhousellc.box.com/s/zslsxwlvl39nh1st2yzm6bwsor6gz4ol" TargetMode="External"/><Relationship Id="rId4" Type="http://schemas.openxmlformats.org/officeDocument/2006/relationships/hyperlink" Target="https://customwheelhousellc.box.com/s/6ywrqw19zjsgnsq1c443iwk6qiuib46i" TargetMode="External"/><Relationship Id="rId9" Type="http://schemas.openxmlformats.org/officeDocument/2006/relationships/hyperlink" Target="https://customwheelhousellc.box.com/s/g0z2mzng0aptjqfcbiwz5axdsk5ek80h" TargetMode="External"/><Relationship Id="rId13" Type="http://schemas.openxmlformats.org/officeDocument/2006/relationships/hyperlink" Target="https://customwheelhousellc.box.com/s/vrgd2h8wx2dy894sf4wcnkikd5ci3zfe" TargetMode="External"/><Relationship Id="rId18" Type="http://schemas.openxmlformats.org/officeDocument/2006/relationships/hyperlink" Target="https://customwheelhousellc.box.com/s/ip1k655wqjoqx0qvnkocoy9rlssqqf3q" TargetMode="External"/><Relationship Id="rId39" Type="http://schemas.openxmlformats.org/officeDocument/2006/relationships/hyperlink" Target="https://customwheelhousellc.box.com/s/1kzdvt8yduvn5rwqwopy3ubb48udvvhb" TargetMode="External"/><Relationship Id="rId109" Type="http://schemas.openxmlformats.org/officeDocument/2006/relationships/hyperlink" Target="https://customwheelhousellc.app.box.com/file/735243755065?s=8f13x26gylynt7a457wa3bmyjhu5immv" TargetMode="External"/><Relationship Id="rId34" Type="http://schemas.openxmlformats.org/officeDocument/2006/relationships/hyperlink" Target="https://customwheelhousellc.box.com/s/420rnlfdgxffef4ob96ruivkj07wuodd" TargetMode="External"/><Relationship Id="rId50" Type="http://schemas.openxmlformats.org/officeDocument/2006/relationships/hyperlink" Target="https://customwheelhousellc.box.com/s/f15xg7p5b4zubalhczretcd7a3pvsvgk" TargetMode="External"/><Relationship Id="rId55" Type="http://schemas.openxmlformats.org/officeDocument/2006/relationships/hyperlink" Target="https://customwheelhousellc.box.com/s/99ruqlc7r7ypjlp0fpe0ohuiahpl4ds0" TargetMode="External"/><Relationship Id="rId76" Type="http://schemas.openxmlformats.org/officeDocument/2006/relationships/hyperlink" Target="https://customwheelhousellc.box.com/s/wpus8gwe6qtydhua1rofal4z90k3zebs" TargetMode="External"/><Relationship Id="rId97" Type="http://schemas.openxmlformats.org/officeDocument/2006/relationships/hyperlink" Target="https://customwheelhousellc.box.com/s/5dynu9vudd8mtp17pkdhhqopj37ypnhv" TargetMode="External"/><Relationship Id="rId104" Type="http://schemas.openxmlformats.org/officeDocument/2006/relationships/hyperlink" Target="https://customwheelhousellc.app.box.com/file/699627967157" TargetMode="External"/><Relationship Id="rId7" Type="http://schemas.openxmlformats.org/officeDocument/2006/relationships/hyperlink" Target="https://customwheelhousellc.box.com/s/g0z2mzng0aptjqfcbiwz5axdsk5ek80h" TargetMode="External"/><Relationship Id="rId71" Type="http://schemas.openxmlformats.org/officeDocument/2006/relationships/hyperlink" Target="https://customwheelhousellc.box.com/s/fkb6g9fh0kylyo6p85jal69kot3i4l84" TargetMode="External"/><Relationship Id="rId92" Type="http://schemas.openxmlformats.org/officeDocument/2006/relationships/hyperlink" Target="https://customwheelhousellc.box.com/s/oi8otic9ozai8kxjex90wv2mqlwk1z7n" TargetMode="External"/><Relationship Id="rId2" Type="http://schemas.openxmlformats.org/officeDocument/2006/relationships/hyperlink" Target="https://customwheelhousellc.box.com/s/ip1k655wqjoqx0qvnkocoy9rlssqqf3q" TargetMode="External"/><Relationship Id="rId29" Type="http://schemas.openxmlformats.org/officeDocument/2006/relationships/hyperlink" Target="https://customwheelhousellc.box.com/s/t4cf5tv1hkppb51lbl7aztjyrke1b2vs" TargetMode="External"/><Relationship Id="rId24" Type="http://schemas.openxmlformats.org/officeDocument/2006/relationships/hyperlink" Target="https://customwheelhousellc.box.com/s/f2crjntur9s7h2e27dyr9066kefayhd9" TargetMode="External"/><Relationship Id="rId40" Type="http://schemas.openxmlformats.org/officeDocument/2006/relationships/hyperlink" Target="https://customwheelhousellc.box.com/s/420rnlfdgxffef4ob96ruivkj07wuodd" TargetMode="External"/><Relationship Id="rId45" Type="http://schemas.openxmlformats.org/officeDocument/2006/relationships/hyperlink" Target="https://customwheelhousellc.box.com/s/1kzdvt8yduvn5rwqwopy3ubb48udvvhb" TargetMode="External"/><Relationship Id="rId66" Type="http://schemas.openxmlformats.org/officeDocument/2006/relationships/hyperlink" Target="https://customwheelhousellc.box.com/s/fkb6g9fh0kylyo6p85jal69kot3i4l84" TargetMode="External"/><Relationship Id="rId87" Type="http://schemas.openxmlformats.org/officeDocument/2006/relationships/hyperlink" Target="https://customwheelhousellc.box.com/s/n7iza7s63on5fy8yok8pmn9jx70qk40d" TargetMode="External"/><Relationship Id="rId110" Type="http://schemas.openxmlformats.org/officeDocument/2006/relationships/hyperlink" Target="https://customwheelhousellc.app.box.com/file/735237538424?s=nlgnbsplvsor4gpmtdzgfq3g2pmoxp6y" TargetMode="External"/><Relationship Id="rId61" Type="http://schemas.openxmlformats.org/officeDocument/2006/relationships/hyperlink" Target="https://customwheelhousellc.box.com/s/fkb6g9fh0kylyo6p85jal69kot3i4l84" TargetMode="External"/><Relationship Id="rId82" Type="http://schemas.openxmlformats.org/officeDocument/2006/relationships/hyperlink" Target="https://customwheelhousellc.box.com/s/35zakoj9cpzlhs36d0z3wvmmluc5os2j" TargetMode="External"/><Relationship Id="rId19" Type="http://schemas.openxmlformats.org/officeDocument/2006/relationships/hyperlink" Target="https://customwheelhousellc.box.com/s/ip1k655wqjoqx0qvnkocoy9rlssqqf3q" TargetMode="External"/><Relationship Id="rId14" Type="http://schemas.openxmlformats.org/officeDocument/2006/relationships/hyperlink" Target="https://customwheelhousellc.box.com/s/tsneiv8h4smoxx138hra3wp2fnqrwl1d" TargetMode="External"/><Relationship Id="rId30" Type="http://schemas.openxmlformats.org/officeDocument/2006/relationships/hyperlink" Target="https://customwheelhousellc.box.com/s/t4cf5tv1hkppb51lbl7aztjyrke1b2vs" TargetMode="External"/><Relationship Id="rId35" Type="http://schemas.openxmlformats.org/officeDocument/2006/relationships/hyperlink" Target="https://customwheelhousellc.box.com/s/1kzdvt8yduvn5rwqwopy3ubb48udvvhb" TargetMode="External"/><Relationship Id="rId56" Type="http://schemas.openxmlformats.org/officeDocument/2006/relationships/hyperlink" Target="https://customwheelhousellc.box.com/s/99ruqlc7r7ypjlp0fpe0ohuiahpl4ds0" TargetMode="External"/><Relationship Id="rId77" Type="http://schemas.openxmlformats.org/officeDocument/2006/relationships/hyperlink" Target="https://customwheelhousellc.box.com/s/k6e680y1jtmk2g5ppl4mwhtfkv114rs4" TargetMode="External"/><Relationship Id="rId100" Type="http://schemas.openxmlformats.org/officeDocument/2006/relationships/hyperlink" Target="https://customwheelhousellc.box.com/s/bi9xvyv7pu6qhm7yl2yg9fei67gs3cqs" TargetMode="External"/><Relationship Id="rId105" Type="http://schemas.openxmlformats.org/officeDocument/2006/relationships/hyperlink" Target="https://customwheelhousellc.box.com/s/4hp6vurif8pu8r3m8nfbaotc083k5qqb" TargetMode="External"/><Relationship Id="rId8" Type="http://schemas.openxmlformats.org/officeDocument/2006/relationships/hyperlink" Target="https://customwheelhousellc.box.com/s/6ywrqw19zjsgnsq1c443iwk6qiuib46i" TargetMode="External"/><Relationship Id="rId51" Type="http://schemas.openxmlformats.org/officeDocument/2006/relationships/hyperlink" Target="https://customwheelhousellc.box.com/s/f15xg7p5b4zubalhczretcd7a3pvsvgk" TargetMode="External"/><Relationship Id="rId72" Type="http://schemas.openxmlformats.org/officeDocument/2006/relationships/hyperlink" Target="https://customwheelhousellc.box.com/s/9o1t1bb8f80tzsdpgdu6te68njgufbud" TargetMode="External"/><Relationship Id="rId93" Type="http://schemas.openxmlformats.org/officeDocument/2006/relationships/hyperlink" Target="https://customwheelhousellc.box.com/s/qubsrg4710na6jb0xq1ivwg5mkvwywop" TargetMode="External"/><Relationship Id="rId98" Type="http://schemas.openxmlformats.org/officeDocument/2006/relationships/hyperlink" Target="https://customwheelhousellc.box.com/s/a7y85cmzgpu0t7w8fvn0ulvvxo2s7txd" TargetMode="External"/><Relationship Id="rId3" Type="http://schemas.openxmlformats.org/officeDocument/2006/relationships/hyperlink" Target="https://customwheelhousellc.box.com/s/g0z2mzng0aptjqfcbiwz5axdsk5ek80h" TargetMode="External"/><Relationship Id="rId25" Type="http://schemas.openxmlformats.org/officeDocument/2006/relationships/hyperlink" Target="https://customwheelhousellc.box.com/s/f2crjntur9s7h2e27dyr9066kefayhd9" TargetMode="External"/><Relationship Id="rId46" Type="http://schemas.openxmlformats.org/officeDocument/2006/relationships/hyperlink" Target="https://customwheelhousellc.box.com/s/420rnlfdgxffef4ob96ruivkj07wuodd" TargetMode="External"/><Relationship Id="rId67" Type="http://schemas.openxmlformats.org/officeDocument/2006/relationships/hyperlink" Target="https://customwheelhousellc.box.com/s/fkb6g9fh0kylyo6p85jal69kot3i4l84" TargetMode="External"/><Relationship Id="rId20" Type="http://schemas.openxmlformats.org/officeDocument/2006/relationships/hyperlink" Target="https://customwheelhousellc.box.com/s/eau8879fzynwvgnvxaxj9ma78j3xynb9" TargetMode="External"/><Relationship Id="rId41" Type="http://schemas.openxmlformats.org/officeDocument/2006/relationships/hyperlink" Target="https://customwheelhousellc.box.com/s/1kzdvt8yduvn5rwqwopy3ubb48udvvhb" TargetMode="External"/><Relationship Id="rId62" Type="http://schemas.openxmlformats.org/officeDocument/2006/relationships/hyperlink" Target="https://customwheelhousellc.box.com/s/fkb6g9fh0kylyo6p85jal69kot3i4l84" TargetMode="External"/><Relationship Id="rId83" Type="http://schemas.openxmlformats.org/officeDocument/2006/relationships/hyperlink" Target="https://customwheelhousellc.box.com/s/35zakoj9cpzlhs36d0z3wvmmluc5os2j" TargetMode="External"/><Relationship Id="rId88" Type="http://schemas.openxmlformats.org/officeDocument/2006/relationships/hyperlink" Target="https://customwheelhousellc.box.com/s/n7iza7s63on5fy8yok8pmn9jx70qk40d" TargetMode="External"/><Relationship Id="rId111" Type="http://schemas.openxmlformats.org/officeDocument/2006/relationships/hyperlink" Target="https://customwheelhousellc.box.com/s/0n9g8cvvnm6updwvg9r1dx8suw95kn8g"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8mgzyegf3tv9rg8r1n3ie9du1s0b0qio" TargetMode="External"/><Relationship Id="rId531" Type="http://schemas.openxmlformats.org/officeDocument/2006/relationships/hyperlink" Target="https://customwheelhousellc.box.com/s/g0z2mzng0aptjqfcbiwz5axdsk5ek80h"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6tqwu5a3hm1smelk9gzw71fu6e6hpx64" TargetMode="External"/><Relationship Id="rId475" Type="http://schemas.openxmlformats.org/officeDocument/2006/relationships/hyperlink" Target="https://customwheelhousellc.box.com/s/i5px4tzen8jjmk3kact3jaswkxj26ghn"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i5px4tzen8jjmk3kact3jaswkxj26ghn" TargetMode="External"/><Relationship Id="rId542" Type="http://schemas.openxmlformats.org/officeDocument/2006/relationships/hyperlink" Target="https://customwheelhousellc.box.com/s/ax6gok5p17gymw4kba58no78nmdysgsu"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nnn70c47gis1ukwzoiiijujaubx1ub5" TargetMode="External"/><Relationship Id="rId279" Type="http://schemas.openxmlformats.org/officeDocument/2006/relationships/hyperlink" Target="https://customwheelhousellc.box.com/s/flyg8o3vuyyzsmjl6n3v8c8bcllcc646" TargetMode="External"/><Relationship Id="rId486" Type="http://schemas.openxmlformats.org/officeDocument/2006/relationships/hyperlink" Target="https://customwheelhousellc.box.com/s/jgcn13uokl4inzkshubf41rovq630vx8"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q4m34ztw6kq8s44rmv2clk1yk66mmx2c" TargetMode="External"/><Relationship Id="rId553" Type="http://schemas.openxmlformats.org/officeDocument/2006/relationships/hyperlink" Target="https://customwheelhousellc.box.com/s/tn4u4bttu5oq0ybmu78ymibh72z3t05j"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7h6jg50ebrl4okb7xw3e60b979371tf2" TargetMode="External"/><Relationship Id="rId497" Type="http://schemas.openxmlformats.org/officeDocument/2006/relationships/hyperlink" Target="https://customwheelhousellc.box.com/s/x9srlh34etsgkwq7tv3335bg3q777am9" TargetMode="External"/><Relationship Id="rId357" Type="http://schemas.openxmlformats.org/officeDocument/2006/relationships/hyperlink" Target="https://customwheelhousellc.box.com/s/i8sjv3hzrr3a7rzn981g77muo28cjs94"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259" Type="http://schemas.openxmlformats.org/officeDocument/2006/relationships/hyperlink" Target="https://customwheelhousellc.box.com/s/bzqhbxeizybh15lhr2gmv3zuxz8al6lh" TargetMode="External"/><Relationship Id="rId424" Type="http://schemas.openxmlformats.org/officeDocument/2006/relationships/hyperlink" Target="https://customwheelhousellc.box.com/s/glogbvr8fm90br7f3p0hxot5yrn3c490" TargetMode="External"/><Relationship Id="rId466" Type="http://schemas.openxmlformats.org/officeDocument/2006/relationships/hyperlink" Target="https://customwheelhousellc.box.com/s/kv5bvhnxccrudsui8gbbkofk5nqkuwlf"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270" Type="http://schemas.openxmlformats.org/officeDocument/2006/relationships/hyperlink" Target="https://customwheelhousellc.box.com/s/cfq2l9w6ntd4wjavjzu37ybfrz7mux6u" TargetMode="External"/><Relationship Id="rId326" Type="http://schemas.openxmlformats.org/officeDocument/2006/relationships/hyperlink" Target="https://customwheelhousellc.box.com/s/nglu3ut4wk5csd7uh7usd8uzyxi1ioj5" TargetMode="External"/><Relationship Id="rId533" Type="http://schemas.openxmlformats.org/officeDocument/2006/relationships/hyperlink" Target="https://customwheelhousellc.box.com/s/smwegamf1wo0byy0rv0juc1cas8w01ts"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q4m34ztw6kq8s44rmv2clk1yk66mmx2c" TargetMode="External"/><Relationship Id="rId172" Type="http://schemas.openxmlformats.org/officeDocument/2006/relationships/hyperlink" Target="https://www.dropbox.com/s/87v075f2708b2ys/MR304_Double_Standard_Machined_Lip.jpg?dl=0"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477" Type="http://schemas.openxmlformats.org/officeDocument/2006/relationships/hyperlink" Target="https://customwheelhousellc.box.com/s/j2xmrulsp2t14rszvg3xzdg0jpzvs4ul" TargetMode="External"/><Relationship Id="rId281" Type="http://schemas.openxmlformats.org/officeDocument/2006/relationships/hyperlink" Target="https://customwheelhousellc.box.com/s/uf8h40s5wdbt26bswewtgi16b1tbouz4" TargetMode="External"/><Relationship Id="rId337" Type="http://schemas.openxmlformats.org/officeDocument/2006/relationships/hyperlink" Target="https://customwheelhousellc.box.com/s/5vnhcq908fd1ld6ho91zcihbui2bmzyj" TargetMode="External"/><Relationship Id="rId502" Type="http://schemas.openxmlformats.org/officeDocument/2006/relationships/hyperlink" Target="https://customwheelhousellc.box.com/s/bzqhbxeizybh15lhr2gmv3zuxz8al6lh" TargetMode="External"/><Relationship Id="rId34" Type="http://schemas.openxmlformats.org/officeDocument/2006/relationships/hyperlink" Target="https://www.dropbox.com/s/o3rkkh1qpbqnm8t/MR401_UTV_Beadlock_Machined_Head_On.jpg?dl=0"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5vnhcq908fd1ld6ho91zcihbui2bmzyj" TargetMode="External"/><Relationship Id="rId544" Type="http://schemas.openxmlformats.org/officeDocument/2006/relationships/hyperlink" Target="https://customwheelhousellc.box.com/s/bdiyz27z2lp5u8v5finu2e1mx9fx4g0r" TargetMode="External"/><Relationship Id="rId7" Type="http://schemas.openxmlformats.org/officeDocument/2006/relationships/hyperlink" Target="https://www.dropbox.com/s/lpv7ui2r104cr4k/MR301_The_Standard_Matte_Black_Head_On_8_Lug.jpg?dl=0" TargetMode="External"/><Relationship Id="rId183" Type="http://schemas.openxmlformats.org/officeDocument/2006/relationships/hyperlink" Target="https://www.dropbox.com/s/n9uhhisorb7t6kg/MR311_Vex_Matte_Black_8_Lug.jpg?dl=0" TargetMode="External"/><Relationship Id="rId239" Type="http://schemas.openxmlformats.org/officeDocument/2006/relationships/hyperlink" Target="https://www.dropbox.com/s/rspim3zcwouv2ob/MR405_UTV_Beadlock_Bronze_Head_On.jpg?dl=0" TargetMode="External"/><Relationship Id="rId390" Type="http://schemas.openxmlformats.org/officeDocument/2006/relationships/hyperlink" Target="https://customwheelhousellc.box.com/s/p0cqonop7xlh7vc5jjz9wzjy9od0y3e2" TargetMode="External"/><Relationship Id="rId404" Type="http://schemas.openxmlformats.org/officeDocument/2006/relationships/hyperlink" Target="https://customwheelhousellc.box.com/s/g59s9e1cvgr2epbmpxcvtl80uw79isgh" TargetMode="External"/><Relationship Id="rId446" Type="http://schemas.openxmlformats.org/officeDocument/2006/relationships/hyperlink" Target="https://customwheelhousellc.box.com/s/91ao0n5x21zncb1lixjs70j10pnrhsdf" TargetMode="External"/><Relationship Id="rId250" Type="http://schemas.openxmlformats.org/officeDocument/2006/relationships/hyperlink" Target="https://customwheelhousellc.box.com/s/pm6xlewa5nq3xb3vzoekce7mkecud6li" TargetMode="External"/><Relationship Id="rId292" Type="http://schemas.openxmlformats.org/officeDocument/2006/relationships/hyperlink" Target="https://customwheelhousellc.box.com/s/zmwcivcg3ldruu5nflam50g9rl6y0tg5" TargetMode="External"/><Relationship Id="rId306" Type="http://schemas.openxmlformats.org/officeDocument/2006/relationships/hyperlink" Target="https://customwheelhousellc.box.com/s/4yt5lqwumlu33mnrtga32iy0y2qivdkb" TargetMode="External"/><Relationship Id="rId488" Type="http://schemas.openxmlformats.org/officeDocument/2006/relationships/hyperlink" Target="https://customwheelhousellc.box.com/s/x9srlh34etsgkwq7tv3335bg3q777am9" TargetMode="External"/><Relationship Id="rId45" Type="http://schemas.openxmlformats.org/officeDocument/2006/relationships/hyperlink" Target="https://www.dropbox.com/s/4bmkmzysa0e2rsy/MR304_Double_Standard_Machined_Head_On_6_Lug.jpg?dl=0" TargetMode="External"/><Relationship Id="rId87" Type="http://schemas.openxmlformats.org/officeDocument/2006/relationships/hyperlink" Target="https://www.dropbox.com/s/n9uhhisorb7t6kg/MR311_Vex_Matte_Black_8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582ysp5r6c2lqp87ecwu4m51dulw3la5" TargetMode="External"/><Relationship Id="rId513" Type="http://schemas.openxmlformats.org/officeDocument/2006/relationships/hyperlink" Target="https://customwheelhousellc.box.com/s/nbjkgipfofl06lnnrwzciql9fa1a8gtd" TargetMode="External"/><Relationship Id="rId555" Type="http://schemas.openxmlformats.org/officeDocument/2006/relationships/hyperlink" Target="https://customwheelhousellc.box.com/s/l0jt09osq02u1jdsih7o196zcf2m82rg" TargetMode="External"/><Relationship Id="rId152" Type="http://schemas.openxmlformats.org/officeDocument/2006/relationships/hyperlink" Target="https://www.dropbox.com/s/kz7yxakgpo5om6t/MR311_Vex_Titanium_8_Lug.jpg?dl=0"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457" Type="http://schemas.openxmlformats.org/officeDocument/2006/relationships/hyperlink" Target="https://customwheelhousellc.box.com/s/e376nrjzak326gcd04bfi2ymuydoptxp" TargetMode="External"/><Relationship Id="rId261" Type="http://schemas.openxmlformats.org/officeDocument/2006/relationships/hyperlink" Target="https://customwheelhousellc.box.com/s/3oaffp4kpvrv2za5n9mxwf64wl00nu4d" TargetMode="External"/><Relationship Id="rId499" Type="http://schemas.openxmlformats.org/officeDocument/2006/relationships/hyperlink" Target="https://customwheelhousellc.box.com/s/s1l6n0oq0jg8d4lk6yxplcswtou3ayjw" TargetMode="External"/><Relationship Id="rId14" Type="http://schemas.openxmlformats.org/officeDocument/2006/relationships/hyperlink" Target="https://www.dropbox.com/s/xgghkretftipcc9/MR307_Hole_Matte_Black_Head_On_5_Lug.jpg?dl=0" TargetMode="External"/><Relationship Id="rId56" Type="http://schemas.openxmlformats.org/officeDocument/2006/relationships/hyperlink" Target="https://www.dropbox.com/s/2xopt0m1fk6z6yr/MR311_Vex_Titanium_6_Lug.jpg?dl=0" TargetMode="External"/><Relationship Id="rId317" Type="http://schemas.openxmlformats.org/officeDocument/2006/relationships/hyperlink" Target="https://customwheelhousellc.box.com/s/263hmebqfufqzoxzxwuo90ivxhect8ny" TargetMode="External"/><Relationship Id="rId359" Type="http://schemas.openxmlformats.org/officeDocument/2006/relationships/hyperlink" Target="https://customwheelhousellc.box.com/s/kv5bvhnxccrudsui8gbbkofk5nqkuwlf" TargetMode="External"/><Relationship Id="rId524" Type="http://schemas.openxmlformats.org/officeDocument/2006/relationships/hyperlink" Target="https://customwheelhousellc.box.com/s/p0u8sd3sg0eac1xf02iu0hmg6qq2bav0" TargetMode="External"/><Relationship Id="rId98" Type="http://schemas.openxmlformats.org/officeDocument/2006/relationships/hyperlink" Target="https://www.dropbox.com/s/g7hqmq0p82p4z5p/MR311_Vex_Titanium_Head_On_8_Lug.jpg?dl=0" TargetMode="External"/><Relationship Id="rId121" Type="http://schemas.openxmlformats.org/officeDocument/2006/relationships/hyperlink" Target="https://www.dropbox.com/s/5ckbj5mt9u2ukhn/MR308_Roost_Bronze_Head_On_5_Lug.jpg?dl=0" TargetMode="External"/><Relationship Id="rId163" Type="http://schemas.openxmlformats.org/officeDocument/2006/relationships/hyperlink" Target="https://www.dropbox.com/s/4zb8n2csxkp8wpf/MR311_Vex_Matte_Black_Head_On_8_Lug.jpg?dl=0" TargetMode="External"/><Relationship Id="rId219" Type="http://schemas.openxmlformats.org/officeDocument/2006/relationships/hyperlink" Target="https://www.dropbox.com/s/htyz7fesm2wc5td/MR311_Vex_Titanium_Head_On_5_Lug.jpg?dl=0" TargetMode="External"/><Relationship Id="rId370" Type="http://schemas.openxmlformats.org/officeDocument/2006/relationships/hyperlink" Target="https://customwheelhousellc.box.com/s/xtas50g291zsjocdnffz8d5dlpyc3klx" TargetMode="External"/><Relationship Id="rId426" Type="http://schemas.openxmlformats.org/officeDocument/2006/relationships/hyperlink" Target="https://customwheelhousellc.box.com/s/it8iu5uxrl64a5k90otb9wcyrdn3a90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xtas50g291zsjocdnffz8d5dlpyc3klx" TargetMode="External"/><Relationship Id="rId25" Type="http://schemas.openxmlformats.org/officeDocument/2006/relationships/hyperlink" Target="https://www.dropbox.com/s/zrvqloonlt6i7cz/MR311_Vex_Matte_Black_5_Lug.jpg?dl=0"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4c61ypz1bew8s1x19i9jcazvde6eq8zq" TargetMode="External"/><Relationship Id="rId328" Type="http://schemas.openxmlformats.org/officeDocument/2006/relationships/hyperlink" Target="https://customwheelhousellc.box.com/s/0wni7egitofpl77v9cub6wazbkr4b56m" TargetMode="External"/><Relationship Id="rId535" Type="http://schemas.openxmlformats.org/officeDocument/2006/relationships/hyperlink" Target="https://customwheelhousellc.box.com/s/xzq7eyzcmtn8pxypmqa62rseaczqxtuc" TargetMode="External"/><Relationship Id="rId132" Type="http://schemas.openxmlformats.org/officeDocument/2006/relationships/hyperlink" Target="https://www.dropbox.com/s/9i362jfz85ymyzd/MR310_Con6_Bronze_5_Lug.jpg?dl=0"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r74jpwhsmttnzp8wvm482xyki45vt6p8" TargetMode="External"/><Relationship Id="rId241" Type="http://schemas.openxmlformats.org/officeDocument/2006/relationships/hyperlink" Target="https://www.dropbox.com/s/rspim3zcwouv2ob/MR405_UTV_Beadlock_Bronze_Head_On.jpg?dl=0" TargetMode="External"/><Relationship Id="rId437" Type="http://schemas.openxmlformats.org/officeDocument/2006/relationships/hyperlink" Target="https://customwheelhousellc.box.com/s/oe2uyttk0h8vzdwf0fawo1651gsfovds" TargetMode="External"/><Relationship Id="rId479" Type="http://schemas.openxmlformats.org/officeDocument/2006/relationships/hyperlink" Target="https://customwheelhousellc.box.com/s/0vpvbgyz5ytdi7humfxys5hctwnxqev5" TargetMode="External"/><Relationship Id="rId36" Type="http://schemas.openxmlformats.org/officeDocument/2006/relationships/hyperlink" Target="https://www.dropbox.com/s/4k453a45sr8drje/MR501_Rally_Titanium_Head_On.jpg?dl=0" TargetMode="External"/><Relationship Id="rId283" Type="http://schemas.openxmlformats.org/officeDocument/2006/relationships/hyperlink" Target="https://customwheelhousellc.box.com/s/zqlfa6mgt4e1cceazjagjlvxvhpczmlx" TargetMode="External"/><Relationship Id="rId339" Type="http://schemas.openxmlformats.org/officeDocument/2006/relationships/hyperlink" Target="https://customwheelhousellc.box.com/s/k7o5hmj58pde9i7ssja4bmxk9xodxqn3" TargetMode="External"/><Relationship Id="rId490" Type="http://schemas.openxmlformats.org/officeDocument/2006/relationships/hyperlink" Target="https://customwheelhousellc.box.com/s/x9srlh34etsgkwq7tv3335bg3q777am9" TargetMode="External"/><Relationship Id="rId504" Type="http://schemas.openxmlformats.org/officeDocument/2006/relationships/hyperlink" Target="https://customwheelhousellc.box.com/s/91ao0n5x21zncb1lixjs70j10pnrhsdf" TargetMode="External"/><Relationship Id="rId546" Type="http://schemas.openxmlformats.org/officeDocument/2006/relationships/hyperlink" Target="https://customwheelhousellc.box.com/s/gcagxugwcsuyhtktbp92sn0cf0e51r3x" TargetMode="External"/><Relationship Id="rId78" Type="http://schemas.openxmlformats.org/officeDocument/2006/relationships/hyperlink" Target="https://www.dropbox.com/s/czbtiungwc1fskn/MR310_Con6_Matte_BlackHead_On_5_Lug.png?dl=0" TargetMode="External"/><Relationship Id="rId101" Type="http://schemas.openxmlformats.org/officeDocument/2006/relationships/hyperlink" Target="https://www.dropbox.com/s/kz7yxakgpo5om6t/MR311_Vex_Titanium_8_Lug.jpg?dl=0" TargetMode="External"/><Relationship Id="rId143" Type="http://schemas.openxmlformats.org/officeDocument/2006/relationships/hyperlink" Target="https://www.dropbox.com/s/7nh128bf68ipx2d/MR310_Con6_Matte_Black_Head_On_8_Lug.jpg?dl=0" TargetMode="External"/><Relationship Id="rId185" Type="http://schemas.openxmlformats.org/officeDocument/2006/relationships/hyperlink" Target="https://www.dropbox.com/s/zrvqloonlt6i7cz/MR311_Vex_Matte_Black_5_Lug.jpg?dl=0" TargetMode="External"/><Relationship Id="rId350" Type="http://schemas.openxmlformats.org/officeDocument/2006/relationships/hyperlink" Target="https://customwheelhousellc.box.com/s/j2xmrulsp2t14rszvg3xzdg0jpzvs4ul" TargetMode="External"/><Relationship Id="rId406" Type="http://schemas.openxmlformats.org/officeDocument/2006/relationships/hyperlink" Target="https://customwheelhousellc.box.com/s/g59s9e1cvgr2epbmpxcvtl80uw79isgh"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392" Type="http://schemas.openxmlformats.org/officeDocument/2006/relationships/hyperlink" Target="https://customwheelhousellc.box.com/s/p0cqonop7xlh7vc5jjz9wzjy9od0y3e2" TargetMode="External"/><Relationship Id="rId448" Type="http://schemas.openxmlformats.org/officeDocument/2006/relationships/hyperlink" Target="https://customwheelhousellc.box.com/s/w4u147qhv716qckuc7yv1gdkdgr7umei" TargetMode="External"/><Relationship Id="rId252" Type="http://schemas.openxmlformats.org/officeDocument/2006/relationships/hyperlink" Target="https://customwheelhousellc.box.com/s/dyczdy8gz84hv4kqcdqu7z40e7bxps3c" TargetMode="External"/><Relationship Id="rId294" Type="http://schemas.openxmlformats.org/officeDocument/2006/relationships/hyperlink" Target="https://customwheelhousellc.box.com/s/3oaffp4kpvrv2za5n9mxwf64wl00nu4d" TargetMode="External"/><Relationship Id="rId308" Type="http://schemas.openxmlformats.org/officeDocument/2006/relationships/hyperlink" Target="https://customwheelhousellc.box.com/s/5vnhcq908fd1ld6ho91zcihbui2bmzyj" TargetMode="External"/><Relationship Id="rId515" Type="http://schemas.openxmlformats.org/officeDocument/2006/relationships/hyperlink" Target="https://customwheelhousellc.box.com/s/o01gqep4rpf9cha6l8qw4sjvdndd1zmv" TargetMode="External"/><Relationship Id="rId47" Type="http://schemas.openxmlformats.org/officeDocument/2006/relationships/hyperlink" Target="https://www.dropbox.com/s/cfyhoh8j93u1fct/MR304_Double_Standard_Machined_Lip_Head_On.jpg?dl=0" TargetMode="External"/><Relationship Id="rId89" Type="http://schemas.openxmlformats.org/officeDocument/2006/relationships/hyperlink" Target="https://www.dropbox.com/s/n9uhhisorb7t6kg/MR311_Vex_Matte_Black_8_Lug.jpg?dl=0" TargetMode="External"/><Relationship Id="rId112" Type="http://schemas.openxmlformats.org/officeDocument/2006/relationships/hyperlink" Target="https://www.dropbox.com/s/qlwdnxyq0wji261/MR301_The_Standard_Diamond_Cut_Machined_Head_On_6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q4m34ztw6kq8s44rmv2clk1yk66mmx2c" TargetMode="External"/><Relationship Id="rId557" Type="http://schemas.openxmlformats.org/officeDocument/2006/relationships/vmlDrawing" Target="../drawings/vmlDrawing2.vm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459" Type="http://schemas.openxmlformats.org/officeDocument/2006/relationships/hyperlink" Target="https://customwheelhousellc.box.com/s/589qmw11pyyg3e7c90g9ehglks9ydzz3"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263" Type="http://schemas.openxmlformats.org/officeDocument/2006/relationships/hyperlink" Target="https://customwheelhousellc.box.com/s/5yckfs08w2apl042ylqmjfarsp8ggsmq" TargetMode="External"/><Relationship Id="rId319" Type="http://schemas.openxmlformats.org/officeDocument/2006/relationships/hyperlink" Target="https://customwheelhousellc.box.com/s/gxrzbqmgv54nj89braj2q2mcqnyhys4g" TargetMode="External"/><Relationship Id="rId470" Type="http://schemas.openxmlformats.org/officeDocument/2006/relationships/hyperlink" Target="https://customwheelhousellc.box.com/s/i8sjv3hzrr3a7rzn981g77muo28cjs94" TargetMode="External"/><Relationship Id="rId526" Type="http://schemas.openxmlformats.org/officeDocument/2006/relationships/hyperlink" Target="https://customwheelhousellc.box.com/s/pju5lc0euepxu2faq6g1v2hdw2suwnxs"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zqjhojz8r6aj0ikz2i5am4bd0k1vh7hr"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gsahqgi3rse2kki44xcl25rwrz7ixzc5" TargetMode="External"/><Relationship Id="rId428" Type="http://schemas.openxmlformats.org/officeDocument/2006/relationships/hyperlink" Target="https://customwheelhousellc.box.com/s/79x782vn9fx16ce3x0ogt5fm5tzahgt0" TargetMode="External"/><Relationship Id="rId232" Type="http://schemas.openxmlformats.org/officeDocument/2006/relationships/hyperlink" Target="https://www.dropbox.com/s/k3dyf1yzn7meve8/MR_502_Rally_Bronze.jpg?dl=0" TargetMode="External"/><Relationship Id="rId274" Type="http://schemas.openxmlformats.org/officeDocument/2006/relationships/hyperlink" Target="https://customwheelhousellc.box.com/s/6buvunwp3wn1vwzq384dxt0vc6onqmia" TargetMode="External"/><Relationship Id="rId481" Type="http://schemas.openxmlformats.org/officeDocument/2006/relationships/hyperlink" Target="https://customwheelhousellc.box.com/s/j2xmrulsp2t14rszvg3xzdg0jpzvs4ul" TargetMode="External"/><Relationship Id="rId27" Type="http://schemas.openxmlformats.org/officeDocument/2006/relationships/hyperlink" Target="https://www.dropbox.com/s/s2z0zqme47qqzib/MR311_Vex_Titanium_5_Lug.jpg?dl=0"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37" Type="http://schemas.openxmlformats.org/officeDocument/2006/relationships/hyperlink" Target="https://customwheelhousellc.box.com/s/trc3o267oby3b51v67txkpns5ltyjoyn"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41" Type="http://schemas.openxmlformats.org/officeDocument/2006/relationships/hyperlink" Target="https://customwheelhousellc.box.com/s/oe2uyttk0h8vzdwf0fawo1651gsfovds" TargetMode="External"/><Relationship Id="rId383" Type="http://schemas.openxmlformats.org/officeDocument/2006/relationships/hyperlink" Target="https://customwheelhousellc.box.com/s/5dlhjt7sgyo5r25mdbgelua3uvj36otk" TargetMode="External"/><Relationship Id="rId439" Type="http://schemas.openxmlformats.org/officeDocument/2006/relationships/hyperlink" Target="https://customwheelhousellc.box.com/s/6ngf534itxos2kx2okdzem4d6jx8wiry" TargetMode="External"/><Relationship Id="rId201" Type="http://schemas.openxmlformats.org/officeDocument/2006/relationships/hyperlink" Target="https://www.dropbox.com/s/9vhvkzogqmczt23/MR406_UTV_Beadlock_Matte_Black.jpg?dl=0" TargetMode="External"/><Relationship Id="rId243" Type="http://schemas.openxmlformats.org/officeDocument/2006/relationships/hyperlink" Target="https://www.dropbox.com/s/rspim3zcwouv2ob/MR405_UTV_Beadlock_Bronze_Head_On.jpg?dl=0" TargetMode="External"/><Relationship Id="rId285" Type="http://schemas.openxmlformats.org/officeDocument/2006/relationships/hyperlink" Target="https://customwheelhousellc.box.com/s/eeq4g9jvuiq4baw2hht6fc90keh4dmt2" TargetMode="External"/><Relationship Id="rId450" Type="http://schemas.openxmlformats.org/officeDocument/2006/relationships/hyperlink" Target="https://customwheelhousellc.box.com/s/nglu3ut4wk5csd7uh7usd8uzyxi1ioj5" TargetMode="External"/><Relationship Id="rId506" Type="http://schemas.openxmlformats.org/officeDocument/2006/relationships/hyperlink" Target="https://customwheelhousellc.box.com/s/cfq2l9w6ntd4wjavjzu37ybfrz7mux6u"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q0bj15gtvgr2kl6wts6wqqi6x1k6tmnn" TargetMode="External"/><Relationship Id="rId492" Type="http://schemas.openxmlformats.org/officeDocument/2006/relationships/hyperlink" Target="https://customwheelhousellc.box.com/s/trc3o267oby3b51v67txkpns5ltyjoyn" TargetMode="External"/><Relationship Id="rId548" Type="http://schemas.openxmlformats.org/officeDocument/2006/relationships/hyperlink" Target="https://customwheelhousellc.box.com/s/sljauue1nxayiq5v5p1f9gik6ahmnfpc" TargetMode="External"/><Relationship Id="rId91" Type="http://schemas.openxmlformats.org/officeDocument/2006/relationships/hyperlink" Target="https://www.dropbox.com/s/771k294tmvwk8eq/MR311_Vex_Matte_Black_6_Lug.jpg?dl=0" TargetMode="External"/><Relationship Id="rId145" Type="http://schemas.openxmlformats.org/officeDocument/2006/relationships/hyperlink" Target="https://www.dropbox.com/s/587kbgmm8g1ni4e/MR311_Vex_Matte_Black_Head_On_5_Lug.jpg?dl=0" TargetMode="External"/><Relationship Id="rId187" Type="http://schemas.openxmlformats.org/officeDocument/2006/relationships/hyperlink" Target="https://www.dropbox.com/s/s2z0zqme47qqzib/MR311_Vex_Titanium_5_Lug.jpg?dl=0" TargetMode="External"/><Relationship Id="rId352" Type="http://schemas.openxmlformats.org/officeDocument/2006/relationships/hyperlink" Target="https://customwheelhousellc.box.com/s/crscsstcpz5d0y6vsvg74dbmoxsfssz7" TargetMode="External"/><Relationship Id="rId394" Type="http://schemas.openxmlformats.org/officeDocument/2006/relationships/hyperlink" Target="https://customwheelhousellc.box.com/s/p0cqonop7xlh7vc5jjz9wzjy9od0y3e2" TargetMode="External"/><Relationship Id="rId408" Type="http://schemas.openxmlformats.org/officeDocument/2006/relationships/hyperlink" Target="https://customwheelhousellc.box.com/s/eofa2cogo68e6lo8ag7ffuoetf41sesx"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smwegamf1wo0byy0rv0juc1cas8w01ts"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2lg2kr9pizjb5ag1yuup0uvbhyfyr7ar" TargetMode="External"/><Relationship Id="rId461" Type="http://schemas.openxmlformats.org/officeDocument/2006/relationships/hyperlink" Target="https://customwheelhousellc.box.com/s/0wni7egitofpl77v9cub6wazbkr4b56m" TargetMode="External"/><Relationship Id="rId517" Type="http://schemas.openxmlformats.org/officeDocument/2006/relationships/hyperlink" Target="https://customwheelhousellc.box.com/s/q0bj15gtvgr2kl6wts6wqqi6x1k6tmnn"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lr0i17laumjdzk3bg6wbz75saqmp4wyv" TargetMode="External"/><Relationship Id="rId363" Type="http://schemas.openxmlformats.org/officeDocument/2006/relationships/hyperlink" Target="https://customwheelhousellc.box.com/s/jgcn13uokl4inzkshubf41rovq630vx8" TargetMode="External"/><Relationship Id="rId419" Type="http://schemas.openxmlformats.org/officeDocument/2006/relationships/hyperlink" Target="https://customwheelhousellc.box.com/s/m1tggzc5p8igm0x9g0tcomy1qsupe4fd"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5hzqglh9s2cm0aao0ac3ok3sx1l1886g" TargetMode="External"/><Relationship Id="rId472" Type="http://schemas.openxmlformats.org/officeDocument/2006/relationships/hyperlink" Target="https://customwheelhousellc.box.com/s/i8sjv3hzrr3a7rzn981g77muo28cjs94" TargetMode="External"/><Relationship Id="rId528" Type="http://schemas.openxmlformats.org/officeDocument/2006/relationships/hyperlink" Target="https://customwheelhousellc.box.com/s/ef4f6q0hjyl8onzvoir186ovbzknlmba"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i5px4tzen8jjmk3kact3jaswkxj26ghn" TargetMode="External"/><Relationship Id="rId374" Type="http://schemas.openxmlformats.org/officeDocument/2006/relationships/hyperlink" Target="https://customwheelhousellc.box.com/s/oe2uyttk0h8vzdwf0fawo1651gsfovds"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79x782vn9fx16ce3x0ogt5fm5tzahgt0"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zqjhojz8r6aj0ikz2i5am4bd0k1vh7hr" TargetMode="External"/><Relationship Id="rId539" Type="http://schemas.openxmlformats.org/officeDocument/2006/relationships/hyperlink" Target="https://customwheelhousellc.box.com/s/trc3o267oby3b51v67txkpns5ltyjoyn"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fq2l9w6ntd4wjavjzu37ybfrz7mux6u" TargetMode="External"/><Relationship Id="rId343" Type="http://schemas.openxmlformats.org/officeDocument/2006/relationships/hyperlink" Target="https://customwheelhousellc.box.com/s/q4m34ztw6kq8s44rmv2clk1yk66mmx2c" TargetMode="External"/><Relationship Id="rId550" Type="http://schemas.openxmlformats.org/officeDocument/2006/relationships/hyperlink" Target="https://customwheelhousellc.box.com/s/zphy8whjhdwqj938o86zb0lb4zd1a5bc"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5dlhjt7sgyo5r25mdbgelua3uvj36otk"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flyg8o3vuyyzsmjl6n3v8c8bcllcc646" TargetMode="External"/><Relationship Id="rId410" Type="http://schemas.openxmlformats.org/officeDocument/2006/relationships/hyperlink" Target="https://customwheelhousellc.box.com/s/g59s9e1cvgr2epbmpxcvtl80uw79isgh" TargetMode="External"/><Relationship Id="rId452" Type="http://schemas.openxmlformats.org/officeDocument/2006/relationships/hyperlink" Target="https://customwheelhousellc.box.com/s/6ngf534itxos2kx2okdzem4d6jx8wiry" TargetMode="External"/><Relationship Id="rId494" Type="http://schemas.openxmlformats.org/officeDocument/2006/relationships/hyperlink" Target="https://customwheelhousellc.box.com/s/rkteyv8bzqni03fcn4f65zvsuy7r4u7l" TargetMode="External"/><Relationship Id="rId508" Type="http://schemas.openxmlformats.org/officeDocument/2006/relationships/hyperlink" Target="https://customwheelhousellc.box.com/s/kv5bvhnxccrudsui8gbbkofk5nqkuwlf"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q0bj15gtvgr2kl6wts6wqqi6x1k6tmnn" TargetMode="External"/><Relationship Id="rId354" Type="http://schemas.openxmlformats.org/officeDocument/2006/relationships/hyperlink" Target="https://customwheelhousellc.box.com/s/cfq2l9w6ntd4wjavjzu37ybfrz7mux6u"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ennn70c47gis1ukwzoiiijujaubx1ub5"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codw9fwhfmyuh824isbhy2tjqi0v43oz" TargetMode="External"/><Relationship Id="rId519" Type="http://schemas.openxmlformats.org/officeDocument/2006/relationships/hyperlink" Target="https://customwheelhousellc.box.com/s/smwegamf1wo0byy0rv0juc1cas8w01ts"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c6b1fokdn6vz411ipc5cixps4vayycc9" TargetMode="External"/><Relationship Id="rId530" Type="http://schemas.openxmlformats.org/officeDocument/2006/relationships/hyperlink" Target="https://customwheelhousellc.box.com/s/4kfc17rv7dzq0s90ihvm40lpcwge8mn3"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i72pdrj109fogbe73fh3a7amt7nqjnsp"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4i3sywkwrkbp8tfxnql84svo8u4ce6cr"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lr0i17laumjdzk3bg6wbz75saqmp4wyv" TargetMode="External"/><Relationship Id="rId127" Type="http://schemas.openxmlformats.org/officeDocument/2006/relationships/hyperlink" Target="https://www.dropbox.com/s/7nh128bf68ipx2d/MR310_Con6_Matte_Black_Head_On_8_Lug.jpg?dl=0"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lr0i17laumjdzk3bg6wbz75saqmp4wyv" TargetMode="External"/><Relationship Id="rId376" Type="http://schemas.openxmlformats.org/officeDocument/2006/relationships/hyperlink" Target="https://customwheelhousellc.box.com/s/jdrbselhj6vlx5qwkmd748gilc7ccm4w" TargetMode="External"/><Relationship Id="rId541" Type="http://schemas.openxmlformats.org/officeDocument/2006/relationships/hyperlink" Target="https://customwheelhousellc.box.com/s/p0u8sd3sg0eac1xf02iu0hmg6qq2bav0"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8mgzyegf3tv9rg8r1n3ie9du1s0b0qio" TargetMode="External"/><Relationship Id="rId401" Type="http://schemas.openxmlformats.org/officeDocument/2006/relationships/hyperlink" Target="https://customwheelhousellc.box.com/s/q4m34ztw6kq8s44rmv2clk1yk66mmx2c" TargetMode="External"/><Relationship Id="rId443" Type="http://schemas.openxmlformats.org/officeDocument/2006/relationships/hyperlink" Target="https://customwheelhousellc.box.com/s/r74jpwhsmttnzp8wvm482xyki45vt6p8" TargetMode="External"/><Relationship Id="rId303" Type="http://schemas.openxmlformats.org/officeDocument/2006/relationships/hyperlink" Target="https://customwheelhousellc.box.com/s/crscsstcpz5d0y6vsvg74dbmoxsfssz7" TargetMode="External"/><Relationship Id="rId485" Type="http://schemas.openxmlformats.org/officeDocument/2006/relationships/hyperlink" Target="https://customwheelhousellc.box.com/s/bxe945yul690l09504nn4co83nbwwg20"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ennn70c47gis1ukwzoiiijujaubx1ub5" TargetMode="External"/><Relationship Id="rId387" Type="http://schemas.openxmlformats.org/officeDocument/2006/relationships/hyperlink" Target="https://customwheelhousellc.box.com/s/5dlhjt7sgyo5r25mdbgelua3uvj36otk" TargetMode="External"/><Relationship Id="rId510" Type="http://schemas.openxmlformats.org/officeDocument/2006/relationships/hyperlink" Target="https://customwheelhousellc.box.com/s/683qc4dkjhasi62xtcaffjo2lc2e2qp4" TargetMode="External"/><Relationship Id="rId552" Type="http://schemas.openxmlformats.org/officeDocument/2006/relationships/hyperlink" Target="https://customwheelhousellc.box.com/s/wmdilrk7ypl4dwz965qntiicnogudze2"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fp0fgy3iof720vj2wi28eazco0qjrfx4"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x2zkyuv5hzxalkzx445w341fdwnl32ym" TargetMode="External"/><Relationship Id="rId454" Type="http://schemas.openxmlformats.org/officeDocument/2006/relationships/hyperlink" Target="https://customwheelhousellc.box.com/s/w4ack6b2zr5blieg4pxdu8kzwvn7u6mn" TargetMode="External"/><Relationship Id="rId496" Type="http://schemas.openxmlformats.org/officeDocument/2006/relationships/hyperlink" Target="https://customwheelhousellc.box.com/s/kyzykqg3nt6i6xq6gfma32cqroo5xqb2"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ky371j263eb63rappwdg4hwv53yl5gny" TargetMode="External"/><Relationship Id="rId356" Type="http://schemas.openxmlformats.org/officeDocument/2006/relationships/hyperlink" Target="https://customwheelhousellc.box.com/s/zqjhojz8r6aj0ikz2i5am4bd0k1vh7hr" TargetMode="External"/><Relationship Id="rId398" Type="http://schemas.openxmlformats.org/officeDocument/2006/relationships/hyperlink" Target="https://customwheelhousellc.box.com/s/ennn70c47gis1ukwzoiiijujaubx1ub5" TargetMode="External"/><Relationship Id="rId521" Type="http://schemas.openxmlformats.org/officeDocument/2006/relationships/hyperlink" Target="https://customwheelhousellc.box.com/s/awyyxum0bqs5he3orwrpdc6rlr06uux5"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zmwcivcg3ldruu5nflam50g9rl6y0tg5" TargetMode="External"/><Relationship Id="rId258" Type="http://schemas.openxmlformats.org/officeDocument/2006/relationships/hyperlink" Target="https://customwheelhousellc.box.com/s/xtas50g291zsjocdnffz8d5dlpyc3klx" TargetMode="External"/><Relationship Id="rId465" Type="http://schemas.openxmlformats.org/officeDocument/2006/relationships/hyperlink" Target="https://customwheelhousellc.box.com/s/i5px4tzen8jjmk3kact3jaswkxj26ghn"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flyg8o3vuyyzsmjl6n3v8c8bcllcc646" TargetMode="External"/><Relationship Id="rId367" Type="http://schemas.openxmlformats.org/officeDocument/2006/relationships/hyperlink" Target="https://customwheelhousellc.box.com/s/841nnx14qw0tj5vetctqclkp99uuwpll" TargetMode="External"/><Relationship Id="rId532" Type="http://schemas.openxmlformats.org/officeDocument/2006/relationships/hyperlink" Target="https://customwheelhousellc.box.com/s/6ywrqw19zjsgnsq1c443iwk6qiuib46i"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qaqzz4zz9q8issjhszm87ktr19bgsisf" TargetMode="External"/><Relationship Id="rId434" Type="http://schemas.openxmlformats.org/officeDocument/2006/relationships/hyperlink" Target="https://customwheelhousellc.box.com/s/dy5iz5ahsz3mw9q1q4rtfniuz413ung8" TargetMode="External"/><Relationship Id="rId476" Type="http://schemas.openxmlformats.org/officeDocument/2006/relationships/hyperlink" Target="https://customwheelhousellc.box.com/s/kv5bvhnxccrudsui8gbbkofk5nqkuwlf"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4c61ypz1bew8s1x19i9jcazvde6eq8zq" TargetMode="External"/><Relationship Id="rId336" Type="http://schemas.openxmlformats.org/officeDocument/2006/relationships/hyperlink" Target="https://customwheelhousellc.box.com/s/jgcn13uokl4inzkshubf41rovq630vx8" TargetMode="External"/><Relationship Id="rId501" Type="http://schemas.openxmlformats.org/officeDocument/2006/relationships/hyperlink" Target="https://customwheelhousellc.box.com/s/xtas50g291zsjocdnffz8d5dlpyc3klx" TargetMode="External"/><Relationship Id="rId543" Type="http://schemas.openxmlformats.org/officeDocument/2006/relationships/hyperlink" Target="https://customwheelhousellc.box.com/s/ex5i6ad8pb63hi46f472r6p2f1rv54cb"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jgcn13uokl4inzkshubf41rovq630vx8" TargetMode="External"/><Relationship Id="rId403" Type="http://schemas.openxmlformats.org/officeDocument/2006/relationships/hyperlink" Target="https://customwheelhousellc.box.com/s/eofa2cogo68e6lo8ag7ffuoetf41sesx"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5vnhcq908fd1ld6ho91zcihbui2bmzyj" TargetMode="External"/><Relationship Id="rId291" Type="http://schemas.openxmlformats.org/officeDocument/2006/relationships/hyperlink" Target="https://customwheelhousellc.box.com/s/flyg8o3vuyyzsmjl6n3v8c8bcllcc646" TargetMode="External"/><Relationship Id="rId305" Type="http://schemas.openxmlformats.org/officeDocument/2006/relationships/hyperlink" Target="https://customwheelhousellc.box.com/s/zqjhojz8r6aj0ikz2i5am4bd0k1vh7hr" TargetMode="External"/><Relationship Id="rId347" Type="http://schemas.openxmlformats.org/officeDocument/2006/relationships/hyperlink" Target="https://customwheelhousellc.box.com/s/005c6gky7r01fo1q8tsqx6xifkvuau97" TargetMode="External"/><Relationship Id="rId512" Type="http://schemas.openxmlformats.org/officeDocument/2006/relationships/hyperlink" Target="https://customwheelhousellc.box.com/s/xyy6ib7yzsep9x4nwjfv69ozjv2qs7q7"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5dlhjt7sgyo5r25mdbgelua3uvj36otk" TargetMode="External"/><Relationship Id="rId554" Type="http://schemas.openxmlformats.org/officeDocument/2006/relationships/hyperlink" Target="https://customwheelhousellc.box.com/s/w74k3jqdxkdou19x0c5867nzzr4pzhhu"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fp0fgy3iof720vj2wi28eazco0qjrfx4" TargetMode="External"/><Relationship Id="rId456" Type="http://schemas.openxmlformats.org/officeDocument/2006/relationships/hyperlink" Target="https://customwheelhousellc.box.com/s/rgz76nqhw86eqor28ebuan3s2m5y67fy" TargetMode="External"/><Relationship Id="rId498" Type="http://schemas.openxmlformats.org/officeDocument/2006/relationships/hyperlink" Target="https://customwheelhousellc.box.com/s/wt37evauamelbqg4u8ge4wpdz1hcj1j8"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xtas50g291zsjocdnffz8d5dlpyc3klx" TargetMode="External"/><Relationship Id="rId316" Type="http://schemas.openxmlformats.org/officeDocument/2006/relationships/hyperlink" Target="https://customwheelhousellc.box.com/s/ky371j263eb63rappwdg4hwv53yl5gny" TargetMode="External"/><Relationship Id="rId523" Type="http://schemas.openxmlformats.org/officeDocument/2006/relationships/hyperlink" Target="https://customwheelhousellc.box.com/s/lujqudrtmwvzuedck879q8zet4c9d9v6"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0vpvbgyz5ytdi7humfxys5hctwnxqev5"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leug3o26518lt1lag2vrx76hsk8du0od" TargetMode="External"/><Relationship Id="rId467" Type="http://schemas.openxmlformats.org/officeDocument/2006/relationships/hyperlink" Target="https://customwheelhousellc.box.com/s/j2xmrulsp2t14rszvg3xzdg0jpzvs4ul" TargetMode="External"/><Relationship Id="rId271" Type="http://schemas.openxmlformats.org/officeDocument/2006/relationships/hyperlink" Target="https://customwheelhousellc.box.com/s/4yt5lqwumlu33mnrtga32iy0y2qivdkb"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vpsf8qttmzpfrickuvawu31yw7rcj5wo" TargetMode="External"/><Relationship Id="rId369" Type="http://schemas.openxmlformats.org/officeDocument/2006/relationships/hyperlink" Target="https://customwheelhousellc.box.com/s/ennn70c47gis1ukwzoiiijujaubx1ub5" TargetMode="External"/><Relationship Id="rId534" Type="http://schemas.openxmlformats.org/officeDocument/2006/relationships/hyperlink" Target="https://customwheelhousellc.box.com/s/2eo8ol773hfbmy217bz5n1erv5mhqjh5"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91ao0n5x21zncb1lixjs70j10pnrhsdf" TargetMode="External"/><Relationship Id="rId436" Type="http://schemas.openxmlformats.org/officeDocument/2006/relationships/hyperlink" Target="https://customwheelhousellc.box.com/s/oe2uyttk0h8vzdwf0fawo1651gsfovds"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i8sjv3hzrr3a7rzn981g77muo28cjs94"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phy8whjhdwqj938o86zb0lb4zd1a5bc" TargetMode="External"/><Relationship Id="rId338" Type="http://schemas.openxmlformats.org/officeDocument/2006/relationships/hyperlink" Target="https://customwheelhousellc.box.com/s/4s1sb9jqvh9ts59xq567jvmmw8hoahz5" TargetMode="External"/><Relationship Id="rId503" Type="http://schemas.openxmlformats.org/officeDocument/2006/relationships/hyperlink" Target="https://customwheelhousellc.box.com/s/r74jpwhsmttnzp8wvm482xyki45vt6p8" TargetMode="External"/><Relationship Id="rId545" Type="http://schemas.openxmlformats.org/officeDocument/2006/relationships/hyperlink" Target="https://customwheelhousellc.box.com/s/bxe945yul690l09504nn4co83nbwwg20"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5dlhjt7sgyo5r25mdbgelua3uvj36otk" TargetMode="External"/><Relationship Id="rId405" Type="http://schemas.openxmlformats.org/officeDocument/2006/relationships/hyperlink" Target="https://customwheelhousellc.box.com/s/eofa2cogo68e6lo8ag7ffuoetf41sesx" TargetMode="External"/><Relationship Id="rId447" Type="http://schemas.openxmlformats.org/officeDocument/2006/relationships/hyperlink" Target="https://customwheelhousellc.box.com/s/k7o5hmj58pde9i7ssja4bmxk9xodxqn3" TargetMode="External"/><Relationship Id="rId251" Type="http://schemas.openxmlformats.org/officeDocument/2006/relationships/hyperlink" Target="https://customwheelhousellc.box.com/s/kbsc0gi97j4vryw7qjrxze5r0miu02zg" TargetMode="External"/><Relationship Id="rId489" Type="http://schemas.openxmlformats.org/officeDocument/2006/relationships/hyperlink" Target="https://customwheelhousellc.box.com/s/kyzykqg3nt6i6xq6gfma32cqroo5xqb2"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cfq2l9w6ntd4wjavjzu37ybfrz7mux6u" TargetMode="External"/><Relationship Id="rId349" Type="http://schemas.openxmlformats.org/officeDocument/2006/relationships/hyperlink" Target="https://customwheelhousellc.box.com/s/kv5bvhnxccrudsui8gbbkofk5nqkuwlf" TargetMode="External"/><Relationship Id="rId514" Type="http://schemas.openxmlformats.org/officeDocument/2006/relationships/hyperlink" Target="https://customwheelhousellc.box.com/s/t5pgoa2uav7j0jkvw1p7lkoq60yrodna" TargetMode="External"/><Relationship Id="rId556" Type="http://schemas.openxmlformats.org/officeDocument/2006/relationships/printerSettings" Target="../printerSettings/printerSettings5.bin"/><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j2xmrulsp2t14rszvg3xzdg0jpzvs4ul" TargetMode="External"/><Relationship Id="rId416" Type="http://schemas.openxmlformats.org/officeDocument/2006/relationships/hyperlink" Target="https://customwheelhousellc.box.com/s/7h6jg50ebrl4okb7xw3e60b979371tf2"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rgz76nqhw86eqor28ebuan3s2m5y67fy"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of5cl0nugfi9b2wwd81wl7rg29lam19y"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ef4f6q0hjyl8onzvoir186ovbzknlmba"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bzqhbxeizybh15lhr2gmv3zuxz8al6lh" TargetMode="External"/><Relationship Id="rId427" Type="http://schemas.openxmlformats.org/officeDocument/2006/relationships/hyperlink" Target="https://customwheelhousellc.box.com/s/gl92jrhrt20xhns64nz5q3au502d2384" TargetMode="External"/><Relationship Id="rId469" Type="http://schemas.openxmlformats.org/officeDocument/2006/relationships/hyperlink" Target="https://customwheelhousellc.box.com/s/bzqhbxeizybh15lhr2gmv3zuxz8al6lh"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uf8h40s5wdbt26bswewtgi16b1tbouz4" TargetMode="External"/><Relationship Id="rId329" Type="http://schemas.openxmlformats.org/officeDocument/2006/relationships/hyperlink" Target="https://customwheelhousellc.box.com/s/5hzqglh9s2cm0aao0ac3ok3sx1l1886g" TargetMode="External"/><Relationship Id="rId480" Type="http://schemas.openxmlformats.org/officeDocument/2006/relationships/hyperlink" Target="https://customwheelhousellc.box.com/s/kv5bvhnxccrudsui8gbbkofk5nqkuwlf" TargetMode="External"/><Relationship Id="rId536" Type="http://schemas.openxmlformats.org/officeDocument/2006/relationships/hyperlink" Target="https://customwheelhousellc.box.com/s/lujqudrtmwvzuedck879q8zet4c9d9v6"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w4u147qhv716qckuc7yv1gdkdgr7umei"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gxrzbqmgv54nj89braj2q2mcqnyhys4g" TargetMode="External"/><Relationship Id="rId438" Type="http://schemas.openxmlformats.org/officeDocument/2006/relationships/hyperlink" Target="https://customwheelhousellc.box.com/s/6ngf534itxos2kx2okdzem4d6jx8wiry"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6buvunwp3wn1vwzq384dxt0vc6onqmia" TargetMode="External"/><Relationship Id="rId491" Type="http://schemas.openxmlformats.org/officeDocument/2006/relationships/hyperlink" Target="https://customwheelhousellc.box.com/s/kyzykqg3nt6i6xq6gfma32cqroo5xqb2" TargetMode="External"/><Relationship Id="rId505" Type="http://schemas.openxmlformats.org/officeDocument/2006/relationships/hyperlink" Target="https://customwheelhousellc.box.com/s/4yt5lqwumlu33mnrtga32iy0y2qivdkb"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sh5oi3roz8bfgs7eexzubew549txskh4"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ung1eenuseylbffy1tikjwv9ueagn7b" TargetMode="External"/><Relationship Id="rId393" Type="http://schemas.openxmlformats.org/officeDocument/2006/relationships/hyperlink" Target="https://customwheelhousellc.box.com/s/5dlhjt7sgyo5r25mdbgelua3uvj36otk"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vpsf8qttmzpfrickuvawu31yw7rcj5wo"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g59s9e1cvgr2epbmpxcvtl80uw79isgh" TargetMode="External"/><Relationship Id="rId295" Type="http://schemas.openxmlformats.org/officeDocument/2006/relationships/hyperlink" Target="https://customwheelhousellc.box.com/s/841nnx14qw0tj5vetctqclkp99uuwpll" TargetMode="External"/><Relationship Id="rId309" Type="http://schemas.openxmlformats.org/officeDocument/2006/relationships/hyperlink" Target="https://customwheelhousellc.box.com/s/jgcn13uokl4inzkshubf41rovq630vx8" TargetMode="External"/><Relationship Id="rId460" Type="http://schemas.openxmlformats.org/officeDocument/2006/relationships/hyperlink" Target="https://customwheelhousellc.box.com/s/841nnx14qw0tj5vetctqclkp99uuwpll" TargetMode="External"/><Relationship Id="rId516" Type="http://schemas.openxmlformats.org/officeDocument/2006/relationships/hyperlink" Target="https://customwheelhousellc.box.com/s/c6b1fokdn6vz411ipc5cixps4vayycc9"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i5px4tzen8jjmk3kact3jaswkxj26ghn" TargetMode="External"/><Relationship Id="rId558" Type="http://schemas.openxmlformats.org/officeDocument/2006/relationships/comments" Target="../comments2.xm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ennn70c47gis1ukwzoiiijujaubx1ub5" TargetMode="External"/><Relationship Id="rId418" Type="http://schemas.openxmlformats.org/officeDocument/2006/relationships/hyperlink" Target="https://customwheelhousellc.box.com/s/fp0fgy3iof720vj2wi28eazco0qjrfx4"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zqjhojz8r6aj0ikz2i5am4bd0k1vh7hr" TargetMode="External"/><Relationship Id="rId471" Type="http://schemas.openxmlformats.org/officeDocument/2006/relationships/hyperlink" Target="https://customwheelhousellc.box.com/s/0vpvbgyz5ytdi7humfxys5hctwnxqev5"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c4wtyoyxgqhsg1pbqrurixcdogwkmj15"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lr0i17laumjdzk3bg6wbz75saqmp4wyv" TargetMode="External"/><Relationship Id="rId373" Type="http://schemas.openxmlformats.org/officeDocument/2006/relationships/hyperlink" Target="https://customwheelhousellc.box.com/s/yb4p3hh2lm9c1zwlhbfuozhva41qabom" TargetMode="External"/><Relationship Id="rId429" Type="http://schemas.openxmlformats.org/officeDocument/2006/relationships/hyperlink" Target="https://customwheelhousellc.box.com/s/x2zkyuv5hzxalkzx445w341fdwnl32ym"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6ngf534itxos2kx2okdzem4d6jx8wiry"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eeq4g9jvuiq4baw2hht6fc90keh4dmt2" TargetMode="External"/><Relationship Id="rId300" Type="http://schemas.openxmlformats.org/officeDocument/2006/relationships/hyperlink" Target="https://customwheelhousellc.box.com/s/4yt5lqwumlu33mnrtga32iy0y2qivdkb" TargetMode="External"/><Relationship Id="rId482" Type="http://schemas.openxmlformats.org/officeDocument/2006/relationships/hyperlink" Target="https://customwheelhousellc.box.com/s/5hzqglh9s2cm0aao0ac3ok3sx1l1886g" TargetMode="External"/><Relationship Id="rId538" Type="http://schemas.openxmlformats.org/officeDocument/2006/relationships/hyperlink" Target="https://customwheelhousellc.box.com/s/lujqudrtmwvzuedck879q8zet4c9d9v6"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6ngf534itxos2kx2okdzem4d6jx8wiry" TargetMode="External"/><Relationship Id="rId384" Type="http://schemas.openxmlformats.org/officeDocument/2006/relationships/hyperlink" Target="https://customwheelhousellc.box.com/s/p0cqonop7xlh7vc5jjz9wzjy9od0y3e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8mgzyegf3tv9rg8r1n3ie9du1s0b0qio" TargetMode="External"/><Relationship Id="rId451" Type="http://schemas.openxmlformats.org/officeDocument/2006/relationships/hyperlink" Target="https://customwheelhousellc.box.com/s/oe2uyttk0h8vzdwf0fawo1651gsfovds" TargetMode="External"/><Relationship Id="rId493" Type="http://schemas.openxmlformats.org/officeDocument/2006/relationships/hyperlink" Target="https://customwheelhousellc.box.com/s/lujqudrtmwvzuedck879q8zet4c9d9v6" TargetMode="External"/><Relationship Id="rId507" Type="http://schemas.openxmlformats.org/officeDocument/2006/relationships/hyperlink" Target="https://customwheelhousellc.box.com/s/p59yj2l2su4lb1mu42pgsdbgo7zckmlh" TargetMode="External"/><Relationship Id="rId549" Type="http://schemas.openxmlformats.org/officeDocument/2006/relationships/hyperlink" Target="https://customwheelhousellc.box.com/s/o9afcs1ax4rfv10y6f6kaqzqaemp273q"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c6b1fokdn6vz411ipc5cixps4vayycc9" TargetMode="External"/><Relationship Id="rId353" Type="http://schemas.openxmlformats.org/officeDocument/2006/relationships/hyperlink" Target="https://customwheelhousellc.box.com/s/4yt5lqwumlu33mnrtga32iy0y2qivdkb" TargetMode="External"/><Relationship Id="rId395" Type="http://schemas.openxmlformats.org/officeDocument/2006/relationships/hyperlink" Target="https://customwheelhousellc.box.com/s/q4m34ztw6kq8s44rmv2clk1yk66mmx2c" TargetMode="External"/><Relationship Id="rId409" Type="http://schemas.openxmlformats.org/officeDocument/2006/relationships/hyperlink" Target="https://customwheelhousellc.box.com/s/g59s9e1cvgr2epbmpxcvtl80uw79isgh"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m1tggzc5p8igm0x9g0tcomy1qsupe4fd" TargetMode="External"/><Relationship Id="rId255" Type="http://schemas.openxmlformats.org/officeDocument/2006/relationships/hyperlink" Target="https://customwheelhousellc.box.com/s/xtas50g291zsjocdnffz8d5dlpyc3klx" TargetMode="External"/><Relationship Id="rId297" Type="http://schemas.openxmlformats.org/officeDocument/2006/relationships/hyperlink" Target="https://customwheelhousellc.box.com/s/z641e7l7zmtz38sanfk0aatiy91qxns1" TargetMode="External"/><Relationship Id="rId462" Type="http://schemas.openxmlformats.org/officeDocument/2006/relationships/hyperlink" Target="https://customwheelhousellc.box.com/s/j8am95j6fcrf3iqmryqe8sd6hh8tkupg" TargetMode="External"/><Relationship Id="rId518" Type="http://schemas.openxmlformats.org/officeDocument/2006/relationships/hyperlink" Target="https://customwheelhousellc.box.com/s/ut14co9rtrmaka9a5mkw4df1991u1fab"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q0bj15gtvgr2kl6wts6wqqi6x1k6tmnn" TargetMode="External"/><Relationship Id="rId364" Type="http://schemas.openxmlformats.org/officeDocument/2006/relationships/hyperlink" Target="https://customwheelhousellc.box.com/s/5vnhcq908fd1ld6ho91zcihbui2bmzyj"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d6y5vuz7kao5hb7yq4uof5uz7v08fhs5" TargetMode="External"/><Relationship Id="rId431" Type="http://schemas.openxmlformats.org/officeDocument/2006/relationships/hyperlink" Target="https://customwheelhousellc.box.com/s/x2zkyuv5hzxalkzx445w341fdwnl32ym" TargetMode="External"/><Relationship Id="rId473" Type="http://schemas.openxmlformats.org/officeDocument/2006/relationships/hyperlink" Target="https://customwheelhousellc.box.com/s/0vpvbgyz5ytdi7humfxys5hctwnxqev5" TargetMode="External"/><Relationship Id="rId529" Type="http://schemas.openxmlformats.org/officeDocument/2006/relationships/hyperlink" Target="https://customwheelhousellc.box.com/s/p0u8sd3sg0eac1xf02iu0hmg6qq2bav0"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e376nrjzak326gcd04bfi2ymuydoptxp" TargetMode="External"/><Relationship Id="rId540" Type="http://schemas.openxmlformats.org/officeDocument/2006/relationships/hyperlink" Target="https://customwheelhousellc.box.com/s/ef4f6q0hjyl8onzvoir186ovbzknlmba"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6ngf534itxos2kx2okdzem4d6jx8wiry"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gl92jrhrt20xhns64nz5q3au502d2384" TargetMode="External"/><Relationship Id="rId400" Type="http://schemas.openxmlformats.org/officeDocument/2006/relationships/hyperlink" Target="https://customwheelhousellc.box.com/s/ennn70c47gis1ukwzoiiijujaubx1ub5"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diyz27z2lp5u8v5finu2e1mx9fx4g0r"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ung1eenuseylbffy1tikjwv9ueagn7b"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p0cqonop7xlh7vc5jjz9wzjy9od0y3e2" TargetMode="External"/><Relationship Id="rId551" Type="http://schemas.openxmlformats.org/officeDocument/2006/relationships/hyperlink" Target="https://customwheelhousellc.box.com/s/zqlfa6mgt4e1cceazjagjlvxvhpczmlx"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dy5iz5ahsz3mw9q1q4rtfniuz413ung8" TargetMode="External"/><Relationship Id="rId411" Type="http://schemas.openxmlformats.org/officeDocument/2006/relationships/hyperlink" Target="https://customwheelhousellc.box.com/s/7h6jg50ebrl4okb7xw3e60b979371tf2" TargetMode="External"/><Relationship Id="rId453" Type="http://schemas.openxmlformats.org/officeDocument/2006/relationships/hyperlink" Target="https://customwheelhousellc.box.com/s/syh2ng21tw1dxvevn3gbrtqbn6stsgi2" TargetMode="External"/><Relationship Id="rId509" Type="http://schemas.openxmlformats.org/officeDocument/2006/relationships/hyperlink" Target="https://customwheelhousellc.box.com/s/j2xmrulsp2t14rszvg3xzdg0jpzvs4ul"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c6b1fokdn6vz411ipc5cixps4vayycc9" TargetMode="External"/><Relationship Id="rId495" Type="http://schemas.openxmlformats.org/officeDocument/2006/relationships/hyperlink" Target="https://customwheelhousellc.box.com/s/1quchxpqhw3fusbn74aak8kg89g0mse6"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5hzqglh9s2cm0aao0ac3ok3sx1l1886g" TargetMode="External"/><Relationship Id="rId397" Type="http://schemas.openxmlformats.org/officeDocument/2006/relationships/hyperlink" Target="https://customwheelhousellc.box.com/s/q4m34ztw6kq8s44rmv2clk1yk66mmx2c" TargetMode="External"/><Relationship Id="rId520" Type="http://schemas.openxmlformats.org/officeDocument/2006/relationships/hyperlink" Target="https://customwheelhousellc.box.com/s/i72pdrj109fogbe73fh3a7amt7nqjnsp"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bzqhbxeizybh15lhr2gmv3zuxz8al6lh" TargetMode="External"/><Relationship Id="rId422" Type="http://schemas.openxmlformats.org/officeDocument/2006/relationships/hyperlink" Target="https://customwheelhousellc.box.com/s/8txokzckexkpjl31s19st6v85lrscpcx" TargetMode="External"/><Relationship Id="rId464" Type="http://schemas.openxmlformats.org/officeDocument/2006/relationships/hyperlink" Target="https://customwheelhousellc.box.com/s/lr0i17laumjdzk3bg6wbz75saqmp4wyv" TargetMode="External"/><Relationship Id="rId299" Type="http://schemas.openxmlformats.org/officeDocument/2006/relationships/hyperlink" Target="https://customwheelhousellc.box.com/s/4s1sb9jqvh9ts59xq567jvmmw8hoahz5"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awyyxum0bqs5he3orwrpdc6rlr06uux5"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6ypk544m8u3tx7zg3n370di9mmpcf69a" TargetMode="External"/><Relationship Id="rId500" Type="http://schemas.openxmlformats.org/officeDocument/2006/relationships/hyperlink" Target="https://customwheelhousellc.box.com/s/505jx7ppayeunkq6vximg6mh85ayk94r"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290" Type="http://schemas.openxmlformats.org/officeDocument/2006/relationships/hyperlink" Target="https://customwheelhousellc.box.com/s/8mgzyegf3tv9rg8r1n3ie9du1s0b0qio" TargetMode="External"/><Relationship Id="rId304" Type="http://schemas.openxmlformats.org/officeDocument/2006/relationships/hyperlink" Target="https://customwheelhousellc.box.com/s/5hzqglh9s2cm0aao0ac3ok3sx1l1886g" TargetMode="External"/><Relationship Id="rId388" Type="http://schemas.openxmlformats.org/officeDocument/2006/relationships/hyperlink" Target="https://customwheelhousellc.box.com/s/p0cqonop7xlh7vc5jjz9wzjy9od0y3e2" TargetMode="External"/><Relationship Id="rId511" Type="http://schemas.openxmlformats.org/officeDocument/2006/relationships/hyperlink" Target="https://customwheelhousellc.box.com/s/gl2dygcangpo7aeldcvbf5lps28ozey2"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e376nrjzak326gcd04bfi2ymuydoptxp"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263hmebqfufqzoxzxwuo90ivxhect8ny" TargetMode="External"/><Relationship Id="rId522" Type="http://schemas.openxmlformats.org/officeDocument/2006/relationships/hyperlink" Target="https://customwheelhousellc.box.com/s/trc3o267oby3b51v67txkpns5ltyjoyn"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q4m34ztw6kq8s44rmv2clk1yk66mmx2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847"/>
  <sheetViews>
    <sheetView tabSelected="1" topLeftCell="A788" zoomScaleNormal="100" workbookViewId="0">
      <selection activeCell="B800" sqref="B800:B807"/>
    </sheetView>
  </sheetViews>
  <sheetFormatPr defaultColWidth="8.85546875" defaultRowHeight="14.25"/>
  <cols>
    <col min="1" max="1" width="9.140625" style="115" customWidth="1"/>
    <col min="2" max="2" width="175" style="115" bestFit="1" customWidth="1"/>
    <col min="3" max="3" width="12.28515625" style="115" bestFit="1" customWidth="1"/>
    <col min="4" max="5" width="8.85546875" style="115"/>
    <col min="6" max="6" width="8.85546875" style="115" customWidth="1"/>
    <col min="7" max="16384" width="8.85546875" style="115"/>
  </cols>
  <sheetData>
    <row r="1" spans="1:3">
      <c r="A1" s="1" t="s">
        <v>0</v>
      </c>
      <c r="B1" s="1" t="s">
        <v>1</v>
      </c>
      <c r="C1" s="29" t="s">
        <v>2</v>
      </c>
    </row>
    <row r="2" spans="1:3">
      <c r="A2" s="137">
        <v>1</v>
      </c>
      <c r="B2" s="159" t="s">
        <v>3</v>
      </c>
      <c r="C2" s="160">
        <v>41975</v>
      </c>
    </row>
    <row r="3" spans="1:3">
      <c r="A3" s="137">
        <v>2</v>
      </c>
      <c r="B3" s="159" t="s">
        <v>4</v>
      </c>
      <c r="C3" s="160">
        <v>41981</v>
      </c>
    </row>
    <row r="4" spans="1:3">
      <c r="A4" s="137">
        <v>3</v>
      </c>
      <c r="B4" s="159" t="s">
        <v>5</v>
      </c>
      <c r="C4" s="160">
        <v>41982</v>
      </c>
    </row>
    <row r="5" spans="1:3">
      <c r="A5" s="137">
        <v>4</v>
      </c>
      <c r="B5" s="115" t="s">
        <v>6</v>
      </c>
      <c r="C5" s="160">
        <v>41983</v>
      </c>
    </row>
    <row r="6" spans="1:3">
      <c r="A6" s="137">
        <v>5</v>
      </c>
      <c r="B6" s="159" t="s">
        <v>7</v>
      </c>
      <c r="C6" s="160">
        <v>41984</v>
      </c>
    </row>
    <row r="7" spans="1:3">
      <c r="A7" s="137">
        <v>6</v>
      </c>
      <c r="B7" s="159" t="s">
        <v>8</v>
      </c>
      <c r="C7" s="160">
        <v>41988</v>
      </c>
    </row>
    <row r="8" spans="1:3">
      <c r="A8" s="137">
        <v>7</v>
      </c>
      <c r="B8" s="159" t="s">
        <v>9</v>
      </c>
      <c r="C8" s="160">
        <v>41989</v>
      </c>
    </row>
    <row r="9" spans="1:3">
      <c r="A9" s="137">
        <v>8</v>
      </c>
      <c r="B9" s="159" t="s">
        <v>10</v>
      </c>
      <c r="C9" s="160">
        <v>41990</v>
      </c>
    </row>
    <row r="10" spans="1:3">
      <c r="A10" s="137">
        <v>9</v>
      </c>
      <c r="B10" s="159" t="s">
        <v>11</v>
      </c>
      <c r="C10" s="160">
        <v>42012</v>
      </c>
    </row>
    <row r="11" spans="1:3">
      <c r="A11" s="137">
        <v>10</v>
      </c>
      <c r="B11" s="159" t="s">
        <v>12</v>
      </c>
      <c r="C11" s="160">
        <v>42020</v>
      </c>
    </row>
    <row r="12" spans="1:3">
      <c r="A12" s="137">
        <v>11</v>
      </c>
      <c r="B12" s="159" t="s">
        <v>13</v>
      </c>
      <c r="C12" s="160">
        <v>42073</v>
      </c>
    </row>
    <row r="13" spans="1:3">
      <c r="A13" s="137">
        <v>12</v>
      </c>
      <c r="B13" s="159" t="s">
        <v>14</v>
      </c>
      <c r="C13" s="160">
        <v>42073</v>
      </c>
    </row>
    <row r="14" spans="1:3">
      <c r="A14" s="137">
        <v>13</v>
      </c>
      <c r="B14" s="159" t="s">
        <v>15</v>
      </c>
      <c r="C14" s="160">
        <v>42095</v>
      </c>
    </row>
    <row r="15" spans="1:3">
      <c r="A15" s="137">
        <v>14</v>
      </c>
      <c r="B15" s="159" t="s">
        <v>16</v>
      </c>
      <c r="C15" s="160">
        <v>42095</v>
      </c>
    </row>
    <row r="16" spans="1:3">
      <c r="A16" s="137">
        <v>15</v>
      </c>
      <c r="B16" s="159" t="s">
        <v>17</v>
      </c>
      <c r="C16" s="160">
        <v>42095</v>
      </c>
    </row>
    <row r="17" spans="1:3">
      <c r="A17" s="137">
        <v>16</v>
      </c>
      <c r="B17" s="159" t="s">
        <v>18</v>
      </c>
      <c r="C17" s="160">
        <v>42121</v>
      </c>
    </row>
    <row r="18" spans="1:3">
      <c r="A18" s="137">
        <v>17</v>
      </c>
      <c r="B18" s="159" t="s">
        <v>19</v>
      </c>
      <c r="C18" s="160">
        <v>42125</v>
      </c>
    </row>
    <row r="19" spans="1:3">
      <c r="A19" s="137">
        <v>18</v>
      </c>
      <c r="B19" s="159" t="s">
        <v>20</v>
      </c>
      <c r="C19" s="160">
        <v>42171</v>
      </c>
    </row>
    <row r="20" spans="1:3">
      <c r="A20" s="137">
        <v>19</v>
      </c>
      <c r="B20" s="159" t="s">
        <v>21</v>
      </c>
      <c r="C20" s="160">
        <v>42187</v>
      </c>
    </row>
    <row r="21" spans="1:3">
      <c r="A21" s="137">
        <v>20</v>
      </c>
      <c r="B21" s="159" t="s">
        <v>22</v>
      </c>
      <c r="C21" s="160">
        <v>42201</v>
      </c>
    </row>
    <row r="22" spans="1:3">
      <c r="A22" s="137">
        <v>21</v>
      </c>
      <c r="B22" s="159" t="s">
        <v>23</v>
      </c>
      <c r="C22" s="160">
        <v>42206</v>
      </c>
    </row>
    <row r="23" spans="1:3">
      <c r="A23" s="137">
        <v>22</v>
      </c>
      <c r="B23" s="115" t="s">
        <v>24</v>
      </c>
      <c r="C23" s="160">
        <v>42216</v>
      </c>
    </row>
    <row r="24" spans="1:3">
      <c r="A24" s="137">
        <v>23</v>
      </c>
      <c r="B24" s="115" t="s">
        <v>25</v>
      </c>
      <c r="C24" s="160">
        <v>42249</v>
      </c>
    </row>
    <row r="25" spans="1:3">
      <c r="A25" s="137">
        <v>24</v>
      </c>
      <c r="B25" s="115" t="s">
        <v>26</v>
      </c>
      <c r="C25" s="160">
        <v>42250</v>
      </c>
    </row>
    <row r="26" spans="1:3">
      <c r="A26" s="137">
        <v>25</v>
      </c>
      <c r="B26" s="115" t="s">
        <v>27</v>
      </c>
      <c r="C26" s="160">
        <v>42262</v>
      </c>
    </row>
    <row r="27" spans="1:3">
      <c r="A27" s="137">
        <v>26</v>
      </c>
      <c r="B27" s="115" t="s">
        <v>28</v>
      </c>
      <c r="C27" s="160">
        <v>42263</v>
      </c>
    </row>
    <row r="28" spans="1:3">
      <c r="A28" s="137">
        <v>27</v>
      </c>
      <c r="B28" s="115" t="s">
        <v>29</v>
      </c>
      <c r="C28" s="160">
        <v>42275</v>
      </c>
    </row>
    <row r="29" spans="1:3">
      <c r="A29" s="137">
        <v>28</v>
      </c>
      <c r="B29" s="115" t="s">
        <v>30</v>
      </c>
      <c r="C29" s="160">
        <v>42283</v>
      </c>
    </row>
    <row r="30" spans="1:3">
      <c r="A30" s="137">
        <v>29</v>
      </c>
      <c r="B30" s="115" t="s">
        <v>31</v>
      </c>
      <c r="C30" s="160">
        <v>42332</v>
      </c>
    </row>
    <row r="31" spans="1:3">
      <c r="A31" s="137">
        <v>30</v>
      </c>
      <c r="B31" s="115" t="s">
        <v>32</v>
      </c>
      <c r="C31" s="160">
        <v>42338</v>
      </c>
    </row>
    <row r="32" spans="1:3">
      <c r="A32" s="137">
        <v>31</v>
      </c>
      <c r="B32" s="115" t="s">
        <v>33</v>
      </c>
      <c r="C32" s="160">
        <v>42341</v>
      </c>
    </row>
    <row r="33" spans="1:3">
      <c r="A33" s="137">
        <v>32</v>
      </c>
      <c r="B33" s="115" t="s">
        <v>34</v>
      </c>
      <c r="C33" s="160">
        <v>42346</v>
      </c>
    </row>
    <row r="34" spans="1:3">
      <c r="A34" s="137">
        <v>33</v>
      </c>
      <c r="B34" s="115" t="s">
        <v>35</v>
      </c>
      <c r="C34" s="160">
        <v>42348</v>
      </c>
    </row>
    <row r="35" spans="1:3">
      <c r="A35" s="137"/>
      <c r="B35" s="115" t="s">
        <v>36</v>
      </c>
      <c r="C35" s="160"/>
    </row>
    <row r="36" spans="1:3">
      <c r="A36" s="137"/>
      <c r="B36" s="115" t="s">
        <v>37</v>
      </c>
      <c r="C36" s="160"/>
    </row>
    <row r="37" spans="1:3">
      <c r="A37" s="137"/>
      <c r="B37" s="115" t="s">
        <v>38</v>
      </c>
      <c r="C37" s="160"/>
    </row>
    <row r="38" spans="1:3">
      <c r="A38" s="137"/>
      <c r="B38" s="115" t="s">
        <v>39</v>
      </c>
      <c r="C38" s="160"/>
    </row>
    <row r="39" spans="1:3">
      <c r="A39" s="137"/>
      <c r="B39" s="115" t="s">
        <v>40</v>
      </c>
      <c r="C39" s="160"/>
    </row>
    <row r="40" spans="1:3">
      <c r="A40" s="137"/>
      <c r="B40" s="115" t="s">
        <v>41</v>
      </c>
      <c r="C40" s="160"/>
    </row>
    <row r="41" spans="1:3">
      <c r="A41" s="137"/>
      <c r="B41" s="115" t="s">
        <v>42</v>
      </c>
      <c r="C41" s="160"/>
    </row>
    <row r="42" spans="1:3">
      <c r="A42" s="137">
        <v>34</v>
      </c>
      <c r="B42" s="115" t="s">
        <v>43</v>
      </c>
      <c r="C42" s="160">
        <v>42352</v>
      </c>
    </row>
    <row r="43" spans="1:3">
      <c r="A43" s="137"/>
      <c r="B43" s="115" t="s">
        <v>44</v>
      </c>
      <c r="C43" s="160"/>
    </row>
    <row r="44" spans="1:3">
      <c r="A44" s="137">
        <v>35</v>
      </c>
      <c r="B44" s="115" t="s">
        <v>45</v>
      </c>
      <c r="C44" s="160">
        <v>42355</v>
      </c>
    </row>
    <row r="45" spans="1:3">
      <c r="A45" s="137">
        <v>36</v>
      </c>
      <c r="B45" s="115" t="s">
        <v>46</v>
      </c>
      <c r="C45" s="160">
        <v>42368</v>
      </c>
    </row>
    <row r="46" spans="1:3">
      <c r="A46" s="137">
        <v>37</v>
      </c>
      <c r="B46" s="115" t="s">
        <v>47</v>
      </c>
      <c r="C46" s="160">
        <v>42369</v>
      </c>
    </row>
    <row r="47" spans="1:3">
      <c r="A47" s="137">
        <v>38</v>
      </c>
      <c r="B47" s="115" t="s">
        <v>48</v>
      </c>
      <c r="C47" s="160">
        <v>42373</v>
      </c>
    </row>
    <row r="48" spans="1:3">
      <c r="A48" s="137">
        <v>39</v>
      </c>
      <c r="B48" s="115" t="s">
        <v>49</v>
      </c>
      <c r="C48" s="160">
        <v>42381</v>
      </c>
    </row>
    <row r="49" spans="1:3">
      <c r="A49" s="137">
        <v>40</v>
      </c>
      <c r="B49" s="115" t="s">
        <v>50</v>
      </c>
      <c r="C49" s="160">
        <v>42387</v>
      </c>
    </row>
    <row r="50" spans="1:3">
      <c r="A50" s="137">
        <v>41</v>
      </c>
      <c r="B50" s="115" t="s">
        <v>51</v>
      </c>
      <c r="C50" s="160">
        <v>42388</v>
      </c>
    </row>
    <row r="51" spans="1:3">
      <c r="A51" s="137">
        <v>42</v>
      </c>
      <c r="B51" s="115" t="s">
        <v>52</v>
      </c>
      <c r="C51" s="160">
        <v>42410</v>
      </c>
    </row>
    <row r="52" spans="1:3">
      <c r="A52" s="137">
        <v>43</v>
      </c>
      <c r="B52" s="115" t="s">
        <v>53</v>
      </c>
      <c r="C52" s="160">
        <v>42418</v>
      </c>
    </row>
    <row r="53" spans="1:3">
      <c r="A53" s="137"/>
      <c r="B53" s="115" t="s">
        <v>54</v>
      </c>
      <c r="C53" s="160"/>
    </row>
    <row r="54" spans="1:3">
      <c r="A54" s="137">
        <v>44</v>
      </c>
      <c r="B54" s="159" t="s">
        <v>55</v>
      </c>
      <c r="C54" s="160">
        <v>42431</v>
      </c>
    </row>
    <row r="55" spans="1:3">
      <c r="A55" s="137">
        <v>45</v>
      </c>
      <c r="B55" s="115" t="s">
        <v>56</v>
      </c>
      <c r="C55" s="160">
        <v>42437</v>
      </c>
    </row>
    <row r="56" spans="1:3">
      <c r="A56" s="137">
        <v>46</v>
      </c>
      <c r="B56" s="115" t="s">
        <v>57</v>
      </c>
      <c r="C56" s="160">
        <v>42445</v>
      </c>
    </row>
    <row r="57" spans="1:3">
      <c r="A57" s="137">
        <v>47</v>
      </c>
      <c r="B57" s="115" t="s">
        <v>58</v>
      </c>
      <c r="C57" s="160">
        <v>42447</v>
      </c>
    </row>
    <row r="58" spans="1:3">
      <c r="A58" s="137">
        <v>48</v>
      </c>
      <c r="B58" s="159" t="s">
        <v>59</v>
      </c>
      <c r="C58" s="160">
        <v>42457</v>
      </c>
    </row>
    <row r="59" spans="1:3">
      <c r="A59" s="137">
        <v>49</v>
      </c>
      <c r="B59" s="115" t="s">
        <v>60</v>
      </c>
      <c r="C59" s="160">
        <v>42499</v>
      </c>
    </row>
    <row r="60" spans="1:3">
      <c r="A60" s="137">
        <v>50</v>
      </c>
      <c r="B60" s="115" t="s">
        <v>61</v>
      </c>
      <c r="C60" s="160">
        <v>42534</v>
      </c>
    </row>
    <row r="61" spans="1:3">
      <c r="A61" s="137"/>
      <c r="B61" s="115" t="s">
        <v>62</v>
      </c>
      <c r="C61" s="160"/>
    </row>
    <row r="62" spans="1:3">
      <c r="A62" s="137"/>
      <c r="B62" s="115" t="s">
        <v>63</v>
      </c>
      <c r="C62" s="160"/>
    </row>
    <row r="63" spans="1:3">
      <c r="A63" s="137"/>
      <c r="B63" s="115" t="s">
        <v>64</v>
      </c>
      <c r="C63" s="160"/>
    </row>
    <row r="64" spans="1:3">
      <c r="A64" s="137">
        <v>51</v>
      </c>
      <c r="B64" s="115" t="s">
        <v>65</v>
      </c>
      <c r="C64" s="160">
        <v>42558</v>
      </c>
    </row>
    <row r="65" spans="1:3">
      <c r="A65" s="137">
        <v>52</v>
      </c>
      <c r="B65" s="115" t="s">
        <v>66</v>
      </c>
      <c r="C65" s="160">
        <v>42559</v>
      </c>
    </row>
    <row r="66" spans="1:3">
      <c r="A66" s="137">
        <v>53</v>
      </c>
      <c r="B66" s="159" t="s">
        <v>67</v>
      </c>
      <c r="C66" s="160">
        <v>42584</v>
      </c>
    </row>
    <row r="67" spans="1:3">
      <c r="A67" s="137">
        <v>54</v>
      </c>
      <c r="B67" s="159" t="s">
        <v>68</v>
      </c>
      <c r="C67" s="160">
        <v>42586</v>
      </c>
    </row>
    <row r="68" spans="1:3">
      <c r="A68" s="137">
        <v>55</v>
      </c>
      <c r="B68" s="115" t="s">
        <v>69</v>
      </c>
      <c r="C68" s="160">
        <v>42635</v>
      </c>
    </row>
    <row r="69" spans="1:3">
      <c r="A69" s="137">
        <v>56</v>
      </c>
      <c r="B69" s="159" t="s">
        <v>269</v>
      </c>
      <c r="C69" s="160">
        <v>42654</v>
      </c>
    </row>
    <row r="70" spans="1:3">
      <c r="A70" s="137"/>
      <c r="B70" s="159" t="s">
        <v>70</v>
      </c>
      <c r="C70" s="160"/>
    </row>
    <row r="71" spans="1:3">
      <c r="A71" s="137"/>
      <c r="B71" s="159" t="s">
        <v>71</v>
      </c>
      <c r="C71" s="160"/>
    </row>
    <row r="72" spans="1:3">
      <c r="A72" s="137">
        <v>57</v>
      </c>
      <c r="B72" s="159" t="s">
        <v>72</v>
      </c>
      <c r="C72" s="160">
        <v>42655</v>
      </c>
    </row>
    <row r="73" spans="1:3">
      <c r="A73" s="137">
        <v>58</v>
      </c>
      <c r="B73" s="159" t="s">
        <v>73</v>
      </c>
      <c r="C73" s="160">
        <v>42656</v>
      </c>
    </row>
    <row r="74" spans="1:3">
      <c r="A74" s="137"/>
      <c r="B74" s="159" t="s">
        <v>74</v>
      </c>
      <c r="C74" s="160"/>
    </row>
    <row r="75" spans="1:3">
      <c r="A75" s="137"/>
      <c r="B75" s="159" t="s">
        <v>75</v>
      </c>
      <c r="C75" s="160"/>
    </row>
    <row r="76" spans="1:3">
      <c r="A76" s="137">
        <v>59</v>
      </c>
      <c r="B76" s="115" t="s">
        <v>76</v>
      </c>
      <c r="C76" s="160">
        <v>42657</v>
      </c>
    </row>
    <row r="77" spans="1:3">
      <c r="A77" s="137">
        <v>60</v>
      </c>
      <c r="B77" s="115" t="s">
        <v>77</v>
      </c>
      <c r="C77" s="160">
        <v>42661</v>
      </c>
    </row>
    <row r="78" spans="1:3">
      <c r="A78" s="137"/>
      <c r="B78" s="115" t="s">
        <v>78</v>
      </c>
      <c r="C78" s="160"/>
    </row>
    <row r="79" spans="1:3">
      <c r="A79" s="137">
        <v>61</v>
      </c>
      <c r="B79" s="115" t="s">
        <v>79</v>
      </c>
      <c r="C79" s="160">
        <v>42662</v>
      </c>
    </row>
    <row r="80" spans="1:3">
      <c r="A80" s="137">
        <v>62</v>
      </c>
      <c r="B80" s="115" t="s">
        <v>80</v>
      </c>
      <c r="C80" s="160">
        <v>42678</v>
      </c>
    </row>
    <row r="81" spans="1:3">
      <c r="A81" s="137">
        <v>63</v>
      </c>
      <c r="B81" s="115" t="s">
        <v>81</v>
      </c>
      <c r="C81" s="160">
        <v>42681</v>
      </c>
    </row>
    <row r="82" spans="1:3">
      <c r="A82" s="137">
        <v>64</v>
      </c>
      <c r="B82" s="159" t="s">
        <v>82</v>
      </c>
      <c r="C82" s="160">
        <v>42720</v>
      </c>
    </row>
    <row r="83" spans="1:3">
      <c r="A83" s="137"/>
      <c r="B83" s="159" t="s">
        <v>83</v>
      </c>
      <c r="C83" s="160"/>
    </row>
    <row r="84" spans="1:3">
      <c r="A84" s="137">
        <v>65</v>
      </c>
      <c r="B84" s="115" t="s">
        <v>267</v>
      </c>
      <c r="C84" s="160">
        <v>42731</v>
      </c>
    </row>
    <row r="85" spans="1:3">
      <c r="A85" s="137">
        <v>66</v>
      </c>
      <c r="B85" s="115" t="s">
        <v>268</v>
      </c>
      <c r="C85" s="160">
        <v>42747</v>
      </c>
    </row>
    <row r="86" spans="1:3">
      <c r="A86" s="137">
        <v>67</v>
      </c>
      <c r="B86" s="115" t="s">
        <v>923</v>
      </c>
      <c r="C86" s="160">
        <v>42788</v>
      </c>
    </row>
    <row r="87" spans="1:3">
      <c r="A87" s="137">
        <v>68</v>
      </c>
      <c r="B87" s="115" t="s">
        <v>927</v>
      </c>
      <c r="C87" s="160">
        <v>42900</v>
      </c>
    </row>
    <row r="88" spans="1:3">
      <c r="A88" s="137"/>
      <c r="B88" s="115" t="s">
        <v>928</v>
      </c>
      <c r="C88" s="160"/>
    </row>
    <row r="89" spans="1:3">
      <c r="A89" s="137"/>
      <c r="B89" s="115" t="s">
        <v>925</v>
      </c>
      <c r="C89" s="160"/>
    </row>
    <row r="90" spans="1:3">
      <c r="A90" s="137"/>
      <c r="B90" s="115" t="s">
        <v>926</v>
      </c>
      <c r="C90" s="160"/>
    </row>
    <row r="91" spans="1:3">
      <c r="A91" s="137"/>
      <c r="B91" s="115" t="s">
        <v>929</v>
      </c>
      <c r="C91" s="160"/>
    </row>
    <row r="92" spans="1:3">
      <c r="A92" s="137"/>
      <c r="B92" s="115" t="s">
        <v>930</v>
      </c>
      <c r="C92" s="160"/>
    </row>
    <row r="93" spans="1:3">
      <c r="A93" s="137"/>
      <c r="B93" s="115" t="s">
        <v>931</v>
      </c>
      <c r="C93" s="160"/>
    </row>
    <row r="94" spans="1:3">
      <c r="A94" s="137">
        <v>69</v>
      </c>
      <c r="B94" s="115" t="s">
        <v>932</v>
      </c>
      <c r="C94" s="160">
        <v>42935</v>
      </c>
    </row>
    <row r="95" spans="1:3">
      <c r="A95" s="137"/>
      <c r="B95" s="115" t="s">
        <v>934</v>
      </c>
      <c r="C95" s="160"/>
    </row>
    <row r="96" spans="1:3">
      <c r="A96" s="137"/>
      <c r="B96" s="115" t="s">
        <v>935</v>
      </c>
      <c r="C96" s="160"/>
    </row>
    <row r="97" spans="1:3">
      <c r="A97" s="137"/>
      <c r="B97" s="115" t="s">
        <v>938</v>
      </c>
      <c r="C97" s="160"/>
    </row>
    <row r="98" spans="1:3">
      <c r="A98" s="137">
        <v>70</v>
      </c>
      <c r="B98" s="115" t="s">
        <v>952</v>
      </c>
      <c r="C98" s="160">
        <v>42937</v>
      </c>
    </row>
    <row r="99" spans="1:3">
      <c r="A99" s="137">
        <v>71</v>
      </c>
      <c r="B99" s="115" t="s">
        <v>962</v>
      </c>
      <c r="C99" s="160">
        <v>42954</v>
      </c>
    </row>
    <row r="100" spans="1:3">
      <c r="A100" s="137"/>
      <c r="B100" s="115" t="s">
        <v>960</v>
      </c>
      <c r="C100" s="160"/>
    </row>
    <row r="101" spans="1:3">
      <c r="A101" s="137"/>
      <c r="B101" s="115" t="s">
        <v>961</v>
      </c>
      <c r="C101" s="160"/>
    </row>
    <row r="102" spans="1:3">
      <c r="A102" s="137"/>
      <c r="B102" s="115" t="s">
        <v>1024</v>
      </c>
      <c r="C102" s="160"/>
    </row>
    <row r="103" spans="1:3">
      <c r="A103" s="137">
        <v>72</v>
      </c>
      <c r="B103" s="115" t="s">
        <v>1025</v>
      </c>
      <c r="C103" s="160">
        <v>42955</v>
      </c>
    </row>
    <row r="104" spans="1:3">
      <c r="A104" s="137"/>
      <c r="B104" s="115" t="s">
        <v>1026</v>
      </c>
      <c r="C104" s="160"/>
    </row>
    <row r="105" spans="1:3">
      <c r="A105" s="137"/>
      <c r="B105" s="115" t="s">
        <v>1027</v>
      </c>
      <c r="C105" s="160"/>
    </row>
    <row r="106" spans="1:3">
      <c r="A106" s="137">
        <v>73</v>
      </c>
      <c r="B106" s="115" t="s">
        <v>1028</v>
      </c>
      <c r="C106" s="160">
        <v>42963</v>
      </c>
    </row>
    <row r="107" spans="1:3">
      <c r="A107" s="137">
        <v>74</v>
      </c>
      <c r="B107" s="115" t="s">
        <v>1033</v>
      </c>
      <c r="C107" s="160">
        <v>42977</v>
      </c>
    </row>
    <row r="108" spans="1:3">
      <c r="A108" s="137"/>
      <c r="B108" s="115" t="s">
        <v>1034</v>
      </c>
      <c r="C108" s="160"/>
    </row>
    <row r="109" spans="1:3">
      <c r="A109" s="137"/>
      <c r="B109" s="115" t="s">
        <v>1035</v>
      </c>
      <c r="C109" s="160"/>
    </row>
    <row r="110" spans="1:3">
      <c r="A110" s="137"/>
      <c r="B110" s="161" t="s">
        <v>1036</v>
      </c>
      <c r="C110" s="160"/>
    </row>
    <row r="111" spans="1:3">
      <c r="A111" s="137">
        <v>75</v>
      </c>
      <c r="B111" s="115" t="s">
        <v>1047</v>
      </c>
      <c r="C111" s="160">
        <v>42991</v>
      </c>
    </row>
    <row r="112" spans="1:3">
      <c r="A112" s="137"/>
      <c r="B112" s="115" t="s">
        <v>1049</v>
      </c>
      <c r="C112" s="160"/>
    </row>
    <row r="113" spans="1:3">
      <c r="A113" s="137"/>
      <c r="B113" s="115" t="s">
        <v>1050</v>
      </c>
      <c r="C113" s="160"/>
    </row>
    <row r="114" spans="1:3">
      <c r="A114" s="137">
        <v>76</v>
      </c>
      <c r="B114" s="115" t="s">
        <v>1051</v>
      </c>
      <c r="C114" s="160">
        <v>43007</v>
      </c>
    </row>
    <row r="115" spans="1:3">
      <c r="A115" s="137"/>
      <c r="B115" s="115" t="s">
        <v>1146</v>
      </c>
      <c r="C115" s="160"/>
    </row>
    <row r="116" spans="1:3">
      <c r="A116" s="137">
        <v>77</v>
      </c>
      <c r="B116" s="115" t="s">
        <v>1151</v>
      </c>
      <c r="C116" s="160">
        <v>43012</v>
      </c>
    </row>
    <row r="117" spans="1:3">
      <c r="A117" s="137"/>
      <c r="B117" s="115" t="s">
        <v>1153</v>
      </c>
      <c r="C117" s="160"/>
    </row>
    <row r="118" spans="1:3">
      <c r="A118" s="137"/>
      <c r="B118" s="115" t="s">
        <v>1154</v>
      </c>
      <c r="C118" s="160"/>
    </row>
    <row r="119" spans="1:3">
      <c r="A119" s="137">
        <v>78</v>
      </c>
      <c r="B119" s="115" t="s">
        <v>1278</v>
      </c>
      <c r="C119" s="160">
        <v>43020</v>
      </c>
    </row>
    <row r="120" spans="1:3">
      <c r="A120" s="137"/>
      <c r="B120" s="115" t="s">
        <v>1279</v>
      </c>
      <c r="C120" s="160"/>
    </row>
    <row r="121" spans="1:3">
      <c r="A121" s="137"/>
      <c r="B121" s="115" t="s">
        <v>1280</v>
      </c>
      <c r="C121" s="160"/>
    </row>
    <row r="122" spans="1:3">
      <c r="A122" s="137">
        <v>79</v>
      </c>
      <c r="B122" s="115" t="s">
        <v>1281</v>
      </c>
      <c r="C122" s="160">
        <v>43021</v>
      </c>
    </row>
    <row r="123" spans="1:3">
      <c r="A123" s="137">
        <v>80</v>
      </c>
      <c r="B123" s="115" t="s">
        <v>1282</v>
      </c>
      <c r="C123" s="160">
        <v>43025</v>
      </c>
    </row>
    <row r="124" spans="1:3">
      <c r="A124" s="137"/>
      <c r="B124" s="115" t="s">
        <v>1283</v>
      </c>
      <c r="C124" s="160"/>
    </row>
    <row r="125" spans="1:3">
      <c r="A125" s="137"/>
      <c r="B125" s="115" t="s">
        <v>1433</v>
      </c>
      <c r="C125" s="160"/>
    </row>
    <row r="126" spans="1:3">
      <c r="A126" s="137">
        <v>81</v>
      </c>
      <c r="B126" s="115" t="s">
        <v>1446</v>
      </c>
      <c r="C126" s="160">
        <v>43028</v>
      </c>
    </row>
    <row r="127" spans="1:3">
      <c r="A127" s="137">
        <v>82</v>
      </c>
      <c r="B127" s="115" t="s">
        <v>1448</v>
      </c>
      <c r="C127" s="160">
        <v>43031</v>
      </c>
    </row>
    <row r="128" spans="1:3">
      <c r="A128" s="137">
        <v>83</v>
      </c>
      <c r="B128" s="115" t="s">
        <v>1452</v>
      </c>
      <c r="C128" s="160">
        <v>43041</v>
      </c>
    </row>
    <row r="129" spans="1:3">
      <c r="A129" s="137">
        <v>84</v>
      </c>
      <c r="B129" s="115" t="s">
        <v>1454</v>
      </c>
      <c r="C129" s="160">
        <v>43045</v>
      </c>
    </row>
    <row r="130" spans="1:3">
      <c r="A130" s="137">
        <v>85</v>
      </c>
      <c r="B130" s="115" t="s">
        <v>1459</v>
      </c>
      <c r="C130" s="160">
        <v>43053</v>
      </c>
    </row>
    <row r="131" spans="1:3">
      <c r="A131" s="137"/>
      <c r="B131" s="115" t="s">
        <v>1457</v>
      </c>
      <c r="C131" s="160"/>
    </row>
    <row r="132" spans="1:3">
      <c r="A132" s="137"/>
      <c r="B132" s="115" t="s">
        <v>1458</v>
      </c>
      <c r="C132" s="160"/>
    </row>
    <row r="133" spans="1:3">
      <c r="A133" s="137">
        <v>86</v>
      </c>
      <c r="B133" s="115" t="s">
        <v>1467</v>
      </c>
      <c r="C133" s="160">
        <v>43060</v>
      </c>
    </row>
    <row r="134" spans="1:3">
      <c r="A134" s="137">
        <v>87</v>
      </c>
      <c r="B134" s="115" t="s">
        <v>1470</v>
      </c>
      <c r="C134" s="160">
        <v>43070</v>
      </c>
    </row>
    <row r="135" spans="1:3">
      <c r="A135" s="137">
        <v>88</v>
      </c>
      <c r="B135" s="115" t="s">
        <v>1472</v>
      </c>
      <c r="C135" s="160">
        <v>43074</v>
      </c>
    </row>
    <row r="136" spans="1:3">
      <c r="A136" s="137">
        <v>89</v>
      </c>
      <c r="B136" s="115" t="s">
        <v>1474</v>
      </c>
      <c r="C136" s="160"/>
    </row>
    <row r="137" spans="1:3">
      <c r="A137" s="137">
        <v>90</v>
      </c>
      <c r="B137" s="115" t="s">
        <v>1475</v>
      </c>
      <c r="C137" s="160">
        <v>43075</v>
      </c>
    </row>
    <row r="138" spans="1:3">
      <c r="A138" s="137">
        <v>91</v>
      </c>
      <c r="B138" s="115" t="s">
        <v>1717</v>
      </c>
      <c r="C138" s="160">
        <v>43087</v>
      </c>
    </row>
    <row r="139" spans="1:3">
      <c r="A139" s="137"/>
      <c r="B139" s="115" t="s">
        <v>1718</v>
      </c>
      <c r="C139" s="160"/>
    </row>
    <row r="140" spans="1:3">
      <c r="A140" s="137">
        <v>92</v>
      </c>
      <c r="B140" s="115" t="s">
        <v>1720</v>
      </c>
      <c r="C140" s="160">
        <v>42743</v>
      </c>
    </row>
    <row r="141" spans="1:3">
      <c r="A141" s="137"/>
      <c r="B141" s="115" t="s">
        <v>1722</v>
      </c>
      <c r="C141" s="160"/>
    </row>
    <row r="142" spans="1:3">
      <c r="A142" s="137">
        <v>93</v>
      </c>
      <c r="B142" s="115" t="s">
        <v>1724</v>
      </c>
      <c r="C142" s="160">
        <v>43109</v>
      </c>
    </row>
    <row r="143" spans="1:3">
      <c r="A143" s="137"/>
      <c r="B143" s="115" t="s">
        <v>1726</v>
      </c>
      <c r="C143" s="160"/>
    </row>
    <row r="144" spans="1:3">
      <c r="A144" s="137"/>
      <c r="B144" s="115" t="s">
        <v>1743</v>
      </c>
      <c r="C144" s="160"/>
    </row>
    <row r="145" spans="1:3">
      <c r="A145" s="137">
        <v>94</v>
      </c>
      <c r="B145" s="115" t="s">
        <v>1768</v>
      </c>
      <c r="C145" s="160">
        <v>43110</v>
      </c>
    </row>
    <row r="146" spans="1:3">
      <c r="A146" s="137">
        <v>95</v>
      </c>
      <c r="B146" s="115" t="s">
        <v>1769</v>
      </c>
      <c r="C146" s="162" t="s">
        <v>1770</v>
      </c>
    </row>
    <row r="147" spans="1:3">
      <c r="A147" s="137">
        <v>96</v>
      </c>
      <c r="B147" s="115" t="s">
        <v>1776</v>
      </c>
      <c r="C147" s="160">
        <v>43116</v>
      </c>
    </row>
    <row r="148" spans="1:3">
      <c r="A148" s="137">
        <v>97</v>
      </c>
      <c r="B148" s="115" t="s">
        <v>1824</v>
      </c>
      <c r="C148" s="160">
        <v>43124</v>
      </c>
    </row>
    <row r="149" spans="1:3">
      <c r="A149" s="137"/>
      <c r="B149" s="115" t="s">
        <v>1815</v>
      </c>
      <c r="C149" s="160"/>
    </row>
    <row r="150" spans="1:3">
      <c r="A150" s="137"/>
      <c r="B150" s="115" t="s">
        <v>1821</v>
      </c>
      <c r="C150" s="160"/>
    </row>
    <row r="151" spans="1:3">
      <c r="A151" s="137">
        <v>98</v>
      </c>
      <c r="B151" s="115" t="s">
        <v>1825</v>
      </c>
      <c r="C151" s="160">
        <v>43125</v>
      </c>
    </row>
    <row r="152" spans="1:3">
      <c r="A152" s="137"/>
      <c r="B152" s="115" t="s">
        <v>1826</v>
      </c>
      <c r="C152" s="160"/>
    </row>
    <row r="153" spans="1:3">
      <c r="A153" s="137"/>
      <c r="B153" s="115" t="s">
        <v>1827</v>
      </c>
      <c r="C153" s="160"/>
    </row>
    <row r="154" spans="1:3">
      <c r="A154" s="137"/>
      <c r="B154" s="115" t="s">
        <v>1831</v>
      </c>
      <c r="C154" s="160"/>
    </row>
    <row r="155" spans="1:3">
      <c r="A155" s="137">
        <v>99</v>
      </c>
      <c r="B155" s="115" t="s">
        <v>1856</v>
      </c>
      <c r="C155" s="160">
        <v>43130</v>
      </c>
    </row>
    <row r="156" spans="1:3">
      <c r="A156" s="137"/>
      <c r="B156" s="115" t="s">
        <v>1859</v>
      </c>
      <c r="C156" s="160"/>
    </row>
    <row r="157" spans="1:3">
      <c r="A157" s="137"/>
      <c r="B157" s="115" t="s">
        <v>1857</v>
      </c>
      <c r="C157" s="160"/>
    </row>
    <row r="158" spans="1:3">
      <c r="A158" s="137"/>
      <c r="B158" s="115" t="s">
        <v>1860</v>
      </c>
      <c r="C158" s="160"/>
    </row>
    <row r="159" spans="1:3">
      <c r="A159" s="137"/>
      <c r="B159" s="115" t="s">
        <v>1865</v>
      </c>
      <c r="C159" s="160"/>
    </row>
    <row r="160" spans="1:3">
      <c r="A160" s="137">
        <v>100</v>
      </c>
      <c r="B160" s="115" t="s">
        <v>1871</v>
      </c>
      <c r="C160" s="160">
        <v>43140</v>
      </c>
    </row>
    <row r="161" spans="1:3">
      <c r="A161" s="137"/>
      <c r="B161" s="115" t="s">
        <v>1885</v>
      </c>
      <c r="C161" s="160"/>
    </row>
    <row r="162" spans="1:3">
      <c r="A162" s="137"/>
      <c r="B162" s="115" t="s">
        <v>1880</v>
      </c>
      <c r="C162" s="160"/>
    </row>
    <row r="163" spans="1:3">
      <c r="A163" s="137"/>
      <c r="B163" s="115" t="s">
        <v>1872</v>
      </c>
      <c r="C163" s="160"/>
    </row>
    <row r="164" spans="1:3">
      <c r="A164" s="137"/>
      <c r="B164" s="115" t="s">
        <v>1873</v>
      </c>
      <c r="C164" s="160"/>
    </row>
    <row r="165" spans="1:3">
      <c r="A165" s="137"/>
      <c r="B165" s="115" t="s">
        <v>1874</v>
      </c>
      <c r="C165" s="160"/>
    </row>
    <row r="166" spans="1:3">
      <c r="A166" s="137"/>
      <c r="B166" s="115" t="s">
        <v>1879</v>
      </c>
      <c r="C166" s="160"/>
    </row>
    <row r="167" spans="1:3">
      <c r="A167" s="137"/>
      <c r="B167" s="115" t="s">
        <v>1883</v>
      </c>
      <c r="C167" s="160"/>
    </row>
    <row r="168" spans="1:3">
      <c r="A168" s="137"/>
      <c r="B168" s="115" t="s">
        <v>1884</v>
      </c>
      <c r="C168" s="160"/>
    </row>
    <row r="169" spans="1:3">
      <c r="A169" s="137"/>
      <c r="B169" s="115" t="s">
        <v>1888</v>
      </c>
      <c r="C169" s="160"/>
    </row>
    <row r="170" spans="1:3">
      <c r="A170" s="137">
        <v>101</v>
      </c>
      <c r="B170" s="115" t="s">
        <v>1889</v>
      </c>
      <c r="C170" s="160">
        <v>43143</v>
      </c>
    </row>
    <row r="171" spans="1:3">
      <c r="A171" s="137">
        <v>102</v>
      </c>
      <c r="B171" s="115" t="s">
        <v>1893</v>
      </c>
      <c r="C171" s="160">
        <v>43145</v>
      </c>
    </row>
    <row r="172" spans="1:3">
      <c r="A172" s="137">
        <v>103</v>
      </c>
      <c r="B172" s="115" t="s">
        <v>1897</v>
      </c>
      <c r="C172" s="160">
        <v>43152</v>
      </c>
    </row>
    <row r="173" spans="1:3">
      <c r="A173" s="137"/>
      <c r="B173" s="115" t="s">
        <v>1903</v>
      </c>
      <c r="C173" s="160"/>
    </row>
    <row r="174" spans="1:3">
      <c r="A174" s="137"/>
      <c r="B174" s="115" t="s">
        <v>1904</v>
      </c>
      <c r="C174" s="160"/>
    </row>
    <row r="175" spans="1:3">
      <c r="A175" s="137"/>
      <c r="B175" s="115" t="s">
        <v>1912</v>
      </c>
      <c r="C175" s="160"/>
    </row>
    <row r="176" spans="1:3">
      <c r="A176" s="137">
        <v>104</v>
      </c>
      <c r="B176" s="115" t="s">
        <v>1913</v>
      </c>
      <c r="C176" s="160">
        <v>43161</v>
      </c>
    </row>
    <row r="177" spans="1:3">
      <c r="A177" s="137">
        <v>105</v>
      </c>
      <c r="B177" s="115" t="s">
        <v>1915</v>
      </c>
      <c r="C177" s="160">
        <v>43165</v>
      </c>
    </row>
    <row r="178" spans="1:3">
      <c r="A178" s="137"/>
      <c r="B178" s="115" t="s">
        <v>1914</v>
      </c>
      <c r="C178" s="160"/>
    </row>
    <row r="179" spans="1:3">
      <c r="A179" s="137"/>
      <c r="B179" s="115" t="s">
        <v>1922</v>
      </c>
      <c r="C179" s="160"/>
    </row>
    <row r="180" spans="1:3">
      <c r="A180" s="137">
        <v>106</v>
      </c>
      <c r="B180" s="115" t="s">
        <v>1923</v>
      </c>
      <c r="C180" s="160">
        <v>43185</v>
      </c>
    </row>
    <row r="181" spans="1:3">
      <c r="A181" s="137">
        <v>107</v>
      </c>
      <c r="B181" s="115" t="s">
        <v>1924</v>
      </c>
      <c r="C181" s="160">
        <v>43199</v>
      </c>
    </row>
    <row r="182" spans="1:3">
      <c r="A182" s="137"/>
      <c r="B182" s="115" t="s">
        <v>1929</v>
      </c>
      <c r="C182" s="160"/>
    </row>
    <row r="183" spans="1:3">
      <c r="A183" s="137"/>
      <c r="B183" s="115" t="s">
        <v>1928</v>
      </c>
      <c r="C183" s="160"/>
    </row>
    <row r="184" spans="1:3">
      <c r="A184" s="137">
        <v>108</v>
      </c>
      <c r="B184" s="115" t="s">
        <v>1932</v>
      </c>
      <c r="C184" s="160">
        <v>43201</v>
      </c>
    </row>
    <row r="185" spans="1:3">
      <c r="A185" s="137"/>
      <c r="B185" s="115" t="s">
        <v>1933</v>
      </c>
      <c r="C185" s="160"/>
    </row>
    <row r="186" spans="1:3">
      <c r="A186" s="137">
        <v>109</v>
      </c>
      <c r="B186" s="115" t="s">
        <v>1944</v>
      </c>
      <c r="C186" s="160">
        <v>43203</v>
      </c>
    </row>
    <row r="187" spans="1:3">
      <c r="A187" s="137">
        <v>110</v>
      </c>
      <c r="B187" s="115" t="s">
        <v>1945</v>
      </c>
      <c r="C187" s="160">
        <v>43224</v>
      </c>
    </row>
    <row r="188" spans="1:3">
      <c r="A188" s="137"/>
      <c r="B188" s="115" t="s">
        <v>1946</v>
      </c>
      <c r="C188" s="160"/>
    </row>
    <row r="189" spans="1:3">
      <c r="A189" s="137"/>
      <c r="B189" s="115" t="s">
        <v>1947</v>
      </c>
      <c r="C189" s="160"/>
    </row>
    <row r="190" spans="1:3">
      <c r="A190" s="137">
        <v>111</v>
      </c>
      <c r="B190" s="115" t="s">
        <v>1948</v>
      </c>
      <c r="C190" s="160">
        <v>43241</v>
      </c>
    </row>
    <row r="191" spans="1:3">
      <c r="A191" s="137"/>
      <c r="B191" s="115" t="s">
        <v>1949</v>
      </c>
      <c r="C191" s="160"/>
    </row>
    <row r="192" spans="1:3">
      <c r="A192" s="137"/>
      <c r="B192" s="115" t="s">
        <v>1952</v>
      </c>
      <c r="C192" s="160"/>
    </row>
    <row r="193" spans="1:3">
      <c r="A193" s="137">
        <v>112</v>
      </c>
      <c r="B193" s="115" t="s">
        <v>1953</v>
      </c>
      <c r="C193" s="160">
        <v>43265</v>
      </c>
    </row>
    <row r="194" spans="1:3">
      <c r="A194" s="137"/>
      <c r="B194" s="115" t="s">
        <v>1954</v>
      </c>
      <c r="C194" s="160"/>
    </row>
    <row r="195" spans="1:3">
      <c r="A195" s="137"/>
      <c r="B195" s="163" t="s">
        <v>1956</v>
      </c>
      <c r="C195" s="160"/>
    </row>
    <row r="196" spans="1:3">
      <c r="A196" s="137"/>
      <c r="B196" s="161" t="s">
        <v>1955</v>
      </c>
      <c r="C196" s="160"/>
    </row>
    <row r="197" spans="1:3">
      <c r="A197" s="137"/>
      <c r="B197" s="115" t="s">
        <v>1960</v>
      </c>
      <c r="C197" s="160"/>
    </row>
    <row r="198" spans="1:3">
      <c r="A198" s="137"/>
      <c r="B198" s="115" t="s">
        <v>1961</v>
      </c>
      <c r="C198" s="160"/>
    </row>
    <row r="199" spans="1:3">
      <c r="A199" s="137"/>
      <c r="B199" s="115" t="s">
        <v>1958</v>
      </c>
      <c r="C199" s="160"/>
    </row>
    <row r="200" spans="1:3">
      <c r="A200" s="137"/>
      <c r="B200" s="115" t="s">
        <v>1959</v>
      </c>
      <c r="C200" s="160"/>
    </row>
    <row r="201" spans="1:3">
      <c r="A201" s="137">
        <v>113</v>
      </c>
      <c r="B201" s="115" t="s">
        <v>1962</v>
      </c>
      <c r="C201" s="160">
        <v>43269</v>
      </c>
    </row>
    <row r="202" spans="1:3">
      <c r="A202" s="137">
        <v>114</v>
      </c>
      <c r="B202" s="115" t="s">
        <v>1963</v>
      </c>
      <c r="C202" s="160">
        <v>43273</v>
      </c>
    </row>
    <row r="203" spans="1:3">
      <c r="A203" s="137"/>
      <c r="B203" s="115" t="s">
        <v>1964</v>
      </c>
      <c r="C203" s="160"/>
    </row>
    <row r="204" spans="1:3">
      <c r="A204" s="137"/>
      <c r="B204" s="115" t="s">
        <v>1970</v>
      </c>
      <c r="C204" s="160"/>
    </row>
    <row r="205" spans="1:3">
      <c r="A205" s="137"/>
      <c r="B205" s="115" t="s">
        <v>1965</v>
      </c>
      <c r="C205" s="160"/>
    </row>
    <row r="206" spans="1:3">
      <c r="A206" s="137"/>
      <c r="B206" s="115" t="s">
        <v>1969</v>
      </c>
      <c r="C206" s="160"/>
    </row>
    <row r="207" spans="1:3">
      <c r="A207" s="137"/>
      <c r="B207" s="115" t="s">
        <v>1966</v>
      </c>
      <c r="C207" s="160"/>
    </row>
    <row r="208" spans="1:3">
      <c r="A208" s="137">
        <v>115</v>
      </c>
      <c r="B208" s="115" t="s">
        <v>1972</v>
      </c>
      <c r="C208" s="160">
        <v>43277</v>
      </c>
    </row>
    <row r="209" spans="1:3">
      <c r="A209" s="137"/>
      <c r="B209" s="115" t="s">
        <v>1971</v>
      </c>
      <c r="C209" s="160"/>
    </row>
    <row r="210" spans="1:3">
      <c r="A210" s="137"/>
      <c r="B210" s="115" t="s">
        <v>1973</v>
      </c>
      <c r="C210" s="160"/>
    </row>
    <row r="211" spans="1:3">
      <c r="A211" s="137">
        <v>116</v>
      </c>
      <c r="B211" s="115" t="s">
        <v>1976</v>
      </c>
      <c r="C211" s="160">
        <v>43280</v>
      </c>
    </row>
    <row r="212" spans="1:3">
      <c r="A212" s="137"/>
      <c r="B212" s="115" t="s">
        <v>1975</v>
      </c>
      <c r="C212" s="160"/>
    </row>
    <row r="213" spans="1:3">
      <c r="A213" s="137"/>
      <c r="B213" s="115" t="s">
        <v>1977</v>
      </c>
      <c r="C213" s="160"/>
    </row>
    <row r="214" spans="1:3">
      <c r="A214" s="137"/>
      <c r="B214" s="115" t="s">
        <v>1979</v>
      </c>
      <c r="C214" s="160"/>
    </row>
    <row r="215" spans="1:3">
      <c r="A215" s="137"/>
      <c r="B215" s="115" t="s">
        <v>1978</v>
      </c>
      <c r="C215" s="160"/>
    </row>
    <row r="216" spans="1:3">
      <c r="A216" s="137">
        <v>117</v>
      </c>
      <c r="B216" s="115" t="s">
        <v>2051</v>
      </c>
      <c r="C216" s="160">
        <v>43291</v>
      </c>
    </row>
    <row r="217" spans="1:3">
      <c r="A217" s="137"/>
      <c r="B217" s="115" t="s">
        <v>1980</v>
      </c>
      <c r="C217" s="160"/>
    </row>
    <row r="218" spans="1:3">
      <c r="A218" s="137">
        <v>118</v>
      </c>
      <c r="B218" s="115" t="s">
        <v>2061</v>
      </c>
      <c r="C218" s="160">
        <v>43300</v>
      </c>
    </row>
    <row r="219" spans="1:3">
      <c r="A219" s="137"/>
      <c r="B219" s="115" t="s">
        <v>2068</v>
      </c>
      <c r="C219" s="160"/>
    </row>
    <row r="220" spans="1:3">
      <c r="A220" s="137"/>
      <c r="B220" s="115" t="s">
        <v>2069</v>
      </c>
      <c r="C220" s="160"/>
    </row>
    <row r="221" spans="1:3">
      <c r="A221" s="137"/>
      <c r="B221" s="115" t="s">
        <v>2103</v>
      </c>
      <c r="C221" s="160"/>
    </row>
    <row r="222" spans="1:3">
      <c r="A222" s="137">
        <v>119</v>
      </c>
      <c r="B222" s="115" t="s">
        <v>2397</v>
      </c>
      <c r="C222" s="160">
        <v>43326</v>
      </c>
    </row>
    <row r="223" spans="1:3">
      <c r="A223" s="137">
        <v>120</v>
      </c>
      <c r="B223" s="115" t="s">
        <v>2104</v>
      </c>
      <c r="C223" s="160">
        <v>43340</v>
      </c>
    </row>
    <row r="224" spans="1:3">
      <c r="A224" s="137"/>
      <c r="B224" s="115" t="s">
        <v>2108</v>
      </c>
      <c r="C224" s="160"/>
    </row>
    <row r="225" spans="1:3">
      <c r="A225" s="137"/>
      <c r="B225" s="115" t="s">
        <v>2110</v>
      </c>
      <c r="C225" s="160"/>
    </row>
    <row r="226" spans="1:3">
      <c r="A226" s="137"/>
      <c r="B226" s="115" t="s">
        <v>2111</v>
      </c>
      <c r="C226" s="160"/>
    </row>
    <row r="227" spans="1:3">
      <c r="A227" s="137"/>
      <c r="B227" s="115" t="s">
        <v>2113</v>
      </c>
      <c r="C227" s="160"/>
    </row>
    <row r="228" spans="1:3">
      <c r="A228" s="137"/>
      <c r="B228" s="115" t="s">
        <v>2114</v>
      </c>
      <c r="C228" s="160"/>
    </row>
    <row r="229" spans="1:3">
      <c r="A229" s="137"/>
      <c r="B229" s="115" t="s">
        <v>2115</v>
      </c>
      <c r="C229" s="160"/>
    </row>
    <row r="230" spans="1:3">
      <c r="A230" s="137"/>
      <c r="B230" s="115" t="s">
        <v>2398</v>
      </c>
      <c r="C230" s="160"/>
    </row>
    <row r="231" spans="1:3">
      <c r="A231" s="137"/>
      <c r="B231" s="115" t="s">
        <v>2184</v>
      </c>
      <c r="C231" s="160"/>
    </row>
    <row r="232" spans="1:3">
      <c r="A232" s="137"/>
      <c r="B232" s="115" t="s">
        <v>2186</v>
      </c>
      <c r="C232" s="160"/>
    </row>
    <row r="233" spans="1:3">
      <c r="A233" s="137"/>
      <c r="B233" s="115" t="s">
        <v>2219</v>
      </c>
      <c r="C233" s="160"/>
    </row>
    <row r="234" spans="1:3">
      <c r="A234" s="137"/>
      <c r="B234" s="115" t="s">
        <v>2308</v>
      </c>
      <c r="C234" s="160"/>
    </row>
    <row r="235" spans="1:3">
      <c r="A235" s="137"/>
      <c r="B235" s="115" t="s">
        <v>2390</v>
      </c>
      <c r="C235" s="160"/>
    </row>
    <row r="236" spans="1:3">
      <c r="A236" s="137"/>
      <c r="B236" s="115" t="s">
        <v>2396</v>
      </c>
      <c r="C236" s="160"/>
    </row>
    <row r="237" spans="1:3">
      <c r="A237" s="137"/>
      <c r="B237" s="115" t="s">
        <v>2400</v>
      </c>
      <c r="C237" s="160"/>
    </row>
    <row r="238" spans="1:3">
      <c r="A238" s="137"/>
      <c r="B238" s="115" t="s">
        <v>2401</v>
      </c>
      <c r="C238" s="160"/>
    </row>
    <row r="239" spans="1:3">
      <c r="A239" s="137">
        <v>121</v>
      </c>
      <c r="B239" s="115" t="s">
        <v>2406</v>
      </c>
      <c r="C239" s="160">
        <v>43356</v>
      </c>
    </row>
    <row r="240" spans="1:3">
      <c r="A240" s="137"/>
      <c r="B240" s="115" t="s">
        <v>2413</v>
      </c>
      <c r="C240" s="160"/>
    </row>
    <row r="241" spans="1:3">
      <c r="A241" s="137"/>
      <c r="B241" s="115" t="s">
        <v>2414</v>
      </c>
      <c r="C241" s="160"/>
    </row>
    <row r="242" spans="1:3">
      <c r="A242" s="137"/>
      <c r="B242" s="115" t="s">
        <v>2418</v>
      </c>
      <c r="C242" s="160"/>
    </row>
    <row r="243" spans="1:3">
      <c r="A243" s="137"/>
      <c r="B243" s="115" t="s">
        <v>2111</v>
      </c>
      <c r="C243" s="160"/>
    </row>
    <row r="244" spans="1:3">
      <c r="A244" s="137"/>
      <c r="B244" s="115" t="s">
        <v>2452</v>
      </c>
      <c r="C244" s="160"/>
    </row>
    <row r="245" spans="1:3">
      <c r="A245" s="137"/>
      <c r="B245" s="115" t="s">
        <v>2458</v>
      </c>
      <c r="C245" s="160"/>
    </row>
    <row r="246" spans="1:3">
      <c r="A246" s="137"/>
      <c r="B246" s="115" t="s">
        <v>2461</v>
      </c>
      <c r="C246" s="160"/>
    </row>
    <row r="247" spans="1:3">
      <c r="A247" s="137">
        <v>122</v>
      </c>
      <c r="B247" s="115" t="s">
        <v>2462</v>
      </c>
      <c r="C247" s="160">
        <v>43370</v>
      </c>
    </row>
    <row r="248" spans="1:3">
      <c r="A248" s="137"/>
      <c r="B248" s="115" t="s">
        <v>2468</v>
      </c>
      <c r="C248" s="160"/>
    </row>
    <row r="249" spans="1:3">
      <c r="A249" s="137"/>
      <c r="B249" s="115" t="s">
        <v>2582</v>
      </c>
      <c r="C249" s="160"/>
    </row>
    <row r="250" spans="1:3">
      <c r="A250" s="137"/>
      <c r="B250" s="115" t="s">
        <v>2583</v>
      </c>
      <c r="C250" s="160"/>
    </row>
    <row r="251" spans="1:3">
      <c r="A251" s="137"/>
      <c r="B251" s="115" t="s">
        <v>2612</v>
      </c>
      <c r="C251" s="160"/>
    </row>
    <row r="252" spans="1:3">
      <c r="A252" s="137"/>
      <c r="B252" s="115" t="s">
        <v>2584</v>
      </c>
      <c r="C252" s="160"/>
    </row>
    <row r="253" spans="1:3">
      <c r="A253" s="137"/>
      <c r="B253" s="115" t="s">
        <v>2611</v>
      </c>
      <c r="C253" s="160"/>
    </row>
    <row r="254" spans="1:3">
      <c r="A254" s="137"/>
      <c r="B254" s="115" t="s">
        <v>2628</v>
      </c>
      <c r="C254" s="160"/>
    </row>
    <row r="255" spans="1:3">
      <c r="A255" s="137"/>
      <c r="B255" s="115" t="s">
        <v>2644</v>
      </c>
      <c r="C255" s="160"/>
    </row>
    <row r="256" spans="1:3">
      <c r="A256" s="137"/>
      <c r="B256" s="115" t="s">
        <v>2659</v>
      </c>
      <c r="C256" s="160"/>
    </row>
    <row r="257" spans="1:3">
      <c r="A257" s="137"/>
      <c r="B257" s="115" t="s">
        <v>2660</v>
      </c>
      <c r="C257" s="160"/>
    </row>
    <row r="258" spans="1:3">
      <c r="A258" s="137">
        <v>123</v>
      </c>
      <c r="B258" s="115" t="s">
        <v>2662</v>
      </c>
      <c r="C258" s="160">
        <v>43382</v>
      </c>
    </row>
    <row r="259" spans="1:3">
      <c r="A259" s="137"/>
      <c r="B259" s="115" t="s">
        <v>2677</v>
      </c>
      <c r="C259" s="160"/>
    </row>
    <row r="260" spans="1:3">
      <c r="A260" s="137">
        <v>124</v>
      </c>
      <c r="B260" s="115" t="s">
        <v>2678</v>
      </c>
      <c r="C260" s="160">
        <v>43388</v>
      </c>
    </row>
    <row r="261" spans="1:3">
      <c r="A261" s="137"/>
      <c r="B261" s="115" t="s">
        <v>2679</v>
      </c>
      <c r="C261" s="160"/>
    </row>
    <row r="262" spans="1:3">
      <c r="A262" s="137"/>
      <c r="B262" s="115" t="s">
        <v>2681</v>
      </c>
      <c r="C262" s="160"/>
    </row>
    <row r="263" spans="1:3">
      <c r="A263" s="137"/>
      <c r="B263" s="115" t="s">
        <v>2682</v>
      </c>
      <c r="C263" s="160"/>
    </row>
    <row r="264" spans="1:3">
      <c r="A264" s="137"/>
      <c r="B264" s="115" t="s">
        <v>2418</v>
      </c>
      <c r="C264" s="160"/>
    </row>
    <row r="265" spans="1:3">
      <c r="A265" s="137">
        <v>125</v>
      </c>
      <c r="B265" s="115" t="s">
        <v>2708</v>
      </c>
      <c r="C265" s="160">
        <v>43396</v>
      </c>
    </row>
    <row r="266" spans="1:3">
      <c r="A266" s="137"/>
      <c r="B266" s="115" t="s">
        <v>2710</v>
      </c>
      <c r="C266" s="160"/>
    </row>
    <row r="267" spans="1:3">
      <c r="A267" s="137"/>
      <c r="B267" s="115" t="s">
        <v>2712</v>
      </c>
      <c r="C267" s="160"/>
    </row>
    <row r="268" spans="1:3">
      <c r="A268" s="137"/>
      <c r="B268" s="115" t="s">
        <v>2713</v>
      </c>
      <c r="C268" s="160"/>
    </row>
    <row r="269" spans="1:3">
      <c r="A269" s="137"/>
      <c r="B269" s="115" t="s">
        <v>2726</v>
      </c>
      <c r="C269" s="160"/>
    </row>
    <row r="270" spans="1:3">
      <c r="A270" s="137"/>
      <c r="B270" s="115" t="s">
        <v>2728</v>
      </c>
      <c r="C270" s="160"/>
    </row>
    <row r="271" spans="1:3">
      <c r="A271" s="137"/>
      <c r="B271" s="115" t="s">
        <v>2727</v>
      </c>
      <c r="C271" s="160"/>
    </row>
    <row r="272" spans="1:3">
      <c r="A272" s="137">
        <v>126</v>
      </c>
      <c r="B272" s="115" t="s">
        <v>2729</v>
      </c>
      <c r="C272" s="160">
        <v>43423</v>
      </c>
    </row>
    <row r="273" spans="1:3">
      <c r="A273" s="137"/>
      <c r="B273" s="115" t="s">
        <v>2730</v>
      </c>
      <c r="C273" s="160"/>
    </row>
    <row r="274" spans="1:3">
      <c r="A274" s="137"/>
      <c r="B274" s="115" t="s">
        <v>2747</v>
      </c>
      <c r="C274" s="160"/>
    </row>
    <row r="275" spans="1:3">
      <c r="A275" s="137"/>
      <c r="B275" s="115" t="s">
        <v>2748</v>
      </c>
      <c r="C275" s="160"/>
    </row>
    <row r="276" spans="1:3">
      <c r="A276" s="137"/>
      <c r="B276" s="115" t="s">
        <v>2774</v>
      </c>
      <c r="C276" s="160"/>
    </row>
    <row r="277" spans="1:3">
      <c r="A277" s="137"/>
      <c r="B277" s="115" t="s">
        <v>2775</v>
      </c>
      <c r="C277" s="160"/>
    </row>
    <row r="278" spans="1:3">
      <c r="A278" s="137">
        <v>127</v>
      </c>
      <c r="B278" s="115" t="s">
        <v>2808</v>
      </c>
      <c r="C278" s="160">
        <v>43424</v>
      </c>
    </row>
    <row r="279" spans="1:3">
      <c r="A279" s="137"/>
      <c r="B279" s="115" t="s">
        <v>2809</v>
      </c>
      <c r="C279" s="160"/>
    </row>
    <row r="280" spans="1:3">
      <c r="A280" s="137"/>
      <c r="B280" s="115" t="s">
        <v>2810</v>
      </c>
      <c r="C280" s="160"/>
    </row>
    <row r="281" spans="1:3">
      <c r="A281" s="137">
        <v>128</v>
      </c>
      <c r="B281" s="115" t="s">
        <v>2811</v>
      </c>
      <c r="C281" s="160">
        <v>43437</v>
      </c>
    </row>
    <row r="282" spans="1:3">
      <c r="A282" s="137"/>
      <c r="B282" s="115" t="s">
        <v>2821</v>
      </c>
      <c r="C282" s="160"/>
    </row>
    <row r="283" spans="1:3">
      <c r="A283" s="137"/>
      <c r="B283" s="115" t="s">
        <v>2824</v>
      </c>
      <c r="C283" s="160"/>
    </row>
    <row r="284" spans="1:3">
      <c r="A284" s="137"/>
      <c r="B284" s="115" t="s">
        <v>2825</v>
      </c>
      <c r="C284" s="160"/>
    </row>
    <row r="285" spans="1:3">
      <c r="A285" s="137"/>
      <c r="B285" s="115" t="s">
        <v>2826</v>
      </c>
      <c r="C285" s="160"/>
    </row>
    <row r="286" spans="1:3">
      <c r="A286" s="137"/>
      <c r="B286" s="115" t="s">
        <v>2827</v>
      </c>
      <c r="C286" s="160"/>
    </row>
    <row r="287" spans="1:3">
      <c r="A287" s="137"/>
      <c r="B287" s="115" t="s">
        <v>2828</v>
      </c>
      <c r="C287" s="160"/>
    </row>
    <row r="288" spans="1:3">
      <c r="A288" s="137"/>
      <c r="B288" s="115" t="s">
        <v>2937</v>
      </c>
      <c r="C288" s="160"/>
    </row>
    <row r="289" spans="1:3">
      <c r="A289" s="137">
        <v>129</v>
      </c>
      <c r="B289" s="115" t="s">
        <v>2932</v>
      </c>
      <c r="C289" s="160">
        <v>43444</v>
      </c>
    </row>
    <row r="290" spans="1:3">
      <c r="A290" s="137"/>
      <c r="B290" s="115" t="s">
        <v>2933</v>
      </c>
      <c r="C290" s="160"/>
    </row>
    <row r="291" spans="1:3">
      <c r="A291" s="137"/>
      <c r="B291" s="115" t="s">
        <v>2934</v>
      </c>
      <c r="C291" s="160"/>
    </row>
    <row r="292" spans="1:3">
      <c r="A292" s="137"/>
      <c r="B292" s="115" t="s">
        <v>2885</v>
      </c>
      <c r="C292" s="160"/>
    </row>
    <row r="293" spans="1:3">
      <c r="A293" s="137"/>
      <c r="B293" s="115" t="s">
        <v>2935</v>
      </c>
      <c r="C293" s="160"/>
    </row>
    <row r="294" spans="1:3">
      <c r="A294" s="137"/>
      <c r="B294" s="115" t="s">
        <v>2938</v>
      </c>
      <c r="C294" s="160"/>
    </row>
    <row r="295" spans="1:3">
      <c r="A295" s="137">
        <v>130</v>
      </c>
      <c r="B295" s="115" t="s">
        <v>2939</v>
      </c>
      <c r="C295" s="160">
        <v>43461</v>
      </c>
    </row>
    <row r="296" spans="1:3">
      <c r="A296" s="137"/>
      <c r="B296" s="115" t="s">
        <v>2940</v>
      </c>
      <c r="C296" s="160"/>
    </row>
    <row r="297" spans="1:3">
      <c r="A297" s="137"/>
      <c r="B297" s="115" t="s">
        <v>2949</v>
      </c>
      <c r="C297" s="160"/>
    </row>
    <row r="298" spans="1:3">
      <c r="A298" s="137"/>
      <c r="B298" s="115" t="s">
        <v>2950</v>
      </c>
      <c r="C298" s="160"/>
    </row>
    <row r="299" spans="1:3">
      <c r="A299" s="137"/>
      <c r="B299" s="115" t="s">
        <v>2959</v>
      </c>
      <c r="C299" s="160"/>
    </row>
    <row r="300" spans="1:3">
      <c r="A300" s="137"/>
      <c r="B300" s="115" t="s">
        <v>2965</v>
      </c>
      <c r="C300" s="160"/>
    </row>
    <row r="301" spans="1:3">
      <c r="A301" s="137"/>
      <c r="B301" s="115" t="s">
        <v>2962</v>
      </c>
      <c r="C301" s="160"/>
    </row>
    <row r="302" spans="1:3">
      <c r="A302" s="137"/>
      <c r="B302" s="115" t="s">
        <v>2966</v>
      </c>
      <c r="C302" s="160"/>
    </row>
    <row r="303" spans="1:3">
      <c r="A303" s="137"/>
      <c r="B303" s="115" t="s">
        <v>2963</v>
      </c>
      <c r="C303" s="160"/>
    </row>
    <row r="304" spans="1:3">
      <c r="A304" s="137"/>
      <c r="B304" s="115" t="s">
        <v>2964</v>
      </c>
      <c r="C304" s="160"/>
    </row>
    <row r="305" spans="1:3">
      <c r="A305" s="137"/>
      <c r="B305" s="115" t="s">
        <v>2968</v>
      </c>
      <c r="C305" s="160"/>
    </row>
    <row r="306" spans="1:3">
      <c r="A306" s="137"/>
      <c r="B306" s="115" t="s">
        <v>2969</v>
      </c>
      <c r="C306" s="160"/>
    </row>
    <row r="307" spans="1:3">
      <c r="A307" s="137">
        <v>131</v>
      </c>
      <c r="B307" s="115" t="s">
        <v>2970</v>
      </c>
      <c r="C307" s="160">
        <v>43479</v>
      </c>
    </row>
    <row r="308" spans="1:3">
      <c r="A308" s="137"/>
      <c r="B308" s="115" t="s">
        <v>2973</v>
      </c>
      <c r="C308" s="160"/>
    </row>
    <row r="309" spans="1:3">
      <c r="A309" s="137"/>
      <c r="B309" s="115" t="s">
        <v>2974</v>
      </c>
      <c r="C309" s="160"/>
    </row>
    <row r="310" spans="1:3">
      <c r="A310" s="137"/>
      <c r="B310" s="115" t="s">
        <v>2978</v>
      </c>
      <c r="C310" s="160"/>
    </row>
    <row r="311" spans="1:3">
      <c r="A311" s="137"/>
      <c r="B311" s="115" t="s">
        <v>2979</v>
      </c>
      <c r="C311" s="160"/>
    </row>
    <row r="312" spans="1:3">
      <c r="A312" s="137"/>
      <c r="B312" s="115" t="s">
        <v>2980</v>
      </c>
      <c r="C312" s="160"/>
    </row>
    <row r="313" spans="1:3">
      <c r="A313" s="137"/>
      <c r="B313" s="115" t="s">
        <v>2981</v>
      </c>
      <c r="C313" s="160"/>
    </row>
    <row r="314" spans="1:3">
      <c r="A314" s="137"/>
      <c r="B314" s="115" t="s">
        <v>2997</v>
      </c>
      <c r="C314" s="160"/>
    </row>
    <row r="315" spans="1:3">
      <c r="A315" s="137"/>
      <c r="B315" s="115" t="s">
        <v>2998</v>
      </c>
      <c r="C315" s="160"/>
    </row>
    <row r="316" spans="1:3">
      <c r="A316" s="137">
        <v>132</v>
      </c>
      <c r="B316" s="115" t="s">
        <v>3025</v>
      </c>
      <c r="C316" s="160">
        <v>43502</v>
      </c>
    </row>
    <row r="317" spans="1:3">
      <c r="A317" s="137"/>
      <c r="B317" s="115" t="s">
        <v>3009</v>
      </c>
      <c r="C317" s="160"/>
    </row>
    <row r="318" spans="1:3">
      <c r="A318" s="137"/>
      <c r="B318" s="115" t="s">
        <v>3001</v>
      </c>
      <c r="C318" s="160"/>
    </row>
    <row r="319" spans="1:3">
      <c r="A319" s="137"/>
      <c r="B319" s="115" t="s">
        <v>3028</v>
      </c>
      <c r="C319" s="160"/>
    </row>
    <row r="320" spans="1:3">
      <c r="A320" s="137"/>
      <c r="B320" s="115" t="s">
        <v>3027</v>
      </c>
      <c r="C320" s="160"/>
    </row>
    <row r="321" spans="1:3">
      <c r="A321" s="137"/>
      <c r="B321" s="115" t="s">
        <v>3029</v>
      </c>
      <c r="C321" s="160"/>
    </row>
    <row r="322" spans="1:3">
      <c r="A322" s="137"/>
      <c r="B322" s="115" t="s">
        <v>3030</v>
      </c>
      <c r="C322" s="160"/>
    </row>
    <row r="323" spans="1:3">
      <c r="A323" s="137">
        <v>133</v>
      </c>
      <c r="B323" s="115" t="s">
        <v>3090</v>
      </c>
      <c r="C323" s="160">
        <v>43516</v>
      </c>
    </row>
    <row r="324" spans="1:3">
      <c r="A324" s="137"/>
      <c r="B324" s="115" t="s">
        <v>3010</v>
      </c>
      <c r="C324" s="160"/>
    </row>
    <row r="325" spans="1:3">
      <c r="A325" s="137"/>
      <c r="B325" s="115" t="s">
        <v>3093</v>
      </c>
      <c r="C325" s="160"/>
    </row>
    <row r="326" spans="1:3">
      <c r="A326" s="137"/>
      <c r="B326" s="115" t="s">
        <v>3095</v>
      </c>
      <c r="C326" s="160"/>
    </row>
    <row r="327" spans="1:3">
      <c r="A327" s="137"/>
      <c r="B327" s="115" t="s">
        <v>3096</v>
      </c>
      <c r="C327" s="160"/>
    </row>
    <row r="328" spans="1:3">
      <c r="A328" s="137"/>
      <c r="B328" s="115" t="s">
        <v>3097</v>
      </c>
      <c r="C328" s="160"/>
    </row>
    <row r="329" spans="1:3">
      <c r="A329" s="137">
        <v>134</v>
      </c>
      <c r="B329" s="115" t="s">
        <v>3125</v>
      </c>
      <c r="C329" s="160">
        <v>43518</v>
      </c>
    </row>
    <row r="330" spans="1:3">
      <c r="A330" s="137"/>
      <c r="B330" s="115" t="s">
        <v>3092</v>
      </c>
      <c r="C330" s="160"/>
    </row>
    <row r="331" spans="1:3">
      <c r="A331" s="137">
        <v>135</v>
      </c>
      <c r="B331" s="115" t="s">
        <v>3126</v>
      </c>
      <c r="C331" s="160">
        <v>43521</v>
      </c>
    </row>
    <row r="332" spans="1:3">
      <c r="A332" s="137">
        <v>136</v>
      </c>
      <c r="B332" s="115" t="s">
        <v>3137</v>
      </c>
      <c r="C332" s="160">
        <v>43542</v>
      </c>
    </row>
    <row r="333" spans="1:3">
      <c r="A333" s="137"/>
      <c r="B333" s="115" t="s">
        <v>3167</v>
      </c>
      <c r="C333" s="160"/>
    </row>
    <row r="334" spans="1:3">
      <c r="A334" s="137"/>
      <c r="B334" s="115" t="s">
        <v>3135</v>
      </c>
      <c r="C334" s="160"/>
    </row>
    <row r="335" spans="1:3">
      <c r="A335" s="137"/>
      <c r="B335" s="115" t="s">
        <v>3138</v>
      </c>
      <c r="C335" s="160"/>
    </row>
    <row r="336" spans="1:3">
      <c r="A336" s="137"/>
      <c r="B336" s="115" t="s">
        <v>3139</v>
      </c>
      <c r="C336" s="160"/>
    </row>
    <row r="337" spans="1:3">
      <c r="A337" s="137"/>
      <c r="B337" s="115" t="s">
        <v>3168</v>
      </c>
      <c r="C337" s="160"/>
    </row>
    <row r="338" spans="1:3">
      <c r="A338" s="137"/>
      <c r="B338" s="115" t="s">
        <v>3169</v>
      </c>
      <c r="C338" s="160"/>
    </row>
    <row r="339" spans="1:3">
      <c r="A339" s="137"/>
      <c r="B339" s="115" t="s">
        <v>3170</v>
      </c>
      <c r="C339" s="160"/>
    </row>
    <row r="340" spans="1:3">
      <c r="A340" s="137">
        <v>137</v>
      </c>
      <c r="B340" s="115" t="s">
        <v>3173</v>
      </c>
      <c r="C340" s="160">
        <v>43544</v>
      </c>
    </row>
    <row r="341" spans="1:3">
      <c r="A341" s="137">
        <v>138</v>
      </c>
      <c r="B341" s="115" t="s">
        <v>3174</v>
      </c>
      <c r="C341" s="160">
        <v>43549</v>
      </c>
    </row>
    <row r="342" spans="1:3">
      <c r="A342" s="137">
        <v>139</v>
      </c>
      <c r="B342" s="115" t="s">
        <v>3182</v>
      </c>
      <c r="C342" s="160">
        <v>43567</v>
      </c>
    </row>
    <row r="343" spans="1:3">
      <c r="A343" s="137"/>
      <c r="B343" s="115" t="s">
        <v>3178</v>
      </c>
      <c r="C343" s="160"/>
    </row>
    <row r="344" spans="1:3">
      <c r="A344" s="137"/>
      <c r="B344" s="115" t="s">
        <v>3179</v>
      </c>
      <c r="C344" s="160"/>
    </row>
    <row r="345" spans="1:3">
      <c r="A345" s="137"/>
      <c r="B345" s="115" t="s">
        <v>3180</v>
      </c>
      <c r="C345" s="160"/>
    </row>
    <row r="346" spans="1:3">
      <c r="A346" s="137"/>
      <c r="B346" s="115" t="s">
        <v>3181</v>
      </c>
      <c r="C346" s="160"/>
    </row>
    <row r="347" spans="1:3">
      <c r="A347" s="137"/>
      <c r="B347" s="115" t="s">
        <v>3177</v>
      </c>
      <c r="C347" s="160"/>
    </row>
    <row r="348" spans="1:3">
      <c r="A348" s="137">
        <v>140</v>
      </c>
      <c r="B348" s="115" t="s">
        <v>3186</v>
      </c>
      <c r="C348" s="160">
        <v>43592</v>
      </c>
    </row>
    <row r="349" spans="1:3">
      <c r="A349" s="137"/>
      <c r="B349" s="115" t="s">
        <v>3187</v>
      </c>
      <c r="C349" s="160"/>
    </row>
    <row r="350" spans="1:3">
      <c r="A350" s="137"/>
      <c r="B350" s="115" t="s">
        <v>3191</v>
      </c>
      <c r="C350" s="160"/>
    </row>
    <row r="351" spans="1:3">
      <c r="A351" s="137"/>
      <c r="B351" s="115" t="s">
        <v>3209</v>
      </c>
      <c r="C351" s="160"/>
    </row>
    <row r="352" spans="1:3">
      <c r="A352" s="137"/>
      <c r="B352" s="115" t="s">
        <v>3210</v>
      </c>
      <c r="C352" s="160"/>
    </row>
    <row r="353" spans="1:3">
      <c r="A353" s="137"/>
      <c r="B353" s="115" t="s">
        <v>3214</v>
      </c>
      <c r="C353" s="160"/>
    </row>
    <row r="354" spans="1:3">
      <c r="A354" s="137"/>
      <c r="B354" s="115" t="s">
        <v>3254</v>
      </c>
      <c r="C354" s="160"/>
    </row>
    <row r="355" spans="1:3">
      <c r="A355" s="137"/>
      <c r="B355" s="115" t="s">
        <v>3251</v>
      </c>
      <c r="C355" s="160"/>
    </row>
    <row r="356" spans="1:3">
      <c r="A356" s="137">
        <v>141</v>
      </c>
      <c r="B356" s="115" t="s">
        <v>3255</v>
      </c>
      <c r="C356" s="160">
        <v>43605</v>
      </c>
    </row>
    <row r="357" spans="1:3">
      <c r="A357" s="137"/>
      <c r="B357" s="115" t="s">
        <v>3277</v>
      </c>
      <c r="C357" s="160"/>
    </row>
    <row r="358" spans="1:3">
      <c r="A358" s="137"/>
      <c r="B358" s="115" t="s">
        <v>3256</v>
      </c>
      <c r="C358" s="160"/>
    </row>
    <row r="359" spans="1:3">
      <c r="A359" s="137"/>
      <c r="B359" s="115" t="s">
        <v>3257</v>
      </c>
      <c r="C359" s="160"/>
    </row>
    <row r="360" spans="1:3">
      <c r="A360" s="137"/>
      <c r="B360" s="115" t="s">
        <v>3276</v>
      </c>
      <c r="C360" s="160"/>
    </row>
    <row r="361" spans="1:3">
      <c r="A361" s="137">
        <v>142</v>
      </c>
      <c r="B361" s="115" t="s">
        <v>3278</v>
      </c>
      <c r="C361" s="160">
        <v>43613</v>
      </c>
    </row>
    <row r="362" spans="1:3">
      <c r="A362" s="137"/>
      <c r="B362" s="115" t="s">
        <v>3279</v>
      </c>
      <c r="C362" s="160"/>
    </row>
    <row r="363" spans="1:3">
      <c r="A363" s="137"/>
      <c r="B363" s="115" t="s">
        <v>3281</v>
      </c>
      <c r="C363" s="160"/>
    </row>
    <row r="364" spans="1:3">
      <c r="A364" s="137"/>
      <c r="B364" s="115" t="s">
        <v>3288</v>
      </c>
      <c r="C364" s="160"/>
    </row>
    <row r="365" spans="1:3">
      <c r="A365" s="137"/>
      <c r="B365" s="115" t="s">
        <v>3287</v>
      </c>
      <c r="C365" s="160"/>
    </row>
    <row r="366" spans="1:3">
      <c r="A366" s="137">
        <v>143</v>
      </c>
      <c r="B366" s="115" t="s">
        <v>3317</v>
      </c>
      <c r="C366" s="160">
        <v>43627</v>
      </c>
    </row>
    <row r="367" spans="1:3">
      <c r="A367" s="137"/>
      <c r="B367" s="115" t="s">
        <v>3318</v>
      </c>
      <c r="C367" s="160"/>
    </row>
    <row r="368" spans="1:3">
      <c r="A368" s="137"/>
      <c r="B368" s="115" t="s">
        <v>3321</v>
      </c>
      <c r="C368" s="160"/>
    </row>
    <row r="369" spans="1:3">
      <c r="A369" s="137"/>
      <c r="B369" s="115" t="s">
        <v>3322</v>
      </c>
      <c r="C369" s="160"/>
    </row>
    <row r="370" spans="1:3">
      <c r="A370" s="137"/>
      <c r="B370" s="115" t="s">
        <v>3323</v>
      </c>
      <c r="C370" s="160"/>
    </row>
    <row r="371" spans="1:3">
      <c r="A371" s="137">
        <v>144</v>
      </c>
      <c r="B371" s="115" t="s">
        <v>3330</v>
      </c>
      <c r="C371" s="160">
        <v>43628</v>
      </c>
    </row>
    <row r="372" spans="1:3">
      <c r="A372" s="137"/>
      <c r="B372" s="115" t="s">
        <v>3334</v>
      </c>
      <c r="C372" s="160"/>
    </row>
    <row r="373" spans="1:3">
      <c r="A373" s="137">
        <v>145</v>
      </c>
      <c r="B373" s="115" t="s">
        <v>3335</v>
      </c>
      <c r="C373" s="160">
        <v>43633</v>
      </c>
    </row>
    <row r="374" spans="1:3">
      <c r="A374" s="137">
        <v>146</v>
      </c>
      <c r="B374" s="115" t="s">
        <v>3336</v>
      </c>
      <c r="C374" s="160">
        <v>43656</v>
      </c>
    </row>
    <row r="375" spans="1:3">
      <c r="A375" s="137"/>
      <c r="B375" s="115" t="s">
        <v>3338</v>
      </c>
      <c r="C375" s="160"/>
    </row>
    <row r="376" spans="1:3">
      <c r="A376" s="137"/>
      <c r="B376" s="115" t="s">
        <v>3392</v>
      </c>
      <c r="C376" s="160"/>
    </row>
    <row r="377" spans="1:3">
      <c r="A377" s="137"/>
      <c r="B377" s="115" t="s">
        <v>3345</v>
      </c>
      <c r="C377" s="160"/>
    </row>
    <row r="378" spans="1:3">
      <c r="A378" s="137"/>
      <c r="B378" s="115" t="s">
        <v>3340</v>
      </c>
      <c r="C378" s="160"/>
    </row>
    <row r="379" spans="1:3">
      <c r="A379" s="137"/>
      <c r="B379" s="115" t="s">
        <v>3343</v>
      </c>
      <c r="C379" s="160"/>
    </row>
    <row r="380" spans="1:3">
      <c r="A380" s="137"/>
      <c r="B380" s="115" t="s">
        <v>3346</v>
      </c>
      <c r="C380" s="160"/>
    </row>
    <row r="381" spans="1:3">
      <c r="A381" s="137"/>
      <c r="B381" s="115" t="s">
        <v>3385</v>
      </c>
      <c r="C381" s="160"/>
    </row>
    <row r="382" spans="1:3">
      <c r="A382" s="137"/>
      <c r="B382" s="115" t="s">
        <v>3349</v>
      </c>
      <c r="C382" s="160"/>
    </row>
    <row r="383" spans="1:3">
      <c r="A383" s="137"/>
      <c r="B383" s="115" t="s">
        <v>3387</v>
      </c>
      <c r="C383" s="160"/>
    </row>
    <row r="384" spans="1:3">
      <c r="A384" s="137"/>
      <c r="B384" s="115" t="s">
        <v>3356</v>
      </c>
      <c r="C384" s="160"/>
    </row>
    <row r="385" spans="1:3">
      <c r="A385" s="137"/>
      <c r="B385" s="115" t="s">
        <v>3391</v>
      </c>
      <c r="C385" s="160"/>
    </row>
    <row r="386" spans="1:3">
      <c r="A386" s="137"/>
      <c r="B386" s="115" t="s">
        <v>3390</v>
      </c>
      <c r="C386" s="160"/>
    </row>
    <row r="387" spans="1:3">
      <c r="A387" s="137">
        <v>147</v>
      </c>
      <c r="B387" s="115" t="s">
        <v>3393</v>
      </c>
      <c r="C387" s="160">
        <v>43676</v>
      </c>
    </row>
    <row r="388" spans="1:3">
      <c r="A388" s="137"/>
      <c r="B388" s="115" t="s">
        <v>3394</v>
      </c>
      <c r="C388" s="160"/>
    </row>
    <row r="389" spans="1:3">
      <c r="A389" s="137"/>
      <c r="B389" s="115" t="s">
        <v>3403</v>
      </c>
      <c r="C389" s="160"/>
    </row>
    <row r="390" spans="1:3">
      <c r="A390" s="137"/>
      <c r="B390" s="115" t="s">
        <v>3404</v>
      </c>
      <c r="C390" s="160"/>
    </row>
    <row r="391" spans="1:3">
      <c r="A391" s="137"/>
      <c r="B391" s="115" t="s">
        <v>3405</v>
      </c>
      <c r="C391" s="160"/>
    </row>
    <row r="392" spans="1:3">
      <c r="A392" s="137"/>
      <c r="B392" s="115" t="s">
        <v>3406</v>
      </c>
      <c r="C392" s="160"/>
    </row>
    <row r="393" spans="1:3">
      <c r="A393" s="137"/>
      <c r="B393" s="115" t="s">
        <v>3411</v>
      </c>
      <c r="C393" s="160"/>
    </row>
    <row r="394" spans="1:3">
      <c r="A394" s="137">
        <v>148</v>
      </c>
      <c r="B394" s="115" t="s">
        <v>3449</v>
      </c>
      <c r="C394" s="160">
        <v>43698</v>
      </c>
    </row>
    <row r="395" spans="1:3">
      <c r="A395" s="137"/>
      <c r="B395" s="115" t="s">
        <v>3412</v>
      </c>
      <c r="C395" s="160"/>
    </row>
    <row r="396" spans="1:3">
      <c r="A396" s="137"/>
      <c r="B396" s="115" t="s">
        <v>3437</v>
      </c>
      <c r="C396" s="160"/>
    </row>
    <row r="397" spans="1:3">
      <c r="A397" s="137"/>
      <c r="B397" s="115" t="s">
        <v>3438</v>
      </c>
      <c r="C397" s="160"/>
    </row>
    <row r="398" spans="1:3">
      <c r="A398" s="137"/>
      <c r="B398" s="115" t="s">
        <v>3439</v>
      </c>
      <c r="C398" s="160"/>
    </row>
    <row r="399" spans="1:3">
      <c r="A399" s="137"/>
      <c r="B399" s="115" t="s">
        <v>3440</v>
      </c>
      <c r="C399" s="160"/>
    </row>
    <row r="400" spans="1:3">
      <c r="A400" s="137"/>
      <c r="B400" s="115" t="s">
        <v>3448</v>
      </c>
      <c r="C400" s="160"/>
    </row>
    <row r="401" spans="1:3">
      <c r="A401" s="137"/>
      <c r="B401" s="115" t="s">
        <v>3451</v>
      </c>
      <c r="C401" s="160"/>
    </row>
    <row r="402" spans="1:3">
      <c r="A402" s="137"/>
      <c r="B402" s="115" t="s">
        <v>3456</v>
      </c>
      <c r="C402" s="160"/>
    </row>
    <row r="403" spans="1:3">
      <c r="A403" s="137"/>
      <c r="B403" s="115" t="s">
        <v>3458</v>
      </c>
      <c r="C403" s="160"/>
    </row>
    <row r="404" spans="1:3">
      <c r="A404" s="137"/>
      <c r="B404" s="115" t="s">
        <v>3476</v>
      </c>
      <c r="C404" s="160"/>
    </row>
    <row r="405" spans="1:3">
      <c r="A405" s="137"/>
      <c r="B405" s="115" t="s">
        <v>3464</v>
      </c>
      <c r="C405" s="160"/>
    </row>
    <row r="406" spans="1:3">
      <c r="A406" s="137"/>
      <c r="B406" s="115" t="s">
        <v>3465</v>
      </c>
      <c r="C406" s="160"/>
    </row>
    <row r="407" spans="1:3">
      <c r="A407" s="137"/>
      <c r="B407" s="115" t="s">
        <v>3477</v>
      </c>
      <c r="C407" s="160"/>
    </row>
    <row r="408" spans="1:3">
      <c r="A408" s="137"/>
      <c r="B408" s="115" t="s">
        <v>3479</v>
      </c>
      <c r="C408" s="160"/>
    </row>
    <row r="409" spans="1:3">
      <c r="A409" s="137"/>
      <c r="B409" s="115" t="s">
        <v>3478</v>
      </c>
      <c r="C409" s="160"/>
    </row>
    <row r="410" spans="1:3">
      <c r="A410" s="137">
        <v>149</v>
      </c>
      <c r="B410" s="115" t="s">
        <v>3490</v>
      </c>
      <c r="C410" s="160">
        <v>43717</v>
      </c>
    </row>
    <row r="411" spans="1:3" ht="28.5">
      <c r="A411" s="137"/>
      <c r="B411" s="164" t="s">
        <v>3549</v>
      </c>
      <c r="C411" s="160"/>
    </row>
    <row r="412" spans="1:3">
      <c r="A412" s="137"/>
      <c r="B412" s="115" t="s">
        <v>3480</v>
      </c>
      <c r="C412" s="160"/>
    </row>
    <row r="413" spans="1:3">
      <c r="A413" s="137"/>
      <c r="B413" s="115" t="s">
        <v>3539</v>
      </c>
      <c r="C413" s="160"/>
    </row>
    <row r="414" spans="1:3">
      <c r="A414" s="137"/>
      <c r="B414" s="115" t="s">
        <v>3488</v>
      </c>
      <c r="C414" s="160"/>
    </row>
    <row r="415" spans="1:3">
      <c r="A415" s="137"/>
      <c r="B415" s="115" t="s">
        <v>3489</v>
      </c>
      <c r="C415" s="160"/>
    </row>
    <row r="416" spans="1:3">
      <c r="A416" s="137"/>
      <c r="B416" s="115" t="s">
        <v>3491</v>
      </c>
      <c r="C416" s="160"/>
    </row>
    <row r="417" spans="1:3">
      <c r="A417" s="137"/>
      <c r="B417" s="115" t="s">
        <v>3536</v>
      </c>
      <c r="C417" s="160"/>
    </row>
    <row r="418" spans="1:3">
      <c r="A418" s="137"/>
      <c r="B418" s="115" t="s">
        <v>3538</v>
      </c>
      <c r="C418" s="160"/>
    </row>
    <row r="419" spans="1:3">
      <c r="A419" s="137"/>
      <c r="B419" s="115" t="s">
        <v>3540</v>
      </c>
      <c r="C419" s="160"/>
    </row>
    <row r="420" spans="1:3">
      <c r="A420" s="137">
        <v>150</v>
      </c>
      <c r="B420" s="115" t="s">
        <v>3556</v>
      </c>
      <c r="C420" s="160">
        <v>43747</v>
      </c>
    </row>
    <row r="421" spans="1:3">
      <c r="A421" s="137"/>
      <c r="B421" s="115" t="s">
        <v>2397</v>
      </c>
      <c r="C421" s="160"/>
    </row>
    <row r="422" spans="1:3">
      <c r="A422" s="137"/>
      <c r="B422" s="115" t="s">
        <v>3555</v>
      </c>
      <c r="C422" s="160"/>
    </row>
    <row r="423" spans="1:3">
      <c r="A423" s="137"/>
      <c r="B423" s="115" t="s">
        <v>3553</v>
      </c>
      <c r="C423" s="160"/>
    </row>
    <row r="424" spans="1:3">
      <c r="A424" s="137"/>
      <c r="B424" s="115" t="s">
        <v>3557</v>
      </c>
      <c r="C424" s="160"/>
    </row>
    <row r="425" spans="1:3">
      <c r="A425" s="137"/>
      <c r="B425" s="115" t="s">
        <v>4011</v>
      </c>
      <c r="C425" s="160"/>
    </row>
    <row r="426" spans="1:3">
      <c r="A426" s="137"/>
      <c r="B426" s="115" t="s">
        <v>4037</v>
      </c>
      <c r="C426" s="160"/>
    </row>
    <row r="427" spans="1:3">
      <c r="A427" s="137"/>
      <c r="B427" s="115" t="s">
        <v>4039</v>
      </c>
      <c r="C427" s="160"/>
    </row>
    <row r="428" spans="1:3">
      <c r="A428" s="137">
        <v>151</v>
      </c>
      <c r="B428" s="115" t="s">
        <v>4040</v>
      </c>
      <c r="C428" s="160">
        <v>43754</v>
      </c>
    </row>
    <row r="429" spans="1:3">
      <c r="A429" s="137"/>
      <c r="B429" s="115" t="s">
        <v>4099</v>
      </c>
      <c r="C429" s="160"/>
    </row>
    <row r="430" spans="1:3">
      <c r="A430" s="137"/>
      <c r="B430" s="115" t="s">
        <v>4100</v>
      </c>
      <c r="C430" s="160"/>
    </row>
    <row r="431" spans="1:3">
      <c r="A431" s="137"/>
      <c r="B431" s="115" t="s">
        <v>4101</v>
      </c>
      <c r="C431" s="160"/>
    </row>
    <row r="432" spans="1:3">
      <c r="A432" s="137">
        <v>152</v>
      </c>
      <c r="B432" s="115" t="s">
        <v>4116</v>
      </c>
      <c r="C432" s="160">
        <v>43762</v>
      </c>
    </row>
    <row r="433" spans="1:3">
      <c r="A433" s="137"/>
      <c r="B433" s="115" t="s">
        <v>4102</v>
      </c>
      <c r="C433" s="160"/>
    </row>
    <row r="434" spans="1:3">
      <c r="A434" s="137">
        <v>153</v>
      </c>
      <c r="B434" s="115" t="s">
        <v>4108</v>
      </c>
      <c r="C434" s="160">
        <v>43775</v>
      </c>
    </row>
    <row r="435" spans="1:3">
      <c r="A435" s="137"/>
      <c r="B435" s="115" t="s">
        <v>4113</v>
      </c>
      <c r="C435" s="160"/>
    </row>
    <row r="436" spans="1:3">
      <c r="A436" s="137"/>
      <c r="B436" s="115" t="s">
        <v>4115</v>
      </c>
      <c r="C436" s="160"/>
    </row>
    <row r="437" spans="1:3">
      <c r="A437" s="137"/>
      <c r="B437" s="115" t="s">
        <v>4117</v>
      </c>
      <c r="C437" s="160"/>
    </row>
    <row r="438" spans="1:3">
      <c r="A438" s="137"/>
      <c r="B438" s="115" t="s">
        <v>4119</v>
      </c>
      <c r="C438" s="160"/>
    </row>
    <row r="439" spans="1:3">
      <c r="A439" s="137"/>
      <c r="B439" s="115" t="s">
        <v>4120</v>
      </c>
      <c r="C439" s="160"/>
    </row>
    <row r="440" spans="1:3">
      <c r="A440" s="137">
        <v>154</v>
      </c>
      <c r="B440" s="115" t="s">
        <v>4122</v>
      </c>
      <c r="C440" s="160">
        <v>43791</v>
      </c>
    </row>
    <row r="441" spans="1:3">
      <c r="A441" s="137"/>
      <c r="B441" s="115" t="s">
        <v>4123</v>
      </c>
      <c r="C441" s="160"/>
    </row>
    <row r="442" spans="1:3">
      <c r="A442" s="137"/>
      <c r="B442" s="115" t="s">
        <v>4162</v>
      </c>
      <c r="C442" s="160"/>
    </row>
    <row r="443" spans="1:3">
      <c r="A443" s="137"/>
      <c r="B443" s="115" t="s">
        <v>4164</v>
      </c>
      <c r="C443" s="160"/>
    </row>
    <row r="444" spans="1:3">
      <c r="A444" s="137"/>
      <c r="B444" s="115" t="s">
        <v>4163</v>
      </c>
      <c r="C444" s="160"/>
    </row>
    <row r="445" spans="1:3">
      <c r="A445" s="137"/>
      <c r="B445" s="115" t="s">
        <v>4165</v>
      </c>
      <c r="C445" s="160"/>
    </row>
    <row r="446" spans="1:3">
      <c r="A446" s="137">
        <v>155</v>
      </c>
      <c r="B446" s="115" t="s">
        <v>4167</v>
      </c>
      <c r="C446" s="160">
        <v>43803</v>
      </c>
    </row>
    <row r="447" spans="1:3">
      <c r="A447" s="137"/>
      <c r="B447" s="115" t="s">
        <v>4178</v>
      </c>
      <c r="C447" s="160"/>
    </row>
    <row r="448" spans="1:3">
      <c r="A448" s="137"/>
      <c r="B448" s="115" t="s">
        <v>4174</v>
      </c>
      <c r="C448" s="160"/>
    </row>
    <row r="449" spans="1:3">
      <c r="A449" s="137"/>
      <c r="B449" s="115" t="s">
        <v>4176</v>
      </c>
      <c r="C449" s="160"/>
    </row>
    <row r="450" spans="1:3">
      <c r="A450" s="137"/>
      <c r="B450" s="115" t="s">
        <v>4177</v>
      </c>
      <c r="C450" s="160"/>
    </row>
    <row r="451" spans="1:3">
      <c r="A451" s="137">
        <v>156</v>
      </c>
      <c r="B451" s="115" t="s">
        <v>4209</v>
      </c>
      <c r="C451" s="160">
        <v>43819</v>
      </c>
    </row>
    <row r="452" spans="1:3">
      <c r="A452" s="137"/>
      <c r="B452" s="115" t="s">
        <v>4180</v>
      </c>
      <c r="C452" s="160"/>
    </row>
    <row r="453" spans="1:3">
      <c r="A453" s="137"/>
      <c r="B453" s="115" t="s">
        <v>4192</v>
      </c>
      <c r="C453" s="160"/>
    </row>
    <row r="454" spans="1:3">
      <c r="A454" s="137"/>
      <c r="B454" s="115" t="s">
        <v>4204</v>
      </c>
      <c r="C454" s="160"/>
    </row>
    <row r="455" spans="1:3">
      <c r="A455" s="137"/>
      <c r="B455" s="115" t="s">
        <v>4205</v>
      </c>
      <c r="C455" s="160"/>
    </row>
    <row r="456" spans="1:3">
      <c r="A456" s="137"/>
      <c r="B456" s="115" t="s">
        <v>4210</v>
      </c>
      <c r="C456" s="160"/>
    </row>
    <row r="457" spans="1:3">
      <c r="A457" s="137"/>
      <c r="B457" s="115" t="s">
        <v>4208</v>
      </c>
      <c r="C457" s="160"/>
    </row>
    <row r="458" spans="1:3">
      <c r="A458" s="137"/>
      <c r="B458" s="115" t="s">
        <v>4211</v>
      </c>
      <c r="C458" s="160"/>
    </row>
    <row r="459" spans="1:3">
      <c r="A459" s="137">
        <v>157</v>
      </c>
      <c r="B459" s="115" t="s">
        <v>4212</v>
      </c>
      <c r="C459" s="160">
        <v>43836</v>
      </c>
    </row>
    <row r="460" spans="1:3">
      <c r="A460" s="137"/>
      <c r="B460" s="115" t="s">
        <v>4216</v>
      </c>
      <c r="C460" s="160"/>
    </row>
    <row r="461" spans="1:3">
      <c r="A461" s="137"/>
      <c r="B461" s="115" t="s">
        <v>4215</v>
      </c>
      <c r="C461" s="160"/>
    </row>
    <row r="462" spans="1:3">
      <c r="A462" s="137"/>
      <c r="B462" s="115" t="s">
        <v>4214</v>
      </c>
      <c r="C462" s="160"/>
    </row>
    <row r="463" spans="1:3">
      <c r="A463" s="137"/>
      <c r="B463" s="115" t="s">
        <v>4218</v>
      </c>
      <c r="C463" s="160"/>
    </row>
    <row r="464" spans="1:3">
      <c r="A464" s="137">
        <v>158</v>
      </c>
      <c r="B464" s="115" t="s">
        <v>4219</v>
      </c>
      <c r="C464" s="160">
        <v>43843</v>
      </c>
    </row>
    <row r="465" spans="1:3">
      <c r="A465" s="137">
        <v>159</v>
      </c>
      <c r="B465" s="115" t="s">
        <v>4241</v>
      </c>
      <c r="C465" s="160">
        <v>43851</v>
      </c>
    </row>
    <row r="466" spans="1:3">
      <c r="A466" s="137"/>
      <c r="B466" s="115" t="s">
        <v>4240</v>
      </c>
      <c r="C466" s="160"/>
    </row>
    <row r="467" spans="1:3">
      <c r="A467" s="137"/>
      <c r="B467" s="115" t="s">
        <v>4275</v>
      </c>
      <c r="C467" s="160"/>
    </row>
    <row r="468" spans="1:3">
      <c r="A468" s="137"/>
      <c r="B468" s="115" t="s">
        <v>4269</v>
      </c>
      <c r="C468" s="160"/>
    </row>
    <row r="469" spans="1:3">
      <c r="A469" s="137"/>
      <c r="B469" s="115" t="s">
        <v>4276</v>
      </c>
      <c r="C469" s="160"/>
    </row>
    <row r="470" spans="1:3">
      <c r="A470" s="137"/>
      <c r="B470" s="115" t="s">
        <v>4277</v>
      </c>
      <c r="C470" s="160"/>
    </row>
    <row r="471" spans="1:3">
      <c r="A471" s="137">
        <v>160</v>
      </c>
      <c r="B471" s="115" t="s">
        <v>4302</v>
      </c>
      <c r="C471" s="160">
        <v>43865</v>
      </c>
    </row>
    <row r="472" spans="1:3">
      <c r="A472" s="137"/>
      <c r="B472" s="115" t="s">
        <v>4303</v>
      </c>
      <c r="C472" s="160"/>
    </row>
    <row r="473" spans="1:3">
      <c r="A473" s="137"/>
      <c r="B473" s="115" t="s">
        <v>4298</v>
      </c>
      <c r="C473" s="160"/>
    </row>
    <row r="474" spans="1:3">
      <c r="A474" s="137"/>
      <c r="B474" s="115" t="s">
        <v>4301</v>
      </c>
      <c r="C474" s="160"/>
    </row>
    <row r="475" spans="1:3">
      <c r="A475" s="137"/>
      <c r="B475" s="115" t="s">
        <v>4310</v>
      </c>
      <c r="C475" s="160"/>
    </row>
    <row r="476" spans="1:3">
      <c r="A476" s="137"/>
      <c r="B476" s="115" t="s">
        <v>4306</v>
      </c>
      <c r="C476" s="160"/>
    </row>
    <row r="477" spans="1:3">
      <c r="A477" s="137"/>
      <c r="B477" s="115" t="s">
        <v>4307</v>
      </c>
      <c r="C477" s="160"/>
    </row>
    <row r="478" spans="1:3">
      <c r="A478" s="137"/>
      <c r="B478" s="115" t="s">
        <v>4308</v>
      </c>
      <c r="C478" s="160"/>
    </row>
    <row r="479" spans="1:3">
      <c r="A479" s="137"/>
      <c r="B479" s="115" t="s">
        <v>4309</v>
      </c>
      <c r="C479" s="160"/>
    </row>
    <row r="480" spans="1:3">
      <c r="A480" s="137">
        <v>161</v>
      </c>
      <c r="B480" s="115" t="s">
        <v>4311</v>
      </c>
      <c r="C480" s="160">
        <v>43879</v>
      </c>
    </row>
    <row r="481" spans="1:3">
      <c r="A481" s="137"/>
      <c r="B481" s="115" t="s">
        <v>4312</v>
      </c>
      <c r="C481" s="160"/>
    </row>
    <row r="482" spans="1:3">
      <c r="A482" s="137"/>
      <c r="B482" s="115" t="s">
        <v>4314</v>
      </c>
      <c r="C482" s="160"/>
    </row>
    <row r="483" spans="1:3">
      <c r="A483" s="137"/>
      <c r="B483" s="115" t="s">
        <v>4315</v>
      </c>
      <c r="C483" s="160"/>
    </row>
    <row r="484" spans="1:3">
      <c r="A484" s="137"/>
      <c r="B484" s="115" t="s">
        <v>4319</v>
      </c>
      <c r="C484" s="160"/>
    </row>
    <row r="485" spans="1:3">
      <c r="A485" s="137"/>
      <c r="B485" s="115" t="s">
        <v>4318</v>
      </c>
      <c r="C485" s="160"/>
    </row>
    <row r="486" spans="1:3">
      <c r="A486" s="137">
        <v>162</v>
      </c>
      <c r="B486" s="115" t="s">
        <v>4347</v>
      </c>
      <c r="C486" s="160">
        <v>43893</v>
      </c>
    </row>
    <row r="487" spans="1:3">
      <c r="A487" s="137"/>
      <c r="B487" s="115" t="s">
        <v>4353</v>
      </c>
      <c r="C487" s="160"/>
    </row>
    <row r="488" spans="1:3">
      <c r="A488" s="137">
        <v>163</v>
      </c>
      <c r="B488" s="115" t="s">
        <v>4354</v>
      </c>
      <c r="C488" s="160">
        <v>43909</v>
      </c>
    </row>
    <row r="489" spans="1:3">
      <c r="A489" s="137"/>
      <c r="B489" s="115" t="s">
        <v>4443</v>
      </c>
      <c r="C489" s="160"/>
    </row>
    <row r="490" spans="1:3">
      <c r="A490" s="137"/>
      <c r="B490" s="115" t="s">
        <v>4420</v>
      </c>
      <c r="C490" s="160"/>
    </row>
    <row r="491" spans="1:3">
      <c r="A491" s="137"/>
      <c r="B491" s="115" t="s">
        <v>4180</v>
      </c>
      <c r="C491" s="160"/>
    </row>
    <row r="492" spans="1:3">
      <c r="A492" s="137"/>
      <c r="B492" s="115" t="s">
        <v>4442</v>
      </c>
      <c r="C492" s="160"/>
    </row>
    <row r="493" spans="1:3">
      <c r="A493" s="137">
        <v>164</v>
      </c>
      <c r="B493" s="115" t="s">
        <v>4444</v>
      </c>
      <c r="C493" s="160">
        <v>43930</v>
      </c>
    </row>
    <row r="494" spans="1:3">
      <c r="A494" s="137"/>
      <c r="B494" s="115" t="s">
        <v>4180</v>
      </c>
      <c r="C494" s="160"/>
    </row>
    <row r="495" spans="1:3">
      <c r="A495" s="137"/>
      <c r="B495" s="115" t="s">
        <v>4445</v>
      </c>
      <c r="C495" s="160"/>
    </row>
    <row r="496" spans="1:3">
      <c r="A496" s="137"/>
      <c r="B496" s="115" t="s">
        <v>4446</v>
      </c>
      <c r="C496" s="160"/>
    </row>
    <row r="497" spans="1:3">
      <c r="A497" s="137">
        <v>165</v>
      </c>
      <c r="B497" s="115" t="s">
        <v>4475</v>
      </c>
      <c r="C497" s="160">
        <v>43936</v>
      </c>
    </row>
    <row r="498" spans="1:3">
      <c r="A498" s="137">
        <v>166</v>
      </c>
      <c r="B498" s="115" t="s">
        <v>4506</v>
      </c>
      <c r="C498" s="160">
        <v>43951</v>
      </c>
    </row>
    <row r="499" spans="1:3">
      <c r="A499" s="137"/>
      <c r="B499" s="115" t="s">
        <v>4476</v>
      </c>
      <c r="C499" s="160"/>
    </row>
    <row r="500" spans="1:3">
      <c r="A500" s="137"/>
      <c r="B500" s="115" t="s">
        <v>4477</v>
      </c>
      <c r="C500" s="160"/>
    </row>
    <row r="501" spans="1:3">
      <c r="A501" s="137"/>
      <c r="B501" s="115" t="s">
        <v>4479</v>
      </c>
      <c r="C501" s="160"/>
    </row>
    <row r="502" spans="1:3">
      <c r="A502" s="137"/>
      <c r="B502" s="115" t="s">
        <v>4484</v>
      </c>
      <c r="C502" s="160"/>
    </row>
    <row r="503" spans="1:3">
      <c r="A503" s="137"/>
      <c r="B503" s="115" t="s">
        <v>4497</v>
      </c>
      <c r="C503" s="160"/>
    </row>
    <row r="504" spans="1:3">
      <c r="A504" s="137"/>
      <c r="B504" s="115" t="s">
        <v>4507</v>
      </c>
      <c r="C504" s="160"/>
    </row>
    <row r="505" spans="1:3">
      <c r="A505" s="137">
        <v>167</v>
      </c>
      <c r="B505" s="115" t="s">
        <v>4508</v>
      </c>
      <c r="C505" s="160">
        <v>43979</v>
      </c>
    </row>
    <row r="506" spans="1:3">
      <c r="A506" s="137"/>
      <c r="B506" s="115" t="s">
        <v>4509</v>
      </c>
      <c r="C506" s="160"/>
    </row>
    <row r="507" spans="1:3">
      <c r="A507" s="137"/>
      <c r="B507" s="115" t="s">
        <v>4511</v>
      </c>
      <c r="C507" s="160"/>
    </row>
    <row r="508" spans="1:3">
      <c r="A508" s="137"/>
      <c r="B508" s="115" t="s">
        <v>4570</v>
      </c>
      <c r="C508" s="160"/>
    </row>
    <row r="509" spans="1:3">
      <c r="A509" s="137"/>
      <c r="B509" s="115" t="s">
        <v>4569</v>
      </c>
      <c r="C509" s="160"/>
    </row>
    <row r="510" spans="1:3">
      <c r="A510" s="137"/>
      <c r="B510" s="115" t="s">
        <v>4528</v>
      </c>
      <c r="C510" s="160"/>
    </row>
    <row r="511" spans="1:3">
      <c r="A511" s="137"/>
      <c r="B511" s="115" t="s">
        <v>4529</v>
      </c>
      <c r="C511" s="160"/>
    </row>
    <row r="512" spans="1:3">
      <c r="A512" s="137"/>
      <c r="B512" s="115" t="s">
        <v>4477</v>
      </c>
      <c r="C512" s="160"/>
    </row>
    <row r="513" spans="1:3">
      <c r="A513" s="137"/>
      <c r="B513" s="115" t="s">
        <v>4530</v>
      </c>
      <c r="C513" s="160"/>
    </row>
    <row r="514" spans="1:3">
      <c r="A514" s="137"/>
      <c r="B514" s="115" t="s">
        <v>4568</v>
      </c>
      <c r="C514" s="160"/>
    </row>
    <row r="515" spans="1:3">
      <c r="A515" s="137">
        <v>168</v>
      </c>
      <c r="B515" s="115" t="s">
        <v>4571</v>
      </c>
      <c r="C515" s="160">
        <v>43984</v>
      </c>
    </row>
    <row r="516" spans="1:3">
      <c r="A516" s="137"/>
      <c r="B516" s="115" t="s">
        <v>4579</v>
      </c>
      <c r="C516" s="160"/>
    </row>
    <row r="517" spans="1:3">
      <c r="A517" s="137"/>
      <c r="B517" s="115" t="s">
        <v>4582</v>
      </c>
      <c r="C517" s="160"/>
    </row>
    <row r="518" spans="1:3">
      <c r="A518" s="137"/>
      <c r="B518" s="115" t="s">
        <v>4583</v>
      </c>
      <c r="C518" s="160"/>
    </row>
    <row r="519" spans="1:3">
      <c r="A519" s="137">
        <v>169</v>
      </c>
      <c r="B519" s="115" t="s">
        <v>4585</v>
      </c>
      <c r="C519" s="160">
        <v>43985</v>
      </c>
    </row>
    <row r="520" spans="1:3">
      <c r="A520" s="137"/>
      <c r="B520" s="115" t="s">
        <v>4588</v>
      </c>
      <c r="C520" s="160"/>
    </row>
    <row r="521" spans="1:3">
      <c r="A521" s="137">
        <v>170</v>
      </c>
      <c r="B521" s="115" t="s">
        <v>4589</v>
      </c>
      <c r="C521" s="160">
        <v>44008</v>
      </c>
    </row>
    <row r="522" spans="1:3">
      <c r="A522" s="137"/>
      <c r="B522" s="115" t="s">
        <v>4654</v>
      </c>
      <c r="C522" s="160"/>
    </row>
    <row r="523" spans="1:3">
      <c r="A523" s="137"/>
      <c r="B523" s="115" t="s">
        <v>4590</v>
      </c>
      <c r="C523" s="160"/>
    </row>
    <row r="524" spans="1:3">
      <c r="A524" s="137"/>
      <c r="B524" s="115" t="s">
        <v>4593</v>
      </c>
      <c r="C524" s="160"/>
    </row>
    <row r="525" spans="1:3">
      <c r="A525" s="137"/>
      <c r="B525" s="115" t="s">
        <v>4640</v>
      </c>
      <c r="C525" s="160"/>
    </row>
    <row r="526" spans="1:3">
      <c r="A526" s="137"/>
      <c r="B526" s="115" t="s">
        <v>4642</v>
      </c>
      <c r="C526" s="160"/>
    </row>
    <row r="527" spans="1:3">
      <c r="A527" s="137"/>
      <c r="B527" s="115" t="s">
        <v>4653</v>
      </c>
      <c r="C527" s="160"/>
    </row>
    <row r="528" spans="1:3">
      <c r="A528" s="137">
        <v>171</v>
      </c>
      <c r="B528" s="115" t="s">
        <v>4655</v>
      </c>
      <c r="C528" s="160">
        <v>44028</v>
      </c>
    </row>
    <row r="529" spans="1:3">
      <c r="A529" s="137"/>
      <c r="B529" s="115" t="s">
        <v>4704</v>
      </c>
      <c r="C529" s="160"/>
    </row>
    <row r="530" spans="1:3">
      <c r="A530" s="137"/>
      <c r="B530" s="115" t="s">
        <v>4659</v>
      </c>
      <c r="C530" s="160"/>
    </row>
    <row r="531" spans="1:3">
      <c r="A531" s="137"/>
      <c r="B531" s="115" t="s">
        <v>4660</v>
      </c>
      <c r="C531" s="160"/>
    </row>
    <row r="532" spans="1:3">
      <c r="A532" s="137"/>
      <c r="B532" s="115" t="s">
        <v>4661</v>
      </c>
      <c r="C532" s="160"/>
    </row>
    <row r="533" spans="1:3">
      <c r="A533" s="137">
        <v>172</v>
      </c>
      <c r="B533" s="115" t="s">
        <v>4705</v>
      </c>
      <c r="C533" s="160">
        <v>44059</v>
      </c>
    </row>
    <row r="534" spans="1:3">
      <c r="A534" s="137"/>
      <c r="B534" s="115" t="s">
        <v>4706</v>
      </c>
      <c r="C534" s="160"/>
    </row>
    <row r="535" spans="1:3">
      <c r="A535" s="137"/>
      <c r="B535" s="115" t="s">
        <v>4704</v>
      </c>
      <c r="C535" s="160"/>
    </row>
    <row r="536" spans="1:3">
      <c r="A536" s="137"/>
      <c r="B536" s="115" t="s">
        <v>4739</v>
      </c>
      <c r="C536" s="160"/>
    </row>
    <row r="537" spans="1:3">
      <c r="A537" s="137"/>
      <c r="B537" s="115" t="s">
        <v>4740</v>
      </c>
      <c r="C537" s="160"/>
    </row>
    <row r="538" spans="1:3">
      <c r="A538" s="137"/>
      <c r="B538" s="115" t="s">
        <v>4751</v>
      </c>
      <c r="C538" s="160"/>
    </row>
    <row r="539" spans="1:3">
      <c r="A539" s="137"/>
      <c r="B539" s="115" t="s">
        <v>4750</v>
      </c>
      <c r="C539" s="160"/>
    </row>
    <row r="540" spans="1:3">
      <c r="A540" s="137">
        <v>173</v>
      </c>
      <c r="B540" s="115" t="s">
        <v>4767</v>
      </c>
      <c r="C540" s="160">
        <v>44067</v>
      </c>
    </row>
    <row r="541" spans="1:3">
      <c r="A541" s="137"/>
      <c r="B541" s="115" t="s">
        <v>4766</v>
      </c>
      <c r="C541" s="160"/>
    </row>
    <row r="542" spans="1:3">
      <c r="A542" s="137"/>
      <c r="B542" s="115" t="s">
        <v>4765</v>
      </c>
      <c r="C542" s="160"/>
    </row>
    <row r="543" spans="1:3">
      <c r="A543" s="137"/>
      <c r="B543" s="115" t="s">
        <v>4772</v>
      </c>
      <c r="C543" s="160"/>
    </row>
    <row r="544" spans="1:3">
      <c r="A544" s="137"/>
      <c r="B544" s="115" t="s">
        <v>4776</v>
      </c>
      <c r="C544" s="160"/>
    </row>
    <row r="545" spans="1:3">
      <c r="A545" s="137">
        <v>174</v>
      </c>
      <c r="B545" s="115" t="s">
        <v>4783</v>
      </c>
      <c r="C545" s="160">
        <v>44091</v>
      </c>
    </row>
    <row r="546" spans="1:3">
      <c r="A546" s="137"/>
      <c r="B546" s="115" t="s">
        <v>4784</v>
      </c>
      <c r="C546" s="160"/>
    </row>
    <row r="547" spans="1:3">
      <c r="A547" s="137"/>
      <c r="B547" s="115" t="s">
        <v>4785</v>
      </c>
      <c r="C547" s="160"/>
    </row>
    <row r="548" spans="1:3">
      <c r="A548" s="137"/>
      <c r="B548" s="115" t="s">
        <v>4786</v>
      </c>
      <c r="C548" s="160"/>
    </row>
    <row r="549" spans="1:3">
      <c r="A549" s="137"/>
      <c r="B549" s="115" t="s">
        <v>4788</v>
      </c>
      <c r="C549" s="160"/>
    </row>
    <row r="550" spans="1:3">
      <c r="A550" s="137"/>
      <c r="B550" s="115" t="s">
        <v>4838</v>
      </c>
      <c r="C550" s="160"/>
    </row>
    <row r="551" spans="1:3">
      <c r="A551" s="137">
        <v>175</v>
      </c>
      <c r="B551" s="115" t="s">
        <v>4839</v>
      </c>
      <c r="C551" s="160">
        <v>44105</v>
      </c>
    </row>
    <row r="552" spans="1:3">
      <c r="A552" s="137"/>
      <c r="B552" s="115" t="s">
        <v>4840</v>
      </c>
      <c r="C552" s="160"/>
    </row>
    <row r="553" spans="1:3">
      <c r="A553" s="137"/>
      <c r="B553" s="115" t="s">
        <v>4843</v>
      </c>
      <c r="C553" s="160"/>
    </row>
    <row r="554" spans="1:3">
      <c r="A554" s="137"/>
      <c r="B554" s="115" t="s">
        <v>4842</v>
      </c>
      <c r="C554" s="160"/>
    </row>
    <row r="555" spans="1:3">
      <c r="A555" s="137"/>
      <c r="B555" s="115" t="s">
        <v>4844</v>
      </c>
      <c r="C555" s="160"/>
    </row>
    <row r="556" spans="1:3">
      <c r="A556" s="137"/>
      <c r="B556" s="115" t="s">
        <v>4873</v>
      </c>
      <c r="C556" s="160"/>
    </row>
    <row r="557" spans="1:3">
      <c r="A557" s="137"/>
      <c r="B557" s="115" t="s">
        <v>4870</v>
      </c>
      <c r="C557" s="160"/>
    </row>
    <row r="558" spans="1:3">
      <c r="A558" s="137"/>
      <c r="B558" s="115" t="s">
        <v>4891</v>
      </c>
      <c r="C558" s="160"/>
    </row>
    <row r="559" spans="1:3">
      <c r="A559" s="137"/>
      <c r="B559" s="115" t="s">
        <v>4893</v>
      </c>
      <c r="C559" s="160"/>
    </row>
    <row r="560" spans="1:3">
      <c r="A560" s="137"/>
      <c r="B560" s="115" t="s">
        <v>4894</v>
      </c>
      <c r="C560" s="160"/>
    </row>
    <row r="561" spans="1:3">
      <c r="A561" s="137">
        <v>176</v>
      </c>
      <c r="B561" s="115" t="s">
        <v>4895</v>
      </c>
      <c r="C561" s="160">
        <v>44123</v>
      </c>
    </row>
    <row r="562" spans="1:3">
      <c r="A562" s="137"/>
      <c r="B562" s="115" t="s">
        <v>4896</v>
      </c>
      <c r="C562" s="160"/>
    </row>
    <row r="563" spans="1:3">
      <c r="A563" s="137"/>
      <c r="B563" s="115" t="s">
        <v>4897</v>
      </c>
      <c r="C563" s="160"/>
    </row>
    <row r="564" spans="1:3">
      <c r="A564" s="137"/>
      <c r="B564" s="115" t="s">
        <v>4571</v>
      </c>
      <c r="C564" s="160"/>
    </row>
    <row r="565" spans="1:3">
      <c r="A565" s="137"/>
      <c r="B565" s="115" t="s">
        <v>4900</v>
      </c>
      <c r="C565" s="160"/>
    </row>
    <row r="566" spans="1:3">
      <c r="A566" s="137"/>
      <c r="B566" s="115" t="s">
        <v>4903</v>
      </c>
      <c r="C566" s="160"/>
    </row>
    <row r="567" spans="1:3">
      <c r="A567" s="137">
        <v>177</v>
      </c>
      <c r="B567" s="115" t="s">
        <v>4921</v>
      </c>
      <c r="C567" s="160">
        <v>44134</v>
      </c>
    </row>
    <row r="568" spans="1:3">
      <c r="A568" s="137"/>
      <c r="B568" s="115" t="s">
        <v>4918</v>
      </c>
      <c r="C568" s="160"/>
    </row>
    <row r="569" spans="1:3">
      <c r="A569" s="137"/>
      <c r="B569" s="115" t="s">
        <v>4920</v>
      </c>
      <c r="C569" s="160"/>
    </row>
    <row r="570" spans="1:3">
      <c r="A570" s="137"/>
      <c r="B570" s="115" t="s">
        <v>4922</v>
      </c>
      <c r="C570" s="160"/>
    </row>
    <row r="571" spans="1:3">
      <c r="A571" s="137"/>
      <c r="B571" s="115" t="s">
        <v>4925</v>
      </c>
      <c r="C571" s="160"/>
    </row>
    <row r="572" spans="1:3">
      <c r="A572" s="137"/>
      <c r="B572" s="115" t="s">
        <v>4942</v>
      </c>
      <c r="C572" s="160"/>
    </row>
    <row r="573" spans="1:3">
      <c r="A573" s="137"/>
      <c r="B573" s="115" t="s">
        <v>4944</v>
      </c>
      <c r="C573" s="160"/>
    </row>
    <row r="574" spans="1:3">
      <c r="A574" s="137"/>
      <c r="B574" s="115" t="s">
        <v>4943</v>
      </c>
      <c r="C574" s="160"/>
    </row>
    <row r="575" spans="1:3">
      <c r="A575" s="137">
        <v>178</v>
      </c>
      <c r="B575" s="115" t="s">
        <v>4571</v>
      </c>
      <c r="C575" s="160">
        <v>44159</v>
      </c>
    </row>
    <row r="576" spans="1:3">
      <c r="A576" s="137"/>
      <c r="B576" s="115" t="s">
        <v>4979</v>
      </c>
      <c r="C576" s="160"/>
    </row>
    <row r="577" spans="1:3">
      <c r="A577" s="137"/>
      <c r="B577" s="115" t="s">
        <v>4976</v>
      </c>
      <c r="C577" s="160"/>
    </row>
    <row r="578" spans="1:3">
      <c r="A578" s="137"/>
      <c r="B578" s="115" t="s">
        <v>4975</v>
      </c>
      <c r="C578" s="160"/>
    </row>
    <row r="579" spans="1:3">
      <c r="A579" s="137"/>
      <c r="B579" s="115" t="s">
        <v>4974</v>
      </c>
      <c r="C579" s="160"/>
    </row>
    <row r="580" spans="1:3">
      <c r="A580" s="137">
        <v>179</v>
      </c>
      <c r="B580" s="115" t="s">
        <v>4980</v>
      </c>
      <c r="C580" s="160">
        <v>44176</v>
      </c>
    </row>
    <row r="581" spans="1:3">
      <c r="A581" s="137"/>
      <c r="B581" s="115" t="s">
        <v>4981</v>
      </c>
      <c r="C581" s="160"/>
    </row>
    <row r="582" spans="1:3">
      <c r="A582" s="137"/>
      <c r="B582" s="115" t="s">
        <v>4571</v>
      </c>
      <c r="C582" s="160"/>
    </row>
    <row r="583" spans="1:3">
      <c r="A583" s="137"/>
      <c r="B583" s="115" t="s">
        <v>5011</v>
      </c>
      <c r="C583" s="160"/>
    </row>
    <row r="584" spans="1:3">
      <c r="A584" s="137"/>
      <c r="B584" s="115" t="s">
        <v>4982</v>
      </c>
      <c r="C584" s="160"/>
    </row>
    <row r="585" spans="1:3">
      <c r="A585" s="137"/>
      <c r="B585" s="115" t="s">
        <v>4983</v>
      </c>
      <c r="C585" s="160"/>
    </row>
    <row r="586" spans="1:3">
      <c r="A586" s="137"/>
      <c r="B586" s="115" t="s">
        <v>5005</v>
      </c>
      <c r="C586" s="160"/>
    </row>
    <row r="587" spans="1:3">
      <c r="A587" s="137"/>
      <c r="B587" s="115" t="s">
        <v>5008</v>
      </c>
      <c r="C587" s="160"/>
    </row>
    <row r="588" spans="1:3">
      <c r="A588" s="137"/>
      <c r="B588" s="115" t="s">
        <v>5010</v>
      </c>
      <c r="C588" s="160"/>
    </row>
    <row r="589" spans="1:3">
      <c r="A589" s="137"/>
      <c r="B589" s="115" t="s">
        <v>5013</v>
      </c>
      <c r="C589" s="160"/>
    </row>
    <row r="590" spans="1:3">
      <c r="A590" s="137">
        <v>180</v>
      </c>
      <c r="B590" s="115" t="s">
        <v>5023</v>
      </c>
      <c r="C590" s="160">
        <v>44210</v>
      </c>
    </row>
    <row r="591" spans="1:3">
      <c r="A591" s="137"/>
      <c r="B591" s="115" t="s">
        <v>5031</v>
      </c>
      <c r="C591" s="160"/>
    </row>
    <row r="592" spans="1:3">
      <c r="A592" s="137"/>
      <c r="B592" s="115" t="s">
        <v>5028</v>
      </c>
      <c r="C592" s="160"/>
    </row>
    <row r="593" spans="1:3">
      <c r="A593" s="137"/>
      <c r="B593" s="115" t="s">
        <v>5030</v>
      </c>
      <c r="C593" s="160"/>
    </row>
    <row r="594" spans="1:3">
      <c r="A594" s="137"/>
      <c r="B594" s="115" t="s">
        <v>5029</v>
      </c>
      <c r="C594" s="160"/>
    </row>
    <row r="595" spans="1:3">
      <c r="A595" s="137"/>
      <c r="B595" s="115" t="s">
        <v>5026</v>
      </c>
      <c r="C595" s="160"/>
    </row>
    <row r="596" spans="1:3">
      <c r="A596" s="137"/>
      <c r="B596" s="115" t="s">
        <v>5027</v>
      </c>
      <c r="C596" s="160"/>
    </row>
    <row r="597" spans="1:3">
      <c r="A597" s="137"/>
      <c r="B597" s="115" t="s">
        <v>4571</v>
      </c>
      <c r="C597" s="160"/>
    </row>
    <row r="598" spans="1:3">
      <c r="A598" s="137"/>
      <c r="B598" s="115" t="s">
        <v>5046</v>
      </c>
      <c r="C598" s="160"/>
    </row>
    <row r="599" spans="1:3">
      <c r="A599" s="137"/>
      <c r="B599" s="115" t="s">
        <v>5047</v>
      </c>
      <c r="C599" s="160"/>
    </row>
    <row r="600" spans="1:3">
      <c r="A600" s="137"/>
      <c r="B600" s="115" t="s">
        <v>5064</v>
      </c>
      <c r="C600" s="160"/>
    </row>
    <row r="601" spans="1:3">
      <c r="A601" s="137"/>
      <c r="B601" s="115" t="s">
        <v>5079</v>
      </c>
      <c r="C601" s="160"/>
    </row>
    <row r="602" spans="1:3">
      <c r="A602" s="137"/>
      <c r="B602" s="115" t="s">
        <v>5123</v>
      </c>
      <c r="C602" s="160"/>
    </row>
    <row r="603" spans="1:3">
      <c r="A603" s="137"/>
      <c r="B603" s="115" t="s">
        <v>5078</v>
      </c>
      <c r="C603" s="160"/>
    </row>
    <row r="604" spans="1:3">
      <c r="A604" s="137"/>
      <c r="B604" s="115" t="s">
        <v>5120</v>
      </c>
      <c r="C604" s="160"/>
    </row>
    <row r="605" spans="1:3">
      <c r="A605" s="137"/>
      <c r="B605" s="115" t="s">
        <v>5121</v>
      </c>
      <c r="C605" s="160"/>
    </row>
    <row r="606" spans="1:3">
      <c r="A606" s="137"/>
      <c r="B606" s="115" t="s">
        <v>5075</v>
      </c>
      <c r="C606" s="160"/>
    </row>
    <row r="607" spans="1:3">
      <c r="A607" s="137"/>
      <c r="B607" s="115" t="s">
        <v>5076</v>
      </c>
      <c r="C607" s="160"/>
    </row>
    <row r="608" spans="1:3">
      <c r="A608" s="137"/>
      <c r="B608" s="115" t="s">
        <v>5077</v>
      </c>
      <c r="C608" s="160"/>
    </row>
    <row r="609" spans="1:3">
      <c r="A609" s="137"/>
      <c r="B609" s="115" t="s">
        <v>5122</v>
      </c>
      <c r="C609" s="160"/>
    </row>
    <row r="610" spans="1:3">
      <c r="A610" s="137"/>
      <c r="B610" s="115" t="s">
        <v>5134</v>
      </c>
      <c r="C610" s="160"/>
    </row>
    <row r="611" spans="1:3">
      <c r="A611" s="137"/>
      <c r="B611" s="115" t="s">
        <v>5132</v>
      </c>
      <c r="C611" s="160"/>
    </row>
    <row r="612" spans="1:3">
      <c r="A612" s="137"/>
      <c r="B612" s="115" t="s">
        <v>5135</v>
      </c>
      <c r="C612" s="160"/>
    </row>
    <row r="613" spans="1:3">
      <c r="A613" s="137">
        <v>181</v>
      </c>
      <c r="B613" s="115" t="s">
        <v>5136</v>
      </c>
      <c r="C613" s="160">
        <v>44214</v>
      </c>
    </row>
    <row r="614" spans="1:3">
      <c r="A614" s="137">
        <v>182</v>
      </c>
      <c r="B614" s="115" t="s">
        <v>5137</v>
      </c>
      <c r="C614" s="160">
        <v>44244</v>
      </c>
    </row>
    <row r="615" spans="1:3">
      <c r="A615" s="137"/>
      <c r="B615" s="115" t="s">
        <v>5138</v>
      </c>
      <c r="C615" s="160"/>
    </row>
    <row r="616" spans="1:3">
      <c r="A616" s="137"/>
      <c r="B616" s="115" t="s">
        <v>5158</v>
      </c>
      <c r="C616" s="160"/>
    </row>
    <row r="617" spans="1:3">
      <c r="A617" s="137"/>
      <c r="B617" s="115" t="s">
        <v>5145</v>
      </c>
      <c r="C617" s="160"/>
    </row>
    <row r="618" spans="1:3">
      <c r="A618" s="137"/>
      <c r="B618" s="115" t="s">
        <v>5146</v>
      </c>
      <c r="C618" s="160"/>
    </row>
    <row r="619" spans="1:3">
      <c r="A619" s="137"/>
      <c r="B619" s="115" t="s">
        <v>5147</v>
      </c>
      <c r="C619" s="160"/>
    </row>
    <row r="620" spans="1:3">
      <c r="A620" s="137"/>
      <c r="B620" s="115" t="s">
        <v>5148</v>
      </c>
      <c r="C620" s="160"/>
    </row>
    <row r="621" spans="1:3">
      <c r="A621" s="137"/>
      <c r="B621" s="115" t="s">
        <v>5152</v>
      </c>
      <c r="C621" s="160"/>
    </row>
    <row r="622" spans="1:3">
      <c r="A622" s="137"/>
      <c r="B622" s="115" t="s">
        <v>5156</v>
      </c>
      <c r="C622" s="160"/>
    </row>
    <row r="623" spans="1:3">
      <c r="A623" s="137"/>
      <c r="B623" s="115" t="s">
        <v>4571</v>
      </c>
      <c r="C623" s="160"/>
    </row>
    <row r="624" spans="1:3">
      <c r="A624" s="137"/>
      <c r="B624" s="115" t="s">
        <v>5159</v>
      </c>
      <c r="C624" s="160"/>
    </row>
    <row r="625" spans="1:3">
      <c r="A625" s="137"/>
      <c r="B625" s="115" t="s">
        <v>5160</v>
      </c>
      <c r="C625" s="160"/>
    </row>
    <row r="626" spans="1:3">
      <c r="A626" s="137"/>
      <c r="B626" s="115" t="s">
        <v>5174</v>
      </c>
      <c r="C626" s="160"/>
    </row>
    <row r="627" spans="1:3">
      <c r="A627" s="137"/>
      <c r="B627" s="115" t="s">
        <v>5047</v>
      </c>
      <c r="C627" s="160"/>
    </row>
    <row r="628" spans="1:3">
      <c r="A628" s="137"/>
      <c r="B628" s="115" t="s">
        <v>5175</v>
      </c>
      <c r="C628" s="160"/>
    </row>
    <row r="629" spans="1:3">
      <c r="A629" s="137"/>
      <c r="B629" s="115" t="s">
        <v>5186</v>
      </c>
      <c r="C629" s="160"/>
    </row>
    <row r="630" spans="1:3">
      <c r="A630" s="137"/>
      <c r="B630" s="115" t="s">
        <v>5176</v>
      </c>
      <c r="C630" s="160"/>
    </row>
    <row r="631" spans="1:3">
      <c r="A631" s="137">
        <v>183</v>
      </c>
      <c r="B631" s="115" t="s">
        <v>5194</v>
      </c>
      <c r="C631" s="160">
        <v>44253</v>
      </c>
    </row>
    <row r="632" spans="1:3">
      <c r="A632" s="137"/>
      <c r="B632" s="115" t="s">
        <v>5220</v>
      </c>
      <c r="C632" s="160"/>
    </row>
    <row r="633" spans="1:3">
      <c r="A633" s="137"/>
      <c r="B633" s="115" t="s">
        <v>5227</v>
      </c>
      <c r="C633" s="160"/>
    </row>
    <row r="634" spans="1:3">
      <c r="A634" s="137"/>
      <c r="B634" s="115" t="s">
        <v>5228</v>
      </c>
      <c r="C634" s="160"/>
    </row>
    <row r="635" spans="1:3">
      <c r="A635" s="137"/>
      <c r="B635" s="115" t="s">
        <v>5243</v>
      </c>
      <c r="C635" s="160"/>
    </row>
    <row r="636" spans="1:3">
      <c r="A636" s="137"/>
      <c r="B636" s="115" t="s">
        <v>5244</v>
      </c>
      <c r="C636" s="160"/>
    </row>
    <row r="637" spans="1:3">
      <c r="A637" s="137"/>
      <c r="B637" s="115" t="s">
        <v>5245</v>
      </c>
      <c r="C637" s="160"/>
    </row>
    <row r="638" spans="1:3">
      <c r="A638" s="137"/>
      <c r="B638" s="115" t="s">
        <v>5246</v>
      </c>
      <c r="C638" s="160"/>
    </row>
    <row r="639" spans="1:3">
      <c r="A639" s="137">
        <v>184</v>
      </c>
      <c r="B639" s="115" t="s">
        <v>4571</v>
      </c>
      <c r="C639" s="160">
        <v>44271</v>
      </c>
    </row>
    <row r="640" spans="1:3">
      <c r="A640" s="137"/>
      <c r="B640" s="115" t="s">
        <v>5248</v>
      </c>
      <c r="C640" s="160"/>
    </row>
    <row r="641" spans="1:3">
      <c r="A641" s="137"/>
      <c r="B641" s="115" t="s">
        <v>5252</v>
      </c>
      <c r="C641" s="160"/>
    </row>
    <row r="642" spans="1:3">
      <c r="A642" s="137"/>
      <c r="B642" s="115" t="s">
        <v>5254</v>
      </c>
      <c r="C642" s="160"/>
    </row>
    <row r="643" spans="1:3">
      <c r="A643" s="137"/>
      <c r="B643" s="115" t="s">
        <v>5256</v>
      </c>
      <c r="C643" s="160"/>
    </row>
    <row r="644" spans="1:3">
      <c r="A644" s="137"/>
      <c r="B644" s="115" t="s">
        <v>5257</v>
      </c>
      <c r="C644" s="160"/>
    </row>
    <row r="645" spans="1:3">
      <c r="A645" s="137"/>
      <c r="B645" s="115" t="s">
        <v>5258</v>
      </c>
      <c r="C645" s="160"/>
    </row>
    <row r="646" spans="1:3">
      <c r="A646" s="137"/>
      <c r="B646" s="115" t="s">
        <v>5259</v>
      </c>
      <c r="C646" s="160"/>
    </row>
    <row r="647" spans="1:3">
      <c r="A647" s="137"/>
      <c r="B647" s="115" t="s">
        <v>5265</v>
      </c>
      <c r="C647" s="160"/>
    </row>
    <row r="648" spans="1:3">
      <c r="A648" s="137"/>
      <c r="B648" s="115" t="s">
        <v>5266</v>
      </c>
      <c r="C648" s="160"/>
    </row>
    <row r="649" spans="1:3">
      <c r="A649" s="137"/>
      <c r="B649" s="115" t="s">
        <v>5267</v>
      </c>
      <c r="C649" s="160"/>
    </row>
    <row r="650" spans="1:3">
      <c r="A650" s="137"/>
      <c r="B650" s="115" t="s">
        <v>5270</v>
      </c>
      <c r="C650" s="160"/>
    </row>
    <row r="651" spans="1:3">
      <c r="A651" s="137"/>
      <c r="B651" s="115" t="s">
        <v>5274</v>
      </c>
      <c r="C651" s="160"/>
    </row>
    <row r="652" spans="1:3">
      <c r="A652" s="137"/>
      <c r="B652" s="115" t="s">
        <v>5272</v>
      </c>
      <c r="C652" s="160"/>
    </row>
    <row r="653" spans="1:3">
      <c r="A653" s="137"/>
      <c r="B653" s="115" t="s">
        <v>5273</v>
      </c>
      <c r="C653" s="160"/>
    </row>
    <row r="654" spans="1:3">
      <c r="A654" s="137">
        <v>185</v>
      </c>
      <c r="B654" s="115" t="s">
        <v>5275</v>
      </c>
      <c r="C654" s="160">
        <v>44286</v>
      </c>
    </row>
    <row r="655" spans="1:3">
      <c r="A655" s="137"/>
      <c r="B655" s="115" t="s">
        <v>5296</v>
      </c>
      <c r="C655" s="160"/>
    </row>
    <row r="656" spans="1:3">
      <c r="A656" s="137"/>
      <c r="B656" s="115" t="s">
        <v>5297</v>
      </c>
      <c r="C656" s="160"/>
    </row>
    <row r="657" spans="1:3">
      <c r="A657" s="137"/>
      <c r="B657" s="115" t="s">
        <v>5299</v>
      </c>
      <c r="C657" s="160"/>
    </row>
    <row r="658" spans="1:3">
      <c r="A658" s="137"/>
      <c r="B658" s="115" t="s">
        <v>5300</v>
      </c>
      <c r="C658" s="160"/>
    </row>
    <row r="659" spans="1:3">
      <c r="A659" s="137"/>
      <c r="B659" s="115" t="s">
        <v>4571</v>
      </c>
      <c r="C659" s="160"/>
    </row>
    <row r="660" spans="1:3">
      <c r="A660" s="137">
        <v>186</v>
      </c>
      <c r="B660" s="115" t="s">
        <v>5303</v>
      </c>
      <c r="C660" s="160">
        <v>44299</v>
      </c>
    </row>
    <row r="661" spans="1:3">
      <c r="A661" s="137"/>
      <c r="B661" s="115" t="s">
        <v>5047</v>
      </c>
      <c r="C661" s="160"/>
    </row>
    <row r="662" spans="1:3">
      <c r="A662" s="137"/>
      <c r="B662" s="115" t="s">
        <v>5331</v>
      </c>
      <c r="C662" s="160"/>
    </row>
    <row r="663" spans="1:3">
      <c r="A663" s="137"/>
      <c r="B663" s="115" t="s">
        <v>5317</v>
      </c>
      <c r="C663" s="160"/>
    </row>
    <row r="664" spans="1:3">
      <c r="A664" s="137"/>
      <c r="B664" s="115" t="s">
        <v>5325</v>
      </c>
      <c r="C664" s="160"/>
    </row>
    <row r="665" spans="1:3">
      <c r="A665" s="137"/>
      <c r="B665" s="115" t="s">
        <v>5324</v>
      </c>
      <c r="C665" s="160"/>
    </row>
    <row r="666" spans="1:3" ht="15">
      <c r="A666" s="137">
        <v>187</v>
      </c>
      <c r="B666" s="115" t="s">
        <v>5335</v>
      </c>
      <c r="C666" s="160">
        <v>44316</v>
      </c>
    </row>
    <row r="667" spans="1:3">
      <c r="A667" s="137"/>
      <c r="B667" s="115" t="s">
        <v>5336</v>
      </c>
      <c r="C667" s="160"/>
    </row>
    <row r="668" spans="1:3">
      <c r="A668" s="137"/>
      <c r="B668" s="115" t="s">
        <v>5338</v>
      </c>
      <c r="C668" s="160"/>
    </row>
    <row r="669" spans="1:3">
      <c r="A669" s="137"/>
      <c r="B669" s="115" t="s">
        <v>5340</v>
      </c>
      <c r="C669" s="160"/>
    </row>
    <row r="670" spans="1:3">
      <c r="A670" s="137">
        <v>188</v>
      </c>
      <c r="B670" s="115" t="s">
        <v>5377</v>
      </c>
      <c r="C670" s="160">
        <v>44344</v>
      </c>
    </row>
    <row r="671" spans="1:3">
      <c r="A671" s="137"/>
      <c r="B671" s="115" t="s">
        <v>5344</v>
      </c>
      <c r="C671" s="160"/>
    </row>
    <row r="672" spans="1:3">
      <c r="A672" s="137"/>
      <c r="B672" s="115" t="s">
        <v>5345</v>
      </c>
      <c r="C672" s="160"/>
    </row>
    <row r="673" spans="1:3">
      <c r="A673" s="137"/>
      <c r="B673" s="115" t="s">
        <v>5358</v>
      </c>
      <c r="C673" s="160"/>
    </row>
    <row r="674" spans="1:3">
      <c r="A674" s="137"/>
      <c r="B674" s="115" t="s">
        <v>5360</v>
      </c>
      <c r="C674" s="160"/>
    </row>
    <row r="675" spans="1:3">
      <c r="A675" s="137"/>
      <c r="B675" s="115" t="s">
        <v>5380</v>
      </c>
      <c r="C675" s="160"/>
    </row>
    <row r="676" spans="1:3">
      <c r="A676" s="137"/>
      <c r="B676" s="115" t="s">
        <v>4571</v>
      </c>
      <c r="C676" s="160"/>
    </row>
    <row r="677" spans="1:3">
      <c r="A677" s="137"/>
      <c r="B677" s="115" t="s">
        <v>5381</v>
      </c>
      <c r="C677" s="160"/>
    </row>
    <row r="678" spans="1:3">
      <c r="A678" s="137">
        <v>189</v>
      </c>
      <c r="B678" s="115" t="s">
        <v>5449</v>
      </c>
      <c r="C678" s="160">
        <v>44351</v>
      </c>
    </row>
    <row r="679" spans="1:3">
      <c r="A679" s="137"/>
      <c r="B679" s="115" t="s">
        <v>5448</v>
      </c>
      <c r="C679" s="160"/>
    </row>
    <row r="680" spans="1:3">
      <c r="A680" s="137"/>
      <c r="B680" s="115" t="s">
        <v>5471</v>
      </c>
      <c r="C680" s="160"/>
    </row>
    <row r="681" spans="1:3">
      <c r="A681" s="137"/>
      <c r="B681" s="115" t="s">
        <v>5472</v>
      </c>
      <c r="C681" s="160"/>
    </row>
    <row r="682" spans="1:3">
      <c r="A682" s="137"/>
      <c r="B682" s="115" t="s">
        <v>5473</v>
      </c>
      <c r="C682" s="160"/>
    </row>
    <row r="683" spans="1:3">
      <c r="A683" s="137"/>
      <c r="B683" s="115" t="s">
        <v>5474</v>
      </c>
      <c r="C683" s="160"/>
    </row>
    <row r="684" spans="1:3">
      <c r="A684" s="137"/>
      <c r="B684" s="115" t="s">
        <v>5475</v>
      </c>
      <c r="C684" s="160"/>
    </row>
    <row r="685" spans="1:3">
      <c r="A685" s="137"/>
      <c r="B685" s="115" t="s">
        <v>5476</v>
      </c>
      <c r="C685" s="160"/>
    </row>
    <row r="686" spans="1:3">
      <c r="A686" s="137"/>
      <c r="B686" s="115" t="s">
        <v>5520</v>
      </c>
      <c r="C686" s="160"/>
    </row>
    <row r="687" spans="1:3">
      <c r="A687" s="137">
        <v>190</v>
      </c>
      <c r="B687" s="115" t="s">
        <v>5573</v>
      </c>
      <c r="C687" s="160">
        <v>44368</v>
      </c>
    </row>
    <row r="688" spans="1:3">
      <c r="A688" s="137"/>
      <c r="B688" s="115" t="s">
        <v>5531</v>
      </c>
      <c r="C688" s="160"/>
    </row>
    <row r="689" spans="1:3">
      <c r="A689" s="137"/>
      <c r="B689" s="115" t="s">
        <v>5562</v>
      </c>
      <c r="C689" s="160"/>
    </row>
    <row r="690" spans="1:3">
      <c r="A690" s="137"/>
      <c r="B690" s="115" t="s">
        <v>5563</v>
      </c>
      <c r="C690" s="160"/>
    </row>
    <row r="691" spans="1:3">
      <c r="A691" s="137"/>
      <c r="B691" s="115" t="s">
        <v>5564</v>
      </c>
      <c r="C691" s="160"/>
    </row>
    <row r="692" spans="1:3">
      <c r="A692" s="137"/>
      <c r="B692" s="115" t="s">
        <v>5586</v>
      </c>
      <c r="C692" s="160"/>
    </row>
    <row r="693" spans="1:3">
      <c r="A693" s="137"/>
      <c r="B693" s="115" t="s">
        <v>5587</v>
      </c>
      <c r="C693" s="160"/>
    </row>
    <row r="694" spans="1:3">
      <c r="A694" s="137">
        <v>191</v>
      </c>
      <c r="B694" s="115" t="s">
        <v>5592</v>
      </c>
      <c r="C694" s="160">
        <v>44391</v>
      </c>
    </row>
    <row r="695" spans="1:3">
      <c r="A695" s="137"/>
      <c r="B695" s="115" t="s">
        <v>5596</v>
      </c>
      <c r="C695" s="160"/>
    </row>
    <row r="696" spans="1:3">
      <c r="A696" s="137"/>
      <c r="B696" s="115" t="s">
        <v>4571</v>
      </c>
      <c r="C696" s="160"/>
    </row>
    <row r="697" spans="1:3">
      <c r="A697" s="137"/>
      <c r="B697" s="115" t="s">
        <v>5594</v>
      </c>
      <c r="C697" s="160"/>
    </row>
    <row r="698" spans="1:3">
      <c r="A698" s="137"/>
      <c r="B698" s="115" t="s">
        <v>5275</v>
      </c>
      <c r="C698" s="160"/>
    </row>
    <row r="699" spans="1:3">
      <c r="A699" s="137">
        <v>192</v>
      </c>
      <c r="B699" s="115" t="s">
        <v>5592</v>
      </c>
      <c r="C699" s="160">
        <v>44411</v>
      </c>
    </row>
    <row r="700" spans="1:3">
      <c r="A700" s="137"/>
      <c r="B700" s="115" t="s">
        <v>5622</v>
      </c>
      <c r="C700" s="160"/>
    </row>
    <row r="701" spans="1:3">
      <c r="A701" s="137"/>
      <c r="B701" s="115" t="s">
        <v>5623</v>
      </c>
      <c r="C701" s="160"/>
    </row>
    <row r="702" spans="1:3">
      <c r="A702" s="137"/>
      <c r="B702" s="115" t="s">
        <v>5604</v>
      </c>
      <c r="C702" s="160"/>
    </row>
    <row r="703" spans="1:3">
      <c r="A703" s="137"/>
      <c r="B703" s="115" t="s">
        <v>5612</v>
      </c>
      <c r="C703" s="160"/>
    </row>
    <row r="704" spans="1:3">
      <c r="A704" s="137"/>
      <c r="B704" s="115" t="s">
        <v>5613</v>
      </c>
      <c r="C704" s="160"/>
    </row>
    <row r="705" spans="1:3">
      <c r="A705" s="137">
        <v>193</v>
      </c>
      <c r="B705" s="115" t="s">
        <v>5667</v>
      </c>
      <c r="C705" s="160">
        <v>44427</v>
      </c>
    </row>
    <row r="706" spans="1:3">
      <c r="A706" s="137"/>
      <c r="B706" s="115" t="s">
        <v>5673</v>
      </c>
      <c r="C706" s="160"/>
    </row>
    <row r="707" spans="1:3">
      <c r="A707" s="137">
        <v>194</v>
      </c>
      <c r="B707" s="115" t="s">
        <v>5682</v>
      </c>
      <c r="C707" s="160">
        <v>44453</v>
      </c>
    </row>
    <row r="708" spans="1:3">
      <c r="A708" s="137"/>
      <c r="B708" s="115" t="s">
        <v>5699</v>
      </c>
      <c r="C708" s="160"/>
    </row>
    <row r="709" spans="1:3">
      <c r="A709" s="137"/>
      <c r="B709" s="115" t="s">
        <v>5688</v>
      </c>
      <c r="C709" s="160"/>
    </row>
    <row r="710" spans="1:3">
      <c r="A710" s="137"/>
      <c r="B710" s="115" t="s">
        <v>5686</v>
      </c>
      <c r="C710" s="160"/>
    </row>
    <row r="711" spans="1:3">
      <c r="A711" s="137"/>
      <c r="B711" s="115" t="s">
        <v>5689</v>
      </c>
      <c r="C711" s="160"/>
    </row>
    <row r="712" spans="1:3">
      <c r="A712" s="137"/>
      <c r="B712" s="115" t="s">
        <v>5698</v>
      </c>
      <c r="C712" s="160"/>
    </row>
    <row r="713" spans="1:3">
      <c r="A713" s="137">
        <v>195</v>
      </c>
      <c r="B713" s="115" t="s">
        <v>5719</v>
      </c>
      <c r="C713" s="160">
        <v>44480</v>
      </c>
    </row>
    <row r="714" spans="1:3">
      <c r="A714" s="137"/>
      <c r="B714" s="115" t="s">
        <v>5724</v>
      </c>
      <c r="C714" s="160"/>
    </row>
    <row r="715" spans="1:3">
      <c r="A715" s="137"/>
      <c r="B715" s="115" t="s">
        <v>5819</v>
      </c>
      <c r="C715" s="160"/>
    </row>
    <row r="716" spans="1:3">
      <c r="A716" s="137"/>
      <c r="B716" s="115" t="s">
        <v>5689</v>
      </c>
      <c r="C716" s="160"/>
    </row>
    <row r="717" spans="1:3">
      <c r="A717" s="137"/>
      <c r="B717" s="115" t="s">
        <v>5727</v>
      </c>
      <c r="C717" s="160"/>
    </row>
    <row r="718" spans="1:3">
      <c r="A718" s="137">
        <v>196</v>
      </c>
      <c r="B718" s="115" t="s">
        <v>5928</v>
      </c>
      <c r="C718" s="160">
        <v>44488</v>
      </c>
    </row>
    <row r="719" spans="1:3">
      <c r="A719" s="137"/>
      <c r="B719" s="115" t="s">
        <v>5835</v>
      </c>
      <c r="C719" s="160"/>
    </row>
    <row r="720" spans="1:3">
      <c r="A720" s="137"/>
      <c r="B720" s="115" t="s">
        <v>5924</v>
      </c>
      <c r="C720" s="160"/>
    </row>
    <row r="721" spans="1:3">
      <c r="A721" s="137"/>
      <c r="B721" s="115" t="s">
        <v>5853</v>
      </c>
      <c r="C721" s="160"/>
    </row>
    <row r="722" spans="1:3">
      <c r="A722" s="137">
        <v>197</v>
      </c>
      <c r="B722" s="115" t="s">
        <v>6103</v>
      </c>
      <c r="C722" s="160">
        <v>44517</v>
      </c>
    </row>
    <row r="723" spans="1:3">
      <c r="A723" s="137"/>
      <c r="B723" s="115" t="s">
        <v>6097</v>
      </c>
      <c r="C723" s="160"/>
    </row>
    <row r="724" spans="1:3">
      <c r="A724" s="137"/>
      <c r="B724" s="115" t="s">
        <v>6102</v>
      </c>
      <c r="C724" s="160"/>
    </row>
    <row r="725" spans="1:3">
      <c r="A725" s="137"/>
      <c r="B725" s="115" t="s">
        <v>5999</v>
      </c>
      <c r="C725" s="160"/>
    </row>
    <row r="726" spans="1:3">
      <c r="A726" s="137"/>
      <c r="B726" s="115" t="s">
        <v>6072</v>
      </c>
      <c r="C726" s="160"/>
    </row>
    <row r="727" spans="1:3">
      <c r="A727" s="137"/>
      <c r="B727" s="115" t="s">
        <v>6074</v>
      </c>
      <c r="C727" s="160"/>
    </row>
    <row r="728" spans="1:3">
      <c r="A728" s="137">
        <v>198</v>
      </c>
      <c r="B728" s="115" t="s">
        <v>6163</v>
      </c>
      <c r="C728" s="160">
        <v>44539</v>
      </c>
    </row>
    <row r="729" spans="1:3">
      <c r="A729" s="137"/>
      <c r="B729" s="115" t="s">
        <v>6109</v>
      </c>
      <c r="C729" s="160"/>
    </row>
    <row r="730" spans="1:3">
      <c r="A730" s="137"/>
      <c r="B730" s="115" t="s">
        <v>6156</v>
      </c>
      <c r="C730" s="160"/>
    </row>
    <row r="731" spans="1:3">
      <c r="A731" s="137"/>
      <c r="B731" s="115" t="s">
        <v>6159</v>
      </c>
      <c r="C731" s="160"/>
    </row>
    <row r="732" spans="1:3">
      <c r="A732" s="137"/>
      <c r="B732" s="115" t="s">
        <v>6160</v>
      </c>
      <c r="C732" s="160"/>
    </row>
    <row r="733" spans="1:3">
      <c r="A733" s="137"/>
      <c r="B733" s="115" t="s">
        <v>6161</v>
      </c>
      <c r="C733" s="160"/>
    </row>
    <row r="734" spans="1:3">
      <c r="A734" s="137"/>
      <c r="B734" s="115" t="s">
        <v>6162</v>
      </c>
      <c r="C734" s="160"/>
    </row>
    <row r="735" spans="1:3">
      <c r="A735" s="137">
        <v>199</v>
      </c>
      <c r="B735" s="115" t="s">
        <v>6168</v>
      </c>
      <c r="C735" s="160">
        <v>44564</v>
      </c>
    </row>
    <row r="736" spans="1:3">
      <c r="A736" s="137"/>
      <c r="B736" s="115" t="s">
        <v>6202</v>
      </c>
      <c r="C736" s="160"/>
    </row>
    <row r="737" spans="1:3">
      <c r="A737" s="137"/>
      <c r="B737" s="115" t="s">
        <v>6169</v>
      </c>
      <c r="C737" s="160"/>
    </row>
    <row r="738" spans="1:3">
      <c r="A738" s="137"/>
      <c r="B738" s="115" t="s">
        <v>6171</v>
      </c>
      <c r="C738" s="160"/>
    </row>
    <row r="739" spans="1:3">
      <c r="A739" s="137"/>
      <c r="B739" s="115" t="s">
        <v>6181</v>
      </c>
      <c r="C739" s="160"/>
    </row>
    <row r="740" spans="1:3">
      <c r="A740" s="137"/>
      <c r="B740" s="115" t="s">
        <v>6277</v>
      </c>
      <c r="C740" s="160"/>
    </row>
    <row r="741" spans="1:3">
      <c r="A741" s="137"/>
      <c r="B741" s="115" t="s">
        <v>6280</v>
      </c>
      <c r="C741" s="160"/>
    </row>
    <row r="742" spans="1:3">
      <c r="A742" s="137"/>
      <c r="B742" s="115" t="s">
        <v>6279</v>
      </c>
      <c r="C742" s="160"/>
    </row>
    <row r="743" spans="1:3">
      <c r="A743" s="137"/>
      <c r="B743" s="115" t="s">
        <v>6282</v>
      </c>
      <c r="C743" s="160"/>
    </row>
    <row r="744" spans="1:3">
      <c r="A744" s="137">
        <v>200</v>
      </c>
      <c r="B744" s="115" t="s">
        <v>6366</v>
      </c>
      <c r="C744" s="160">
        <v>44596</v>
      </c>
    </row>
    <row r="745" spans="1:3">
      <c r="A745" s="137"/>
      <c r="B745" s="115" t="s">
        <v>6296</v>
      </c>
      <c r="C745" s="160"/>
    </row>
    <row r="746" spans="1:3">
      <c r="A746" s="137"/>
      <c r="B746" s="115" t="s">
        <v>6369</v>
      </c>
      <c r="C746" s="160"/>
    </row>
    <row r="747" spans="1:3">
      <c r="A747" s="137"/>
      <c r="B747" s="115" t="s">
        <v>6370</v>
      </c>
      <c r="C747" s="160"/>
    </row>
    <row r="748" spans="1:3">
      <c r="A748" s="137"/>
      <c r="B748" s="115" t="s">
        <v>6344</v>
      </c>
      <c r="C748" s="160"/>
    </row>
    <row r="749" spans="1:3">
      <c r="A749" s="137"/>
      <c r="B749" s="115" t="s">
        <v>6345</v>
      </c>
      <c r="C749" s="160"/>
    </row>
    <row r="750" spans="1:3">
      <c r="A750" s="137">
        <v>201</v>
      </c>
      <c r="B750" s="115" t="s">
        <v>6395</v>
      </c>
      <c r="C750" s="160">
        <v>44613</v>
      </c>
    </row>
    <row r="751" spans="1:3">
      <c r="A751" s="137"/>
      <c r="B751" s="115" t="s">
        <v>6396</v>
      </c>
      <c r="C751" s="160"/>
    </row>
    <row r="752" spans="1:3">
      <c r="A752" s="137"/>
      <c r="B752" s="115" t="s">
        <v>6400</v>
      </c>
      <c r="C752" s="160"/>
    </row>
    <row r="753" spans="1:3">
      <c r="A753" s="137"/>
      <c r="B753" s="115" t="s">
        <v>6401</v>
      </c>
      <c r="C753" s="160"/>
    </row>
    <row r="754" spans="1:3">
      <c r="A754" s="137">
        <v>202</v>
      </c>
      <c r="B754" s="115" t="s">
        <v>6456</v>
      </c>
      <c r="C754" s="160">
        <v>44642</v>
      </c>
    </row>
    <row r="755" spans="1:3">
      <c r="A755" s="137"/>
      <c r="B755" s="115" t="s">
        <v>6403</v>
      </c>
      <c r="C755" s="160"/>
    </row>
    <row r="756" spans="1:3">
      <c r="A756" s="137"/>
      <c r="B756" s="115" t="s">
        <v>6409</v>
      </c>
      <c r="C756" s="160"/>
    </row>
    <row r="757" spans="1:3">
      <c r="A757" s="137">
        <v>203</v>
      </c>
      <c r="B757" s="115" t="s">
        <v>6459</v>
      </c>
      <c r="C757" s="160">
        <v>44655</v>
      </c>
    </row>
    <row r="758" spans="1:3">
      <c r="A758" s="137"/>
      <c r="B758" s="115" t="s">
        <v>4571</v>
      </c>
      <c r="C758" s="160"/>
    </row>
    <row r="759" spans="1:3">
      <c r="A759" s="137"/>
      <c r="B759" s="115" t="s">
        <v>6460</v>
      </c>
      <c r="C759" s="160"/>
    </row>
    <row r="760" spans="1:3">
      <c r="A760" s="137"/>
      <c r="B760" s="115" t="s">
        <v>6461</v>
      </c>
      <c r="C760" s="160"/>
    </row>
    <row r="761" spans="1:3">
      <c r="A761" s="137">
        <v>204</v>
      </c>
      <c r="B761" s="115" t="s">
        <v>6567</v>
      </c>
      <c r="C761" s="160">
        <v>44700</v>
      </c>
    </row>
    <row r="762" spans="1:3">
      <c r="A762" s="137"/>
      <c r="B762" s="115" t="s">
        <v>6566</v>
      </c>
      <c r="C762" s="160"/>
    </row>
    <row r="763" spans="1:3">
      <c r="A763" s="137"/>
      <c r="B763" s="115" t="s">
        <v>6504</v>
      </c>
      <c r="C763" s="160"/>
    </row>
    <row r="764" spans="1:3">
      <c r="A764" s="137"/>
      <c r="B764" s="115" t="s">
        <v>6510</v>
      </c>
      <c r="C764" s="160"/>
    </row>
    <row r="765" spans="1:3">
      <c r="A765" s="137"/>
      <c r="B765" s="115" t="s">
        <v>6462</v>
      </c>
      <c r="C765" s="160"/>
    </row>
    <row r="766" spans="1:3">
      <c r="A766" s="137"/>
      <c r="B766" s="115" t="s">
        <v>6503</v>
      </c>
      <c r="C766" s="160"/>
    </row>
    <row r="767" spans="1:3">
      <c r="A767" s="137"/>
      <c r="B767" s="115" t="s">
        <v>4571</v>
      </c>
      <c r="C767" s="160"/>
    </row>
    <row r="768" spans="1:3">
      <c r="A768" s="137"/>
      <c r="B768" s="115" t="s">
        <v>6505</v>
      </c>
      <c r="C768" s="160"/>
    </row>
    <row r="769" spans="1:3">
      <c r="A769" s="137">
        <v>205</v>
      </c>
      <c r="B769" s="115" t="s">
        <v>6606</v>
      </c>
      <c r="C769" s="160">
        <v>44755</v>
      </c>
    </row>
    <row r="770" spans="1:3">
      <c r="A770" s="137"/>
      <c r="B770" s="115" t="s">
        <v>6366</v>
      </c>
      <c r="C770" s="160"/>
    </row>
    <row r="771" spans="1:3">
      <c r="A771" s="137"/>
      <c r="B771" s="115" t="s">
        <v>6646</v>
      </c>
      <c r="C771" s="160"/>
    </row>
    <row r="772" spans="1:3">
      <c r="A772" s="137"/>
      <c r="B772" s="115" t="s">
        <v>6647</v>
      </c>
      <c r="C772" s="160"/>
    </row>
    <row r="773" spans="1:3">
      <c r="A773" s="137"/>
      <c r="B773" s="115" t="s">
        <v>6676</v>
      </c>
      <c r="C773" s="160"/>
    </row>
    <row r="774" spans="1:3">
      <c r="A774" s="137"/>
      <c r="B774" s="115" t="s">
        <v>6671</v>
      </c>
      <c r="C774" s="160"/>
    </row>
    <row r="775" spans="1:3">
      <c r="A775" s="137"/>
      <c r="B775" s="115" t="s">
        <v>6677</v>
      </c>
      <c r="C775" s="160"/>
    </row>
    <row r="776" spans="1:3">
      <c r="A776" s="137"/>
      <c r="B776" s="115" t="s">
        <v>6680</v>
      </c>
      <c r="C776" s="160"/>
    </row>
    <row r="777" spans="1:3">
      <c r="A777" s="137"/>
      <c r="B777" s="115" t="s">
        <v>6681</v>
      </c>
      <c r="C777" s="160"/>
    </row>
    <row r="778" spans="1:3">
      <c r="A778" s="137">
        <v>206</v>
      </c>
      <c r="B778" s="115" t="s">
        <v>6682</v>
      </c>
      <c r="C778" s="160">
        <v>44781</v>
      </c>
    </row>
    <row r="779" spans="1:3">
      <c r="A779" s="137"/>
      <c r="B779" s="115" t="s">
        <v>6689</v>
      </c>
      <c r="C779" s="160"/>
    </row>
    <row r="780" spans="1:3">
      <c r="A780" s="137"/>
      <c r="B780" s="115" t="s">
        <v>6687</v>
      </c>
      <c r="C780" s="160"/>
    </row>
    <row r="781" spans="1:3">
      <c r="A781" s="137"/>
      <c r="B781" s="115" t="s">
        <v>6696</v>
      </c>
      <c r="C781" s="160"/>
    </row>
    <row r="782" spans="1:3">
      <c r="A782" s="137"/>
      <c r="B782" s="115" t="s">
        <v>6695</v>
      </c>
      <c r="C782" s="160"/>
    </row>
    <row r="783" spans="1:3">
      <c r="A783" s="137">
        <v>207</v>
      </c>
      <c r="B783" s="115" t="s">
        <v>6706</v>
      </c>
      <c r="C783" s="160">
        <v>44806</v>
      </c>
    </row>
    <row r="784" spans="1:3">
      <c r="A784" s="137"/>
      <c r="B784" s="115" t="s">
        <v>6705</v>
      </c>
      <c r="C784" s="160"/>
    </row>
    <row r="785" spans="1:3">
      <c r="A785" s="137"/>
      <c r="B785" s="115" t="s">
        <v>6708</v>
      </c>
      <c r="C785" s="160"/>
    </row>
    <row r="786" spans="1:3">
      <c r="A786" s="137"/>
      <c r="B786" s="115" t="s">
        <v>6709</v>
      </c>
      <c r="C786" s="160"/>
    </row>
    <row r="787" spans="1:3">
      <c r="A787" s="137"/>
      <c r="B787" s="115" t="s">
        <v>4571</v>
      </c>
      <c r="C787" s="160"/>
    </row>
    <row r="788" spans="1:3">
      <c r="A788" s="137"/>
      <c r="B788" s="115" t="s">
        <v>6280</v>
      </c>
      <c r="C788" s="160"/>
    </row>
    <row r="789" spans="1:3">
      <c r="A789" s="137"/>
      <c r="B789" s="115" t="s">
        <v>6710</v>
      </c>
      <c r="C789" s="160"/>
    </row>
    <row r="790" spans="1:3">
      <c r="A790" s="137"/>
      <c r="B790" s="115" t="s">
        <v>6717</v>
      </c>
      <c r="C790" s="160"/>
    </row>
    <row r="791" spans="1:3">
      <c r="A791" s="137"/>
      <c r="B791" s="115" t="s">
        <v>6707</v>
      </c>
      <c r="C791" s="160"/>
    </row>
    <row r="792" spans="1:3">
      <c r="A792" s="137"/>
      <c r="B792" s="115" t="s">
        <v>6719</v>
      </c>
      <c r="C792" s="160"/>
    </row>
    <row r="793" spans="1:3">
      <c r="A793" s="137">
        <v>208</v>
      </c>
      <c r="B793" s="115" t="s">
        <v>6813</v>
      </c>
      <c r="C793" s="160">
        <v>44827</v>
      </c>
    </row>
    <row r="794" spans="1:3">
      <c r="A794" s="137"/>
      <c r="B794" s="115" t="s">
        <v>6074</v>
      </c>
      <c r="C794" s="160"/>
    </row>
    <row r="795" spans="1:3">
      <c r="A795" s="137"/>
      <c r="B795" s="115" t="s">
        <v>6809</v>
      </c>
      <c r="C795" s="160"/>
    </row>
    <row r="796" spans="1:3">
      <c r="A796" s="137"/>
      <c r="B796" s="115" t="s">
        <v>6773</v>
      </c>
      <c r="C796" s="160"/>
    </row>
    <row r="797" spans="1:3">
      <c r="A797" s="137"/>
      <c r="B797" s="115" t="s">
        <v>6780</v>
      </c>
      <c r="C797" s="160"/>
    </row>
    <row r="798" spans="1:3">
      <c r="A798" s="137"/>
      <c r="B798" s="115" t="s">
        <v>6781</v>
      </c>
      <c r="C798" s="160"/>
    </row>
    <row r="799" spans="1:3">
      <c r="A799" s="137"/>
      <c r="B799" s="115" t="s">
        <v>6814</v>
      </c>
      <c r="C799" s="160"/>
    </row>
    <row r="800" spans="1:3">
      <c r="A800" s="137">
        <v>209</v>
      </c>
      <c r="B800" s="115" t="s">
        <v>6366</v>
      </c>
      <c r="C800" s="160">
        <v>44855</v>
      </c>
    </row>
    <row r="801" spans="1:3">
      <c r="A801" s="137"/>
      <c r="B801" s="115" t="s">
        <v>6823</v>
      </c>
      <c r="C801" s="160"/>
    </row>
    <row r="802" spans="1:3">
      <c r="A802" s="137"/>
      <c r="B802" s="115" t="s">
        <v>4571</v>
      </c>
      <c r="C802" s="160"/>
    </row>
    <row r="803" spans="1:3">
      <c r="A803" s="137"/>
      <c r="B803" s="115" t="s">
        <v>6827</v>
      </c>
      <c r="C803" s="160"/>
    </row>
    <row r="804" spans="1:3">
      <c r="A804" s="137"/>
      <c r="B804" s="115" t="s">
        <v>6834</v>
      </c>
      <c r="C804" s="160"/>
    </row>
    <row r="805" spans="1:3">
      <c r="A805" s="137"/>
      <c r="B805" s="115" t="s">
        <v>5573</v>
      </c>
      <c r="C805" s="160"/>
    </row>
    <row r="806" spans="1:3">
      <c r="A806" s="137"/>
      <c r="B806" s="115" t="s">
        <v>6848</v>
      </c>
      <c r="C806" s="160"/>
    </row>
    <row r="807" spans="1:3">
      <c r="A807" s="137"/>
      <c r="B807" s="115" t="s">
        <v>6847</v>
      </c>
      <c r="C807" s="160"/>
    </row>
    <row r="808" spans="1:3">
      <c r="A808" s="137"/>
      <c r="C808" s="160"/>
    </row>
    <row r="809" spans="1:3">
      <c r="A809" s="137"/>
      <c r="C809" s="160"/>
    </row>
    <row r="810" spans="1:3">
      <c r="A810" s="137"/>
      <c r="C810" s="160"/>
    </row>
    <row r="811" spans="1:3">
      <c r="A811" s="137"/>
      <c r="C811" s="160"/>
    </row>
    <row r="812" spans="1:3">
      <c r="A812" s="137"/>
      <c r="C812" s="160"/>
    </row>
    <row r="813" spans="1:3">
      <c r="A813" s="137"/>
      <c r="C813" s="160"/>
    </row>
    <row r="814" spans="1:3">
      <c r="A814" s="137"/>
      <c r="C814" s="160"/>
    </row>
    <row r="815" spans="1:3">
      <c r="A815" s="137"/>
      <c r="C815" s="160"/>
    </row>
    <row r="816" spans="1:3">
      <c r="A816" s="137"/>
      <c r="C816" s="160"/>
    </row>
    <row r="817" spans="1:3">
      <c r="A817" s="137"/>
      <c r="C817" s="160"/>
    </row>
    <row r="818" spans="1:3">
      <c r="A818" s="137"/>
      <c r="C818" s="160"/>
    </row>
    <row r="819" spans="1:3">
      <c r="A819" s="137"/>
      <c r="C819" s="160"/>
    </row>
    <row r="820" spans="1:3">
      <c r="A820" s="137"/>
      <c r="C820" s="160"/>
    </row>
    <row r="821" spans="1:3">
      <c r="A821" s="137"/>
      <c r="C821" s="160"/>
    </row>
    <row r="822" spans="1:3">
      <c r="A822" s="137"/>
      <c r="C822" s="160"/>
    </row>
    <row r="823" spans="1:3">
      <c r="A823" s="137"/>
      <c r="C823" s="160"/>
    </row>
    <row r="824" spans="1:3">
      <c r="A824" s="137"/>
      <c r="C824" s="160"/>
    </row>
    <row r="825" spans="1:3">
      <c r="A825" s="137"/>
      <c r="C825" s="160"/>
    </row>
    <row r="826" spans="1:3">
      <c r="A826" s="137"/>
      <c r="C826" s="160"/>
    </row>
    <row r="827" spans="1:3">
      <c r="A827" s="137"/>
      <c r="C827" s="160"/>
    </row>
    <row r="828" spans="1:3">
      <c r="A828" s="137"/>
      <c r="C828" s="160"/>
    </row>
    <row r="829" spans="1:3">
      <c r="A829" s="137"/>
      <c r="C829" s="160"/>
    </row>
    <row r="830" spans="1:3">
      <c r="A830" s="137"/>
      <c r="C830" s="160"/>
    </row>
    <row r="831" spans="1:3">
      <c r="A831" s="137"/>
      <c r="C831" s="160"/>
    </row>
    <row r="832" spans="1:3">
      <c r="A832" s="137"/>
      <c r="C832" s="160"/>
    </row>
    <row r="833" spans="1:3">
      <c r="A833" s="137"/>
      <c r="C833" s="160"/>
    </row>
    <row r="834" spans="1:3">
      <c r="A834" s="137"/>
      <c r="C834" s="160"/>
    </row>
    <row r="835" spans="1:3">
      <c r="A835" s="137"/>
      <c r="C835" s="160"/>
    </row>
    <row r="836" spans="1:3">
      <c r="A836" s="137"/>
      <c r="C836" s="160"/>
    </row>
    <row r="837" spans="1:3">
      <c r="A837" s="137"/>
      <c r="C837" s="160"/>
    </row>
    <row r="838" spans="1:3">
      <c r="A838" s="137"/>
      <c r="C838" s="160"/>
    </row>
    <row r="839" spans="1:3">
      <c r="A839" s="137"/>
      <c r="C839" s="160"/>
    </row>
    <row r="840" spans="1:3">
      <c r="A840" s="137"/>
      <c r="C840" s="160"/>
    </row>
    <row r="841" spans="1:3">
      <c r="A841" s="137"/>
      <c r="C841" s="160"/>
    </row>
    <row r="842" spans="1:3">
      <c r="A842" s="137"/>
      <c r="C842" s="160"/>
    </row>
    <row r="843" spans="1:3">
      <c r="A843" s="137"/>
      <c r="C843" s="160"/>
    </row>
    <row r="844" spans="1:3">
      <c r="A844" s="137"/>
      <c r="C844" s="160"/>
    </row>
    <row r="845" spans="1:3">
      <c r="A845" s="137"/>
      <c r="C845" s="160"/>
    </row>
    <row r="846" spans="1:3">
      <c r="A846" s="137"/>
      <c r="C846" s="160"/>
    </row>
    <row r="847" spans="1:3">
      <c r="A847" s="137"/>
      <c r="C847" s="160"/>
    </row>
  </sheetData>
  <sheetProtection algorithmName="SHA-512" hashValue="r+b2IWwJCKWyU60Sq0Nt97J6Gq5Eh4bptlhKZYM5/pXAkSnAlS2HQuQCChM/tZZ3UQSFSDuajGpPh3xGT5DvaA==" saltValue="sxcFF1TCV7TAAM9C3/bwgQ==" spinCount="100000" sheet="1" objects="1" scenarios="1"/>
  <conditionalFormatting sqref="B195">
    <cfRule type="containsBlanks" dxfId="8049" priority="3">
      <formula>LEN(TRIM(B195))=0</formula>
    </cfRule>
  </conditionalFormatting>
  <conditionalFormatting sqref="B195">
    <cfRule type="duplicateValues" dxfId="8048" priority="4"/>
  </conditionalFormatting>
  <conditionalFormatting sqref="B196">
    <cfRule type="containsBlanks" dxfId="8047" priority="1">
      <formula>LEN(TRIM(B196))=0</formula>
    </cfRule>
  </conditionalFormatting>
  <conditionalFormatting sqref="B196">
    <cfRule type="duplicateValues" dxfId="8046" priority="2"/>
  </conditionalFormatting>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C1341"/>
  <sheetViews>
    <sheetView zoomScale="80" zoomScaleNormal="80" workbookViewId="0">
      <pane xSplit="7" ySplit="2" topLeftCell="H3" activePane="bottomRight" state="frozen"/>
      <selection pane="topRight" activeCell="H1" sqref="H1"/>
      <selection pane="bottomLeft" activeCell="A3" sqref="A3"/>
      <selection pane="bottomRight"/>
    </sheetView>
  </sheetViews>
  <sheetFormatPr defaultColWidth="8.85546875" defaultRowHeight="15" customHeight="1"/>
  <cols>
    <col min="1" max="1" width="5.28515625" style="39" bestFit="1" customWidth="1"/>
    <col min="2" max="2" width="19.42578125" style="39" bestFit="1" customWidth="1"/>
    <col min="3" max="3" width="18.5703125" style="39" bestFit="1" customWidth="1"/>
    <col min="4" max="4" width="24.85546875" style="39" bestFit="1" customWidth="1"/>
    <col min="5" max="5" width="25.85546875" style="39" bestFit="1" customWidth="1"/>
    <col min="6" max="6" width="38.5703125" style="39" hidden="1" customWidth="1"/>
    <col min="7" max="7" width="38.85546875" style="39" hidden="1" customWidth="1"/>
    <col min="8" max="8" width="16.42578125" style="39" bestFit="1" customWidth="1"/>
    <col min="9" max="9" width="27.140625" style="359" bestFit="1" customWidth="1"/>
    <col min="10" max="10" width="19.42578125" style="39" bestFit="1" customWidth="1"/>
    <col min="11" max="11" width="18" style="401" bestFit="1" customWidth="1"/>
    <col min="12" max="12" width="17.28515625" style="59" bestFit="1" customWidth="1"/>
    <col min="13" max="13" width="39.28515625" style="59" bestFit="1" customWidth="1"/>
    <col min="14" max="14" width="26.85546875" style="39" bestFit="1" customWidth="1"/>
    <col min="15" max="15" width="17.85546875" style="39" bestFit="1" customWidth="1"/>
    <col min="16" max="16" width="20.7109375" style="39" bestFit="1" customWidth="1"/>
    <col min="17" max="17" width="16.28515625" style="39" bestFit="1" customWidth="1"/>
    <col min="18" max="19" width="18.85546875" style="39" bestFit="1" customWidth="1"/>
    <col min="20" max="20" width="22" style="39" bestFit="1" customWidth="1"/>
    <col min="21" max="21" width="18.85546875" style="39" bestFit="1" customWidth="1"/>
    <col min="22" max="22" width="16.5703125" style="39" bestFit="1" customWidth="1"/>
    <col min="23" max="23" width="18.85546875" style="39" bestFit="1" customWidth="1"/>
    <col min="24" max="24" width="17" style="39" bestFit="1" customWidth="1"/>
    <col min="25" max="25" width="44.28515625" style="39" bestFit="1" customWidth="1"/>
    <col min="26" max="26" width="41.7109375" style="39" bestFit="1" customWidth="1"/>
    <col min="27" max="27" width="25.5703125" style="39" bestFit="1" customWidth="1"/>
    <col min="28" max="28" width="22.7109375" style="39" bestFit="1" customWidth="1"/>
    <col min="29" max="29" width="22.28515625" style="39" bestFit="1" customWidth="1"/>
    <col min="30" max="30" width="23.7109375" style="39" bestFit="1" customWidth="1"/>
    <col min="31" max="31" width="24" style="39" bestFit="1" customWidth="1"/>
    <col min="32" max="32" width="23" style="39" bestFit="1" customWidth="1"/>
    <col min="33" max="33" width="30.5703125" style="39" bestFit="1" customWidth="1"/>
    <col min="34" max="34" width="23.28515625" style="39" bestFit="1" customWidth="1"/>
    <col min="35" max="35" width="20.140625" style="39" bestFit="1" customWidth="1"/>
    <col min="36" max="36" width="20.7109375" style="39" bestFit="1" customWidth="1"/>
    <col min="37" max="37" width="21.7109375" style="121" bestFit="1" customWidth="1"/>
    <col min="38" max="38" width="21.140625" style="39" bestFit="1" customWidth="1"/>
    <col min="39" max="39" width="21.7109375" style="39" bestFit="1" customWidth="1"/>
    <col min="40" max="40" width="23.5703125" style="39" bestFit="1" customWidth="1"/>
    <col min="41" max="42" width="22.28515625" style="40" bestFit="1" customWidth="1"/>
    <col min="43" max="43" width="22.28515625" style="40" customWidth="1"/>
    <col min="44" max="44" width="22.28515625" style="40" bestFit="1" customWidth="1"/>
    <col min="45" max="45" width="27.7109375" style="40" bestFit="1" customWidth="1"/>
    <col min="46" max="46" width="21.42578125" style="40" bestFit="1" customWidth="1"/>
    <col min="47" max="47" width="25.5703125" style="157" bestFit="1" customWidth="1"/>
    <col min="48" max="49" width="39.140625" style="38" customWidth="1"/>
    <col min="50" max="50" width="19.5703125" style="38" bestFit="1" customWidth="1"/>
    <col min="51" max="51" width="22.42578125" style="39" bestFit="1" customWidth="1"/>
    <col min="52" max="52" width="19.5703125" style="39" bestFit="1" customWidth="1"/>
    <col min="53" max="54" width="20.140625" style="39" bestFit="1" customWidth="1"/>
    <col min="55" max="55" width="19.85546875" style="39" bestFit="1" customWidth="1"/>
    <col min="56" max="56" width="16.7109375" style="40" bestFit="1" customWidth="1"/>
    <col min="57" max="57" width="17.28515625" style="40" bestFit="1" customWidth="1"/>
    <col min="58" max="58" width="17" style="40" bestFit="1" customWidth="1"/>
    <col min="59" max="59" width="18.85546875" style="39" bestFit="1" customWidth="1"/>
    <col min="60" max="60" width="21.7109375" style="40" bestFit="1" customWidth="1"/>
    <col min="61" max="61" width="20.140625" style="39" bestFit="1" customWidth="1"/>
    <col min="62" max="62" width="84.28515625" style="40" bestFit="1" customWidth="1"/>
    <col min="63" max="63" width="115.7109375" style="40" bestFit="1" customWidth="1"/>
    <col min="64" max="64" width="95.7109375" style="40" bestFit="1" customWidth="1"/>
    <col min="65" max="65" width="79.85546875" style="40" bestFit="1" customWidth="1"/>
    <col min="66" max="66" width="61.42578125" style="40" bestFit="1" customWidth="1"/>
    <col min="67" max="67" width="65.140625" style="40" bestFit="1" customWidth="1"/>
    <col min="68" max="68" width="76.85546875" style="40" bestFit="1" customWidth="1"/>
    <col min="69" max="71" width="60" style="40" customWidth="1"/>
    <col min="72" max="72" width="18.7109375" style="154" customWidth="1"/>
    <col min="73" max="73" width="62.7109375" style="154" customWidth="1"/>
    <col min="74" max="74" width="17.5703125" style="154" customWidth="1"/>
    <col min="75" max="75" width="62.85546875" style="154" customWidth="1"/>
    <col min="76" max="76" width="121.5703125" style="39" bestFit="1" customWidth="1"/>
    <col min="77" max="77" width="30.85546875" style="39" bestFit="1" customWidth="1"/>
    <col min="78" max="78" width="32.5703125" style="39" bestFit="1" customWidth="1"/>
    <col min="79" max="79" width="31" style="39" bestFit="1" customWidth="1"/>
    <col min="80" max="80" width="8.85546875" style="39" customWidth="1"/>
    <col min="81" max="81" width="8.140625" bestFit="1" customWidth="1"/>
    <col min="82" max="87" width="8.85546875" customWidth="1"/>
  </cols>
  <sheetData>
    <row r="1" spans="1:80" ht="15" customHeight="1" thickBot="1">
      <c r="A1" s="123"/>
      <c r="B1" s="123"/>
      <c r="C1" s="123"/>
      <c r="D1" s="123"/>
      <c r="E1" s="123"/>
      <c r="F1" s="123"/>
      <c r="G1" s="123"/>
      <c r="H1" s="123"/>
      <c r="I1" s="354"/>
      <c r="J1" s="123"/>
      <c r="K1" s="398"/>
      <c r="L1" s="124"/>
      <c r="M1" s="124"/>
      <c r="N1" s="125"/>
      <c r="O1" s="125"/>
      <c r="P1" s="123"/>
      <c r="Q1" s="123"/>
      <c r="R1" s="123"/>
      <c r="S1" s="123"/>
      <c r="T1" s="123"/>
      <c r="U1" s="123"/>
      <c r="V1" s="123"/>
      <c r="W1" s="123"/>
      <c r="X1" s="123"/>
      <c r="Y1" s="123"/>
      <c r="Z1" s="123"/>
      <c r="AA1" s="123"/>
      <c r="AB1" s="123"/>
      <c r="AC1" s="123"/>
      <c r="AD1" s="123"/>
      <c r="AE1" s="123"/>
      <c r="AF1" s="123"/>
      <c r="AG1" s="123"/>
      <c r="AH1" s="123"/>
      <c r="AI1" s="123"/>
      <c r="AJ1" s="123"/>
      <c r="AK1" s="126"/>
      <c r="AL1" s="123"/>
      <c r="AM1" s="123"/>
      <c r="AN1" s="123"/>
      <c r="AO1" s="123"/>
      <c r="AP1" s="123"/>
      <c r="AQ1" s="123"/>
      <c r="AR1" s="123"/>
      <c r="AS1" s="123"/>
      <c r="AT1" s="123"/>
      <c r="AU1" s="155"/>
      <c r="AV1" s="127"/>
      <c r="AW1" s="127"/>
      <c r="AX1" s="127"/>
      <c r="AY1" s="123"/>
      <c r="AZ1" s="123"/>
      <c r="BA1" s="123"/>
      <c r="BB1" s="123"/>
      <c r="BC1" s="123"/>
      <c r="BD1" s="123"/>
      <c r="BE1" s="123"/>
      <c r="BF1" s="123"/>
      <c r="BG1" s="123"/>
      <c r="BH1" s="123"/>
      <c r="BI1" s="123"/>
      <c r="BJ1" s="323"/>
      <c r="BK1" s="323"/>
      <c r="BL1" s="323"/>
      <c r="BM1" s="323"/>
      <c r="BN1" s="323"/>
      <c r="BO1" s="323"/>
      <c r="BP1" s="323"/>
      <c r="BQ1" s="323"/>
      <c r="BR1" s="323"/>
      <c r="BS1" s="323"/>
      <c r="BT1" s="150"/>
      <c r="BU1" s="150"/>
      <c r="BV1" s="150"/>
      <c r="BW1" s="150"/>
      <c r="BX1" s="128"/>
      <c r="BY1" s="130"/>
      <c r="BZ1" s="130"/>
      <c r="CA1" s="130"/>
      <c r="CB1" s="130"/>
    </row>
    <row r="2" spans="1:80" ht="44.25" customHeight="1" thickBot="1">
      <c r="A2" s="129"/>
      <c r="B2" s="140" t="s">
        <v>1073</v>
      </c>
      <c r="C2" s="142" t="s">
        <v>1052</v>
      </c>
      <c r="D2" s="141" t="s">
        <v>1074</v>
      </c>
      <c r="E2" s="21" t="s">
        <v>1075</v>
      </c>
      <c r="F2" s="22" t="s">
        <v>2375</v>
      </c>
      <c r="G2" s="22" t="s">
        <v>2376</v>
      </c>
      <c r="H2" s="143" t="s">
        <v>1076</v>
      </c>
      <c r="I2" s="355" t="s">
        <v>3355</v>
      </c>
      <c r="J2" s="142" t="s">
        <v>1521</v>
      </c>
      <c r="K2" s="399" t="s">
        <v>1077</v>
      </c>
      <c r="L2" s="60" t="s">
        <v>3280</v>
      </c>
      <c r="M2" s="60" t="s">
        <v>2954</v>
      </c>
      <c r="N2" s="22" t="s">
        <v>1102</v>
      </c>
      <c r="O2" s="21" t="s">
        <v>1103</v>
      </c>
      <c r="P2" s="22" t="s">
        <v>1053</v>
      </c>
      <c r="Q2" s="21" t="s">
        <v>1078</v>
      </c>
      <c r="R2" s="22" t="s">
        <v>1079</v>
      </c>
      <c r="S2" s="21" t="s">
        <v>1080</v>
      </c>
      <c r="T2" s="22" t="s">
        <v>1081</v>
      </c>
      <c r="U2" s="21" t="s">
        <v>1054</v>
      </c>
      <c r="V2" s="22" t="s">
        <v>1099</v>
      </c>
      <c r="W2" s="21" t="s">
        <v>1100</v>
      </c>
      <c r="X2" s="21" t="s">
        <v>1101</v>
      </c>
      <c r="Y2" s="141" t="s">
        <v>1082</v>
      </c>
      <c r="Z2" s="142" t="s">
        <v>3000</v>
      </c>
      <c r="AA2" s="142" t="s">
        <v>4728</v>
      </c>
      <c r="AB2" s="142" t="s">
        <v>1083</v>
      </c>
      <c r="AC2" s="141" t="s">
        <v>1055</v>
      </c>
      <c r="AD2" s="21" t="s">
        <v>2109</v>
      </c>
      <c r="AE2" s="142" t="s">
        <v>1084</v>
      </c>
      <c r="AF2" s="22" t="s">
        <v>3094</v>
      </c>
      <c r="AG2" s="21" t="s">
        <v>1091</v>
      </c>
      <c r="AH2" s="142" t="s">
        <v>1056</v>
      </c>
      <c r="AI2" s="22" t="s">
        <v>1085</v>
      </c>
      <c r="AJ2" s="21" t="s">
        <v>1086</v>
      </c>
      <c r="AK2" s="120" t="s">
        <v>1057</v>
      </c>
      <c r="AL2" s="21" t="s">
        <v>1087</v>
      </c>
      <c r="AM2" s="21" t="s">
        <v>1719</v>
      </c>
      <c r="AN2" s="21" t="s">
        <v>3339</v>
      </c>
      <c r="AO2" s="21" t="s">
        <v>1136</v>
      </c>
      <c r="AP2" s="22" t="s">
        <v>1137</v>
      </c>
      <c r="AQ2" s="21" t="s">
        <v>4871</v>
      </c>
      <c r="AR2" s="21" t="s">
        <v>1138</v>
      </c>
      <c r="AS2" s="22" t="s">
        <v>4872</v>
      </c>
      <c r="AT2" s="22" t="s">
        <v>1139</v>
      </c>
      <c r="AU2" s="156" t="s">
        <v>1140</v>
      </c>
      <c r="AV2" s="21" t="s">
        <v>6325</v>
      </c>
      <c r="AW2" s="21" t="s">
        <v>6326</v>
      </c>
      <c r="AX2" s="21" t="s">
        <v>4103</v>
      </c>
      <c r="AY2" s="21" t="s">
        <v>1058</v>
      </c>
      <c r="AZ2" s="22" t="s">
        <v>1059</v>
      </c>
      <c r="BA2" s="21" t="s">
        <v>1060</v>
      </c>
      <c r="BB2" s="22" t="s">
        <v>1061</v>
      </c>
      <c r="BC2" s="21" t="s">
        <v>1104</v>
      </c>
      <c r="BD2" s="22" t="s">
        <v>1062</v>
      </c>
      <c r="BE2" s="21" t="s">
        <v>1063</v>
      </c>
      <c r="BF2" s="22" t="s">
        <v>1064</v>
      </c>
      <c r="BG2" s="21" t="s">
        <v>1088</v>
      </c>
      <c r="BH2" s="58" t="s">
        <v>3550</v>
      </c>
      <c r="BI2" s="58" t="s">
        <v>3337</v>
      </c>
      <c r="BJ2" s="144" t="s">
        <v>1065</v>
      </c>
      <c r="BK2" s="145" t="s">
        <v>1066</v>
      </c>
      <c r="BL2" s="146" t="s">
        <v>1067</v>
      </c>
      <c r="BM2" s="145" t="s">
        <v>1068</v>
      </c>
      <c r="BN2" s="146" t="s">
        <v>1069</v>
      </c>
      <c r="BO2" s="146" t="s">
        <v>2831</v>
      </c>
      <c r="BP2" s="146" t="s">
        <v>2832</v>
      </c>
      <c r="BQ2" s="146" t="s">
        <v>5803</v>
      </c>
      <c r="BR2" s="146" t="s">
        <v>5804</v>
      </c>
      <c r="BS2" s="146" t="s">
        <v>5866</v>
      </c>
      <c r="BT2" s="151" t="s">
        <v>1070</v>
      </c>
      <c r="BU2" s="152" t="s">
        <v>3558</v>
      </c>
      <c r="BV2" s="151" t="s">
        <v>1071</v>
      </c>
      <c r="BW2" s="153" t="s">
        <v>3559</v>
      </c>
      <c r="BX2" s="145" t="s">
        <v>1</v>
      </c>
      <c r="BY2" s="144" t="s">
        <v>4041</v>
      </c>
      <c r="BZ2" s="145" t="s">
        <v>4042</v>
      </c>
      <c r="CA2" s="132" t="s">
        <v>4043</v>
      </c>
      <c r="CB2" s="38"/>
    </row>
    <row r="3" spans="1:80" s="39" customFormat="1" ht="15" customHeight="1">
      <c r="A3" s="23">
        <f t="shared" ref="A3:A62" si="0">ROW(B3)-2</f>
        <v>1</v>
      </c>
      <c r="B3" s="101" t="s">
        <v>84</v>
      </c>
      <c r="C3" s="101" t="s">
        <v>1072</v>
      </c>
      <c r="D3" s="101" t="s">
        <v>1114</v>
      </c>
      <c r="E3" s="94" t="str">
        <f>CONCATENATE(LEFT(D3,5),VLOOKUP(CONCATENATE(N3,"x",O3),'PART NUMBER GUIDE'!$B$9:$C$45,2,FALSE),VLOOKUP(CONCATENATE(P3, V3), 'PART NUMBER GUIDE'!$Q$6:$R$84, 2, FALSE),VLOOKUP(Y3,'PART NUMBER GUIDE'!$J$8:$K$37,2, FALSE),IF(U3="N/A",IF(ABS(S3)&lt;10,"0"&amp;ABS(S3),ABS(S3)),CONCATENATE(LEFT(U3,1),RIGHT(U3,1))), F3, G3)</f>
        <v>MR30157012306N</v>
      </c>
      <c r="F3" s="94" t="s">
        <v>2239</v>
      </c>
      <c r="G3" s="94"/>
      <c r="H3" s="48" t="s">
        <v>280</v>
      </c>
      <c r="I3" s="374">
        <v>40544</v>
      </c>
      <c r="J3" s="49" t="s">
        <v>1265</v>
      </c>
      <c r="K3" s="400">
        <v>226.5</v>
      </c>
      <c r="L3" s="95">
        <f t="shared" ref="L3:L66" si="1">IF(J3="Coming Soon",K3,IF(J3="Active",K3,""))</f>
        <v>226.5</v>
      </c>
      <c r="M3" s="402"/>
      <c r="N3" s="101">
        <v>15</v>
      </c>
      <c r="O3" s="50">
        <v>7</v>
      </c>
      <c r="P3" s="105" t="str">
        <f t="shared" ref="P3:P66" si="2">CONCATENATE(Q3,"x",R3)</f>
        <v>5x4.5</v>
      </c>
      <c r="Q3" s="51">
        <v>5</v>
      </c>
      <c r="R3" s="51">
        <v>4.5</v>
      </c>
      <c r="S3" s="52">
        <v>-6</v>
      </c>
      <c r="T3" s="53">
        <v>3.75</v>
      </c>
      <c r="U3" s="102" t="s">
        <v>85</v>
      </c>
      <c r="V3" s="53">
        <v>83</v>
      </c>
      <c r="W3" s="54">
        <v>20.5</v>
      </c>
      <c r="X3" s="369">
        <v>2100</v>
      </c>
      <c r="Y3" s="48" t="s">
        <v>5824</v>
      </c>
      <c r="Z3" s="81" t="s">
        <v>196</v>
      </c>
      <c r="AA3" s="369" t="str">
        <f t="shared" ref="AA3:AA66" si="3">_xlfn.CONCAT(N3,"x",O3,","," ",P3,","," ",S3," ","OS")</f>
        <v>15x7, 5x4.5, -6 OS</v>
      </c>
      <c r="AB3" s="51" t="s">
        <v>1589</v>
      </c>
      <c r="AC3" s="92">
        <f>_xlfn.IFNA(VLOOKUP(AB3,ACCESSORIES!F:K,6,FALSE),"N/A")</f>
        <v>33</v>
      </c>
      <c r="AD3" s="92" t="s">
        <v>85</v>
      </c>
      <c r="AE3" s="101" t="s">
        <v>85</v>
      </c>
      <c r="AF3" s="101" t="s">
        <v>3100</v>
      </c>
      <c r="AG3" s="101" t="s">
        <v>1950</v>
      </c>
      <c r="AH3" s="9">
        <f>_xlfn.IFNA(VLOOKUP(AG3,ACCESSORIES!F:K,6,FALSE),"N/A")</f>
        <v>1.1000000000000001</v>
      </c>
      <c r="AI3" s="101" t="s">
        <v>266</v>
      </c>
      <c r="AJ3" s="101" t="s">
        <v>85</v>
      </c>
      <c r="AK3" s="3" t="s">
        <v>85</v>
      </c>
      <c r="AL3" s="101" t="s">
        <v>85</v>
      </c>
      <c r="AM3" s="101">
        <v>16.2</v>
      </c>
      <c r="AN3" s="101">
        <v>150</v>
      </c>
      <c r="AO3" s="55" t="s">
        <v>1267</v>
      </c>
      <c r="AP3" s="55" t="s">
        <v>1268</v>
      </c>
      <c r="AQ3" s="26">
        <v>33</v>
      </c>
      <c r="AR3" s="55" t="s">
        <v>1269</v>
      </c>
      <c r="AS3" s="26">
        <v>183</v>
      </c>
      <c r="AT3" s="103">
        <v>180</v>
      </c>
      <c r="AU3" s="102">
        <v>77.099999999999994</v>
      </c>
      <c r="AV3" s="55">
        <v>76</v>
      </c>
      <c r="AW3" s="55">
        <v>80</v>
      </c>
      <c r="AX3" s="55">
        <v>60</v>
      </c>
      <c r="AY3" s="101" t="s">
        <v>85</v>
      </c>
      <c r="AZ3" s="104" t="str">
        <f>_xlfn.IFNA(VLOOKUP(AY3,ACCESSORIES!F:K,6,FALSE),"N/A")</f>
        <v>N/A</v>
      </c>
      <c r="BA3" s="101" t="s">
        <v>85</v>
      </c>
      <c r="BB3" s="104" t="str">
        <f>_xlfn.IFNA(VLOOKUP(BA3,ACCESSORIES!F:K,6,FALSE),"N/A")</f>
        <v>N/A</v>
      </c>
      <c r="BC3" s="56">
        <v>24</v>
      </c>
      <c r="BD3" s="57">
        <v>17.7</v>
      </c>
      <c r="BE3" s="57">
        <v>17.7</v>
      </c>
      <c r="BF3" s="57">
        <v>9.6</v>
      </c>
      <c r="BG3" s="5">
        <v>48</v>
      </c>
      <c r="BH3" s="122" t="s">
        <v>3551</v>
      </c>
      <c r="BI3" s="51" t="s">
        <v>4217</v>
      </c>
      <c r="BJ3" s="83" t="s">
        <v>4233</v>
      </c>
      <c r="BK3" s="83" t="s">
        <v>5876</v>
      </c>
      <c r="BL3" s="83" t="s">
        <v>5877</v>
      </c>
      <c r="BM3" s="83" t="s">
        <v>5851</v>
      </c>
      <c r="BN3" s="83" t="s">
        <v>5878</v>
      </c>
      <c r="BO3" s="83" t="s">
        <v>5879</v>
      </c>
      <c r="BP3" s="83" t="s">
        <v>4235</v>
      </c>
      <c r="BQ3" s="96"/>
      <c r="BR3" s="96"/>
      <c r="BS3" s="96"/>
      <c r="BT3" s="413" t="s">
        <v>3560</v>
      </c>
      <c r="BU3" s="414" t="s">
        <v>3561</v>
      </c>
      <c r="BV3" s="413" t="s">
        <v>3562</v>
      </c>
      <c r="BW3" s="414" t="s">
        <v>3563</v>
      </c>
      <c r="BX3" s="96" t="str">
        <f t="shared" ref="BX3:BX62" si="4">CONCATENATE(IF(J3="Closeout","CLOSEOUT - ",""),D3,", ",N3,"x",O3,", ",IF(U3="N/A","",CONCATENATE(U3,"/")),IF(S3&gt;0,CONCATENATE("+",S3),S3),"mm Offset, ",P3,", ",V3,"mm Centerbore, ",PROPER(Y3),IF(G3="R",", Race Drilled",""),"",IF(BA3="N/A","",CONCATENATE(", w/ ",BA3)))</f>
        <v>MR301 The Standard, 15x7, -6mm Offset, 5x4.5, 83mm Centerbore, Machined - Clear Coat</v>
      </c>
      <c r="BY3" s="83" t="s">
        <v>4044</v>
      </c>
      <c r="BZ3" s="83" t="s">
        <v>4045</v>
      </c>
      <c r="CA3" s="83" t="str">
        <f t="shared" ref="CA3:CA66" si="5">C3</f>
        <v>STREET (3XX)</v>
      </c>
    </row>
    <row r="4" spans="1:80" s="39" customFormat="1" ht="15" customHeight="1">
      <c r="A4" s="23">
        <f t="shared" si="0"/>
        <v>2</v>
      </c>
      <c r="B4" s="105" t="s">
        <v>84</v>
      </c>
      <c r="C4" s="105" t="s">
        <v>1072</v>
      </c>
      <c r="D4" s="105" t="s">
        <v>1114</v>
      </c>
      <c r="E4" s="149" t="str">
        <f>CONCATENATE(LEFT(D4,5),VLOOKUP(CONCATENATE(N4,"x",O4),'PART NUMBER GUIDE'!$B$9:$C$45,2,FALSE),VLOOKUP(CONCATENATE(P4, V4), 'PART NUMBER GUIDE'!$Q$6:$R$84, 2, FALSE),VLOOKUP(Y4,'PART NUMBER GUIDE'!$J$8:$K$37,2, FALSE),IF(U4="N/A",IF(ABS(S4)&lt;10,"0"&amp;ABS(S4),ABS(S4)),CONCATENATE(LEFT(U4,1),RIGHT(U4,1))), F4, G4)</f>
        <v>MR30157012506N</v>
      </c>
      <c r="F4" s="93" t="s">
        <v>2239</v>
      </c>
      <c r="G4" s="93"/>
      <c r="H4" s="81" t="s">
        <v>281</v>
      </c>
      <c r="I4" s="356">
        <v>40544</v>
      </c>
      <c r="J4" s="87" t="s">
        <v>1265</v>
      </c>
      <c r="K4" s="400">
        <v>226.5</v>
      </c>
      <c r="L4" s="95">
        <f t="shared" si="1"/>
        <v>226.5</v>
      </c>
      <c r="M4" s="402"/>
      <c r="N4" s="105">
        <v>15</v>
      </c>
      <c r="O4" s="24">
        <v>7</v>
      </c>
      <c r="P4" s="105" t="str">
        <f t="shared" si="2"/>
        <v>5x4.5</v>
      </c>
      <c r="Q4" s="82">
        <v>5</v>
      </c>
      <c r="R4" s="82">
        <v>4.5</v>
      </c>
      <c r="S4" s="3">
        <v>-6</v>
      </c>
      <c r="T4" s="17">
        <v>3.75</v>
      </c>
      <c r="U4" s="106" t="s">
        <v>85</v>
      </c>
      <c r="V4" s="17">
        <v>83</v>
      </c>
      <c r="W4" s="8">
        <v>20.83</v>
      </c>
      <c r="X4" s="369">
        <v>2100</v>
      </c>
      <c r="Y4" s="81" t="s">
        <v>2309</v>
      </c>
      <c r="Z4" s="81" t="s">
        <v>3002</v>
      </c>
      <c r="AA4" s="369" t="str">
        <f t="shared" si="3"/>
        <v>15x7, 5x4.5, -6 OS</v>
      </c>
      <c r="AB4" s="82" t="s">
        <v>1591</v>
      </c>
      <c r="AC4" s="92">
        <f>_xlfn.IFNA(VLOOKUP(AB4,ACCESSORIES!F:K,6,FALSE),"N/A")</f>
        <v>33</v>
      </c>
      <c r="AD4" s="89" t="s">
        <v>85</v>
      </c>
      <c r="AE4" s="82" t="s">
        <v>85</v>
      </c>
      <c r="AF4" s="101" t="s">
        <v>3100</v>
      </c>
      <c r="AG4" s="105" t="s">
        <v>1950</v>
      </c>
      <c r="AH4" s="9">
        <f>_xlfn.IFNA(VLOOKUP(AG4,ACCESSORIES!F:K,6,FALSE),"N/A")</f>
        <v>1.1000000000000001</v>
      </c>
      <c r="AI4" s="105" t="s">
        <v>266</v>
      </c>
      <c r="AJ4" s="105" t="s">
        <v>85</v>
      </c>
      <c r="AK4" s="3" t="s">
        <v>85</v>
      </c>
      <c r="AL4" s="105" t="s">
        <v>85</v>
      </c>
      <c r="AM4" s="105">
        <v>16.2</v>
      </c>
      <c r="AN4" s="105">
        <v>150</v>
      </c>
      <c r="AO4" s="26" t="s">
        <v>1267</v>
      </c>
      <c r="AP4" s="26" t="s">
        <v>1268</v>
      </c>
      <c r="AQ4" s="26">
        <v>33</v>
      </c>
      <c r="AR4" s="26" t="s">
        <v>1269</v>
      </c>
      <c r="AS4" s="26">
        <v>183</v>
      </c>
      <c r="AT4" s="107">
        <v>180</v>
      </c>
      <c r="AU4" s="102">
        <v>77.099999999999994</v>
      </c>
      <c r="AV4" s="55">
        <v>76</v>
      </c>
      <c r="AW4" s="55">
        <v>80</v>
      </c>
      <c r="AX4" s="55">
        <v>60</v>
      </c>
      <c r="AY4" s="105" t="s">
        <v>85</v>
      </c>
      <c r="AZ4" s="104" t="str">
        <f>_xlfn.IFNA(VLOOKUP(AY4,ACCESSORIES!F:K,6,FALSE),"N/A")</f>
        <v>N/A</v>
      </c>
      <c r="BA4" s="105" t="s">
        <v>85</v>
      </c>
      <c r="BB4" s="104" t="str">
        <f>_xlfn.IFNA(VLOOKUP(BA4,ACCESSORIES!F:K,6,FALSE),"N/A")</f>
        <v>N/A</v>
      </c>
      <c r="BC4" s="79">
        <v>24.74</v>
      </c>
      <c r="BD4" s="57">
        <v>17.7</v>
      </c>
      <c r="BE4" s="57">
        <v>17.7</v>
      </c>
      <c r="BF4" s="57">
        <v>9.6</v>
      </c>
      <c r="BG4" s="5">
        <v>48</v>
      </c>
      <c r="BH4" s="122" t="s">
        <v>3551</v>
      </c>
      <c r="BI4" s="51" t="s">
        <v>4217</v>
      </c>
      <c r="BJ4" s="83" t="s">
        <v>4233</v>
      </c>
      <c r="BK4" s="83" t="s">
        <v>5876</v>
      </c>
      <c r="BL4" s="83" t="s">
        <v>5877</v>
      </c>
      <c r="BM4" s="83" t="s">
        <v>5851</v>
      </c>
      <c r="BN4" s="83" t="s">
        <v>5878</v>
      </c>
      <c r="BO4" s="83" t="s">
        <v>5879</v>
      </c>
      <c r="BP4" s="83" t="s">
        <v>4235</v>
      </c>
      <c r="BQ4" s="83"/>
      <c r="BR4" s="83"/>
      <c r="BS4" s="83"/>
      <c r="BT4" s="351" t="s">
        <v>3564</v>
      </c>
      <c r="BU4" s="363" t="s">
        <v>3565</v>
      </c>
      <c r="BV4" s="351" t="s">
        <v>3566</v>
      </c>
      <c r="BW4" s="363" t="s">
        <v>3567</v>
      </c>
      <c r="BX4" s="96" t="str">
        <f t="shared" si="4"/>
        <v>MR301 The Standard, 15x7, -6mm Offset, 5x4.5, 83mm Centerbore, Matte Black</v>
      </c>
      <c r="BY4" s="83" t="s">
        <v>4044</v>
      </c>
      <c r="BZ4" s="83" t="s">
        <v>4045</v>
      </c>
      <c r="CA4" s="83" t="str">
        <f t="shared" si="5"/>
        <v>STREET (3XX)</v>
      </c>
    </row>
    <row r="5" spans="1:80" s="39" customFormat="1" ht="15" customHeight="1">
      <c r="A5" s="23">
        <f t="shared" si="0"/>
        <v>3</v>
      </c>
      <c r="B5" s="105" t="s">
        <v>84</v>
      </c>
      <c r="C5" s="105" t="s">
        <v>1072</v>
      </c>
      <c r="D5" s="105" t="s">
        <v>1114</v>
      </c>
      <c r="E5" s="94" t="str">
        <f>CONCATENATE(LEFT(D5,5),VLOOKUP(CONCATENATE(N5,"x",O5),'PART NUMBER GUIDE'!$B$9:$C$45,2,FALSE),VLOOKUP(CONCATENATE(P5, V5), 'PART NUMBER GUIDE'!$Q$6:$R$84, 2, FALSE),VLOOKUP(Y5,'PART NUMBER GUIDE'!$J$8:$K$37,2, FALSE),IF(U5="N/A",IF(ABS(S5)&lt;10,"0"&amp;ABS(S5),ABS(S5)),CONCATENATE(LEFT(U5,1),RIGHT(U5,1))), F5, G5)</f>
        <v>MR30157055506N</v>
      </c>
      <c r="F5" s="93" t="s">
        <v>2239</v>
      </c>
      <c r="G5" s="93"/>
      <c r="H5" s="81" t="s">
        <v>283</v>
      </c>
      <c r="I5" s="356">
        <v>40544</v>
      </c>
      <c r="J5" s="87" t="s">
        <v>1265</v>
      </c>
      <c r="K5" s="400">
        <v>226.5</v>
      </c>
      <c r="L5" s="95">
        <f t="shared" si="1"/>
        <v>226.5</v>
      </c>
      <c r="M5" s="402"/>
      <c r="N5" s="105">
        <v>15</v>
      </c>
      <c r="O5" s="24">
        <v>7</v>
      </c>
      <c r="P5" s="105" t="str">
        <f t="shared" si="2"/>
        <v>5x5.5</v>
      </c>
      <c r="Q5" s="82">
        <v>5</v>
      </c>
      <c r="R5" s="82">
        <v>5.5</v>
      </c>
      <c r="S5" s="3">
        <v>-6</v>
      </c>
      <c r="T5" s="17">
        <v>3.75</v>
      </c>
      <c r="U5" s="106" t="s">
        <v>85</v>
      </c>
      <c r="V5" s="17">
        <v>108</v>
      </c>
      <c r="W5" s="8">
        <v>21.05</v>
      </c>
      <c r="X5" s="369">
        <v>2100</v>
      </c>
      <c r="Y5" s="81" t="s">
        <v>2309</v>
      </c>
      <c r="Z5" s="81" t="s">
        <v>3002</v>
      </c>
      <c r="AA5" s="369" t="str">
        <f t="shared" si="3"/>
        <v>15x7, 5x5.5, -6 OS</v>
      </c>
      <c r="AB5" s="82" t="s">
        <v>1582</v>
      </c>
      <c r="AC5" s="92">
        <f>_xlfn.IFNA(VLOOKUP(AB5,ACCESSORIES!F:K,6,FALSE),"N/A")</f>
        <v>33</v>
      </c>
      <c r="AD5" s="89" t="s">
        <v>85</v>
      </c>
      <c r="AE5" s="82" t="s">
        <v>85</v>
      </c>
      <c r="AF5" s="105" t="s">
        <v>3016</v>
      </c>
      <c r="AG5" s="105" t="s">
        <v>1950</v>
      </c>
      <c r="AH5" s="9">
        <f>_xlfn.IFNA(VLOOKUP(AG5,ACCESSORIES!F:K,6,FALSE),"N/A")</f>
        <v>1.1000000000000001</v>
      </c>
      <c r="AI5" s="105" t="s">
        <v>266</v>
      </c>
      <c r="AJ5" s="105" t="s">
        <v>85</v>
      </c>
      <c r="AK5" s="3" t="s">
        <v>85</v>
      </c>
      <c r="AL5" s="105" t="s">
        <v>85</v>
      </c>
      <c r="AM5" s="105">
        <v>16.2</v>
      </c>
      <c r="AN5" s="105">
        <v>179</v>
      </c>
      <c r="AO5" s="26" t="s">
        <v>1270</v>
      </c>
      <c r="AP5" s="26" t="s">
        <v>1268</v>
      </c>
      <c r="AQ5" s="26">
        <v>33</v>
      </c>
      <c r="AR5" s="26" t="s">
        <v>1269</v>
      </c>
      <c r="AS5" s="26">
        <v>183</v>
      </c>
      <c r="AT5" s="107">
        <v>180</v>
      </c>
      <c r="AU5" s="106">
        <v>106.4</v>
      </c>
      <c r="AV5" s="55">
        <v>55</v>
      </c>
      <c r="AW5" s="55">
        <v>55</v>
      </c>
      <c r="AX5" s="55">
        <v>60</v>
      </c>
      <c r="AY5" s="105" t="s">
        <v>85</v>
      </c>
      <c r="AZ5" s="104" t="str">
        <f>_xlfn.IFNA(VLOOKUP(AY5,ACCESSORIES!F:K,6,FALSE),"N/A")</f>
        <v>N/A</v>
      </c>
      <c r="BA5" s="105" t="s">
        <v>85</v>
      </c>
      <c r="BB5" s="104" t="str">
        <f>_xlfn.IFNA(VLOOKUP(BA5,ACCESSORIES!F:K,6,FALSE),"N/A")</f>
        <v>N/A</v>
      </c>
      <c r="BC5" s="79">
        <v>25.2</v>
      </c>
      <c r="BD5" s="57">
        <v>17.7</v>
      </c>
      <c r="BE5" s="57">
        <v>17.7</v>
      </c>
      <c r="BF5" s="57">
        <v>9.6</v>
      </c>
      <c r="BG5" s="5">
        <v>48</v>
      </c>
      <c r="BH5" s="122" t="s">
        <v>3551</v>
      </c>
      <c r="BI5" s="51" t="s">
        <v>4217</v>
      </c>
      <c r="BJ5" s="83" t="s">
        <v>4233</v>
      </c>
      <c r="BK5" s="83" t="s">
        <v>5876</v>
      </c>
      <c r="BL5" s="83" t="s">
        <v>5877</v>
      </c>
      <c r="BM5" s="83" t="s">
        <v>5851</v>
      </c>
      <c r="BN5" s="83" t="s">
        <v>5878</v>
      </c>
      <c r="BO5" s="83" t="s">
        <v>5879</v>
      </c>
      <c r="BP5" s="83" t="s">
        <v>4235</v>
      </c>
      <c r="BQ5" s="83"/>
      <c r="BR5" s="83"/>
      <c r="BS5" s="83"/>
      <c r="BT5" s="351" t="s">
        <v>3564</v>
      </c>
      <c r="BU5" s="363" t="s">
        <v>3565</v>
      </c>
      <c r="BV5" s="351" t="s">
        <v>3566</v>
      </c>
      <c r="BW5" s="363" t="s">
        <v>3567</v>
      </c>
      <c r="BX5" s="96" t="str">
        <f t="shared" si="4"/>
        <v>MR301 The Standard, 15x7, -6mm Offset, 5x5.5, 108mm Centerbore, Matte Black</v>
      </c>
      <c r="BY5" s="83" t="s">
        <v>4044</v>
      </c>
      <c r="BZ5" s="83" t="s">
        <v>4045</v>
      </c>
      <c r="CA5" s="83" t="str">
        <f t="shared" si="5"/>
        <v>STREET (3XX)</v>
      </c>
    </row>
    <row r="6" spans="1:80" s="39" customFormat="1" ht="15" customHeight="1">
      <c r="A6" s="23">
        <f t="shared" si="0"/>
        <v>4</v>
      </c>
      <c r="B6" s="105" t="s">
        <v>84</v>
      </c>
      <c r="C6" s="105" t="s">
        <v>1072</v>
      </c>
      <c r="D6" s="105" t="s">
        <v>1114</v>
      </c>
      <c r="E6" s="94" t="str">
        <f>CONCATENATE(LEFT(D6,5),VLOOKUP(CONCATENATE(N6,"x",O6),'PART NUMBER GUIDE'!$B$9:$C$45,2,FALSE),VLOOKUP(CONCATENATE(P6, V6), 'PART NUMBER GUIDE'!$Q$6:$R$84, 2, FALSE),VLOOKUP(Y6,'PART NUMBER GUIDE'!$J$8:$K$37,2, FALSE),IF(U6="N/A",IF(ABS(S6)&lt;10,"0"&amp;ABS(S6),ABS(S6)),CONCATENATE(LEFT(U6,1),RIGHT(U6,1))), F6, G6)</f>
        <v>MR30157060306N</v>
      </c>
      <c r="F6" s="93" t="s">
        <v>2239</v>
      </c>
      <c r="G6" s="93"/>
      <c r="H6" s="81" t="s">
        <v>284</v>
      </c>
      <c r="I6" s="356">
        <v>40544</v>
      </c>
      <c r="J6" s="87" t="s">
        <v>1265</v>
      </c>
      <c r="K6" s="400">
        <v>226.5</v>
      </c>
      <c r="L6" s="95">
        <f t="shared" si="1"/>
        <v>226.5</v>
      </c>
      <c r="M6" s="402"/>
      <c r="N6" s="105">
        <v>15</v>
      </c>
      <c r="O6" s="24">
        <v>7</v>
      </c>
      <c r="P6" s="105" t="str">
        <f t="shared" si="2"/>
        <v>6x5.5</v>
      </c>
      <c r="Q6" s="82">
        <v>6</v>
      </c>
      <c r="R6" s="82">
        <v>5.5</v>
      </c>
      <c r="S6" s="3">
        <v>-6</v>
      </c>
      <c r="T6" s="17">
        <v>3.75</v>
      </c>
      <c r="U6" s="106" t="s">
        <v>85</v>
      </c>
      <c r="V6" s="17">
        <v>108</v>
      </c>
      <c r="W6" s="8">
        <v>20.99</v>
      </c>
      <c r="X6" s="369">
        <v>2100</v>
      </c>
      <c r="Y6" s="48" t="s">
        <v>5824</v>
      </c>
      <c r="Z6" s="81" t="s">
        <v>196</v>
      </c>
      <c r="AA6" s="369" t="str">
        <f t="shared" si="3"/>
        <v>15x7, 6x5.5, -6 OS</v>
      </c>
      <c r="AB6" s="105" t="s">
        <v>1580</v>
      </c>
      <c r="AC6" s="92">
        <f>_xlfn.IFNA(VLOOKUP(AB6,ACCESSORIES!F:K,6,FALSE),"N/A")</f>
        <v>33</v>
      </c>
      <c r="AD6" s="89" t="s">
        <v>85</v>
      </c>
      <c r="AE6" s="105" t="s">
        <v>85</v>
      </c>
      <c r="AF6" s="105" t="s">
        <v>3016</v>
      </c>
      <c r="AG6" s="105" t="s">
        <v>1950</v>
      </c>
      <c r="AH6" s="9">
        <f>_xlfn.IFNA(VLOOKUP(AG6,ACCESSORIES!F:K,6,FALSE),"N/A")</f>
        <v>1.1000000000000001</v>
      </c>
      <c r="AI6" s="105" t="s">
        <v>266</v>
      </c>
      <c r="AJ6" s="105" t="s">
        <v>85</v>
      </c>
      <c r="AK6" s="3" t="s">
        <v>85</v>
      </c>
      <c r="AL6" s="105" t="s">
        <v>85</v>
      </c>
      <c r="AM6" s="105">
        <v>16.2</v>
      </c>
      <c r="AN6" s="105">
        <v>179</v>
      </c>
      <c r="AO6" s="26" t="s">
        <v>1270</v>
      </c>
      <c r="AP6" s="26" t="s">
        <v>1268</v>
      </c>
      <c r="AQ6" s="26">
        <v>33</v>
      </c>
      <c r="AR6" s="26" t="s">
        <v>1269</v>
      </c>
      <c r="AS6" s="26">
        <v>183</v>
      </c>
      <c r="AT6" s="107">
        <v>180</v>
      </c>
      <c r="AU6" s="106">
        <v>106.4</v>
      </c>
      <c r="AV6" s="55">
        <v>55</v>
      </c>
      <c r="AW6" s="55">
        <v>55</v>
      </c>
      <c r="AX6" s="55">
        <v>60</v>
      </c>
      <c r="AY6" s="105" t="s">
        <v>85</v>
      </c>
      <c r="AZ6" s="104" t="str">
        <f>_xlfn.IFNA(VLOOKUP(AY6,ACCESSORIES!F:K,6,FALSE),"N/A")</f>
        <v>N/A</v>
      </c>
      <c r="BA6" s="105" t="s">
        <v>85</v>
      </c>
      <c r="BB6" s="104" t="str">
        <f>_xlfn.IFNA(VLOOKUP(BA6,ACCESSORIES!F:K,6,FALSE),"N/A")</f>
        <v>N/A</v>
      </c>
      <c r="BC6" s="79">
        <v>24.54</v>
      </c>
      <c r="BD6" s="57">
        <v>17.7</v>
      </c>
      <c r="BE6" s="57">
        <v>17.7</v>
      </c>
      <c r="BF6" s="57">
        <v>9.6</v>
      </c>
      <c r="BG6" s="5">
        <v>48</v>
      </c>
      <c r="BH6" s="122" t="s">
        <v>3551</v>
      </c>
      <c r="BI6" s="51" t="s">
        <v>4217</v>
      </c>
      <c r="BJ6" s="83" t="s">
        <v>4233</v>
      </c>
      <c r="BK6" s="83" t="s">
        <v>5876</v>
      </c>
      <c r="BL6" s="83" t="s">
        <v>5877</v>
      </c>
      <c r="BM6" s="83" t="s">
        <v>5851</v>
      </c>
      <c r="BN6" s="83" t="s">
        <v>5878</v>
      </c>
      <c r="BO6" s="83" t="s">
        <v>5879</v>
      </c>
      <c r="BP6" s="83" t="s">
        <v>4235</v>
      </c>
      <c r="BQ6" s="83"/>
      <c r="BR6" s="83"/>
      <c r="BS6" s="83"/>
      <c r="BT6" s="351" t="s">
        <v>3568</v>
      </c>
      <c r="BU6" s="363" t="s">
        <v>3569</v>
      </c>
      <c r="BV6" s="351" t="s">
        <v>3570</v>
      </c>
      <c r="BW6" s="363" t="s">
        <v>3571</v>
      </c>
      <c r="BX6" s="96" t="str">
        <f t="shared" si="4"/>
        <v>MR301 The Standard, 15x7, -6mm Offset, 6x5.5, 108mm Centerbore, Machined - Clear Coat</v>
      </c>
      <c r="BY6" s="83" t="s">
        <v>4044</v>
      </c>
      <c r="BZ6" s="83" t="s">
        <v>4045</v>
      </c>
      <c r="CA6" s="83" t="str">
        <f t="shared" si="5"/>
        <v>STREET (3XX)</v>
      </c>
    </row>
    <row r="7" spans="1:80" s="39" customFormat="1" ht="15" customHeight="1">
      <c r="A7" s="23">
        <f t="shared" si="0"/>
        <v>5</v>
      </c>
      <c r="B7" s="105" t="s">
        <v>84</v>
      </c>
      <c r="C7" s="105" t="s">
        <v>1072</v>
      </c>
      <c r="D7" s="105" t="s">
        <v>1114</v>
      </c>
      <c r="E7" s="94" t="str">
        <f>CONCATENATE(LEFT(D7,5),VLOOKUP(CONCATENATE(N7,"x",O7),'PART NUMBER GUIDE'!$B$9:$C$45,2,FALSE),VLOOKUP(CONCATENATE(P7, V7), 'PART NUMBER GUIDE'!$Q$6:$R$84, 2, FALSE),VLOOKUP(Y7,'PART NUMBER GUIDE'!$J$8:$K$37,2, FALSE),IF(U7="N/A",IF(ABS(S7)&lt;10,"0"&amp;ABS(S7),ABS(S7)),CONCATENATE(LEFT(U7,1),RIGHT(U7,1))), F7, G7)</f>
        <v>MR30157060506N</v>
      </c>
      <c r="F7" s="93" t="s">
        <v>2239</v>
      </c>
      <c r="G7" s="93"/>
      <c r="H7" s="81" t="s">
        <v>285</v>
      </c>
      <c r="I7" s="356">
        <v>40544</v>
      </c>
      <c r="J7" s="87" t="s">
        <v>1265</v>
      </c>
      <c r="K7" s="400">
        <v>226.5</v>
      </c>
      <c r="L7" s="95">
        <f t="shared" si="1"/>
        <v>226.5</v>
      </c>
      <c r="M7" s="402"/>
      <c r="N7" s="105">
        <v>15</v>
      </c>
      <c r="O7" s="24">
        <v>7</v>
      </c>
      <c r="P7" s="105" t="str">
        <f t="shared" si="2"/>
        <v>6x5.5</v>
      </c>
      <c r="Q7" s="82">
        <v>6</v>
      </c>
      <c r="R7" s="82">
        <v>5.5</v>
      </c>
      <c r="S7" s="3">
        <v>-6</v>
      </c>
      <c r="T7" s="17">
        <v>3.75</v>
      </c>
      <c r="U7" s="106" t="s">
        <v>85</v>
      </c>
      <c r="V7" s="17">
        <v>108</v>
      </c>
      <c r="W7" s="8">
        <v>21.36</v>
      </c>
      <c r="X7" s="369">
        <v>2100</v>
      </c>
      <c r="Y7" s="81" t="s">
        <v>2309</v>
      </c>
      <c r="Z7" s="81" t="s">
        <v>3002</v>
      </c>
      <c r="AA7" s="369" t="str">
        <f t="shared" si="3"/>
        <v>15x7, 6x5.5, -6 OS</v>
      </c>
      <c r="AB7" s="82" t="s">
        <v>1582</v>
      </c>
      <c r="AC7" s="92">
        <f>_xlfn.IFNA(VLOOKUP(AB7,ACCESSORIES!F:K,6,FALSE),"N/A")</f>
        <v>33</v>
      </c>
      <c r="AD7" s="89" t="s">
        <v>85</v>
      </c>
      <c r="AE7" s="82" t="s">
        <v>85</v>
      </c>
      <c r="AF7" s="105" t="s">
        <v>3016</v>
      </c>
      <c r="AG7" s="105" t="s">
        <v>1950</v>
      </c>
      <c r="AH7" s="9">
        <f>_xlfn.IFNA(VLOOKUP(AG7,ACCESSORIES!F:K,6,FALSE),"N/A")</f>
        <v>1.1000000000000001</v>
      </c>
      <c r="AI7" s="105" t="s">
        <v>266</v>
      </c>
      <c r="AJ7" s="105" t="s">
        <v>85</v>
      </c>
      <c r="AK7" s="3" t="s">
        <v>85</v>
      </c>
      <c r="AL7" s="105" t="s">
        <v>85</v>
      </c>
      <c r="AM7" s="105">
        <v>16.2</v>
      </c>
      <c r="AN7" s="105">
        <v>179</v>
      </c>
      <c r="AO7" s="26" t="s">
        <v>1270</v>
      </c>
      <c r="AP7" s="26" t="s">
        <v>1268</v>
      </c>
      <c r="AQ7" s="26">
        <v>33</v>
      </c>
      <c r="AR7" s="26" t="s">
        <v>1269</v>
      </c>
      <c r="AS7" s="26">
        <v>183</v>
      </c>
      <c r="AT7" s="107">
        <v>180</v>
      </c>
      <c r="AU7" s="106">
        <v>106.4</v>
      </c>
      <c r="AV7" s="55">
        <v>55</v>
      </c>
      <c r="AW7" s="55">
        <v>55</v>
      </c>
      <c r="AX7" s="55">
        <v>60</v>
      </c>
      <c r="AY7" s="105" t="s">
        <v>85</v>
      </c>
      <c r="AZ7" s="104" t="str">
        <f>_xlfn.IFNA(VLOOKUP(AY7,ACCESSORIES!F:K,6,FALSE),"N/A")</f>
        <v>N/A</v>
      </c>
      <c r="BA7" s="105" t="s">
        <v>85</v>
      </c>
      <c r="BB7" s="104" t="str">
        <f>_xlfn.IFNA(VLOOKUP(BA7,ACCESSORIES!F:K,6,FALSE),"N/A")</f>
        <v>N/A</v>
      </c>
      <c r="BC7" s="79">
        <v>24.89</v>
      </c>
      <c r="BD7" s="57">
        <v>17.7</v>
      </c>
      <c r="BE7" s="57">
        <v>17.7</v>
      </c>
      <c r="BF7" s="57">
        <v>9.6</v>
      </c>
      <c r="BG7" s="5">
        <v>48</v>
      </c>
      <c r="BH7" s="122" t="s">
        <v>3551</v>
      </c>
      <c r="BI7" s="51" t="s">
        <v>4217</v>
      </c>
      <c r="BJ7" s="83" t="s">
        <v>4233</v>
      </c>
      <c r="BK7" s="83" t="s">
        <v>5876</v>
      </c>
      <c r="BL7" s="83" t="s">
        <v>5877</v>
      </c>
      <c r="BM7" s="83" t="s">
        <v>5851</v>
      </c>
      <c r="BN7" s="83" t="s">
        <v>5878</v>
      </c>
      <c r="BO7" s="83" t="s">
        <v>5879</v>
      </c>
      <c r="BP7" s="83" t="s">
        <v>4235</v>
      </c>
      <c r="BQ7" s="83"/>
      <c r="BR7" s="83"/>
      <c r="BS7" s="83"/>
      <c r="BT7" s="351" t="s">
        <v>3572</v>
      </c>
      <c r="BU7" s="363" t="s">
        <v>3573</v>
      </c>
      <c r="BV7" s="351" t="s">
        <v>3574</v>
      </c>
      <c r="BW7" s="363" t="s">
        <v>3575</v>
      </c>
      <c r="BX7" s="96" t="str">
        <f t="shared" si="4"/>
        <v>MR301 The Standard, 15x7, -6mm Offset, 6x5.5, 108mm Centerbore, Matte Black</v>
      </c>
      <c r="BY7" s="83" t="s">
        <v>4044</v>
      </c>
      <c r="BZ7" s="83" t="s">
        <v>4045</v>
      </c>
      <c r="CA7" s="83" t="str">
        <f t="shared" si="5"/>
        <v>STREET (3XX)</v>
      </c>
    </row>
    <row r="8" spans="1:80" s="39" customFormat="1" ht="15" customHeight="1">
      <c r="A8" s="23">
        <f t="shared" si="0"/>
        <v>6</v>
      </c>
      <c r="B8" s="105" t="s">
        <v>84</v>
      </c>
      <c r="C8" s="105" t="s">
        <v>1072</v>
      </c>
      <c r="D8" s="105" t="s">
        <v>1114</v>
      </c>
      <c r="E8" s="94" t="str">
        <f>CONCATENATE(LEFT(D8,5),VLOOKUP(CONCATENATE(N8,"x",O8),'PART NUMBER GUIDE'!$B$9:$C$45,2,FALSE),VLOOKUP(CONCATENATE(P8, V8), 'PART NUMBER GUIDE'!$Q$6:$R$84, 2, FALSE),VLOOKUP(Y8,'PART NUMBER GUIDE'!$J$8:$K$37,2, FALSE),IF(U8="N/A",IF(ABS(S8)&lt;10,"0"&amp;ABS(S8),ABS(S8)),CONCATENATE(LEFT(U8,1),RIGHT(U8,1))), F8, G8)</f>
        <v>MR30167060500</v>
      </c>
      <c r="F8" s="93"/>
      <c r="G8" s="93"/>
      <c r="H8" s="81" t="s">
        <v>362</v>
      </c>
      <c r="I8" s="356">
        <v>40544</v>
      </c>
      <c r="J8" s="87" t="s">
        <v>1265</v>
      </c>
      <c r="K8" s="400">
        <v>275</v>
      </c>
      <c r="L8" s="95">
        <f t="shared" si="1"/>
        <v>275</v>
      </c>
      <c r="M8" s="402"/>
      <c r="N8" s="105">
        <v>16</v>
      </c>
      <c r="O8" s="8">
        <v>7</v>
      </c>
      <c r="P8" s="105" t="str">
        <f t="shared" si="2"/>
        <v>6x5.5</v>
      </c>
      <c r="Q8" s="3">
        <v>6</v>
      </c>
      <c r="R8" s="3">
        <v>5.5</v>
      </c>
      <c r="S8" s="3">
        <v>0</v>
      </c>
      <c r="T8" s="17">
        <v>4</v>
      </c>
      <c r="U8" s="106" t="s">
        <v>85</v>
      </c>
      <c r="V8" s="17">
        <v>108</v>
      </c>
      <c r="W8" s="10">
        <v>26.6</v>
      </c>
      <c r="X8" s="369">
        <v>3600</v>
      </c>
      <c r="Y8" s="81" t="s">
        <v>2309</v>
      </c>
      <c r="Z8" s="81" t="s">
        <v>3002</v>
      </c>
      <c r="AA8" s="369" t="str">
        <f t="shared" si="3"/>
        <v>16x7, 6x5.5, 0 OS</v>
      </c>
      <c r="AB8" s="82" t="s">
        <v>1582</v>
      </c>
      <c r="AC8" s="92">
        <f>_xlfn.IFNA(VLOOKUP(AB8,ACCESSORIES!F:K,6,FALSE),"N/A")</f>
        <v>33</v>
      </c>
      <c r="AD8" s="89" t="s">
        <v>85</v>
      </c>
      <c r="AE8" s="3" t="s">
        <v>85</v>
      </c>
      <c r="AF8" s="105" t="s">
        <v>3016</v>
      </c>
      <c r="AG8" s="105" t="s">
        <v>1950</v>
      </c>
      <c r="AH8" s="9">
        <f>_xlfn.IFNA(VLOOKUP(AG8,ACCESSORIES!F:K,6,FALSE),"N/A")</f>
        <v>1.1000000000000001</v>
      </c>
      <c r="AI8" s="105" t="s">
        <v>266</v>
      </c>
      <c r="AJ8" s="105" t="s">
        <v>85</v>
      </c>
      <c r="AK8" s="3" t="s">
        <v>85</v>
      </c>
      <c r="AL8" s="105" t="s">
        <v>85</v>
      </c>
      <c r="AM8" s="105">
        <v>16.2</v>
      </c>
      <c r="AN8" s="105">
        <v>178</v>
      </c>
      <c r="AO8" s="26" t="s">
        <v>1270</v>
      </c>
      <c r="AP8" s="26" t="s">
        <v>1271</v>
      </c>
      <c r="AQ8" s="26">
        <v>35</v>
      </c>
      <c r="AR8" s="26" t="s">
        <v>1272</v>
      </c>
      <c r="AS8" s="26">
        <v>194</v>
      </c>
      <c r="AT8" s="107">
        <v>186</v>
      </c>
      <c r="AU8" s="106">
        <v>106.4</v>
      </c>
      <c r="AV8" s="55">
        <v>55</v>
      </c>
      <c r="AW8" s="55">
        <v>55</v>
      </c>
      <c r="AX8" s="55">
        <v>43</v>
      </c>
      <c r="AY8" s="105" t="s">
        <v>85</v>
      </c>
      <c r="AZ8" s="104" t="str">
        <f>_xlfn.IFNA(VLOOKUP(AY8,ACCESSORIES!F:K,6,FALSE),"N/A")</f>
        <v>N/A</v>
      </c>
      <c r="BA8" s="105" t="s">
        <v>85</v>
      </c>
      <c r="BB8" s="104" t="str">
        <f>_xlfn.IFNA(VLOOKUP(BA8,ACCESSORIES!F:K,6,FALSE),"N/A")</f>
        <v>N/A</v>
      </c>
      <c r="BC8" s="79">
        <v>30.9</v>
      </c>
      <c r="BD8" s="57">
        <v>18.600000000000001</v>
      </c>
      <c r="BE8" s="57">
        <v>18.600000000000001</v>
      </c>
      <c r="BF8" s="57">
        <v>9.1</v>
      </c>
      <c r="BG8" s="82">
        <v>36</v>
      </c>
      <c r="BH8" s="122" t="s">
        <v>3551</v>
      </c>
      <c r="BI8" s="51" t="s">
        <v>4217</v>
      </c>
      <c r="BJ8" s="83" t="s">
        <v>4233</v>
      </c>
      <c r="BK8" s="83" t="s">
        <v>5876</v>
      </c>
      <c r="BL8" s="83" t="s">
        <v>5877</v>
      </c>
      <c r="BM8" s="83" t="s">
        <v>5851</v>
      </c>
      <c r="BN8" s="83" t="s">
        <v>5878</v>
      </c>
      <c r="BO8" s="83" t="s">
        <v>5879</v>
      </c>
      <c r="BP8" s="83" t="s">
        <v>4235</v>
      </c>
      <c r="BQ8" s="83"/>
      <c r="BR8" s="83"/>
      <c r="BS8" s="83"/>
      <c r="BT8" s="351" t="s">
        <v>3572</v>
      </c>
      <c r="BU8" s="363" t="s">
        <v>3573</v>
      </c>
      <c r="BV8" s="351" t="s">
        <v>3574</v>
      </c>
      <c r="BW8" s="363" t="s">
        <v>3575</v>
      </c>
      <c r="BX8" s="96" t="str">
        <f t="shared" si="4"/>
        <v>MR301 The Standard, 16x7, 0mm Offset, 6x5.5, 108mm Centerbore, Matte Black</v>
      </c>
      <c r="BY8" s="83" t="s">
        <v>4044</v>
      </c>
      <c r="BZ8" s="83" t="s">
        <v>4045</v>
      </c>
      <c r="CA8" s="83" t="str">
        <f t="shared" si="5"/>
        <v>STREET (3XX)</v>
      </c>
    </row>
    <row r="9" spans="1:80" s="39" customFormat="1" ht="15" customHeight="1">
      <c r="A9" s="23">
        <f t="shared" si="0"/>
        <v>7</v>
      </c>
      <c r="B9" s="105" t="s">
        <v>84</v>
      </c>
      <c r="C9" s="105" t="s">
        <v>1072</v>
      </c>
      <c r="D9" s="105" t="s">
        <v>1114</v>
      </c>
      <c r="E9" s="94" t="str">
        <f>CONCATENATE(LEFT(D9,5),VLOOKUP(CONCATENATE(N9,"x",O9),'PART NUMBER GUIDE'!$B$9:$C$45,2,FALSE),VLOOKUP(CONCATENATE(P9, V9), 'PART NUMBER GUIDE'!$Q$6:$R$84, 2, FALSE),VLOOKUP(Y9,'PART NUMBER GUIDE'!$J$8:$K$37,2, FALSE),IF(U9="N/A",IF(ABS(S9)&lt;10,"0"&amp;ABS(S9),ABS(S9)),CONCATENATE(LEFT(U9,1),RIGHT(U9,1))), F9, G9)</f>
        <v>MR30167080500</v>
      </c>
      <c r="F9" s="93"/>
      <c r="G9" s="93"/>
      <c r="H9" s="81" t="s">
        <v>363</v>
      </c>
      <c r="I9" s="356">
        <v>40544</v>
      </c>
      <c r="J9" s="87" t="s">
        <v>1265</v>
      </c>
      <c r="K9" s="400">
        <v>275</v>
      </c>
      <c r="L9" s="95">
        <f t="shared" si="1"/>
        <v>275</v>
      </c>
      <c r="M9" s="402"/>
      <c r="N9" s="105">
        <v>16</v>
      </c>
      <c r="O9" s="8">
        <v>7</v>
      </c>
      <c r="P9" s="105" t="str">
        <f t="shared" si="2"/>
        <v>8x6.5</v>
      </c>
      <c r="Q9" s="3">
        <v>8</v>
      </c>
      <c r="R9" s="3">
        <v>6.5</v>
      </c>
      <c r="S9" s="3">
        <v>0</v>
      </c>
      <c r="T9" s="17">
        <v>4</v>
      </c>
      <c r="U9" s="106" t="s">
        <v>85</v>
      </c>
      <c r="V9" s="17">
        <v>130.81</v>
      </c>
      <c r="W9" s="10">
        <v>26</v>
      </c>
      <c r="X9" s="369">
        <v>3600</v>
      </c>
      <c r="Y9" s="81" t="s">
        <v>2309</v>
      </c>
      <c r="Z9" s="81" t="s">
        <v>3002</v>
      </c>
      <c r="AA9" s="369" t="str">
        <f t="shared" si="3"/>
        <v>16x7, 8x6.5, 0 OS</v>
      </c>
      <c r="AB9" s="82" t="s">
        <v>1917</v>
      </c>
      <c r="AC9" s="92">
        <f>_xlfn.IFNA(VLOOKUP(AB9,ACCESSORIES!F:K,6,FALSE),"N/A")</f>
        <v>33</v>
      </c>
      <c r="AD9" s="89" t="s">
        <v>85</v>
      </c>
      <c r="AE9" s="3" t="s">
        <v>85</v>
      </c>
      <c r="AF9" s="3" t="s">
        <v>3020</v>
      </c>
      <c r="AG9" s="105" t="s">
        <v>1950</v>
      </c>
      <c r="AH9" s="9">
        <f>_xlfn.IFNA(VLOOKUP(AG9,ACCESSORIES!F:K,6,FALSE),"N/A")</f>
        <v>1.1000000000000001</v>
      </c>
      <c r="AI9" s="105" t="s">
        <v>266</v>
      </c>
      <c r="AJ9" s="105" t="s">
        <v>85</v>
      </c>
      <c r="AK9" s="3" t="s">
        <v>85</v>
      </c>
      <c r="AL9" s="105" t="s">
        <v>85</v>
      </c>
      <c r="AM9" s="105">
        <v>16.2</v>
      </c>
      <c r="AN9" s="105">
        <v>196</v>
      </c>
      <c r="AO9" s="26" t="s">
        <v>1270</v>
      </c>
      <c r="AP9" s="26" t="s">
        <v>1271</v>
      </c>
      <c r="AQ9" s="26">
        <v>36</v>
      </c>
      <c r="AR9" s="26">
        <v>37</v>
      </c>
      <c r="AS9" s="26">
        <v>194</v>
      </c>
      <c r="AT9" s="107">
        <v>186</v>
      </c>
      <c r="AU9" s="106">
        <v>124</v>
      </c>
      <c r="AV9" s="55">
        <v>100</v>
      </c>
      <c r="AW9" s="55">
        <v>100</v>
      </c>
      <c r="AX9" s="55">
        <v>94</v>
      </c>
      <c r="AY9" s="105" t="s">
        <v>85</v>
      </c>
      <c r="AZ9" s="104" t="str">
        <f>_xlfn.IFNA(VLOOKUP(AY9,ACCESSORIES!F:K,6,FALSE),"N/A")</f>
        <v>N/A</v>
      </c>
      <c r="BA9" s="105" t="s">
        <v>85</v>
      </c>
      <c r="BB9" s="104" t="str">
        <f>_xlfn.IFNA(VLOOKUP(BA9,ACCESSORIES!F:K,6,FALSE),"N/A")</f>
        <v>N/A</v>
      </c>
      <c r="BC9" s="79">
        <v>29.5</v>
      </c>
      <c r="BD9" s="57">
        <v>18.600000000000001</v>
      </c>
      <c r="BE9" s="57">
        <v>18.600000000000001</v>
      </c>
      <c r="BF9" s="57">
        <v>9.1</v>
      </c>
      <c r="BG9" s="82">
        <v>36</v>
      </c>
      <c r="BH9" s="122" t="s">
        <v>3551</v>
      </c>
      <c r="BI9" s="51" t="s">
        <v>4217</v>
      </c>
      <c r="BJ9" s="83" t="s">
        <v>4233</v>
      </c>
      <c r="BK9" s="83" t="s">
        <v>5876</v>
      </c>
      <c r="BL9" s="83" t="s">
        <v>5877</v>
      </c>
      <c r="BM9" s="83" t="s">
        <v>5851</v>
      </c>
      <c r="BN9" s="83" t="s">
        <v>5878</v>
      </c>
      <c r="BO9" s="83" t="s">
        <v>5879</v>
      </c>
      <c r="BP9" s="83" t="s">
        <v>4235</v>
      </c>
      <c r="BQ9" s="83"/>
      <c r="BR9" s="83"/>
      <c r="BS9" s="83"/>
      <c r="BT9" s="351" t="s">
        <v>3576</v>
      </c>
      <c r="BU9" s="363" t="s">
        <v>3577</v>
      </c>
      <c r="BV9" s="351" t="s">
        <v>3578</v>
      </c>
      <c r="BW9" s="363" t="s">
        <v>3579</v>
      </c>
      <c r="BX9" s="96" t="str">
        <f t="shared" si="4"/>
        <v>MR301 The Standard, 16x7, 0mm Offset, 8x6.5, 130.81mm Centerbore, Matte Black</v>
      </c>
      <c r="BY9" s="83" t="s">
        <v>4044</v>
      </c>
      <c r="BZ9" s="83" t="s">
        <v>4045</v>
      </c>
      <c r="CA9" s="83" t="str">
        <f t="shared" si="5"/>
        <v>STREET (3XX)</v>
      </c>
    </row>
    <row r="10" spans="1:80" s="39" customFormat="1" ht="15" customHeight="1">
      <c r="A10" s="23">
        <f t="shared" si="0"/>
        <v>8</v>
      </c>
      <c r="B10" s="105" t="s">
        <v>84</v>
      </c>
      <c r="C10" s="105" t="s">
        <v>1072</v>
      </c>
      <c r="D10" s="105" t="s">
        <v>1114</v>
      </c>
      <c r="E10" s="149" t="str">
        <f>CONCATENATE(LEFT(D10,5),VLOOKUP(CONCATENATE(N10,"x",O10),'PART NUMBER GUIDE'!$B$9:$C$45,2,FALSE),VLOOKUP(CONCATENATE(P10, V10), 'PART NUMBER GUIDE'!$Q$6:$R$84, 2, FALSE),VLOOKUP(Y10,'PART NUMBER GUIDE'!$J$8:$K$37,2, FALSE),IF(U10="N/A",IF(ABS(S10)&lt;10,"0"&amp;ABS(S10),ABS(S10)),CONCATENATE(LEFT(U10,1),RIGHT(U10,1))), F10, G10)</f>
        <v>MR30168012300</v>
      </c>
      <c r="F10" s="93"/>
      <c r="G10" s="93"/>
      <c r="H10" s="81" t="s">
        <v>286</v>
      </c>
      <c r="I10" s="356">
        <v>40544</v>
      </c>
      <c r="J10" s="87" t="s">
        <v>1265</v>
      </c>
      <c r="K10" s="400">
        <v>275</v>
      </c>
      <c r="L10" s="95">
        <f t="shared" si="1"/>
        <v>275</v>
      </c>
      <c r="M10" s="402"/>
      <c r="N10" s="105">
        <v>16</v>
      </c>
      <c r="O10" s="8">
        <v>8</v>
      </c>
      <c r="P10" s="105" t="str">
        <f t="shared" si="2"/>
        <v>5x4.5</v>
      </c>
      <c r="Q10" s="3">
        <v>5</v>
      </c>
      <c r="R10" s="3">
        <v>4.5</v>
      </c>
      <c r="S10" s="3">
        <v>0</v>
      </c>
      <c r="T10" s="17">
        <v>4.5</v>
      </c>
      <c r="U10" s="106" t="s">
        <v>85</v>
      </c>
      <c r="V10" s="17">
        <v>83</v>
      </c>
      <c r="W10" s="8">
        <v>25.9</v>
      </c>
      <c r="X10" s="369">
        <v>2100</v>
      </c>
      <c r="Y10" s="48" t="s">
        <v>5824</v>
      </c>
      <c r="Z10" s="81" t="s">
        <v>196</v>
      </c>
      <c r="AA10" s="369" t="str">
        <f t="shared" si="3"/>
        <v>16x8, 5x4.5, 0 OS</v>
      </c>
      <c r="AB10" s="82" t="s">
        <v>1589</v>
      </c>
      <c r="AC10" s="92">
        <f>_xlfn.IFNA(VLOOKUP(AB10,ACCESSORIES!F:K,6,FALSE),"N/A")</f>
        <v>33</v>
      </c>
      <c r="AD10" s="89" t="s">
        <v>85</v>
      </c>
      <c r="AE10" s="105" t="s">
        <v>85</v>
      </c>
      <c r="AF10" s="101" t="s">
        <v>3100</v>
      </c>
      <c r="AG10" s="105" t="s">
        <v>1950</v>
      </c>
      <c r="AH10" s="9">
        <f>_xlfn.IFNA(VLOOKUP(AG10,ACCESSORIES!F:K,6,FALSE),"N/A")</f>
        <v>1.1000000000000001</v>
      </c>
      <c r="AI10" s="105" t="s">
        <v>266</v>
      </c>
      <c r="AJ10" s="105" t="s">
        <v>85</v>
      </c>
      <c r="AK10" s="3" t="s">
        <v>85</v>
      </c>
      <c r="AL10" s="105" t="s">
        <v>85</v>
      </c>
      <c r="AM10" s="105">
        <v>16.2</v>
      </c>
      <c r="AN10" s="105">
        <v>150</v>
      </c>
      <c r="AO10" s="26" t="s">
        <v>1273</v>
      </c>
      <c r="AP10" s="26" t="s">
        <v>1274</v>
      </c>
      <c r="AQ10" s="26">
        <v>28</v>
      </c>
      <c r="AR10" s="26" t="s">
        <v>1275</v>
      </c>
      <c r="AS10" s="26">
        <v>193</v>
      </c>
      <c r="AT10" s="107">
        <v>189</v>
      </c>
      <c r="AU10" s="102">
        <v>77.099999999999994</v>
      </c>
      <c r="AV10" s="55">
        <v>76</v>
      </c>
      <c r="AW10" s="55">
        <v>80</v>
      </c>
      <c r="AX10" s="55">
        <v>64</v>
      </c>
      <c r="AY10" s="105" t="s">
        <v>85</v>
      </c>
      <c r="AZ10" s="104" t="str">
        <f>_xlfn.IFNA(VLOOKUP(AY10,ACCESSORIES!F:K,6,FALSE),"N/A")</f>
        <v>N/A</v>
      </c>
      <c r="BA10" s="105" t="s">
        <v>85</v>
      </c>
      <c r="BB10" s="104" t="str">
        <f>_xlfn.IFNA(VLOOKUP(BA10,ACCESSORIES!F:K,6,FALSE),"N/A")</f>
        <v>N/A</v>
      </c>
      <c r="BC10" s="79">
        <v>29.4</v>
      </c>
      <c r="BD10" s="57">
        <v>18.7</v>
      </c>
      <c r="BE10" s="57">
        <v>18.7</v>
      </c>
      <c r="BF10" s="57">
        <v>10.6</v>
      </c>
      <c r="BG10" s="82">
        <v>36</v>
      </c>
      <c r="BH10" s="122" t="s">
        <v>3551</v>
      </c>
      <c r="BI10" s="51" t="s">
        <v>4217</v>
      </c>
      <c r="BJ10" s="83" t="s">
        <v>4233</v>
      </c>
      <c r="BK10" s="83" t="s">
        <v>5876</v>
      </c>
      <c r="BL10" s="83" t="s">
        <v>5877</v>
      </c>
      <c r="BM10" s="83" t="s">
        <v>5851</v>
      </c>
      <c r="BN10" s="83" t="s">
        <v>5878</v>
      </c>
      <c r="BO10" s="83" t="s">
        <v>5879</v>
      </c>
      <c r="BP10" s="83" t="s">
        <v>4235</v>
      </c>
      <c r="BQ10" s="83"/>
      <c r="BR10" s="83"/>
      <c r="BS10" s="83"/>
      <c r="BT10" s="351" t="s">
        <v>3560</v>
      </c>
      <c r="BU10" s="363" t="s">
        <v>3561</v>
      </c>
      <c r="BV10" s="351" t="s">
        <v>3562</v>
      </c>
      <c r="BW10" s="363" t="s">
        <v>3563</v>
      </c>
      <c r="BX10" s="96" t="str">
        <f t="shared" si="4"/>
        <v>MR301 The Standard, 16x8, 0mm Offset, 5x4.5, 83mm Centerbore, Machined - Clear Coat</v>
      </c>
      <c r="BY10" s="83" t="s">
        <v>4044</v>
      </c>
      <c r="BZ10" s="83" t="s">
        <v>4045</v>
      </c>
      <c r="CA10" s="83" t="str">
        <f t="shared" si="5"/>
        <v>STREET (3XX)</v>
      </c>
    </row>
    <row r="11" spans="1:80" s="39" customFormat="1" ht="15" customHeight="1">
      <c r="A11" s="23">
        <f t="shared" si="0"/>
        <v>9</v>
      </c>
      <c r="B11" s="105" t="s">
        <v>84</v>
      </c>
      <c r="C11" s="105" t="s">
        <v>1072</v>
      </c>
      <c r="D11" s="105" t="s">
        <v>1114</v>
      </c>
      <c r="E11" s="149" t="str">
        <f>CONCATENATE(LEFT(D11,5),VLOOKUP(CONCATENATE(N11,"x",O11),'PART NUMBER GUIDE'!$B$9:$C$45,2,FALSE),VLOOKUP(CONCATENATE(P11, V11), 'PART NUMBER GUIDE'!$Q$6:$R$84, 2, FALSE),VLOOKUP(Y11,'PART NUMBER GUIDE'!$J$8:$K$37,2, FALSE),IF(U11="N/A",IF(ABS(S11)&lt;10,"0"&amp;ABS(S11),ABS(S11)),CONCATENATE(LEFT(U11,1),RIGHT(U11,1))), F11, G11)</f>
        <v>MR30168012500</v>
      </c>
      <c r="F11" s="93"/>
      <c r="G11" s="93"/>
      <c r="H11" s="81" t="s">
        <v>1981</v>
      </c>
      <c r="I11" s="356">
        <v>40544</v>
      </c>
      <c r="J11" s="87" t="s">
        <v>1265</v>
      </c>
      <c r="K11" s="400">
        <v>275</v>
      </c>
      <c r="L11" s="95">
        <f t="shared" si="1"/>
        <v>275</v>
      </c>
      <c r="M11" s="402"/>
      <c r="N11" s="105">
        <v>16</v>
      </c>
      <c r="O11" s="8">
        <v>8</v>
      </c>
      <c r="P11" s="105" t="str">
        <f t="shared" si="2"/>
        <v>5x4.5</v>
      </c>
      <c r="Q11" s="3">
        <v>5</v>
      </c>
      <c r="R11" s="3">
        <v>4.5</v>
      </c>
      <c r="S11" s="3">
        <v>0</v>
      </c>
      <c r="T11" s="17">
        <v>4.5</v>
      </c>
      <c r="U11" s="106" t="s">
        <v>85</v>
      </c>
      <c r="V11" s="17">
        <v>83</v>
      </c>
      <c r="W11" s="8">
        <v>25.46</v>
      </c>
      <c r="X11" s="369">
        <v>2100</v>
      </c>
      <c r="Y11" s="81" t="s">
        <v>2309</v>
      </c>
      <c r="Z11" s="81" t="s">
        <v>3002</v>
      </c>
      <c r="AA11" s="369" t="str">
        <f t="shared" si="3"/>
        <v>16x8, 5x4.5, 0 OS</v>
      </c>
      <c r="AB11" s="82" t="s">
        <v>1591</v>
      </c>
      <c r="AC11" s="92">
        <f>_xlfn.IFNA(VLOOKUP(AB11,ACCESSORIES!F:K,6,FALSE),"N/A")</f>
        <v>33</v>
      </c>
      <c r="AD11" s="89" t="s">
        <v>85</v>
      </c>
      <c r="AE11" s="82" t="s">
        <v>85</v>
      </c>
      <c r="AF11" s="101" t="s">
        <v>3100</v>
      </c>
      <c r="AG11" s="105" t="s">
        <v>1950</v>
      </c>
      <c r="AH11" s="9">
        <f>_xlfn.IFNA(VLOOKUP(AG11,ACCESSORIES!F:K,6,FALSE),"N/A")</f>
        <v>1.1000000000000001</v>
      </c>
      <c r="AI11" s="105" t="s">
        <v>266</v>
      </c>
      <c r="AJ11" s="105" t="s">
        <v>85</v>
      </c>
      <c r="AK11" s="3" t="s">
        <v>85</v>
      </c>
      <c r="AL11" s="105" t="s">
        <v>85</v>
      </c>
      <c r="AM11" s="105">
        <v>16.2</v>
      </c>
      <c r="AN11" s="105">
        <v>150</v>
      </c>
      <c r="AO11" s="26" t="s">
        <v>1273</v>
      </c>
      <c r="AP11" s="26" t="s">
        <v>1274</v>
      </c>
      <c r="AQ11" s="26">
        <v>28</v>
      </c>
      <c r="AR11" s="26" t="s">
        <v>1275</v>
      </c>
      <c r="AS11" s="26">
        <v>193</v>
      </c>
      <c r="AT11" s="107">
        <v>189</v>
      </c>
      <c r="AU11" s="102">
        <v>77.099999999999994</v>
      </c>
      <c r="AV11" s="55">
        <v>76</v>
      </c>
      <c r="AW11" s="55">
        <v>80</v>
      </c>
      <c r="AX11" s="55">
        <v>64</v>
      </c>
      <c r="AY11" s="105" t="s">
        <v>85</v>
      </c>
      <c r="AZ11" s="104" t="str">
        <f>_xlfn.IFNA(VLOOKUP(AY11,ACCESSORIES!F:K,6,FALSE),"N/A")</f>
        <v>N/A</v>
      </c>
      <c r="BA11" s="105" t="s">
        <v>85</v>
      </c>
      <c r="BB11" s="104" t="str">
        <f>_xlfn.IFNA(VLOOKUP(BA11,ACCESSORIES!F:K,6,FALSE),"N/A")</f>
        <v>N/A</v>
      </c>
      <c r="BC11" s="79">
        <v>29.5</v>
      </c>
      <c r="BD11" s="57">
        <v>18.7</v>
      </c>
      <c r="BE11" s="57">
        <v>18.7</v>
      </c>
      <c r="BF11" s="57">
        <v>10.6</v>
      </c>
      <c r="BG11" s="82">
        <v>36</v>
      </c>
      <c r="BH11" s="122" t="s">
        <v>3551</v>
      </c>
      <c r="BI11" s="51" t="s">
        <v>4217</v>
      </c>
      <c r="BJ11" s="83" t="s">
        <v>4233</v>
      </c>
      <c r="BK11" s="83" t="s">
        <v>5876</v>
      </c>
      <c r="BL11" s="83" t="s">
        <v>5877</v>
      </c>
      <c r="BM11" s="83" t="s">
        <v>5851</v>
      </c>
      <c r="BN11" s="83" t="s">
        <v>5878</v>
      </c>
      <c r="BO11" s="83" t="s">
        <v>5879</v>
      </c>
      <c r="BP11" s="83" t="s">
        <v>4235</v>
      </c>
      <c r="BQ11" s="83"/>
      <c r="BR11" s="83"/>
      <c r="BS11" s="83"/>
      <c r="BT11" s="351" t="s">
        <v>3564</v>
      </c>
      <c r="BU11" s="363" t="s">
        <v>3565</v>
      </c>
      <c r="BV11" s="351" t="s">
        <v>3566</v>
      </c>
      <c r="BW11" s="363" t="s">
        <v>3567</v>
      </c>
      <c r="BX11" s="96" t="str">
        <f t="shared" si="4"/>
        <v>MR301 The Standard, 16x8, 0mm Offset, 5x4.5, 83mm Centerbore, Matte Black</v>
      </c>
      <c r="BY11" s="83" t="s">
        <v>4044</v>
      </c>
      <c r="BZ11" s="83" t="s">
        <v>4045</v>
      </c>
      <c r="CA11" s="83" t="str">
        <f t="shared" si="5"/>
        <v>STREET (3XX)</v>
      </c>
    </row>
    <row r="12" spans="1:80" s="39" customFormat="1" ht="15" customHeight="1">
      <c r="A12" s="23">
        <f t="shared" si="0"/>
        <v>10</v>
      </c>
      <c r="B12" s="105" t="s">
        <v>84</v>
      </c>
      <c r="C12" s="105" t="s">
        <v>1072</v>
      </c>
      <c r="D12" s="105" t="s">
        <v>1114</v>
      </c>
      <c r="E12" s="94" t="str">
        <f>CONCATENATE(LEFT(D12,5),VLOOKUP(CONCATENATE(N12,"x",O12),'PART NUMBER GUIDE'!$B$9:$C$45,2,FALSE),VLOOKUP(CONCATENATE(P12, V12), 'PART NUMBER GUIDE'!$Q$6:$R$84, 2, FALSE),VLOOKUP(Y12,'PART NUMBER GUIDE'!$J$8:$K$37,2, FALSE),IF(U12="N/A",IF(ABS(S12)&lt;10,"0"&amp;ABS(S12),ABS(S12)),CONCATENATE(LEFT(U12,1),RIGHT(U12,1))), F12, G12)</f>
        <v>MR30168060300</v>
      </c>
      <c r="F12" s="93"/>
      <c r="G12" s="93"/>
      <c r="H12" s="81" t="s">
        <v>291</v>
      </c>
      <c r="I12" s="356">
        <v>40544</v>
      </c>
      <c r="J12" s="87" t="s">
        <v>1265</v>
      </c>
      <c r="K12" s="400">
        <v>275</v>
      </c>
      <c r="L12" s="95">
        <f t="shared" si="1"/>
        <v>275</v>
      </c>
      <c r="M12" s="402"/>
      <c r="N12" s="105">
        <v>16</v>
      </c>
      <c r="O12" s="8">
        <v>8</v>
      </c>
      <c r="P12" s="105" t="str">
        <f t="shared" si="2"/>
        <v>6x5.5</v>
      </c>
      <c r="Q12" s="3">
        <v>6</v>
      </c>
      <c r="R12" s="3">
        <v>5.5</v>
      </c>
      <c r="S12" s="3">
        <v>0</v>
      </c>
      <c r="T12" s="17">
        <v>4.5</v>
      </c>
      <c r="U12" s="106" t="s">
        <v>85</v>
      </c>
      <c r="V12" s="17">
        <v>108</v>
      </c>
      <c r="W12" s="8">
        <v>25.46</v>
      </c>
      <c r="X12" s="369">
        <v>2100</v>
      </c>
      <c r="Y12" s="48" t="s">
        <v>5824</v>
      </c>
      <c r="Z12" s="81" t="s">
        <v>196</v>
      </c>
      <c r="AA12" s="369" t="str">
        <f t="shared" si="3"/>
        <v>16x8, 6x5.5, 0 OS</v>
      </c>
      <c r="AB12" s="105" t="s">
        <v>1580</v>
      </c>
      <c r="AC12" s="92">
        <f>_xlfn.IFNA(VLOOKUP(AB12,ACCESSORIES!F:K,6,FALSE),"N/A")</f>
        <v>33</v>
      </c>
      <c r="AD12" s="89" t="s">
        <v>85</v>
      </c>
      <c r="AE12" s="105" t="s">
        <v>85</v>
      </c>
      <c r="AF12" s="105" t="s">
        <v>3016</v>
      </c>
      <c r="AG12" s="105" t="s">
        <v>1950</v>
      </c>
      <c r="AH12" s="9">
        <f>_xlfn.IFNA(VLOOKUP(AG12,ACCESSORIES!F:K,6,FALSE),"N/A")</f>
        <v>1.1000000000000001</v>
      </c>
      <c r="AI12" s="105" t="s">
        <v>266</v>
      </c>
      <c r="AJ12" s="105" t="s">
        <v>85</v>
      </c>
      <c r="AK12" s="3" t="s">
        <v>85</v>
      </c>
      <c r="AL12" s="105" t="s">
        <v>85</v>
      </c>
      <c r="AM12" s="105">
        <v>16.2</v>
      </c>
      <c r="AN12" s="105">
        <v>178</v>
      </c>
      <c r="AO12" s="26">
        <v>5</v>
      </c>
      <c r="AP12" s="26">
        <v>18</v>
      </c>
      <c r="AQ12" s="26">
        <v>28</v>
      </c>
      <c r="AR12" s="26" t="s">
        <v>1275</v>
      </c>
      <c r="AS12" s="26">
        <v>193</v>
      </c>
      <c r="AT12" s="107">
        <v>189</v>
      </c>
      <c r="AU12" s="106">
        <v>106.4</v>
      </c>
      <c r="AV12" s="55">
        <v>55</v>
      </c>
      <c r="AW12" s="55">
        <v>55</v>
      </c>
      <c r="AX12" s="55">
        <v>64</v>
      </c>
      <c r="AY12" s="105" t="s">
        <v>85</v>
      </c>
      <c r="AZ12" s="104" t="str">
        <f>_xlfn.IFNA(VLOOKUP(AY12,ACCESSORIES!F:K,6,FALSE),"N/A")</f>
        <v>N/A</v>
      </c>
      <c r="BA12" s="105" t="s">
        <v>85</v>
      </c>
      <c r="BB12" s="104" t="str">
        <f>_xlfn.IFNA(VLOOKUP(BA12,ACCESSORIES!F:K,6,FALSE),"N/A")</f>
        <v>N/A</v>
      </c>
      <c r="BC12" s="79">
        <v>29.5</v>
      </c>
      <c r="BD12" s="57">
        <v>18.7</v>
      </c>
      <c r="BE12" s="57">
        <v>18.7</v>
      </c>
      <c r="BF12" s="57">
        <v>10.6</v>
      </c>
      <c r="BG12" s="82">
        <v>36</v>
      </c>
      <c r="BH12" s="122" t="s">
        <v>3551</v>
      </c>
      <c r="BI12" s="51" t="s">
        <v>4217</v>
      </c>
      <c r="BJ12" s="83" t="s">
        <v>4233</v>
      </c>
      <c r="BK12" s="83" t="s">
        <v>5876</v>
      </c>
      <c r="BL12" s="83" t="s">
        <v>5877</v>
      </c>
      <c r="BM12" s="83" t="s">
        <v>5851</v>
      </c>
      <c r="BN12" s="83" t="s">
        <v>5878</v>
      </c>
      <c r="BO12" s="83" t="s">
        <v>5879</v>
      </c>
      <c r="BP12" s="83" t="s">
        <v>4235</v>
      </c>
      <c r="BQ12" s="83"/>
      <c r="BR12" s="83"/>
      <c r="BS12" s="83"/>
      <c r="BT12" s="351" t="s">
        <v>3568</v>
      </c>
      <c r="BU12" s="363" t="s">
        <v>3569</v>
      </c>
      <c r="BV12" s="351" t="s">
        <v>3570</v>
      </c>
      <c r="BW12" s="363" t="s">
        <v>3571</v>
      </c>
      <c r="BX12" s="96" t="str">
        <f t="shared" si="4"/>
        <v>MR301 The Standard, 16x8, 0mm Offset, 6x5.5, 108mm Centerbore, Machined - Clear Coat</v>
      </c>
      <c r="BY12" s="83" t="s">
        <v>4044</v>
      </c>
      <c r="BZ12" s="83" t="s">
        <v>4045</v>
      </c>
      <c r="CA12" s="83" t="str">
        <f t="shared" si="5"/>
        <v>STREET (3XX)</v>
      </c>
    </row>
    <row r="13" spans="1:80" s="39" customFormat="1" ht="15" customHeight="1">
      <c r="A13" s="23">
        <f t="shared" si="0"/>
        <v>11</v>
      </c>
      <c r="B13" s="105" t="s">
        <v>84</v>
      </c>
      <c r="C13" s="105" t="s">
        <v>1072</v>
      </c>
      <c r="D13" s="105" t="s">
        <v>1114</v>
      </c>
      <c r="E13" s="94" t="str">
        <f>CONCATENATE(LEFT(D13,5),VLOOKUP(CONCATENATE(N13,"x",O13),'PART NUMBER GUIDE'!$B$9:$C$45,2,FALSE),VLOOKUP(CONCATENATE(P13, V13), 'PART NUMBER GUIDE'!$Q$6:$R$84, 2, FALSE),VLOOKUP(Y13,'PART NUMBER GUIDE'!$J$8:$K$37,2, FALSE),IF(U13="N/A",IF(ABS(S13)&lt;10,"0"&amp;ABS(S13),ABS(S13)),CONCATENATE(LEFT(U13,1),RIGHT(U13,1))), F13, G13)</f>
        <v>MR30168060500</v>
      </c>
      <c r="F13" s="93"/>
      <c r="G13" s="93"/>
      <c r="H13" s="81" t="s">
        <v>292</v>
      </c>
      <c r="I13" s="356">
        <v>40544</v>
      </c>
      <c r="J13" s="87" t="s">
        <v>1265</v>
      </c>
      <c r="K13" s="400">
        <v>275</v>
      </c>
      <c r="L13" s="95">
        <f t="shared" si="1"/>
        <v>275</v>
      </c>
      <c r="M13" s="402"/>
      <c r="N13" s="105">
        <v>16</v>
      </c>
      <c r="O13" s="8">
        <v>8</v>
      </c>
      <c r="P13" s="105" t="str">
        <f t="shared" si="2"/>
        <v>6x5.5</v>
      </c>
      <c r="Q13" s="3">
        <v>6</v>
      </c>
      <c r="R13" s="3">
        <v>5.5</v>
      </c>
      <c r="S13" s="3">
        <v>0</v>
      </c>
      <c r="T13" s="17">
        <v>4.5</v>
      </c>
      <c r="U13" s="106" t="s">
        <v>85</v>
      </c>
      <c r="V13" s="17">
        <v>108</v>
      </c>
      <c r="W13" s="8">
        <v>26.21</v>
      </c>
      <c r="X13" s="369">
        <v>2100</v>
      </c>
      <c r="Y13" s="81" t="s">
        <v>2309</v>
      </c>
      <c r="Z13" s="81" t="s">
        <v>3002</v>
      </c>
      <c r="AA13" s="369" t="str">
        <f t="shared" si="3"/>
        <v>16x8, 6x5.5, 0 OS</v>
      </c>
      <c r="AB13" s="82" t="s">
        <v>1582</v>
      </c>
      <c r="AC13" s="92">
        <f>_xlfn.IFNA(VLOOKUP(AB13,ACCESSORIES!F:K,6,FALSE),"N/A")</f>
        <v>33</v>
      </c>
      <c r="AD13" s="89" t="s">
        <v>85</v>
      </c>
      <c r="AE13" s="82" t="s">
        <v>85</v>
      </c>
      <c r="AF13" s="105" t="s">
        <v>3016</v>
      </c>
      <c r="AG13" s="105" t="s">
        <v>1950</v>
      </c>
      <c r="AH13" s="9">
        <f>_xlfn.IFNA(VLOOKUP(AG13,ACCESSORIES!F:K,6,FALSE),"N/A")</f>
        <v>1.1000000000000001</v>
      </c>
      <c r="AI13" s="105" t="s">
        <v>266</v>
      </c>
      <c r="AJ13" s="105" t="s">
        <v>85</v>
      </c>
      <c r="AK13" s="3" t="s">
        <v>85</v>
      </c>
      <c r="AL13" s="105" t="s">
        <v>85</v>
      </c>
      <c r="AM13" s="105">
        <v>16.2</v>
      </c>
      <c r="AN13" s="105">
        <v>178</v>
      </c>
      <c r="AO13" s="26">
        <v>5</v>
      </c>
      <c r="AP13" s="26">
        <v>18</v>
      </c>
      <c r="AQ13" s="26">
        <v>28</v>
      </c>
      <c r="AR13" s="26" t="s">
        <v>1275</v>
      </c>
      <c r="AS13" s="26">
        <v>193</v>
      </c>
      <c r="AT13" s="107">
        <v>189</v>
      </c>
      <c r="AU13" s="106">
        <v>106.4</v>
      </c>
      <c r="AV13" s="55">
        <v>55</v>
      </c>
      <c r="AW13" s="55">
        <v>55</v>
      </c>
      <c r="AX13" s="55">
        <v>64</v>
      </c>
      <c r="AY13" s="105" t="s">
        <v>85</v>
      </c>
      <c r="AZ13" s="104" t="str">
        <f>_xlfn.IFNA(VLOOKUP(AY13,ACCESSORIES!F:K,6,FALSE),"N/A")</f>
        <v>N/A</v>
      </c>
      <c r="BA13" s="105" t="s">
        <v>85</v>
      </c>
      <c r="BB13" s="104" t="str">
        <f>_xlfn.IFNA(VLOOKUP(BA13,ACCESSORIES!F:K,6,FALSE),"N/A")</f>
        <v>N/A</v>
      </c>
      <c r="BC13" s="79">
        <v>30.27</v>
      </c>
      <c r="BD13" s="57">
        <v>18.7</v>
      </c>
      <c r="BE13" s="57">
        <v>18.7</v>
      </c>
      <c r="BF13" s="57">
        <v>10.6</v>
      </c>
      <c r="BG13" s="82">
        <v>36</v>
      </c>
      <c r="BH13" s="122" t="s">
        <v>3551</v>
      </c>
      <c r="BI13" s="51" t="s">
        <v>4217</v>
      </c>
      <c r="BJ13" s="83" t="s">
        <v>4233</v>
      </c>
      <c r="BK13" s="83" t="s">
        <v>5876</v>
      </c>
      <c r="BL13" s="83" t="s">
        <v>5877</v>
      </c>
      <c r="BM13" s="83" t="s">
        <v>5851</v>
      </c>
      <c r="BN13" s="83" t="s">
        <v>5878</v>
      </c>
      <c r="BO13" s="83" t="s">
        <v>5879</v>
      </c>
      <c r="BP13" s="83" t="s">
        <v>4235</v>
      </c>
      <c r="BQ13" s="83"/>
      <c r="BR13" s="83"/>
      <c r="BS13" s="83"/>
      <c r="BT13" s="351" t="s">
        <v>3572</v>
      </c>
      <c r="BU13" s="363" t="s">
        <v>3573</v>
      </c>
      <c r="BV13" s="351" t="s">
        <v>3574</v>
      </c>
      <c r="BW13" s="363" t="s">
        <v>3575</v>
      </c>
      <c r="BX13" s="96" t="str">
        <f t="shared" si="4"/>
        <v>MR301 The Standard, 16x8, 0mm Offset, 6x5.5, 108mm Centerbore, Matte Black</v>
      </c>
      <c r="BY13" s="83" t="s">
        <v>4044</v>
      </c>
      <c r="BZ13" s="83" t="s">
        <v>4045</v>
      </c>
      <c r="CA13" s="83" t="str">
        <f t="shared" si="5"/>
        <v>STREET (3XX)</v>
      </c>
    </row>
    <row r="14" spans="1:80" s="39" customFormat="1" ht="15" customHeight="1">
      <c r="A14" s="23">
        <f t="shared" si="0"/>
        <v>12</v>
      </c>
      <c r="B14" s="105" t="s">
        <v>84</v>
      </c>
      <c r="C14" s="105" t="s">
        <v>1072</v>
      </c>
      <c r="D14" s="105" t="s">
        <v>1114</v>
      </c>
      <c r="E14" s="94" t="str">
        <f>CONCATENATE(LEFT(D14,5),VLOOKUP(CONCATENATE(N14,"x",O14),'PART NUMBER GUIDE'!$B$9:$C$45,2,FALSE),VLOOKUP(CONCATENATE(P14, V14), 'PART NUMBER GUIDE'!$Q$6:$R$84, 2, FALSE),VLOOKUP(Y14,'PART NUMBER GUIDE'!$J$8:$K$37,2, FALSE),IF(U14="N/A",IF(ABS(S14)&lt;10,"0"&amp;ABS(S14),ABS(S14)),CONCATENATE(LEFT(U14,1),RIGHT(U14,1))), F14, G14)</f>
        <v>MR30168080500</v>
      </c>
      <c r="F14" s="93"/>
      <c r="G14" s="93"/>
      <c r="H14" s="81" t="s">
        <v>294</v>
      </c>
      <c r="I14" s="356">
        <v>40544</v>
      </c>
      <c r="J14" s="87" t="s">
        <v>1265</v>
      </c>
      <c r="K14" s="400">
        <v>275</v>
      </c>
      <c r="L14" s="95">
        <f t="shared" si="1"/>
        <v>275</v>
      </c>
      <c r="M14" s="402"/>
      <c r="N14" s="105">
        <v>16</v>
      </c>
      <c r="O14" s="8">
        <v>8</v>
      </c>
      <c r="P14" s="105" t="str">
        <f t="shared" si="2"/>
        <v>8x6.5</v>
      </c>
      <c r="Q14" s="3">
        <v>8</v>
      </c>
      <c r="R14" s="3">
        <v>6.5</v>
      </c>
      <c r="S14" s="3">
        <v>0</v>
      </c>
      <c r="T14" s="17">
        <v>4.5</v>
      </c>
      <c r="U14" s="106" t="s">
        <v>85</v>
      </c>
      <c r="V14" s="17">
        <v>130.81</v>
      </c>
      <c r="W14" s="8">
        <v>25.86</v>
      </c>
      <c r="X14" s="369">
        <v>3200</v>
      </c>
      <c r="Y14" s="81" t="s">
        <v>2309</v>
      </c>
      <c r="Z14" s="81" t="s">
        <v>3002</v>
      </c>
      <c r="AA14" s="369" t="str">
        <f t="shared" si="3"/>
        <v>16x8, 8x6.5, 0 OS</v>
      </c>
      <c r="AB14" s="82" t="s">
        <v>1917</v>
      </c>
      <c r="AC14" s="92">
        <f>_xlfn.IFNA(VLOOKUP(AB14,ACCESSORIES!F:K,6,FALSE),"N/A")</f>
        <v>33</v>
      </c>
      <c r="AD14" s="89" t="s">
        <v>85</v>
      </c>
      <c r="AE14" s="82" t="s">
        <v>85</v>
      </c>
      <c r="AF14" s="3" t="s">
        <v>3020</v>
      </c>
      <c r="AG14" s="105" t="s">
        <v>1950</v>
      </c>
      <c r="AH14" s="9">
        <f>_xlfn.IFNA(VLOOKUP(AG14,ACCESSORIES!F:K,6,FALSE),"N/A")</f>
        <v>1.1000000000000001</v>
      </c>
      <c r="AI14" s="105" t="s">
        <v>266</v>
      </c>
      <c r="AJ14" s="105" t="s">
        <v>85</v>
      </c>
      <c r="AK14" s="3" t="s">
        <v>85</v>
      </c>
      <c r="AL14" s="105" t="s">
        <v>85</v>
      </c>
      <c r="AM14" s="105">
        <v>16.2</v>
      </c>
      <c r="AN14" s="105">
        <v>197</v>
      </c>
      <c r="AO14" s="26" t="s">
        <v>1270</v>
      </c>
      <c r="AP14" s="26" t="s">
        <v>1270</v>
      </c>
      <c r="AQ14" s="26">
        <v>28</v>
      </c>
      <c r="AR14" s="26" t="s">
        <v>1275</v>
      </c>
      <c r="AS14" s="26">
        <v>193</v>
      </c>
      <c r="AT14" s="107">
        <v>189</v>
      </c>
      <c r="AU14" s="106">
        <v>124</v>
      </c>
      <c r="AV14" s="55">
        <v>100</v>
      </c>
      <c r="AW14" s="55">
        <v>100</v>
      </c>
      <c r="AX14" s="55">
        <v>94</v>
      </c>
      <c r="AY14" s="105" t="s">
        <v>85</v>
      </c>
      <c r="AZ14" s="104" t="str">
        <f>_xlfn.IFNA(VLOOKUP(AY14,ACCESSORIES!F:K,6,FALSE),"N/A")</f>
        <v>N/A</v>
      </c>
      <c r="BA14" s="105" t="s">
        <v>85</v>
      </c>
      <c r="BB14" s="104" t="str">
        <f>_xlfn.IFNA(VLOOKUP(BA14,ACCESSORIES!F:K,6,FALSE),"N/A")</f>
        <v>N/A</v>
      </c>
      <c r="BC14" s="79">
        <v>29.54</v>
      </c>
      <c r="BD14" s="57">
        <v>18.7</v>
      </c>
      <c r="BE14" s="57">
        <v>18.7</v>
      </c>
      <c r="BF14" s="57">
        <v>10.6</v>
      </c>
      <c r="BG14" s="82">
        <v>36</v>
      </c>
      <c r="BH14" s="122" t="s">
        <v>3551</v>
      </c>
      <c r="BI14" s="51" t="s">
        <v>4217</v>
      </c>
      <c r="BJ14" s="83" t="s">
        <v>4233</v>
      </c>
      <c r="BK14" s="83" t="s">
        <v>5876</v>
      </c>
      <c r="BL14" s="83" t="s">
        <v>5877</v>
      </c>
      <c r="BM14" s="83" t="s">
        <v>5851</v>
      </c>
      <c r="BN14" s="83" t="s">
        <v>5878</v>
      </c>
      <c r="BO14" s="83" t="s">
        <v>5879</v>
      </c>
      <c r="BP14" s="83" t="s">
        <v>4235</v>
      </c>
      <c r="BQ14" s="83"/>
      <c r="BR14" s="83"/>
      <c r="BS14" s="83"/>
      <c r="BT14" s="351" t="s">
        <v>3576</v>
      </c>
      <c r="BU14" s="363" t="s">
        <v>3577</v>
      </c>
      <c r="BV14" s="351" t="s">
        <v>3578</v>
      </c>
      <c r="BW14" s="363" t="s">
        <v>3579</v>
      </c>
      <c r="BX14" s="96" t="str">
        <f t="shared" si="4"/>
        <v>MR301 The Standard, 16x8, 0mm Offset, 8x6.5, 130.81mm Centerbore, Matte Black</v>
      </c>
      <c r="BY14" s="83" t="s">
        <v>4044</v>
      </c>
      <c r="BZ14" s="83" t="s">
        <v>4045</v>
      </c>
      <c r="CA14" s="83" t="str">
        <f t="shared" si="5"/>
        <v>STREET (3XX)</v>
      </c>
    </row>
    <row r="15" spans="1:80" s="39" customFormat="1" ht="15" customHeight="1">
      <c r="A15" s="23">
        <f t="shared" si="0"/>
        <v>13</v>
      </c>
      <c r="B15" s="105" t="s">
        <v>84</v>
      </c>
      <c r="C15" s="105" t="s">
        <v>1072</v>
      </c>
      <c r="D15" s="105" t="s">
        <v>1114</v>
      </c>
      <c r="E15" s="94" t="str">
        <f>CONCATENATE(LEFT(D15,5),VLOOKUP(CONCATENATE(N15,"x",O15),'PART NUMBER GUIDE'!$B$9:$C$45,2,FALSE),VLOOKUP(CONCATENATE(P15, V15), 'PART NUMBER GUIDE'!$Q$6:$R$84, 2, FALSE),VLOOKUP(Y15,'PART NUMBER GUIDE'!$J$8:$K$37,2, FALSE),IF(U15="N/A",IF(ABS(S15)&lt;10,"0"&amp;ABS(S15),ABS(S15)),CONCATENATE(LEFT(U15,1),RIGHT(U15,1))), F15, G15)</f>
        <v>MR30177563550</v>
      </c>
      <c r="F15" s="93"/>
      <c r="G15" s="93"/>
      <c r="H15" s="81" t="s">
        <v>302</v>
      </c>
      <c r="I15" s="356">
        <v>40544</v>
      </c>
      <c r="J15" s="87" t="s">
        <v>1265</v>
      </c>
      <c r="K15" s="400">
        <v>320.5</v>
      </c>
      <c r="L15" s="95">
        <f t="shared" si="1"/>
        <v>320.5</v>
      </c>
      <c r="M15" s="402"/>
      <c r="N15" s="105">
        <v>17</v>
      </c>
      <c r="O15" s="8">
        <v>7.5</v>
      </c>
      <c r="P15" s="105" t="str">
        <f t="shared" si="2"/>
        <v>6x130</v>
      </c>
      <c r="Q15" s="3">
        <v>6</v>
      </c>
      <c r="R15" s="3">
        <v>130</v>
      </c>
      <c r="S15" s="3">
        <v>50</v>
      </c>
      <c r="T15" s="17">
        <v>6.2</v>
      </c>
      <c r="U15" s="106" t="s">
        <v>85</v>
      </c>
      <c r="V15" s="17">
        <v>84.1</v>
      </c>
      <c r="W15" s="8">
        <v>28.04</v>
      </c>
      <c r="X15" s="369">
        <v>3000</v>
      </c>
      <c r="Y15" s="81" t="s">
        <v>2309</v>
      </c>
      <c r="Z15" s="81" t="s">
        <v>3002</v>
      </c>
      <c r="AA15" s="369" t="str">
        <f t="shared" si="3"/>
        <v>17x7.5, 6x130, 50 OS</v>
      </c>
      <c r="AB15" s="82" t="s">
        <v>1594</v>
      </c>
      <c r="AC15" s="92">
        <f>_xlfn.IFNA(VLOOKUP(AB15,ACCESSORIES!F:K,6,FALSE),"N/A")</f>
        <v>33</v>
      </c>
      <c r="AD15" s="89" t="s">
        <v>85</v>
      </c>
      <c r="AE15" s="88" t="s">
        <v>1907</v>
      </c>
      <c r="AF15" s="82" t="s">
        <v>85</v>
      </c>
      <c r="AG15" s="105" t="s">
        <v>1950</v>
      </c>
      <c r="AH15" s="9">
        <f>_xlfn.IFNA(VLOOKUP(AG15,ACCESSORIES!F:K,6,FALSE),"N/A")</f>
        <v>1.1000000000000001</v>
      </c>
      <c r="AI15" s="105" t="s">
        <v>265</v>
      </c>
      <c r="AJ15" s="105" t="s">
        <v>85</v>
      </c>
      <c r="AK15" s="3" t="s">
        <v>85</v>
      </c>
      <c r="AL15" s="105" t="s">
        <v>85</v>
      </c>
      <c r="AM15" s="105">
        <v>16.2</v>
      </c>
      <c r="AN15" s="105">
        <v>170</v>
      </c>
      <c r="AO15" s="26">
        <v>3</v>
      </c>
      <c r="AP15" s="26">
        <v>16</v>
      </c>
      <c r="AQ15" s="26">
        <v>19</v>
      </c>
      <c r="AR15" s="26">
        <v>17</v>
      </c>
      <c r="AS15" s="26">
        <v>204</v>
      </c>
      <c r="AT15" s="107">
        <v>192</v>
      </c>
      <c r="AU15" s="106">
        <v>84</v>
      </c>
      <c r="AV15" s="55">
        <v>30</v>
      </c>
      <c r="AW15" s="55">
        <v>30</v>
      </c>
      <c r="AX15" s="55">
        <v>18</v>
      </c>
      <c r="AY15" s="105" t="s">
        <v>85</v>
      </c>
      <c r="AZ15" s="104" t="str">
        <f>_xlfn.IFNA(VLOOKUP(AY15,ACCESSORIES!F:K,6,FALSE),"N/A")</f>
        <v>N/A</v>
      </c>
      <c r="BA15" s="105" t="s">
        <v>85</v>
      </c>
      <c r="BB15" s="104" t="str">
        <f>_xlfn.IFNA(VLOOKUP(BA15,ACCESSORIES!F:K,6,FALSE),"N/A")</f>
        <v>N/A</v>
      </c>
      <c r="BC15" s="79">
        <v>32.409999999999997</v>
      </c>
      <c r="BD15" s="57">
        <v>19.8</v>
      </c>
      <c r="BE15" s="57">
        <v>19.8</v>
      </c>
      <c r="BF15" s="57">
        <v>9.9</v>
      </c>
      <c r="BG15" s="82">
        <v>36</v>
      </c>
      <c r="BH15" s="122" t="s">
        <v>3551</v>
      </c>
      <c r="BI15" s="51" t="s">
        <v>4217</v>
      </c>
      <c r="BJ15" s="83" t="s">
        <v>4233</v>
      </c>
      <c r="BK15" s="83" t="s">
        <v>5876</v>
      </c>
      <c r="BL15" s="83" t="s">
        <v>5877</v>
      </c>
      <c r="BM15" s="83" t="s">
        <v>5851</v>
      </c>
      <c r="BN15" s="83" t="s">
        <v>5878</v>
      </c>
      <c r="BO15" s="83" t="s">
        <v>5879</v>
      </c>
      <c r="BP15" s="83" t="s">
        <v>4235</v>
      </c>
      <c r="BQ15" s="83"/>
      <c r="BR15" s="83"/>
      <c r="BS15" s="83"/>
      <c r="BT15" s="351" t="s">
        <v>3580</v>
      </c>
      <c r="BU15" s="363" t="s">
        <v>3581</v>
      </c>
      <c r="BV15" s="351"/>
      <c r="BW15" s="363"/>
      <c r="BX15" s="96" t="str">
        <f t="shared" si="4"/>
        <v>MR301 The Standard, 17x7.5, +50mm Offset, 6x130, 84.1mm Centerbore, Matte Black</v>
      </c>
      <c r="BY15" s="83" t="s">
        <v>4044</v>
      </c>
      <c r="BZ15" s="83" t="s">
        <v>4045</v>
      </c>
      <c r="CA15" s="83" t="str">
        <f t="shared" si="5"/>
        <v>STREET (3XX)</v>
      </c>
    </row>
    <row r="16" spans="1:80" s="39" customFormat="1" ht="15" customHeight="1">
      <c r="A16" s="23">
        <f t="shared" si="0"/>
        <v>14</v>
      </c>
      <c r="B16" s="105" t="s">
        <v>84</v>
      </c>
      <c r="C16" s="105" t="s">
        <v>1072</v>
      </c>
      <c r="D16" s="105" t="s">
        <v>1114</v>
      </c>
      <c r="E16" s="149" t="str">
        <f>CONCATENATE(LEFT(D16,5),VLOOKUP(CONCATENATE(N16,"x",O16),'PART NUMBER GUIDE'!$B$9:$C$45,2,FALSE),VLOOKUP(CONCATENATE(P16, V16), 'PART NUMBER GUIDE'!$Q$6:$R$84, 2, FALSE),VLOOKUP(Y16,'PART NUMBER GUIDE'!$J$8:$K$37,2, FALSE),IF(U16="N/A",IF(ABS(S16)&lt;10,"0"&amp;ABS(S16),ABS(S16)),CONCATENATE(LEFT(U16,1),RIGHT(U16,1))), F16, G16)</f>
        <v>MR30178512500</v>
      </c>
      <c r="F16" s="93"/>
      <c r="G16" s="93"/>
      <c r="H16" s="81" t="s">
        <v>305</v>
      </c>
      <c r="I16" s="356">
        <v>40544</v>
      </c>
      <c r="J16" s="87" t="s">
        <v>1265</v>
      </c>
      <c r="K16" s="400">
        <v>317.5</v>
      </c>
      <c r="L16" s="95">
        <f t="shared" si="1"/>
        <v>317.5</v>
      </c>
      <c r="M16" s="402"/>
      <c r="N16" s="105">
        <v>17</v>
      </c>
      <c r="O16" s="8">
        <v>8.5</v>
      </c>
      <c r="P16" s="105" t="str">
        <f t="shared" si="2"/>
        <v>5x4.5</v>
      </c>
      <c r="Q16" s="3">
        <v>5</v>
      </c>
      <c r="R16" s="3">
        <v>4.5</v>
      </c>
      <c r="S16" s="3">
        <v>0</v>
      </c>
      <c r="T16" s="17">
        <v>4.75</v>
      </c>
      <c r="U16" s="106" t="s">
        <v>85</v>
      </c>
      <c r="V16" s="17">
        <v>83</v>
      </c>
      <c r="W16" s="8">
        <v>26.7</v>
      </c>
      <c r="X16" s="369">
        <v>2500</v>
      </c>
      <c r="Y16" s="81" t="s">
        <v>2309</v>
      </c>
      <c r="Z16" s="81" t="s">
        <v>3002</v>
      </c>
      <c r="AA16" s="369" t="str">
        <f t="shared" si="3"/>
        <v>17x8.5, 5x4.5, 0 OS</v>
      </c>
      <c r="AB16" s="82" t="s">
        <v>1591</v>
      </c>
      <c r="AC16" s="92">
        <f>_xlfn.IFNA(VLOOKUP(AB16,ACCESSORIES!F:K,6,FALSE),"N/A")</f>
        <v>33</v>
      </c>
      <c r="AD16" s="89" t="s">
        <v>85</v>
      </c>
      <c r="AE16" s="105" t="s">
        <v>85</v>
      </c>
      <c r="AF16" s="101" t="s">
        <v>3100</v>
      </c>
      <c r="AG16" s="105" t="s">
        <v>1950</v>
      </c>
      <c r="AH16" s="9">
        <f>_xlfn.IFNA(VLOOKUP(AG16,ACCESSORIES!F:K,6,FALSE),"N/A")</f>
        <v>1.1000000000000001</v>
      </c>
      <c r="AI16" s="105" t="s">
        <v>266</v>
      </c>
      <c r="AJ16" s="105" t="s">
        <v>85</v>
      </c>
      <c r="AK16" s="3" t="s">
        <v>85</v>
      </c>
      <c r="AL16" s="105" t="s">
        <v>85</v>
      </c>
      <c r="AM16" s="105">
        <v>16.2</v>
      </c>
      <c r="AN16" s="105">
        <v>150</v>
      </c>
      <c r="AO16" s="26">
        <v>14</v>
      </c>
      <c r="AP16" s="26">
        <v>19</v>
      </c>
      <c r="AQ16" s="26">
        <v>30</v>
      </c>
      <c r="AR16" s="26">
        <v>27</v>
      </c>
      <c r="AS16" s="26">
        <v>209</v>
      </c>
      <c r="AT16" s="107">
        <v>205</v>
      </c>
      <c r="AU16" s="102">
        <v>77.099999999999994</v>
      </c>
      <c r="AV16" s="55">
        <v>76</v>
      </c>
      <c r="AW16" s="55">
        <v>80</v>
      </c>
      <c r="AX16" s="55">
        <v>68</v>
      </c>
      <c r="AY16" s="105" t="s">
        <v>85</v>
      </c>
      <c r="AZ16" s="104" t="str">
        <f>_xlfn.IFNA(VLOOKUP(AY16,ACCESSORIES!F:K,6,FALSE),"N/A")</f>
        <v>N/A</v>
      </c>
      <c r="BA16" s="105" t="s">
        <v>85</v>
      </c>
      <c r="BB16" s="104" t="str">
        <f>_xlfn.IFNA(VLOOKUP(BA16,ACCESSORIES!F:K,6,FALSE),"N/A")</f>
        <v>N/A</v>
      </c>
      <c r="BC16" s="79">
        <v>30.2</v>
      </c>
      <c r="BD16" s="57">
        <v>19.7</v>
      </c>
      <c r="BE16" s="57">
        <v>19.7</v>
      </c>
      <c r="BF16" s="57">
        <v>11</v>
      </c>
      <c r="BG16" s="82">
        <v>36</v>
      </c>
      <c r="BH16" s="122" t="s">
        <v>3551</v>
      </c>
      <c r="BI16" s="51" t="s">
        <v>4217</v>
      </c>
      <c r="BJ16" s="83" t="s">
        <v>4233</v>
      </c>
      <c r="BK16" s="83" t="s">
        <v>5876</v>
      </c>
      <c r="BL16" s="83" t="s">
        <v>5877</v>
      </c>
      <c r="BM16" s="83" t="s">
        <v>5851</v>
      </c>
      <c r="BN16" s="83" t="s">
        <v>5878</v>
      </c>
      <c r="BO16" s="83" t="s">
        <v>5879</v>
      </c>
      <c r="BP16" s="83" t="s">
        <v>4235</v>
      </c>
      <c r="BQ16" s="147"/>
      <c r="BR16" s="147"/>
      <c r="BS16" s="147"/>
      <c r="BT16" s="415" t="s">
        <v>3564</v>
      </c>
      <c r="BU16" s="363" t="s">
        <v>3565</v>
      </c>
      <c r="BV16" s="351" t="s">
        <v>3566</v>
      </c>
      <c r="BW16" s="363" t="s">
        <v>3567</v>
      </c>
      <c r="BX16" s="96" t="str">
        <f t="shared" si="4"/>
        <v>MR301 The Standard, 17x8.5, 0mm Offset, 5x4.5, 83mm Centerbore, Matte Black</v>
      </c>
      <c r="BY16" s="83" t="s">
        <v>4044</v>
      </c>
      <c r="BZ16" s="83" t="s">
        <v>4045</v>
      </c>
      <c r="CA16" s="83" t="str">
        <f t="shared" si="5"/>
        <v>STREET (3XX)</v>
      </c>
    </row>
    <row r="17" spans="1:79" s="39" customFormat="1" ht="15" customHeight="1">
      <c r="A17" s="23">
        <f t="shared" si="0"/>
        <v>15</v>
      </c>
      <c r="B17" s="105" t="s">
        <v>84</v>
      </c>
      <c r="C17" s="105" t="s">
        <v>1072</v>
      </c>
      <c r="D17" s="105" t="s">
        <v>1114</v>
      </c>
      <c r="E17" s="149" t="str">
        <f>CONCATENATE(LEFT(D17,5),VLOOKUP(CONCATENATE(N17,"x",O17),'PART NUMBER GUIDE'!$B$9:$C$45,2,FALSE),VLOOKUP(CONCATENATE(P17, V17), 'PART NUMBER GUIDE'!$Q$6:$R$84, 2, FALSE),VLOOKUP(Y17,'PART NUMBER GUIDE'!$J$8:$K$37,2, FALSE),IF(U17="N/A",IF(ABS(S17)&lt;10,"0"&amp;ABS(S17),ABS(S17)),CONCATENATE(LEFT(U17,1),RIGHT(U17,1))), F17, G17)</f>
        <v>MR30178564525</v>
      </c>
      <c r="F17" s="93"/>
      <c r="G17" s="93"/>
      <c r="H17" s="81" t="s">
        <v>358</v>
      </c>
      <c r="I17" s="356">
        <v>40544</v>
      </c>
      <c r="J17" s="87" t="s">
        <v>1265</v>
      </c>
      <c r="K17" s="400">
        <v>317.5</v>
      </c>
      <c r="L17" s="95">
        <f t="shared" si="1"/>
        <v>317.5</v>
      </c>
      <c r="M17" s="402"/>
      <c r="N17" s="105">
        <v>17</v>
      </c>
      <c r="O17" s="8">
        <v>8.5</v>
      </c>
      <c r="P17" s="105" t="str">
        <f t="shared" si="2"/>
        <v>6x4.5</v>
      </c>
      <c r="Q17" s="3">
        <v>6</v>
      </c>
      <c r="R17" s="3">
        <v>4.5</v>
      </c>
      <c r="S17" s="3">
        <v>25</v>
      </c>
      <c r="T17" s="17">
        <v>5.75</v>
      </c>
      <c r="U17" s="106" t="s">
        <v>85</v>
      </c>
      <c r="V17" s="17">
        <v>83</v>
      </c>
      <c r="W17" s="10">
        <v>28.79</v>
      </c>
      <c r="X17" s="369">
        <v>2500</v>
      </c>
      <c r="Y17" s="81" t="s">
        <v>2309</v>
      </c>
      <c r="Z17" s="81" t="s">
        <v>3002</v>
      </c>
      <c r="AA17" s="369" t="str">
        <f t="shared" si="3"/>
        <v>17x8.5, 6x4.5, 25 OS</v>
      </c>
      <c r="AB17" s="82" t="s">
        <v>1591</v>
      </c>
      <c r="AC17" s="92">
        <f>_xlfn.IFNA(VLOOKUP(AB17,ACCESSORIES!F:K,6,FALSE),"N/A")</f>
        <v>33</v>
      </c>
      <c r="AD17" s="89" t="s">
        <v>85</v>
      </c>
      <c r="AE17" s="82" t="s">
        <v>85</v>
      </c>
      <c r="AF17" s="101" t="s">
        <v>3100</v>
      </c>
      <c r="AG17" s="105" t="s">
        <v>1950</v>
      </c>
      <c r="AH17" s="9">
        <f>_xlfn.IFNA(VLOOKUP(AG17,ACCESSORIES!F:K,6,FALSE),"N/A")</f>
        <v>1.1000000000000001</v>
      </c>
      <c r="AI17" s="105" t="s">
        <v>266</v>
      </c>
      <c r="AJ17" s="105" t="s">
        <v>85</v>
      </c>
      <c r="AK17" s="3" t="s">
        <v>85</v>
      </c>
      <c r="AL17" s="105" t="s">
        <v>85</v>
      </c>
      <c r="AM17" s="105">
        <v>16.2</v>
      </c>
      <c r="AN17" s="105">
        <v>150</v>
      </c>
      <c r="AO17" s="26">
        <v>14</v>
      </c>
      <c r="AP17" s="26">
        <v>19</v>
      </c>
      <c r="AQ17" s="26">
        <v>32</v>
      </c>
      <c r="AR17" s="26">
        <v>31</v>
      </c>
      <c r="AS17" s="26">
        <v>206</v>
      </c>
      <c r="AT17" s="107">
        <v>200</v>
      </c>
      <c r="AU17" s="102">
        <v>77.099999999999994</v>
      </c>
      <c r="AV17" s="55">
        <v>76</v>
      </c>
      <c r="AW17" s="55">
        <v>80</v>
      </c>
      <c r="AX17" s="55">
        <v>47</v>
      </c>
      <c r="AY17" s="105" t="s">
        <v>85</v>
      </c>
      <c r="AZ17" s="104" t="str">
        <f>_xlfn.IFNA(VLOOKUP(AY17,ACCESSORIES!F:K,6,FALSE),"N/A")</f>
        <v>N/A</v>
      </c>
      <c r="BA17" s="105" t="s">
        <v>85</v>
      </c>
      <c r="BB17" s="104" t="str">
        <f>_xlfn.IFNA(VLOOKUP(BA17,ACCESSORIES!F:K,6,FALSE),"N/A")</f>
        <v>N/A</v>
      </c>
      <c r="BC17" s="79">
        <v>33.25</v>
      </c>
      <c r="BD17" s="57">
        <v>19.7</v>
      </c>
      <c r="BE17" s="57">
        <v>19.7</v>
      </c>
      <c r="BF17" s="57">
        <v>11</v>
      </c>
      <c r="BG17" s="82">
        <v>36</v>
      </c>
      <c r="BH17" s="122" t="s">
        <v>3551</v>
      </c>
      <c r="BI17" s="51" t="s">
        <v>4217</v>
      </c>
      <c r="BJ17" s="83" t="s">
        <v>4233</v>
      </c>
      <c r="BK17" s="83" t="s">
        <v>5876</v>
      </c>
      <c r="BL17" s="83" t="s">
        <v>5877</v>
      </c>
      <c r="BM17" s="83" t="s">
        <v>5851</v>
      </c>
      <c r="BN17" s="83" t="s">
        <v>5878</v>
      </c>
      <c r="BO17" s="83" t="s">
        <v>5879</v>
      </c>
      <c r="BP17" s="83" t="s">
        <v>4235</v>
      </c>
      <c r="BQ17" s="83"/>
      <c r="BR17" s="83"/>
      <c r="BS17" s="83"/>
      <c r="BT17" s="351" t="s">
        <v>3572</v>
      </c>
      <c r="BU17" s="363" t="s">
        <v>3573</v>
      </c>
      <c r="BV17" s="351" t="s">
        <v>3574</v>
      </c>
      <c r="BW17" s="363" t="s">
        <v>3575</v>
      </c>
      <c r="BX17" s="96" t="str">
        <f t="shared" si="4"/>
        <v>MR301 The Standard, 17x8.5, +25mm Offset, 6x4.5, 83mm Centerbore, Matte Black</v>
      </c>
      <c r="BY17" s="83" t="s">
        <v>4044</v>
      </c>
      <c r="BZ17" s="83" t="s">
        <v>4045</v>
      </c>
      <c r="CA17" s="83" t="str">
        <f t="shared" si="5"/>
        <v>STREET (3XX)</v>
      </c>
    </row>
    <row r="18" spans="1:79" s="39" customFormat="1" ht="15" customHeight="1">
      <c r="A18" s="23">
        <f t="shared" si="0"/>
        <v>16</v>
      </c>
      <c r="B18" s="105" t="s">
        <v>84</v>
      </c>
      <c r="C18" s="105" t="s">
        <v>1072</v>
      </c>
      <c r="D18" s="105" t="s">
        <v>1114</v>
      </c>
      <c r="E18" s="94" t="str">
        <f>CONCATENATE(LEFT(D18,5),VLOOKUP(CONCATENATE(N18,"x",O18),'PART NUMBER GUIDE'!$B$9:$C$45,2,FALSE),VLOOKUP(CONCATENATE(P18, V18), 'PART NUMBER GUIDE'!$Q$6:$R$84, 2, FALSE),VLOOKUP(Y18,'PART NUMBER GUIDE'!$J$8:$K$37,2, FALSE),IF(U18="N/A",IF(ABS(S18)&lt;10,"0"&amp;ABS(S18),ABS(S18)),CONCATENATE(LEFT(U18,1),RIGHT(U18,1))), F18, G18)</f>
        <v>MR30178516300</v>
      </c>
      <c r="F18" s="93"/>
      <c r="G18" s="93"/>
      <c r="H18" s="81" t="s">
        <v>306</v>
      </c>
      <c r="I18" s="356">
        <v>40544</v>
      </c>
      <c r="J18" s="87" t="s">
        <v>1265</v>
      </c>
      <c r="K18" s="400">
        <v>317.5</v>
      </c>
      <c r="L18" s="95">
        <f t="shared" si="1"/>
        <v>317.5</v>
      </c>
      <c r="M18" s="402"/>
      <c r="N18" s="105">
        <v>17</v>
      </c>
      <c r="O18" s="8">
        <v>8.5</v>
      </c>
      <c r="P18" s="105" t="str">
        <f t="shared" si="2"/>
        <v>6x135</v>
      </c>
      <c r="Q18" s="3">
        <v>6</v>
      </c>
      <c r="R18" s="3">
        <v>135</v>
      </c>
      <c r="S18" s="3">
        <v>0</v>
      </c>
      <c r="T18" s="17">
        <v>4.75</v>
      </c>
      <c r="U18" s="106" t="s">
        <v>85</v>
      </c>
      <c r="V18" s="17">
        <v>94</v>
      </c>
      <c r="W18" s="8">
        <v>27.7</v>
      </c>
      <c r="X18" s="369">
        <v>2500</v>
      </c>
      <c r="Y18" s="48" t="s">
        <v>5824</v>
      </c>
      <c r="Z18" s="81" t="s">
        <v>196</v>
      </c>
      <c r="AA18" s="369" t="str">
        <f t="shared" si="3"/>
        <v>17x8.5, 6x135, 0 OS</v>
      </c>
      <c r="AB18" s="82" t="s">
        <v>1578</v>
      </c>
      <c r="AC18" s="92">
        <f>_xlfn.IFNA(VLOOKUP(AB18,ACCESSORIES!F:K,6,FALSE),"N/A")</f>
        <v>33</v>
      </c>
      <c r="AD18" s="89" t="s">
        <v>85</v>
      </c>
      <c r="AE18" s="82" t="s">
        <v>85</v>
      </c>
      <c r="AF18" s="82" t="s">
        <v>3015</v>
      </c>
      <c r="AG18" s="105" t="s">
        <v>1950</v>
      </c>
      <c r="AH18" s="9">
        <f>_xlfn.IFNA(VLOOKUP(AG18,ACCESSORIES!F:K,6,FALSE),"N/A")</f>
        <v>1.1000000000000001</v>
      </c>
      <c r="AI18" s="105" t="s">
        <v>266</v>
      </c>
      <c r="AJ18" s="105" t="s">
        <v>85</v>
      </c>
      <c r="AK18" s="3" t="s">
        <v>85</v>
      </c>
      <c r="AL18" s="105" t="s">
        <v>85</v>
      </c>
      <c r="AM18" s="105">
        <v>16.2</v>
      </c>
      <c r="AN18" s="105">
        <v>175</v>
      </c>
      <c r="AO18" s="26">
        <v>3</v>
      </c>
      <c r="AP18" s="26">
        <v>19</v>
      </c>
      <c r="AQ18" s="26">
        <v>30</v>
      </c>
      <c r="AR18" s="26">
        <v>27</v>
      </c>
      <c r="AS18" s="26">
        <v>209</v>
      </c>
      <c r="AT18" s="107">
        <v>205</v>
      </c>
      <c r="AU18" s="106">
        <v>90</v>
      </c>
      <c r="AV18" s="55">
        <v>79.8</v>
      </c>
      <c r="AW18" s="55">
        <v>79.8</v>
      </c>
      <c r="AX18" s="55">
        <v>68</v>
      </c>
      <c r="AY18" s="105" t="s">
        <v>85</v>
      </c>
      <c r="AZ18" s="104" t="str">
        <f>_xlfn.IFNA(VLOOKUP(AY18,ACCESSORIES!F:K,6,FALSE),"N/A")</f>
        <v>N/A</v>
      </c>
      <c r="BA18" s="105" t="s">
        <v>85</v>
      </c>
      <c r="BB18" s="104" t="str">
        <f>_xlfn.IFNA(VLOOKUP(BA18,ACCESSORIES!F:K,6,FALSE),"N/A")</f>
        <v>N/A</v>
      </c>
      <c r="BC18" s="79">
        <v>31.2</v>
      </c>
      <c r="BD18" s="57">
        <v>19.7</v>
      </c>
      <c r="BE18" s="57">
        <v>19.7</v>
      </c>
      <c r="BF18" s="57">
        <v>11</v>
      </c>
      <c r="BG18" s="82">
        <v>36</v>
      </c>
      <c r="BH18" s="122" t="s">
        <v>3551</v>
      </c>
      <c r="BI18" s="51" t="s">
        <v>4217</v>
      </c>
      <c r="BJ18" s="83" t="s">
        <v>4233</v>
      </c>
      <c r="BK18" s="83" t="s">
        <v>5876</v>
      </c>
      <c r="BL18" s="83" t="s">
        <v>5877</v>
      </c>
      <c r="BM18" s="83" t="s">
        <v>5851</v>
      </c>
      <c r="BN18" s="83" t="s">
        <v>5878</v>
      </c>
      <c r="BO18" s="83" t="s">
        <v>5879</v>
      </c>
      <c r="BP18" s="83" t="s">
        <v>4235</v>
      </c>
      <c r="BQ18" s="83"/>
      <c r="BR18" s="83"/>
      <c r="BS18" s="83"/>
      <c r="BT18" s="351" t="s">
        <v>3568</v>
      </c>
      <c r="BU18" s="363" t="s">
        <v>3569</v>
      </c>
      <c r="BV18" s="351" t="s">
        <v>3570</v>
      </c>
      <c r="BW18" s="363" t="s">
        <v>3571</v>
      </c>
      <c r="BX18" s="96" t="str">
        <f t="shared" si="4"/>
        <v>MR301 The Standard, 17x8.5, 0mm Offset, 6x135, 94mm Centerbore, Machined - Clear Coat</v>
      </c>
      <c r="BY18" s="83" t="s">
        <v>4044</v>
      </c>
      <c r="BZ18" s="83" t="s">
        <v>4045</v>
      </c>
      <c r="CA18" s="83" t="str">
        <f t="shared" si="5"/>
        <v>STREET (3XX)</v>
      </c>
    </row>
    <row r="19" spans="1:79" s="39" customFormat="1" ht="15" customHeight="1">
      <c r="A19" s="23">
        <f t="shared" si="0"/>
        <v>17</v>
      </c>
      <c r="B19" s="105" t="s">
        <v>84</v>
      </c>
      <c r="C19" s="105" t="s">
        <v>1072</v>
      </c>
      <c r="D19" s="105" t="s">
        <v>1114</v>
      </c>
      <c r="E19" s="94" t="str">
        <f>CONCATENATE(LEFT(D19,5),VLOOKUP(CONCATENATE(N19,"x",O19),'PART NUMBER GUIDE'!$B$9:$C$45,2,FALSE),VLOOKUP(CONCATENATE(P19, V19), 'PART NUMBER GUIDE'!$Q$6:$R$84, 2, FALSE),VLOOKUP(Y19,'PART NUMBER GUIDE'!$J$8:$K$37,2, FALSE),IF(U19="N/A",IF(ABS(S19)&lt;10,"0"&amp;ABS(S19),ABS(S19)),CONCATENATE(LEFT(U19,1),RIGHT(U19,1))), F19, G19)</f>
        <v>MR30178516500</v>
      </c>
      <c r="F19" s="93"/>
      <c r="G19" s="93"/>
      <c r="H19" s="81" t="s">
        <v>307</v>
      </c>
      <c r="I19" s="356">
        <v>40544</v>
      </c>
      <c r="J19" s="87" t="s">
        <v>1265</v>
      </c>
      <c r="K19" s="400">
        <v>317.5</v>
      </c>
      <c r="L19" s="95">
        <f t="shared" si="1"/>
        <v>317.5</v>
      </c>
      <c r="M19" s="402"/>
      <c r="N19" s="105">
        <v>17</v>
      </c>
      <c r="O19" s="8">
        <v>8.5</v>
      </c>
      <c r="P19" s="105" t="str">
        <f t="shared" si="2"/>
        <v>6x135</v>
      </c>
      <c r="Q19" s="3">
        <v>6</v>
      </c>
      <c r="R19" s="3">
        <v>135</v>
      </c>
      <c r="S19" s="3">
        <v>0</v>
      </c>
      <c r="T19" s="17">
        <v>4.75</v>
      </c>
      <c r="U19" s="106" t="s">
        <v>85</v>
      </c>
      <c r="V19" s="17">
        <v>94</v>
      </c>
      <c r="W19" s="8">
        <v>28.66</v>
      </c>
      <c r="X19" s="369">
        <v>2500</v>
      </c>
      <c r="Y19" s="81" t="s">
        <v>2309</v>
      </c>
      <c r="Z19" s="81" t="s">
        <v>3002</v>
      </c>
      <c r="AA19" s="369" t="str">
        <f t="shared" si="3"/>
        <v>17x8.5, 6x135, 0 OS</v>
      </c>
      <c r="AB19" s="82" t="s">
        <v>1728</v>
      </c>
      <c r="AC19" s="92">
        <f>_xlfn.IFNA(VLOOKUP(AB19,ACCESSORIES!F:K,6,FALSE),"N/A")</f>
        <v>33</v>
      </c>
      <c r="AD19" s="89" t="s">
        <v>85</v>
      </c>
      <c r="AE19" s="105" t="s">
        <v>85</v>
      </c>
      <c r="AF19" s="82" t="s">
        <v>3015</v>
      </c>
      <c r="AG19" s="105" t="s">
        <v>1950</v>
      </c>
      <c r="AH19" s="9">
        <f>_xlfn.IFNA(VLOOKUP(AG19,ACCESSORIES!F:K,6,FALSE),"N/A")</f>
        <v>1.1000000000000001</v>
      </c>
      <c r="AI19" s="105" t="s">
        <v>266</v>
      </c>
      <c r="AJ19" s="105" t="s">
        <v>85</v>
      </c>
      <c r="AK19" s="3" t="s">
        <v>85</v>
      </c>
      <c r="AL19" s="105" t="s">
        <v>85</v>
      </c>
      <c r="AM19" s="105">
        <v>16.2</v>
      </c>
      <c r="AN19" s="105">
        <v>175</v>
      </c>
      <c r="AO19" s="26">
        <v>3</v>
      </c>
      <c r="AP19" s="26">
        <v>19</v>
      </c>
      <c r="AQ19" s="26">
        <v>30</v>
      </c>
      <c r="AR19" s="26">
        <v>27</v>
      </c>
      <c r="AS19" s="26">
        <v>209</v>
      </c>
      <c r="AT19" s="107">
        <v>205</v>
      </c>
      <c r="AU19" s="106">
        <v>90</v>
      </c>
      <c r="AV19" s="55">
        <v>79.8</v>
      </c>
      <c r="AW19" s="55">
        <v>79.8</v>
      </c>
      <c r="AX19" s="55">
        <v>68</v>
      </c>
      <c r="AY19" s="105" t="s">
        <v>85</v>
      </c>
      <c r="AZ19" s="104" t="str">
        <f>_xlfn.IFNA(VLOOKUP(AY19,ACCESSORIES!F:K,6,FALSE),"N/A")</f>
        <v>N/A</v>
      </c>
      <c r="BA19" s="105" t="s">
        <v>85</v>
      </c>
      <c r="BB19" s="104" t="str">
        <f>_xlfn.IFNA(VLOOKUP(BA19,ACCESSORIES!F:K,6,FALSE),"N/A")</f>
        <v>N/A</v>
      </c>
      <c r="BC19" s="79">
        <v>32.85</v>
      </c>
      <c r="BD19" s="57">
        <v>19.7</v>
      </c>
      <c r="BE19" s="57">
        <v>19.7</v>
      </c>
      <c r="BF19" s="57">
        <v>11</v>
      </c>
      <c r="BG19" s="82">
        <v>36</v>
      </c>
      <c r="BH19" s="122" t="s">
        <v>3551</v>
      </c>
      <c r="BI19" s="51" t="s">
        <v>4217</v>
      </c>
      <c r="BJ19" s="83" t="s">
        <v>4233</v>
      </c>
      <c r="BK19" s="83" t="s">
        <v>5876</v>
      </c>
      <c r="BL19" s="83" t="s">
        <v>5877</v>
      </c>
      <c r="BM19" s="83" t="s">
        <v>5851</v>
      </c>
      <c r="BN19" s="83" t="s">
        <v>5878</v>
      </c>
      <c r="BO19" s="83" t="s">
        <v>5879</v>
      </c>
      <c r="BP19" s="83" t="s">
        <v>4235</v>
      </c>
      <c r="BQ19" s="147"/>
      <c r="BR19" s="147"/>
      <c r="BS19" s="147"/>
      <c r="BT19" s="415" t="s">
        <v>3572</v>
      </c>
      <c r="BU19" s="363" t="s">
        <v>3573</v>
      </c>
      <c r="BV19" s="351" t="s">
        <v>3574</v>
      </c>
      <c r="BW19" s="363" t="s">
        <v>3575</v>
      </c>
      <c r="BX19" s="96" t="str">
        <f t="shared" si="4"/>
        <v>MR301 The Standard, 17x8.5, 0mm Offset, 6x135, 94mm Centerbore, Matte Black</v>
      </c>
      <c r="BY19" s="83" t="s">
        <v>4044</v>
      </c>
      <c r="BZ19" s="83" t="s">
        <v>4045</v>
      </c>
      <c r="CA19" s="83" t="str">
        <f t="shared" si="5"/>
        <v>STREET (3XX)</v>
      </c>
    </row>
    <row r="20" spans="1:79" s="39" customFormat="1" ht="15" customHeight="1">
      <c r="A20" s="23">
        <f t="shared" si="0"/>
        <v>18</v>
      </c>
      <c r="B20" s="105" t="s">
        <v>84</v>
      </c>
      <c r="C20" s="105" t="s">
        <v>1072</v>
      </c>
      <c r="D20" s="105" t="s">
        <v>1114</v>
      </c>
      <c r="E20" s="94" t="str">
        <f>CONCATENATE(LEFT(D20,5),VLOOKUP(CONCATENATE(N20,"x",O20),'PART NUMBER GUIDE'!$B$9:$C$45,2,FALSE),VLOOKUP(CONCATENATE(P20, V20), 'PART NUMBER GUIDE'!$Q$6:$R$84, 2, FALSE),VLOOKUP(Y20,'PART NUMBER GUIDE'!$J$8:$K$37,2, FALSE),IF(U20="N/A",IF(ABS(S20)&lt;10,"0"&amp;ABS(S20),ABS(S20)),CONCATENATE(LEFT(U20,1),RIGHT(U20,1))), F20, G20)</f>
        <v>MR30178550300</v>
      </c>
      <c r="F20" s="93"/>
      <c r="G20" s="93"/>
      <c r="H20" s="81" t="s">
        <v>308</v>
      </c>
      <c r="I20" s="356">
        <v>40544</v>
      </c>
      <c r="J20" s="87" t="s">
        <v>1265</v>
      </c>
      <c r="K20" s="400">
        <v>317.5</v>
      </c>
      <c r="L20" s="95">
        <f t="shared" si="1"/>
        <v>317.5</v>
      </c>
      <c r="M20" s="402"/>
      <c r="N20" s="105">
        <v>17</v>
      </c>
      <c r="O20" s="8">
        <v>8.5</v>
      </c>
      <c r="P20" s="105" t="str">
        <f t="shared" si="2"/>
        <v>5x5</v>
      </c>
      <c r="Q20" s="3">
        <v>5</v>
      </c>
      <c r="R20" s="26">
        <v>5</v>
      </c>
      <c r="S20" s="3">
        <v>0</v>
      </c>
      <c r="T20" s="17">
        <v>4.75</v>
      </c>
      <c r="U20" s="106" t="s">
        <v>85</v>
      </c>
      <c r="V20" s="17">
        <v>94</v>
      </c>
      <c r="W20" s="8">
        <v>26.7</v>
      </c>
      <c r="X20" s="369">
        <v>2500</v>
      </c>
      <c r="Y20" s="48" t="s">
        <v>5824</v>
      </c>
      <c r="Z20" s="81" t="s">
        <v>196</v>
      </c>
      <c r="AA20" s="369" t="str">
        <f t="shared" si="3"/>
        <v>17x8.5, 5x5, 0 OS</v>
      </c>
      <c r="AB20" s="82" t="s">
        <v>1578</v>
      </c>
      <c r="AC20" s="92">
        <f>_xlfn.IFNA(VLOOKUP(AB20,ACCESSORIES!F:K,6,FALSE),"N/A")</f>
        <v>33</v>
      </c>
      <c r="AD20" s="89" t="s">
        <v>85</v>
      </c>
      <c r="AE20" s="82" t="s">
        <v>85</v>
      </c>
      <c r="AF20" s="82" t="s">
        <v>3015</v>
      </c>
      <c r="AG20" s="105" t="s">
        <v>1950</v>
      </c>
      <c r="AH20" s="9">
        <f>_xlfn.IFNA(VLOOKUP(AG20,ACCESSORIES!F:K,6,FALSE),"N/A")</f>
        <v>1.1000000000000001</v>
      </c>
      <c r="AI20" s="105" t="s">
        <v>266</v>
      </c>
      <c r="AJ20" s="105" t="s">
        <v>85</v>
      </c>
      <c r="AK20" s="3" t="s">
        <v>85</v>
      </c>
      <c r="AL20" s="105" t="s">
        <v>85</v>
      </c>
      <c r="AM20" s="105">
        <v>16.2</v>
      </c>
      <c r="AN20" s="105">
        <v>160</v>
      </c>
      <c r="AO20" s="26">
        <v>3</v>
      </c>
      <c r="AP20" s="26">
        <v>19</v>
      </c>
      <c r="AQ20" s="26">
        <v>30</v>
      </c>
      <c r="AR20" s="26">
        <v>27</v>
      </c>
      <c r="AS20" s="26">
        <v>209</v>
      </c>
      <c r="AT20" s="107">
        <v>205</v>
      </c>
      <c r="AU20" s="106">
        <v>90</v>
      </c>
      <c r="AV20" s="55">
        <v>79.8</v>
      </c>
      <c r="AW20" s="55">
        <v>79.8</v>
      </c>
      <c r="AX20" s="55">
        <v>68</v>
      </c>
      <c r="AY20" s="105" t="s">
        <v>85</v>
      </c>
      <c r="AZ20" s="104" t="str">
        <f>_xlfn.IFNA(VLOOKUP(AY20,ACCESSORIES!F:K,6,FALSE),"N/A")</f>
        <v>N/A</v>
      </c>
      <c r="BA20" s="105" t="s">
        <v>85</v>
      </c>
      <c r="BB20" s="104" t="str">
        <f>_xlfn.IFNA(VLOOKUP(BA20,ACCESSORIES!F:K,6,FALSE),"N/A")</f>
        <v>N/A</v>
      </c>
      <c r="BC20" s="79">
        <v>30.2</v>
      </c>
      <c r="BD20" s="57">
        <v>19.7</v>
      </c>
      <c r="BE20" s="57">
        <v>19.7</v>
      </c>
      <c r="BF20" s="57">
        <v>11</v>
      </c>
      <c r="BG20" s="82">
        <v>36</v>
      </c>
      <c r="BH20" s="122" t="s">
        <v>3551</v>
      </c>
      <c r="BI20" s="51" t="s">
        <v>4217</v>
      </c>
      <c r="BJ20" s="83" t="s">
        <v>4233</v>
      </c>
      <c r="BK20" s="83" t="s">
        <v>5876</v>
      </c>
      <c r="BL20" s="83" t="s">
        <v>5877</v>
      </c>
      <c r="BM20" s="83" t="s">
        <v>5851</v>
      </c>
      <c r="BN20" s="83" t="s">
        <v>5878</v>
      </c>
      <c r="BO20" s="83" t="s">
        <v>5879</v>
      </c>
      <c r="BP20" s="83" t="s">
        <v>4235</v>
      </c>
      <c r="BQ20" s="83"/>
      <c r="BR20" s="83"/>
      <c r="BS20" s="83"/>
      <c r="BT20" s="351" t="s">
        <v>3560</v>
      </c>
      <c r="BU20" s="363" t="s">
        <v>3561</v>
      </c>
      <c r="BV20" s="351" t="s">
        <v>3562</v>
      </c>
      <c r="BW20" s="363" t="s">
        <v>3563</v>
      </c>
      <c r="BX20" s="96" t="str">
        <f t="shared" si="4"/>
        <v>MR301 The Standard, 17x8.5, 0mm Offset, 5x5, 94mm Centerbore, Machined - Clear Coat</v>
      </c>
      <c r="BY20" s="83" t="s">
        <v>4044</v>
      </c>
      <c r="BZ20" s="83" t="s">
        <v>4045</v>
      </c>
      <c r="CA20" s="83" t="str">
        <f t="shared" si="5"/>
        <v>STREET (3XX)</v>
      </c>
    </row>
    <row r="21" spans="1:79" s="39" customFormat="1" ht="15" customHeight="1">
      <c r="A21" s="23">
        <f t="shared" si="0"/>
        <v>19</v>
      </c>
      <c r="B21" s="105" t="s">
        <v>84</v>
      </c>
      <c r="C21" s="105" t="s">
        <v>1072</v>
      </c>
      <c r="D21" s="105" t="s">
        <v>1114</v>
      </c>
      <c r="E21" s="94" t="str">
        <f>CONCATENATE(LEFT(D21,5),VLOOKUP(CONCATENATE(N21,"x",O21),'PART NUMBER GUIDE'!$B$9:$C$45,2,FALSE),VLOOKUP(CONCATENATE(P21, V21), 'PART NUMBER GUIDE'!$Q$6:$R$84, 2, FALSE),VLOOKUP(Y21,'PART NUMBER GUIDE'!$J$8:$K$37,2, FALSE),IF(U21="N/A",IF(ABS(S21)&lt;10,"0"&amp;ABS(S21),ABS(S21)),CONCATENATE(LEFT(U21,1),RIGHT(U21,1))), F21, G21)</f>
        <v>MR30178550500</v>
      </c>
      <c r="F21" s="93"/>
      <c r="G21" s="93"/>
      <c r="H21" s="81" t="s">
        <v>309</v>
      </c>
      <c r="I21" s="356">
        <v>40544</v>
      </c>
      <c r="J21" s="87" t="s">
        <v>1265</v>
      </c>
      <c r="K21" s="400">
        <v>317.5</v>
      </c>
      <c r="L21" s="95">
        <f t="shared" si="1"/>
        <v>317.5</v>
      </c>
      <c r="M21" s="402"/>
      <c r="N21" s="105">
        <v>17</v>
      </c>
      <c r="O21" s="8">
        <v>8.5</v>
      </c>
      <c r="P21" s="105" t="str">
        <f t="shared" si="2"/>
        <v>5x5</v>
      </c>
      <c r="Q21" s="3">
        <v>5</v>
      </c>
      <c r="R21" s="26">
        <v>5</v>
      </c>
      <c r="S21" s="3">
        <v>0</v>
      </c>
      <c r="T21" s="17">
        <v>4.75</v>
      </c>
      <c r="U21" s="106" t="s">
        <v>85</v>
      </c>
      <c r="V21" s="17">
        <v>94</v>
      </c>
      <c r="W21" s="8">
        <v>28.37</v>
      </c>
      <c r="X21" s="369">
        <v>2500</v>
      </c>
      <c r="Y21" s="81" t="s">
        <v>2309</v>
      </c>
      <c r="Z21" s="81" t="s">
        <v>3002</v>
      </c>
      <c r="AA21" s="369" t="str">
        <f t="shared" si="3"/>
        <v>17x8.5, 5x5, 0 OS</v>
      </c>
      <c r="AB21" s="82" t="s">
        <v>1728</v>
      </c>
      <c r="AC21" s="92">
        <f>_xlfn.IFNA(VLOOKUP(AB21,ACCESSORIES!F:K,6,FALSE),"N/A")</f>
        <v>33</v>
      </c>
      <c r="AD21" s="89" t="s">
        <v>85</v>
      </c>
      <c r="AE21" s="105" t="s">
        <v>85</v>
      </c>
      <c r="AF21" s="82" t="s">
        <v>3015</v>
      </c>
      <c r="AG21" s="105" t="s">
        <v>1950</v>
      </c>
      <c r="AH21" s="9">
        <f>_xlfn.IFNA(VLOOKUP(AG21,ACCESSORIES!F:K,6,FALSE),"N/A")</f>
        <v>1.1000000000000001</v>
      </c>
      <c r="AI21" s="105" t="s">
        <v>266</v>
      </c>
      <c r="AJ21" s="105" t="s">
        <v>85</v>
      </c>
      <c r="AK21" s="3" t="s">
        <v>85</v>
      </c>
      <c r="AL21" s="105" t="s">
        <v>85</v>
      </c>
      <c r="AM21" s="105">
        <v>16.2</v>
      </c>
      <c r="AN21" s="105">
        <v>160</v>
      </c>
      <c r="AO21" s="26">
        <v>3</v>
      </c>
      <c r="AP21" s="26">
        <v>19</v>
      </c>
      <c r="AQ21" s="26">
        <v>30</v>
      </c>
      <c r="AR21" s="26">
        <v>27</v>
      </c>
      <c r="AS21" s="26">
        <v>209</v>
      </c>
      <c r="AT21" s="107">
        <v>205</v>
      </c>
      <c r="AU21" s="106">
        <v>90</v>
      </c>
      <c r="AV21" s="55">
        <v>79.8</v>
      </c>
      <c r="AW21" s="55">
        <v>79.8</v>
      </c>
      <c r="AX21" s="55">
        <v>68</v>
      </c>
      <c r="AY21" s="105" t="s">
        <v>85</v>
      </c>
      <c r="AZ21" s="104" t="str">
        <f>_xlfn.IFNA(VLOOKUP(AY21,ACCESSORIES!F:K,6,FALSE),"N/A")</f>
        <v>N/A</v>
      </c>
      <c r="BA21" s="105" t="s">
        <v>85</v>
      </c>
      <c r="BB21" s="104" t="str">
        <f>_xlfn.IFNA(VLOOKUP(BA21,ACCESSORIES!F:K,6,FALSE),"N/A")</f>
        <v>N/A</v>
      </c>
      <c r="BC21" s="79">
        <v>32.47</v>
      </c>
      <c r="BD21" s="57">
        <v>19.7</v>
      </c>
      <c r="BE21" s="57">
        <v>19.7</v>
      </c>
      <c r="BF21" s="57">
        <v>11</v>
      </c>
      <c r="BG21" s="82">
        <v>36</v>
      </c>
      <c r="BH21" s="122" t="s">
        <v>3551</v>
      </c>
      <c r="BI21" s="51" t="s">
        <v>4217</v>
      </c>
      <c r="BJ21" s="83" t="s">
        <v>4233</v>
      </c>
      <c r="BK21" s="83" t="s">
        <v>5876</v>
      </c>
      <c r="BL21" s="83" t="s">
        <v>5877</v>
      </c>
      <c r="BM21" s="83" t="s">
        <v>5851</v>
      </c>
      <c r="BN21" s="83" t="s">
        <v>5878</v>
      </c>
      <c r="BO21" s="83" t="s">
        <v>5879</v>
      </c>
      <c r="BP21" s="83" t="s">
        <v>4235</v>
      </c>
      <c r="BQ21" s="83"/>
      <c r="BR21" s="83"/>
      <c r="BS21" s="83"/>
      <c r="BT21" s="351" t="s">
        <v>3564</v>
      </c>
      <c r="BU21" s="363" t="s">
        <v>3565</v>
      </c>
      <c r="BV21" s="351" t="s">
        <v>3566</v>
      </c>
      <c r="BW21" s="363" t="s">
        <v>3567</v>
      </c>
      <c r="BX21" s="96" t="str">
        <f t="shared" si="4"/>
        <v>MR301 The Standard, 17x8.5, 0mm Offset, 5x5, 94mm Centerbore, Matte Black</v>
      </c>
      <c r="BY21" s="83" t="s">
        <v>4044</v>
      </c>
      <c r="BZ21" s="83" t="s">
        <v>4045</v>
      </c>
      <c r="CA21" s="83" t="str">
        <f t="shared" si="5"/>
        <v>STREET (3XX)</v>
      </c>
    </row>
    <row r="22" spans="1:79" s="39" customFormat="1" ht="15" customHeight="1">
      <c r="A22" s="23">
        <f t="shared" si="0"/>
        <v>20</v>
      </c>
      <c r="B22" s="105" t="s">
        <v>84</v>
      </c>
      <c r="C22" s="105" t="s">
        <v>1072</v>
      </c>
      <c r="D22" s="105" t="s">
        <v>1114</v>
      </c>
      <c r="E22" s="94" t="str">
        <f>CONCATENATE(LEFT(D22,5),VLOOKUP(CONCATENATE(N22,"x",O22),'PART NUMBER GUIDE'!$B$9:$C$45,2,FALSE),VLOOKUP(CONCATENATE(P22, V22), 'PART NUMBER GUIDE'!$Q$6:$R$84, 2, FALSE),VLOOKUP(Y22,'PART NUMBER GUIDE'!$J$8:$K$37,2, FALSE),IF(U22="N/A",IF(ABS(S22)&lt;10,"0"&amp;ABS(S22),ABS(S22)),CONCATENATE(LEFT(U22,1),RIGHT(U22,1))), F22, G22)</f>
        <v>MR30178558500</v>
      </c>
      <c r="F22" s="93"/>
      <c r="G22" s="93"/>
      <c r="H22" s="81" t="s">
        <v>311</v>
      </c>
      <c r="I22" s="356">
        <v>40544</v>
      </c>
      <c r="J22" s="87" t="s">
        <v>1265</v>
      </c>
      <c r="K22" s="400">
        <v>317.5</v>
      </c>
      <c r="L22" s="95">
        <f t="shared" si="1"/>
        <v>317.5</v>
      </c>
      <c r="M22" s="402"/>
      <c r="N22" s="105">
        <v>17</v>
      </c>
      <c r="O22" s="8">
        <v>8.5</v>
      </c>
      <c r="P22" s="105" t="str">
        <f t="shared" si="2"/>
        <v>5x150</v>
      </c>
      <c r="Q22" s="3">
        <v>5</v>
      </c>
      <c r="R22" s="3">
        <v>150</v>
      </c>
      <c r="S22" s="3">
        <v>0</v>
      </c>
      <c r="T22" s="17">
        <v>4.75</v>
      </c>
      <c r="U22" s="106" t="s">
        <v>85</v>
      </c>
      <c r="V22" s="17">
        <v>116.5</v>
      </c>
      <c r="W22" s="8">
        <v>27.4</v>
      </c>
      <c r="X22" s="369">
        <v>2500</v>
      </c>
      <c r="Y22" s="81" t="s">
        <v>2309</v>
      </c>
      <c r="Z22" s="81" t="s">
        <v>3002</v>
      </c>
      <c r="AA22" s="369" t="str">
        <f t="shared" si="3"/>
        <v>17x8.5, 5x150, 0 OS</v>
      </c>
      <c r="AB22" s="82" t="s">
        <v>1586</v>
      </c>
      <c r="AC22" s="92">
        <f>_xlfn.IFNA(VLOOKUP(AB22,ACCESSORIES!F:K,6,FALSE),"N/A")</f>
        <v>33</v>
      </c>
      <c r="AD22" s="89" t="s">
        <v>85</v>
      </c>
      <c r="AE22" s="105" t="s">
        <v>85</v>
      </c>
      <c r="AF22" s="105" t="s">
        <v>3018</v>
      </c>
      <c r="AG22" s="105" t="s">
        <v>1950</v>
      </c>
      <c r="AH22" s="9">
        <f>_xlfn.IFNA(VLOOKUP(AG22,ACCESSORIES!F:K,6,FALSE),"N/A")</f>
        <v>1.1000000000000001</v>
      </c>
      <c r="AI22" s="105" t="s">
        <v>266</v>
      </c>
      <c r="AJ22" s="105" t="s">
        <v>85</v>
      </c>
      <c r="AK22" s="3" t="s">
        <v>85</v>
      </c>
      <c r="AL22" s="105" t="s">
        <v>85</v>
      </c>
      <c r="AM22" s="105">
        <v>16.2</v>
      </c>
      <c r="AN22" s="105">
        <v>185</v>
      </c>
      <c r="AO22" s="26">
        <v>3</v>
      </c>
      <c r="AP22" s="26">
        <v>19</v>
      </c>
      <c r="AQ22" s="26">
        <v>29</v>
      </c>
      <c r="AR22" s="26">
        <v>26</v>
      </c>
      <c r="AS22" s="26">
        <v>209</v>
      </c>
      <c r="AT22" s="107">
        <v>205</v>
      </c>
      <c r="AU22" s="106">
        <v>110.5</v>
      </c>
      <c r="AV22" s="55">
        <v>38.9</v>
      </c>
      <c r="AW22" s="55">
        <v>38.9</v>
      </c>
      <c r="AX22" s="55">
        <v>68</v>
      </c>
      <c r="AY22" s="105" t="s">
        <v>85</v>
      </c>
      <c r="AZ22" s="104" t="str">
        <f>_xlfn.IFNA(VLOOKUP(AY22,ACCESSORIES!F:K,6,FALSE),"N/A")</f>
        <v>N/A</v>
      </c>
      <c r="BA22" s="105" t="s">
        <v>85</v>
      </c>
      <c r="BB22" s="104" t="str">
        <f>_xlfn.IFNA(VLOOKUP(BA22,ACCESSORIES!F:K,6,FALSE),"N/A")</f>
        <v>N/A</v>
      </c>
      <c r="BC22" s="79">
        <v>32</v>
      </c>
      <c r="BD22" s="57">
        <v>19.7</v>
      </c>
      <c r="BE22" s="57">
        <v>19.7</v>
      </c>
      <c r="BF22" s="57">
        <v>11</v>
      </c>
      <c r="BG22" s="82">
        <v>36</v>
      </c>
      <c r="BH22" s="122" t="s">
        <v>3551</v>
      </c>
      <c r="BI22" s="51" t="s">
        <v>4217</v>
      </c>
      <c r="BJ22" s="83" t="s">
        <v>4233</v>
      </c>
      <c r="BK22" s="83" t="s">
        <v>5876</v>
      </c>
      <c r="BL22" s="83" t="s">
        <v>5877</v>
      </c>
      <c r="BM22" s="83" t="s">
        <v>5851</v>
      </c>
      <c r="BN22" s="83" t="s">
        <v>5878</v>
      </c>
      <c r="BO22" s="83" t="s">
        <v>5879</v>
      </c>
      <c r="BP22" s="83" t="s">
        <v>4235</v>
      </c>
      <c r="BQ22" s="83"/>
      <c r="BR22" s="83"/>
      <c r="BS22" s="83"/>
      <c r="BT22" s="351" t="s">
        <v>3564</v>
      </c>
      <c r="BU22" s="363" t="s">
        <v>3565</v>
      </c>
      <c r="BV22" s="351" t="s">
        <v>3566</v>
      </c>
      <c r="BW22" s="363" t="s">
        <v>3567</v>
      </c>
      <c r="BX22" s="96" t="str">
        <f t="shared" si="4"/>
        <v>MR301 The Standard, 17x8.5, 0mm Offset, 5x150, 116.5mm Centerbore, Matte Black</v>
      </c>
      <c r="BY22" s="83" t="s">
        <v>4044</v>
      </c>
      <c r="BZ22" s="83" t="s">
        <v>4045</v>
      </c>
      <c r="CA22" s="83" t="str">
        <f t="shared" si="5"/>
        <v>STREET (3XX)</v>
      </c>
    </row>
    <row r="23" spans="1:79" s="39" customFormat="1" ht="15" customHeight="1">
      <c r="A23" s="23">
        <f t="shared" si="0"/>
        <v>21</v>
      </c>
      <c r="B23" s="105" t="s">
        <v>84</v>
      </c>
      <c r="C23" s="105" t="s">
        <v>1072</v>
      </c>
      <c r="D23" s="105" t="s">
        <v>1114</v>
      </c>
      <c r="E23" s="94" t="str">
        <f>CONCATENATE(LEFT(D23,5),VLOOKUP(CONCATENATE(N23,"x",O23),'PART NUMBER GUIDE'!$B$9:$C$45,2,FALSE),VLOOKUP(CONCATENATE(P23, V23), 'PART NUMBER GUIDE'!$Q$6:$R$84, 2, FALSE),VLOOKUP(Y23,'PART NUMBER GUIDE'!$J$8:$K$37,2, FALSE),IF(U23="N/A",IF(ABS(S23)&lt;10,"0"&amp;ABS(S23),ABS(S23)),CONCATENATE(LEFT(U23,1),RIGHT(U23,1))), F23, G23)</f>
        <v>MR30178555500</v>
      </c>
      <c r="F23" s="93"/>
      <c r="G23" s="93"/>
      <c r="H23" s="81" t="s">
        <v>313</v>
      </c>
      <c r="I23" s="356">
        <v>40544</v>
      </c>
      <c r="J23" s="87" t="s">
        <v>1265</v>
      </c>
      <c r="K23" s="400">
        <v>317.5</v>
      </c>
      <c r="L23" s="95">
        <f t="shared" si="1"/>
        <v>317.5</v>
      </c>
      <c r="M23" s="402"/>
      <c r="N23" s="105">
        <v>17</v>
      </c>
      <c r="O23" s="8">
        <v>8.5</v>
      </c>
      <c r="P23" s="105" t="str">
        <f t="shared" si="2"/>
        <v>5x5.5</v>
      </c>
      <c r="Q23" s="3">
        <v>5</v>
      </c>
      <c r="R23" s="3">
        <v>5.5</v>
      </c>
      <c r="S23" s="3">
        <v>0</v>
      </c>
      <c r="T23" s="17">
        <v>4.75</v>
      </c>
      <c r="U23" s="106" t="s">
        <v>85</v>
      </c>
      <c r="V23" s="17">
        <v>108</v>
      </c>
      <c r="W23" s="8">
        <v>27.4</v>
      </c>
      <c r="X23" s="369">
        <v>2500</v>
      </c>
      <c r="Y23" s="81" t="s">
        <v>2309</v>
      </c>
      <c r="Z23" s="81" t="s">
        <v>3002</v>
      </c>
      <c r="AA23" s="369" t="str">
        <f t="shared" si="3"/>
        <v>17x8.5, 5x5.5, 0 OS</v>
      </c>
      <c r="AB23" s="82" t="s">
        <v>1582</v>
      </c>
      <c r="AC23" s="92">
        <f>_xlfn.IFNA(VLOOKUP(AB23,ACCESSORIES!F:K,6,FALSE),"N/A")</f>
        <v>33</v>
      </c>
      <c r="AD23" s="89" t="s">
        <v>85</v>
      </c>
      <c r="AE23" s="105" t="s">
        <v>85</v>
      </c>
      <c r="AF23" s="105" t="s">
        <v>3016</v>
      </c>
      <c r="AG23" s="105" t="s">
        <v>1950</v>
      </c>
      <c r="AH23" s="9">
        <f>_xlfn.IFNA(VLOOKUP(AG23,ACCESSORIES!F:K,6,FALSE),"N/A")</f>
        <v>1.1000000000000001</v>
      </c>
      <c r="AI23" s="105" t="s">
        <v>266</v>
      </c>
      <c r="AJ23" s="105" t="s">
        <v>85</v>
      </c>
      <c r="AK23" s="3" t="s">
        <v>85</v>
      </c>
      <c r="AL23" s="105" t="s">
        <v>85</v>
      </c>
      <c r="AM23" s="105">
        <v>16.2</v>
      </c>
      <c r="AN23" s="105">
        <v>185</v>
      </c>
      <c r="AO23" s="26">
        <v>3</v>
      </c>
      <c r="AP23" s="26">
        <v>19</v>
      </c>
      <c r="AQ23" s="26">
        <v>29</v>
      </c>
      <c r="AR23" s="26">
        <v>27</v>
      </c>
      <c r="AS23" s="26">
        <v>209</v>
      </c>
      <c r="AT23" s="107">
        <v>205</v>
      </c>
      <c r="AU23" s="106">
        <v>106.4</v>
      </c>
      <c r="AV23" s="55">
        <v>55</v>
      </c>
      <c r="AW23" s="55">
        <v>55</v>
      </c>
      <c r="AX23" s="55">
        <v>68</v>
      </c>
      <c r="AY23" s="105" t="s">
        <v>85</v>
      </c>
      <c r="AZ23" s="104" t="str">
        <f>_xlfn.IFNA(VLOOKUP(AY23,ACCESSORIES!F:K,6,FALSE),"N/A")</f>
        <v>N/A</v>
      </c>
      <c r="BA23" s="105" t="s">
        <v>85</v>
      </c>
      <c r="BB23" s="104" t="str">
        <f>_xlfn.IFNA(VLOOKUP(BA23,ACCESSORIES!F:K,6,FALSE),"N/A")</f>
        <v>N/A</v>
      </c>
      <c r="BC23" s="79">
        <v>32.299999999999997</v>
      </c>
      <c r="BD23" s="57">
        <v>19.7</v>
      </c>
      <c r="BE23" s="57">
        <v>19.7</v>
      </c>
      <c r="BF23" s="57">
        <v>11</v>
      </c>
      <c r="BG23" s="82">
        <v>36</v>
      </c>
      <c r="BH23" s="122" t="s">
        <v>3551</v>
      </c>
      <c r="BI23" s="51" t="s">
        <v>4217</v>
      </c>
      <c r="BJ23" s="83" t="s">
        <v>4233</v>
      </c>
      <c r="BK23" s="83" t="s">
        <v>5876</v>
      </c>
      <c r="BL23" s="83" t="s">
        <v>5877</v>
      </c>
      <c r="BM23" s="83" t="s">
        <v>5851</v>
      </c>
      <c r="BN23" s="83" t="s">
        <v>5878</v>
      </c>
      <c r="BO23" s="83" t="s">
        <v>5879</v>
      </c>
      <c r="BP23" s="83" t="s">
        <v>4235</v>
      </c>
      <c r="BQ23" s="83"/>
      <c r="BR23" s="83"/>
      <c r="BS23" s="83"/>
      <c r="BT23" s="351" t="s">
        <v>3564</v>
      </c>
      <c r="BU23" s="363" t="s">
        <v>3565</v>
      </c>
      <c r="BV23" s="351" t="s">
        <v>3566</v>
      </c>
      <c r="BW23" s="363" t="s">
        <v>3567</v>
      </c>
      <c r="BX23" s="96" t="str">
        <f t="shared" si="4"/>
        <v>MR301 The Standard, 17x8.5, 0mm Offset, 5x5.5, 108mm Centerbore, Matte Black</v>
      </c>
      <c r="BY23" s="83" t="s">
        <v>4044</v>
      </c>
      <c r="BZ23" s="83" t="s">
        <v>4045</v>
      </c>
      <c r="CA23" s="83" t="str">
        <f t="shared" si="5"/>
        <v>STREET (3XX)</v>
      </c>
    </row>
    <row r="24" spans="1:79" s="39" customFormat="1" ht="15" customHeight="1">
      <c r="A24" s="23">
        <f t="shared" si="0"/>
        <v>22</v>
      </c>
      <c r="B24" s="105" t="s">
        <v>84</v>
      </c>
      <c r="C24" s="105" t="s">
        <v>1072</v>
      </c>
      <c r="D24" s="105" t="s">
        <v>1114</v>
      </c>
      <c r="E24" s="94" t="str">
        <f>CONCATENATE(LEFT(D24,5),VLOOKUP(CONCATENATE(N24,"x",O24),'PART NUMBER GUIDE'!$B$9:$C$45,2,FALSE),VLOOKUP(CONCATENATE(P24, V24), 'PART NUMBER GUIDE'!$Q$6:$R$84, 2, FALSE),VLOOKUP(Y24,'PART NUMBER GUIDE'!$J$8:$K$37,2, FALSE),IF(U24="N/A",IF(ABS(S24)&lt;10,"0"&amp;ABS(S24),ABS(S24)),CONCATENATE(LEFT(U24,1),RIGHT(U24,1))), F24, G24)</f>
        <v>MR30178560325</v>
      </c>
      <c r="F24" s="93"/>
      <c r="G24" s="93"/>
      <c r="H24" s="81" t="s">
        <v>355</v>
      </c>
      <c r="I24" s="356">
        <v>40544</v>
      </c>
      <c r="J24" s="87" t="s">
        <v>1265</v>
      </c>
      <c r="K24" s="400">
        <v>317.5</v>
      </c>
      <c r="L24" s="95">
        <f t="shared" si="1"/>
        <v>317.5</v>
      </c>
      <c r="M24" s="402"/>
      <c r="N24" s="105">
        <v>17</v>
      </c>
      <c r="O24" s="8">
        <v>8.5</v>
      </c>
      <c r="P24" s="105" t="str">
        <f t="shared" si="2"/>
        <v>6x5.5</v>
      </c>
      <c r="Q24" s="3">
        <v>6</v>
      </c>
      <c r="R24" s="3">
        <v>5.5</v>
      </c>
      <c r="S24" s="3">
        <v>25</v>
      </c>
      <c r="T24" s="17">
        <v>5.75</v>
      </c>
      <c r="U24" s="106" t="s">
        <v>85</v>
      </c>
      <c r="V24" s="17">
        <v>108</v>
      </c>
      <c r="W24" s="10">
        <v>28.77</v>
      </c>
      <c r="X24" s="369">
        <v>2500</v>
      </c>
      <c r="Y24" s="48" t="s">
        <v>5824</v>
      </c>
      <c r="Z24" s="81" t="s">
        <v>196</v>
      </c>
      <c r="AA24" s="369" t="str">
        <f t="shared" si="3"/>
        <v>17x8.5, 6x5.5, 25 OS</v>
      </c>
      <c r="AB24" s="105" t="s">
        <v>1580</v>
      </c>
      <c r="AC24" s="92">
        <f>_xlfn.IFNA(VLOOKUP(AB24,ACCESSORIES!F:K,6,FALSE),"N/A")</f>
        <v>33</v>
      </c>
      <c r="AD24" s="89" t="s">
        <v>85</v>
      </c>
      <c r="AE24" s="105" t="s">
        <v>85</v>
      </c>
      <c r="AF24" s="105" t="s">
        <v>3016</v>
      </c>
      <c r="AG24" s="105" t="s">
        <v>1950</v>
      </c>
      <c r="AH24" s="9">
        <f>_xlfn.IFNA(VLOOKUP(AG24,ACCESSORIES!F:K,6,FALSE),"N/A")</f>
        <v>1.1000000000000001</v>
      </c>
      <c r="AI24" s="105" t="s">
        <v>266</v>
      </c>
      <c r="AJ24" s="105" t="s">
        <v>85</v>
      </c>
      <c r="AK24" s="3" t="s">
        <v>85</v>
      </c>
      <c r="AL24" s="105" t="s">
        <v>85</v>
      </c>
      <c r="AM24" s="105">
        <v>16.2</v>
      </c>
      <c r="AN24" s="105">
        <v>170</v>
      </c>
      <c r="AO24" s="26">
        <v>3</v>
      </c>
      <c r="AP24" s="26">
        <v>19</v>
      </c>
      <c r="AQ24" s="26">
        <v>32</v>
      </c>
      <c r="AR24" s="26">
        <v>31</v>
      </c>
      <c r="AS24" s="26">
        <v>206</v>
      </c>
      <c r="AT24" s="107">
        <v>200</v>
      </c>
      <c r="AU24" s="106">
        <v>106.4</v>
      </c>
      <c r="AV24" s="55">
        <v>55</v>
      </c>
      <c r="AW24" s="55">
        <v>55</v>
      </c>
      <c r="AX24" s="55">
        <v>47</v>
      </c>
      <c r="AY24" s="105" t="s">
        <v>85</v>
      </c>
      <c r="AZ24" s="104" t="str">
        <f>_xlfn.IFNA(VLOOKUP(AY24,ACCESSORIES!F:K,6,FALSE),"N/A")</f>
        <v>N/A</v>
      </c>
      <c r="BA24" s="105" t="s">
        <v>85</v>
      </c>
      <c r="BB24" s="104" t="str">
        <f>_xlfn.IFNA(VLOOKUP(BA24,ACCESSORIES!F:K,6,FALSE),"N/A")</f>
        <v>N/A</v>
      </c>
      <c r="BC24" s="79">
        <v>32.76</v>
      </c>
      <c r="BD24" s="57">
        <v>19.7</v>
      </c>
      <c r="BE24" s="57">
        <v>19.7</v>
      </c>
      <c r="BF24" s="57">
        <v>11</v>
      </c>
      <c r="BG24" s="82">
        <v>36</v>
      </c>
      <c r="BH24" s="122" t="s">
        <v>3551</v>
      </c>
      <c r="BI24" s="51" t="s">
        <v>4217</v>
      </c>
      <c r="BJ24" s="83" t="s">
        <v>4233</v>
      </c>
      <c r="BK24" s="83" t="s">
        <v>5876</v>
      </c>
      <c r="BL24" s="83" t="s">
        <v>5877</v>
      </c>
      <c r="BM24" s="83" t="s">
        <v>5851</v>
      </c>
      <c r="BN24" s="83" t="s">
        <v>5878</v>
      </c>
      <c r="BO24" s="83" t="s">
        <v>5879</v>
      </c>
      <c r="BP24" s="83" t="s">
        <v>4235</v>
      </c>
      <c r="BQ24" s="83"/>
      <c r="BR24" s="83"/>
      <c r="BS24" s="83"/>
      <c r="BT24" s="351" t="s">
        <v>3568</v>
      </c>
      <c r="BU24" s="363" t="s">
        <v>3569</v>
      </c>
      <c r="BV24" s="351" t="s">
        <v>3570</v>
      </c>
      <c r="BW24" s="363" t="s">
        <v>3571</v>
      </c>
      <c r="BX24" s="96" t="str">
        <f t="shared" si="4"/>
        <v>MR301 The Standard, 17x8.5, +25mm Offset, 6x5.5, 108mm Centerbore, Machined - Clear Coat</v>
      </c>
      <c r="BY24" s="83" t="s">
        <v>4044</v>
      </c>
      <c r="BZ24" s="83" t="s">
        <v>4045</v>
      </c>
      <c r="CA24" s="83" t="str">
        <f t="shared" si="5"/>
        <v>STREET (3XX)</v>
      </c>
    </row>
    <row r="25" spans="1:79" s="39" customFormat="1" ht="15" customHeight="1">
      <c r="A25" s="23">
        <f t="shared" si="0"/>
        <v>23</v>
      </c>
      <c r="B25" s="105" t="s">
        <v>84</v>
      </c>
      <c r="C25" s="105" t="s">
        <v>1072</v>
      </c>
      <c r="D25" s="105" t="s">
        <v>1114</v>
      </c>
      <c r="E25" s="94" t="str">
        <f>CONCATENATE(LEFT(D25,5),VLOOKUP(CONCATENATE(N25,"x",O25),'PART NUMBER GUIDE'!$B$9:$C$45,2,FALSE),VLOOKUP(CONCATENATE(P25, V25), 'PART NUMBER GUIDE'!$Q$6:$R$84, 2, FALSE),VLOOKUP(Y25,'PART NUMBER GUIDE'!$J$8:$K$37,2, FALSE),IF(U25="N/A",IF(ABS(S25)&lt;10,"0"&amp;ABS(S25),ABS(S25)),CONCATENATE(LEFT(U25,1),RIGHT(U25,1))), F25, G25)</f>
        <v>MR30178560525</v>
      </c>
      <c r="F25" s="93"/>
      <c r="G25" s="93"/>
      <c r="H25" s="81" t="s">
        <v>356</v>
      </c>
      <c r="I25" s="356">
        <v>40544</v>
      </c>
      <c r="J25" s="87" t="s">
        <v>1265</v>
      </c>
      <c r="K25" s="400">
        <v>317.5</v>
      </c>
      <c r="L25" s="95">
        <f t="shared" si="1"/>
        <v>317.5</v>
      </c>
      <c r="M25" s="402"/>
      <c r="N25" s="105">
        <v>17</v>
      </c>
      <c r="O25" s="8">
        <v>8.5</v>
      </c>
      <c r="P25" s="105" t="str">
        <f t="shared" si="2"/>
        <v>6x5.5</v>
      </c>
      <c r="Q25" s="3">
        <v>6</v>
      </c>
      <c r="R25" s="3">
        <v>5.5</v>
      </c>
      <c r="S25" s="3">
        <v>25</v>
      </c>
      <c r="T25" s="17">
        <v>5.75</v>
      </c>
      <c r="U25" s="106" t="s">
        <v>85</v>
      </c>
      <c r="V25" s="17">
        <v>108</v>
      </c>
      <c r="W25" s="10">
        <v>27.7</v>
      </c>
      <c r="X25" s="369">
        <v>2500</v>
      </c>
      <c r="Y25" s="81" t="s">
        <v>2309</v>
      </c>
      <c r="Z25" s="81" t="s">
        <v>3002</v>
      </c>
      <c r="AA25" s="369" t="str">
        <f t="shared" si="3"/>
        <v>17x8.5, 6x5.5, 25 OS</v>
      </c>
      <c r="AB25" s="82" t="s">
        <v>1582</v>
      </c>
      <c r="AC25" s="92">
        <f>_xlfn.IFNA(VLOOKUP(AB25,ACCESSORIES!F:K,6,FALSE),"N/A")</f>
        <v>33</v>
      </c>
      <c r="AD25" s="89" t="s">
        <v>85</v>
      </c>
      <c r="AE25" s="82" t="s">
        <v>85</v>
      </c>
      <c r="AF25" s="105" t="s">
        <v>3016</v>
      </c>
      <c r="AG25" s="105" t="s">
        <v>1950</v>
      </c>
      <c r="AH25" s="9">
        <f>_xlfn.IFNA(VLOOKUP(AG25,ACCESSORIES!F:K,6,FALSE),"N/A")</f>
        <v>1.1000000000000001</v>
      </c>
      <c r="AI25" s="105" t="s">
        <v>266</v>
      </c>
      <c r="AJ25" s="105" t="s">
        <v>85</v>
      </c>
      <c r="AK25" s="3" t="s">
        <v>85</v>
      </c>
      <c r="AL25" s="105" t="s">
        <v>85</v>
      </c>
      <c r="AM25" s="105">
        <v>16.2</v>
      </c>
      <c r="AN25" s="105">
        <v>170</v>
      </c>
      <c r="AO25" s="26">
        <v>3</v>
      </c>
      <c r="AP25" s="26">
        <v>19</v>
      </c>
      <c r="AQ25" s="26">
        <v>32</v>
      </c>
      <c r="AR25" s="26">
        <v>31</v>
      </c>
      <c r="AS25" s="26">
        <v>206</v>
      </c>
      <c r="AT25" s="107">
        <v>200</v>
      </c>
      <c r="AU25" s="106">
        <v>106.4</v>
      </c>
      <c r="AV25" s="55">
        <v>55</v>
      </c>
      <c r="AW25" s="55">
        <v>55</v>
      </c>
      <c r="AX25" s="55">
        <v>47</v>
      </c>
      <c r="AY25" s="105" t="s">
        <v>85</v>
      </c>
      <c r="AZ25" s="104" t="str">
        <f>_xlfn.IFNA(VLOOKUP(AY25,ACCESSORIES!F:K,6,FALSE),"N/A")</f>
        <v>N/A</v>
      </c>
      <c r="BA25" s="105" t="s">
        <v>85</v>
      </c>
      <c r="BB25" s="104" t="str">
        <f>_xlfn.IFNA(VLOOKUP(BA25,ACCESSORIES!F:K,6,FALSE),"N/A")</f>
        <v>N/A</v>
      </c>
      <c r="BC25" s="79">
        <v>31.2</v>
      </c>
      <c r="BD25" s="57">
        <v>19.7</v>
      </c>
      <c r="BE25" s="57">
        <v>19.7</v>
      </c>
      <c r="BF25" s="57">
        <v>11</v>
      </c>
      <c r="BG25" s="82">
        <v>36</v>
      </c>
      <c r="BH25" s="122" t="s">
        <v>3551</v>
      </c>
      <c r="BI25" s="51" t="s">
        <v>4217</v>
      </c>
      <c r="BJ25" s="83" t="s">
        <v>4233</v>
      </c>
      <c r="BK25" s="83" t="s">
        <v>5876</v>
      </c>
      <c r="BL25" s="83" t="s">
        <v>5877</v>
      </c>
      <c r="BM25" s="83" t="s">
        <v>5851</v>
      </c>
      <c r="BN25" s="83" t="s">
        <v>5878</v>
      </c>
      <c r="BO25" s="83" t="s">
        <v>5879</v>
      </c>
      <c r="BP25" s="83" t="s">
        <v>4235</v>
      </c>
      <c r="BQ25" s="83"/>
      <c r="BR25" s="83"/>
      <c r="BS25" s="83"/>
      <c r="BT25" s="351" t="s">
        <v>3572</v>
      </c>
      <c r="BU25" s="363" t="s">
        <v>3573</v>
      </c>
      <c r="BV25" s="351" t="s">
        <v>3574</v>
      </c>
      <c r="BW25" s="363" t="s">
        <v>3582</v>
      </c>
      <c r="BX25" s="96" t="str">
        <f t="shared" si="4"/>
        <v>MR301 The Standard, 17x8.5, +25mm Offset, 6x5.5, 108mm Centerbore, Matte Black</v>
      </c>
      <c r="BY25" s="83" t="s">
        <v>4044</v>
      </c>
      <c r="BZ25" s="83" t="s">
        <v>4045</v>
      </c>
      <c r="CA25" s="83" t="str">
        <f t="shared" si="5"/>
        <v>STREET (3XX)</v>
      </c>
    </row>
    <row r="26" spans="1:79" s="39" customFormat="1" ht="15" customHeight="1">
      <c r="A26" s="23">
        <f t="shared" si="0"/>
        <v>24</v>
      </c>
      <c r="B26" s="105" t="s">
        <v>84</v>
      </c>
      <c r="C26" s="105" t="s">
        <v>1072</v>
      </c>
      <c r="D26" s="105" t="s">
        <v>1114</v>
      </c>
      <c r="E26" s="94" t="str">
        <f>CONCATENATE(LEFT(D26,5),VLOOKUP(CONCATENATE(N26,"x",O26),'PART NUMBER GUIDE'!$B$9:$C$45,2,FALSE),VLOOKUP(CONCATENATE(P26, V26), 'PART NUMBER GUIDE'!$Q$6:$R$84, 2, FALSE),VLOOKUP(Y26,'PART NUMBER GUIDE'!$J$8:$K$37,2, FALSE),IF(U26="N/A",IF(ABS(S26)&lt;10,"0"&amp;ABS(S26),ABS(S26)),CONCATENATE(LEFT(U26,1),RIGHT(U26,1))), F26, G26)</f>
        <v>MR30178560300</v>
      </c>
      <c r="F26" s="93"/>
      <c r="G26" s="93"/>
      <c r="H26" s="81" t="s">
        <v>314</v>
      </c>
      <c r="I26" s="356">
        <v>40544</v>
      </c>
      <c r="J26" s="87" t="s">
        <v>1265</v>
      </c>
      <c r="K26" s="400">
        <v>317.5</v>
      </c>
      <c r="L26" s="95">
        <f t="shared" si="1"/>
        <v>317.5</v>
      </c>
      <c r="M26" s="402"/>
      <c r="N26" s="105">
        <v>17</v>
      </c>
      <c r="O26" s="8">
        <v>8.5</v>
      </c>
      <c r="P26" s="105" t="str">
        <f t="shared" si="2"/>
        <v>6x5.5</v>
      </c>
      <c r="Q26" s="3">
        <v>6</v>
      </c>
      <c r="R26" s="3">
        <v>5.5</v>
      </c>
      <c r="S26" s="3">
        <v>0</v>
      </c>
      <c r="T26" s="17">
        <v>4.75</v>
      </c>
      <c r="U26" s="106" t="s">
        <v>85</v>
      </c>
      <c r="V26" s="17">
        <v>108</v>
      </c>
      <c r="W26" s="8">
        <v>27.7</v>
      </c>
      <c r="X26" s="369">
        <v>2500</v>
      </c>
      <c r="Y26" s="48" t="s">
        <v>5824</v>
      </c>
      <c r="Z26" s="81" t="s">
        <v>196</v>
      </c>
      <c r="AA26" s="369" t="str">
        <f t="shared" si="3"/>
        <v>17x8.5, 6x5.5, 0 OS</v>
      </c>
      <c r="AB26" s="105" t="s">
        <v>1580</v>
      </c>
      <c r="AC26" s="92">
        <f>_xlfn.IFNA(VLOOKUP(AB26,ACCESSORIES!F:K,6,FALSE),"N/A")</f>
        <v>33</v>
      </c>
      <c r="AD26" s="89" t="s">
        <v>85</v>
      </c>
      <c r="AE26" s="82" t="s">
        <v>85</v>
      </c>
      <c r="AF26" s="105" t="s">
        <v>3016</v>
      </c>
      <c r="AG26" s="105" t="s">
        <v>1950</v>
      </c>
      <c r="AH26" s="9">
        <f>_xlfn.IFNA(VLOOKUP(AG26,ACCESSORIES!F:K,6,FALSE),"N/A")</f>
        <v>1.1000000000000001</v>
      </c>
      <c r="AI26" s="105" t="s">
        <v>266</v>
      </c>
      <c r="AJ26" s="105" t="s">
        <v>85</v>
      </c>
      <c r="AK26" s="3" t="s">
        <v>85</v>
      </c>
      <c r="AL26" s="105" t="s">
        <v>85</v>
      </c>
      <c r="AM26" s="105">
        <v>16.2</v>
      </c>
      <c r="AN26" s="105">
        <v>185</v>
      </c>
      <c r="AO26" s="26">
        <v>3</v>
      </c>
      <c r="AP26" s="26">
        <v>19</v>
      </c>
      <c r="AQ26" s="26">
        <v>29</v>
      </c>
      <c r="AR26" s="26">
        <v>27</v>
      </c>
      <c r="AS26" s="26">
        <v>209</v>
      </c>
      <c r="AT26" s="107">
        <v>205</v>
      </c>
      <c r="AU26" s="106">
        <v>106.4</v>
      </c>
      <c r="AV26" s="55">
        <v>55</v>
      </c>
      <c r="AW26" s="55">
        <v>55</v>
      </c>
      <c r="AX26" s="55">
        <v>68</v>
      </c>
      <c r="AY26" s="105" t="s">
        <v>85</v>
      </c>
      <c r="AZ26" s="104" t="str">
        <f>_xlfn.IFNA(VLOOKUP(AY26,ACCESSORIES!F:K,6,FALSE),"N/A")</f>
        <v>N/A</v>
      </c>
      <c r="BA26" s="105" t="s">
        <v>85</v>
      </c>
      <c r="BB26" s="104" t="str">
        <f>_xlfn.IFNA(VLOOKUP(BA26,ACCESSORIES!F:K,6,FALSE),"N/A")</f>
        <v>N/A</v>
      </c>
      <c r="BC26" s="79">
        <v>31.2</v>
      </c>
      <c r="BD26" s="57">
        <v>19.7</v>
      </c>
      <c r="BE26" s="57">
        <v>19.7</v>
      </c>
      <c r="BF26" s="57">
        <v>11</v>
      </c>
      <c r="BG26" s="82">
        <v>36</v>
      </c>
      <c r="BH26" s="122" t="s">
        <v>3551</v>
      </c>
      <c r="BI26" s="51" t="s">
        <v>4217</v>
      </c>
      <c r="BJ26" s="83" t="s">
        <v>4233</v>
      </c>
      <c r="BK26" s="83" t="s">
        <v>5876</v>
      </c>
      <c r="BL26" s="83" t="s">
        <v>5877</v>
      </c>
      <c r="BM26" s="83" t="s">
        <v>5851</v>
      </c>
      <c r="BN26" s="83" t="s">
        <v>5878</v>
      </c>
      <c r="BO26" s="83" t="s">
        <v>5879</v>
      </c>
      <c r="BP26" s="83" t="s">
        <v>4235</v>
      </c>
      <c r="BQ26" s="83"/>
      <c r="BR26" s="83"/>
      <c r="BS26" s="83"/>
      <c r="BT26" s="351" t="s">
        <v>3568</v>
      </c>
      <c r="BU26" s="363" t="s">
        <v>3569</v>
      </c>
      <c r="BV26" s="351" t="s">
        <v>3570</v>
      </c>
      <c r="BW26" s="363" t="s">
        <v>3571</v>
      </c>
      <c r="BX26" s="96" t="str">
        <f t="shared" si="4"/>
        <v>MR301 The Standard, 17x8.5, 0mm Offset, 6x5.5, 108mm Centerbore, Machined - Clear Coat</v>
      </c>
      <c r="BY26" s="83" t="s">
        <v>4044</v>
      </c>
      <c r="BZ26" s="83" t="s">
        <v>4045</v>
      </c>
      <c r="CA26" s="83" t="str">
        <f t="shared" si="5"/>
        <v>STREET (3XX)</v>
      </c>
    </row>
    <row r="27" spans="1:79" s="39" customFormat="1" ht="15" customHeight="1">
      <c r="A27" s="23">
        <f t="shared" si="0"/>
        <v>25</v>
      </c>
      <c r="B27" s="105" t="s">
        <v>84</v>
      </c>
      <c r="C27" s="105" t="s">
        <v>1072</v>
      </c>
      <c r="D27" s="105" t="s">
        <v>1114</v>
      </c>
      <c r="E27" s="94" t="str">
        <f>CONCATENATE(LEFT(D27,5),VLOOKUP(CONCATENATE(N27,"x",O27),'PART NUMBER GUIDE'!$B$9:$C$45,2,FALSE),VLOOKUP(CONCATENATE(P27, V27), 'PART NUMBER GUIDE'!$Q$6:$R$84, 2, FALSE),VLOOKUP(Y27,'PART NUMBER GUIDE'!$J$8:$K$37,2, FALSE),IF(U27="N/A",IF(ABS(S27)&lt;10,"0"&amp;ABS(S27),ABS(S27)),CONCATENATE(LEFT(U27,1),RIGHT(U27,1))), F27, G27)</f>
        <v>MR30178560500</v>
      </c>
      <c r="F27" s="93"/>
      <c r="G27" s="93"/>
      <c r="H27" s="81" t="s">
        <v>315</v>
      </c>
      <c r="I27" s="356">
        <v>40544</v>
      </c>
      <c r="J27" s="87" t="s">
        <v>1265</v>
      </c>
      <c r="K27" s="400">
        <v>317.5</v>
      </c>
      <c r="L27" s="95">
        <f t="shared" si="1"/>
        <v>317.5</v>
      </c>
      <c r="M27" s="402"/>
      <c r="N27" s="105">
        <v>17</v>
      </c>
      <c r="O27" s="8">
        <v>8.5</v>
      </c>
      <c r="P27" s="105" t="str">
        <f t="shared" si="2"/>
        <v>6x5.5</v>
      </c>
      <c r="Q27" s="3">
        <v>6</v>
      </c>
      <c r="R27" s="3">
        <v>5.5</v>
      </c>
      <c r="S27" s="3">
        <v>0</v>
      </c>
      <c r="T27" s="17">
        <v>4.75</v>
      </c>
      <c r="U27" s="106" t="s">
        <v>85</v>
      </c>
      <c r="V27" s="17">
        <v>108</v>
      </c>
      <c r="W27" s="8">
        <v>28</v>
      </c>
      <c r="X27" s="369">
        <v>2500</v>
      </c>
      <c r="Y27" s="81" t="s">
        <v>2309</v>
      </c>
      <c r="Z27" s="81" t="s">
        <v>3002</v>
      </c>
      <c r="AA27" s="369" t="str">
        <f t="shared" si="3"/>
        <v>17x8.5, 6x5.5, 0 OS</v>
      </c>
      <c r="AB27" s="82" t="s">
        <v>1582</v>
      </c>
      <c r="AC27" s="92">
        <f>_xlfn.IFNA(VLOOKUP(AB27,ACCESSORIES!F:K,6,FALSE),"N/A")</f>
        <v>33</v>
      </c>
      <c r="AD27" s="89" t="s">
        <v>85</v>
      </c>
      <c r="AE27" s="105" t="s">
        <v>85</v>
      </c>
      <c r="AF27" s="105" t="s">
        <v>3016</v>
      </c>
      <c r="AG27" s="105" t="s">
        <v>1950</v>
      </c>
      <c r="AH27" s="9">
        <f>_xlfn.IFNA(VLOOKUP(AG27,ACCESSORIES!F:K,6,FALSE),"N/A")</f>
        <v>1.1000000000000001</v>
      </c>
      <c r="AI27" s="105" t="s">
        <v>266</v>
      </c>
      <c r="AJ27" s="105" t="s">
        <v>85</v>
      </c>
      <c r="AK27" s="3" t="s">
        <v>85</v>
      </c>
      <c r="AL27" s="105" t="s">
        <v>85</v>
      </c>
      <c r="AM27" s="105">
        <v>16.2</v>
      </c>
      <c r="AN27" s="105">
        <v>185</v>
      </c>
      <c r="AO27" s="26">
        <v>3</v>
      </c>
      <c r="AP27" s="26">
        <v>19</v>
      </c>
      <c r="AQ27" s="26">
        <v>29</v>
      </c>
      <c r="AR27" s="26">
        <v>27</v>
      </c>
      <c r="AS27" s="26">
        <v>209</v>
      </c>
      <c r="AT27" s="107">
        <v>205</v>
      </c>
      <c r="AU27" s="106">
        <v>106.4</v>
      </c>
      <c r="AV27" s="55">
        <v>55</v>
      </c>
      <c r="AW27" s="55">
        <v>55</v>
      </c>
      <c r="AX27" s="55">
        <v>68</v>
      </c>
      <c r="AY27" s="105" t="s">
        <v>85</v>
      </c>
      <c r="AZ27" s="104" t="str">
        <f>_xlfn.IFNA(VLOOKUP(AY27,ACCESSORIES!F:K,6,FALSE),"N/A")</f>
        <v>N/A</v>
      </c>
      <c r="BA27" s="105" t="s">
        <v>85</v>
      </c>
      <c r="BB27" s="104" t="str">
        <f>_xlfn.IFNA(VLOOKUP(BA27,ACCESSORIES!F:K,6,FALSE),"N/A")</f>
        <v>N/A</v>
      </c>
      <c r="BC27" s="79">
        <v>32.9</v>
      </c>
      <c r="BD27" s="57">
        <v>19.7</v>
      </c>
      <c r="BE27" s="57">
        <v>19.7</v>
      </c>
      <c r="BF27" s="57">
        <v>11</v>
      </c>
      <c r="BG27" s="82">
        <v>36</v>
      </c>
      <c r="BH27" s="122" t="s">
        <v>3551</v>
      </c>
      <c r="BI27" s="51" t="s">
        <v>4217</v>
      </c>
      <c r="BJ27" s="83" t="s">
        <v>4233</v>
      </c>
      <c r="BK27" s="83" t="s">
        <v>5876</v>
      </c>
      <c r="BL27" s="83" t="s">
        <v>5877</v>
      </c>
      <c r="BM27" s="83" t="s">
        <v>5851</v>
      </c>
      <c r="BN27" s="83" t="s">
        <v>5878</v>
      </c>
      <c r="BO27" s="83" t="s">
        <v>5879</v>
      </c>
      <c r="BP27" s="83" t="s">
        <v>4235</v>
      </c>
      <c r="BQ27" s="83"/>
      <c r="BR27" s="83"/>
      <c r="BS27" s="83"/>
      <c r="BT27" s="351" t="s">
        <v>3572</v>
      </c>
      <c r="BU27" s="363" t="s">
        <v>3573</v>
      </c>
      <c r="BV27" s="351" t="s">
        <v>3574</v>
      </c>
      <c r="BW27" s="363" t="s">
        <v>3575</v>
      </c>
      <c r="BX27" s="96" t="str">
        <f t="shared" si="4"/>
        <v>MR301 The Standard, 17x8.5, 0mm Offset, 6x5.5, 108mm Centerbore, Matte Black</v>
      </c>
      <c r="BY27" s="83" t="s">
        <v>4044</v>
      </c>
      <c r="BZ27" s="83" t="s">
        <v>4045</v>
      </c>
      <c r="CA27" s="83" t="str">
        <f t="shared" si="5"/>
        <v>STREET (3XX)</v>
      </c>
    </row>
    <row r="28" spans="1:79" s="39" customFormat="1" ht="15" customHeight="1">
      <c r="A28" s="23">
        <f t="shared" si="0"/>
        <v>26</v>
      </c>
      <c r="B28" s="105" t="s">
        <v>84</v>
      </c>
      <c r="C28" s="105" t="s">
        <v>1072</v>
      </c>
      <c r="D28" s="105" t="s">
        <v>1114</v>
      </c>
      <c r="E28" s="94" t="str">
        <f>CONCATENATE(LEFT(D28,5),VLOOKUP(CONCATENATE(N28,"x",O28),'PART NUMBER GUIDE'!$B$9:$C$45,2,FALSE),VLOOKUP(CONCATENATE(P28, V28), 'PART NUMBER GUIDE'!$Q$6:$R$84, 2, FALSE),VLOOKUP(Y28,'PART NUMBER GUIDE'!$J$8:$K$37,2, FALSE),IF(U28="N/A",IF(ABS(S28)&lt;10,"0"&amp;ABS(S28),ABS(S28)),CONCATENATE(LEFT(U28,1),RIGHT(U28,1))), F28, G28)</f>
        <v>MR30178580500</v>
      </c>
      <c r="F28" s="93"/>
      <c r="G28" s="93"/>
      <c r="H28" s="81" t="s">
        <v>317</v>
      </c>
      <c r="I28" s="356">
        <v>40544</v>
      </c>
      <c r="J28" s="87" t="s">
        <v>1265</v>
      </c>
      <c r="K28" s="400">
        <v>317.5</v>
      </c>
      <c r="L28" s="95">
        <f t="shared" si="1"/>
        <v>317.5</v>
      </c>
      <c r="M28" s="402"/>
      <c r="N28" s="105">
        <v>17</v>
      </c>
      <c r="O28" s="8">
        <v>8.5</v>
      </c>
      <c r="P28" s="105" t="str">
        <f t="shared" si="2"/>
        <v>8x6.5</v>
      </c>
      <c r="Q28" s="3">
        <v>8</v>
      </c>
      <c r="R28" s="3">
        <v>6.5</v>
      </c>
      <c r="S28" s="3">
        <v>0</v>
      </c>
      <c r="T28" s="17">
        <v>4.75</v>
      </c>
      <c r="U28" s="106" t="s">
        <v>85</v>
      </c>
      <c r="V28" s="17">
        <v>130.81</v>
      </c>
      <c r="W28" s="8">
        <v>32.409999999999997</v>
      </c>
      <c r="X28" s="369">
        <v>3600</v>
      </c>
      <c r="Y28" s="81" t="s">
        <v>2309</v>
      </c>
      <c r="Z28" s="81" t="s">
        <v>3002</v>
      </c>
      <c r="AA28" s="369" t="str">
        <f t="shared" si="3"/>
        <v>17x8.5, 8x6.5, 0 OS</v>
      </c>
      <c r="AB28" s="82" t="s">
        <v>1917</v>
      </c>
      <c r="AC28" s="92">
        <f>_xlfn.IFNA(VLOOKUP(AB28,ACCESSORIES!F:K,6,FALSE),"N/A")</f>
        <v>33</v>
      </c>
      <c r="AD28" s="89" t="s">
        <v>85</v>
      </c>
      <c r="AE28" s="105" t="s">
        <v>85</v>
      </c>
      <c r="AF28" s="3" t="s">
        <v>3020</v>
      </c>
      <c r="AG28" s="105" t="s">
        <v>1950</v>
      </c>
      <c r="AH28" s="9">
        <f>_xlfn.IFNA(VLOOKUP(AG28,ACCESSORIES!F:K,6,FALSE),"N/A")</f>
        <v>1.1000000000000001</v>
      </c>
      <c r="AI28" s="105" t="s">
        <v>266</v>
      </c>
      <c r="AJ28" s="105" t="s">
        <v>85</v>
      </c>
      <c r="AK28" s="3" t="s">
        <v>85</v>
      </c>
      <c r="AL28" s="105" t="s">
        <v>85</v>
      </c>
      <c r="AM28" s="105">
        <v>16.2</v>
      </c>
      <c r="AN28" s="105">
        <v>205</v>
      </c>
      <c r="AO28" s="26">
        <v>3</v>
      </c>
      <c r="AP28" s="26">
        <v>3</v>
      </c>
      <c r="AQ28" s="26">
        <v>24</v>
      </c>
      <c r="AR28" s="26">
        <v>27</v>
      </c>
      <c r="AS28" s="26">
        <v>208</v>
      </c>
      <c r="AT28" s="107">
        <v>205</v>
      </c>
      <c r="AU28" s="106">
        <v>124</v>
      </c>
      <c r="AV28" s="55">
        <v>100</v>
      </c>
      <c r="AW28" s="55">
        <v>100</v>
      </c>
      <c r="AX28" s="55">
        <v>94</v>
      </c>
      <c r="AY28" s="105" t="s">
        <v>85</v>
      </c>
      <c r="AZ28" s="104" t="str">
        <f>_xlfn.IFNA(VLOOKUP(AY28,ACCESSORIES!F:K,6,FALSE),"N/A")</f>
        <v>N/A</v>
      </c>
      <c r="BA28" s="105" t="s">
        <v>85</v>
      </c>
      <c r="BB28" s="104" t="str">
        <f>_xlfn.IFNA(VLOOKUP(BA28,ACCESSORIES!F:K,6,FALSE),"N/A")</f>
        <v>N/A</v>
      </c>
      <c r="BC28" s="79">
        <v>36.6</v>
      </c>
      <c r="BD28" s="57">
        <v>19.7</v>
      </c>
      <c r="BE28" s="57">
        <v>19.7</v>
      </c>
      <c r="BF28" s="57">
        <v>11</v>
      </c>
      <c r="BG28" s="82">
        <v>36</v>
      </c>
      <c r="BH28" s="122" t="s">
        <v>3551</v>
      </c>
      <c r="BI28" s="51" t="s">
        <v>4217</v>
      </c>
      <c r="BJ28" s="83" t="s">
        <v>4233</v>
      </c>
      <c r="BK28" s="83" t="s">
        <v>5876</v>
      </c>
      <c r="BL28" s="83" t="s">
        <v>5877</v>
      </c>
      <c r="BM28" s="83" t="s">
        <v>5851</v>
      </c>
      <c r="BN28" s="83" t="s">
        <v>5878</v>
      </c>
      <c r="BO28" s="83" t="s">
        <v>5879</v>
      </c>
      <c r="BP28" s="83" t="s">
        <v>4235</v>
      </c>
      <c r="BQ28" s="83"/>
      <c r="BR28" s="83"/>
      <c r="BS28" s="83"/>
      <c r="BT28" s="351" t="s">
        <v>3564</v>
      </c>
      <c r="BU28" s="363" t="s">
        <v>3565</v>
      </c>
      <c r="BV28" s="351" t="s">
        <v>3566</v>
      </c>
      <c r="BW28" s="363" t="s">
        <v>3567</v>
      </c>
      <c r="BX28" s="96" t="str">
        <f t="shared" si="4"/>
        <v>MR301 The Standard, 17x8.5, 0mm Offset, 8x6.5, 130.81mm Centerbore, Matte Black</v>
      </c>
      <c r="BY28" s="83" t="s">
        <v>4044</v>
      </c>
      <c r="BZ28" s="83" t="s">
        <v>4045</v>
      </c>
      <c r="CA28" s="83" t="str">
        <f t="shared" si="5"/>
        <v>STREET (3XX)</v>
      </c>
    </row>
    <row r="29" spans="1:79" s="39" customFormat="1" ht="15" customHeight="1">
      <c r="A29" s="23">
        <f t="shared" si="0"/>
        <v>27</v>
      </c>
      <c r="B29" s="105" t="s">
        <v>84</v>
      </c>
      <c r="C29" s="105" t="s">
        <v>1072</v>
      </c>
      <c r="D29" s="105" t="s">
        <v>1114</v>
      </c>
      <c r="E29" s="94" t="str">
        <f>CONCATENATE(LEFT(D29,5),VLOOKUP(CONCATENATE(N29,"x",O29),'PART NUMBER GUIDE'!$B$9:$C$45,2,FALSE),VLOOKUP(CONCATENATE(P29, V29), 'PART NUMBER GUIDE'!$Q$6:$R$84, 2, FALSE),VLOOKUP(Y29,'PART NUMBER GUIDE'!$J$8:$K$37,2, FALSE),IF(U29="N/A",IF(ABS(S29)&lt;10,"0"&amp;ABS(S29),ABS(S29)),CONCATENATE(LEFT(U29,1),RIGHT(U29,1))), F29, G29)</f>
        <v>MR30178580525</v>
      </c>
      <c r="F29" s="93"/>
      <c r="G29" s="93"/>
      <c r="H29" s="81" t="s">
        <v>360</v>
      </c>
      <c r="I29" s="356">
        <v>40544</v>
      </c>
      <c r="J29" s="87" t="s">
        <v>1265</v>
      </c>
      <c r="K29" s="400">
        <v>317.5</v>
      </c>
      <c r="L29" s="95">
        <f t="shared" si="1"/>
        <v>317.5</v>
      </c>
      <c r="M29" s="402"/>
      <c r="N29" s="105">
        <v>17</v>
      </c>
      <c r="O29" s="8">
        <v>8.5</v>
      </c>
      <c r="P29" s="105" t="str">
        <f t="shared" si="2"/>
        <v>8x6.5</v>
      </c>
      <c r="Q29" s="3">
        <v>8</v>
      </c>
      <c r="R29" s="3">
        <v>6.5</v>
      </c>
      <c r="S29" s="3">
        <v>25</v>
      </c>
      <c r="T29" s="17">
        <v>5.75</v>
      </c>
      <c r="U29" s="106" t="s">
        <v>85</v>
      </c>
      <c r="V29" s="17">
        <v>130.81</v>
      </c>
      <c r="W29" s="10">
        <v>25.5</v>
      </c>
      <c r="X29" s="369">
        <v>3600</v>
      </c>
      <c r="Y29" s="81" t="s">
        <v>2309</v>
      </c>
      <c r="Z29" s="81" t="s">
        <v>3002</v>
      </c>
      <c r="AA29" s="369" t="str">
        <f t="shared" si="3"/>
        <v>17x8.5, 8x6.5, 25 OS</v>
      </c>
      <c r="AB29" s="82" t="s">
        <v>1917</v>
      </c>
      <c r="AC29" s="92">
        <f>_xlfn.IFNA(VLOOKUP(AB29,ACCESSORIES!F:K,6,FALSE),"N/A")</f>
        <v>33</v>
      </c>
      <c r="AD29" s="89" t="s">
        <v>85</v>
      </c>
      <c r="AE29" s="82" t="s">
        <v>85</v>
      </c>
      <c r="AF29" s="3" t="s">
        <v>3020</v>
      </c>
      <c r="AG29" s="105" t="s">
        <v>1950</v>
      </c>
      <c r="AH29" s="9">
        <f>_xlfn.IFNA(VLOOKUP(AG29,ACCESSORIES!F:K,6,FALSE),"N/A")</f>
        <v>1.1000000000000001</v>
      </c>
      <c r="AI29" s="105" t="s">
        <v>266</v>
      </c>
      <c r="AJ29" s="105" t="s">
        <v>85</v>
      </c>
      <c r="AK29" s="3" t="s">
        <v>85</v>
      </c>
      <c r="AL29" s="105" t="s">
        <v>85</v>
      </c>
      <c r="AM29" s="105">
        <v>16.2</v>
      </c>
      <c r="AN29" s="105">
        <v>205</v>
      </c>
      <c r="AO29" s="26">
        <v>3</v>
      </c>
      <c r="AP29" s="26">
        <v>3</v>
      </c>
      <c r="AQ29" s="26">
        <v>32</v>
      </c>
      <c r="AR29" s="26">
        <v>31</v>
      </c>
      <c r="AS29" s="26">
        <v>206</v>
      </c>
      <c r="AT29" s="107">
        <v>200</v>
      </c>
      <c r="AU29" s="106">
        <v>124</v>
      </c>
      <c r="AV29" s="55">
        <v>100</v>
      </c>
      <c r="AW29" s="55">
        <v>100</v>
      </c>
      <c r="AX29" s="55">
        <v>94</v>
      </c>
      <c r="AY29" s="105" t="s">
        <v>85</v>
      </c>
      <c r="AZ29" s="104" t="str">
        <f>_xlfn.IFNA(VLOOKUP(AY29,ACCESSORIES!F:K,6,FALSE),"N/A")</f>
        <v>N/A</v>
      </c>
      <c r="BA29" s="105" t="s">
        <v>85</v>
      </c>
      <c r="BB29" s="104" t="str">
        <f>_xlfn.IFNA(VLOOKUP(BA29,ACCESSORIES!F:K,6,FALSE),"N/A")</f>
        <v>N/A</v>
      </c>
      <c r="BC29" s="79">
        <v>29</v>
      </c>
      <c r="BD29" s="57">
        <v>19.7</v>
      </c>
      <c r="BE29" s="57">
        <v>19.7</v>
      </c>
      <c r="BF29" s="57">
        <v>11</v>
      </c>
      <c r="BG29" s="82">
        <v>36</v>
      </c>
      <c r="BH29" s="122" t="s">
        <v>3551</v>
      </c>
      <c r="BI29" s="51" t="s">
        <v>4217</v>
      </c>
      <c r="BJ29" s="83" t="s">
        <v>4233</v>
      </c>
      <c r="BK29" s="83" t="s">
        <v>5876</v>
      </c>
      <c r="BL29" s="83" t="s">
        <v>5877</v>
      </c>
      <c r="BM29" s="83" t="s">
        <v>5851</v>
      </c>
      <c r="BN29" s="83" t="s">
        <v>5878</v>
      </c>
      <c r="BO29" s="83" t="s">
        <v>5879</v>
      </c>
      <c r="BP29" s="83" t="s">
        <v>4235</v>
      </c>
      <c r="BQ29" s="83"/>
      <c r="BR29" s="83"/>
      <c r="BS29" s="83"/>
      <c r="BT29" s="351" t="s">
        <v>3576</v>
      </c>
      <c r="BU29" s="363" t="s">
        <v>3577</v>
      </c>
      <c r="BV29" s="351" t="s">
        <v>3578</v>
      </c>
      <c r="BW29" s="363" t="s">
        <v>3579</v>
      </c>
      <c r="BX29" s="96" t="str">
        <f t="shared" si="4"/>
        <v>MR301 The Standard, 17x8.5, +25mm Offset, 8x6.5, 130.81mm Centerbore, Matte Black</v>
      </c>
      <c r="BY29" s="83" t="s">
        <v>4044</v>
      </c>
      <c r="BZ29" s="83" t="s">
        <v>4045</v>
      </c>
      <c r="CA29" s="83" t="str">
        <f t="shared" si="5"/>
        <v>STREET (3XX)</v>
      </c>
    </row>
    <row r="30" spans="1:79" s="39" customFormat="1" ht="15" customHeight="1">
      <c r="A30" s="23">
        <f t="shared" si="0"/>
        <v>28</v>
      </c>
      <c r="B30" s="105" t="s">
        <v>84</v>
      </c>
      <c r="C30" s="105" t="s">
        <v>1072</v>
      </c>
      <c r="D30" s="105" t="s">
        <v>1114</v>
      </c>
      <c r="E30" s="149" t="str">
        <f>CONCATENATE(LEFT(D30,5),VLOOKUP(CONCATENATE(N30,"x",O30),'PART NUMBER GUIDE'!$B$9:$C$45,2,FALSE),VLOOKUP(CONCATENATE(P30, V30), 'PART NUMBER GUIDE'!$Q$6:$R$84, 2, FALSE),VLOOKUP(Y30,'PART NUMBER GUIDE'!$J$8:$K$37,2, FALSE),IF(U30="N/A",IF(ABS(S30)&lt;10,"0"&amp;ABS(S30),ABS(S30)),CONCATENATE(LEFT(U30,1),RIGHT(U30,1))), F30, G30)</f>
        <v>MR30179012512N</v>
      </c>
      <c r="F30" s="93" t="s">
        <v>2239</v>
      </c>
      <c r="G30" s="93"/>
      <c r="H30" s="81" t="s">
        <v>320</v>
      </c>
      <c r="I30" s="356">
        <v>40544</v>
      </c>
      <c r="J30" s="87" t="s">
        <v>1265</v>
      </c>
      <c r="K30" s="400">
        <v>317.5</v>
      </c>
      <c r="L30" s="95">
        <f t="shared" si="1"/>
        <v>317.5</v>
      </c>
      <c r="M30" s="402"/>
      <c r="N30" s="105">
        <v>17</v>
      </c>
      <c r="O30" s="8">
        <v>9</v>
      </c>
      <c r="P30" s="105" t="str">
        <f t="shared" si="2"/>
        <v>5x4.5</v>
      </c>
      <c r="Q30" s="3">
        <v>5</v>
      </c>
      <c r="R30" s="3">
        <v>4.5</v>
      </c>
      <c r="S30" s="3">
        <v>-12</v>
      </c>
      <c r="T30" s="17">
        <v>4.5</v>
      </c>
      <c r="U30" s="106" t="s">
        <v>85</v>
      </c>
      <c r="V30" s="17">
        <v>83</v>
      </c>
      <c r="W30" s="8">
        <v>31.75</v>
      </c>
      <c r="X30" s="369">
        <v>2500</v>
      </c>
      <c r="Y30" s="81" t="s">
        <v>2309</v>
      </c>
      <c r="Z30" s="81" t="s">
        <v>3002</v>
      </c>
      <c r="AA30" s="369" t="str">
        <f t="shared" si="3"/>
        <v>17x9, 5x4.5, -12 OS</v>
      </c>
      <c r="AB30" s="82" t="s">
        <v>1591</v>
      </c>
      <c r="AC30" s="92">
        <f>_xlfn.IFNA(VLOOKUP(AB30,ACCESSORIES!F:K,6,FALSE),"N/A")</f>
        <v>33</v>
      </c>
      <c r="AD30" s="89" t="s">
        <v>85</v>
      </c>
      <c r="AE30" s="105" t="s">
        <v>85</v>
      </c>
      <c r="AF30" s="101" t="s">
        <v>3100</v>
      </c>
      <c r="AG30" s="105" t="s">
        <v>1950</v>
      </c>
      <c r="AH30" s="9">
        <f>_xlfn.IFNA(VLOOKUP(AG30,ACCESSORIES!F:K,6,FALSE),"N/A")</f>
        <v>1.1000000000000001</v>
      </c>
      <c r="AI30" s="105" t="s">
        <v>266</v>
      </c>
      <c r="AJ30" s="105" t="s">
        <v>85</v>
      </c>
      <c r="AK30" s="3" t="s">
        <v>85</v>
      </c>
      <c r="AL30" s="105" t="s">
        <v>85</v>
      </c>
      <c r="AM30" s="105">
        <v>16.2</v>
      </c>
      <c r="AN30" s="105">
        <v>155</v>
      </c>
      <c r="AO30" s="26">
        <v>8</v>
      </c>
      <c r="AP30" s="26">
        <v>12</v>
      </c>
      <c r="AQ30" s="26">
        <v>21</v>
      </c>
      <c r="AR30" s="26">
        <v>27</v>
      </c>
      <c r="AS30" s="26">
        <v>208</v>
      </c>
      <c r="AT30" s="107">
        <v>205</v>
      </c>
      <c r="AU30" s="102">
        <v>77.099999999999994</v>
      </c>
      <c r="AV30" s="55">
        <v>76</v>
      </c>
      <c r="AW30" s="55">
        <v>80</v>
      </c>
      <c r="AX30" s="55">
        <v>88</v>
      </c>
      <c r="AY30" s="105" t="s">
        <v>85</v>
      </c>
      <c r="AZ30" s="104" t="str">
        <f>_xlfn.IFNA(VLOOKUP(AY30,ACCESSORIES!F:K,6,FALSE),"N/A")</f>
        <v>N/A</v>
      </c>
      <c r="BA30" s="105" t="s">
        <v>85</v>
      </c>
      <c r="BB30" s="104" t="str">
        <f>_xlfn.IFNA(VLOOKUP(BA30,ACCESSORIES!F:K,6,FALSE),"N/A")</f>
        <v>N/A</v>
      </c>
      <c r="BC30" s="79">
        <v>36.049999999999997</v>
      </c>
      <c r="BD30" s="57">
        <v>19.7</v>
      </c>
      <c r="BE30" s="57">
        <v>19.7</v>
      </c>
      <c r="BF30" s="57">
        <v>11.5</v>
      </c>
      <c r="BG30" s="82">
        <v>36</v>
      </c>
      <c r="BH30" s="122" t="s">
        <v>3551</v>
      </c>
      <c r="BI30" s="51" t="s">
        <v>4217</v>
      </c>
      <c r="BJ30" s="83" t="s">
        <v>4233</v>
      </c>
      <c r="BK30" s="83" t="s">
        <v>5876</v>
      </c>
      <c r="BL30" s="83" t="s">
        <v>5877</v>
      </c>
      <c r="BM30" s="83" t="s">
        <v>5851</v>
      </c>
      <c r="BN30" s="83" t="s">
        <v>5878</v>
      </c>
      <c r="BO30" s="83" t="s">
        <v>5879</v>
      </c>
      <c r="BP30" s="83" t="s">
        <v>4235</v>
      </c>
      <c r="BQ30" s="83"/>
      <c r="BR30" s="83"/>
      <c r="BS30" s="83"/>
      <c r="BT30" s="351" t="s">
        <v>3564</v>
      </c>
      <c r="BU30" s="363" t="s">
        <v>3565</v>
      </c>
      <c r="BV30" s="351" t="s">
        <v>3566</v>
      </c>
      <c r="BW30" s="363" t="s">
        <v>3567</v>
      </c>
      <c r="BX30" s="96" t="str">
        <f t="shared" si="4"/>
        <v>MR301 The Standard, 17x9, -12mm Offset, 5x4.5, 83mm Centerbore, Matte Black</v>
      </c>
      <c r="BY30" s="83" t="s">
        <v>4044</v>
      </c>
      <c r="BZ30" s="83" t="s">
        <v>4045</v>
      </c>
      <c r="CA30" s="83" t="str">
        <f t="shared" si="5"/>
        <v>STREET (3XX)</v>
      </c>
    </row>
    <row r="31" spans="1:79" s="39" customFormat="1" ht="15" customHeight="1">
      <c r="A31" s="23">
        <f t="shared" si="0"/>
        <v>29</v>
      </c>
      <c r="B31" s="105" t="s">
        <v>84</v>
      </c>
      <c r="C31" s="105" t="s">
        <v>1072</v>
      </c>
      <c r="D31" s="105" t="s">
        <v>1114</v>
      </c>
      <c r="E31" s="94" t="str">
        <f>CONCATENATE(LEFT(D31,5),VLOOKUP(CONCATENATE(N31,"x",O31),'PART NUMBER GUIDE'!$B$9:$C$45,2,FALSE),VLOOKUP(CONCATENATE(P31, V31), 'PART NUMBER GUIDE'!$Q$6:$R$84, 2, FALSE),VLOOKUP(Y31,'PART NUMBER GUIDE'!$J$8:$K$37,2, FALSE),IF(U31="N/A",IF(ABS(S31)&lt;10,"0"&amp;ABS(S31),ABS(S31)),CONCATENATE(LEFT(U31,1),RIGHT(U31,1))), F31, G31)</f>
        <v>MR30179050312N</v>
      </c>
      <c r="F31" s="93" t="s">
        <v>2239</v>
      </c>
      <c r="G31" s="93"/>
      <c r="H31" s="81" t="s">
        <v>321</v>
      </c>
      <c r="I31" s="356">
        <v>40544</v>
      </c>
      <c r="J31" s="87" t="s">
        <v>1265</v>
      </c>
      <c r="K31" s="400">
        <v>317.5</v>
      </c>
      <c r="L31" s="95">
        <f t="shared" si="1"/>
        <v>317.5</v>
      </c>
      <c r="M31" s="402"/>
      <c r="N31" s="105">
        <v>17</v>
      </c>
      <c r="O31" s="8">
        <v>9</v>
      </c>
      <c r="P31" s="105" t="str">
        <f t="shared" si="2"/>
        <v>5x5</v>
      </c>
      <c r="Q31" s="3">
        <v>5</v>
      </c>
      <c r="R31" s="26">
        <v>5</v>
      </c>
      <c r="S31" s="3">
        <v>-12</v>
      </c>
      <c r="T31" s="17">
        <v>4.5</v>
      </c>
      <c r="U31" s="106" t="s">
        <v>85</v>
      </c>
      <c r="V31" s="17">
        <v>94</v>
      </c>
      <c r="W31" s="8">
        <v>30.05</v>
      </c>
      <c r="X31" s="369">
        <v>2500</v>
      </c>
      <c r="Y31" s="48" t="s">
        <v>5824</v>
      </c>
      <c r="Z31" s="81" t="s">
        <v>196</v>
      </c>
      <c r="AA31" s="369" t="str">
        <f t="shared" si="3"/>
        <v>17x9, 5x5, -12 OS</v>
      </c>
      <c r="AB31" s="82" t="s">
        <v>1578</v>
      </c>
      <c r="AC31" s="92">
        <f>_xlfn.IFNA(VLOOKUP(AB31,ACCESSORIES!F:K,6,FALSE),"N/A")</f>
        <v>33</v>
      </c>
      <c r="AD31" s="89" t="s">
        <v>85</v>
      </c>
      <c r="AE31" s="82" t="s">
        <v>85</v>
      </c>
      <c r="AF31" s="82" t="s">
        <v>3015</v>
      </c>
      <c r="AG31" s="105" t="s">
        <v>1950</v>
      </c>
      <c r="AH31" s="9">
        <f>_xlfn.IFNA(VLOOKUP(AG31,ACCESSORIES!F:K,6,FALSE),"N/A")</f>
        <v>1.1000000000000001</v>
      </c>
      <c r="AI31" s="105" t="s">
        <v>266</v>
      </c>
      <c r="AJ31" s="105" t="s">
        <v>85</v>
      </c>
      <c r="AK31" s="3" t="s">
        <v>85</v>
      </c>
      <c r="AL31" s="105" t="s">
        <v>85</v>
      </c>
      <c r="AM31" s="105">
        <v>16.2</v>
      </c>
      <c r="AN31" s="105">
        <v>165</v>
      </c>
      <c r="AO31" s="26">
        <v>3</v>
      </c>
      <c r="AP31" s="26">
        <v>12</v>
      </c>
      <c r="AQ31" s="26">
        <v>21</v>
      </c>
      <c r="AR31" s="26">
        <v>27</v>
      </c>
      <c r="AS31" s="26">
        <v>208</v>
      </c>
      <c r="AT31" s="107">
        <v>205</v>
      </c>
      <c r="AU31" s="106">
        <v>90</v>
      </c>
      <c r="AV31" s="55">
        <v>79.8</v>
      </c>
      <c r="AW31" s="55">
        <v>79.8</v>
      </c>
      <c r="AX31" s="55">
        <v>88</v>
      </c>
      <c r="AY31" s="105" t="s">
        <v>85</v>
      </c>
      <c r="AZ31" s="104" t="str">
        <f>_xlfn.IFNA(VLOOKUP(AY31,ACCESSORIES!F:K,6,FALSE),"N/A")</f>
        <v>N/A</v>
      </c>
      <c r="BA31" s="105" t="s">
        <v>85</v>
      </c>
      <c r="BB31" s="104" t="str">
        <f>_xlfn.IFNA(VLOOKUP(BA31,ACCESSORIES!F:K,6,FALSE),"N/A")</f>
        <v>N/A</v>
      </c>
      <c r="BC31" s="79">
        <v>34.24</v>
      </c>
      <c r="BD31" s="57">
        <v>19.7</v>
      </c>
      <c r="BE31" s="57">
        <v>19.7</v>
      </c>
      <c r="BF31" s="57">
        <v>11.5</v>
      </c>
      <c r="BG31" s="82">
        <v>36</v>
      </c>
      <c r="BH31" s="122" t="s">
        <v>3551</v>
      </c>
      <c r="BI31" s="51" t="s">
        <v>4217</v>
      </c>
      <c r="BJ31" s="83" t="s">
        <v>4233</v>
      </c>
      <c r="BK31" s="83" t="s">
        <v>5876</v>
      </c>
      <c r="BL31" s="83" t="s">
        <v>5877</v>
      </c>
      <c r="BM31" s="83" t="s">
        <v>5851</v>
      </c>
      <c r="BN31" s="83" t="s">
        <v>5878</v>
      </c>
      <c r="BO31" s="83" t="s">
        <v>5879</v>
      </c>
      <c r="BP31" s="83" t="s">
        <v>4235</v>
      </c>
      <c r="BQ31" s="83"/>
      <c r="BR31" s="83"/>
      <c r="BS31" s="83"/>
      <c r="BT31" s="351" t="s">
        <v>3560</v>
      </c>
      <c r="BU31" s="363" t="s">
        <v>3561</v>
      </c>
      <c r="BV31" s="351" t="s">
        <v>3562</v>
      </c>
      <c r="BW31" s="363" t="s">
        <v>3563</v>
      </c>
      <c r="BX31" s="96" t="str">
        <f t="shared" si="4"/>
        <v>MR301 The Standard, 17x9, -12mm Offset, 5x5, 94mm Centerbore, Machined - Clear Coat</v>
      </c>
      <c r="BY31" s="83" t="s">
        <v>4044</v>
      </c>
      <c r="BZ31" s="83" t="s">
        <v>4045</v>
      </c>
      <c r="CA31" s="83" t="str">
        <f t="shared" si="5"/>
        <v>STREET (3XX)</v>
      </c>
    </row>
    <row r="32" spans="1:79" s="39" customFormat="1" ht="15" customHeight="1">
      <c r="A32" s="23">
        <f t="shared" si="0"/>
        <v>30</v>
      </c>
      <c r="B32" s="105" t="s">
        <v>84</v>
      </c>
      <c r="C32" s="105" t="s">
        <v>1072</v>
      </c>
      <c r="D32" s="105" t="s">
        <v>1114</v>
      </c>
      <c r="E32" s="94" t="str">
        <f>CONCATENATE(LEFT(D32,5),VLOOKUP(CONCATENATE(N32,"x",O32),'PART NUMBER GUIDE'!$B$9:$C$45,2,FALSE),VLOOKUP(CONCATENATE(P32, V32), 'PART NUMBER GUIDE'!$Q$6:$R$84, 2, FALSE),VLOOKUP(Y32,'PART NUMBER GUIDE'!$J$8:$K$37,2, FALSE),IF(U32="N/A",IF(ABS(S32)&lt;10,"0"&amp;ABS(S32),ABS(S32)),CONCATENATE(LEFT(U32,1),RIGHT(U32,1))), F32, G32)</f>
        <v>MR30179050512N</v>
      </c>
      <c r="F32" s="93" t="s">
        <v>2239</v>
      </c>
      <c r="G32" s="93"/>
      <c r="H32" s="81" t="s">
        <v>322</v>
      </c>
      <c r="I32" s="356">
        <v>40544</v>
      </c>
      <c r="J32" s="87" t="s">
        <v>1265</v>
      </c>
      <c r="K32" s="400">
        <v>317.5</v>
      </c>
      <c r="L32" s="95">
        <f t="shared" si="1"/>
        <v>317.5</v>
      </c>
      <c r="M32" s="402"/>
      <c r="N32" s="105">
        <v>17</v>
      </c>
      <c r="O32" s="8">
        <v>9</v>
      </c>
      <c r="P32" s="105" t="str">
        <f t="shared" si="2"/>
        <v>5x5</v>
      </c>
      <c r="Q32" s="3">
        <v>5</v>
      </c>
      <c r="R32" s="26">
        <v>5</v>
      </c>
      <c r="S32" s="3">
        <v>-12</v>
      </c>
      <c r="T32" s="17">
        <v>4.5</v>
      </c>
      <c r="U32" s="106" t="s">
        <v>85</v>
      </c>
      <c r="V32" s="17">
        <v>94</v>
      </c>
      <c r="W32" s="8">
        <v>32.96</v>
      </c>
      <c r="X32" s="369">
        <v>2500</v>
      </c>
      <c r="Y32" s="81" t="s">
        <v>2309</v>
      </c>
      <c r="Z32" s="81" t="s">
        <v>3002</v>
      </c>
      <c r="AA32" s="369" t="str">
        <f t="shared" si="3"/>
        <v>17x9, 5x5, -12 OS</v>
      </c>
      <c r="AB32" s="82" t="s">
        <v>1728</v>
      </c>
      <c r="AC32" s="92">
        <f>_xlfn.IFNA(VLOOKUP(AB32,ACCESSORIES!F:K,6,FALSE),"N/A")</f>
        <v>33</v>
      </c>
      <c r="AD32" s="89" t="s">
        <v>85</v>
      </c>
      <c r="AE32" s="105" t="s">
        <v>85</v>
      </c>
      <c r="AF32" s="82" t="s">
        <v>3015</v>
      </c>
      <c r="AG32" s="105" t="s">
        <v>1950</v>
      </c>
      <c r="AH32" s="9">
        <f>_xlfn.IFNA(VLOOKUP(AG32,ACCESSORIES!F:K,6,FALSE),"N/A")</f>
        <v>1.1000000000000001</v>
      </c>
      <c r="AI32" s="105" t="s">
        <v>266</v>
      </c>
      <c r="AJ32" s="105" t="s">
        <v>85</v>
      </c>
      <c r="AK32" s="3" t="s">
        <v>85</v>
      </c>
      <c r="AL32" s="105" t="s">
        <v>85</v>
      </c>
      <c r="AM32" s="105">
        <v>16.2</v>
      </c>
      <c r="AN32" s="105">
        <v>165</v>
      </c>
      <c r="AO32" s="26">
        <v>3</v>
      </c>
      <c r="AP32" s="26">
        <v>12</v>
      </c>
      <c r="AQ32" s="26">
        <v>21</v>
      </c>
      <c r="AR32" s="26">
        <v>27</v>
      </c>
      <c r="AS32" s="26">
        <v>208</v>
      </c>
      <c r="AT32" s="107">
        <v>205</v>
      </c>
      <c r="AU32" s="106">
        <v>90</v>
      </c>
      <c r="AV32" s="55">
        <v>79.8</v>
      </c>
      <c r="AW32" s="55">
        <v>79.8</v>
      </c>
      <c r="AX32" s="55">
        <v>88</v>
      </c>
      <c r="AY32" s="105" t="s">
        <v>85</v>
      </c>
      <c r="AZ32" s="104" t="str">
        <f>_xlfn.IFNA(VLOOKUP(AY32,ACCESSORIES!F:K,6,FALSE),"N/A")</f>
        <v>N/A</v>
      </c>
      <c r="BA32" s="105" t="s">
        <v>85</v>
      </c>
      <c r="BB32" s="104" t="str">
        <f>_xlfn.IFNA(VLOOKUP(BA32,ACCESSORIES!F:K,6,FALSE),"N/A")</f>
        <v>N/A</v>
      </c>
      <c r="BC32" s="79">
        <v>37.369999999999997</v>
      </c>
      <c r="BD32" s="57">
        <v>19.7</v>
      </c>
      <c r="BE32" s="57">
        <v>19.7</v>
      </c>
      <c r="BF32" s="57">
        <v>11.5</v>
      </c>
      <c r="BG32" s="82">
        <v>36</v>
      </c>
      <c r="BH32" s="122" t="s">
        <v>3551</v>
      </c>
      <c r="BI32" s="51" t="s">
        <v>4217</v>
      </c>
      <c r="BJ32" s="83" t="s">
        <v>4233</v>
      </c>
      <c r="BK32" s="83" t="s">
        <v>5876</v>
      </c>
      <c r="BL32" s="83" t="s">
        <v>5877</v>
      </c>
      <c r="BM32" s="83" t="s">
        <v>5851</v>
      </c>
      <c r="BN32" s="83" t="s">
        <v>5878</v>
      </c>
      <c r="BO32" s="83" t="s">
        <v>5879</v>
      </c>
      <c r="BP32" s="83" t="s">
        <v>4235</v>
      </c>
      <c r="BQ32" s="83"/>
      <c r="BR32" s="83"/>
      <c r="BS32" s="83"/>
      <c r="BT32" s="351" t="s">
        <v>3564</v>
      </c>
      <c r="BU32" s="363" t="s">
        <v>3565</v>
      </c>
      <c r="BV32" s="351" t="s">
        <v>3566</v>
      </c>
      <c r="BW32" s="363" t="s">
        <v>3567</v>
      </c>
      <c r="BX32" s="96" t="str">
        <f t="shared" si="4"/>
        <v>MR301 The Standard, 17x9, -12mm Offset, 5x5, 94mm Centerbore, Matte Black</v>
      </c>
      <c r="BY32" s="83" t="s">
        <v>4044</v>
      </c>
      <c r="BZ32" s="83" t="s">
        <v>4045</v>
      </c>
      <c r="CA32" s="83" t="str">
        <f t="shared" si="5"/>
        <v>STREET (3XX)</v>
      </c>
    </row>
    <row r="33" spans="1:79" s="39" customFormat="1" ht="15" customHeight="1">
      <c r="A33" s="23">
        <f t="shared" si="0"/>
        <v>31</v>
      </c>
      <c r="B33" s="105" t="s">
        <v>84</v>
      </c>
      <c r="C33" s="105" t="s">
        <v>1072</v>
      </c>
      <c r="D33" s="105" t="s">
        <v>1114</v>
      </c>
      <c r="E33" s="94" t="str">
        <f>CONCATENATE(LEFT(D33,5),VLOOKUP(CONCATENATE(N33,"x",O33),'PART NUMBER GUIDE'!$B$9:$C$45,2,FALSE),VLOOKUP(CONCATENATE(P33, V33), 'PART NUMBER GUIDE'!$Q$6:$R$84, 2, FALSE),VLOOKUP(Y33,'PART NUMBER GUIDE'!$J$8:$K$37,2, FALSE),IF(U33="N/A",IF(ABS(S33)&lt;10,"0"&amp;ABS(S33),ABS(S33)),CONCATENATE(LEFT(U33,1),RIGHT(U33,1))), F33, G33)</f>
        <v>MR30179055312N</v>
      </c>
      <c r="F33" s="93" t="s">
        <v>2239</v>
      </c>
      <c r="G33" s="93"/>
      <c r="H33" s="81" t="s">
        <v>323</v>
      </c>
      <c r="I33" s="356">
        <v>40544</v>
      </c>
      <c r="J33" s="87" t="s">
        <v>1265</v>
      </c>
      <c r="K33" s="400">
        <v>317.5</v>
      </c>
      <c r="L33" s="95">
        <f t="shared" si="1"/>
        <v>317.5</v>
      </c>
      <c r="M33" s="402"/>
      <c r="N33" s="105">
        <v>17</v>
      </c>
      <c r="O33" s="8">
        <v>9</v>
      </c>
      <c r="P33" s="105" t="str">
        <f t="shared" si="2"/>
        <v>5x5.5</v>
      </c>
      <c r="Q33" s="3">
        <v>5</v>
      </c>
      <c r="R33" s="3">
        <v>5.5</v>
      </c>
      <c r="S33" s="3">
        <v>-12</v>
      </c>
      <c r="T33" s="17">
        <v>4.5</v>
      </c>
      <c r="U33" s="106" t="s">
        <v>85</v>
      </c>
      <c r="V33" s="17">
        <v>108</v>
      </c>
      <c r="W33" s="8">
        <v>31.04</v>
      </c>
      <c r="X33" s="369">
        <v>2500</v>
      </c>
      <c r="Y33" s="48" t="s">
        <v>5824</v>
      </c>
      <c r="Z33" s="81" t="s">
        <v>196</v>
      </c>
      <c r="AA33" s="369" t="str">
        <f t="shared" si="3"/>
        <v>17x9, 5x5.5, -12 OS</v>
      </c>
      <c r="AB33" s="105" t="s">
        <v>1580</v>
      </c>
      <c r="AC33" s="92">
        <f>_xlfn.IFNA(VLOOKUP(AB33,ACCESSORIES!F:K,6,FALSE),"N/A")</f>
        <v>33</v>
      </c>
      <c r="AD33" s="89" t="s">
        <v>85</v>
      </c>
      <c r="AE33" s="82" t="s">
        <v>85</v>
      </c>
      <c r="AF33" s="105" t="s">
        <v>3016</v>
      </c>
      <c r="AG33" s="105" t="s">
        <v>1950</v>
      </c>
      <c r="AH33" s="9">
        <f>_xlfn.IFNA(VLOOKUP(AG33,ACCESSORIES!F:K,6,FALSE),"N/A")</f>
        <v>1.1000000000000001</v>
      </c>
      <c r="AI33" s="105" t="s">
        <v>266</v>
      </c>
      <c r="AJ33" s="105" t="s">
        <v>85</v>
      </c>
      <c r="AK33" s="3" t="s">
        <v>85</v>
      </c>
      <c r="AL33" s="105" t="s">
        <v>85</v>
      </c>
      <c r="AM33" s="105">
        <v>16.2</v>
      </c>
      <c r="AN33" s="105">
        <v>175</v>
      </c>
      <c r="AO33" s="26">
        <v>3</v>
      </c>
      <c r="AP33" s="26">
        <v>10</v>
      </c>
      <c r="AQ33" s="26">
        <v>21</v>
      </c>
      <c r="AR33" s="26">
        <v>27</v>
      </c>
      <c r="AS33" s="26">
        <v>208</v>
      </c>
      <c r="AT33" s="107">
        <v>205</v>
      </c>
      <c r="AU33" s="106">
        <v>106.4</v>
      </c>
      <c r="AV33" s="55">
        <v>55</v>
      </c>
      <c r="AW33" s="55">
        <v>55</v>
      </c>
      <c r="AX33" s="55">
        <v>88</v>
      </c>
      <c r="AY33" s="105" t="s">
        <v>85</v>
      </c>
      <c r="AZ33" s="104" t="str">
        <f>_xlfn.IFNA(VLOOKUP(AY33,ACCESSORIES!F:K,6,FALSE),"N/A")</f>
        <v>N/A</v>
      </c>
      <c r="BA33" s="105" t="s">
        <v>85</v>
      </c>
      <c r="BB33" s="104" t="str">
        <f>_xlfn.IFNA(VLOOKUP(BA33,ACCESSORIES!F:K,6,FALSE),"N/A")</f>
        <v>N/A</v>
      </c>
      <c r="BC33" s="79">
        <v>35.6</v>
      </c>
      <c r="BD33" s="57">
        <v>19.7</v>
      </c>
      <c r="BE33" s="57">
        <v>19.7</v>
      </c>
      <c r="BF33" s="57">
        <v>11.5</v>
      </c>
      <c r="BG33" s="82">
        <v>36</v>
      </c>
      <c r="BH33" s="122" t="s">
        <v>3551</v>
      </c>
      <c r="BI33" s="51" t="s">
        <v>4217</v>
      </c>
      <c r="BJ33" s="83" t="s">
        <v>4233</v>
      </c>
      <c r="BK33" s="83" t="s">
        <v>5876</v>
      </c>
      <c r="BL33" s="83" t="s">
        <v>5877</v>
      </c>
      <c r="BM33" s="83" t="s">
        <v>5851</v>
      </c>
      <c r="BN33" s="83" t="s">
        <v>5878</v>
      </c>
      <c r="BO33" s="83" t="s">
        <v>5879</v>
      </c>
      <c r="BP33" s="83" t="s">
        <v>4235</v>
      </c>
      <c r="BQ33" s="83"/>
      <c r="BR33" s="83"/>
      <c r="BS33" s="83"/>
      <c r="BT33" s="351" t="s">
        <v>3560</v>
      </c>
      <c r="BU33" s="363" t="s">
        <v>3561</v>
      </c>
      <c r="BV33" s="351" t="s">
        <v>3562</v>
      </c>
      <c r="BW33" s="363" t="s">
        <v>3563</v>
      </c>
      <c r="BX33" s="96" t="str">
        <f t="shared" si="4"/>
        <v>MR301 The Standard, 17x9, -12mm Offset, 5x5.5, 108mm Centerbore, Machined - Clear Coat</v>
      </c>
      <c r="BY33" s="83" t="s">
        <v>4044</v>
      </c>
      <c r="BZ33" s="83" t="s">
        <v>4045</v>
      </c>
      <c r="CA33" s="83" t="str">
        <f t="shared" si="5"/>
        <v>STREET (3XX)</v>
      </c>
    </row>
    <row r="34" spans="1:79" s="39" customFormat="1" ht="15" customHeight="1">
      <c r="A34" s="23">
        <f t="shared" si="0"/>
        <v>32</v>
      </c>
      <c r="B34" s="105" t="s">
        <v>84</v>
      </c>
      <c r="C34" s="105" t="s">
        <v>1072</v>
      </c>
      <c r="D34" s="105" t="s">
        <v>1114</v>
      </c>
      <c r="E34" s="94" t="str">
        <f>CONCATENATE(LEFT(D34,5),VLOOKUP(CONCATENATE(N34,"x",O34),'PART NUMBER GUIDE'!$B$9:$C$45,2,FALSE),VLOOKUP(CONCATENATE(P34, V34), 'PART NUMBER GUIDE'!$Q$6:$R$84, 2, FALSE),VLOOKUP(Y34,'PART NUMBER GUIDE'!$J$8:$K$37,2, FALSE),IF(U34="N/A",IF(ABS(S34)&lt;10,"0"&amp;ABS(S34),ABS(S34)),CONCATENATE(LEFT(U34,1),RIGHT(U34,1))), F34, G34)</f>
        <v>MR30179055512N</v>
      </c>
      <c r="F34" s="93" t="s">
        <v>2239</v>
      </c>
      <c r="G34" s="93"/>
      <c r="H34" s="81" t="s">
        <v>324</v>
      </c>
      <c r="I34" s="356">
        <v>40544</v>
      </c>
      <c r="J34" s="87" t="s">
        <v>1265</v>
      </c>
      <c r="K34" s="400">
        <v>317.5</v>
      </c>
      <c r="L34" s="95">
        <f t="shared" si="1"/>
        <v>317.5</v>
      </c>
      <c r="M34" s="402"/>
      <c r="N34" s="105">
        <v>17</v>
      </c>
      <c r="O34" s="8">
        <v>9</v>
      </c>
      <c r="P34" s="105" t="str">
        <f t="shared" si="2"/>
        <v>5x5.5</v>
      </c>
      <c r="Q34" s="3">
        <v>5</v>
      </c>
      <c r="R34" s="3">
        <v>5.5</v>
      </c>
      <c r="S34" s="3">
        <v>-12</v>
      </c>
      <c r="T34" s="17">
        <v>4.5</v>
      </c>
      <c r="U34" s="106" t="s">
        <v>85</v>
      </c>
      <c r="V34" s="17">
        <v>108</v>
      </c>
      <c r="W34" s="8">
        <v>31.17</v>
      </c>
      <c r="X34" s="369">
        <v>2500</v>
      </c>
      <c r="Y34" s="81" t="s">
        <v>2309</v>
      </c>
      <c r="Z34" s="81" t="s">
        <v>3002</v>
      </c>
      <c r="AA34" s="369" t="str">
        <f t="shared" si="3"/>
        <v>17x9, 5x5.5, -12 OS</v>
      </c>
      <c r="AB34" s="82" t="s">
        <v>1582</v>
      </c>
      <c r="AC34" s="92">
        <f>_xlfn.IFNA(VLOOKUP(AB34,ACCESSORIES!F:K,6,FALSE),"N/A")</f>
        <v>33</v>
      </c>
      <c r="AD34" s="89" t="s">
        <v>85</v>
      </c>
      <c r="AE34" s="105" t="s">
        <v>85</v>
      </c>
      <c r="AF34" s="105" t="s">
        <v>3016</v>
      </c>
      <c r="AG34" s="105" t="s">
        <v>1950</v>
      </c>
      <c r="AH34" s="9">
        <f>_xlfn.IFNA(VLOOKUP(AG34,ACCESSORIES!F:K,6,FALSE),"N/A")</f>
        <v>1.1000000000000001</v>
      </c>
      <c r="AI34" s="105" t="s">
        <v>266</v>
      </c>
      <c r="AJ34" s="105" t="s">
        <v>85</v>
      </c>
      <c r="AK34" s="3" t="s">
        <v>85</v>
      </c>
      <c r="AL34" s="105" t="s">
        <v>85</v>
      </c>
      <c r="AM34" s="105">
        <v>16.2</v>
      </c>
      <c r="AN34" s="105">
        <v>175</v>
      </c>
      <c r="AO34" s="26">
        <v>3</v>
      </c>
      <c r="AP34" s="26">
        <v>10</v>
      </c>
      <c r="AQ34" s="26">
        <v>21</v>
      </c>
      <c r="AR34" s="26">
        <v>27</v>
      </c>
      <c r="AS34" s="26">
        <v>208</v>
      </c>
      <c r="AT34" s="107">
        <v>205</v>
      </c>
      <c r="AU34" s="106">
        <v>106.4</v>
      </c>
      <c r="AV34" s="55">
        <v>55</v>
      </c>
      <c r="AW34" s="55">
        <v>55</v>
      </c>
      <c r="AX34" s="55">
        <v>88</v>
      </c>
      <c r="AY34" s="105" t="s">
        <v>85</v>
      </c>
      <c r="AZ34" s="104" t="str">
        <f>_xlfn.IFNA(VLOOKUP(AY34,ACCESSORIES!F:K,6,FALSE),"N/A")</f>
        <v>N/A</v>
      </c>
      <c r="BA34" s="105" t="s">
        <v>85</v>
      </c>
      <c r="BB34" s="104" t="str">
        <f>_xlfn.IFNA(VLOOKUP(BA34,ACCESSORIES!F:K,6,FALSE),"N/A")</f>
        <v>N/A</v>
      </c>
      <c r="BC34" s="79">
        <v>35.74</v>
      </c>
      <c r="BD34" s="57">
        <v>19.7</v>
      </c>
      <c r="BE34" s="57">
        <v>19.7</v>
      </c>
      <c r="BF34" s="57">
        <v>11.5</v>
      </c>
      <c r="BG34" s="82">
        <v>36</v>
      </c>
      <c r="BH34" s="122" t="s">
        <v>3551</v>
      </c>
      <c r="BI34" s="51" t="s">
        <v>4217</v>
      </c>
      <c r="BJ34" s="83" t="s">
        <v>4233</v>
      </c>
      <c r="BK34" s="83" t="s">
        <v>5876</v>
      </c>
      <c r="BL34" s="83" t="s">
        <v>5877</v>
      </c>
      <c r="BM34" s="83" t="s">
        <v>5851</v>
      </c>
      <c r="BN34" s="83" t="s">
        <v>5878</v>
      </c>
      <c r="BO34" s="83" t="s">
        <v>5879</v>
      </c>
      <c r="BP34" s="83" t="s">
        <v>4235</v>
      </c>
      <c r="BQ34" s="83"/>
      <c r="BR34" s="83"/>
      <c r="BS34" s="83"/>
      <c r="BT34" s="351" t="s">
        <v>3564</v>
      </c>
      <c r="BU34" s="363" t="s">
        <v>3565</v>
      </c>
      <c r="BV34" s="351" t="s">
        <v>3566</v>
      </c>
      <c r="BW34" s="363" t="s">
        <v>3567</v>
      </c>
      <c r="BX34" s="96" t="str">
        <f t="shared" si="4"/>
        <v>MR301 The Standard, 17x9, -12mm Offset, 5x5.5, 108mm Centerbore, Matte Black</v>
      </c>
      <c r="BY34" s="83" t="s">
        <v>4044</v>
      </c>
      <c r="BZ34" s="83" t="s">
        <v>4045</v>
      </c>
      <c r="CA34" s="83" t="str">
        <f t="shared" si="5"/>
        <v>STREET (3XX)</v>
      </c>
    </row>
    <row r="35" spans="1:79" s="39" customFormat="1" ht="15" customHeight="1">
      <c r="A35" s="23">
        <f t="shared" si="0"/>
        <v>33</v>
      </c>
      <c r="B35" s="105" t="s">
        <v>84</v>
      </c>
      <c r="C35" s="105" t="s">
        <v>1072</v>
      </c>
      <c r="D35" s="105" t="s">
        <v>1114</v>
      </c>
      <c r="E35" s="94" t="str">
        <f>CONCATENATE(LEFT(D35,5),VLOOKUP(CONCATENATE(N35,"x",O35),'PART NUMBER GUIDE'!$B$9:$C$45,2,FALSE),VLOOKUP(CONCATENATE(P35, V35), 'PART NUMBER GUIDE'!$Q$6:$R$84, 2, FALSE),VLOOKUP(Y35,'PART NUMBER GUIDE'!$J$8:$K$37,2, FALSE),IF(U35="N/A",IF(ABS(S35)&lt;10,"0"&amp;ABS(S35),ABS(S35)),CONCATENATE(LEFT(U35,1),RIGHT(U35,1))), F35, G35)</f>
        <v>MR30179060312N</v>
      </c>
      <c r="F35" s="93" t="s">
        <v>2239</v>
      </c>
      <c r="G35" s="93"/>
      <c r="H35" s="81" t="s">
        <v>325</v>
      </c>
      <c r="I35" s="356">
        <v>40544</v>
      </c>
      <c r="J35" s="87" t="s">
        <v>1265</v>
      </c>
      <c r="K35" s="400">
        <v>317.5</v>
      </c>
      <c r="L35" s="95">
        <f t="shared" si="1"/>
        <v>317.5</v>
      </c>
      <c r="M35" s="402"/>
      <c r="N35" s="105">
        <v>17</v>
      </c>
      <c r="O35" s="8">
        <v>9</v>
      </c>
      <c r="P35" s="105" t="str">
        <f t="shared" si="2"/>
        <v>6x5.5</v>
      </c>
      <c r="Q35" s="3">
        <v>6</v>
      </c>
      <c r="R35" s="3">
        <v>5.5</v>
      </c>
      <c r="S35" s="3">
        <v>-12</v>
      </c>
      <c r="T35" s="17">
        <v>4.5</v>
      </c>
      <c r="U35" s="106" t="s">
        <v>85</v>
      </c>
      <c r="V35" s="17">
        <v>108</v>
      </c>
      <c r="W35" s="8">
        <v>30.84</v>
      </c>
      <c r="X35" s="369">
        <v>2500</v>
      </c>
      <c r="Y35" s="48" t="s">
        <v>5824</v>
      </c>
      <c r="Z35" s="81" t="s">
        <v>196</v>
      </c>
      <c r="AA35" s="369" t="str">
        <f t="shared" si="3"/>
        <v>17x9, 6x5.5, -12 OS</v>
      </c>
      <c r="AB35" s="105" t="s">
        <v>1580</v>
      </c>
      <c r="AC35" s="92">
        <f>_xlfn.IFNA(VLOOKUP(AB35,ACCESSORIES!F:K,6,FALSE),"N/A")</f>
        <v>33</v>
      </c>
      <c r="AD35" s="89" t="s">
        <v>85</v>
      </c>
      <c r="AE35" s="82" t="s">
        <v>85</v>
      </c>
      <c r="AF35" s="105" t="s">
        <v>3016</v>
      </c>
      <c r="AG35" s="105" t="s">
        <v>1950</v>
      </c>
      <c r="AH35" s="9">
        <f>_xlfn.IFNA(VLOOKUP(AG35,ACCESSORIES!F:K,6,FALSE),"N/A")</f>
        <v>1.1000000000000001</v>
      </c>
      <c r="AI35" s="105" t="s">
        <v>266</v>
      </c>
      <c r="AJ35" s="105" t="s">
        <v>85</v>
      </c>
      <c r="AK35" s="3" t="s">
        <v>85</v>
      </c>
      <c r="AL35" s="105" t="s">
        <v>85</v>
      </c>
      <c r="AM35" s="105">
        <v>16.2</v>
      </c>
      <c r="AN35" s="105">
        <v>175</v>
      </c>
      <c r="AO35" s="26">
        <v>3</v>
      </c>
      <c r="AP35" s="26">
        <v>10</v>
      </c>
      <c r="AQ35" s="26">
        <v>21</v>
      </c>
      <c r="AR35" s="26">
        <v>27</v>
      </c>
      <c r="AS35" s="26">
        <v>208</v>
      </c>
      <c r="AT35" s="107">
        <v>205</v>
      </c>
      <c r="AU35" s="106">
        <v>106.4</v>
      </c>
      <c r="AV35" s="55">
        <v>55</v>
      </c>
      <c r="AW35" s="55">
        <v>55</v>
      </c>
      <c r="AX35" s="55">
        <v>88</v>
      </c>
      <c r="AY35" s="105" t="s">
        <v>85</v>
      </c>
      <c r="AZ35" s="104" t="str">
        <f>_xlfn.IFNA(VLOOKUP(AY35,ACCESSORIES!F:K,6,FALSE),"N/A")</f>
        <v>N/A</v>
      </c>
      <c r="BA35" s="105" t="s">
        <v>85</v>
      </c>
      <c r="BB35" s="104" t="str">
        <f>_xlfn.IFNA(VLOOKUP(BA35,ACCESSORIES!F:K,6,FALSE),"N/A")</f>
        <v>N/A</v>
      </c>
      <c r="BC35" s="79">
        <v>35.380000000000003</v>
      </c>
      <c r="BD35" s="57">
        <v>19.7</v>
      </c>
      <c r="BE35" s="57">
        <v>19.7</v>
      </c>
      <c r="BF35" s="57">
        <v>11.5</v>
      </c>
      <c r="BG35" s="82">
        <v>36</v>
      </c>
      <c r="BH35" s="122" t="s">
        <v>3551</v>
      </c>
      <c r="BI35" s="51" t="s">
        <v>4217</v>
      </c>
      <c r="BJ35" s="83" t="s">
        <v>4233</v>
      </c>
      <c r="BK35" s="83" t="s">
        <v>5876</v>
      </c>
      <c r="BL35" s="83" t="s">
        <v>5877</v>
      </c>
      <c r="BM35" s="83" t="s">
        <v>5851</v>
      </c>
      <c r="BN35" s="83" t="s">
        <v>5878</v>
      </c>
      <c r="BO35" s="83" t="s">
        <v>5879</v>
      </c>
      <c r="BP35" s="83" t="s">
        <v>4235</v>
      </c>
      <c r="BQ35" s="83"/>
      <c r="BR35" s="83"/>
      <c r="BS35" s="83"/>
      <c r="BT35" s="351" t="s">
        <v>3568</v>
      </c>
      <c r="BU35" s="363" t="s">
        <v>3569</v>
      </c>
      <c r="BV35" s="351" t="s">
        <v>3570</v>
      </c>
      <c r="BW35" s="363" t="s">
        <v>3571</v>
      </c>
      <c r="BX35" s="96" t="str">
        <f t="shared" si="4"/>
        <v>MR301 The Standard, 17x9, -12mm Offset, 6x5.5, 108mm Centerbore, Machined - Clear Coat</v>
      </c>
      <c r="BY35" s="83" t="s">
        <v>4044</v>
      </c>
      <c r="BZ35" s="83" t="s">
        <v>4045</v>
      </c>
      <c r="CA35" s="83" t="str">
        <f t="shared" si="5"/>
        <v>STREET (3XX)</v>
      </c>
    </row>
    <row r="36" spans="1:79" s="39" customFormat="1" ht="15" customHeight="1">
      <c r="A36" s="23">
        <f t="shared" si="0"/>
        <v>34</v>
      </c>
      <c r="B36" s="105" t="s">
        <v>84</v>
      </c>
      <c r="C36" s="105" t="s">
        <v>1072</v>
      </c>
      <c r="D36" s="105" t="s">
        <v>1114</v>
      </c>
      <c r="E36" s="94" t="str">
        <f>CONCATENATE(LEFT(D36,5),VLOOKUP(CONCATENATE(N36,"x",O36),'PART NUMBER GUIDE'!$B$9:$C$45,2,FALSE),VLOOKUP(CONCATENATE(P36, V36), 'PART NUMBER GUIDE'!$Q$6:$R$84, 2, FALSE),VLOOKUP(Y36,'PART NUMBER GUIDE'!$J$8:$K$37,2, FALSE),IF(U36="N/A",IF(ABS(S36)&lt;10,"0"&amp;ABS(S36),ABS(S36)),CONCATENATE(LEFT(U36,1),RIGHT(U36,1))), F36, G36)</f>
        <v>MR30179060512N</v>
      </c>
      <c r="F36" s="93" t="s">
        <v>2239</v>
      </c>
      <c r="G36" s="93"/>
      <c r="H36" s="81" t="s">
        <v>326</v>
      </c>
      <c r="I36" s="356">
        <v>40544</v>
      </c>
      <c r="J36" s="87" t="s">
        <v>1265</v>
      </c>
      <c r="K36" s="400">
        <v>317.5</v>
      </c>
      <c r="L36" s="95">
        <f t="shared" si="1"/>
        <v>317.5</v>
      </c>
      <c r="M36" s="402"/>
      <c r="N36" s="105">
        <v>17</v>
      </c>
      <c r="O36" s="8">
        <v>9</v>
      </c>
      <c r="P36" s="105" t="str">
        <f t="shared" si="2"/>
        <v>6x5.5</v>
      </c>
      <c r="Q36" s="3">
        <v>6</v>
      </c>
      <c r="R36" s="3">
        <v>5.5</v>
      </c>
      <c r="S36" s="3">
        <v>-12</v>
      </c>
      <c r="T36" s="17">
        <v>4.5</v>
      </c>
      <c r="U36" s="106" t="s">
        <v>85</v>
      </c>
      <c r="V36" s="17">
        <v>108</v>
      </c>
      <c r="W36" s="8">
        <v>31.11</v>
      </c>
      <c r="X36" s="369">
        <v>2500</v>
      </c>
      <c r="Y36" s="81" t="s">
        <v>2309</v>
      </c>
      <c r="Z36" s="81" t="s">
        <v>3002</v>
      </c>
      <c r="AA36" s="369" t="str">
        <f t="shared" si="3"/>
        <v>17x9, 6x5.5, -12 OS</v>
      </c>
      <c r="AB36" s="82" t="s">
        <v>1582</v>
      </c>
      <c r="AC36" s="92">
        <f>_xlfn.IFNA(VLOOKUP(AB36,ACCESSORIES!F:K,6,FALSE),"N/A")</f>
        <v>33</v>
      </c>
      <c r="AD36" s="89" t="s">
        <v>85</v>
      </c>
      <c r="AE36" s="105" t="s">
        <v>85</v>
      </c>
      <c r="AF36" s="105" t="s">
        <v>3016</v>
      </c>
      <c r="AG36" s="105" t="s">
        <v>1950</v>
      </c>
      <c r="AH36" s="9">
        <f>_xlfn.IFNA(VLOOKUP(AG36,ACCESSORIES!F:K,6,FALSE),"N/A")</f>
        <v>1.1000000000000001</v>
      </c>
      <c r="AI36" s="105" t="s">
        <v>266</v>
      </c>
      <c r="AJ36" s="105" t="s">
        <v>85</v>
      </c>
      <c r="AK36" s="3" t="s">
        <v>85</v>
      </c>
      <c r="AL36" s="105" t="s">
        <v>85</v>
      </c>
      <c r="AM36" s="105">
        <v>16.2</v>
      </c>
      <c r="AN36" s="105">
        <v>175</v>
      </c>
      <c r="AO36" s="26">
        <v>3</v>
      </c>
      <c r="AP36" s="26">
        <v>10</v>
      </c>
      <c r="AQ36" s="26">
        <v>21</v>
      </c>
      <c r="AR36" s="26">
        <v>27</v>
      </c>
      <c r="AS36" s="26">
        <v>208</v>
      </c>
      <c r="AT36" s="107">
        <v>205</v>
      </c>
      <c r="AU36" s="106">
        <v>106.4</v>
      </c>
      <c r="AV36" s="55">
        <v>55</v>
      </c>
      <c r="AW36" s="55">
        <v>55</v>
      </c>
      <c r="AX36" s="55">
        <v>88</v>
      </c>
      <c r="AY36" s="105" t="s">
        <v>85</v>
      </c>
      <c r="AZ36" s="104" t="str">
        <f>_xlfn.IFNA(VLOOKUP(AY36,ACCESSORIES!F:K,6,FALSE),"N/A")</f>
        <v>N/A</v>
      </c>
      <c r="BA36" s="105" t="s">
        <v>85</v>
      </c>
      <c r="BB36" s="104" t="str">
        <f>_xlfn.IFNA(VLOOKUP(BA36,ACCESSORIES!F:K,6,FALSE),"N/A")</f>
        <v>N/A</v>
      </c>
      <c r="BC36" s="79">
        <v>35.65</v>
      </c>
      <c r="BD36" s="57">
        <v>19.7</v>
      </c>
      <c r="BE36" s="57">
        <v>19.7</v>
      </c>
      <c r="BF36" s="57">
        <v>11.5</v>
      </c>
      <c r="BG36" s="82">
        <v>36</v>
      </c>
      <c r="BH36" s="122" t="s">
        <v>3551</v>
      </c>
      <c r="BI36" s="51" t="s">
        <v>4217</v>
      </c>
      <c r="BJ36" s="83" t="s">
        <v>4233</v>
      </c>
      <c r="BK36" s="83" t="s">
        <v>5876</v>
      </c>
      <c r="BL36" s="83" t="s">
        <v>5877</v>
      </c>
      <c r="BM36" s="83" t="s">
        <v>5851</v>
      </c>
      <c r="BN36" s="83" t="s">
        <v>5878</v>
      </c>
      <c r="BO36" s="83" t="s">
        <v>5879</v>
      </c>
      <c r="BP36" s="83" t="s">
        <v>4235</v>
      </c>
      <c r="BQ36" s="83"/>
      <c r="BR36" s="83"/>
      <c r="BS36" s="83"/>
      <c r="BT36" s="351" t="s">
        <v>3572</v>
      </c>
      <c r="BU36" s="363" t="s">
        <v>3573</v>
      </c>
      <c r="BV36" s="351" t="s">
        <v>3574</v>
      </c>
      <c r="BW36" s="363" t="s">
        <v>3575</v>
      </c>
      <c r="BX36" s="96" t="str">
        <f t="shared" si="4"/>
        <v>MR301 The Standard, 17x9, -12mm Offset, 6x5.5, 108mm Centerbore, Matte Black</v>
      </c>
      <c r="BY36" s="83" t="s">
        <v>4044</v>
      </c>
      <c r="BZ36" s="83" t="s">
        <v>4045</v>
      </c>
      <c r="CA36" s="83" t="str">
        <f t="shared" si="5"/>
        <v>STREET (3XX)</v>
      </c>
    </row>
    <row r="37" spans="1:79" s="39" customFormat="1" ht="15" customHeight="1">
      <c r="A37" s="23">
        <f t="shared" si="0"/>
        <v>35</v>
      </c>
      <c r="B37" s="105" t="s">
        <v>84</v>
      </c>
      <c r="C37" s="105" t="s">
        <v>1072</v>
      </c>
      <c r="D37" s="105" t="s">
        <v>1114</v>
      </c>
      <c r="E37" s="94" t="str">
        <f>CONCATENATE(LEFT(D37,5),VLOOKUP(CONCATENATE(N37,"x",O37),'PART NUMBER GUIDE'!$B$9:$C$45,2,FALSE),VLOOKUP(CONCATENATE(P37, V37), 'PART NUMBER GUIDE'!$Q$6:$R$84, 2, FALSE),VLOOKUP(Y37,'PART NUMBER GUIDE'!$J$8:$K$37,2, FALSE),IF(U37="N/A",IF(ABS(S37)&lt;10,"0"&amp;ABS(S37),ABS(S37)),CONCATENATE(LEFT(U37,1),RIGHT(U37,1))), F37, G37)</f>
        <v>MR30179080312N</v>
      </c>
      <c r="F37" s="93" t="s">
        <v>2239</v>
      </c>
      <c r="G37" s="93"/>
      <c r="H37" s="81" t="s">
        <v>327</v>
      </c>
      <c r="I37" s="356">
        <v>40544</v>
      </c>
      <c r="J37" s="87" t="s">
        <v>1265</v>
      </c>
      <c r="K37" s="400">
        <v>317.5</v>
      </c>
      <c r="L37" s="95">
        <f t="shared" si="1"/>
        <v>317.5</v>
      </c>
      <c r="M37" s="402"/>
      <c r="N37" s="105">
        <v>17</v>
      </c>
      <c r="O37" s="8">
        <v>9</v>
      </c>
      <c r="P37" s="105" t="str">
        <f t="shared" si="2"/>
        <v>8x6.5</v>
      </c>
      <c r="Q37" s="3">
        <v>8</v>
      </c>
      <c r="R37" s="3">
        <v>6.5</v>
      </c>
      <c r="S37" s="3">
        <v>-12</v>
      </c>
      <c r="T37" s="17">
        <v>4.5</v>
      </c>
      <c r="U37" s="106" t="s">
        <v>85</v>
      </c>
      <c r="V37" s="17">
        <v>130.81</v>
      </c>
      <c r="W37" s="8">
        <v>31.2</v>
      </c>
      <c r="X37" s="369">
        <v>3600</v>
      </c>
      <c r="Y37" s="48" t="s">
        <v>5824</v>
      </c>
      <c r="Z37" s="81" t="s">
        <v>196</v>
      </c>
      <c r="AA37" s="369" t="str">
        <f t="shared" si="3"/>
        <v>17x9, 8x6.5, -12 OS</v>
      </c>
      <c r="AB37" s="82" t="s">
        <v>1916</v>
      </c>
      <c r="AC37" s="92">
        <f>_xlfn.IFNA(VLOOKUP(AB37,ACCESSORIES!F:K,6,FALSE),"N/A")</f>
        <v>33</v>
      </c>
      <c r="AD37" s="89" t="s">
        <v>85</v>
      </c>
      <c r="AE37" s="82" t="s">
        <v>85</v>
      </c>
      <c r="AF37" s="3" t="s">
        <v>3020</v>
      </c>
      <c r="AG37" s="105" t="s">
        <v>1950</v>
      </c>
      <c r="AH37" s="9">
        <f>_xlfn.IFNA(VLOOKUP(AG37,ACCESSORIES!F:K,6,FALSE),"N/A")</f>
        <v>1.1000000000000001</v>
      </c>
      <c r="AI37" s="105" t="s">
        <v>266</v>
      </c>
      <c r="AJ37" s="105" t="s">
        <v>85</v>
      </c>
      <c r="AK37" s="3" t="s">
        <v>85</v>
      </c>
      <c r="AL37" s="105" t="s">
        <v>85</v>
      </c>
      <c r="AM37" s="105">
        <v>16.2</v>
      </c>
      <c r="AN37" s="105">
        <v>200</v>
      </c>
      <c r="AO37" s="26">
        <v>3</v>
      </c>
      <c r="AP37" s="26">
        <v>3</v>
      </c>
      <c r="AQ37" s="26">
        <v>21</v>
      </c>
      <c r="AR37" s="26">
        <v>27</v>
      </c>
      <c r="AS37" s="26">
        <v>208</v>
      </c>
      <c r="AT37" s="107">
        <v>205</v>
      </c>
      <c r="AU37" s="106">
        <v>124</v>
      </c>
      <c r="AV37" s="55">
        <v>100</v>
      </c>
      <c r="AW37" s="55">
        <v>100</v>
      </c>
      <c r="AX37" s="55">
        <v>94</v>
      </c>
      <c r="AY37" s="105" t="s">
        <v>85</v>
      </c>
      <c r="AZ37" s="104" t="str">
        <f>_xlfn.IFNA(VLOOKUP(AY37,ACCESSORIES!F:K,6,FALSE),"N/A")</f>
        <v>N/A</v>
      </c>
      <c r="BA37" s="105" t="s">
        <v>85</v>
      </c>
      <c r="BB37" s="104" t="str">
        <f>_xlfn.IFNA(VLOOKUP(BA37,ACCESSORIES!F:K,6,FALSE),"N/A")</f>
        <v>N/A</v>
      </c>
      <c r="BC37" s="79">
        <v>36.35</v>
      </c>
      <c r="BD37" s="57">
        <v>19.7</v>
      </c>
      <c r="BE37" s="57">
        <v>19.7</v>
      </c>
      <c r="BF37" s="57">
        <v>11.5</v>
      </c>
      <c r="BG37" s="82">
        <v>36</v>
      </c>
      <c r="BH37" s="122" t="s">
        <v>3551</v>
      </c>
      <c r="BI37" s="51" t="s">
        <v>4217</v>
      </c>
      <c r="BJ37" s="83" t="s">
        <v>4233</v>
      </c>
      <c r="BK37" s="83" t="s">
        <v>5876</v>
      </c>
      <c r="BL37" s="83" t="s">
        <v>5877</v>
      </c>
      <c r="BM37" s="83" t="s">
        <v>5851</v>
      </c>
      <c r="BN37" s="83" t="s">
        <v>5878</v>
      </c>
      <c r="BO37" s="83" t="s">
        <v>5879</v>
      </c>
      <c r="BP37" s="83" t="s">
        <v>4235</v>
      </c>
      <c r="BQ37" s="83"/>
      <c r="BR37" s="83"/>
      <c r="BS37" s="83"/>
      <c r="BT37" s="351" t="s">
        <v>3583</v>
      </c>
      <c r="BU37" s="363" t="s">
        <v>3584</v>
      </c>
      <c r="BV37" s="351" t="s">
        <v>3585</v>
      </c>
      <c r="BW37" s="363" t="s">
        <v>3586</v>
      </c>
      <c r="BX37" s="96" t="str">
        <f t="shared" si="4"/>
        <v>MR301 The Standard, 17x9, -12mm Offset, 8x6.5, 130.81mm Centerbore, Machined - Clear Coat</v>
      </c>
      <c r="BY37" s="83" t="s">
        <v>4044</v>
      </c>
      <c r="BZ37" s="83" t="s">
        <v>4045</v>
      </c>
      <c r="CA37" s="83" t="str">
        <f t="shared" si="5"/>
        <v>STREET (3XX)</v>
      </c>
    </row>
    <row r="38" spans="1:79" s="39" customFormat="1" ht="15" customHeight="1">
      <c r="A38" s="23">
        <f t="shared" si="0"/>
        <v>36</v>
      </c>
      <c r="B38" s="105" t="s">
        <v>84</v>
      </c>
      <c r="C38" s="105" t="s">
        <v>1072</v>
      </c>
      <c r="D38" s="105" t="s">
        <v>1114</v>
      </c>
      <c r="E38" s="94" t="str">
        <f>CONCATENATE(LEFT(D38,5),VLOOKUP(CONCATENATE(N38,"x",O38),'PART NUMBER GUIDE'!$B$9:$C$45,2,FALSE),VLOOKUP(CONCATENATE(P38, V38), 'PART NUMBER GUIDE'!$Q$6:$R$84, 2, FALSE),VLOOKUP(Y38,'PART NUMBER GUIDE'!$J$8:$K$37,2, FALSE),IF(U38="N/A",IF(ABS(S38)&lt;10,"0"&amp;ABS(S38),ABS(S38)),CONCATENATE(LEFT(U38,1),RIGHT(U38,1))), F38, G38)</f>
        <v>MR30179080512N</v>
      </c>
      <c r="F38" s="93" t="s">
        <v>2239</v>
      </c>
      <c r="G38" s="93"/>
      <c r="H38" s="81" t="s">
        <v>328</v>
      </c>
      <c r="I38" s="356">
        <v>40544</v>
      </c>
      <c r="J38" s="87" t="s">
        <v>1265</v>
      </c>
      <c r="K38" s="400">
        <v>317.5</v>
      </c>
      <c r="L38" s="95">
        <f t="shared" si="1"/>
        <v>317.5</v>
      </c>
      <c r="M38" s="402"/>
      <c r="N38" s="105">
        <v>17</v>
      </c>
      <c r="O38" s="8">
        <v>9</v>
      </c>
      <c r="P38" s="105" t="str">
        <f t="shared" si="2"/>
        <v>8x6.5</v>
      </c>
      <c r="Q38" s="3">
        <v>8</v>
      </c>
      <c r="R38" s="3">
        <v>6.5</v>
      </c>
      <c r="S38" s="3">
        <v>-12</v>
      </c>
      <c r="T38" s="17">
        <v>4.5</v>
      </c>
      <c r="U38" s="106" t="s">
        <v>85</v>
      </c>
      <c r="V38" s="17">
        <v>130.81</v>
      </c>
      <c r="W38" s="8">
        <v>31.8</v>
      </c>
      <c r="X38" s="369">
        <v>3600</v>
      </c>
      <c r="Y38" s="81" t="s">
        <v>2309</v>
      </c>
      <c r="Z38" s="81" t="s">
        <v>3002</v>
      </c>
      <c r="AA38" s="369" t="str">
        <f t="shared" si="3"/>
        <v>17x9, 8x6.5, -12 OS</v>
      </c>
      <c r="AB38" s="82" t="s">
        <v>1917</v>
      </c>
      <c r="AC38" s="92">
        <f>_xlfn.IFNA(VLOOKUP(AB38,ACCESSORIES!F:K,6,FALSE),"N/A")</f>
        <v>33</v>
      </c>
      <c r="AD38" s="89" t="s">
        <v>85</v>
      </c>
      <c r="AE38" s="105" t="s">
        <v>85</v>
      </c>
      <c r="AF38" s="3" t="s">
        <v>3020</v>
      </c>
      <c r="AG38" s="105" t="s">
        <v>1950</v>
      </c>
      <c r="AH38" s="9">
        <f>_xlfn.IFNA(VLOOKUP(AG38,ACCESSORIES!F:K,6,FALSE),"N/A")</f>
        <v>1.1000000000000001</v>
      </c>
      <c r="AI38" s="105" t="s">
        <v>266</v>
      </c>
      <c r="AJ38" s="105" t="s">
        <v>85</v>
      </c>
      <c r="AK38" s="3" t="s">
        <v>85</v>
      </c>
      <c r="AL38" s="105" t="s">
        <v>85</v>
      </c>
      <c r="AM38" s="105">
        <v>16.2</v>
      </c>
      <c r="AN38" s="105">
        <v>200</v>
      </c>
      <c r="AO38" s="26">
        <v>3</v>
      </c>
      <c r="AP38" s="26">
        <v>3</v>
      </c>
      <c r="AQ38" s="26">
        <v>21</v>
      </c>
      <c r="AR38" s="26">
        <v>27</v>
      </c>
      <c r="AS38" s="26">
        <v>208</v>
      </c>
      <c r="AT38" s="107">
        <v>205</v>
      </c>
      <c r="AU38" s="106">
        <v>124</v>
      </c>
      <c r="AV38" s="55">
        <v>100</v>
      </c>
      <c r="AW38" s="55">
        <v>100</v>
      </c>
      <c r="AX38" s="55">
        <v>94</v>
      </c>
      <c r="AY38" s="105" t="s">
        <v>85</v>
      </c>
      <c r="AZ38" s="104" t="str">
        <f>_xlfn.IFNA(VLOOKUP(AY38,ACCESSORIES!F:K,6,FALSE),"N/A")</f>
        <v>N/A</v>
      </c>
      <c r="BA38" s="105" t="s">
        <v>85</v>
      </c>
      <c r="BB38" s="104" t="str">
        <f>_xlfn.IFNA(VLOOKUP(BA38,ACCESSORIES!F:K,6,FALSE),"N/A")</f>
        <v>N/A</v>
      </c>
      <c r="BC38" s="79">
        <v>36.700000000000003</v>
      </c>
      <c r="BD38" s="57">
        <v>19.7</v>
      </c>
      <c r="BE38" s="57">
        <v>19.7</v>
      </c>
      <c r="BF38" s="57">
        <v>11.5</v>
      </c>
      <c r="BG38" s="82">
        <v>36</v>
      </c>
      <c r="BH38" s="122" t="s">
        <v>3551</v>
      </c>
      <c r="BI38" s="51" t="s">
        <v>4217</v>
      </c>
      <c r="BJ38" s="83" t="s">
        <v>4233</v>
      </c>
      <c r="BK38" s="83" t="s">
        <v>5876</v>
      </c>
      <c r="BL38" s="83" t="s">
        <v>5877</v>
      </c>
      <c r="BM38" s="83" t="s">
        <v>5851</v>
      </c>
      <c r="BN38" s="83" t="s">
        <v>5878</v>
      </c>
      <c r="BO38" s="83" t="s">
        <v>5879</v>
      </c>
      <c r="BP38" s="83" t="s">
        <v>4235</v>
      </c>
      <c r="BQ38" s="83"/>
      <c r="BR38" s="83"/>
      <c r="BS38" s="83"/>
      <c r="BT38" s="351" t="s">
        <v>3576</v>
      </c>
      <c r="BU38" s="363" t="s">
        <v>3577</v>
      </c>
      <c r="BV38" s="351" t="s">
        <v>3578</v>
      </c>
      <c r="BW38" s="363" t="s">
        <v>3579</v>
      </c>
      <c r="BX38" s="96" t="str">
        <f t="shared" si="4"/>
        <v>MR301 The Standard, 17x9, -12mm Offset, 8x6.5, 130.81mm Centerbore, Matte Black</v>
      </c>
      <c r="BY38" s="83" t="s">
        <v>4044</v>
      </c>
      <c r="BZ38" s="83" t="s">
        <v>4045</v>
      </c>
      <c r="CA38" s="83" t="str">
        <f t="shared" si="5"/>
        <v>STREET (3XX)</v>
      </c>
    </row>
    <row r="39" spans="1:79" s="39" customFormat="1" ht="15" customHeight="1">
      <c r="A39" s="23">
        <f t="shared" si="0"/>
        <v>37</v>
      </c>
      <c r="B39" s="105" t="s">
        <v>84</v>
      </c>
      <c r="C39" s="105" t="s">
        <v>1072</v>
      </c>
      <c r="D39" s="105" t="s">
        <v>1114</v>
      </c>
      <c r="E39" s="94" t="str">
        <f>CONCATENATE(LEFT(D39,5),VLOOKUP(CONCATENATE(N39,"x",O39),'PART NUMBER GUIDE'!$B$9:$C$45,2,FALSE),VLOOKUP(CONCATENATE(P39, V39), 'PART NUMBER GUIDE'!$Q$6:$R$84, 2, FALSE),VLOOKUP(Y39,'PART NUMBER GUIDE'!$J$8:$K$37,2, FALSE),IF(U39="N/A",IF(ABS(S39)&lt;10,"0"&amp;ABS(S39),ABS(S39)),CONCATENATE(LEFT(U39,1),RIGHT(U39,1))), F39, G39)</f>
        <v>MR30179087512N</v>
      </c>
      <c r="F39" s="93" t="s">
        <v>2239</v>
      </c>
      <c r="G39" s="93"/>
      <c r="H39" s="81" t="s">
        <v>330</v>
      </c>
      <c r="I39" s="356">
        <v>40544</v>
      </c>
      <c r="J39" s="87" t="s">
        <v>1265</v>
      </c>
      <c r="K39" s="400">
        <v>317.5</v>
      </c>
      <c r="L39" s="95">
        <f t="shared" si="1"/>
        <v>317.5</v>
      </c>
      <c r="M39" s="402"/>
      <c r="N39" s="105">
        <v>17</v>
      </c>
      <c r="O39" s="8">
        <v>9</v>
      </c>
      <c r="P39" s="105" t="str">
        <f t="shared" si="2"/>
        <v>8x170</v>
      </c>
      <c r="Q39" s="3">
        <v>8</v>
      </c>
      <c r="R39" s="3">
        <v>170</v>
      </c>
      <c r="S39" s="3">
        <v>-12</v>
      </c>
      <c r="T39" s="17">
        <v>4.5</v>
      </c>
      <c r="U39" s="106" t="s">
        <v>85</v>
      </c>
      <c r="V39" s="17">
        <v>130.81</v>
      </c>
      <c r="W39" s="8">
        <v>32.85</v>
      </c>
      <c r="X39" s="369">
        <v>3600</v>
      </c>
      <c r="Y39" s="81" t="s">
        <v>2309</v>
      </c>
      <c r="Z39" s="81" t="s">
        <v>3002</v>
      </c>
      <c r="AA39" s="369" t="str">
        <f t="shared" si="3"/>
        <v>17x9, 8x170, -12 OS</v>
      </c>
      <c r="AB39" s="82" t="s">
        <v>1917</v>
      </c>
      <c r="AC39" s="92">
        <f>_xlfn.IFNA(VLOOKUP(AB39,ACCESSORIES!F:K,6,FALSE),"N/A")</f>
        <v>33</v>
      </c>
      <c r="AD39" s="89" t="s">
        <v>85</v>
      </c>
      <c r="AE39" s="105" t="s">
        <v>85</v>
      </c>
      <c r="AF39" s="3" t="s">
        <v>3020</v>
      </c>
      <c r="AG39" s="105" t="s">
        <v>1950</v>
      </c>
      <c r="AH39" s="9">
        <f>_xlfn.IFNA(VLOOKUP(AG39,ACCESSORIES!F:K,6,FALSE),"N/A")</f>
        <v>1.1000000000000001</v>
      </c>
      <c r="AI39" s="105" t="s">
        <v>266</v>
      </c>
      <c r="AJ39" s="105" t="s">
        <v>85</v>
      </c>
      <c r="AK39" s="3" t="s">
        <v>85</v>
      </c>
      <c r="AL39" s="105" t="s">
        <v>85</v>
      </c>
      <c r="AM39" s="105">
        <v>16.2</v>
      </c>
      <c r="AN39" s="105">
        <v>200</v>
      </c>
      <c r="AO39" s="26">
        <v>3</v>
      </c>
      <c r="AP39" s="26">
        <v>3</v>
      </c>
      <c r="AQ39" s="26">
        <v>21</v>
      </c>
      <c r="AR39" s="26">
        <v>27</v>
      </c>
      <c r="AS39" s="26">
        <v>208</v>
      </c>
      <c r="AT39" s="107">
        <v>205</v>
      </c>
      <c r="AU39" s="106">
        <v>124</v>
      </c>
      <c r="AV39" s="55">
        <v>100</v>
      </c>
      <c r="AW39" s="55">
        <v>100</v>
      </c>
      <c r="AX39" s="55">
        <v>94</v>
      </c>
      <c r="AY39" s="105" t="s">
        <v>85</v>
      </c>
      <c r="AZ39" s="104" t="str">
        <f>_xlfn.IFNA(VLOOKUP(AY39,ACCESSORIES!F:K,6,FALSE),"N/A")</f>
        <v>N/A</v>
      </c>
      <c r="BA39" s="105" t="s">
        <v>85</v>
      </c>
      <c r="BB39" s="104" t="str">
        <f>_xlfn.IFNA(VLOOKUP(BA39,ACCESSORIES!F:K,6,FALSE),"N/A")</f>
        <v>N/A</v>
      </c>
      <c r="BC39" s="79">
        <v>37.26</v>
      </c>
      <c r="BD39" s="57">
        <v>19.7</v>
      </c>
      <c r="BE39" s="57">
        <v>19.7</v>
      </c>
      <c r="BF39" s="57">
        <v>11.5</v>
      </c>
      <c r="BG39" s="82">
        <v>36</v>
      </c>
      <c r="BH39" s="122" t="s">
        <v>3551</v>
      </c>
      <c r="BI39" s="51" t="s">
        <v>4217</v>
      </c>
      <c r="BJ39" s="83" t="s">
        <v>4233</v>
      </c>
      <c r="BK39" s="83" t="s">
        <v>5876</v>
      </c>
      <c r="BL39" s="83" t="s">
        <v>5877</v>
      </c>
      <c r="BM39" s="83" t="s">
        <v>5851</v>
      </c>
      <c r="BN39" s="83" t="s">
        <v>5878</v>
      </c>
      <c r="BO39" s="83" t="s">
        <v>5879</v>
      </c>
      <c r="BP39" s="83" t="s">
        <v>4235</v>
      </c>
      <c r="BQ39" s="83"/>
      <c r="BR39" s="83"/>
      <c r="BS39" s="83"/>
      <c r="BT39" s="351" t="s">
        <v>3576</v>
      </c>
      <c r="BU39" s="363" t="s">
        <v>3577</v>
      </c>
      <c r="BV39" s="351" t="s">
        <v>3578</v>
      </c>
      <c r="BW39" s="363" t="s">
        <v>3579</v>
      </c>
      <c r="BX39" s="96" t="str">
        <f t="shared" si="4"/>
        <v>MR301 The Standard, 17x9, -12mm Offset, 8x170, 130.81mm Centerbore, Matte Black</v>
      </c>
      <c r="BY39" s="83" t="s">
        <v>4044</v>
      </c>
      <c r="BZ39" s="83" t="s">
        <v>4045</v>
      </c>
      <c r="CA39" s="83" t="str">
        <f t="shared" si="5"/>
        <v>STREET (3XX)</v>
      </c>
    </row>
    <row r="40" spans="1:79" s="39" customFormat="1" ht="15" customHeight="1">
      <c r="A40" s="23">
        <f t="shared" si="0"/>
        <v>38</v>
      </c>
      <c r="B40" s="105" t="s">
        <v>84</v>
      </c>
      <c r="C40" s="105" t="s">
        <v>1072</v>
      </c>
      <c r="D40" s="105" t="s">
        <v>1114</v>
      </c>
      <c r="E40" s="94" t="str">
        <f>CONCATENATE(LEFT(D40,5),VLOOKUP(CONCATENATE(N40,"x",O40),'PART NUMBER GUIDE'!$B$9:$C$45,2,FALSE),VLOOKUP(CONCATENATE(P40, V40), 'PART NUMBER GUIDE'!$Q$6:$R$84, 2, FALSE),VLOOKUP(Y40,'PART NUMBER GUIDE'!$J$8:$K$37,2, FALSE),IF(U40="N/A",IF(ABS(S40)&lt;10,"0"&amp;ABS(S40),ABS(S40)),CONCATENATE(LEFT(U40,1),RIGHT(U40,1))), F40, G40)</f>
        <v>MR30189016318</v>
      </c>
      <c r="F40" s="93"/>
      <c r="G40" s="93"/>
      <c r="H40" s="81" t="s">
        <v>331</v>
      </c>
      <c r="I40" s="356">
        <v>40544</v>
      </c>
      <c r="J40" s="87" t="s">
        <v>1265</v>
      </c>
      <c r="K40" s="400">
        <v>375.5</v>
      </c>
      <c r="L40" s="95">
        <f t="shared" si="1"/>
        <v>375.5</v>
      </c>
      <c r="M40" s="402"/>
      <c r="N40" s="105">
        <v>18</v>
      </c>
      <c r="O40" s="8">
        <v>9</v>
      </c>
      <c r="P40" s="105" t="str">
        <f t="shared" si="2"/>
        <v>6x135</v>
      </c>
      <c r="Q40" s="3">
        <v>6</v>
      </c>
      <c r="R40" s="3">
        <v>135</v>
      </c>
      <c r="S40" s="3">
        <v>18</v>
      </c>
      <c r="T40" s="17">
        <v>5.75</v>
      </c>
      <c r="U40" s="106" t="s">
        <v>85</v>
      </c>
      <c r="V40" s="17">
        <v>94</v>
      </c>
      <c r="W40" s="8">
        <v>29.7</v>
      </c>
      <c r="X40" s="369">
        <v>2500</v>
      </c>
      <c r="Y40" s="48" t="s">
        <v>5824</v>
      </c>
      <c r="Z40" s="81" t="s">
        <v>196</v>
      </c>
      <c r="AA40" s="369" t="str">
        <f t="shared" si="3"/>
        <v>18x9, 6x135, 18 OS</v>
      </c>
      <c r="AB40" s="82" t="s">
        <v>1578</v>
      </c>
      <c r="AC40" s="92">
        <f>_xlfn.IFNA(VLOOKUP(AB40,ACCESSORIES!F:K,6,FALSE),"N/A")</f>
        <v>33</v>
      </c>
      <c r="AD40" s="89" t="s">
        <v>85</v>
      </c>
      <c r="AE40" s="82" t="s">
        <v>85</v>
      </c>
      <c r="AF40" s="82" t="s">
        <v>3015</v>
      </c>
      <c r="AG40" s="105" t="s">
        <v>1950</v>
      </c>
      <c r="AH40" s="9">
        <f>_xlfn.IFNA(VLOOKUP(AG40,ACCESSORIES!F:K,6,FALSE),"N/A")</f>
        <v>1.1000000000000001</v>
      </c>
      <c r="AI40" s="105" t="s">
        <v>266</v>
      </c>
      <c r="AJ40" s="105" t="s">
        <v>85</v>
      </c>
      <c r="AK40" s="3" t="s">
        <v>85</v>
      </c>
      <c r="AL40" s="105" t="s">
        <v>85</v>
      </c>
      <c r="AM40" s="105">
        <v>16.2</v>
      </c>
      <c r="AN40" s="105">
        <v>175</v>
      </c>
      <c r="AO40" s="26">
        <v>9</v>
      </c>
      <c r="AP40" s="26">
        <v>18</v>
      </c>
      <c r="AQ40" s="26">
        <v>27</v>
      </c>
      <c r="AR40" s="26">
        <v>29</v>
      </c>
      <c r="AS40" s="26">
        <v>217</v>
      </c>
      <c r="AT40" s="107">
        <v>211</v>
      </c>
      <c r="AU40" s="106">
        <v>90</v>
      </c>
      <c r="AV40" s="55">
        <v>79.8</v>
      </c>
      <c r="AW40" s="55">
        <v>79.8</v>
      </c>
      <c r="AX40" s="55">
        <v>94</v>
      </c>
      <c r="AY40" s="105" t="s">
        <v>85</v>
      </c>
      <c r="AZ40" s="104" t="str">
        <f>_xlfn.IFNA(VLOOKUP(AY40,ACCESSORIES!F:K,6,FALSE),"N/A")</f>
        <v>N/A</v>
      </c>
      <c r="BA40" s="105" t="s">
        <v>85</v>
      </c>
      <c r="BB40" s="104" t="str">
        <f>_xlfn.IFNA(VLOOKUP(BA40,ACCESSORIES!F:K,6,FALSE),"N/A")</f>
        <v>N/A</v>
      </c>
      <c r="BC40" s="79">
        <v>34.19</v>
      </c>
      <c r="BD40" s="57">
        <v>20.6</v>
      </c>
      <c r="BE40" s="57">
        <v>20.6</v>
      </c>
      <c r="BF40" s="57">
        <v>11.4</v>
      </c>
      <c r="BG40" s="82">
        <v>36</v>
      </c>
      <c r="BH40" s="122" t="s">
        <v>3551</v>
      </c>
      <c r="BI40" s="51" t="s">
        <v>4217</v>
      </c>
      <c r="BJ40" s="83" t="s">
        <v>4233</v>
      </c>
      <c r="BK40" s="83" t="s">
        <v>5876</v>
      </c>
      <c r="BL40" s="83" t="s">
        <v>5877</v>
      </c>
      <c r="BM40" s="83" t="s">
        <v>5851</v>
      </c>
      <c r="BN40" s="83" t="s">
        <v>5878</v>
      </c>
      <c r="BO40" s="83" t="s">
        <v>5879</v>
      </c>
      <c r="BP40" s="83" t="s">
        <v>4235</v>
      </c>
      <c r="BQ40" s="83"/>
      <c r="BR40" s="83"/>
      <c r="BS40" s="83"/>
      <c r="BT40" s="351" t="s">
        <v>3568</v>
      </c>
      <c r="BU40" s="363" t="s">
        <v>3569</v>
      </c>
      <c r="BV40" s="351" t="s">
        <v>3570</v>
      </c>
      <c r="BW40" s="363" t="s">
        <v>3571</v>
      </c>
      <c r="BX40" s="96" t="str">
        <f t="shared" si="4"/>
        <v>MR301 The Standard, 18x9, +18mm Offset, 6x135, 94mm Centerbore, Machined - Clear Coat</v>
      </c>
      <c r="BY40" s="83" t="s">
        <v>4044</v>
      </c>
      <c r="BZ40" s="83" t="s">
        <v>4045</v>
      </c>
      <c r="CA40" s="83" t="str">
        <f t="shared" si="5"/>
        <v>STREET (3XX)</v>
      </c>
    </row>
    <row r="41" spans="1:79" s="39" customFormat="1" ht="15" customHeight="1">
      <c r="A41" s="23">
        <f t="shared" si="0"/>
        <v>39</v>
      </c>
      <c r="B41" s="105" t="s">
        <v>84</v>
      </c>
      <c r="C41" s="105" t="s">
        <v>1072</v>
      </c>
      <c r="D41" s="105" t="s">
        <v>1114</v>
      </c>
      <c r="E41" s="94" t="str">
        <f>CONCATENATE(LEFT(D41,5),VLOOKUP(CONCATENATE(N41,"x",O41),'PART NUMBER GUIDE'!$B$9:$C$45,2,FALSE),VLOOKUP(CONCATENATE(P41, V41), 'PART NUMBER GUIDE'!$Q$6:$R$84, 2, FALSE),VLOOKUP(Y41,'PART NUMBER GUIDE'!$J$8:$K$37,2, FALSE),IF(U41="N/A",IF(ABS(S41)&lt;10,"0"&amp;ABS(S41),ABS(S41)),CONCATENATE(LEFT(U41,1),RIGHT(U41,1))), F41, G41)</f>
        <v>MR30189016518</v>
      </c>
      <c r="F41" s="93"/>
      <c r="G41" s="93"/>
      <c r="H41" s="81" t="s">
        <v>332</v>
      </c>
      <c r="I41" s="356">
        <v>40544</v>
      </c>
      <c r="J41" s="87" t="s">
        <v>1265</v>
      </c>
      <c r="K41" s="400">
        <v>375.5</v>
      </c>
      <c r="L41" s="95">
        <f t="shared" si="1"/>
        <v>375.5</v>
      </c>
      <c r="M41" s="402"/>
      <c r="N41" s="105">
        <v>18</v>
      </c>
      <c r="O41" s="8">
        <v>9</v>
      </c>
      <c r="P41" s="105" t="str">
        <f t="shared" si="2"/>
        <v>6x135</v>
      </c>
      <c r="Q41" s="3">
        <v>6</v>
      </c>
      <c r="R41" s="3">
        <v>135</v>
      </c>
      <c r="S41" s="3">
        <v>18</v>
      </c>
      <c r="T41" s="17">
        <v>5.75</v>
      </c>
      <c r="U41" s="106" t="s">
        <v>85</v>
      </c>
      <c r="V41" s="17">
        <v>94</v>
      </c>
      <c r="W41" s="8">
        <v>30.2</v>
      </c>
      <c r="X41" s="369">
        <v>2500</v>
      </c>
      <c r="Y41" s="81" t="s">
        <v>2309</v>
      </c>
      <c r="Z41" s="81" t="s">
        <v>3002</v>
      </c>
      <c r="AA41" s="369" t="str">
        <f t="shared" si="3"/>
        <v>18x9, 6x135, 18 OS</v>
      </c>
      <c r="AB41" s="82" t="s">
        <v>1728</v>
      </c>
      <c r="AC41" s="92">
        <f>_xlfn.IFNA(VLOOKUP(AB41,ACCESSORIES!F:K,6,FALSE),"N/A")</f>
        <v>33</v>
      </c>
      <c r="AD41" s="89" t="s">
        <v>85</v>
      </c>
      <c r="AE41" s="105" t="s">
        <v>85</v>
      </c>
      <c r="AF41" s="82" t="s">
        <v>3015</v>
      </c>
      <c r="AG41" s="105" t="s">
        <v>1950</v>
      </c>
      <c r="AH41" s="9">
        <f>_xlfn.IFNA(VLOOKUP(AG41,ACCESSORIES!F:K,6,FALSE),"N/A")</f>
        <v>1.1000000000000001</v>
      </c>
      <c r="AI41" s="105" t="s">
        <v>266</v>
      </c>
      <c r="AJ41" s="105" t="s">
        <v>85</v>
      </c>
      <c r="AK41" s="3" t="s">
        <v>85</v>
      </c>
      <c r="AL41" s="105" t="s">
        <v>85</v>
      </c>
      <c r="AM41" s="105">
        <v>16.2</v>
      </c>
      <c r="AN41" s="105">
        <v>175</v>
      </c>
      <c r="AO41" s="26">
        <v>9</v>
      </c>
      <c r="AP41" s="26">
        <v>18</v>
      </c>
      <c r="AQ41" s="26">
        <v>27</v>
      </c>
      <c r="AR41" s="26">
        <v>29</v>
      </c>
      <c r="AS41" s="26">
        <v>217</v>
      </c>
      <c r="AT41" s="107">
        <v>211</v>
      </c>
      <c r="AU41" s="106">
        <v>90</v>
      </c>
      <c r="AV41" s="55">
        <v>79.8</v>
      </c>
      <c r="AW41" s="55">
        <v>79.8</v>
      </c>
      <c r="AX41" s="55">
        <v>94</v>
      </c>
      <c r="AY41" s="105" t="s">
        <v>85</v>
      </c>
      <c r="AZ41" s="104" t="str">
        <f>_xlfn.IFNA(VLOOKUP(AY41,ACCESSORIES!F:K,6,FALSE),"N/A")</f>
        <v>N/A</v>
      </c>
      <c r="BA41" s="105" t="s">
        <v>85</v>
      </c>
      <c r="BB41" s="104" t="str">
        <f>_xlfn.IFNA(VLOOKUP(BA41,ACCESSORIES!F:K,6,FALSE),"N/A")</f>
        <v>N/A</v>
      </c>
      <c r="BC41" s="79">
        <v>35.4</v>
      </c>
      <c r="BD41" s="57">
        <v>20.6</v>
      </c>
      <c r="BE41" s="57">
        <v>20.6</v>
      </c>
      <c r="BF41" s="57">
        <v>11.4</v>
      </c>
      <c r="BG41" s="82">
        <v>36</v>
      </c>
      <c r="BH41" s="122" t="s">
        <v>3551</v>
      </c>
      <c r="BI41" s="51" t="s">
        <v>4217</v>
      </c>
      <c r="BJ41" s="83" t="s">
        <v>4233</v>
      </c>
      <c r="BK41" s="83" t="s">
        <v>5876</v>
      </c>
      <c r="BL41" s="83" t="s">
        <v>5877</v>
      </c>
      <c r="BM41" s="83" t="s">
        <v>5851</v>
      </c>
      <c r="BN41" s="83" t="s">
        <v>5878</v>
      </c>
      <c r="BO41" s="83" t="s">
        <v>5879</v>
      </c>
      <c r="BP41" s="83" t="s">
        <v>4235</v>
      </c>
      <c r="BQ41" s="83"/>
      <c r="BR41" s="83"/>
      <c r="BS41" s="83"/>
      <c r="BT41" s="351" t="s">
        <v>3572</v>
      </c>
      <c r="BU41" s="363" t="s">
        <v>3573</v>
      </c>
      <c r="BV41" s="351" t="s">
        <v>3574</v>
      </c>
      <c r="BW41" s="363" t="s">
        <v>3575</v>
      </c>
      <c r="BX41" s="96" t="str">
        <f t="shared" si="4"/>
        <v>MR301 The Standard, 18x9, +18mm Offset, 6x135, 94mm Centerbore, Matte Black</v>
      </c>
      <c r="BY41" s="83" t="s">
        <v>4044</v>
      </c>
      <c r="BZ41" s="83" t="s">
        <v>4045</v>
      </c>
      <c r="CA41" s="83" t="str">
        <f t="shared" si="5"/>
        <v>STREET (3XX)</v>
      </c>
    </row>
    <row r="42" spans="1:79" s="39" customFormat="1" ht="15" customHeight="1">
      <c r="A42" s="23">
        <f t="shared" si="0"/>
        <v>40</v>
      </c>
      <c r="B42" s="105" t="s">
        <v>84</v>
      </c>
      <c r="C42" s="105" t="s">
        <v>1072</v>
      </c>
      <c r="D42" s="105" t="s">
        <v>1114</v>
      </c>
      <c r="E42" s="94" t="str">
        <f>CONCATENATE(LEFT(D42,5),VLOOKUP(CONCATENATE(N42,"x",O42),'PART NUMBER GUIDE'!$B$9:$C$45,2,FALSE),VLOOKUP(CONCATENATE(P42, V42), 'PART NUMBER GUIDE'!$Q$6:$R$84, 2, FALSE),VLOOKUP(Y42,'PART NUMBER GUIDE'!$J$8:$K$37,2, FALSE),IF(U42="N/A",IF(ABS(S42)&lt;10,"0"&amp;ABS(S42),ABS(S42)),CONCATENATE(LEFT(U42,1),RIGHT(U42,1))), F42, G42)</f>
        <v>MR30189050512N</v>
      </c>
      <c r="F42" s="93" t="s">
        <v>2239</v>
      </c>
      <c r="G42" s="93"/>
      <c r="H42" s="81" t="s">
        <v>333</v>
      </c>
      <c r="I42" s="356">
        <v>40544</v>
      </c>
      <c r="J42" s="87" t="s">
        <v>1265</v>
      </c>
      <c r="K42" s="400">
        <v>375.5</v>
      </c>
      <c r="L42" s="95">
        <f t="shared" si="1"/>
        <v>375.5</v>
      </c>
      <c r="M42" s="402"/>
      <c r="N42" s="105">
        <v>18</v>
      </c>
      <c r="O42" s="8">
        <v>9</v>
      </c>
      <c r="P42" s="105" t="str">
        <f t="shared" si="2"/>
        <v>5x5</v>
      </c>
      <c r="Q42" s="3">
        <v>5</v>
      </c>
      <c r="R42" s="26">
        <v>5</v>
      </c>
      <c r="S42" s="3">
        <v>-12</v>
      </c>
      <c r="T42" s="17">
        <v>4.5</v>
      </c>
      <c r="U42" s="106" t="s">
        <v>85</v>
      </c>
      <c r="V42" s="17">
        <v>94</v>
      </c>
      <c r="W42" s="8">
        <v>31.2</v>
      </c>
      <c r="X42" s="369">
        <v>2500</v>
      </c>
      <c r="Y42" s="81" t="s">
        <v>2309</v>
      </c>
      <c r="Z42" s="81" t="s">
        <v>3002</v>
      </c>
      <c r="AA42" s="369" t="str">
        <f t="shared" si="3"/>
        <v>18x9, 5x5, -12 OS</v>
      </c>
      <c r="AB42" s="82" t="s">
        <v>1728</v>
      </c>
      <c r="AC42" s="92">
        <f>_xlfn.IFNA(VLOOKUP(AB42,ACCESSORIES!F:K,6,FALSE),"N/A")</f>
        <v>33</v>
      </c>
      <c r="AD42" s="89" t="s">
        <v>85</v>
      </c>
      <c r="AE42" s="82" t="s">
        <v>85</v>
      </c>
      <c r="AF42" s="82" t="s">
        <v>3015</v>
      </c>
      <c r="AG42" s="105" t="s">
        <v>1950</v>
      </c>
      <c r="AH42" s="9">
        <f>_xlfn.IFNA(VLOOKUP(AG42,ACCESSORIES!F:K,6,FALSE),"N/A")</f>
        <v>1.1000000000000001</v>
      </c>
      <c r="AI42" s="105" t="s">
        <v>266</v>
      </c>
      <c r="AJ42" s="105" t="s">
        <v>85</v>
      </c>
      <c r="AK42" s="3" t="s">
        <v>85</v>
      </c>
      <c r="AL42" s="105" t="s">
        <v>85</v>
      </c>
      <c r="AM42" s="105">
        <v>16.2</v>
      </c>
      <c r="AN42" s="105">
        <v>160</v>
      </c>
      <c r="AO42" s="26">
        <v>9</v>
      </c>
      <c r="AP42" s="26">
        <v>16</v>
      </c>
      <c r="AQ42" s="26">
        <v>28</v>
      </c>
      <c r="AR42" s="26">
        <v>22</v>
      </c>
      <c r="AS42" s="26">
        <v>220</v>
      </c>
      <c r="AT42" s="107">
        <v>215</v>
      </c>
      <c r="AU42" s="106">
        <v>90</v>
      </c>
      <c r="AV42" s="55">
        <v>79.8</v>
      </c>
      <c r="AW42" s="55">
        <v>79.8</v>
      </c>
      <c r="AX42" s="55">
        <v>94</v>
      </c>
      <c r="AY42" s="105" t="s">
        <v>85</v>
      </c>
      <c r="AZ42" s="104" t="str">
        <f>_xlfn.IFNA(VLOOKUP(AY42,ACCESSORIES!F:K,6,FALSE),"N/A")</f>
        <v>N/A</v>
      </c>
      <c r="BA42" s="105" t="s">
        <v>85</v>
      </c>
      <c r="BB42" s="104" t="str">
        <f>_xlfn.IFNA(VLOOKUP(BA42,ACCESSORIES!F:K,6,FALSE),"N/A")</f>
        <v>N/A</v>
      </c>
      <c r="BC42" s="79">
        <v>35.83</v>
      </c>
      <c r="BD42" s="57">
        <v>20.6</v>
      </c>
      <c r="BE42" s="57">
        <v>20.6</v>
      </c>
      <c r="BF42" s="57">
        <v>11.4</v>
      </c>
      <c r="BG42" s="82">
        <v>36</v>
      </c>
      <c r="BH42" s="122" t="s">
        <v>3551</v>
      </c>
      <c r="BI42" s="51" t="s">
        <v>4217</v>
      </c>
      <c r="BJ42" s="83" t="s">
        <v>4233</v>
      </c>
      <c r="BK42" s="83" t="s">
        <v>5876</v>
      </c>
      <c r="BL42" s="83" t="s">
        <v>5877</v>
      </c>
      <c r="BM42" s="83" t="s">
        <v>5851</v>
      </c>
      <c r="BN42" s="83" t="s">
        <v>5878</v>
      </c>
      <c r="BO42" s="83" t="s">
        <v>5879</v>
      </c>
      <c r="BP42" s="83" t="s">
        <v>4235</v>
      </c>
      <c r="BQ42" s="83"/>
      <c r="BR42" s="83"/>
      <c r="BS42" s="83"/>
      <c r="BT42" s="351" t="s">
        <v>3564</v>
      </c>
      <c r="BU42" s="363" t="s">
        <v>3565</v>
      </c>
      <c r="BV42" s="351" t="s">
        <v>3566</v>
      </c>
      <c r="BW42" s="363" t="s">
        <v>3567</v>
      </c>
      <c r="BX42" s="96" t="str">
        <f t="shared" si="4"/>
        <v>MR301 The Standard, 18x9, -12mm Offset, 5x5, 94mm Centerbore, Matte Black</v>
      </c>
      <c r="BY42" s="83" t="s">
        <v>4044</v>
      </c>
      <c r="BZ42" s="83" t="s">
        <v>4045</v>
      </c>
      <c r="CA42" s="83" t="str">
        <f t="shared" si="5"/>
        <v>STREET (3XX)</v>
      </c>
    </row>
    <row r="43" spans="1:79" s="39" customFormat="1" ht="15" customHeight="1">
      <c r="A43" s="23">
        <f t="shared" si="0"/>
        <v>41</v>
      </c>
      <c r="B43" s="105" t="s">
        <v>84</v>
      </c>
      <c r="C43" s="105" t="s">
        <v>1072</v>
      </c>
      <c r="D43" s="105" t="s">
        <v>1114</v>
      </c>
      <c r="E43" s="94" t="str">
        <f>CONCATENATE(LEFT(D43,5),VLOOKUP(CONCATENATE(N43,"x",O43),'PART NUMBER GUIDE'!$B$9:$C$45,2,FALSE),VLOOKUP(CONCATENATE(P43, V43), 'PART NUMBER GUIDE'!$Q$6:$R$84, 2, FALSE),VLOOKUP(Y43,'PART NUMBER GUIDE'!$J$8:$K$37,2, FALSE),IF(U43="N/A",IF(ABS(S43)&lt;10,"0"&amp;ABS(S43),ABS(S43)),CONCATENATE(LEFT(U43,1),RIGHT(U43,1))), F43, G43)</f>
        <v>MR30189055512N</v>
      </c>
      <c r="F43" s="93" t="s">
        <v>2239</v>
      </c>
      <c r="G43" s="93"/>
      <c r="H43" s="81" t="s">
        <v>336</v>
      </c>
      <c r="I43" s="356">
        <v>40544</v>
      </c>
      <c r="J43" s="87" t="s">
        <v>1265</v>
      </c>
      <c r="K43" s="400">
        <v>375.5</v>
      </c>
      <c r="L43" s="95">
        <f t="shared" si="1"/>
        <v>375.5</v>
      </c>
      <c r="M43" s="402"/>
      <c r="N43" s="105">
        <v>18</v>
      </c>
      <c r="O43" s="8">
        <v>9</v>
      </c>
      <c r="P43" s="105" t="str">
        <f t="shared" si="2"/>
        <v>5x5.5</v>
      </c>
      <c r="Q43" s="3">
        <v>5</v>
      </c>
      <c r="R43" s="3">
        <v>5.5</v>
      </c>
      <c r="S43" s="3">
        <v>-12</v>
      </c>
      <c r="T43" s="17">
        <v>4.5</v>
      </c>
      <c r="U43" s="106" t="s">
        <v>85</v>
      </c>
      <c r="V43" s="17">
        <v>108</v>
      </c>
      <c r="W43" s="8">
        <v>28.199999999999996</v>
      </c>
      <c r="X43" s="369">
        <v>2500</v>
      </c>
      <c r="Y43" s="81" t="s">
        <v>2309</v>
      </c>
      <c r="Z43" s="81" t="s">
        <v>3002</v>
      </c>
      <c r="AA43" s="369" t="str">
        <f t="shared" si="3"/>
        <v>18x9, 5x5.5, -12 OS</v>
      </c>
      <c r="AB43" s="82" t="s">
        <v>1582</v>
      </c>
      <c r="AC43" s="92">
        <f>_xlfn.IFNA(VLOOKUP(AB43,ACCESSORIES!F:K,6,FALSE),"N/A")</f>
        <v>33</v>
      </c>
      <c r="AD43" s="89" t="s">
        <v>85</v>
      </c>
      <c r="AE43" s="82" t="s">
        <v>85</v>
      </c>
      <c r="AF43" s="105" t="s">
        <v>3016</v>
      </c>
      <c r="AG43" s="105" t="s">
        <v>1950</v>
      </c>
      <c r="AH43" s="9">
        <f>_xlfn.IFNA(VLOOKUP(AG43,ACCESSORIES!F:K,6,FALSE),"N/A")</f>
        <v>1.1000000000000001</v>
      </c>
      <c r="AI43" s="105" t="s">
        <v>266</v>
      </c>
      <c r="AJ43" s="105" t="s">
        <v>85</v>
      </c>
      <c r="AK43" s="3" t="s">
        <v>85</v>
      </c>
      <c r="AL43" s="105" t="s">
        <v>85</v>
      </c>
      <c r="AM43" s="105">
        <v>16.2</v>
      </c>
      <c r="AN43" s="105">
        <v>178</v>
      </c>
      <c r="AO43" s="26">
        <v>3</v>
      </c>
      <c r="AP43" s="26">
        <v>16</v>
      </c>
      <c r="AQ43" s="26">
        <v>28</v>
      </c>
      <c r="AR43" s="26">
        <v>22</v>
      </c>
      <c r="AS43" s="26">
        <v>220</v>
      </c>
      <c r="AT43" s="107">
        <v>215</v>
      </c>
      <c r="AU43" s="106">
        <v>106.4</v>
      </c>
      <c r="AV43" s="55">
        <v>55</v>
      </c>
      <c r="AW43" s="55">
        <v>55</v>
      </c>
      <c r="AX43" s="55">
        <v>94</v>
      </c>
      <c r="AY43" s="105" t="s">
        <v>85</v>
      </c>
      <c r="AZ43" s="104" t="str">
        <f>_xlfn.IFNA(VLOOKUP(AY43,ACCESSORIES!F:K,6,FALSE),"N/A")</f>
        <v>N/A</v>
      </c>
      <c r="BA43" s="105" t="s">
        <v>85</v>
      </c>
      <c r="BB43" s="104" t="str">
        <f>_xlfn.IFNA(VLOOKUP(BA43,ACCESSORIES!F:K,6,FALSE),"N/A")</f>
        <v>N/A</v>
      </c>
      <c r="BC43" s="79">
        <v>31.699999999999996</v>
      </c>
      <c r="BD43" s="57">
        <v>20.6</v>
      </c>
      <c r="BE43" s="57">
        <v>20.6</v>
      </c>
      <c r="BF43" s="57">
        <v>11.4</v>
      </c>
      <c r="BG43" s="82">
        <v>36</v>
      </c>
      <c r="BH43" s="122" t="s">
        <v>3551</v>
      </c>
      <c r="BI43" s="51" t="s">
        <v>4217</v>
      </c>
      <c r="BJ43" s="83" t="s">
        <v>4233</v>
      </c>
      <c r="BK43" s="83" t="s">
        <v>5876</v>
      </c>
      <c r="BL43" s="83" t="s">
        <v>5877</v>
      </c>
      <c r="BM43" s="83" t="s">
        <v>5851</v>
      </c>
      <c r="BN43" s="83" t="s">
        <v>5878</v>
      </c>
      <c r="BO43" s="83" t="s">
        <v>5879</v>
      </c>
      <c r="BP43" s="83" t="s">
        <v>4235</v>
      </c>
      <c r="BQ43" s="83"/>
      <c r="BR43" s="83"/>
      <c r="BS43" s="83"/>
      <c r="BT43" s="351" t="s">
        <v>3564</v>
      </c>
      <c r="BU43" s="363" t="s">
        <v>3565</v>
      </c>
      <c r="BV43" s="351" t="s">
        <v>3566</v>
      </c>
      <c r="BW43" s="363" t="s">
        <v>3567</v>
      </c>
      <c r="BX43" s="96" t="str">
        <f t="shared" si="4"/>
        <v>MR301 The Standard, 18x9, -12mm Offset, 5x5.5, 108mm Centerbore, Matte Black</v>
      </c>
      <c r="BY43" s="83" t="s">
        <v>4044</v>
      </c>
      <c r="BZ43" s="83" t="s">
        <v>4045</v>
      </c>
      <c r="CA43" s="83" t="str">
        <f t="shared" si="5"/>
        <v>STREET (3XX)</v>
      </c>
    </row>
    <row r="44" spans="1:79" s="39" customFormat="1" ht="15" customHeight="1">
      <c r="A44" s="23">
        <f t="shared" si="0"/>
        <v>42</v>
      </c>
      <c r="B44" s="105" t="s">
        <v>84</v>
      </c>
      <c r="C44" s="105" t="s">
        <v>1072</v>
      </c>
      <c r="D44" s="105" t="s">
        <v>1114</v>
      </c>
      <c r="E44" s="94" t="str">
        <f>CONCATENATE(LEFT(D44,5),VLOOKUP(CONCATENATE(N44,"x",O44),'PART NUMBER GUIDE'!$B$9:$C$45,2,FALSE),VLOOKUP(CONCATENATE(P44, V44), 'PART NUMBER GUIDE'!$Q$6:$R$84, 2, FALSE),VLOOKUP(Y44,'PART NUMBER GUIDE'!$J$8:$K$37,2, FALSE),IF(U44="N/A",IF(ABS(S44)&lt;10,"0"&amp;ABS(S44),ABS(S44)),CONCATENATE(LEFT(U44,1),RIGHT(U44,1))), F44, G44)</f>
        <v>MR30189060512N</v>
      </c>
      <c r="F44" s="93" t="s">
        <v>2239</v>
      </c>
      <c r="G44" s="93"/>
      <c r="H44" s="81" t="s">
        <v>340</v>
      </c>
      <c r="I44" s="356">
        <v>40544</v>
      </c>
      <c r="J44" s="87" t="s">
        <v>1265</v>
      </c>
      <c r="K44" s="400">
        <v>375.5</v>
      </c>
      <c r="L44" s="95">
        <f t="shared" si="1"/>
        <v>375.5</v>
      </c>
      <c r="M44" s="402"/>
      <c r="N44" s="105">
        <v>18</v>
      </c>
      <c r="O44" s="8">
        <v>9</v>
      </c>
      <c r="P44" s="105" t="str">
        <f t="shared" si="2"/>
        <v>6x5.5</v>
      </c>
      <c r="Q44" s="3">
        <v>6</v>
      </c>
      <c r="R44" s="3">
        <v>5.5</v>
      </c>
      <c r="S44" s="3">
        <v>-12</v>
      </c>
      <c r="T44" s="17">
        <v>4.5</v>
      </c>
      <c r="U44" s="106" t="s">
        <v>85</v>
      </c>
      <c r="V44" s="17">
        <v>108</v>
      </c>
      <c r="W44" s="8">
        <v>28.9</v>
      </c>
      <c r="X44" s="369">
        <v>2500</v>
      </c>
      <c r="Y44" s="81" t="s">
        <v>2309</v>
      </c>
      <c r="Z44" s="81" t="s">
        <v>3002</v>
      </c>
      <c r="AA44" s="369" t="str">
        <f t="shared" si="3"/>
        <v>18x9, 6x5.5, -12 OS</v>
      </c>
      <c r="AB44" s="82" t="s">
        <v>1582</v>
      </c>
      <c r="AC44" s="92">
        <f>_xlfn.IFNA(VLOOKUP(AB44,ACCESSORIES!F:K,6,FALSE),"N/A")</f>
        <v>33</v>
      </c>
      <c r="AD44" s="89" t="s">
        <v>85</v>
      </c>
      <c r="AE44" s="82" t="s">
        <v>85</v>
      </c>
      <c r="AF44" s="105" t="s">
        <v>3016</v>
      </c>
      <c r="AG44" s="105" t="s">
        <v>1950</v>
      </c>
      <c r="AH44" s="9">
        <f>_xlfn.IFNA(VLOOKUP(AG44,ACCESSORIES!F:K,6,FALSE),"N/A")</f>
        <v>1.1000000000000001</v>
      </c>
      <c r="AI44" s="105" t="s">
        <v>266</v>
      </c>
      <c r="AJ44" s="105" t="s">
        <v>85</v>
      </c>
      <c r="AK44" s="3" t="s">
        <v>85</v>
      </c>
      <c r="AL44" s="105" t="s">
        <v>85</v>
      </c>
      <c r="AM44" s="105">
        <v>16.2</v>
      </c>
      <c r="AN44" s="105">
        <v>178</v>
      </c>
      <c r="AO44" s="26">
        <v>3</v>
      </c>
      <c r="AP44" s="26">
        <v>16</v>
      </c>
      <c r="AQ44" s="26">
        <v>28</v>
      </c>
      <c r="AR44" s="26">
        <v>22</v>
      </c>
      <c r="AS44" s="26">
        <v>220</v>
      </c>
      <c r="AT44" s="107">
        <v>215</v>
      </c>
      <c r="AU44" s="106">
        <v>106.4</v>
      </c>
      <c r="AV44" s="55">
        <v>55</v>
      </c>
      <c r="AW44" s="55">
        <v>55</v>
      </c>
      <c r="AX44" s="55">
        <v>94</v>
      </c>
      <c r="AY44" s="105" t="s">
        <v>85</v>
      </c>
      <c r="AZ44" s="104" t="str">
        <f>_xlfn.IFNA(VLOOKUP(AY44,ACCESSORIES!F:K,6,FALSE),"N/A")</f>
        <v>N/A</v>
      </c>
      <c r="BA44" s="105" t="s">
        <v>85</v>
      </c>
      <c r="BB44" s="104" t="str">
        <f>_xlfn.IFNA(VLOOKUP(BA44,ACCESSORIES!F:K,6,FALSE),"N/A")</f>
        <v>N/A</v>
      </c>
      <c r="BC44" s="79">
        <v>32.4</v>
      </c>
      <c r="BD44" s="57">
        <v>20.6</v>
      </c>
      <c r="BE44" s="57">
        <v>20.6</v>
      </c>
      <c r="BF44" s="57">
        <v>11.4</v>
      </c>
      <c r="BG44" s="82">
        <v>36</v>
      </c>
      <c r="BH44" s="122" t="s">
        <v>3551</v>
      </c>
      <c r="BI44" s="51" t="s">
        <v>4217</v>
      </c>
      <c r="BJ44" s="83" t="s">
        <v>4233</v>
      </c>
      <c r="BK44" s="83" t="s">
        <v>5876</v>
      </c>
      <c r="BL44" s="83" t="s">
        <v>5877</v>
      </c>
      <c r="BM44" s="83" t="s">
        <v>5851</v>
      </c>
      <c r="BN44" s="83" t="s">
        <v>5878</v>
      </c>
      <c r="BO44" s="83" t="s">
        <v>5879</v>
      </c>
      <c r="BP44" s="83" t="s">
        <v>4235</v>
      </c>
      <c r="BQ44" s="83"/>
      <c r="BR44" s="83"/>
      <c r="BS44" s="83"/>
      <c r="BT44" s="351" t="s">
        <v>3572</v>
      </c>
      <c r="BU44" s="363" t="s">
        <v>3573</v>
      </c>
      <c r="BV44" s="351" t="s">
        <v>3574</v>
      </c>
      <c r="BW44" s="363" t="s">
        <v>3575</v>
      </c>
      <c r="BX44" s="96" t="str">
        <f t="shared" si="4"/>
        <v>MR301 The Standard, 18x9, -12mm Offset, 6x5.5, 108mm Centerbore, Matte Black</v>
      </c>
      <c r="BY44" s="83" t="s">
        <v>4044</v>
      </c>
      <c r="BZ44" s="83" t="s">
        <v>4045</v>
      </c>
      <c r="CA44" s="83" t="str">
        <f t="shared" si="5"/>
        <v>STREET (3XX)</v>
      </c>
    </row>
    <row r="45" spans="1:79" s="39" customFormat="1" ht="15" customHeight="1">
      <c r="A45" s="23">
        <f t="shared" si="0"/>
        <v>43</v>
      </c>
      <c r="B45" s="105" t="s">
        <v>84</v>
      </c>
      <c r="C45" s="105" t="s">
        <v>1072</v>
      </c>
      <c r="D45" s="105" t="s">
        <v>1114</v>
      </c>
      <c r="E45" s="94" t="str">
        <f>CONCATENATE(LEFT(D45,5),VLOOKUP(CONCATENATE(N45,"x",O45),'PART NUMBER GUIDE'!$B$9:$C$45,2,FALSE),VLOOKUP(CONCATENATE(P45, V45), 'PART NUMBER GUIDE'!$Q$6:$R$84, 2, FALSE),VLOOKUP(Y45,'PART NUMBER GUIDE'!$J$8:$K$37,2, FALSE),IF(U45="N/A",IF(ABS(S45)&lt;10,"0"&amp;ABS(S45),ABS(S45)),CONCATENATE(LEFT(U45,1),RIGHT(U45,1))), F45, G45)</f>
        <v>MR30189060518</v>
      </c>
      <c r="F45" s="93"/>
      <c r="G45" s="93"/>
      <c r="H45" s="81" t="s">
        <v>341</v>
      </c>
      <c r="I45" s="356">
        <v>40544</v>
      </c>
      <c r="J45" s="87" t="s">
        <v>1265</v>
      </c>
      <c r="K45" s="400">
        <v>375.5</v>
      </c>
      <c r="L45" s="95">
        <f t="shared" si="1"/>
        <v>375.5</v>
      </c>
      <c r="M45" s="402"/>
      <c r="N45" s="105">
        <v>18</v>
      </c>
      <c r="O45" s="8">
        <v>9</v>
      </c>
      <c r="P45" s="105" t="str">
        <f t="shared" si="2"/>
        <v>6x5.5</v>
      </c>
      <c r="Q45" s="3">
        <v>6</v>
      </c>
      <c r="R45" s="3">
        <v>5.5</v>
      </c>
      <c r="S45" s="3">
        <v>18</v>
      </c>
      <c r="T45" s="17">
        <v>5.75</v>
      </c>
      <c r="U45" s="106" t="s">
        <v>85</v>
      </c>
      <c r="V45" s="17">
        <v>108</v>
      </c>
      <c r="W45" s="8">
        <v>28.9</v>
      </c>
      <c r="X45" s="369">
        <v>2500</v>
      </c>
      <c r="Y45" s="81" t="s">
        <v>2309</v>
      </c>
      <c r="Z45" s="81" t="s">
        <v>3002</v>
      </c>
      <c r="AA45" s="369" t="str">
        <f t="shared" si="3"/>
        <v>18x9, 6x5.5, 18 OS</v>
      </c>
      <c r="AB45" s="82" t="s">
        <v>1582</v>
      </c>
      <c r="AC45" s="92">
        <f>_xlfn.IFNA(VLOOKUP(AB45,ACCESSORIES!F:K,6,FALSE),"N/A")</f>
        <v>33</v>
      </c>
      <c r="AD45" s="89" t="s">
        <v>85</v>
      </c>
      <c r="AE45" s="105" t="s">
        <v>85</v>
      </c>
      <c r="AF45" s="105" t="s">
        <v>3016</v>
      </c>
      <c r="AG45" s="105" t="s">
        <v>1950</v>
      </c>
      <c r="AH45" s="9">
        <f>_xlfn.IFNA(VLOOKUP(AG45,ACCESSORIES!F:K,6,FALSE),"N/A")</f>
        <v>1.1000000000000001</v>
      </c>
      <c r="AI45" s="105" t="s">
        <v>266</v>
      </c>
      <c r="AJ45" s="105" t="s">
        <v>85</v>
      </c>
      <c r="AK45" s="3" t="s">
        <v>85</v>
      </c>
      <c r="AL45" s="105" t="s">
        <v>85</v>
      </c>
      <c r="AM45" s="105">
        <v>16.2</v>
      </c>
      <c r="AN45" s="105">
        <v>178</v>
      </c>
      <c r="AO45" s="26">
        <v>9</v>
      </c>
      <c r="AP45" s="26">
        <v>18</v>
      </c>
      <c r="AQ45" s="26">
        <v>27</v>
      </c>
      <c r="AR45" s="26">
        <v>29</v>
      </c>
      <c r="AS45" s="26">
        <v>217</v>
      </c>
      <c r="AT45" s="107">
        <v>211</v>
      </c>
      <c r="AU45" s="106">
        <v>106.4</v>
      </c>
      <c r="AV45" s="55">
        <v>55</v>
      </c>
      <c r="AW45" s="55">
        <v>55</v>
      </c>
      <c r="AX45" s="55">
        <v>94</v>
      </c>
      <c r="AY45" s="105" t="s">
        <v>85</v>
      </c>
      <c r="AZ45" s="104" t="str">
        <f>_xlfn.IFNA(VLOOKUP(AY45,ACCESSORIES!F:K,6,FALSE),"N/A")</f>
        <v>N/A</v>
      </c>
      <c r="BA45" s="105" t="s">
        <v>85</v>
      </c>
      <c r="BB45" s="104" t="str">
        <f>_xlfn.IFNA(VLOOKUP(BA45,ACCESSORIES!F:K,6,FALSE),"N/A")</f>
        <v>N/A</v>
      </c>
      <c r="BC45" s="79">
        <v>32.4</v>
      </c>
      <c r="BD45" s="57">
        <v>20.6</v>
      </c>
      <c r="BE45" s="57">
        <v>20.6</v>
      </c>
      <c r="BF45" s="57">
        <v>11.4</v>
      </c>
      <c r="BG45" s="82">
        <v>36</v>
      </c>
      <c r="BH45" s="122" t="s">
        <v>3551</v>
      </c>
      <c r="BI45" s="51" t="s">
        <v>4217</v>
      </c>
      <c r="BJ45" s="83" t="s">
        <v>4233</v>
      </c>
      <c r="BK45" s="83" t="s">
        <v>5876</v>
      </c>
      <c r="BL45" s="83" t="s">
        <v>5877</v>
      </c>
      <c r="BM45" s="83" t="s">
        <v>5851</v>
      </c>
      <c r="BN45" s="83" t="s">
        <v>5878</v>
      </c>
      <c r="BO45" s="83" t="s">
        <v>5879</v>
      </c>
      <c r="BP45" s="83" t="s">
        <v>4235</v>
      </c>
      <c r="BQ45" s="83"/>
      <c r="BR45" s="83"/>
      <c r="BS45" s="83"/>
      <c r="BT45" s="351" t="s">
        <v>3572</v>
      </c>
      <c r="BU45" s="363" t="s">
        <v>3573</v>
      </c>
      <c r="BV45" s="351" t="s">
        <v>3574</v>
      </c>
      <c r="BW45" s="363" t="s">
        <v>3575</v>
      </c>
      <c r="BX45" s="96" t="str">
        <f t="shared" si="4"/>
        <v>MR301 The Standard, 18x9, +18mm Offset, 6x5.5, 108mm Centerbore, Matte Black</v>
      </c>
      <c r="BY45" s="83" t="s">
        <v>4044</v>
      </c>
      <c r="BZ45" s="83" t="s">
        <v>4045</v>
      </c>
      <c r="CA45" s="83" t="str">
        <f t="shared" si="5"/>
        <v>STREET (3XX)</v>
      </c>
    </row>
    <row r="46" spans="1:79" s="39" customFormat="1" ht="15" customHeight="1">
      <c r="A46" s="23">
        <f t="shared" si="0"/>
        <v>44</v>
      </c>
      <c r="B46" s="105" t="s">
        <v>84</v>
      </c>
      <c r="C46" s="105" t="s">
        <v>1072</v>
      </c>
      <c r="D46" s="105" t="s">
        <v>1114</v>
      </c>
      <c r="E46" s="94" t="str">
        <f>CONCATENATE(LEFT(D46,5),VLOOKUP(CONCATENATE(N46,"x",O46),'PART NUMBER GUIDE'!$B$9:$C$45,2,FALSE),VLOOKUP(CONCATENATE(P46, V46), 'PART NUMBER GUIDE'!$Q$6:$R$84, 2, FALSE),VLOOKUP(Y46,'PART NUMBER GUIDE'!$J$8:$K$37,2, FALSE),IF(U46="N/A",IF(ABS(S46)&lt;10,"0"&amp;ABS(S46),ABS(S46)),CONCATENATE(LEFT(U46,1),RIGHT(U46,1))), F46, G46)</f>
        <v>MR30189080318</v>
      </c>
      <c r="F46" s="93"/>
      <c r="G46" s="93"/>
      <c r="H46" s="81" t="s">
        <v>343</v>
      </c>
      <c r="I46" s="356">
        <v>40544</v>
      </c>
      <c r="J46" s="87" t="s">
        <v>1265</v>
      </c>
      <c r="K46" s="400">
        <v>375.5</v>
      </c>
      <c r="L46" s="95">
        <f t="shared" si="1"/>
        <v>375.5</v>
      </c>
      <c r="M46" s="402"/>
      <c r="N46" s="105">
        <v>18</v>
      </c>
      <c r="O46" s="8">
        <v>9</v>
      </c>
      <c r="P46" s="105" t="str">
        <f t="shared" si="2"/>
        <v>8x6.5</v>
      </c>
      <c r="Q46" s="3">
        <v>8</v>
      </c>
      <c r="R46" s="3">
        <v>6.5</v>
      </c>
      <c r="S46" s="3">
        <v>18</v>
      </c>
      <c r="T46" s="17">
        <v>5.75</v>
      </c>
      <c r="U46" s="106" t="s">
        <v>85</v>
      </c>
      <c r="V46" s="17">
        <v>130.81</v>
      </c>
      <c r="W46" s="8">
        <v>32.08</v>
      </c>
      <c r="X46" s="369">
        <v>3600</v>
      </c>
      <c r="Y46" s="48" t="s">
        <v>5824</v>
      </c>
      <c r="Z46" s="81" t="s">
        <v>196</v>
      </c>
      <c r="AA46" s="369" t="str">
        <f t="shared" si="3"/>
        <v>18x9, 8x6.5, 18 OS</v>
      </c>
      <c r="AB46" s="82" t="s">
        <v>1916</v>
      </c>
      <c r="AC46" s="92">
        <f>_xlfn.IFNA(VLOOKUP(AB46,ACCESSORIES!F:K,6,FALSE),"N/A")</f>
        <v>33</v>
      </c>
      <c r="AD46" s="89" t="s">
        <v>85</v>
      </c>
      <c r="AE46" s="105" t="s">
        <v>85</v>
      </c>
      <c r="AF46" s="3" t="s">
        <v>3020</v>
      </c>
      <c r="AG46" s="105" t="s">
        <v>1950</v>
      </c>
      <c r="AH46" s="9">
        <f>_xlfn.IFNA(VLOOKUP(AG46,ACCESSORIES!F:K,6,FALSE),"N/A")</f>
        <v>1.1000000000000001</v>
      </c>
      <c r="AI46" s="105" t="s">
        <v>266</v>
      </c>
      <c r="AJ46" s="105" t="s">
        <v>85</v>
      </c>
      <c r="AK46" s="3" t="s">
        <v>85</v>
      </c>
      <c r="AL46" s="105" t="s">
        <v>85</v>
      </c>
      <c r="AM46" s="105">
        <v>16.2</v>
      </c>
      <c r="AN46" s="105">
        <v>205</v>
      </c>
      <c r="AO46" s="26">
        <v>3</v>
      </c>
      <c r="AP46" s="26">
        <v>3</v>
      </c>
      <c r="AQ46" s="26">
        <v>17</v>
      </c>
      <c r="AR46" s="26">
        <v>22</v>
      </c>
      <c r="AS46" s="26">
        <v>217</v>
      </c>
      <c r="AT46" s="107">
        <v>211</v>
      </c>
      <c r="AU46" s="106">
        <v>124</v>
      </c>
      <c r="AV46" s="55">
        <v>100</v>
      </c>
      <c r="AW46" s="55">
        <v>100</v>
      </c>
      <c r="AX46" s="55">
        <v>94</v>
      </c>
      <c r="AY46" s="105" t="s">
        <v>85</v>
      </c>
      <c r="AZ46" s="104" t="str">
        <f>_xlfn.IFNA(VLOOKUP(AY46,ACCESSORIES!F:K,6,FALSE),"N/A")</f>
        <v>N/A</v>
      </c>
      <c r="BA46" s="105" t="s">
        <v>85</v>
      </c>
      <c r="BB46" s="104" t="str">
        <f>_xlfn.IFNA(VLOOKUP(BA46,ACCESSORIES!F:K,6,FALSE),"N/A")</f>
        <v>N/A</v>
      </c>
      <c r="BC46" s="79">
        <v>36.99</v>
      </c>
      <c r="BD46" s="57">
        <v>20.6</v>
      </c>
      <c r="BE46" s="57">
        <v>20.6</v>
      </c>
      <c r="BF46" s="57">
        <v>11.4</v>
      </c>
      <c r="BG46" s="82">
        <v>36</v>
      </c>
      <c r="BH46" s="122" t="s">
        <v>3551</v>
      </c>
      <c r="BI46" s="51" t="s">
        <v>4217</v>
      </c>
      <c r="BJ46" s="83" t="s">
        <v>4233</v>
      </c>
      <c r="BK46" s="83" t="s">
        <v>5876</v>
      </c>
      <c r="BL46" s="83" t="s">
        <v>5877</v>
      </c>
      <c r="BM46" s="83" t="s">
        <v>5851</v>
      </c>
      <c r="BN46" s="83" t="s">
        <v>5878</v>
      </c>
      <c r="BO46" s="83" t="s">
        <v>5879</v>
      </c>
      <c r="BP46" s="83" t="s">
        <v>4235</v>
      </c>
      <c r="BQ46" s="83"/>
      <c r="BR46" s="83"/>
      <c r="BS46" s="83"/>
      <c r="BT46" s="351" t="s">
        <v>3583</v>
      </c>
      <c r="BU46" s="363" t="s">
        <v>3584</v>
      </c>
      <c r="BV46" s="351" t="s">
        <v>3585</v>
      </c>
      <c r="BW46" s="363" t="s">
        <v>3586</v>
      </c>
      <c r="BX46" s="96" t="str">
        <f t="shared" si="4"/>
        <v>MR301 The Standard, 18x9, +18mm Offset, 8x6.5, 130.81mm Centerbore, Machined - Clear Coat</v>
      </c>
      <c r="BY46" s="83" t="s">
        <v>4044</v>
      </c>
      <c r="BZ46" s="83" t="s">
        <v>4045</v>
      </c>
      <c r="CA46" s="83" t="str">
        <f t="shared" si="5"/>
        <v>STREET (3XX)</v>
      </c>
    </row>
    <row r="47" spans="1:79" s="39" customFormat="1" ht="15" customHeight="1">
      <c r="A47" s="23">
        <f t="shared" si="0"/>
        <v>45</v>
      </c>
      <c r="B47" s="105" t="s">
        <v>84</v>
      </c>
      <c r="C47" s="105" t="s">
        <v>1072</v>
      </c>
      <c r="D47" s="105" t="s">
        <v>1114</v>
      </c>
      <c r="E47" s="94" t="str">
        <f>CONCATENATE(LEFT(D47,5),VLOOKUP(CONCATENATE(N47,"x",O47),'PART NUMBER GUIDE'!$B$9:$C$45,2,FALSE),VLOOKUP(CONCATENATE(P47, V47), 'PART NUMBER GUIDE'!$Q$6:$R$84, 2, FALSE),VLOOKUP(Y47,'PART NUMBER GUIDE'!$J$8:$K$37,2, FALSE),IF(U47="N/A",IF(ABS(S47)&lt;10,"0"&amp;ABS(S47),ABS(S47)),CONCATENATE(LEFT(U47,1),RIGHT(U47,1))), F47, G47)</f>
        <v>MR30189080518</v>
      </c>
      <c r="F47" s="93"/>
      <c r="G47" s="93"/>
      <c r="H47" s="81" t="s">
        <v>345</v>
      </c>
      <c r="I47" s="356">
        <v>40544</v>
      </c>
      <c r="J47" s="87" t="s">
        <v>1265</v>
      </c>
      <c r="K47" s="400">
        <v>375.5</v>
      </c>
      <c r="L47" s="95">
        <f t="shared" si="1"/>
        <v>375.5</v>
      </c>
      <c r="M47" s="402"/>
      <c r="N47" s="105">
        <v>18</v>
      </c>
      <c r="O47" s="8">
        <v>9</v>
      </c>
      <c r="P47" s="105" t="str">
        <f t="shared" si="2"/>
        <v>8x6.5</v>
      </c>
      <c r="Q47" s="3">
        <v>8</v>
      </c>
      <c r="R47" s="3">
        <v>6.5</v>
      </c>
      <c r="S47" s="3">
        <v>18</v>
      </c>
      <c r="T47" s="17">
        <v>5.75</v>
      </c>
      <c r="U47" s="106" t="s">
        <v>85</v>
      </c>
      <c r="V47" s="17">
        <v>130.81</v>
      </c>
      <c r="W47" s="8">
        <v>32.409999999999997</v>
      </c>
      <c r="X47" s="369">
        <v>3600</v>
      </c>
      <c r="Y47" s="81" t="s">
        <v>2309</v>
      </c>
      <c r="Z47" s="81" t="s">
        <v>3002</v>
      </c>
      <c r="AA47" s="369" t="str">
        <f t="shared" si="3"/>
        <v>18x9, 8x6.5, 18 OS</v>
      </c>
      <c r="AB47" s="82" t="s">
        <v>1917</v>
      </c>
      <c r="AC47" s="92">
        <f>_xlfn.IFNA(VLOOKUP(AB47,ACCESSORIES!F:K,6,FALSE),"N/A")</f>
        <v>33</v>
      </c>
      <c r="AD47" s="89" t="s">
        <v>85</v>
      </c>
      <c r="AE47" s="105" t="s">
        <v>85</v>
      </c>
      <c r="AF47" s="3" t="s">
        <v>3020</v>
      </c>
      <c r="AG47" s="105" t="s">
        <v>1950</v>
      </c>
      <c r="AH47" s="9">
        <f>_xlfn.IFNA(VLOOKUP(AG47,ACCESSORIES!F:K,6,FALSE),"N/A")</f>
        <v>1.1000000000000001</v>
      </c>
      <c r="AI47" s="105" t="s">
        <v>266</v>
      </c>
      <c r="AJ47" s="105" t="s">
        <v>85</v>
      </c>
      <c r="AK47" s="3" t="s">
        <v>85</v>
      </c>
      <c r="AL47" s="105" t="s">
        <v>85</v>
      </c>
      <c r="AM47" s="105">
        <v>16.2</v>
      </c>
      <c r="AN47" s="105">
        <v>205</v>
      </c>
      <c r="AO47" s="26">
        <v>3</v>
      </c>
      <c r="AP47" s="26">
        <v>3</v>
      </c>
      <c r="AQ47" s="26">
        <v>17</v>
      </c>
      <c r="AR47" s="26">
        <v>22</v>
      </c>
      <c r="AS47" s="26">
        <v>217</v>
      </c>
      <c r="AT47" s="107">
        <v>211</v>
      </c>
      <c r="AU47" s="106">
        <v>124</v>
      </c>
      <c r="AV47" s="55">
        <v>100</v>
      </c>
      <c r="AW47" s="55">
        <v>100</v>
      </c>
      <c r="AX47" s="55">
        <v>94</v>
      </c>
      <c r="AY47" s="105" t="s">
        <v>85</v>
      </c>
      <c r="AZ47" s="104" t="str">
        <f>_xlfn.IFNA(VLOOKUP(AY47,ACCESSORIES!F:K,6,FALSE),"N/A")</f>
        <v>N/A</v>
      </c>
      <c r="BA47" s="105" t="s">
        <v>85</v>
      </c>
      <c r="BB47" s="104" t="str">
        <f>_xlfn.IFNA(VLOOKUP(BA47,ACCESSORIES!F:K,6,FALSE),"N/A")</f>
        <v>N/A</v>
      </c>
      <c r="BC47" s="79">
        <v>37.32</v>
      </c>
      <c r="BD47" s="57">
        <v>20.6</v>
      </c>
      <c r="BE47" s="57">
        <v>20.6</v>
      </c>
      <c r="BF47" s="57">
        <v>11.4</v>
      </c>
      <c r="BG47" s="82">
        <v>36</v>
      </c>
      <c r="BH47" s="122" t="s">
        <v>3551</v>
      </c>
      <c r="BI47" s="51" t="s">
        <v>4217</v>
      </c>
      <c r="BJ47" s="83" t="s">
        <v>4233</v>
      </c>
      <c r="BK47" s="83" t="s">
        <v>5876</v>
      </c>
      <c r="BL47" s="83" t="s">
        <v>5877</v>
      </c>
      <c r="BM47" s="83" t="s">
        <v>5851</v>
      </c>
      <c r="BN47" s="83" t="s">
        <v>5878</v>
      </c>
      <c r="BO47" s="83" t="s">
        <v>5879</v>
      </c>
      <c r="BP47" s="83" t="s">
        <v>4235</v>
      </c>
      <c r="BQ47" s="83"/>
      <c r="BR47" s="83"/>
      <c r="BS47" s="83"/>
      <c r="BT47" s="351" t="s">
        <v>3576</v>
      </c>
      <c r="BU47" s="363" t="s">
        <v>3577</v>
      </c>
      <c r="BV47" s="351" t="s">
        <v>3578</v>
      </c>
      <c r="BW47" s="363" t="s">
        <v>3579</v>
      </c>
      <c r="BX47" s="96" t="str">
        <f t="shared" si="4"/>
        <v>MR301 The Standard, 18x9, +18mm Offset, 8x6.5, 130.81mm Centerbore, Matte Black</v>
      </c>
      <c r="BY47" s="83" t="s">
        <v>4044</v>
      </c>
      <c r="BZ47" s="83" t="s">
        <v>4045</v>
      </c>
      <c r="CA47" s="83" t="str">
        <f t="shared" si="5"/>
        <v>STREET (3XX)</v>
      </c>
    </row>
    <row r="48" spans="1:79" s="39" customFormat="1" ht="15" customHeight="1">
      <c r="A48" s="23">
        <f t="shared" si="0"/>
        <v>46</v>
      </c>
      <c r="B48" s="105" t="s">
        <v>84</v>
      </c>
      <c r="C48" s="105" t="s">
        <v>1072</v>
      </c>
      <c r="D48" s="105" t="s">
        <v>1114</v>
      </c>
      <c r="E48" s="94" t="str">
        <f>CONCATENATE(LEFT(D48,5),VLOOKUP(CONCATENATE(N48,"x",O48),'PART NUMBER GUIDE'!$B$9:$C$45,2,FALSE),VLOOKUP(CONCATENATE(P48, V48), 'PART NUMBER GUIDE'!$Q$6:$R$84, 2, FALSE),VLOOKUP(Y48,'PART NUMBER GUIDE'!$J$8:$K$37,2, FALSE),IF(U48="N/A",IF(ABS(S48)&lt;10,"0"&amp;ABS(S48),ABS(S48)),CONCATENATE(LEFT(U48,1),RIGHT(U48,1))), F48, G48)</f>
        <v>MR30189087318</v>
      </c>
      <c r="F48" s="93"/>
      <c r="G48" s="93"/>
      <c r="H48" s="81" t="s">
        <v>347</v>
      </c>
      <c r="I48" s="356">
        <v>40544</v>
      </c>
      <c r="J48" s="87" t="s">
        <v>1265</v>
      </c>
      <c r="K48" s="400">
        <v>375.5</v>
      </c>
      <c r="L48" s="95">
        <f t="shared" si="1"/>
        <v>375.5</v>
      </c>
      <c r="M48" s="402"/>
      <c r="N48" s="105">
        <v>18</v>
      </c>
      <c r="O48" s="8">
        <v>9</v>
      </c>
      <c r="P48" s="105" t="str">
        <f t="shared" si="2"/>
        <v>8x170</v>
      </c>
      <c r="Q48" s="3">
        <v>8</v>
      </c>
      <c r="R48" s="3">
        <v>170</v>
      </c>
      <c r="S48" s="3">
        <v>18</v>
      </c>
      <c r="T48" s="17">
        <v>5.75</v>
      </c>
      <c r="U48" s="106" t="s">
        <v>85</v>
      </c>
      <c r="V48" s="17">
        <v>130.81</v>
      </c>
      <c r="W48" s="8">
        <v>31.88</v>
      </c>
      <c r="X48" s="369">
        <v>3600</v>
      </c>
      <c r="Y48" s="48" t="s">
        <v>5824</v>
      </c>
      <c r="Z48" s="81" t="s">
        <v>196</v>
      </c>
      <c r="AA48" s="369" t="str">
        <f t="shared" si="3"/>
        <v>18x9, 8x170, 18 OS</v>
      </c>
      <c r="AB48" s="82" t="s">
        <v>1916</v>
      </c>
      <c r="AC48" s="92">
        <f>_xlfn.IFNA(VLOOKUP(AB48,ACCESSORIES!F:K,6,FALSE),"N/A")</f>
        <v>33</v>
      </c>
      <c r="AD48" s="89" t="s">
        <v>85</v>
      </c>
      <c r="AE48" s="105" t="s">
        <v>85</v>
      </c>
      <c r="AF48" s="3" t="s">
        <v>3020</v>
      </c>
      <c r="AG48" s="105" t="s">
        <v>1950</v>
      </c>
      <c r="AH48" s="9">
        <f>_xlfn.IFNA(VLOOKUP(AG48,ACCESSORIES!F:K,6,FALSE),"N/A")</f>
        <v>1.1000000000000001</v>
      </c>
      <c r="AI48" s="105" t="s">
        <v>266</v>
      </c>
      <c r="AJ48" s="105" t="s">
        <v>85</v>
      </c>
      <c r="AK48" s="3" t="s">
        <v>85</v>
      </c>
      <c r="AL48" s="105" t="s">
        <v>85</v>
      </c>
      <c r="AM48" s="105">
        <v>16.2</v>
      </c>
      <c r="AN48" s="105">
        <v>205</v>
      </c>
      <c r="AO48" s="26">
        <v>3</v>
      </c>
      <c r="AP48" s="26">
        <v>3</v>
      </c>
      <c r="AQ48" s="26">
        <v>17</v>
      </c>
      <c r="AR48" s="26">
        <v>22</v>
      </c>
      <c r="AS48" s="26">
        <v>217</v>
      </c>
      <c r="AT48" s="107">
        <v>211</v>
      </c>
      <c r="AU48" s="106">
        <v>124</v>
      </c>
      <c r="AV48" s="55">
        <v>100</v>
      </c>
      <c r="AW48" s="55">
        <v>100</v>
      </c>
      <c r="AX48" s="55">
        <v>94</v>
      </c>
      <c r="AY48" s="105" t="s">
        <v>85</v>
      </c>
      <c r="AZ48" s="104" t="str">
        <f>_xlfn.IFNA(VLOOKUP(AY48,ACCESSORIES!F:K,6,FALSE),"N/A")</f>
        <v>N/A</v>
      </c>
      <c r="BA48" s="105" t="s">
        <v>85</v>
      </c>
      <c r="BB48" s="104" t="str">
        <f>_xlfn.IFNA(VLOOKUP(BA48,ACCESSORIES!F:K,6,FALSE),"N/A")</f>
        <v>N/A</v>
      </c>
      <c r="BC48" s="79">
        <v>36.82</v>
      </c>
      <c r="BD48" s="57">
        <v>20.6</v>
      </c>
      <c r="BE48" s="57">
        <v>20.6</v>
      </c>
      <c r="BF48" s="57">
        <v>11.4</v>
      </c>
      <c r="BG48" s="82">
        <v>36</v>
      </c>
      <c r="BH48" s="122" t="s">
        <v>3551</v>
      </c>
      <c r="BI48" s="51" t="s">
        <v>4217</v>
      </c>
      <c r="BJ48" s="83" t="s">
        <v>4233</v>
      </c>
      <c r="BK48" s="83" t="s">
        <v>5876</v>
      </c>
      <c r="BL48" s="83" t="s">
        <v>5877</v>
      </c>
      <c r="BM48" s="83" t="s">
        <v>5851</v>
      </c>
      <c r="BN48" s="83" t="s">
        <v>5878</v>
      </c>
      <c r="BO48" s="83" t="s">
        <v>5879</v>
      </c>
      <c r="BP48" s="83" t="s">
        <v>4235</v>
      </c>
      <c r="BQ48" s="83"/>
      <c r="BR48" s="83"/>
      <c r="BS48" s="83"/>
      <c r="BT48" s="351" t="s">
        <v>3583</v>
      </c>
      <c r="BU48" s="363" t="s">
        <v>3584</v>
      </c>
      <c r="BV48" s="351" t="s">
        <v>3585</v>
      </c>
      <c r="BW48" s="363" t="s">
        <v>3586</v>
      </c>
      <c r="BX48" s="96" t="str">
        <f t="shared" si="4"/>
        <v>MR301 The Standard, 18x9, +18mm Offset, 8x170, 130.81mm Centerbore, Machined - Clear Coat</v>
      </c>
      <c r="BY48" s="83" t="s">
        <v>4044</v>
      </c>
      <c r="BZ48" s="83" t="s">
        <v>4045</v>
      </c>
      <c r="CA48" s="83" t="str">
        <f t="shared" si="5"/>
        <v>STREET (3XX)</v>
      </c>
    </row>
    <row r="49" spans="1:79" s="39" customFormat="1" ht="15" customHeight="1">
      <c r="A49" s="23">
        <f t="shared" si="0"/>
        <v>47</v>
      </c>
      <c r="B49" s="105" t="s">
        <v>84</v>
      </c>
      <c r="C49" s="105" t="s">
        <v>1072</v>
      </c>
      <c r="D49" s="105" t="s">
        <v>1114</v>
      </c>
      <c r="E49" s="94" t="str">
        <f>CONCATENATE(LEFT(D49,5),VLOOKUP(CONCATENATE(N49,"x",O49),'PART NUMBER GUIDE'!$B$9:$C$45,2,FALSE),VLOOKUP(CONCATENATE(P49, V49), 'PART NUMBER GUIDE'!$Q$6:$R$84, 2, FALSE),VLOOKUP(Y49,'PART NUMBER GUIDE'!$J$8:$K$37,2, FALSE),IF(U49="N/A",IF(ABS(S49)&lt;10,"0"&amp;ABS(S49),ABS(S49)),CONCATENATE(LEFT(U49,1),RIGHT(U49,1))), F49, G49)</f>
        <v>MR30189058518</v>
      </c>
      <c r="F49" s="93"/>
      <c r="G49" s="93"/>
      <c r="H49" s="81" t="s">
        <v>351</v>
      </c>
      <c r="I49" s="356">
        <v>40544</v>
      </c>
      <c r="J49" s="87" t="s">
        <v>1265</v>
      </c>
      <c r="K49" s="400">
        <v>375.5</v>
      </c>
      <c r="L49" s="95">
        <f t="shared" si="1"/>
        <v>375.5</v>
      </c>
      <c r="M49" s="402"/>
      <c r="N49" s="105">
        <v>18</v>
      </c>
      <c r="O49" s="8">
        <v>9</v>
      </c>
      <c r="P49" s="105" t="str">
        <f t="shared" si="2"/>
        <v>5x150</v>
      </c>
      <c r="Q49" s="3">
        <v>5</v>
      </c>
      <c r="R49" s="3">
        <v>150</v>
      </c>
      <c r="S49" s="3">
        <v>18</v>
      </c>
      <c r="T49" s="17">
        <v>5.75</v>
      </c>
      <c r="U49" s="106" t="s">
        <v>85</v>
      </c>
      <c r="V49" s="17">
        <v>116.5</v>
      </c>
      <c r="W49" s="8">
        <v>29.98</v>
      </c>
      <c r="X49" s="369">
        <v>2500</v>
      </c>
      <c r="Y49" s="81" t="s">
        <v>2309</v>
      </c>
      <c r="Z49" s="81" t="s">
        <v>3002</v>
      </c>
      <c r="AA49" s="369" t="str">
        <f t="shared" si="3"/>
        <v>18x9, 5x150, 18 OS</v>
      </c>
      <c r="AB49" s="82" t="s">
        <v>1586</v>
      </c>
      <c r="AC49" s="92">
        <f>_xlfn.IFNA(VLOOKUP(AB49,ACCESSORIES!F:K,6,FALSE),"N/A")</f>
        <v>33</v>
      </c>
      <c r="AD49" s="89" t="s">
        <v>85</v>
      </c>
      <c r="AE49" s="82" t="s">
        <v>85</v>
      </c>
      <c r="AF49" s="105" t="s">
        <v>3018</v>
      </c>
      <c r="AG49" s="105" t="s">
        <v>1950</v>
      </c>
      <c r="AH49" s="9">
        <f>_xlfn.IFNA(VLOOKUP(AG49,ACCESSORIES!F:K,6,FALSE),"N/A")</f>
        <v>1.1000000000000001</v>
      </c>
      <c r="AI49" s="105" t="s">
        <v>266</v>
      </c>
      <c r="AJ49" s="105" t="s">
        <v>85</v>
      </c>
      <c r="AK49" s="3" t="s">
        <v>85</v>
      </c>
      <c r="AL49" s="105" t="s">
        <v>85</v>
      </c>
      <c r="AM49" s="105">
        <v>16.2</v>
      </c>
      <c r="AN49" s="105">
        <v>178</v>
      </c>
      <c r="AO49" s="26">
        <v>3</v>
      </c>
      <c r="AP49" s="26">
        <v>3</v>
      </c>
      <c r="AQ49" s="26">
        <v>27</v>
      </c>
      <c r="AR49" s="26">
        <v>29</v>
      </c>
      <c r="AS49" s="26">
        <v>217</v>
      </c>
      <c r="AT49" s="107">
        <v>211</v>
      </c>
      <c r="AU49" s="106">
        <v>110.5</v>
      </c>
      <c r="AV49" s="55">
        <v>38.9</v>
      </c>
      <c r="AW49" s="55">
        <v>38.9</v>
      </c>
      <c r="AX49" s="55">
        <v>46</v>
      </c>
      <c r="AY49" s="105" t="s">
        <v>85</v>
      </c>
      <c r="AZ49" s="104" t="str">
        <f>_xlfn.IFNA(VLOOKUP(AY49,ACCESSORIES!F:K,6,FALSE),"N/A")</f>
        <v>N/A</v>
      </c>
      <c r="BA49" s="105" t="s">
        <v>85</v>
      </c>
      <c r="BB49" s="104" t="str">
        <f>_xlfn.IFNA(VLOOKUP(BA49,ACCESSORIES!F:K,6,FALSE),"N/A")</f>
        <v>N/A</v>
      </c>
      <c r="BC49" s="79">
        <v>34.57</v>
      </c>
      <c r="BD49" s="57">
        <v>20.6</v>
      </c>
      <c r="BE49" s="57">
        <v>20.6</v>
      </c>
      <c r="BF49" s="57">
        <v>11.4</v>
      </c>
      <c r="BG49" s="82">
        <v>36</v>
      </c>
      <c r="BH49" s="122" t="s">
        <v>3551</v>
      </c>
      <c r="BI49" s="51" t="s">
        <v>4217</v>
      </c>
      <c r="BJ49" s="83" t="s">
        <v>4233</v>
      </c>
      <c r="BK49" s="83" t="s">
        <v>5876</v>
      </c>
      <c r="BL49" s="83" t="s">
        <v>5877</v>
      </c>
      <c r="BM49" s="83" t="s">
        <v>5851</v>
      </c>
      <c r="BN49" s="83" t="s">
        <v>5878</v>
      </c>
      <c r="BO49" s="83" t="s">
        <v>5879</v>
      </c>
      <c r="BP49" s="83" t="s">
        <v>4235</v>
      </c>
      <c r="BQ49" s="83"/>
      <c r="BR49" s="83"/>
      <c r="BS49" s="83"/>
      <c r="BT49" s="351" t="s">
        <v>3564</v>
      </c>
      <c r="BU49" s="363" t="s">
        <v>3565</v>
      </c>
      <c r="BV49" s="351" t="s">
        <v>3566</v>
      </c>
      <c r="BW49" s="363" t="s">
        <v>3567</v>
      </c>
      <c r="BX49" s="96" t="str">
        <f t="shared" si="4"/>
        <v>MR301 The Standard, 18x9, +18mm Offset, 5x150, 116.5mm Centerbore, Matte Black</v>
      </c>
      <c r="BY49" s="83" t="s">
        <v>4044</v>
      </c>
      <c r="BZ49" s="83" t="s">
        <v>4045</v>
      </c>
      <c r="CA49" s="83" t="str">
        <f t="shared" si="5"/>
        <v>STREET (3XX)</v>
      </c>
    </row>
    <row r="50" spans="1:79" s="39" customFormat="1" ht="15" customHeight="1">
      <c r="A50" s="23">
        <f t="shared" si="0"/>
        <v>48</v>
      </c>
      <c r="B50" s="105" t="s">
        <v>84</v>
      </c>
      <c r="C50" s="105" t="s">
        <v>1072</v>
      </c>
      <c r="D50" s="105" t="s">
        <v>1114</v>
      </c>
      <c r="E50" s="94" t="str">
        <f>CONCATENATE(LEFT(D50,5),VLOOKUP(CONCATENATE(N50,"x",O50),'PART NUMBER GUIDE'!$B$9:$C$45,2,FALSE),VLOOKUP(CONCATENATE(P50, V50), 'PART NUMBER GUIDE'!$Q$6:$R$84, 2, FALSE),VLOOKUP(Y50,'PART NUMBER GUIDE'!$J$8:$K$37,2, FALSE),IF(U50="N/A",IF(ABS(S50)&lt;10,"0"&amp;ABS(S50),ABS(S50)),CONCATENATE(LEFT(U50,1),RIGHT(U50,1))), F50, G50)</f>
        <v>MR30189088318</v>
      </c>
      <c r="F50" s="93"/>
      <c r="G50" s="93"/>
      <c r="H50" s="81" t="s">
        <v>352</v>
      </c>
      <c r="I50" s="356">
        <v>40544</v>
      </c>
      <c r="J50" s="87" t="s">
        <v>1265</v>
      </c>
      <c r="K50" s="400">
        <v>375.5</v>
      </c>
      <c r="L50" s="95">
        <f t="shared" si="1"/>
        <v>375.5</v>
      </c>
      <c r="M50" s="402"/>
      <c r="N50" s="105">
        <v>18</v>
      </c>
      <c r="O50" s="8">
        <v>9</v>
      </c>
      <c r="P50" s="105" t="str">
        <f t="shared" si="2"/>
        <v>8x180</v>
      </c>
      <c r="Q50" s="3">
        <v>8</v>
      </c>
      <c r="R50" s="3">
        <v>180</v>
      </c>
      <c r="S50" s="3">
        <v>18</v>
      </c>
      <c r="T50" s="17">
        <v>5.75</v>
      </c>
      <c r="U50" s="106" t="s">
        <v>85</v>
      </c>
      <c r="V50" s="17">
        <v>130.81</v>
      </c>
      <c r="W50" s="8">
        <v>28.1</v>
      </c>
      <c r="X50" s="369">
        <v>3600</v>
      </c>
      <c r="Y50" s="48" t="s">
        <v>5824</v>
      </c>
      <c r="Z50" s="81" t="s">
        <v>196</v>
      </c>
      <c r="AA50" s="369" t="str">
        <f t="shared" si="3"/>
        <v>18x9, 8x180, 18 OS</v>
      </c>
      <c r="AB50" s="82" t="s">
        <v>1916</v>
      </c>
      <c r="AC50" s="92">
        <f>_xlfn.IFNA(VLOOKUP(AB50,ACCESSORIES!F:K,6,FALSE),"N/A")</f>
        <v>33</v>
      </c>
      <c r="AD50" s="89" t="s">
        <v>85</v>
      </c>
      <c r="AE50" s="82" t="s">
        <v>85</v>
      </c>
      <c r="AF50" s="3" t="s">
        <v>3020</v>
      </c>
      <c r="AG50" s="105" t="s">
        <v>1950</v>
      </c>
      <c r="AH50" s="9">
        <f>_xlfn.IFNA(VLOOKUP(AG50,ACCESSORIES!F:K,6,FALSE),"N/A")</f>
        <v>1.1000000000000001</v>
      </c>
      <c r="AI50" s="105" t="s">
        <v>266</v>
      </c>
      <c r="AJ50" s="105" t="s">
        <v>85</v>
      </c>
      <c r="AK50" s="3" t="s">
        <v>85</v>
      </c>
      <c r="AL50" s="105" t="s">
        <v>85</v>
      </c>
      <c r="AM50" s="105">
        <v>16.2</v>
      </c>
      <c r="AN50" s="105">
        <v>205</v>
      </c>
      <c r="AO50" s="26">
        <v>3</v>
      </c>
      <c r="AP50" s="26">
        <v>3</v>
      </c>
      <c r="AQ50" s="26">
        <v>17</v>
      </c>
      <c r="AR50" s="26">
        <v>22</v>
      </c>
      <c r="AS50" s="26">
        <v>217</v>
      </c>
      <c r="AT50" s="107">
        <v>211</v>
      </c>
      <c r="AU50" s="106">
        <v>124</v>
      </c>
      <c r="AV50" s="55">
        <v>100</v>
      </c>
      <c r="AW50" s="55">
        <v>100</v>
      </c>
      <c r="AX50" s="55">
        <v>94</v>
      </c>
      <c r="AY50" s="105" t="s">
        <v>85</v>
      </c>
      <c r="AZ50" s="104" t="str">
        <f>_xlfn.IFNA(VLOOKUP(AY50,ACCESSORIES!F:K,6,FALSE),"N/A")</f>
        <v>N/A</v>
      </c>
      <c r="BA50" s="105" t="s">
        <v>85</v>
      </c>
      <c r="BB50" s="104" t="str">
        <f>_xlfn.IFNA(VLOOKUP(BA50,ACCESSORIES!F:K,6,FALSE),"N/A")</f>
        <v>N/A</v>
      </c>
      <c r="BC50" s="79">
        <v>31.6</v>
      </c>
      <c r="BD50" s="57">
        <v>20.6</v>
      </c>
      <c r="BE50" s="57">
        <v>20.6</v>
      </c>
      <c r="BF50" s="57">
        <v>11.4</v>
      </c>
      <c r="BG50" s="82">
        <v>36</v>
      </c>
      <c r="BH50" s="122" t="s">
        <v>3551</v>
      </c>
      <c r="BI50" s="51" t="s">
        <v>4217</v>
      </c>
      <c r="BJ50" s="83" t="s">
        <v>4233</v>
      </c>
      <c r="BK50" s="83" t="s">
        <v>5876</v>
      </c>
      <c r="BL50" s="83" t="s">
        <v>5877</v>
      </c>
      <c r="BM50" s="83" t="s">
        <v>5851</v>
      </c>
      <c r="BN50" s="83" t="s">
        <v>5878</v>
      </c>
      <c r="BO50" s="83" t="s">
        <v>5879</v>
      </c>
      <c r="BP50" s="83" t="s">
        <v>4235</v>
      </c>
      <c r="BQ50" s="83"/>
      <c r="BR50" s="83"/>
      <c r="BS50" s="83"/>
      <c r="BT50" s="351" t="s">
        <v>3583</v>
      </c>
      <c r="BU50" s="363" t="s">
        <v>3584</v>
      </c>
      <c r="BV50" s="351" t="s">
        <v>3585</v>
      </c>
      <c r="BW50" s="363" t="s">
        <v>3586</v>
      </c>
      <c r="BX50" s="96" t="str">
        <f t="shared" si="4"/>
        <v>MR301 The Standard, 18x9, +18mm Offset, 8x180, 130.81mm Centerbore, Machined - Clear Coat</v>
      </c>
      <c r="BY50" s="83" t="s">
        <v>4044</v>
      </c>
      <c r="BZ50" s="83" t="s">
        <v>4045</v>
      </c>
      <c r="CA50" s="83" t="str">
        <f t="shared" si="5"/>
        <v>STREET (3XX)</v>
      </c>
    </row>
    <row r="51" spans="1:79" s="39" customFormat="1" ht="15" customHeight="1">
      <c r="A51" s="23">
        <f t="shared" si="0"/>
        <v>49</v>
      </c>
      <c r="B51" s="105" t="s">
        <v>84</v>
      </c>
      <c r="C51" s="105" t="s">
        <v>1072</v>
      </c>
      <c r="D51" s="105" t="s">
        <v>1114</v>
      </c>
      <c r="E51" s="94" t="str">
        <f>CONCATENATE(LEFT(D51,5),VLOOKUP(CONCATENATE(N51,"x",O51),'PART NUMBER GUIDE'!$B$9:$C$45,2,FALSE),VLOOKUP(CONCATENATE(P51, V51), 'PART NUMBER GUIDE'!$Q$6:$R$84, 2, FALSE),VLOOKUP(Y51,'PART NUMBER GUIDE'!$J$8:$K$37,2, FALSE),IF(U51="N/A",IF(ABS(S51)&lt;10,"0"&amp;ABS(S51),ABS(S51)),CONCATENATE(LEFT(U51,1),RIGHT(U51,1))), F51, G51)</f>
        <v>MR30189088518</v>
      </c>
      <c r="F51" s="93"/>
      <c r="G51" s="93"/>
      <c r="H51" s="81" t="s">
        <v>353</v>
      </c>
      <c r="I51" s="356">
        <v>40544</v>
      </c>
      <c r="J51" s="87" t="s">
        <v>1265</v>
      </c>
      <c r="K51" s="400">
        <v>375.5</v>
      </c>
      <c r="L51" s="95">
        <f t="shared" si="1"/>
        <v>375.5</v>
      </c>
      <c r="M51" s="402"/>
      <c r="N51" s="105">
        <v>18</v>
      </c>
      <c r="O51" s="8">
        <v>9</v>
      </c>
      <c r="P51" s="105" t="str">
        <f t="shared" si="2"/>
        <v>8x180</v>
      </c>
      <c r="Q51" s="3">
        <v>8</v>
      </c>
      <c r="R51" s="3">
        <v>180</v>
      </c>
      <c r="S51" s="3">
        <v>18</v>
      </c>
      <c r="T51" s="17">
        <v>5.75</v>
      </c>
      <c r="U51" s="106" t="s">
        <v>85</v>
      </c>
      <c r="V51" s="17">
        <v>130.81</v>
      </c>
      <c r="W51" s="8">
        <v>32.409999999999997</v>
      </c>
      <c r="X51" s="369">
        <v>3600</v>
      </c>
      <c r="Y51" s="81" t="s">
        <v>2309</v>
      </c>
      <c r="Z51" s="81" t="s">
        <v>3002</v>
      </c>
      <c r="AA51" s="369" t="str">
        <f t="shared" si="3"/>
        <v>18x9, 8x180, 18 OS</v>
      </c>
      <c r="AB51" s="82" t="s">
        <v>1917</v>
      </c>
      <c r="AC51" s="92">
        <f>_xlfn.IFNA(VLOOKUP(AB51,ACCESSORIES!F:K,6,FALSE),"N/A")</f>
        <v>33</v>
      </c>
      <c r="AD51" s="89" t="s">
        <v>85</v>
      </c>
      <c r="AE51" s="105" t="s">
        <v>85</v>
      </c>
      <c r="AF51" s="3" t="s">
        <v>3020</v>
      </c>
      <c r="AG51" s="105" t="s">
        <v>1950</v>
      </c>
      <c r="AH51" s="9">
        <f>_xlfn.IFNA(VLOOKUP(AG51,ACCESSORIES!F:K,6,FALSE),"N/A")</f>
        <v>1.1000000000000001</v>
      </c>
      <c r="AI51" s="105" t="s">
        <v>266</v>
      </c>
      <c r="AJ51" s="105" t="s">
        <v>85</v>
      </c>
      <c r="AK51" s="3" t="s">
        <v>85</v>
      </c>
      <c r="AL51" s="105" t="s">
        <v>85</v>
      </c>
      <c r="AM51" s="105">
        <v>16.2</v>
      </c>
      <c r="AN51" s="105">
        <v>205</v>
      </c>
      <c r="AO51" s="26">
        <v>3</v>
      </c>
      <c r="AP51" s="26">
        <v>3</v>
      </c>
      <c r="AQ51" s="26">
        <v>17</v>
      </c>
      <c r="AR51" s="26">
        <v>22</v>
      </c>
      <c r="AS51" s="26">
        <v>217</v>
      </c>
      <c r="AT51" s="107">
        <v>211</v>
      </c>
      <c r="AU51" s="106">
        <v>124</v>
      </c>
      <c r="AV51" s="55">
        <v>100</v>
      </c>
      <c r="AW51" s="55">
        <v>100</v>
      </c>
      <c r="AX51" s="55">
        <v>94</v>
      </c>
      <c r="AY51" s="105" t="s">
        <v>85</v>
      </c>
      <c r="AZ51" s="104" t="str">
        <f>_xlfn.IFNA(VLOOKUP(AY51,ACCESSORIES!F:K,6,FALSE),"N/A")</f>
        <v>N/A</v>
      </c>
      <c r="BA51" s="105" t="s">
        <v>85</v>
      </c>
      <c r="BB51" s="104" t="str">
        <f>_xlfn.IFNA(VLOOKUP(BA51,ACCESSORIES!F:K,6,FALSE),"N/A")</f>
        <v>N/A</v>
      </c>
      <c r="BC51" s="79">
        <v>37.04</v>
      </c>
      <c r="BD51" s="57">
        <v>20.6</v>
      </c>
      <c r="BE51" s="57">
        <v>20.6</v>
      </c>
      <c r="BF51" s="57">
        <v>11.4</v>
      </c>
      <c r="BG51" s="82">
        <v>36</v>
      </c>
      <c r="BH51" s="122" t="s">
        <v>3551</v>
      </c>
      <c r="BI51" s="51" t="s">
        <v>4217</v>
      </c>
      <c r="BJ51" s="83" t="s">
        <v>4233</v>
      </c>
      <c r="BK51" s="83" t="s">
        <v>5876</v>
      </c>
      <c r="BL51" s="83" t="s">
        <v>5877</v>
      </c>
      <c r="BM51" s="83" t="s">
        <v>5851</v>
      </c>
      <c r="BN51" s="83" t="s">
        <v>5878</v>
      </c>
      <c r="BO51" s="83" t="s">
        <v>5879</v>
      </c>
      <c r="BP51" s="83" t="s">
        <v>4235</v>
      </c>
      <c r="BQ51" s="83"/>
      <c r="BR51" s="83"/>
      <c r="BS51" s="83"/>
      <c r="BT51" s="351" t="s">
        <v>3576</v>
      </c>
      <c r="BU51" s="363" t="s">
        <v>3577</v>
      </c>
      <c r="BV51" s="351" t="s">
        <v>3578</v>
      </c>
      <c r="BW51" s="363" t="s">
        <v>3579</v>
      </c>
      <c r="BX51" s="96" t="str">
        <f t="shared" si="4"/>
        <v>MR301 The Standard, 18x9, +18mm Offset, 8x180, 130.81mm Centerbore, Matte Black</v>
      </c>
      <c r="BY51" s="83" t="s">
        <v>4044</v>
      </c>
      <c r="BZ51" s="83" t="s">
        <v>4045</v>
      </c>
      <c r="CA51" s="83" t="str">
        <f t="shared" si="5"/>
        <v>STREET (3XX)</v>
      </c>
    </row>
    <row r="52" spans="1:79" s="39" customFormat="1" ht="15" customHeight="1">
      <c r="A52" s="23">
        <f t="shared" si="0"/>
        <v>50</v>
      </c>
      <c r="B52" s="105" t="s">
        <v>84</v>
      </c>
      <c r="C52" s="105" t="s">
        <v>1072</v>
      </c>
      <c r="D52" s="105" t="s">
        <v>1114</v>
      </c>
      <c r="E52" s="94" t="str">
        <f>CONCATENATE(LEFT(D52,5),VLOOKUP(CONCATENATE(N52,"x",O52),'PART NUMBER GUIDE'!$B$9:$C$45,2,FALSE),VLOOKUP(CONCATENATE(P52, V52), 'PART NUMBER GUIDE'!$Q$6:$R$84, 2, FALSE),VLOOKUP(Y52,'PART NUMBER GUIDE'!$J$8:$K$37,2, FALSE),IF(U52="N/A",IF(ABS(S52)&lt;10,"0"&amp;ABS(S52),ABS(S52)),CONCATENATE(LEFT(U52,1),RIGHT(U52,1))), F52, G52)</f>
        <v>MR30129058518</v>
      </c>
      <c r="F52" s="93"/>
      <c r="G52" s="93"/>
      <c r="H52" s="81" t="s">
        <v>273</v>
      </c>
      <c r="I52" s="356">
        <v>40544</v>
      </c>
      <c r="J52" s="87" t="s">
        <v>1265</v>
      </c>
      <c r="K52" s="400">
        <v>405</v>
      </c>
      <c r="L52" s="95">
        <f t="shared" si="1"/>
        <v>405</v>
      </c>
      <c r="M52" s="402"/>
      <c r="N52" s="105">
        <v>20</v>
      </c>
      <c r="O52" s="8">
        <v>9</v>
      </c>
      <c r="P52" s="105" t="str">
        <f t="shared" si="2"/>
        <v>5x150</v>
      </c>
      <c r="Q52" s="105">
        <v>5</v>
      </c>
      <c r="R52" s="105">
        <v>150</v>
      </c>
      <c r="S52" s="105">
        <v>18</v>
      </c>
      <c r="T52" s="106">
        <v>5.75</v>
      </c>
      <c r="U52" s="106" t="s">
        <v>85</v>
      </c>
      <c r="V52" s="106">
        <v>116.5</v>
      </c>
      <c r="W52" s="108">
        <v>37.26</v>
      </c>
      <c r="X52" s="369">
        <v>2500</v>
      </c>
      <c r="Y52" s="109" t="s">
        <v>2309</v>
      </c>
      <c r="Z52" s="81" t="s">
        <v>3002</v>
      </c>
      <c r="AA52" s="369" t="str">
        <f t="shared" si="3"/>
        <v>20x9, 5x150, 18 OS</v>
      </c>
      <c r="AB52" s="82" t="s">
        <v>1586</v>
      </c>
      <c r="AC52" s="92">
        <f>_xlfn.IFNA(VLOOKUP(AB52,ACCESSORIES!F:K,6,FALSE),"N/A")</f>
        <v>33</v>
      </c>
      <c r="AD52" s="89" t="s">
        <v>85</v>
      </c>
      <c r="AE52" s="105" t="s">
        <v>85</v>
      </c>
      <c r="AF52" s="105" t="s">
        <v>3018</v>
      </c>
      <c r="AG52" s="105" t="s">
        <v>1950</v>
      </c>
      <c r="AH52" s="9">
        <f>_xlfn.IFNA(VLOOKUP(AG52,ACCESSORIES!F:K,6,FALSE),"N/A")</f>
        <v>1.1000000000000001</v>
      </c>
      <c r="AI52" s="105" t="s">
        <v>266</v>
      </c>
      <c r="AJ52" s="105" t="s">
        <v>85</v>
      </c>
      <c r="AK52" s="3" t="s">
        <v>85</v>
      </c>
      <c r="AL52" s="105" t="s">
        <v>85</v>
      </c>
      <c r="AM52" s="105">
        <v>16.2</v>
      </c>
      <c r="AN52" s="105">
        <v>178</v>
      </c>
      <c r="AO52" s="26">
        <v>3</v>
      </c>
      <c r="AP52" s="26">
        <v>8</v>
      </c>
      <c r="AQ52" s="26">
        <v>37</v>
      </c>
      <c r="AR52" s="26">
        <v>35</v>
      </c>
      <c r="AS52" s="26">
        <v>243</v>
      </c>
      <c r="AT52" s="107">
        <v>239</v>
      </c>
      <c r="AU52" s="106">
        <v>110.5</v>
      </c>
      <c r="AV52" s="55">
        <v>38.9</v>
      </c>
      <c r="AW52" s="55">
        <v>38.9</v>
      </c>
      <c r="AX52" s="55">
        <v>47</v>
      </c>
      <c r="AY52" s="105" t="s">
        <v>85</v>
      </c>
      <c r="AZ52" s="104" t="str">
        <f>_xlfn.IFNA(VLOOKUP(AY52,ACCESSORIES!F:K,6,FALSE),"N/A")</f>
        <v>N/A</v>
      </c>
      <c r="BA52" s="105" t="s">
        <v>85</v>
      </c>
      <c r="BB52" s="104" t="str">
        <f>_xlfn.IFNA(VLOOKUP(BA52,ACCESSORIES!F:K,6,FALSE),"N/A")</f>
        <v>N/A</v>
      </c>
      <c r="BC52" s="79">
        <v>42.59</v>
      </c>
      <c r="BD52" s="57">
        <v>22.6</v>
      </c>
      <c r="BE52" s="57">
        <v>22.6</v>
      </c>
      <c r="BF52" s="57">
        <v>11.6</v>
      </c>
      <c r="BG52" s="105">
        <v>24</v>
      </c>
      <c r="BH52" s="122" t="s">
        <v>3551</v>
      </c>
      <c r="BI52" s="51" t="s">
        <v>4217</v>
      </c>
      <c r="BJ52" s="83" t="s">
        <v>4233</v>
      </c>
      <c r="BK52" s="83" t="s">
        <v>5876</v>
      </c>
      <c r="BL52" s="83" t="s">
        <v>5877</v>
      </c>
      <c r="BM52" s="83" t="s">
        <v>5851</v>
      </c>
      <c r="BN52" s="83" t="s">
        <v>5878</v>
      </c>
      <c r="BO52" s="83" t="s">
        <v>5879</v>
      </c>
      <c r="BP52" s="83" t="s">
        <v>4235</v>
      </c>
      <c r="BQ52" s="83"/>
      <c r="BR52" s="83"/>
      <c r="BS52" s="83"/>
      <c r="BT52" s="351" t="s">
        <v>3564</v>
      </c>
      <c r="BU52" s="363" t="s">
        <v>3565</v>
      </c>
      <c r="BV52" s="351" t="s">
        <v>3566</v>
      </c>
      <c r="BW52" s="363" t="s">
        <v>3567</v>
      </c>
      <c r="BX52" s="96" t="str">
        <f t="shared" si="4"/>
        <v>MR301 The Standard, 20x9, +18mm Offset, 5x150, 116.5mm Centerbore, Matte Black</v>
      </c>
      <c r="BY52" s="83" t="s">
        <v>4044</v>
      </c>
      <c r="BZ52" s="83" t="s">
        <v>4045</v>
      </c>
      <c r="CA52" s="83" t="str">
        <f t="shared" si="5"/>
        <v>STREET (3XX)</v>
      </c>
    </row>
    <row r="53" spans="1:79" s="39" customFormat="1" ht="15" customHeight="1">
      <c r="A53" s="23">
        <f t="shared" si="0"/>
        <v>51</v>
      </c>
      <c r="B53" s="105" t="s">
        <v>84</v>
      </c>
      <c r="C53" s="105" t="s">
        <v>1072</v>
      </c>
      <c r="D53" s="105" t="s">
        <v>1114</v>
      </c>
      <c r="E53" s="94" t="str">
        <f>CONCATENATE(LEFT(D53,5),VLOOKUP(CONCATENATE(N53,"x",O53),'PART NUMBER GUIDE'!$B$9:$C$45,2,FALSE),VLOOKUP(CONCATENATE(P53, V53), 'PART NUMBER GUIDE'!$Q$6:$R$84, 2, FALSE),VLOOKUP(Y53,'PART NUMBER GUIDE'!$J$8:$K$37,2, FALSE),IF(U53="N/A",IF(ABS(S53)&lt;10,"0"&amp;ABS(S53),ABS(S53)),CONCATENATE(LEFT(U53,1),RIGHT(U53,1))), F53, G53)</f>
        <v>MR30129016518</v>
      </c>
      <c r="F53" s="93"/>
      <c r="G53" s="93"/>
      <c r="H53" s="81" t="s">
        <v>271</v>
      </c>
      <c r="I53" s="356">
        <v>40544</v>
      </c>
      <c r="J53" s="87" t="s">
        <v>1265</v>
      </c>
      <c r="K53" s="400">
        <v>405</v>
      </c>
      <c r="L53" s="95">
        <f t="shared" si="1"/>
        <v>405</v>
      </c>
      <c r="M53" s="402"/>
      <c r="N53" s="105">
        <v>20</v>
      </c>
      <c r="O53" s="8">
        <v>9</v>
      </c>
      <c r="P53" s="105" t="str">
        <f t="shared" si="2"/>
        <v>6x135</v>
      </c>
      <c r="Q53" s="105">
        <v>6</v>
      </c>
      <c r="R53" s="105">
        <v>135</v>
      </c>
      <c r="S53" s="105">
        <v>18</v>
      </c>
      <c r="T53" s="106">
        <v>5.75</v>
      </c>
      <c r="U53" s="106" t="s">
        <v>85</v>
      </c>
      <c r="V53" s="106">
        <v>94</v>
      </c>
      <c r="W53" s="108">
        <v>37.1</v>
      </c>
      <c r="X53" s="369">
        <v>2500</v>
      </c>
      <c r="Y53" s="109" t="s">
        <v>2309</v>
      </c>
      <c r="Z53" s="81" t="s">
        <v>3002</v>
      </c>
      <c r="AA53" s="369" t="str">
        <f t="shared" si="3"/>
        <v>20x9, 6x135, 18 OS</v>
      </c>
      <c r="AB53" s="82" t="s">
        <v>1728</v>
      </c>
      <c r="AC53" s="92">
        <f>_xlfn.IFNA(VLOOKUP(AB53,ACCESSORIES!F:K,6,FALSE),"N/A")</f>
        <v>33</v>
      </c>
      <c r="AD53" s="89" t="s">
        <v>85</v>
      </c>
      <c r="AE53" s="105" t="s">
        <v>85</v>
      </c>
      <c r="AF53" s="82" t="s">
        <v>3015</v>
      </c>
      <c r="AG53" s="105" t="s">
        <v>1950</v>
      </c>
      <c r="AH53" s="9">
        <f>_xlfn.IFNA(VLOOKUP(AG53,ACCESSORIES!F:K,6,FALSE),"N/A")</f>
        <v>1.1000000000000001</v>
      </c>
      <c r="AI53" s="105" t="s">
        <v>266</v>
      </c>
      <c r="AJ53" s="105" t="s">
        <v>85</v>
      </c>
      <c r="AK53" s="3" t="s">
        <v>85</v>
      </c>
      <c r="AL53" s="105" t="s">
        <v>85</v>
      </c>
      <c r="AM53" s="105">
        <v>16.2</v>
      </c>
      <c r="AN53" s="105">
        <v>178</v>
      </c>
      <c r="AO53" s="26">
        <v>3</v>
      </c>
      <c r="AP53" s="26">
        <v>8</v>
      </c>
      <c r="AQ53" s="26">
        <v>37</v>
      </c>
      <c r="AR53" s="26">
        <v>35</v>
      </c>
      <c r="AS53" s="26">
        <v>243</v>
      </c>
      <c r="AT53" s="107">
        <v>239</v>
      </c>
      <c r="AU53" s="106">
        <v>90</v>
      </c>
      <c r="AV53" s="55">
        <v>79.8</v>
      </c>
      <c r="AW53" s="55">
        <v>79.8</v>
      </c>
      <c r="AX53" s="55">
        <v>47</v>
      </c>
      <c r="AY53" s="105" t="s">
        <v>85</v>
      </c>
      <c r="AZ53" s="104" t="str">
        <f>_xlfn.IFNA(VLOOKUP(AY53,ACCESSORIES!F:K,6,FALSE),"N/A")</f>
        <v>N/A</v>
      </c>
      <c r="BA53" s="105" t="s">
        <v>85</v>
      </c>
      <c r="BB53" s="104" t="str">
        <f>_xlfn.IFNA(VLOOKUP(BA53,ACCESSORIES!F:K,6,FALSE),"N/A")</f>
        <v>N/A</v>
      </c>
      <c r="BC53" s="79">
        <v>42.9</v>
      </c>
      <c r="BD53" s="57">
        <v>22.6</v>
      </c>
      <c r="BE53" s="57">
        <v>22.6</v>
      </c>
      <c r="BF53" s="57">
        <v>11.6</v>
      </c>
      <c r="BG53" s="105">
        <v>24</v>
      </c>
      <c r="BH53" s="122" t="s">
        <v>3551</v>
      </c>
      <c r="BI53" s="51" t="s">
        <v>4217</v>
      </c>
      <c r="BJ53" s="83" t="s">
        <v>4233</v>
      </c>
      <c r="BK53" s="83" t="s">
        <v>5876</v>
      </c>
      <c r="BL53" s="83" t="s">
        <v>5877</v>
      </c>
      <c r="BM53" s="83" t="s">
        <v>5851</v>
      </c>
      <c r="BN53" s="83" t="s">
        <v>5878</v>
      </c>
      <c r="BO53" s="83" t="s">
        <v>5879</v>
      </c>
      <c r="BP53" s="83" t="s">
        <v>4235</v>
      </c>
      <c r="BQ53" s="83"/>
      <c r="BR53" s="83"/>
      <c r="BS53" s="83"/>
      <c r="BT53" s="351" t="s">
        <v>3572</v>
      </c>
      <c r="BU53" s="363" t="s">
        <v>3573</v>
      </c>
      <c r="BV53" s="351" t="s">
        <v>3574</v>
      </c>
      <c r="BW53" s="363" t="s">
        <v>3575</v>
      </c>
      <c r="BX53" s="96" t="str">
        <f t="shared" si="4"/>
        <v>MR301 The Standard, 20x9, +18mm Offset, 6x135, 94mm Centerbore, Matte Black</v>
      </c>
      <c r="BY53" s="83" t="s">
        <v>4044</v>
      </c>
      <c r="BZ53" s="83" t="s">
        <v>4045</v>
      </c>
      <c r="CA53" s="83" t="str">
        <f t="shared" si="5"/>
        <v>STREET (3XX)</v>
      </c>
    </row>
    <row r="54" spans="1:79" s="39" customFormat="1" ht="15" customHeight="1">
      <c r="A54" s="23">
        <f t="shared" si="0"/>
        <v>52</v>
      </c>
      <c r="B54" s="105" t="s">
        <v>84</v>
      </c>
      <c r="C54" s="105" t="s">
        <v>1072</v>
      </c>
      <c r="D54" s="105" t="s">
        <v>1114</v>
      </c>
      <c r="E54" s="94" t="str">
        <f>CONCATENATE(LEFT(D54,5),VLOOKUP(CONCATENATE(N54,"x",O54),'PART NUMBER GUIDE'!$B$9:$C$45,2,FALSE),VLOOKUP(CONCATENATE(P54, V54), 'PART NUMBER GUIDE'!$Q$6:$R$84, 2, FALSE),VLOOKUP(Y54,'PART NUMBER GUIDE'!$J$8:$K$37,2, FALSE),IF(U54="N/A",IF(ABS(S54)&lt;10,"0"&amp;ABS(S54),ABS(S54)),CONCATENATE(LEFT(U54,1),RIGHT(U54,1))), F54, G54)</f>
        <v>MR30129060318</v>
      </c>
      <c r="F54" s="93"/>
      <c r="G54" s="93"/>
      <c r="H54" s="81" t="s">
        <v>274</v>
      </c>
      <c r="I54" s="356">
        <v>40544</v>
      </c>
      <c r="J54" s="87" t="s">
        <v>1265</v>
      </c>
      <c r="K54" s="400">
        <v>405</v>
      </c>
      <c r="L54" s="95">
        <f t="shared" si="1"/>
        <v>405</v>
      </c>
      <c r="M54" s="402"/>
      <c r="N54" s="105">
        <v>20</v>
      </c>
      <c r="O54" s="8">
        <v>9</v>
      </c>
      <c r="P54" s="105" t="str">
        <f t="shared" si="2"/>
        <v>6x5.5</v>
      </c>
      <c r="Q54" s="82">
        <v>6</v>
      </c>
      <c r="R54" s="82">
        <v>5.5</v>
      </c>
      <c r="S54" s="3">
        <v>18</v>
      </c>
      <c r="T54" s="106">
        <v>5.75</v>
      </c>
      <c r="U54" s="106" t="s">
        <v>85</v>
      </c>
      <c r="V54" s="17">
        <v>108</v>
      </c>
      <c r="W54" s="8">
        <v>36.700000000000003</v>
      </c>
      <c r="X54" s="369">
        <v>2500</v>
      </c>
      <c r="Y54" s="48" t="s">
        <v>5824</v>
      </c>
      <c r="Z54" s="81" t="s">
        <v>196</v>
      </c>
      <c r="AA54" s="369" t="str">
        <f t="shared" si="3"/>
        <v>20x9, 6x5.5, 18 OS</v>
      </c>
      <c r="AB54" s="105" t="s">
        <v>1580</v>
      </c>
      <c r="AC54" s="92">
        <f>_xlfn.IFNA(VLOOKUP(AB54,ACCESSORIES!F:K,6,FALSE),"N/A")</f>
        <v>33</v>
      </c>
      <c r="AD54" s="89" t="s">
        <v>85</v>
      </c>
      <c r="AE54" s="105" t="s">
        <v>85</v>
      </c>
      <c r="AF54" s="105" t="s">
        <v>3016</v>
      </c>
      <c r="AG54" s="105" t="s">
        <v>1950</v>
      </c>
      <c r="AH54" s="9">
        <f>_xlfn.IFNA(VLOOKUP(AG54,ACCESSORIES!F:K,6,FALSE),"N/A")</f>
        <v>1.1000000000000001</v>
      </c>
      <c r="AI54" s="105" t="s">
        <v>266</v>
      </c>
      <c r="AJ54" s="105" t="s">
        <v>85</v>
      </c>
      <c r="AK54" s="3" t="s">
        <v>85</v>
      </c>
      <c r="AL54" s="105" t="s">
        <v>85</v>
      </c>
      <c r="AM54" s="105">
        <v>16.2</v>
      </c>
      <c r="AN54" s="105">
        <v>178</v>
      </c>
      <c r="AO54" s="26">
        <v>3</v>
      </c>
      <c r="AP54" s="26">
        <v>8</v>
      </c>
      <c r="AQ54" s="26">
        <v>37</v>
      </c>
      <c r="AR54" s="26">
        <v>35</v>
      </c>
      <c r="AS54" s="26">
        <v>243</v>
      </c>
      <c r="AT54" s="107">
        <v>239</v>
      </c>
      <c r="AU54" s="106">
        <v>106.4</v>
      </c>
      <c r="AV54" s="55">
        <v>55</v>
      </c>
      <c r="AW54" s="55">
        <v>55</v>
      </c>
      <c r="AX54" s="55">
        <v>47</v>
      </c>
      <c r="AY54" s="105" t="s">
        <v>85</v>
      </c>
      <c r="AZ54" s="104" t="str">
        <f>_xlfn.IFNA(VLOOKUP(AY54,ACCESSORIES!F:K,6,FALSE),"N/A")</f>
        <v>N/A</v>
      </c>
      <c r="BA54" s="105" t="s">
        <v>85</v>
      </c>
      <c r="BB54" s="104" t="str">
        <f>_xlfn.IFNA(VLOOKUP(BA54,ACCESSORIES!F:K,6,FALSE),"N/A")</f>
        <v>N/A</v>
      </c>
      <c r="BC54" s="79">
        <v>40.200000000000003</v>
      </c>
      <c r="BD54" s="57">
        <v>22.6</v>
      </c>
      <c r="BE54" s="57">
        <v>22.6</v>
      </c>
      <c r="BF54" s="57">
        <v>11.6</v>
      </c>
      <c r="BG54" s="105">
        <v>24</v>
      </c>
      <c r="BH54" s="122" t="s">
        <v>3551</v>
      </c>
      <c r="BI54" s="51" t="s">
        <v>4217</v>
      </c>
      <c r="BJ54" s="83" t="s">
        <v>4233</v>
      </c>
      <c r="BK54" s="83" t="s">
        <v>5876</v>
      </c>
      <c r="BL54" s="83" t="s">
        <v>5877</v>
      </c>
      <c r="BM54" s="83" t="s">
        <v>5851</v>
      </c>
      <c r="BN54" s="83" t="s">
        <v>5878</v>
      </c>
      <c r="BO54" s="83" t="s">
        <v>5879</v>
      </c>
      <c r="BP54" s="83" t="s">
        <v>4235</v>
      </c>
      <c r="BQ54" s="83"/>
      <c r="BR54" s="83"/>
      <c r="BS54" s="83"/>
      <c r="BT54" s="351" t="s">
        <v>3568</v>
      </c>
      <c r="BU54" s="363" t="s">
        <v>3569</v>
      </c>
      <c r="BV54" s="351" t="s">
        <v>3570</v>
      </c>
      <c r="BW54" s="363" t="s">
        <v>3571</v>
      </c>
      <c r="BX54" s="96" t="str">
        <f t="shared" si="4"/>
        <v>MR301 The Standard, 20x9, +18mm Offset, 6x5.5, 108mm Centerbore, Machined - Clear Coat</v>
      </c>
      <c r="BY54" s="83" t="s">
        <v>4044</v>
      </c>
      <c r="BZ54" s="83" t="s">
        <v>4045</v>
      </c>
      <c r="CA54" s="83" t="str">
        <f t="shared" si="5"/>
        <v>STREET (3XX)</v>
      </c>
    </row>
    <row r="55" spans="1:79" s="39" customFormat="1" ht="15" customHeight="1">
      <c r="A55" s="23">
        <f t="shared" si="0"/>
        <v>53</v>
      </c>
      <c r="B55" s="105" t="s">
        <v>84</v>
      </c>
      <c r="C55" s="105" t="s">
        <v>1072</v>
      </c>
      <c r="D55" s="105" t="s">
        <v>1114</v>
      </c>
      <c r="E55" s="94" t="str">
        <f>CONCATENATE(LEFT(D55,5),VLOOKUP(CONCATENATE(N55,"x",O55),'PART NUMBER GUIDE'!$B$9:$C$45,2,FALSE),VLOOKUP(CONCATENATE(P55, V55), 'PART NUMBER GUIDE'!$Q$6:$R$84, 2, FALSE),VLOOKUP(Y55,'PART NUMBER GUIDE'!$J$8:$K$37,2, FALSE),IF(U55="N/A",IF(ABS(S55)&lt;10,"0"&amp;ABS(S55),ABS(S55)),CONCATENATE(LEFT(U55,1),RIGHT(U55,1))), F55, G55)</f>
        <v>MR30129060518</v>
      </c>
      <c r="F55" s="93"/>
      <c r="G55" s="93"/>
      <c r="H55" s="81" t="s">
        <v>275</v>
      </c>
      <c r="I55" s="356">
        <v>40544</v>
      </c>
      <c r="J55" s="87" t="s">
        <v>1265</v>
      </c>
      <c r="K55" s="400">
        <v>405</v>
      </c>
      <c r="L55" s="95">
        <f t="shared" si="1"/>
        <v>405</v>
      </c>
      <c r="M55" s="402"/>
      <c r="N55" s="105">
        <v>20</v>
      </c>
      <c r="O55" s="8">
        <v>9</v>
      </c>
      <c r="P55" s="105" t="str">
        <f t="shared" si="2"/>
        <v>6x5.5</v>
      </c>
      <c r="Q55" s="82">
        <v>6</v>
      </c>
      <c r="R55" s="82">
        <v>5.5</v>
      </c>
      <c r="S55" s="3">
        <v>18</v>
      </c>
      <c r="T55" s="106">
        <v>5.75</v>
      </c>
      <c r="U55" s="106" t="s">
        <v>85</v>
      </c>
      <c r="V55" s="17">
        <v>108</v>
      </c>
      <c r="W55" s="8">
        <v>36.770000000000003</v>
      </c>
      <c r="X55" s="369">
        <v>2500</v>
      </c>
      <c r="Y55" s="81" t="s">
        <v>2309</v>
      </c>
      <c r="Z55" s="81" t="s">
        <v>3002</v>
      </c>
      <c r="AA55" s="369" t="str">
        <f t="shared" si="3"/>
        <v>20x9, 6x5.5, 18 OS</v>
      </c>
      <c r="AB55" s="82" t="s">
        <v>1582</v>
      </c>
      <c r="AC55" s="92">
        <f>_xlfn.IFNA(VLOOKUP(AB55,ACCESSORIES!F:K,6,FALSE),"N/A")</f>
        <v>33</v>
      </c>
      <c r="AD55" s="89" t="s">
        <v>85</v>
      </c>
      <c r="AE55" s="82" t="s">
        <v>85</v>
      </c>
      <c r="AF55" s="105" t="s">
        <v>3016</v>
      </c>
      <c r="AG55" s="105" t="s">
        <v>1950</v>
      </c>
      <c r="AH55" s="9">
        <f>_xlfn.IFNA(VLOOKUP(AG55,ACCESSORIES!F:K,6,FALSE),"N/A")</f>
        <v>1.1000000000000001</v>
      </c>
      <c r="AI55" s="105" t="s">
        <v>266</v>
      </c>
      <c r="AJ55" s="105" t="s">
        <v>85</v>
      </c>
      <c r="AK55" s="3" t="s">
        <v>85</v>
      </c>
      <c r="AL55" s="105" t="s">
        <v>85</v>
      </c>
      <c r="AM55" s="105">
        <v>16.2</v>
      </c>
      <c r="AN55" s="105">
        <v>178</v>
      </c>
      <c r="AO55" s="26">
        <v>3</v>
      </c>
      <c r="AP55" s="26">
        <v>8</v>
      </c>
      <c r="AQ55" s="26">
        <v>37</v>
      </c>
      <c r="AR55" s="26">
        <v>35</v>
      </c>
      <c r="AS55" s="26">
        <v>243</v>
      </c>
      <c r="AT55" s="107">
        <v>239</v>
      </c>
      <c r="AU55" s="106">
        <v>106.4</v>
      </c>
      <c r="AV55" s="55">
        <v>55</v>
      </c>
      <c r="AW55" s="55">
        <v>55</v>
      </c>
      <c r="AX55" s="55">
        <v>47</v>
      </c>
      <c r="AY55" s="105" t="s">
        <v>85</v>
      </c>
      <c r="AZ55" s="104" t="str">
        <f>_xlfn.IFNA(VLOOKUP(AY55,ACCESSORIES!F:K,6,FALSE),"N/A")</f>
        <v>N/A</v>
      </c>
      <c r="BA55" s="105" t="s">
        <v>85</v>
      </c>
      <c r="BB55" s="104" t="str">
        <f>_xlfn.IFNA(VLOOKUP(BA55,ACCESSORIES!F:K,6,FALSE),"N/A")</f>
        <v>N/A</v>
      </c>
      <c r="BC55" s="79">
        <v>42.48</v>
      </c>
      <c r="BD55" s="57">
        <v>22.6</v>
      </c>
      <c r="BE55" s="57">
        <v>22.6</v>
      </c>
      <c r="BF55" s="57">
        <v>11.6</v>
      </c>
      <c r="BG55" s="105">
        <v>24</v>
      </c>
      <c r="BH55" s="122" t="s">
        <v>3551</v>
      </c>
      <c r="BI55" s="51" t="s">
        <v>4217</v>
      </c>
      <c r="BJ55" s="83" t="s">
        <v>4233</v>
      </c>
      <c r="BK55" s="83" t="s">
        <v>5876</v>
      </c>
      <c r="BL55" s="83" t="s">
        <v>5877</v>
      </c>
      <c r="BM55" s="83" t="s">
        <v>5851</v>
      </c>
      <c r="BN55" s="83" t="s">
        <v>5878</v>
      </c>
      <c r="BO55" s="83" t="s">
        <v>5879</v>
      </c>
      <c r="BP55" s="83" t="s">
        <v>4235</v>
      </c>
      <c r="BQ55" s="83"/>
      <c r="BR55" s="83"/>
      <c r="BS55" s="83"/>
      <c r="BT55" s="351" t="s">
        <v>3572</v>
      </c>
      <c r="BU55" s="363" t="s">
        <v>3573</v>
      </c>
      <c r="BV55" s="351" t="s">
        <v>3574</v>
      </c>
      <c r="BW55" s="363" t="s">
        <v>3575</v>
      </c>
      <c r="BX55" s="96" t="str">
        <f t="shared" si="4"/>
        <v>MR301 The Standard, 20x9, +18mm Offset, 6x5.5, 108mm Centerbore, Matte Black</v>
      </c>
      <c r="BY55" s="83" t="s">
        <v>4044</v>
      </c>
      <c r="BZ55" s="83" t="s">
        <v>4045</v>
      </c>
      <c r="CA55" s="83" t="str">
        <f t="shared" si="5"/>
        <v>STREET (3XX)</v>
      </c>
    </row>
    <row r="56" spans="1:79" s="39" customFormat="1" ht="15" customHeight="1">
      <c r="A56" s="23">
        <f t="shared" si="0"/>
        <v>54</v>
      </c>
      <c r="B56" s="105" t="s">
        <v>84</v>
      </c>
      <c r="C56" s="105" t="s">
        <v>1072</v>
      </c>
      <c r="D56" s="105" t="s">
        <v>1114</v>
      </c>
      <c r="E56" s="94" t="str">
        <f>CONCATENATE(LEFT(D56,5),VLOOKUP(CONCATENATE(N56,"x",O56),'PART NUMBER GUIDE'!$B$9:$C$45,2,FALSE),VLOOKUP(CONCATENATE(P56, V56), 'PART NUMBER GUIDE'!$Q$6:$R$84, 2, FALSE),VLOOKUP(Y56,'PART NUMBER GUIDE'!$J$8:$K$37,2, FALSE),IF(U56="N/A",IF(ABS(S56)&lt;10,"0"&amp;ABS(S56),ABS(S56)),CONCATENATE(LEFT(U56,1),RIGHT(U56,1))), F56, G56)</f>
        <v>MR30129080318</v>
      </c>
      <c r="F56" s="93"/>
      <c r="G56" s="93"/>
      <c r="H56" s="81" t="s">
        <v>276</v>
      </c>
      <c r="I56" s="356">
        <v>40544</v>
      </c>
      <c r="J56" s="87" t="s">
        <v>1265</v>
      </c>
      <c r="K56" s="400">
        <v>405</v>
      </c>
      <c r="L56" s="95">
        <f t="shared" si="1"/>
        <v>405</v>
      </c>
      <c r="M56" s="402"/>
      <c r="N56" s="105">
        <v>20</v>
      </c>
      <c r="O56" s="8">
        <v>9</v>
      </c>
      <c r="P56" s="105" t="str">
        <f t="shared" si="2"/>
        <v>8x6.5</v>
      </c>
      <c r="Q56" s="82">
        <v>8</v>
      </c>
      <c r="R56" s="82">
        <v>6.5</v>
      </c>
      <c r="S56" s="3">
        <v>18</v>
      </c>
      <c r="T56" s="106">
        <v>5.75</v>
      </c>
      <c r="U56" s="106" t="s">
        <v>85</v>
      </c>
      <c r="V56" s="17">
        <v>130.81</v>
      </c>
      <c r="W56" s="8">
        <v>36.9</v>
      </c>
      <c r="X56" s="369">
        <v>3600</v>
      </c>
      <c r="Y56" s="48" t="s">
        <v>5824</v>
      </c>
      <c r="Z56" s="81" t="s">
        <v>196</v>
      </c>
      <c r="AA56" s="369" t="str">
        <f t="shared" si="3"/>
        <v>20x9, 8x6.5, 18 OS</v>
      </c>
      <c r="AB56" s="82" t="s">
        <v>1916</v>
      </c>
      <c r="AC56" s="92">
        <f>_xlfn.IFNA(VLOOKUP(AB56,ACCESSORIES!F:K,6,FALSE),"N/A")</f>
        <v>33</v>
      </c>
      <c r="AD56" s="89" t="s">
        <v>85</v>
      </c>
      <c r="AE56" s="105" t="s">
        <v>85</v>
      </c>
      <c r="AF56" s="3" t="s">
        <v>3020</v>
      </c>
      <c r="AG56" s="105" t="s">
        <v>1950</v>
      </c>
      <c r="AH56" s="9">
        <f>_xlfn.IFNA(VLOOKUP(AG56,ACCESSORIES!F:K,6,FALSE),"N/A")</f>
        <v>1.1000000000000001</v>
      </c>
      <c r="AI56" s="105" t="s">
        <v>266</v>
      </c>
      <c r="AJ56" s="105" t="s">
        <v>85</v>
      </c>
      <c r="AK56" s="3" t="s">
        <v>85</v>
      </c>
      <c r="AL56" s="105" t="s">
        <v>85</v>
      </c>
      <c r="AM56" s="105">
        <v>16.2</v>
      </c>
      <c r="AN56" s="105">
        <v>205</v>
      </c>
      <c r="AO56" s="26">
        <v>3</v>
      </c>
      <c r="AP56" s="26">
        <v>3</v>
      </c>
      <c r="AQ56" s="26">
        <v>32</v>
      </c>
      <c r="AR56" s="26">
        <v>35</v>
      </c>
      <c r="AS56" s="26">
        <v>243</v>
      </c>
      <c r="AT56" s="107">
        <v>239</v>
      </c>
      <c r="AU56" s="106">
        <v>124</v>
      </c>
      <c r="AV56" s="55">
        <v>100</v>
      </c>
      <c r="AW56" s="55">
        <v>100</v>
      </c>
      <c r="AX56" s="55">
        <v>94</v>
      </c>
      <c r="AY56" s="105" t="s">
        <v>85</v>
      </c>
      <c r="AZ56" s="104" t="str">
        <f>_xlfn.IFNA(VLOOKUP(AY56,ACCESSORIES!F:K,6,FALSE),"N/A")</f>
        <v>N/A</v>
      </c>
      <c r="BA56" s="105" t="s">
        <v>85</v>
      </c>
      <c r="BB56" s="104" t="str">
        <f>_xlfn.IFNA(VLOOKUP(BA56,ACCESSORIES!F:K,6,FALSE),"N/A")</f>
        <v>N/A</v>
      </c>
      <c r="BC56" s="79">
        <v>40.4</v>
      </c>
      <c r="BD56" s="57">
        <v>22.6</v>
      </c>
      <c r="BE56" s="57">
        <v>22.6</v>
      </c>
      <c r="BF56" s="57">
        <v>11.6</v>
      </c>
      <c r="BG56" s="105">
        <v>24</v>
      </c>
      <c r="BH56" s="122" t="s">
        <v>3551</v>
      </c>
      <c r="BI56" s="51" t="s">
        <v>4217</v>
      </c>
      <c r="BJ56" s="83" t="s">
        <v>4233</v>
      </c>
      <c r="BK56" s="83" t="s">
        <v>5876</v>
      </c>
      <c r="BL56" s="83" t="s">
        <v>5877</v>
      </c>
      <c r="BM56" s="83" t="s">
        <v>5851</v>
      </c>
      <c r="BN56" s="83" t="s">
        <v>5878</v>
      </c>
      <c r="BO56" s="83" t="s">
        <v>5879</v>
      </c>
      <c r="BP56" s="83" t="s">
        <v>4235</v>
      </c>
      <c r="BQ56" s="83"/>
      <c r="BR56" s="83"/>
      <c r="BS56" s="83"/>
      <c r="BT56" s="351" t="s">
        <v>3583</v>
      </c>
      <c r="BU56" s="363" t="s">
        <v>3584</v>
      </c>
      <c r="BV56" s="351" t="s">
        <v>3585</v>
      </c>
      <c r="BW56" s="363" t="s">
        <v>3586</v>
      </c>
      <c r="BX56" s="96" t="str">
        <f t="shared" si="4"/>
        <v>MR301 The Standard, 20x9, +18mm Offset, 8x6.5, 130.81mm Centerbore, Machined - Clear Coat</v>
      </c>
      <c r="BY56" s="83" t="s">
        <v>4044</v>
      </c>
      <c r="BZ56" s="83" t="s">
        <v>4045</v>
      </c>
      <c r="CA56" s="83" t="str">
        <f t="shared" si="5"/>
        <v>STREET (3XX)</v>
      </c>
    </row>
    <row r="57" spans="1:79" s="39" customFormat="1" ht="15" customHeight="1">
      <c r="A57" s="23">
        <f t="shared" si="0"/>
        <v>55</v>
      </c>
      <c r="B57" s="105" t="s">
        <v>84</v>
      </c>
      <c r="C57" s="105" t="s">
        <v>1072</v>
      </c>
      <c r="D57" s="105" t="s">
        <v>1114</v>
      </c>
      <c r="E57" s="94" t="str">
        <f>CONCATENATE(LEFT(D57,5),VLOOKUP(CONCATENATE(N57,"x",O57),'PART NUMBER GUIDE'!$B$9:$C$45,2,FALSE),VLOOKUP(CONCATENATE(P57, V57), 'PART NUMBER GUIDE'!$Q$6:$R$84, 2, FALSE),VLOOKUP(Y57,'PART NUMBER GUIDE'!$J$8:$K$37,2, FALSE),IF(U57="N/A",IF(ABS(S57)&lt;10,"0"&amp;ABS(S57),ABS(S57)),CONCATENATE(LEFT(U57,1),RIGHT(U57,1))), F57, G57)</f>
        <v>MR30129080518</v>
      </c>
      <c r="F57" s="93"/>
      <c r="G57" s="93"/>
      <c r="H57" s="81" t="s">
        <v>277</v>
      </c>
      <c r="I57" s="356">
        <v>40544</v>
      </c>
      <c r="J57" s="87" t="s">
        <v>1265</v>
      </c>
      <c r="K57" s="400">
        <v>405</v>
      </c>
      <c r="L57" s="95">
        <f t="shared" si="1"/>
        <v>405</v>
      </c>
      <c r="M57" s="402"/>
      <c r="N57" s="105">
        <v>20</v>
      </c>
      <c r="O57" s="8">
        <v>9</v>
      </c>
      <c r="P57" s="105" t="str">
        <f t="shared" si="2"/>
        <v>8x6.5</v>
      </c>
      <c r="Q57" s="82">
        <v>8</v>
      </c>
      <c r="R57" s="82">
        <v>6.5</v>
      </c>
      <c r="S57" s="3">
        <v>18</v>
      </c>
      <c r="T57" s="106">
        <v>5.75</v>
      </c>
      <c r="U57" s="106" t="s">
        <v>85</v>
      </c>
      <c r="V57" s="17">
        <v>130.81</v>
      </c>
      <c r="W57" s="8">
        <v>36.9</v>
      </c>
      <c r="X57" s="369">
        <v>3600</v>
      </c>
      <c r="Y57" s="81" t="s">
        <v>2309</v>
      </c>
      <c r="Z57" s="81" t="s">
        <v>3002</v>
      </c>
      <c r="AA57" s="369" t="str">
        <f t="shared" si="3"/>
        <v>20x9, 8x6.5, 18 OS</v>
      </c>
      <c r="AB57" s="82" t="s">
        <v>1917</v>
      </c>
      <c r="AC57" s="92">
        <f>_xlfn.IFNA(VLOOKUP(AB57,ACCESSORIES!F:K,6,FALSE),"N/A")</f>
        <v>33</v>
      </c>
      <c r="AD57" s="89" t="s">
        <v>85</v>
      </c>
      <c r="AE57" s="82" t="s">
        <v>85</v>
      </c>
      <c r="AF57" s="3" t="s">
        <v>3020</v>
      </c>
      <c r="AG57" s="105" t="s">
        <v>1950</v>
      </c>
      <c r="AH57" s="9">
        <f>_xlfn.IFNA(VLOOKUP(AG57,ACCESSORIES!F:K,6,FALSE),"N/A")</f>
        <v>1.1000000000000001</v>
      </c>
      <c r="AI57" s="105" t="s">
        <v>266</v>
      </c>
      <c r="AJ57" s="105" t="s">
        <v>85</v>
      </c>
      <c r="AK57" s="3" t="s">
        <v>85</v>
      </c>
      <c r="AL57" s="105" t="s">
        <v>85</v>
      </c>
      <c r="AM57" s="105">
        <v>16.2</v>
      </c>
      <c r="AN57" s="105">
        <v>205</v>
      </c>
      <c r="AO57" s="26">
        <v>3</v>
      </c>
      <c r="AP57" s="26">
        <v>3</v>
      </c>
      <c r="AQ57" s="26">
        <v>32</v>
      </c>
      <c r="AR57" s="26">
        <v>35</v>
      </c>
      <c r="AS57" s="26">
        <v>243</v>
      </c>
      <c r="AT57" s="107">
        <v>239</v>
      </c>
      <c r="AU57" s="106">
        <v>124</v>
      </c>
      <c r="AV57" s="55">
        <v>100</v>
      </c>
      <c r="AW57" s="55">
        <v>100</v>
      </c>
      <c r="AX57" s="55">
        <v>94</v>
      </c>
      <c r="AY57" s="105" t="s">
        <v>85</v>
      </c>
      <c r="AZ57" s="104" t="str">
        <f>_xlfn.IFNA(VLOOKUP(AY57,ACCESSORIES!F:K,6,FALSE),"N/A")</f>
        <v>N/A</v>
      </c>
      <c r="BA57" s="105" t="s">
        <v>85</v>
      </c>
      <c r="BB57" s="104" t="str">
        <f>_xlfn.IFNA(VLOOKUP(BA57,ACCESSORIES!F:K,6,FALSE),"N/A")</f>
        <v>N/A</v>
      </c>
      <c r="BC57" s="79">
        <v>40.4</v>
      </c>
      <c r="BD57" s="57">
        <v>22.6</v>
      </c>
      <c r="BE57" s="57">
        <v>22.6</v>
      </c>
      <c r="BF57" s="57">
        <v>11.6</v>
      </c>
      <c r="BG57" s="105">
        <v>24</v>
      </c>
      <c r="BH57" s="122" t="s">
        <v>3551</v>
      </c>
      <c r="BI57" s="51" t="s">
        <v>4217</v>
      </c>
      <c r="BJ57" s="83" t="s">
        <v>4233</v>
      </c>
      <c r="BK57" s="83" t="s">
        <v>5876</v>
      </c>
      <c r="BL57" s="83" t="s">
        <v>5877</v>
      </c>
      <c r="BM57" s="83" t="s">
        <v>5851</v>
      </c>
      <c r="BN57" s="83" t="s">
        <v>5878</v>
      </c>
      <c r="BO57" s="83" t="s">
        <v>5879</v>
      </c>
      <c r="BP57" s="83" t="s">
        <v>4235</v>
      </c>
      <c r="BQ57" s="83"/>
      <c r="BR57" s="83"/>
      <c r="BS57" s="83"/>
      <c r="BT57" s="351" t="s">
        <v>3576</v>
      </c>
      <c r="BU57" s="363" t="s">
        <v>3577</v>
      </c>
      <c r="BV57" s="351" t="s">
        <v>3578</v>
      </c>
      <c r="BW57" s="363" t="s">
        <v>3579</v>
      </c>
      <c r="BX57" s="96" t="str">
        <f t="shared" si="4"/>
        <v>MR301 The Standard, 20x9, +18mm Offset, 8x6.5, 130.81mm Centerbore, Matte Black</v>
      </c>
      <c r="BY57" s="83" t="s">
        <v>4044</v>
      </c>
      <c r="BZ57" s="83" t="s">
        <v>4045</v>
      </c>
      <c r="CA57" s="83" t="str">
        <f t="shared" si="5"/>
        <v>STREET (3XX)</v>
      </c>
    </row>
    <row r="58" spans="1:79" s="39" customFormat="1" ht="15" customHeight="1">
      <c r="A58" s="23">
        <f t="shared" si="0"/>
        <v>56</v>
      </c>
      <c r="B58" s="105" t="s">
        <v>84</v>
      </c>
      <c r="C58" s="105" t="s">
        <v>1072</v>
      </c>
      <c r="D58" s="105" t="s">
        <v>1114</v>
      </c>
      <c r="E58" s="94" t="str">
        <f>CONCATENATE(LEFT(D58,5),VLOOKUP(CONCATENATE(N58,"x",O58),'PART NUMBER GUIDE'!$B$9:$C$45,2,FALSE),VLOOKUP(CONCATENATE(P58, V58), 'PART NUMBER GUIDE'!$Q$6:$R$84, 2, FALSE),VLOOKUP(Y58,'PART NUMBER GUIDE'!$J$8:$K$37,2, FALSE),IF(U58="N/A",IF(ABS(S58)&lt;10,"0"&amp;ABS(S58),ABS(S58)),CONCATENATE(LEFT(U58,1),RIGHT(U58,1))), F58, G58)</f>
        <v>MR30129087318</v>
      </c>
      <c r="F58" s="93"/>
      <c r="G58" s="93"/>
      <c r="H58" s="81" t="s">
        <v>278</v>
      </c>
      <c r="I58" s="356">
        <v>40544</v>
      </c>
      <c r="J58" s="87" t="s">
        <v>1265</v>
      </c>
      <c r="K58" s="400">
        <v>405</v>
      </c>
      <c r="L58" s="95">
        <f t="shared" si="1"/>
        <v>405</v>
      </c>
      <c r="M58" s="402"/>
      <c r="N58" s="105">
        <v>20</v>
      </c>
      <c r="O58" s="8">
        <v>9</v>
      </c>
      <c r="P58" s="105" t="str">
        <f t="shared" si="2"/>
        <v>8x170</v>
      </c>
      <c r="Q58" s="82">
        <v>8</v>
      </c>
      <c r="R58" s="82">
        <v>170</v>
      </c>
      <c r="S58" s="3">
        <v>18</v>
      </c>
      <c r="T58" s="106">
        <v>5.75</v>
      </c>
      <c r="U58" s="106" t="s">
        <v>85</v>
      </c>
      <c r="V58" s="17">
        <v>130.81</v>
      </c>
      <c r="W58" s="8">
        <v>39.840000000000003</v>
      </c>
      <c r="X58" s="369">
        <v>3600</v>
      </c>
      <c r="Y58" s="48" t="s">
        <v>5824</v>
      </c>
      <c r="Z58" s="81" t="s">
        <v>196</v>
      </c>
      <c r="AA58" s="369" t="str">
        <f t="shared" si="3"/>
        <v>20x9, 8x170, 18 OS</v>
      </c>
      <c r="AB58" s="82" t="s">
        <v>1916</v>
      </c>
      <c r="AC58" s="92">
        <f>_xlfn.IFNA(VLOOKUP(AB58,ACCESSORIES!F:K,6,FALSE),"N/A")</f>
        <v>33</v>
      </c>
      <c r="AD58" s="89" t="s">
        <v>85</v>
      </c>
      <c r="AE58" s="105" t="s">
        <v>85</v>
      </c>
      <c r="AF58" s="3" t="s">
        <v>3020</v>
      </c>
      <c r="AG58" s="105" t="s">
        <v>1950</v>
      </c>
      <c r="AH58" s="9">
        <f>_xlfn.IFNA(VLOOKUP(AG58,ACCESSORIES!F:K,6,FALSE),"N/A")</f>
        <v>1.1000000000000001</v>
      </c>
      <c r="AI58" s="105" t="s">
        <v>266</v>
      </c>
      <c r="AJ58" s="105" t="s">
        <v>85</v>
      </c>
      <c r="AK58" s="3" t="s">
        <v>85</v>
      </c>
      <c r="AL58" s="105" t="s">
        <v>85</v>
      </c>
      <c r="AM58" s="105">
        <v>16.2</v>
      </c>
      <c r="AN58" s="105">
        <v>205</v>
      </c>
      <c r="AO58" s="26">
        <v>3</v>
      </c>
      <c r="AP58" s="26">
        <v>3</v>
      </c>
      <c r="AQ58" s="26">
        <v>32</v>
      </c>
      <c r="AR58" s="26">
        <v>35</v>
      </c>
      <c r="AS58" s="26">
        <v>243</v>
      </c>
      <c r="AT58" s="107">
        <v>239</v>
      </c>
      <c r="AU58" s="106">
        <v>124</v>
      </c>
      <c r="AV58" s="55">
        <v>100</v>
      </c>
      <c r="AW58" s="55">
        <v>100</v>
      </c>
      <c r="AX58" s="55">
        <v>94</v>
      </c>
      <c r="AY58" s="105" t="s">
        <v>85</v>
      </c>
      <c r="AZ58" s="104" t="str">
        <f>_xlfn.IFNA(VLOOKUP(AY58,ACCESSORIES!F:K,6,FALSE),"N/A")</f>
        <v>N/A</v>
      </c>
      <c r="BA58" s="105" t="s">
        <v>85</v>
      </c>
      <c r="BB58" s="104" t="str">
        <f>_xlfn.IFNA(VLOOKUP(BA58,ACCESSORIES!F:K,6,FALSE),"N/A")</f>
        <v>N/A</v>
      </c>
      <c r="BC58" s="79">
        <v>45.53</v>
      </c>
      <c r="BD58" s="57">
        <v>22.6</v>
      </c>
      <c r="BE58" s="57">
        <v>22.6</v>
      </c>
      <c r="BF58" s="57">
        <v>11.6</v>
      </c>
      <c r="BG58" s="105">
        <v>24</v>
      </c>
      <c r="BH58" s="122" t="s">
        <v>3551</v>
      </c>
      <c r="BI58" s="51" t="s">
        <v>4217</v>
      </c>
      <c r="BJ58" s="83" t="s">
        <v>4233</v>
      </c>
      <c r="BK58" s="83" t="s">
        <v>5876</v>
      </c>
      <c r="BL58" s="83" t="s">
        <v>5877</v>
      </c>
      <c r="BM58" s="83" t="s">
        <v>5851</v>
      </c>
      <c r="BN58" s="83" t="s">
        <v>5878</v>
      </c>
      <c r="BO58" s="83" t="s">
        <v>5879</v>
      </c>
      <c r="BP58" s="83" t="s">
        <v>4235</v>
      </c>
      <c r="BQ58" s="83"/>
      <c r="BR58" s="83"/>
      <c r="BS58" s="83"/>
      <c r="BT58" s="351" t="s">
        <v>3583</v>
      </c>
      <c r="BU58" s="363" t="s">
        <v>3584</v>
      </c>
      <c r="BV58" s="351" t="s">
        <v>3585</v>
      </c>
      <c r="BW58" s="363" t="s">
        <v>3586</v>
      </c>
      <c r="BX58" s="96" t="str">
        <f t="shared" si="4"/>
        <v>MR301 The Standard, 20x9, +18mm Offset, 8x170, 130.81mm Centerbore, Machined - Clear Coat</v>
      </c>
      <c r="BY58" s="83" t="s">
        <v>4044</v>
      </c>
      <c r="BZ58" s="83" t="s">
        <v>4045</v>
      </c>
      <c r="CA58" s="83" t="str">
        <f t="shared" si="5"/>
        <v>STREET (3XX)</v>
      </c>
    </row>
    <row r="59" spans="1:79" s="39" customFormat="1" ht="15" customHeight="1">
      <c r="A59" s="23">
        <f t="shared" si="0"/>
        <v>57</v>
      </c>
      <c r="B59" s="105" t="s">
        <v>84</v>
      </c>
      <c r="C59" s="105" t="s">
        <v>1072</v>
      </c>
      <c r="D59" s="105" t="s">
        <v>1114</v>
      </c>
      <c r="E59" s="94" t="str">
        <f>CONCATENATE(LEFT(D59,5),VLOOKUP(CONCATENATE(N59,"x",O59),'PART NUMBER GUIDE'!$B$9:$C$45,2,FALSE),VLOOKUP(CONCATENATE(P59, V59), 'PART NUMBER GUIDE'!$Q$6:$R$84, 2, FALSE),VLOOKUP(Y59,'PART NUMBER GUIDE'!$J$8:$K$37,2, FALSE),IF(U59="N/A",IF(ABS(S59)&lt;10,"0"&amp;ABS(S59),ABS(S59)),CONCATENATE(LEFT(U59,1),RIGHT(U59,1))), F59, G59)</f>
        <v>MR30129087518</v>
      </c>
      <c r="F59" s="93"/>
      <c r="G59" s="93"/>
      <c r="H59" s="81" t="s">
        <v>279</v>
      </c>
      <c r="I59" s="356">
        <v>40544</v>
      </c>
      <c r="J59" s="87" t="s">
        <v>1265</v>
      </c>
      <c r="K59" s="400">
        <v>405</v>
      </c>
      <c r="L59" s="95">
        <f t="shared" si="1"/>
        <v>405</v>
      </c>
      <c r="M59" s="402"/>
      <c r="N59" s="105">
        <v>20</v>
      </c>
      <c r="O59" s="8">
        <v>9</v>
      </c>
      <c r="P59" s="105" t="str">
        <f t="shared" si="2"/>
        <v>8x170</v>
      </c>
      <c r="Q59" s="82">
        <v>8</v>
      </c>
      <c r="R59" s="82">
        <v>170</v>
      </c>
      <c r="S59" s="3">
        <v>18</v>
      </c>
      <c r="T59" s="106">
        <v>5.75</v>
      </c>
      <c r="U59" s="106" t="s">
        <v>85</v>
      </c>
      <c r="V59" s="17">
        <v>130.81</v>
      </c>
      <c r="W59" s="8">
        <v>36.9</v>
      </c>
      <c r="X59" s="369">
        <v>3600</v>
      </c>
      <c r="Y59" s="81" t="s">
        <v>2309</v>
      </c>
      <c r="Z59" s="81" t="s">
        <v>3002</v>
      </c>
      <c r="AA59" s="369" t="str">
        <f t="shared" si="3"/>
        <v>20x9, 8x170, 18 OS</v>
      </c>
      <c r="AB59" s="82" t="s">
        <v>1917</v>
      </c>
      <c r="AC59" s="92">
        <f>_xlfn.IFNA(VLOOKUP(AB59,ACCESSORIES!F:K,6,FALSE),"N/A")</f>
        <v>33</v>
      </c>
      <c r="AD59" s="89" t="s">
        <v>85</v>
      </c>
      <c r="AE59" s="82" t="s">
        <v>85</v>
      </c>
      <c r="AF59" s="3" t="s">
        <v>3020</v>
      </c>
      <c r="AG59" s="105" t="s">
        <v>1950</v>
      </c>
      <c r="AH59" s="9">
        <f>_xlfn.IFNA(VLOOKUP(AG59,ACCESSORIES!F:K,6,FALSE),"N/A")</f>
        <v>1.1000000000000001</v>
      </c>
      <c r="AI59" s="105" t="s">
        <v>266</v>
      </c>
      <c r="AJ59" s="105" t="s">
        <v>85</v>
      </c>
      <c r="AK59" s="3" t="s">
        <v>85</v>
      </c>
      <c r="AL59" s="105" t="s">
        <v>85</v>
      </c>
      <c r="AM59" s="105">
        <v>16.2</v>
      </c>
      <c r="AN59" s="105">
        <v>205</v>
      </c>
      <c r="AO59" s="26">
        <v>3</v>
      </c>
      <c r="AP59" s="26">
        <v>3</v>
      </c>
      <c r="AQ59" s="26">
        <v>32</v>
      </c>
      <c r="AR59" s="26">
        <v>35</v>
      </c>
      <c r="AS59" s="26">
        <v>243</v>
      </c>
      <c r="AT59" s="107">
        <v>239</v>
      </c>
      <c r="AU59" s="106">
        <v>124</v>
      </c>
      <c r="AV59" s="55">
        <v>100</v>
      </c>
      <c r="AW59" s="55">
        <v>100</v>
      </c>
      <c r="AX59" s="55">
        <v>94</v>
      </c>
      <c r="AY59" s="105" t="s">
        <v>85</v>
      </c>
      <c r="AZ59" s="104" t="str">
        <f>_xlfn.IFNA(VLOOKUP(AY59,ACCESSORIES!F:K,6,FALSE),"N/A")</f>
        <v>N/A</v>
      </c>
      <c r="BA59" s="105" t="s">
        <v>85</v>
      </c>
      <c r="BB59" s="104" t="str">
        <f>_xlfn.IFNA(VLOOKUP(BA59,ACCESSORIES!F:K,6,FALSE),"N/A")</f>
        <v>N/A</v>
      </c>
      <c r="BC59" s="79">
        <v>40.4</v>
      </c>
      <c r="BD59" s="57">
        <v>22.6</v>
      </c>
      <c r="BE59" s="57">
        <v>22.6</v>
      </c>
      <c r="BF59" s="57">
        <v>11.6</v>
      </c>
      <c r="BG59" s="105">
        <v>24</v>
      </c>
      <c r="BH59" s="122" t="s">
        <v>3551</v>
      </c>
      <c r="BI59" s="51" t="s">
        <v>4217</v>
      </c>
      <c r="BJ59" s="83" t="s">
        <v>4233</v>
      </c>
      <c r="BK59" s="83" t="s">
        <v>5876</v>
      </c>
      <c r="BL59" s="83" t="s">
        <v>5877</v>
      </c>
      <c r="BM59" s="83" t="s">
        <v>5851</v>
      </c>
      <c r="BN59" s="83" t="s">
        <v>5878</v>
      </c>
      <c r="BO59" s="83" t="s">
        <v>5879</v>
      </c>
      <c r="BP59" s="83" t="s">
        <v>4235</v>
      </c>
      <c r="BQ59" s="83"/>
      <c r="BR59" s="83"/>
      <c r="BS59" s="83"/>
      <c r="BT59" s="351" t="s">
        <v>3576</v>
      </c>
      <c r="BU59" s="363" t="s">
        <v>3577</v>
      </c>
      <c r="BV59" s="351" t="s">
        <v>3578</v>
      </c>
      <c r="BW59" s="363" t="s">
        <v>3579</v>
      </c>
      <c r="BX59" s="96" t="str">
        <f t="shared" si="4"/>
        <v>MR301 The Standard, 20x9, +18mm Offset, 8x170, 130.81mm Centerbore, Matte Black</v>
      </c>
      <c r="BY59" s="83" t="s">
        <v>4044</v>
      </c>
      <c r="BZ59" s="83" t="s">
        <v>4045</v>
      </c>
      <c r="CA59" s="83" t="str">
        <f t="shared" si="5"/>
        <v>STREET (3XX)</v>
      </c>
    </row>
    <row r="60" spans="1:79" s="39" customFormat="1" ht="15" customHeight="1">
      <c r="A60" s="23">
        <f t="shared" si="0"/>
        <v>58</v>
      </c>
      <c r="B60" s="105" t="s">
        <v>84</v>
      </c>
      <c r="C60" s="105" t="s">
        <v>1072</v>
      </c>
      <c r="D60" s="105" t="s">
        <v>1114</v>
      </c>
      <c r="E60" s="94" t="str">
        <f>CONCATENATE(LEFT(D60,5),VLOOKUP(CONCATENATE(N60,"x",O60),'PART NUMBER GUIDE'!$B$9:$C$45,2,FALSE),VLOOKUP(CONCATENATE(P60, V60), 'PART NUMBER GUIDE'!$Q$6:$R$84, 2, FALSE),VLOOKUP(Y60,'PART NUMBER GUIDE'!$J$8:$K$37,2, FALSE),IF(U60="N/A",IF(ABS(S60)&lt;10,"0"&amp;ABS(S60),ABS(S60)),CONCATENATE(LEFT(U60,1),RIGHT(U60,1))), F60, G60)</f>
        <v>MR30121055518N</v>
      </c>
      <c r="F60" s="93" t="s">
        <v>2239</v>
      </c>
      <c r="G60" s="93"/>
      <c r="H60" s="81" t="s">
        <v>4500</v>
      </c>
      <c r="I60" s="356">
        <v>43951</v>
      </c>
      <c r="J60" s="87" t="s">
        <v>4038</v>
      </c>
      <c r="K60" s="400">
        <v>383.78</v>
      </c>
      <c r="L60" s="95" t="str">
        <f t="shared" si="1"/>
        <v/>
      </c>
      <c r="M60" s="402"/>
      <c r="N60" s="5">
        <v>20</v>
      </c>
      <c r="O60" s="8">
        <v>10</v>
      </c>
      <c r="P60" s="105" t="str">
        <f t="shared" si="2"/>
        <v>5x5.5</v>
      </c>
      <c r="Q60" s="3">
        <v>5</v>
      </c>
      <c r="R60" s="3">
        <v>5.5</v>
      </c>
      <c r="S60" s="3">
        <v>-18</v>
      </c>
      <c r="T60" s="17">
        <v>4.76</v>
      </c>
      <c r="U60" s="106" t="s">
        <v>85</v>
      </c>
      <c r="V60" s="17">
        <v>108</v>
      </c>
      <c r="W60" s="8">
        <v>37.5</v>
      </c>
      <c r="X60" s="52">
        <v>2650</v>
      </c>
      <c r="Y60" s="80" t="s">
        <v>2309</v>
      </c>
      <c r="Z60" s="81" t="s">
        <v>3002</v>
      </c>
      <c r="AA60" s="369" t="str">
        <f t="shared" si="3"/>
        <v>20x10, 5x5.5, -18 OS</v>
      </c>
      <c r="AB60" s="82" t="s">
        <v>1582</v>
      </c>
      <c r="AC60" s="92">
        <f>_xlfn.IFNA(VLOOKUP(AB60,ACCESSORIES!F:K,6,FALSE),"N/A")</f>
        <v>33</v>
      </c>
      <c r="AD60" s="89" t="s">
        <v>85</v>
      </c>
      <c r="AE60" s="82" t="s">
        <v>85</v>
      </c>
      <c r="AF60" s="105" t="s">
        <v>3016</v>
      </c>
      <c r="AG60" s="105" t="s">
        <v>1950</v>
      </c>
      <c r="AH60" s="9">
        <f>_xlfn.IFNA(VLOOKUP(AG60,ACCESSORIES!F:K,6,FALSE),"N/A")</f>
        <v>1.1000000000000001</v>
      </c>
      <c r="AI60" s="105" t="s">
        <v>266</v>
      </c>
      <c r="AJ60" s="105" t="s">
        <v>85</v>
      </c>
      <c r="AK60" s="3" t="s">
        <v>85</v>
      </c>
      <c r="AL60" s="105" t="s">
        <v>85</v>
      </c>
      <c r="AM60" s="105">
        <v>16.100000000000001</v>
      </c>
      <c r="AN60" s="105">
        <v>175</v>
      </c>
      <c r="AO60" s="105">
        <v>3</v>
      </c>
      <c r="AP60" s="26">
        <v>17</v>
      </c>
      <c r="AQ60" s="26">
        <v>38</v>
      </c>
      <c r="AR60" s="26">
        <v>47</v>
      </c>
      <c r="AS60" s="26">
        <v>245</v>
      </c>
      <c r="AT60" s="107">
        <v>241</v>
      </c>
      <c r="AU60" s="106">
        <v>106.4</v>
      </c>
      <c r="AV60" s="55">
        <v>55</v>
      </c>
      <c r="AW60" s="55">
        <v>55</v>
      </c>
      <c r="AX60" s="55">
        <v>94</v>
      </c>
      <c r="AY60" s="105" t="s">
        <v>85</v>
      </c>
      <c r="AZ60" s="104" t="str">
        <f>_xlfn.IFNA(VLOOKUP(AY60,ACCESSORIES!F:K,6,FALSE),"N/A")</f>
        <v>N/A</v>
      </c>
      <c r="BA60" s="105" t="s">
        <v>85</v>
      </c>
      <c r="BB60" s="104" t="str">
        <f>_xlfn.IFNA(VLOOKUP(BA60,ACCESSORIES!F:K,6,FALSE),"N/A")</f>
        <v>N/A</v>
      </c>
      <c r="BC60" s="79">
        <v>41.5</v>
      </c>
      <c r="BD60" s="57">
        <v>22.6</v>
      </c>
      <c r="BE60" s="57">
        <v>22.6</v>
      </c>
      <c r="BF60" s="57">
        <v>12.6</v>
      </c>
      <c r="BG60" s="82">
        <v>20</v>
      </c>
      <c r="BH60" s="122" t="s">
        <v>3551</v>
      </c>
      <c r="BI60" s="51" t="s">
        <v>4217</v>
      </c>
      <c r="BJ60" s="83" t="s">
        <v>4233</v>
      </c>
      <c r="BK60" s="83" t="s">
        <v>5876</v>
      </c>
      <c r="BL60" s="83" t="s">
        <v>5877</v>
      </c>
      <c r="BM60" s="83" t="s">
        <v>5851</v>
      </c>
      <c r="BN60" s="83" t="s">
        <v>5878</v>
      </c>
      <c r="BO60" s="83" t="s">
        <v>5879</v>
      </c>
      <c r="BP60" s="83" t="s">
        <v>4235</v>
      </c>
      <c r="BQ60" s="83"/>
      <c r="BR60" s="83"/>
      <c r="BS60" s="83"/>
      <c r="BT60" s="351" t="s">
        <v>3564</v>
      </c>
      <c r="BU60" s="363" t="s">
        <v>3565</v>
      </c>
      <c r="BV60" s="351" t="s">
        <v>3566</v>
      </c>
      <c r="BW60" s="363" t="s">
        <v>3567</v>
      </c>
      <c r="BX60" s="96" t="str">
        <f t="shared" si="4"/>
        <v>CLOSEOUT - MR301 The Standard, 20x10, -18mm Offset, 5x5.5, 108mm Centerbore, Matte Black</v>
      </c>
      <c r="BY60" s="83" t="s">
        <v>4044</v>
      </c>
      <c r="BZ60" s="83" t="s">
        <v>4045</v>
      </c>
      <c r="CA60" s="83" t="str">
        <f t="shared" si="5"/>
        <v>STREET (3XX)</v>
      </c>
    </row>
    <row r="61" spans="1:79" s="39" customFormat="1" ht="15" customHeight="1">
      <c r="A61" s="23">
        <f t="shared" si="0"/>
        <v>59</v>
      </c>
      <c r="B61" s="105" t="s">
        <v>84</v>
      </c>
      <c r="C61" s="105" t="s">
        <v>1072</v>
      </c>
      <c r="D61" s="5" t="s">
        <v>1116</v>
      </c>
      <c r="E61" s="149" t="str">
        <f>CONCATENATE(LEFT(D61,5),VLOOKUP(CONCATENATE(N61,"x",O61),'PART NUMBER GUIDE'!$B$9:$C$45,2,FALSE),VLOOKUP(CONCATENATE(P61, V61), 'PART NUMBER GUIDE'!$Q$6:$R$84, 2, FALSE),VLOOKUP(Y61,'PART NUMBER GUIDE'!$J$8:$K$37,2, FALSE),IF(U61="N/A",IF(ABS(S61)&lt;10,"0"&amp;ABS(S61),ABS(S61)),CONCATENATE(LEFT(U61,1),RIGHT(U61,1))), F61, G61)</f>
        <v>MR30451012550N</v>
      </c>
      <c r="F61" s="93" t="s">
        <v>2239</v>
      </c>
      <c r="G61" s="93"/>
      <c r="H61" s="81" t="s">
        <v>370</v>
      </c>
      <c r="I61" s="356">
        <v>40909</v>
      </c>
      <c r="J61" s="87" t="s">
        <v>1265</v>
      </c>
      <c r="K61" s="400">
        <v>280</v>
      </c>
      <c r="L61" s="95">
        <f t="shared" si="1"/>
        <v>280</v>
      </c>
      <c r="M61" s="402"/>
      <c r="N61" s="5">
        <v>15</v>
      </c>
      <c r="O61" s="8">
        <v>10</v>
      </c>
      <c r="P61" s="105" t="str">
        <f t="shared" si="2"/>
        <v>5x4.5</v>
      </c>
      <c r="Q61" s="3">
        <v>5</v>
      </c>
      <c r="R61" s="3">
        <v>4.5</v>
      </c>
      <c r="S61" s="3">
        <v>-50</v>
      </c>
      <c r="T61" s="19">
        <v>3.5</v>
      </c>
      <c r="U61" s="106" t="s">
        <v>85</v>
      </c>
      <c r="V61" s="17">
        <v>83</v>
      </c>
      <c r="W61" s="8">
        <v>23.96</v>
      </c>
      <c r="X61" s="52">
        <v>2100</v>
      </c>
      <c r="Y61" s="80" t="s">
        <v>2309</v>
      </c>
      <c r="Z61" s="81" t="s">
        <v>3002</v>
      </c>
      <c r="AA61" s="369" t="str">
        <f t="shared" si="3"/>
        <v>15x10, 5x4.5, -50 OS</v>
      </c>
      <c r="AB61" s="82" t="s">
        <v>1609</v>
      </c>
      <c r="AC61" s="92">
        <f>_xlfn.IFNA(VLOOKUP(AB61,ACCESSORIES!F:K,6,FALSE),"N/A")</f>
        <v>33</v>
      </c>
      <c r="AD61" s="89" t="s">
        <v>85</v>
      </c>
      <c r="AE61" s="105" t="s">
        <v>85</v>
      </c>
      <c r="AF61" s="101" t="s">
        <v>3100</v>
      </c>
      <c r="AG61" s="82" t="s">
        <v>1951</v>
      </c>
      <c r="AH61" s="9">
        <f>_xlfn.IFNA(VLOOKUP(AG61,ACCESSORIES!F:K,6,FALSE),"N/A")</f>
        <v>1.1000000000000001</v>
      </c>
      <c r="AI61" s="105" t="s">
        <v>266</v>
      </c>
      <c r="AJ61" s="105" t="s">
        <v>85</v>
      </c>
      <c r="AK61" s="3" t="s">
        <v>85</v>
      </c>
      <c r="AL61" s="105" t="s">
        <v>85</v>
      </c>
      <c r="AM61" s="105">
        <v>16.2</v>
      </c>
      <c r="AN61" s="105">
        <v>155</v>
      </c>
      <c r="AO61" s="26">
        <v>11</v>
      </c>
      <c r="AP61" s="26">
        <v>27</v>
      </c>
      <c r="AQ61" s="26">
        <v>32</v>
      </c>
      <c r="AR61" s="26">
        <v>31</v>
      </c>
      <c r="AS61" s="26">
        <v>182</v>
      </c>
      <c r="AT61" s="107">
        <v>178</v>
      </c>
      <c r="AU61" s="106">
        <v>79</v>
      </c>
      <c r="AV61" s="55">
        <v>52</v>
      </c>
      <c r="AW61" s="55">
        <v>74</v>
      </c>
      <c r="AX61" s="55">
        <v>140</v>
      </c>
      <c r="AY61" s="105" t="s">
        <v>85</v>
      </c>
      <c r="AZ61" s="104" t="str">
        <f>_xlfn.IFNA(VLOOKUP(AY61,ACCESSORIES!F:K,6,FALSE),"N/A")</f>
        <v>N/A</v>
      </c>
      <c r="BA61" s="105" t="s">
        <v>85</v>
      </c>
      <c r="BB61" s="104" t="str">
        <f>_xlfn.IFNA(VLOOKUP(BA61,ACCESSORIES!F:K,6,FALSE),"N/A")</f>
        <v>N/A</v>
      </c>
      <c r="BC61" s="79">
        <v>28.48</v>
      </c>
      <c r="BD61" s="57">
        <v>17.7</v>
      </c>
      <c r="BE61" s="57">
        <v>17.7</v>
      </c>
      <c r="BF61" s="57">
        <v>12.6</v>
      </c>
      <c r="BG61" s="82">
        <v>48</v>
      </c>
      <c r="BH61" s="122" t="s">
        <v>3551</v>
      </c>
      <c r="BI61" s="51" t="s">
        <v>4217</v>
      </c>
      <c r="BJ61" s="83" t="s">
        <v>4233</v>
      </c>
      <c r="BK61" s="30" t="s">
        <v>5818</v>
      </c>
      <c r="BL61" s="30" t="s">
        <v>5880</v>
      </c>
      <c r="BM61" s="83" t="s">
        <v>5881</v>
      </c>
      <c r="BN61" s="83" t="s">
        <v>5851</v>
      </c>
      <c r="BO61" s="83" t="s">
        <v>5878</v>
      </c>
      <c r="BP61" s="83" t="s">
        <v>4235</v>
      </c>
      <c r="BQ61" s="83"/>
      <c r="BR61" s="83"/>
      <c r="BS61" s="83"/>
      <c r="BT61" s="351" t="s">
        <v>3587</v>
      </c>
      <c r="BU61" s="363" t="s">
        <v>3588</v>
      </c>
      <c r="BV61" s="351" t="s">
        <v>3589</v>
      </c>
      <c r="BW61" s="363" t="s">
        <v>3590</v>
      </c>
      <c r="BX61" s="96" t="str">
        <f t="shared" si="4"/>
        <v>MR304 Double Standard, 15x10, -50mm Offset, 5x4.5, 83mm Centerbore, Matte Black</v>
      </c>
      <c r="BY61" s="83" t="s">
        <v>4044</v>
      </c>
      <c r="BZ61" s="83" t="s">
        <v>4045</v>
      </c>
      <c r="CA61" s="83" t="str">
        <f t="shared" si="5"/>
        <v>STREET (3XX)</v>
      </c>
    </row>
    <row r="62" spans="1:79" s="39" customFormat="1" ht="15" customHeight="1">
      <c r="A62" s="23">
        <f t="shared" si="0"/>
        <v>60</v>
      </c>
      <c r="B62" s="105" t="s">
        <v>84</v>
      </c>
      <c r="C62" s="105" t="s">
        <v>1072</v>
      </c>
      <c r="D62" s="5" t="s">
        <v>1116</v>
      </c>
      <c r="E62" s="94" t="str">
        <f>CONCATENATE(LEFT(D62,5),VLOOKUP(CONCATENATE(N62,"x",O62),'PART NUMBER GUIDE'!$B$9:$C$45,2,FALSE),VLOOKUP(CONCATENATE(P62, V62), 'PART NUMBER GUIDE'!$Q$6:$R$84, 2, FALSE),VLOOKUP(Y62,'PART NUMBER GUIDE'!$J$8:$K$37,2, FALSE),IF(U62="N/A",IF(ABS(S62)&lt;10,"0"&amp;ABS(S62),ABS(S62)),CONCATENATE(LEFT(U62,1),RIGHT(U62,1))), F62, G62)</f>
        <v>MR30451055550N</v>
      </c>
      <c r="F62" s="93" t="s">
        <v>2239</v>
      </c>
      <c r="G62" s="93"/>
      <c r="H62" s="81" t="s">
        <v>372</v>
      </c>
      <c r="I62" s="356">
        <v>40909</v>
      </c>
      <c r="J62" s="87" t="s">
        <v>1265</v>
      </c>
      <c r="K62" s="400">
        <v>280</v>
      </c>
      <c r="L62" s="95">
        <f t="shared" si="1"/>
        <v>280</v>
      </c>
      <c r="M62" s="402"/>
      <c r="N62" s="5">
        <v>15</v>
      </c>
      <c r="O62" s="8">
        <v>10</v>
      </c>
      <c r="P62" s="105" t="str">
        <f t="shared" si="2"/>
        <v>5x5.5</v>
      </c>
      <c r="Q62" s="3">
        <v>5</v>
      </c>
      <c r="R62" s="3">
        <v>5.5</v>
      </c>
      <c r="S62" s="3">
        <v>-50</v>
      </c>
      <c r="T62" s="19">
        <v>3.5</v>
      </c>
      <c r="U62" s="106" t="s">
        <v>85</v>
      </c>
      <c r="V62" s="17">
        <v>108</v>
      </c>
      <c r="W62" s="8">
        <v>24.07</v>
      </c>
      <c r="X62" s="52">
        <v>2100</v>
      </c>
      <c r="Y62" s="80" t="s">
        <v>2309</v>
      </c>
      <c r="Z62" s="81" t="s">
        <v>3002</v>
      </c>
      <c r="AA62" s="369" t="str">
        <f t="shared" si="3"/>
        <v>15x10, 5x5.5, -50 OS</v>
      </c>
      <c r="AB62" s="82" t="s">
        <v>1600</v>
      </c>
      <c r="AC62" s="92">
        <f>_xlfn.IFNA(VLOOKUP(AB62,ACCESSORIES!F:K,6,FALSE),"N/A")</f>
        <v>33</v>
      </c>
      <c r="AD62" s="89" t="s">
        <v>85</v>
      </c>
      <c r="AE62" s="105" t="s">
        <v>85</v>
      </c>
      <c r="AF62" s="105" t="s">
        <v>3016</v>
      </c>
      <c r="AG62" s="82" t="s">
        <v>1951</v>
      </c>
      <c r="AH62" s="9">
        <f>_xlfn.IFNA(VLOOKUP(AG62,ACCESSORIES!F:K,6,FALSE),"N/A")</f>
        <v>1.1000000000000001</v>
      </c>
      <c r="AI62" s="105" t="s">
        <v>266</v>
      </c>
      <c r="AJ62" s="105" t="s">
        <v>85</v>
      </c>
      <c r="AK62" s="3" t="s">
        <v>85</v>
      </c>
      <c r="AL62" s="105" t="s">
        <v>85</v>
      </c>
      <c r="AM62" s="105">
        <v>16.2</v>
      </c>
      <c r="AN62" s="105">
        <v>170</v>
      </c>
      <c r="AO62" s="26">
        <v>3</v>
      </c>
      <c r="AP62" s="26">
        <v>27</v>
      </c>
      <c r="AQ62" s="26">
        <v>32</v>
      </c>
      <c r="AR62" s="26">
        <v>31</v>
      </c>
      <c r="AS62" s="26">
        <v>182</v>
      </c>
      <c r="AT62" s="107">
        <v>178</v>
      </c>
      <c r="AU62" s="106">
        <v>107</v>
      </c>
      <c r="AV62" s="55">
        <v>41</v>
      </c>
      <c r="AW62" s="55">
        <v>74</v>
      </c>
      <c r="AX62" s="55">
        <v>140</v>
      </c>
      <c r="AY62" s="105" t="s">
        <v>85</v>
      </c>
      <c r="AZ62" s="104" t="str">
        <f>_xlfn.IFNA(VLOOKUP(AY62,ACCESSORIES!F:K,6,FALSE),"N/A")</f>
        <v>N/A</v>
      </c>
      <c r="BA62" s="105" t="s">
        <v>85</v>
      </c>
      <c r="BB62" s="104" t="str">
        <f>_xlfn.IFNA(VLOOKUP(BA62,ACCESSORIES!F:K,6,FALSE),"N/A")</f>
        <v>N/A</v>
      </c>
      <c r="BC62" s="79">
        <v>28.59</v>
      </c>
      <c r="BD62" s="57">
        <v>17.7</v>
      </c>
      <c r="BE62" s="57">
        <v>17.7</v>
      </c>
      <c r="BF62" s="57">
        <v>12.6</v>
      </c>
      <c r="BG62" s="82">
        <v>48</v>
      </c>
      <c r="BH62" s="122" t="s">
        <v>3551</v>
      </c>
      <c r="BI62" s="51" t="s">
        <v>4217</v>
      </c>
      <c r="BJ62" s="83" t="s">
        <v>4233</v>
      </c>
      <c r="BK62" s="30" t="s">
        <v>5818</v>
      </c>
      <c r="BL62" s="30" t="s">
        <v>5880</v>
      </c>
      <c r="BM62" s="83" t="s">
        <v>5881</v>
      </c>
      <c r="BN62" s="83" t="s">
        <v>5851</v>
      </c>
      <c r="BO62" s="83" t="s">
        <v>5878</v>
      </c>
      <c r="BP62" s="83" t="s">
        <v>4235</v>
      </c>
      <c r="BQ62" s="83"/>
      <c r="BR62" s="83"/>
      <c r="BS62" s="83"/>
      <c r="BT62" s="351" t="s">
        <v>3587</v>
      </c>
      <c r="BU62" s="363" t="s">
        <v>3588</v>
      </c>
      <c r="BV62" s="351" t="s">
        <v>3589</v>
      </c>
      <c r="BW62" s="363" t="s">
        <v>3590</v>
      </c>
      <c r="BX62" s="96" t="str">
        <f t="shared" si="4"/>
        <v>MR304 Double Standard, 15x10, -50mm Offset, 5x5.5, 108mm Centerbore, Matte Black</v>
      </c>
      <c r="BY62" s="83" t="s">
        <v>4044</v>
      </c>
      <c r="BZ62" s="83" t="s">
        <v>4045</v>
      </c>
      <c r="CA62" s="83" t="str">
        <f t="shared" si="5"/>
        <v>STREET (3XX)</v>
      </c>
    </row>
    <row r="63" spans="1:79" s="39" customFormat="1" ht="15" customHeight="1">
      <c r="A63" s="23">
        <f t="shared" ref="A63:A122" si="6">ROW(B63)-2</f>
        <v>61</v>
      </c>
      <c r="B63" s="105" t="s">
        <v>84</v>
      </c>
      <c r="C63" s="105" t="s">
        <v>1072</v>
      </c>
      <c r="D63" s="5" t="s">
        <v>1116</v>
      </c>
      <c r="E63" s="94" t="str">
        <f>CONCATENATE(LEFT(D63,5),VLOOKUP(CONCATENATE(N63,"x",O63),'PART NUMBER GUIDE'!$B$9:$C$45,2,FALSE),VLOOKUP(CONCATENATE(P63, V63), 'PART NUMBER GUIDE'!$Q$6:$R$84, 2, FALSE),VLOOKUP(Y63,'PART NUMBER GUIDE'!$J$8:$K$37,2, FALSE),IF(U63="N/A",IF(ABS(S63)&lt;10,"0"&amp;ABS(S63),ABS(S63)),CONCATENATE(LEFT(U63,1),RIGHT(U63,1))), F63, G63)</f>
        <v>MR30451060550N</v>
      </c>
      <c r="F63" s="93" t="s">
        <v>2239</v>
      </c>
      <c r="G63" s="93"/>
      <c r="H63" s="81" t="s">
        <v>374</v>
      </c>
      <c r="I63" s="356">
        <v>40909</v>
      </c>
      <c r="J63" s="87" t="s">
        <v>1265</v>
      </c>
      <c r="K63" s="400">
        <v>280</v>
      </c>
      <c r="L63" s="95">
        <f t="shared" si="1"/>
        <v>280</v>
      </c>
      <c r="M63" s="402"/>
      <c r="N63" s="5">
        <v>15</v>
      </c>
      <c r="O63" s="8">
        <v>10</v>
      </c>
      <c r="P63" s="105" t="str">
        <f t="shared" si="2"/>
        <v>6x5.5</v>
      </c>
      <c r="Q63" s="3">
        <v>6</v>
      </c>
      <c r="R63" s="3">
        <v>5.5</v>
      </c>
      <c r="S63" s="3">
        <v>-50</v>
      </c>
      <c r="T63" s="19">
        <v>3.5</v>
      </c>
      <c r="U63" s="106" t="s">
        <v>85</v>
      </c>
      <c r="V63" s="17">
        <v>108</v>
      </c>
      <c r="W63" s="8">
        <v>23.7</v>
      </c>
      <c r="X63" s="52">
        <v>2100</v>
      </c>
      <c r="Y63" s="80" t="s">
        <v>2309</v>
      </c>
      <c r="Z63" s="81" t="s">
        <v>3002</v>
      </c>
      <c r="AA63" s="369" t="str">
        <f t="shared" si="3"/>
        <v>15x10, 6x5.5, -50 OS</v>
      </c>
      <c r="AB63" s="82" t="s">
        <v>1600</v>
      </c>
      <c r="AC63" s="92">
        <f>_xlfn.IFNA(VLOOKUP(AB63,ACCESSORIES!F:K,6,FALSE),"N/A")</f>
        <v>33</v>
      </c>
      <c r="AD63" s="89" t="s">
        <v>85</v>
      </c>
      <c r="AE63" s="105" t="s">
        <v>85</v>
      </c>
      <c r="AF63" s="105" t="s">
        <v>3016</v>
      </c>
      <c r="AG63" s="82" t="s">
        <v>1951</v>
      </c>
      <c r="AH63" s="9">
        <f>_xlfn.IFNA(VLOOKUP(AG63,ACCESSORIES!F:K,6,FALSE),"N/A")</f>
        <v>1.1000000000000001</v>
      </c>
      <c r="AI63" s="105" t="s">
        <v>266</v>
      </c>
      <c r="AJ63" s="105" t="s">
        <v>85</v>
      </c>
      <c r="AK63" s="3" t="s">
        <v>85</v>
      </c>
      <c r="AL63" s="105" t="s">
        <v>85</v>
      </c>
      <c r="AM63" s="105">
        <v>16.2</v>
      </c>
      <c r="AN63" s="105">
        <v>170</v>
      </c>
      <c r="AO63" s="26">
        <v>3</v>
      </c>
      <c r="AP63" s="26">
        <v>27</v>
      </c>
      <c r="AQ63" s="26">
        <v>32</v>
      </c>
      <c r="AR63" s="26">
        <v>31</v>
      </c>
      <c r="AS63" s="26">
        <v>182</v>
      </c>
      <c r="AT63" s="107">
        <v>178</v>
      </c>
      <c r="AU63" s="106">
        <v>107</v>
      </c>
      <c r="AV63" s="55">
        <v>41</v>
      </c>
      <c r="AW63" s="55">
        <v>74</v>
      </c>
      <c r="AX63" s="55">
        <v>140</v>
      </c>
      <c r="AY63" s="105" t="s">
        <v>85</v>
      </c>
      <c r="AZ63" s="104" t="str">
        <f>_xlfn.IFNA(VLOOKUP(AY63,ACCESSORIES!F:K,6,FALSE),"N/A")</f>
        <v>N/A</v>
      </c>
      <c r="BA63" s="105" t="s">
        <v>85</v>
      </c>
      <c r="BB63" s="104" t="str">
        <f>_xlfn.IFNA(VLOOKUP(BA63,ACCESSORIES!F:K,6,FALSE),"N/A")</f>
        <v>N/A</v>
      </c>
      <c r="BC63" s="79">
        <v>27.2</v>
      </c>
      <c r="BD63" s="57">
        <v>17.7</v>
      </c>
      <c r="BE63" s="57">
        <v>17.7</v>
      </c>
      <c r="BF63" s="57">
        <v>12.6</v>
      </c>
      <c r="BG63" s="82">
        <v>48</v>
      </c>
      <c r="BH63" s="122" t="s">
        <v>3551</v>
      </c>
      <c r="BI63" s="51" t="s">
        <v>4217</v>
      </c>
      <c r="BJ63" s="83" t="s">
        <v>4233</v>
      </c>
      <c r="BK63" s="30" t="s">
        <v>5818</v>
      </c>
      <c r="BL63" s="30" t="s">
        <v>5880</v>
      </c>
      <c r="BM63" s="83" t="s">
        <v>5881</v>
      </c>
      <c r="BN63" s="83" t="s">
        <v>5851</v>
      </c>
      <c r="BO63" s="83" t="s">
        <v>5878</v>
      </c>
      <c r="BP63" s="83" t="s">
        <v>4235</v>
      </c>
      <c r="BQ63" s="83"/>
      <c r="BR63" s="83"/>
      <c r="BS63" s="83"/>
      <c r="BT63" s="351" t="s">
        <v>3595</v>
      </c>
      <c r="BU63" s="363" t="s">
        <v>3596</v>
      </c>
      <c r="BV63" s="351" t="s">
        <v>3597</v>
      </c>
      <c r="BW63" s="363" t="s">
        <v>3598</v>
      </c>
      <c r="BX63" s="96" t="str">
        <f t="shared" ref="BX63:BX122" si="7">CONCATENATE(IF(J63="Closeout","CLOSEOUT - ",""),D63,", ",N63,"x",O63,", ",IF(U63="N/A","",CONCATENATE(U63,"/")),IF(S63&gt;0,CONCATENATE("+",S63),S63),"mm Offset, ",P63,", ",V63,"mm Centerbore, ",PROPER(Y63),IF(G63="R",", Race Drilled",""),"",IF(BA63="N/A","",CONCATENATE(", w/ ",BA63)))</f>
        <v>MR304 Double Standard, 15x10, -50mm Offset, 6x5.5, 108mm Centerbore, Matte Black</v>
      </c>
      <c r="BY63" s="83" t="s">
        <v>4044</v>
      </c>
      <c r="BZ63" s="83" t="s">
        <v>4045</v>
      </c>
      <c r="CA63" s="83" t="str">
        <f t="shared" si="5"/>
        <v>STREET (3XX)</v>
      </c>
    </row>
    <row r="64" spans="1:79" s="39" customFormat="1" ht="15" customHeight="1">
      <c r="A64" s="23">
        <f t="shared" si="6"/>
        <v>62</v>
      </c>
      <c r="B64" s="105" t="s">
        <v>84</v>
      </c>
      <c r="C64" s="105" t="s">
        <v>1072</v>
      </c>
      <c r="D64" s="5" t="s">
        <v>1116</v>
      </c>
      <c r="E64" s="149" t="str">
        <f>CONCATENATE(LEFT(D64,5),VLOOKUP(CONCATENATE(N64,"x",O64),'PART NUMBER GUIDE'!$B$9:$C$45,2,FALSE),VLOOKUP(CONCATENATE(P64, V64), 'PART NUMBER GUIDE'!$Q$6:$R$84, 2, FALSE),VLOOKUP(Y64,'PART NUMBER GUIDE'!$J$8:$K$37,2, FALSE),IF(U64="N/A",IF(ABS(S64)&lt;10,"0"&amp;ABS(S64),ABS(S64)),CONCATENATE(LEFT(U64,1),RIGHT(U64,1))), F64, G64)</f>
        <v>MR30458012524N</v>
      </c>
      <c r="F64" s="93" t="s">
        <v>2239</v>
      </c>
      <c r="G64" s="93"/>
      <c r="H64" s="81" t="s">
        <v>376</v>
      </c>
      <c r="I64" s="356">
        <v>40909</v>
      </c>
      <c r="J64" s="87" t="s">
        <v>1265</v>
      </c>
      <c r="K64" s="400">
        <v>247.5</v>
      </c>
      <c r="L64" s="95">
        <f t="shared" si="1"/>
        <v>247.5</v>
      </c>
      <c r="M64" s="402"/>
      <c r="N64" s="5">
        <v>15</v>
      </c>
      <c r="O64" s="8">
        <v>8</v>
      </c>
      <c r="P64" s="105" t="str">
        <f t="shared" si="2"/>
        <v>5x4.5</v>
      </c>
      <c r="Q64" s="3">
        <v>5</v>
      </c>
      <c r="R64" s="3">
        <v>4.5</v>
      </c>
      <c r="S64" s="3">
        <v>-24</v>
      </c>
      <c r="T64" s="19">
        <v>3.5</v>
      </c>
      <c r="U64" s="106" t="s">
        <v>85</v>
      </c>
      <c r="V64" s="17">
        <v>83</v>
      </c>
      <c r="W64" s="8">
        <v>21.31</v>
      </c>
      <c r="X64" s="52">
        <v>2100</v>
      </c>
      <c r="Y64" s="80" t="s">
        <v>2309</v>
      </c>
      <c r="Z64" s="81" t="s">
        <v>3002</v>
      </c>
      <c r="AA64" s="369" t="str">
        <f t="shared" si="3"/>
        <v>15x8, 5x4.5, -24 OS</v>
      </c>
      <c r="AB64" s="82" t="s">
        <v>1609</v>
      </c>
      <c r="AC64" s="92">
        <f>_xlfn.IFNA(VLOOKUP(AB64,ACCESSORIES!F:K,6,FALSE),"N/A")</f>
        <v>33</v>
      </c>
      <c r="AD64" s="89" t="s">
        <v>85</v>
      </c>
      <c r="AE64" s="105" t="s">
        <v>85</v>
      </c>
      <c r="AF64" s="101" t="s">
        <v>3100</v>
      </c>
      <c r="AG64" s="82" t="s">
        <v>1951</v>
      </c>
      <c r="AH64" s="9">
        <f>_xlfn.IFNA(VLOOKUP(AG64,ACCESSORIES!F:K,6,FALSE),"N/A")</f>
        <v>1.1000000000000001</v>
      </c>
      <c r="AI64" s="105" t="s">
        <v>266</v>
      </c>
      <c r="AJ64" s="105" t="s">
        <v>85</v>
      </c>
      <c r="AK64" s="3" t="s">
        <v>85</v>
      </c>
      <c r="AL64" s="105" t="s">
        <v>85</v>
      </c>
      <c r="AM64" s="105">
        <v>16.2</v>
      </c>
      <c r="AN64" s="105">
        <v>155</v>
      </c>
      <c r="AO64" s="26">
        <v>11</v>
      </c>
      <c r="AP64" s="26">
        <v>27</v>
      </c>
      <c r="AQ64" s="26">
        <v>32</v>
      </c>
      <c r="AR64" s="26">
        <v>31</v>
      </c>
      <c r="AS64" s="26">
        <v>182</v>
      </c>
      <c r="AT64" s="107">
        <v>178</v>
      </c>
      <c r="AU64" s="106">
        <v>79</v>
      </c>
      <c r="AV64" s="55">
        <v>52</v>
      </c>
      <c r="AW64" s="55">
        <v>74</v>
      </c>
      <c r="AX64" s="55">
        <v>90</v>
      </c>
      <c r="AY64" s="105" t="s">
        <v>85</v>
      </c>
      <c r="AZ64" s="104" t="str">
        <f>_xlfn.IFNA(VLOOKUP(AY64,ACCESSORIES!F:K,6,FALSE),"N/A")</f>
        <v>N/A</v>
      </c>
      <c r="BA64" s="105" t="s">
        <v>85</v>
      </c>
      <c r="BB64" s="104" t="str">
        <f>_xlfn.IFNA(VLOOKUP(BA64,ACCESSORIES!F:K,6,FALSE),"N/A")</f>
        <v>N/A</v>
      </c>
      <c r="BC64" s="79">
        <v>25.61</v>
      </c>
      <c r="BD64" s="57">
        <v>17.600000000000001</v>
      </c>
      <c r="BE64" s="57">
        <v>17.600000000000001</v>
      </c>
      <c r="BF64" s="57">
        <v>10.5</v>
      </c>
      <c r="BG64" s="82">
        <v>48</v>
      </c>
      <c r="BH64" s="122" t="s">
        <v>3551</v>
      </c>
      <c r="BI64" s="51" t="s">
        <v>4217</v>
      </c>
      <c r="BJ64" s="83" t="s">
        <v>4233</v>
      </c>
      <c r="BK64" s="30" t="s">
        <v>5818</v>
      </c>
      <c r="BL64" s="30" t="s">
        <v>5880</v>
      </c>
      <c r="BM64" s="83" t="s">
        <v>5881</v>
      </c>
      <c r="BN64" s="83" t="s">
        <v>5851</v>
      </c>
      <c r="BO64" s="83" t="s">
        <v>5878</v>
      </c>
      <c r="BP64" s="83" t="s">
        <v>4235</v>
      </c>
      <c r="BQ64" s="83"/>
      <c r="BR64" s="83"/>
      <c r="BS64" s="83"/>
      <c r="BT64" s="351" t="s">
        <v>3587</v>
      </c>
      <c r="BU64" s="363" t="s">
        <v>3588</v>
      </c>
      <c r="BV64" s="351" t="s">
        <v>3589</v>
      </c>
      <c r="BW64" s="363" t="s">
        <v>3590</v>
      </c>
      <c r="BX64" s="96" t="str">
        <f t="shared" si="7"/>
        <v>MR304 Double Standard, 15x8, -24mm Offset, 5x4.5, 83mm Centerbore, Matte Black</v>
      </c>
      <c r="BY64" s="83" t="s">
        <v>4044</v>
      </c>
      <c r="BZ64" s="83" t="s">
        <v>4045</v>
      </c>
      <c r="CA64" s="83" t="str">
        <f t="shared" si="5"/>
        <v>STREET (3XX)</v>
      </c>
    </row>
    <row r="65" spans="1:79" s="39" customFormat="1" ht="15" customHeight="1">
      <c r="A65" s="23">
        <f t="shared" si="6"/>
        <v>63</v>
      </c>
      <c r="B65" s="105" t="s">
        <v>84</v>
      </c>
      <c r="C65" s="105" t="s">
        <v>1072</v>
      </c>
      <c r="D65" s="5" t="s">
        <v>1116</v>
      </c>
      <c r="E65" s="149" t="str">
        <f>CONCATENATE(LEFT(D65,5),VLOOKUP(CONCATENATE(N65,"x",O65),'PART NUMBER GUIDE'!$B$9:$C$45,2,FALSE),VLOOKUP(CONCATENATE(P65, V65), 'PART NUMBER GUIDE'!$Q$6:$R$84, 2, FALSE),VLOOKUP(Y65,'PART NUMBER GUIDE'!$J$8:$K$37,2, FALSE),IF(U65="N/A",IF(ABS(S65)&lt;10,"0"&amp;ABS(S65),ABS(S65)),CONCATENATE(LEFT(U65,1),RIGHT(U65,1))), F65, G65)</f>
        <v>MR30458012924N</v>
      </c>
      <c r="F65" s="93" t="s">
        <v>2239</v>
      </c>
      <c r="G65" s="93"/>
      <c r="H65" s="81" t="s">
        <v>5080</v>
      </c>
      <c r="I65" s="356">
        <v>44210</v>
      </c>
      <c r="J65" s="87" t="s">
        <v>1265</v>
      </c>
      <c r="K65" s="400">
        <v>247.5</v>
      </c>
      <c r="L65" s="95">
        <f t="shared" si="1"/>
        <v>247.5</v>
      </c>
      <c r="M65" s="402"/>
      <c r="N65" s="5">
        <v>15</v>
      </c>
      <c r="O65" s="8">
        <v>8</v>
      </c>
      <c r="P65" s="105" t="str">
        <f t="shared" si="2"/>
        <v>5x4.5</v>
      </c>
      <c r="Q65" s="3">
        <v>5</v>
      </c>
      <c r="R65" s="3">
        <v>4.5</v>
      </c>
      <c r="S65" s="3">
        <v>-24</v>
      </c>
      <c r="T65" s="19">
        <v>3.5</v>
      </c>
      <c r="U65" s="106" t="s">
        <v>85</v>
      </c>
      <c r="V65" s="17">
        <v>83</v>
      </c>
      <c r="W65" s="8">
        <v>21.02</v>
      </c>
      <c r="X65" s="52">
        <v>2100</v>
      </c>
      <c r="Y65" s="80" t="s">
        <v>2312</v>
      </c>
      <c r="Z65" s="81" t="s">
        <v>3003</v>
      </c>
      <c r="AA65" s="369" t="str">
        <f t="shared" si="3"/>
        <v>15x8, 5x4.5, -24 OS</v>
      </c>
      <c r="AB65" s="82" t="s">
        <v>1609</v>
      </c>
      <c r="AC65" s="92">
        <f>_xlfn.IFNA(VLOOKUP(AB65,ACCESSORIES!F:K,6,FALSE),"N/A")</f>
        <v>33</v>
      </c>
      <c r="AD65" s="89" t="s">
        <v>85</v>
      </c>
      <c r="AE65" s="105" t="s">
        <v>85</v>
      </c>
      <c r="AF65" s="101" t="s">
        <v>3100</v>
      </c>
      <c r="AG65" s="82" t="s">
        <v>1951</v>
      </c>
      <c r="AH65" s="9">
        <f>_xlfn.IFNA(VLOOKUP(AG65,ACCESSORIES!F:K,6,FALSE),"N/A")</f>
        <v>1.1000000000000001</v>
      </c>
      <c r="AI65" s="105" t="s">
        <v>266</v>
      </c>
      <c r="AJ65" s="105" t="s">
        <v>85</v>
      </c>
      <c r="AK65" s="3" t="s">
        <v>85</v>
      </c>
      <c r="AL65" s="105" t="s">
        <v>85</v>
      </c>
      <c r="AM65" s="105">
        <v>16.2</v>
      </c>
      <c r="AN65" s="105">
        <v>155</v>
      </c>
      <c r="AO65" s="26">
        <v>11</v>
      </c>
      <c r="AP65" s="26">
        <v>27</v>
      </c>
      <c r="AQ65" s="26">
        <v>32</v>
      </c>
      <c r="AR65" s="26">
        <v>31</v>
      </c>
      <c r="AS65" s="26">
        <v>182</v>
      </c>
      <c r="AT65" s="107">
        <v>178</v>
      </c>
      <c r="AU65" s="106">
        <v>79</v>
      </c>
      <c r="AV65" s="55">
        <v>52</v>
      </c>
      <c r="AW65" s="55">
        <v>74</v>
      </c>
      <c r="AX65" s="55">
        <v>90</v>
      </c>
      <c r="AY65" s="105" t="s">
        <v>85</v>
      </c>
      <c r="AZ65" s="104" t="str">
        <f>_xlfn.IFNA(VLOOKUP(AY65,ACCESSORIES!F:K,6,FALSE),"N/A")</f>
        <v>N/A</v>
      </c>
      <c r="BA65" s="105" t="s">
        <v>85</v>
      </c>
      <c r="BB65" s="104" t="str">
        <f>_xlfn.IFNA(VLOOKUP(BA65,ACCESSORIES!F:K,6,FALSE),"N/A")</f>
        <v>N/A</v>
      </c>
      <c r="BC65" s="79">
        <v>25.32</v>
      </c>
      <c r="BD65" s="57">
        <v>17.600000000000001</v>
      </c>
      <c r="BE65" s="57">
        <v>17.600000000000001</v>
      </c>
      <c r="BF65" s="57">
        <v>10.5</v>
      </c>
      <c r="BG65" s="82">
        <v>48</v>
      </c>
      <c r="BH65" s="122" t="s">
        <v>3551</v>
      </c>
      <c r="BI65" s="51" t="s">
        <v>4217</v>
      </c>
      <c r="BJ65" s="83" t="s">
        <v>4233</v>
      </c>
      <c r="BK65" s="30" t="s">
        <v>5818</v>
      </c>
      <c r="BL65" s="30" t="s">
        <v>5880</v>
      </c>
      <c r="BM65" s="83" t="s">
        <v>5881</v>
      </c>
      <c r="BN65" s="83" t="s">
        <v>5851</v>
      </c>
      <c r="BO65" s="83" t="s">
        <v>5878</v>
      </c>
      <c r="BP65" s="83" t="s">
        <v>4235</v>
      </c>
      <c r="BQ65" s="83"/>
      <c r="BR65" s="83"/>
      <c r="BS65" s="83"/>
      <c r="BT65" s="351" t="s">
        <v>5575</v>
      </c>
      <c r="BU65" s="363" t="s">
        <v>5574</v>
      </c>
      <c r="BV65" s="351" t="s">
        <v>5577</v>
      </c>
      <c r="BW65" s="363" t="s">
        <v>5576</v>
      </c>
      <c r="BX65" s="96" t="str">
        <f t="shared" si="7"/>
        <v>MR304 Double Standard, 15x8, -24mm Offset, 5x4.5, 83mm Centerbore, Method Bronze</v>
      </c>
      <c r="BY65" s="83" t="s">
        <v>4044</v>
      </c>
      <c r="BZ65" s="83" t="s">
        <v>4045</v>
      </c>
      <c r="CA65" s="83" t="str">
        <f t="shared" si="5"/>
        <v>STREET (3XX)</v>
      </c>
    </row>
    <row r="66" spans="1:79" s="39" customFormat="1" ht="15" customHeight="1">
      <c r="A66" s="23">
        <f t="shared" si="6"/>
        <v>64</v>
      </c>
      <c r="B66" s="105" t="s">
        <v>84</v>
      </c>
      <c r="C66" s="105" t="s">
        <v>1072</v>
      </c>
      <c r="D66" s="5" t="s">
        <v>1116</v>
      </c>
      <c r="E66" s="94" t="str">
        <f>CONCATENATE(LEFT(D66,5),VLOOKUP(CONCATENATE(N66,"x",O66),'PART NUMBER GUIDE'!$B$9:$C$45,2,FALSE),VLOOKUP(CONCATENATE(P66, V66), 'PART NUMBER GUIDE'!$Q$6:$R$84, 2, FALSE),VLOOKUP(Y66,'PART NUMBER GUIDE'!$J$8:$K$37,2, FALSE),IF(U66="N/A",IF(ABS(S66)&lt;10,"0"&amp;ABS(S66),ABS(S66)),CONCATENATE(LEFT(U66,1),RIGHT(U66,1))), F66, G66)</f>
        <v>MR30458055524N</v>
      </c>
      <c r="F66" s="93" t="s">
        <v>2239</v>
      </c>
      <c r="G66" s="93"/>
      <c r="H66" s="81" t="s">
        <v>378</v>
      </c>
      <c r="I66" s="356">
        <v>40909</v>
      </c>
      <c r="J66" s="87" t="s">
        <v>1265</v>
      </c>
      <c r="K66" s="400">
        <v>247.5</v>
      </c>
      <c r="L66" s="95">
        <f t="shared" si="1"/>
        <v>247.5</v>
      </c>
      <c r="M66" s="402"/>
      <c r="N66" s="5">
        <v>15</v>
      </c>
      <c r="O66" s="8">
        <v>8</v>
      </c>
      <c r="P66" s="105" t="str">
        <f t="shared" si="2"/>
        <v>5x5.5</v>
      </c>
      <c r="Q66" s="3">
        <v>5</v>
      </c>
      <c r="R66" s="3">
        <v>5.5</v>
      </c>
      <c r="S66" s="3">
        <v>-24</v>
      </c>
      <c r="T66" s="19">
        <v>3.5</v>
      </c>
      <c r="U66" s="106" t="s">
        <v>85</v>
      </c>
      <c r="V66" s="17">
        <v>108</v>
      </c>
      <c r="W66" s="8">
        <v>21.64</v>
      </c>
      <c r="X66" s="52">
        <v>2100</v>
      </c>
      <c r="Y66" s="80" t="s">
        <v>2309</v>
      </c>
      <c r="Z66" s="81" t="s">
        <v>3002</v>
      </c>
      <c r="AA66" s="369" t="str">
        <f t="shared" si="3"/>
        <v>15x8, 5x5.5, -24 OS</v>
      </c>
      <c r="AB66" s="82" t="s">
        <v>1600</v>
      </c>
      <c r="AC66" s="92">
        <f>_xlfn.IFNA(VLOOKUP(AB66,ACCESSORIES!F:K,6,FALSE),"N/A")</f>
        <v>33</v>
      </c>
      <c r="AD66" s="89" t="s">
        <v>85</v>
      </c>
      <c r="AE66" s="105" t="s">
        <v>85</v>
      </c>
      <c r="AF66" s="105" t="s">
        <v>3016</v>
      </c>
      <c r="AG66" s="82" t="s">
        <v>1951</v>
      </c>
      <c r="AH66" s="9">
        <f>_xlfn.IFNA(VLOOKUP(AG66,ACCESSORIES!F:K,6,FALSE),"N/A")</f>
        <v>1.1000000000000001</v>
      </c>
      <c r="AI66" s="105" t="s">
        <v>266</v>
      </c>
      <c r="AJ66" s="105" t="s">
        <v>85</v>
      </c>
      <c r="AK66" s="3" t="s">
        <v>85</v>
      </c>
      <c r="AL66" s="105" t="s">
        <v>85</v>
      </c>
      <c r="AM66" s="105">
        <v>16.2</v>
      </c>
      <c r="AN66" s="105">
        <v>170</v>
      </c>
      <c r="AO66" s="26">
        <v>3</v>
      </c>
      <c r="AP66" s="26">
        <v>27</v>
      </c>
      <c r="AQ66" s="26">
        <v>32</v>
      </c>
      <c r="AR66" s="26">
        <v>31</v>
      </c>
      <c r="AS66" s="26">
        <v>182</v>
      </c>
      <c r="AT66" s="107">
        <v>178</v>
      </c>
      <c r="AU66" s="106">
        <v>107</v>
      </c>
      <c r="AV66" s="55">
        <v>41</v>
      </c>
      <c r="AW66" s="55">
        <v>74</v>
      </c>
      <c r="AX66" s="55">
        <v>90</v>
      </c>
      <c r="AY66" s="105" t="s">
        <v>85</v>
      </c>
      <c r="AZ66" s="104" t="str">
        <f>_xlfn.IFNA(VLOOKUP(AY66,ACCESSORIES!F:K,6,FALSE),"N/A")</f>
        <v>N/A</v>
      </c>
      <c r="BA66" s="105" t="s">
        <v>85</v>
      </c>
      <c r="BB66" s="104" t="str">
        <f>_xlfn.IFNA(VLOOKUP(BA66,ACCESSORIES!F:K,6,FALSE),"N/A")</f>
        <v>N/A</v>
      </c>
      <c r="BC66" s="79">
        <v>24.91</v>
      </c>
      <c r="BD66" s="57">
        <v>17.600000000000001</v>
      </c>
      <c r="BE66" s="57">
        <v>17.600000000000001</v>
      </c>
      <c r="BF66" s="57">
        <v>10.5</v>
      </c>
      <c r="BG66" s="82">
        <v>48</v>
      </c>
      <c r="BH66" s="122" t="s">
        <v>3551</v>
      </c>
      <c r="BI66" s="51" t="s">
        <v>4217</v>
      </c>
      <c r="BJ66" s="83" t="s">
        <v>4233</v>
      </c>
      <c r="BK66" s="30" t="s">
        <v>5818</v>
      </c>
      <c r="BL66" s="30" t="s">
        <v>5880</v>
      </c>
      <c r="BM66" s="83" t="s">
        <v>5881</v>
      </c>
      <c r="BN66" s="83" t="s">
        <v>5851</v>
      </c>
      <c r="BO66" s="83" t="s">
        <v>5878</v>
      </c>
      <c r="BP66" s="83" t="s">
        <v>4235</v>
      </c>
      <c r="BQ66" s="83"/>
      <c r="BR66" s="83"/>
      <c r="BS66" s="83"/>
      <c r="BT66" s="351" t="s">
        <v>3587</v>
      </c>
      <c r="BU66" s="363" t="s">
        <v>3588</v>
      </c>
      <c r="BV66" s="351" t="s">
        <v>3589</v>
      </c>
      <c r="BW66" s="363" t="s">
        <v>3590</v>
      </c>
      <c r="BX66" s="96" t="str">
        <f t="shared" si="7"/>
        <v>MR304 Double Standard, 15x8, -24mm Offset, 5x5.5, 108mm Centerbore, Matte Black</v>
      </c>
      <c r="BY66" s="83" t="s">
        <v>4044</v>
      </c>
      <c r="BZ66" s="83" t="s">
        <v>4045</v>
      </c>
      <c r="CA66" s="83" t="str">
        <f t="shared" si="5"/>
        <v>STREET (3XX)</v>
      </c>
    </row>
    <row r="67" spans="1:79" s="39" customFormat="1" ht="15" customHeight="1">
      <c r="A67" s="23">
        <f t="shared" si="6"/>
        <v>65</v>
      </c>
      <c r="B67" s="105" t="s">
        <v>84</v>
      </c>
      <c r="C67" s="105" t="s">
        <v>1072</v>
      </c>
      <c r="D67" s="5" t="s">
        <v>1116</v>
      </c>
      <c r="E67" s="94" t="str">
        <f>CONCATENATE(LEFT(D67,5),VLOOKUP(CONCATENATE(N67,"x",O67),'PART NUMBER GUIDE'!$B$9:$C$45,2,FALSE),VLOOKUP(CONCATENATE(P67, V67), 'PART NUMBER GUIDE'!$Q$6:$R$84, 2, FALSE),VLOOKUP(Y67,'PART NUMBER GUIDE'!$J$8:$K$37,2, FALSE),IF(U67="N/A",IF(ABS(S67)&lt;10,"0"&amp;ABS(S67),ABS(S67)),CONCATENATE(LEFT(U67,1),RIGHT(U67,1))), F67, G67)</f>
        <v>MR30458060524N</v>
      </c>
      <c r="F67" s="93" t="s">
        <v>2239</v>
      </c>
      <c r="G67" s="93"/>
      <c r="H67" s="81" t="s">
        <v>380</v>
      </c>
      <c r="I67" s="356">
        <v>40909</v>
      </c>
      <c r="J67" s="87" t="s">
        <v>1265</v>
      </c>
      <c r="K67" s="400">
        <v>247.5</v>
      </c>
      <c r="L67" s="95">
        <f t="shared" ref="L67:L130" si="8">IF(J67="Coming Soon",K67,IF(J67="Active",K67,""))</f>
        <v>247.5</v>
      </c>
      <c r="M67" s="402"/>
      <c r="N67" s="5">
        <v>15</v>
      </c>
      <c r="O67" s="8">
        <v>8</v>
      </c>
      <c r="P67" s="105" t="str">
        <f t="shared" ref="P67:P130" si="9">CONCATENATE(Q67,"x",R67)</f>
        <v>6x5.5</v>
      </c>
      <c r="Q67" s="3">
        <v>6</v>
      </c>
      <c r="R67" s="3">
        <v>5.5</v>
      </c>
      <c r="S67" s="3">
        <v>-24</v>
      </c>
      <c r="T67" s="19">
        <v>3.5</v>
      </c>
      <c r="U67" s="106" t="s">
        <v>85</v>
      </c>
      <c r="V67" s="17">
        <v>108</v>
      </c>
      <c r="W67" s="8">
        <v>21.46</v>
      </c>
      <c r="X67" s="52">
        <v>2100</v>
      </c>
      <c r="Y67" s="80" t="s">
        <v>2309</v>
      </c>
      <c r="Z67" s="81" t="s">
        <v>3002</v>
      </c>
      <c r="AA67" s="369" t="str">
        <f t="shared" ref="AA67:AA130" si="10">_xlfn.CONCAT(N67,"x",O67,","," ",P67,","," ",S67," ","OS")</f>
        <v>15x8, 6x5.5, -24 OS</v>
      </c>
      <c r="AB67" s="82" t="s">
        <v>1600</v>
      </c>
      <c r="AC67" s="92">
        <f>_xlfn.IFNA(VLOOKUP(AB67,ACCESSORIES!F:K,6,FALSE),"N/A")</f>
        <v>33</v>
      </c>
      <c r="AD67" s="89" t="s">
        <v>85</v>
      </c>
      <c r="AE67" s="105" t="s">
        <v>85</v>
      </c>
      <c r="AF67" s="105" t="s">
        <v>3016</v>
      </c>
      <c r="AG67" s="82" t="s">
        <v>1951</v>
      </c>
      <c r="AH67" s="9">
        <f>_xlfn.IFNA(VLOOKUP(AG67,ACCESSORIES!F:K,6,FALSE),"N/A")</f>
        <v>1.1000000000000001</v>
      </c>
      <c r="AI67" s="105" t="s">
        <v>266</v>
      </c>
      <c r="AJ67" s="105" t="s">
        <v>85</v>
      </c>
      <c r="AK67" s="3" t="s">
        <v>85</v>
      </c>
      <c r="AL67" s="105" t="s">
        <v>85</v>
      </c>
      <c r="AM67" s="105">
        <v>16.2</v>
      </c>
      <c r="AN67" s="105">
        <v>170</v>
      </c>
      <c r="AO67" s="26">
        <v>3</v>
      </c>
      <c r="AP67" s="26">
        <v>27</v>
      </c>
      <c r="AQ67" s="26">
        <v>32</v>
      </c>
      <c r="AR67" s="26">
        <v>31</v>
      </c>
      <c r="AS67" s="26">
        <v>182</v>
      </c>
      <c r="AT67" s="107">
        <v>178</v>
      </c>
      <c r="AU67" s="106">
        <v>107</v>
      </c>
      <c r="AV67" s="55">
        <v>41</v>
      </c>
      <c r="AW67" s="55">
        <v>74</v>
      </c>
      <c r="AX67" s="55">
        <v>90</v>
      </c>
      <c r="AY67" s="105" t="s">
        <v>85</v>
      </c>
      <c r="AZ67" s="104" t="str">
        <f>_xlfn.IFNA(VLOOKUP(AY67,ACCESSORIES!F:K,6,FALSE),"N/A")</f>
        <v>N/A</v>
      </c>
      <c r="BA67" s="105" t="s">
        <v>85</v>
      </c>
      <c r="BB67" s="104" t="str">
        <f>_xlfn.IFNA(VLOOKUP(BA67,ACCESSORIES!F:K,6,FALSE),"N/A")</f>
        <v>N/A</v>
      </c>
      <c r="BC67" s="79">
        <v>25.61</v>
      </c>
      <c r="BD67" s="57">
        <v>17.600000000000001</v>
      </c>
      <c r="BE67" s="57">
        <v>17.600000000000001</v>
      </c>
      <c r="BF67" s="57">
        <v>10.5</v>
      </c>
      <c r="BG67" s="82">
        <v>48</v>
      </c>
      <c r="BH67" s="122" t="s">
        <v>3551</v>
      </c>
      <c r="BI67" s="51" t="s">
        <v>4217</v>
      </c>
      <c r="BJ67" s="83" t="s">
        <v>4233</v>
      </c>
      <c r="BK67" s="30" t="s">
        <v>5818</v>
      </c>
      <c r="BL67" s="30" t="s">
        <v>5880</v>
      </c>
      <c r="BM67" s="83" t="s">
        <v>5881</v>
      </c>
      <c r="BN67" s="83" t="s">
        <v>5851</v>
      </c>
      <c r="BO67" s="83" t="s">
        <v>5878</v>
      </c>
      <c r="BP67" s="83" t="s">
        <v>4235</v>
      </c>
      <c r="BQ67" s="83"/>
      <c r="BR67" s="83"/>
      <c r="BS67" s="83"/>
      <c r="BT67" s="351" t="s">
        <v>3595</v>
      </c>
      <c r="BU67" s="363" t="s">
        <v>3596</v>
      </c>
      <c r="BV67" s="351" t="s">
        <v>3597</v>
      </c>
      <c r="BW67" s="363" t="s">
        <v>3598</v>
      </c>
      <c r="BX67" s="96" t="str">
        <f t="shared" si="7"/>
        <v>MR304 Double Standard, 15x8, -24mm Offset, 6x5.5, 108mm Centerbore, Matte Black</v>
      </c>
      <c r="BY67" s="83" t="s">
        <v>4044</v>
      </c>
      <c r="BZ67" s="83" t="s">
        <v>4045</v>
      </c>
      <c r="CA67" s="83" t="str">
        <f t="shared" ref="CA67:CA130" si="11">C67</f>
        <v>STREET (3XX)</v>
      </c>
    </row>
    <row r="68" spans="1:79" s="39" customFormat="1" ht="15" customHeight="1">
      <c r="A68" s="23">
        <f t="shared" si="6"/>
        <v>66</v>
      </c>
      <c r="B68" s="105" t="s">
        <v>84</v>
      </c>
      <c r="C68" s="105" t="s">
        <v>1072</v>
      </c>
      <c r="D68" s="5" t="s">
        <v>1116</v>
      </c>
      <c r="E68" s="94" t="str">
        <f>CONCATENATE(LEFT(D68,5),VLOOKUP(CONCATENATE(N68,"x",O68),'PART NUMBER GUIDE'!$B$9:$C$45,2,FALSE),VLOOKUP(CONCATENATE(P68, V68), 'PART NUMBER GUIDE'!$Q$6:$R$84, 2, FALSE),VLOOKUP(Y68,'PART NUMBER GUIDE'!$J$8:$K$37,2, FALSE),IF(U68="N/A",IF(ABS(S68)&lt;10,"0"&amp;ABS(S68),ABS(S68)),CONCATENATE(LEFT(U68,1),RIGHT(U68,1))), F68, G68)</f>
        <v>MR30468060500</v>
      </c>
      <c r="F68" s="93"/>
      <c r="G68" s="93"/>
      <c r="H68" s="81" t="s">
        <v>388</v>
      </c>
      <c r="I68" s="356">
        <v>40909</v>
      </c>
      <c r="J68" s="87" t="s">
        <v>1265</v>
      </c>
      <c r="K68" s="400">
        <v>288</v>
      </c>
      <c r="L68" s="95">
        <f t="shared" si="8"/>
        <v>288</v>
      </c>
      <c r="M68" s="402"/>
      <c r="N68" s="5">
        <v>16</v>
      </c>
      <c r="O68" s="8">
        <v>8</v>
      </c>
      <c r="P68" s="105" t="str">
        <f t="shared" si="9"/>
        <v>6x5.5</v>
      </c>
      <c r="Q68" s="3">
        <v>6</v>
      </c>
      <c r="R68" s="3">
        <v>5.5</v>
      </c>
      <c r="S68" s="3">
        <v>0</v>
      </c>
      <c r="T68" s="19">
        <v>4.5</v>
      </c>
      <c r="U68" s="106" t="s">
        <v>85</v>
      </c>
      <c r="V68" s="17">
        <v>108</v>
      </c>
      <c r="W68" s="8">
        <v>24.4</v>
      </c>
      <c r="X68" s="52">
        <v>3200</v>
      </c>
      <c r="Y68" s="80" t="s">
        <v>2309</v>
      </c>
      <c r="Z68" s="81" t="s">
        <v>3002</v>
      </c>
      <c r="AA68" s="369" t="str">
        <f t="shared" si="10"/>
        <v>16x8, 6x5.5, 0 OS</v>
      </c>
      <c r="AB68" s="82" t="s">
        <v>1600</v>
      </c>
      <c r="AC68" s="92">
        <f>_xlfn.IFNA(VLOOKUP(AB68,ACCESSORIES!F:K,6,FALSE),"N/A")</f>
        <v>33</v>
      </c>
      <c r="AD68" s="89" t="s">
        <v>85</v>
      </c>
      <c r="AE68" s="105" t="s">
        <v>85</v>
      </c>
      <c r="AF68" s="105" t="s">
        <v>3016</v>
      </c>
      <c r="AG68" s="82" t="s">
        <v>1951</v>
      </c>
      <c r="AH68" s="9">
        <f>_xlfn.IFNA(VLOOKUP(AG68,ACCESSORIES!F:K,6,FALSE),"N/A")</f>
        <v>1.1000000000000001</v>
      </c>
      <c r="AI68" s="105" t="s">
        <v>266</v>
      </c>
      <c r="AJ68" s="105" t="s">
        <v>85</v>
      </c>
      <c r="AK68" s="3" t="s">
        <v>85</v>
      </c>
      <c r="AL68" s="105" t="s">
        <v>85</v>
      </c>
      <c r="AM68" s="105">
        <v>16.2</v>
      </c>
      <c r="AN68" s="105">
        <v>170</v>
      </c>
      <c r="AO68" s="26">
        <v>3</v>
      </c>
      <c r="AP68" s="26">
        <v>18</v>
      </c>
      <c r="AQ68" s="26">
        <v>27</v>
      </c>
      <c r="AR68" s="26">
        <v>26</v>
      </c>
      <c r="AS68" s="26">
        <v>193</v>
      </c>
      <c r="AT68" s="107">
        <v>191</v>
      </c>
      <c r="AU68" s="106">
        <v>107</v>
      </c>
      <c r="AV68" s="55">
        <v>41</v>
      </c>
      <c r="AW68" s="55">
        <v>74</v>
      </c>
      <c r="AX68" s="55">
        <v>70</v>
      </c>
      <c r="AY68" s="105" t="s">
        <v>85</v>
      </c>
      <c r="AZ68" s="104" t="str">
        <f>_xlfn.IFNA(VLOOKUP(AY68,ACCESSORIES!F:K,6,FALSE),"N/A")</f>
        <v>N/A</v>
      </c>
      <c r="BA68" s="105" t="s">
        <v>85</v>
      </c>
      <c r="BB68" s="104" t="str">
        <f>_xlfn.IFNA(VLOOKUP(BA68,ACCESSORIES!F:K,6,FALSE),"N/A")</f>
        <v>N/A</v>
      </c>
      <c r="BC68" s="79">
        <v>29.06</v>
      </c>
      <c r="BD68" s="57">
        <v>18.7</v>
      </c>
      <c r="BE68" s="57">
        <v>18.7</v>
      </c>
      <c r="BF68" s="57">
        <v>10.6</v>
      </c>
      <c r="BG68" s="82">
        <v>36</v>
      </c>
      <c r="BH68" s="122" t="s">
        <v>3551</v>
      </c>
      <c r="BI68" s="51" t="s">
        <v>4217</v>
      </c>
      <c r="BJ68" s="83" t="s">
        <v>4233</v>
      </c>
      <c r="BK68" s="30" t="s">
        <v>5818</v>
      </c>
      <c r="BL68" s="30" t="s">
        <v>5880</v>
      </c>
      <c r="BM68" s="83" t="s">
        <v>5881</v>
      </c>
      <c r="BN68" s="83" t="s">
        <v>5851</v>
      </c>
      <c r="BO68" s="83" t="s">
        <v>5878</v>
      </c>
      <c r="BP68" s="83" t="s">
        <v>4235</v>
      </c>
      <c r="BQ68" s="83"/>
      <c r="BR68" s="83"/>
      <c r="BS68" s="83"/>
      <c r="BT68" s="351" t="s">
        <v>3595</v>
      </c>
      <c r="BU68" s="363" t="s">
        <v>3596</v>
      </c>
      <c r="BV68" s="351" t="s">
        <v>3597</v>
      </c>
      <c r="BW68" s="363" t="s">
        <v>3598</v>
      </c>
      <c r="BX68" s="96" t="str">
        <f t="shared" si="7"/>
        <v>MR304 Double Standard, 16x8, 0mm Offset, 6x5.5, 108mm Centerbore, Matte Black</v>
      </c>
      <c r="BY68" s="83" t="s">
        <v>4044</v>
      </c>
      <c r="BZ68" s="83" t="s">
        <v>4045</v>
      </c>
      <c r="CA68" s="83" t="str">
        <f t="shared" si="11"/>
        <v>STREET (3XX)</v>
      </c>
    </row>
    <row r="69" spans="1:79" s="39" customFormat="1" ht="15" customHeight="1">
      <c r="A69" s="23">
        <f t="shared" si="6"/>
        <v>67</v>
      </c>
      <c r="B69" s="105" t="s">
        <v>84</v>
      </c>
      <c r="C69" s="105" t="s">
        <v>1072</v>
      </c>
      <c r="D69" s="5" t="s">
        <v>1116</v>
      </c>
      <c r="E69" s="94" t="str">
        <f>CONCATENATE(LEFT(D69,5),VLOOKUP(CONCATENATE(N69,"x",O69),'PART NUMBER GUIDE'!$B$9:$C$45,2,FALSE),VLOOKUP(CONCATENATE(P69, V69), 'PART NUMBER GUIDE'!$Q$6:$R$84, 2, FALSE),VLOOKUP(Y69,'PART NUMBER GUIDE'!$J$8:$K$37,2, FALSE),IF(U69="N/A",IF(ABS(S69)&lt;10,"0"&amp;ABS(S69),ABS(S69)),CONCATENATE(LEFT(U69,1),RIGHT(U69,1))), F69, G69)</f>
        <v>MR30468060900</v>
      </c>
      <c r="F69" s="93"/>
      <c r="G69" s="93"/>
      <c r="H69" s="81" t="s">
        <v>5081</v>
      </c>
      <c r="I69" s="356">
        <v>44210</v>
      </c>
      <c r="J69" s="87" t="s">
        <v>1265</v>
      </c>
      <c r="K69" s="400">
        <v>317.5</v>
      </c>
      <c r="L69" s="95">
        <f t="shared" si="8"/>
        <v>317.5</v>
      </c>
      <c r="M69" s="402"/>
      <c r="N69" s="5">
        <v>16</v>
      </c>
      <c r="O69" s="8">
        <v>8</v>
      </c>
      <c r="P69" s="105" t="str">
        <f t="shared" si="9"/>
        <v>6x5.5</v>
      </c>
      <c r="Q69" s="3">
        <v>6</v>
      </c>
      <c r="R69" s="3">
        <v>5.5</v>
      </c>
      <c r="S69" s="3">
        <v>0</v>
      </c>
      <c r="T69" s="19">
        <v>4.5</v>
      </c>
      <c r="U69" s="106" t="s">
        <v>85</v>
      </c>
      <c r="V69" s="17">
        <v>108</v>
      </c>
      <c r="W69" s="8">
        <v>23.96</v>
      </c>
      <c r="X69" s="52">
        <v>3200</v>
      </c>
      <c r="Y69" s="80" t="s">
        <v>2312</v>
      </c>
      <c r="Z69" s="81" t="s">
        <v>3003</v>
      </c>
      <c r="AA69" s="369" t="str">
        <f t="shared" si="10"/>
        <v>16x8, 6x5.5, 0 OS</v>
      </c>
      <c r="AB69" s="82" t="s">
        <v>1600</v>
      </c>
      <c r="AC69" s="92">
        <f>_xlfn.IFNA(VLOOKUP(AB69,ACCESSORIES!F:K,6,FALSE),"N/A")</f>
        <v>33</v>
      </c>
      <c r="AD69" s="89" t="s">
        <v>85</v>
      </c>
      <c r="AE69" s="82" t="s">
        <v>85</v>
      </c>
      <c r="AF69" s="105" t="s">
        <v>3016</v>
      </c>
      <c r="AG69" s="82" t="s">
        <v>1951</v>
      </c>
      <c r="AH69" s="9">
        <f>_xlfn.IFNA(VLOOKUP(AG69,ACCESSORIES!F:K,6,FALSE),"N/A")</f>
        <v>1.1000000000000001</v>
      </c>
      <c r="AI69" s="105" t="s">
        <v>266</v>
      </c>
      <c r="AJ69" s="105" t="s">
        <v>85</v>
      </c>
      <c r="AK69" s="3" t="s">
        <v>85</v>
      </c>
      <c r="AL69" s="105" t="s">
        <v>85</v>
      </c>
      <c r="AM69" s="105">
        <v>16.2</v>
      </c>
      <c r="AN69" s="105">
        <v>170</v>
      </c>
      <c r="AO69" s="26">
        <v>3</v>
      </c>
      <c r="AP69" s="26">
        <v>18</v>
      </c>
      <c r="AQ69" s="26">
        <v>27</v>
      </c>
      <c r="AR69" s="26">
        <v>26</v>
      </c>
      <c r="AS69" s="26">
        <v>193</v>
      </c>
      <c r="AT69" s="107">
        <v>191</v>
      </c>
      <c r="AU69" s="106">
        <v>107</v>
      </c>
      <c r="AV69" s="55">
        <v>41</v>
      </c>
      <c r="AW69" s="55">
        <v>74</v>
      </c>
      <c r="AX69" s="55">
        <v>70</v>
      </c>
      <c r="AY69" s="105" t="s">
        <v>85</v>
      </c>
      <c r="AZ69" s="104" t="str">
        <f>_xlfn.IFNA(VLOOKUP(AY69,ACCESSORIES!F:K,6,FALSE),"N/A")</f>
        <v>N/A</v>
      </c>
      <c r="BA69" s="105" t="s">
        <v>85</v>
      </c>
      <c r="BB69" s="104" t="str">
        <f>_xlfn.IFNA(VLOOKUP(BA69,ACCESSORIES!F:K,6,FALSE),"N/A")</f>
        <v>N/A</v>
      </c>
      <c r="BC69" s="79">
        <v>28.48</v>
      </c>
      <c r="BD69" s="57">
        <v>18.7</v>
      </c>
      <c r="BE69" s="57">
        <v>18.7</v>
      </c>
      <c r="BF69" s="57">
        <v>10.6</v>
      </c>
      <c r="BG69" s="82">
        <v>36</v>
      </c>
      <c r="BH69" s="122" t="s">
        <v>3551</v>
      </c>
      <c r="BI69" s="51" t="s">
        <v>4217</v>
      </c>
      <c r="BJ69" s="83" t="s">
        <v>4233</v>
      </c>
      <c r="BK69" s="30" t="s">
        <v>5818</v>
      </c>
      <c r="BL69" s="30" t="s">
        <v>5880</v>
      </c>
      <c r="BM69" s="83" t="s">
        <v>5881</v>
      </c>
      <c r="BN69" s="83" t="s">
        <v>5851</v>
      </c>
      <c r="BO69" s="83" t="s">
        <v>5878</v>
      </c>
      <c r="BP69" s="83" t="s">
        <v>4235</v>
      </c>
      <c r="BQ69" s="83"/>
      <c r="BR69" s="83"/>
      <c r="BS69" s="83"/>
      <c r="BT69" s="351" t="s">
        <v>5579</v>
      </c>
      <c r="BU69" s="363" t="s">
        <v>5578</v>
      </c>
      <c r="BV69" s="351" t="s">
        <v>5580</v>
      </c>
      <c r="BW69" s="363" t="s">
        <v>5581</v>
      </c>
      <c r="BX69" s="96" t="str">
        <f t="shared" si="7"/>
        <v>MR304 Double Standard, 16x8, 0mm Offset, 6x5.5, 108mm Centerbore, Method Bronze</v>
      </c>
      <c r="BY69" s="83" t="s">
        <v>4044</v>
      </c>
      <c r="BZ69" s="83" t="s">
        <v>4045</v>
      </c>
      <c r="CA69" s="83" t="str">
        <f t="shared" si="11"/>
        <v>STREET (3XX)</v>
      </c>
    </row>
    <row r="70" spans="1:79" s="39" customFormat="1" ht="15" customHeight="1">
      <c r="A70" s="23">
        <f t="shared" si="6"/>
        <v>68</v>
      </c>
      <c r="B70" s="105" t="s">
        <v>84</v>
      </c>
      <c r="C70" s="105" t="s">
        <v>1072</v>
      </c>
      <c r="D70" s="5" t="s">
        <v>1116</v>
      </c>
      <c r="E70" s="94" t="str">
        <f>CONCATENATE(LEFT(D70,5),VLOOKUP(CONCATENATE(N70,"x",O70),'PART NUMBER GUIDE'!$B$9:$C$45,2,FALSE),VLOOKUP(CONCATENATE(P70, V70), 'PART NUMBER GUIDE'!$Q$6:$R$84, 2, FALSE),VLOOKUP(Y70,'PART NUMBER GUIDE'!$J$8:$K$37,2, FALSE),IF(U70="N/A",IF(ABS(S70)&lt;10,"0"&amp;ABS(S70),ABS(S70)),CONCATENATE(LEFT(U70,1),RIGHT(U70,1))), F70, G70)</f>
        <v>MR30468060300</v>
      </c>
      <c r="F70" s="93"/>
      <c r="G70" s="93"/>
      <c r="H70" s="81" t="s">
        <v>387</v>
      </c>
      <c r="I70" s="356">
        <v>40909</v>
      </c>
      <c r="J70" s="87" t="s">
        <v>1265</v>
      </c>
      <c r="K70" s="400">
        <v>288</v>
      </c>
      <c r="L70" s="95">
        <f t="shared" si="8"/>
        <v>288</v>
      </c>
      <c r="M70" s="402"/>
      <c r="N70" s="5">
        <v>16</v>
      </c>
      <c r="O70" s="8">
        <v>8</v>
      </c>
      <c r="P70" s="105" t="str">
        <f t="shared" si="9"/>
        <v>6x5.5</v>
      </c>
      <c r="Q70" s="3">
        <v>6</v>
      </c>
      <c r="R70" s="3">
        <v>5.5</v>
      </c>
      <c r="S70" s="3">
        <v>0</v>
      </c>
      <c r="T70" s="19">
        <v>4.5</v>
      </c>
      <c r="U70" s="106" t="s">
        <v>85</v>
      </c>
      <c r="V70" s="17">
        <v>108</v>
      </c>
      <c r="W70" s="8">
        <v>23.96</v>
      </c>
      <c r="X70" s="52">
        <v>3200</v>
      </c>
      <c r="Y70" s="48" t="s">
        <v>5824</v>
      </c>
      <c r="Z70" s="81" t="s">
        <v>196</v>
      </c>
      <c r="AA70" s="369" t="str">
        <f t="shared" si="10"/>
        <v>16x8, 6x5.5, 0 OS</v>
      </c>
      <c r="AB70" s="82" t="s">
        <v>1598</v>
      </c>
      <c r="AC70" s="92">
        <f>_xlfn.IFNA(VLOOKUP(AB70,ACCESSORIES!F:K,6,FALSE),"N/A")</f>
        <v>33</v>
      </c>
      <c r="AD70" s="89" t="s">
        <v>85</v>
      </c>
      <c r="AE70" s="82" t="s">
        <v>85</v>
      </c>
      <c r="AF70" s="105" t="s">
        <v>3016</v>
      </c>
      <c r="AG70" s="82" t="s">
        <v>1951</v>
      </c>
      <c r="AH70" s="9">
        <f>_xlfn.IFNA(VLOOKUP(AG70,ACCESSORIES!F:K,6,FALSE),"N/A")</f>
        <v>1.1000000000000001</v>
      </c>
      <c r="AI70" s="105" t="s">
        <v>266</v>
      </c>
      <c r="AJ70" s="105" t="s">
        <v>85</v>
      </c>
      <c r="AK70" s="3" t="s">
        <v>85</v>
      </c>
      <c r="AL70" s="105" t="s">
        <v>85</v>
      </c>
      <c r="AM70" s="105">
        <v>16.100000000000001</v>
      </c>
      <c r="AN70" s="105">
        <v>170</v>
      </c>
      <c r="AO70" s="26">
        <v>3</v>
      </c>
      <c r="AP70" s="26">
        <v>18</v>
      </c>
      <c r="AQ70" s="26">
        <v>27</v>
      </c>
      <c r="AR70" s="26">
        <v>26</v>
      </c>
      <c r="AS70" s="26">
        <v>193</v>
      </c>
      <c r="AT70" s="107">
        <v>191</v>
      </c>
      <c r="AU70" s="106">
        <v>107</v>
      </c>
      <c r="AV70" s="55">
        <v>41</v>
      </c>
      <c r="AW70" s="55">
        <v>74</v>
      </c>
      <c r="AX70" s="55">
        <v>70</v>
      </c>
      <c r="AY70" s="105" t="s">
        <v>85</v>
      </c>
      <c r="AZ70" s="104" t="str">
        <f>_xlfn.IFNA(VLOOKUP(AY70,ACCESSORIES!F:K,6,FALSE),"N/A")</f>
        <v>N/A</v>
      </c>
      <c r="BA70" s="105" t="s">
        <v>85</v>
      </c>
      <c r="BB70" s="104" t="str">
        <f>_xlfn.IFNA(VLOOKUP(BA70,ACCESSORIES!F:K,6,FALSE),"N/A")</f>
        <v>N/A</v>
      </c>
      <c r="BC70" s="79">
        <v>28.37</v>
      </c>
      <c r="BD70" s="57">
        <v>18.7</v>
      </c>
      <c r="BE70" s="57">
        <v>18.7</v>
      </c>
      <c r="BF70" s="57">
        <v>10.6</v>
      </c>
      <c r="BG70" s="82">
        <v>36</v>
      </c>
      <c r="BH70" s="122" t="s">
        <v>3551</v>
      </c>
      <c r="BI70" s="51" t="s">
        <v>4217</v>
      </c>
      <c r="BJ70" s="83" t="s">
        <v>4233</v>
      </c>
      <c r="BK70" s="30" t="s">
        <v>5818</v>
      </c>
      <c r="BL70" s="30" t="s">
        <v>5880</v>
      </c>
      <c r="BM70" s="83" t="s">
        <v>5881</v>
      </c>
      <c r="BN70" s="83" t="s">
        <v>5851</v>
      </c>
      <c r="BO70" s="83" t="s">
        <v>5878</v>
      </c>
      <c r="BP70" s="83" t="s">
        <v>4235</v>
      </c>
      <c r="BQ70" s="83"/>
      <c r="BR70" s="83"/>
      <c r="BS70" s="83"/>
      <c r="BT70" s="351" t="s">
        <v>3603</v>
      </c>
      <c r="BU70" s="363" t="s">
        <v>3604</v>
      </c>
      <c r="BV70" s="351" t="s">
        <v>3605</v>
      </c>
      <c r="BW70" s="363" t="s">
        <v>3606</v>
      </c>
      <c r="BX70" s="96" t="str">
        <f t="shared" si="7"/>
        <v>MR304 Double Standard, 16x8, 0mm Offset, 6x5.5, 108mm Centerbore, Machined - Clear Coat</v>
      </c>
      <c r="BY70" s="83" t="s">
        <v>4044</v>
      </c>
      <c r="BZ70" s="83" t="s">
        <v>4045</v>
      </c>
      <c r="CA70" s="83" t="str">
        <f t="shared" si="11"/>
        <v>STREET (3XX)</v>
      </c>
    </row>
    <row r="71" spans="1:79" s="39" customFormat="1" ht="15" customHeight="1">
      <c r="A71" s="23">
        <f t="shared" si="6"/>
        <v>69</v>
      </c>
      <c r="B71" s="105" t="s">
        <v>84</v>
      </c>
      <c r="C71" s="105" t="s">
        <v>1072</v>
      </c>
      <c r="D71" s="5" t="s">
        <v>1116</v>
      </c>
      <c r="E71" s="94" t="str">
        <f>CONCATENATE(LEFT(D71,5),VLOOKUP(CONCATENATE(N71,"x",O71),'PART NUMBER GUIDE'!$B$9:$C$45,2,FALSE),VLOOKUP(CONCATENATE(P71, V71), 'PART NUMBER GUIDE'!$Q$6:$R$84, 2, FALSE),VLOOKUP(Y71,'PART NUMBER GUIDE'!$J$8:$K$37,2, FALSE),IF(U71="N/A",IF(ABS(S71)&lt;10,"0"&amp;ABS(S71),ABS(S71)),CONCATENATE(LEFT(U71,1),RIGHT(U71,1))), F71, G71)</f>
        <v>MR30468080500</v>
      </c>
      <c r="F71" s="93"/>
      <c r="G71" s="93"/>
      <c r="H71" s="81" t="s">
        <v>391</v>
      </c>
      <c r="I71" s="356">
        <v>40909</v>
      </c>
      <c r="J71" s="87" t="s">
        <v>1265</v>
      </c>
      <c r="K71" s="400">
        <v>288</v>
      </c>
      <c r="L71" s="95">
        <f t="shared" si="8"/>
        <v>288</v>
      </c>
      <c r="M71" s="402"/>
      <c r="N71" s="5">
        <v>16</v>
      </c>
      <c r="O71" s="8">
        <v>8</v>
      </c>
      <c r="P71" s="105" t="str">
        <f t="shared" si="9"/>
        <v>8x6.5</v>
      </c>
      <c r="Q71" s="3">
        <v>8</v>
      </c>
      <c r="R71" s="3">
        <v>6.5</v>
      </c>
      <c r="S71" s="3">
        <v>0</v>
      </c>
      <c r="T71" s="19">
        <v>4.5</v>
      </c>
      <c r="U71" s="106" t="s">
        <v>85</v>
      </c>
      <c r="V71" s="17">
        <v>130.81</v>
      </c>
      <c r="W71" s="8">
        <v>23.63</v>
      </c>
      <c r="X71" s="52">
        <v>3200</v>
      </c>
      <c r="Y71" s="80" t="s">
        <v>2309</v>
      </c>
      <c r="Z71" s="81" t="s">
        <v>3002</v>
      </c>
      <c r="AA71" s="369" t="str">
        <f t="shared" si="10"/>
        <v>16x8, 8x6.5, 0 OS</v>
      </c>
      <c r="AB71" s="82" t="s">
        <v>1606</v>
      </c>
      <c r="AC71" s="92">
        <f>_xlfn.IFNA(VLOOKUP(AB71,ACCESSORIES!F:K,6,FALSE),"N/A")</f>
        <v>33</v>
      </c>
      <c r="AD71" s="89" t="s">
        <v>85</v>
      </c>
      <c r="AE71" s="105" t="s">
        <v>85</v>
      </c>
      <c r="AF71" s="3" t="s">
        <v>3020</v>
      </c>
      <c r="AG71" s="82" t="s">
        <v>1951</v>
      </c>
      <c r="AH71" s="9">
        <f>_xlfn.IFNA(VLOOKUP(AG71,ACCESSORIES!F:K,6,FALSE),"N/A")</f>
        <v>1.1000000000000001</v>
      </c>
      <c r="AI71" s="105" t="s">
        <v>266</v>
      </c>
      <c r="AJ71" s="105" t="s">
        <v>85</v>
      </c>
      <c r="AK71" s="3" t="s">
        <v>85</v>
      </c>
      <c r="AL71" s="105" t="s">
        <v>85</v>
      </c>
      <c r="AM71" s="105">
        <v>16.2</v>
      </c>
      <c r="AN71" s="105">
        <v>200</v>
      </c>
      <c r="AO71" s="26">
        <v>3</v>
      </c>
      <c r="AP71" s="26">
        <v>3</v>
      </c>
      <c r="AQ71" s="26">
        <v>27</v>
      </c>
      <c r="AR71" s="26">
        <v>26</v>
      </c>
      <c r="AS71" s="26">
        <v>193</v>
      </c>
      <c r="AT71" s="107">
        <v>191</v>
      </c>
      <c r="AU71" s="106">
        <v>126</v>
      </c>
      <c r="AV71" s="55">
        <v>89</v>
      </c>
      <c r="AW71" s="55">
        <v>89</v>
      </c>
      <c r="AX71" s="55">
        <v>70</v>
      </c>
      <c r="AY71" s="105" t="s">
        <v>85</v>
      </c>
      <c r="AZ71" s="104" t="str">
        <f>_xlfn.IFNA(VLOOKUP(AY71,ACCESSORIES!F:K,6,FALSE),"N/A")</f>
        <v>N/A</v>
      </c>
      <c r="BA71" s="105" t="s">
        <v>85</v>
      </c>
      <c r="BB71" s="104" t="str">
        <f>_xlfn.IFNA(VLOOKUP(BA71,ACCESSORIES!F:K,6,FALSE),"N/A")</f>
        <v>N/A</v>
      </c>
      <c r="BC71" s="79">
        <v>27.52</v>
      </c>
      <c r="BD71" s="57">
        <v>18.7</v>
      </c>
      <c r="BE71" s="57">
        <v>18.7</v>
      </c>
      <c r="BF71" s="57">
        <v>10.6</v>
      </c>
      <c r="BG71" s="82">
        <v>36</v>
      </c>
      <c r="BH71" s="122" t="s">
        <v>3551</v>
      </c>
      <c r="BI71" s="51" t="s">
        <v>4217</v>
      </c>
      <c r="BJ71" s="83" t="s">
        <v>4233</v>
      </c>
      <c r="BK71" s="30" t="s">
        <v>5818</v>
      </c>
      <c r="BL71" s="30" t="s">
        <v>5880</v>
      </c>
      <c r="BM71" s="83" t="s">
        <v>5881</v>
      </c>
      <c r="BN71" s="83" t="s">
        <v>5851</v>
      </c>
      <c r="BO71" s="83" t="s">
        <v>5878</v>
      </c>
      <c r="BP71" s="83" t="s">
        <v>4235</v>
      </c>
      <c r="BQ71" s="83"/>
      <c r="BR71" s="83"/>
      <c r="BS71" s="83"/>
      <c r="BT71" s="351" t="s">
        <v>3607</v>
      </c>
      <c r="BU71" s="363" t="s">
        <v>3608</v>
      </c>
      <c r="BV71" s="351" t="s">
        <v>3609</v>
      </c>
      <c r="BW71" s="363" t="s">
        <v>3610</v>
      </c>
      <c r="BX71" s="96" t="str">
        <f t="shared" si="7"/>
        <v>MR304 Double Standard, 16x8, 0mm Offset, 8x6.5, 130.81mm Centerbore, Matte Black</v>
      </c>
      <c r="BY71" s="83" t="s">
        <v>4044</v>
      </c>
      <c r="BZ71" s="83" t="s">
        <v>4045</v>
      </c>
      <c r="CA71" s="83" t="str">
        <f t="shared" si="11"/>
        <v>STREET (3XX)</v>
      </c>
    </row>
    <row r="72" spans="1:79" s="39" customFormat="1" ht="15" customHeight="1">
      <c r="A72" s="23">
        <f t="shared" si="6"/>
        <v>70</v>
      </c>
      <c r="B72" s="105" t="s">
        <v>84</v>
      </c>
      <c r="C72" s="105" t="s">
        <v>1072</v>
      </c>
      <c r="D72" s="5" t="s">
        <v>1116</v>
      </c>
      <c r="E72" s="94" t="str">
        <f>CONCATENATE(LEFT(D72,5),VLOOKUP(CONCATENATE(N72,"x",O72),'PART NUMBER GUIDE'!$B$9:$C$45,2,FALSE),VLOOKUP(CONCATENATE(P72, V72), 'PART NUMBER GUIDE'!$Q$6:$R$84, 2, FALSE),VLOOKUP(Y72,'PART NUMBER GUIDE'!$J$8:$K$37,2, FALSE),IF(U72="N/A",IF(ABS(S72)&lt;10,"0"&amp;ABS(S72),ABS(S72)),CONCATENATE(LEFT(U72,1),RIGHT(U72,1))), F72, G72)</f>
        <v>MR30478516500</v>
      </c>
      <c r="F72" s="93"/>
      <c r="G72" s="93"/>
      <c r="H72" s="81" t="s">
        <v>396</v>
      </c>
      <c r="I72" s="356">
        <v>40909</v>
      </c>
      <c r="J72" s="87" t="s">
        <v>1265</v>
      </c>
      <c r="K72" s="400">
        <v>317.5</v>
      </c>
      <c r="L72" s="95">
        <f t="shared" si="8"/>
        <v>317.5</v>
      </c>
      <c r="M72" s="402"/>
      <c r="N72" s="5">
        <v>17</v>
      </c>
      <c r="O72" s="8">
        <v>8.5</v>
      </c>
      <c r="P72" s="105" t="str">
        <f t="shared" si="9"/>
        <v>6x135</v>
      </c>
      <c r="Q72" s="3">
        <v>6</v>
      </c>
      <c r="R72" s="3">
        <v>135</v>
      </c>
      <c r="S72" s="3">
        <v>0</v>
      </c>
      <c r="T72" s="17">
        <v>4.75</v>
      </c>
      <c r="U72" s="106" t="s">
        <v>85</v>
      </c>
      <c r="V72" s="17">
        <v>94</v>
      </c>
      <c r="W72" s="8">
        <v>29.21</v>
      </c>
      <c r="X72" s="52">
        <v>2500</v>
      </c>
      <c r="Y72" s="80" t="s">
        <v>2309</v>
      </c>
      <c r="Z72" s="81" t="s">
        <v>3002</v>
      </c>
      <c r="AA72" s="369" t="str">
        <f t="shared" si="10"/>
        <v>17x8.5, 6x135, 0 OS</v>
      </c>
      <c r="AB72" s="82" t="s">
        <v>1596</v>
      </c>
      <c r="AC72" s="92">
        <f>_xlfn.IFNA(VLOOKUP(AB72,ACCESSORIES!F:K,6,FALSE),"N/A")</f>
        <v>33</v>
      </c>
      <c r="AD72" s="89" t="s">
        <v>85</v>
      </c>
      <c r="AE72" s="105" t="s">
        <v>85</v>
      </c>
      <c r="AF72" s="82" t="s">
        <v>3015</v>
      </c>
      <c r="AG72" s="82" t="s">
        <v>1951</v>
      </c>
      <c r="AH72" s="9">
        <f>_xlfn.IFNA(VLOOKUP(AG72,ACCESSORIES!F:K,6,FALSE),"N/A")</f>
        <v>1.1000000000000001</v>
      </c>
      <c r="AI72" s="105" t="s">
        <v>266</v>
      </c>
      <c r="AJ72" s="105" t="s">
        <v>85</v>
      </c>
      <c r="AK72" s="3" t="s">
        <v>85</v>
      </c>
      <c r="AL72" s="105" t="s">
        <v>85</v>
      </c>
      <c r="AM72" s="105">
        <v>16.2</v>
      </c>
      <c r="AN72" s="105">
        <v>170</v>
      </c>
      <c r="AO72" s="26">
        <v>3</v>
      </c>
      <c r="AP72" s="26">
        <v>19</v>
      </c>
      <c r="AQ72" s="26">
        <v>29</v>
      </c>
      <c r="AR72" s="26">
        <v>27</v>
      </c>
      <c r="AS72" s="26">
        <v>207</v>
      </c>
      <c r="AT72" s="107">
        <v>203</v>
      </c>
      <c r="AU72" s="106">
        <v>90</v>
      </c>
      <c r="AV72" s="55">
        <v>52.7</v>
      </c>
      <c r="AW72" s="55">
        <v>75</v>
      </c>
      <c r="AX72" s="55">
        <v>78</v>
      </c>
      <c r="AY72" s="105" t="s">
        <v>85</v>
      </c>
      <c r="AZ72" s="104" t="str">
        <f>_xlfn.IFNA(VLOOKUP(AY72,ACCESSORIES!F:K,6,FALSE),"N/A")</f>
        <v>N/A</v>
      </c>
      <c r="BA72" s="105" t="s">
        <v>85</v>
      </c>
      <c r="BB72" s="104" t="str">
        <f>_xlfn.IFNA(VLOOKUP(BA72,ACCESSORIES!F:K,6,FALSE),"N/A")</f>
        <v>N/A</v>
      </c>
      <c r="BC72" s="79">
        <v>34.39</v>
      </c>
      <c r="BD72" s="57">
        <v>19.7</v>
      </c>
      <c r="BE72" s="57">
        <v>19.7</v>
      </c>
      <c r="BF72" s="57">
        <v>11</v>
      </c>
      <c r="BG72" s="82">
        <v>36</v>
      </c>
      <c r="BH72" s="122" t="s">
        <v>3551</v>
      </c>
      <c r="BI72" s="51" t="s">
        <v>4217</v>
      </c>
      <c r="BJ72" s="83" t="s">
        <v>4233</v>
      </c>
      <c r="BK72" s="30" t="s">
        <v>5818</v>
      </c>
      <c r="BL72" s="30" t="s">
        <v>5880</v>
      </c>
      <c r="BM72" s="83" t="s">
        <v>5881</v>
      </c>
      <c r="BN72" s="83" t="s">
        <v>5851</v>
      </c>
      <c r="BO72" s="83" t="s">
        <v>5878</v>
      </c>
      <c r="BP72" s="83" t="s">
        <v>4235</v>
      </c>
      <c r="BQ72" s="83"/>
      <c r="BR72" s="83"/>
      <c r="BS72" s="83"/>
      <c r="BT72" s="351" t="s">
        <v>3595</v>
      </c>
      <c r="BU72" s="363" t="s">
        <v>3596</v>
      </c>
      <c r="BV72" s="351" t="s">
        <v>3597</v>
      </c>
      <c r="BW72" s="363" t="s">
        <v>3598</v>
      </c>
      <c r="BX72" s="96" t="str">
        <f t="shared" si="7"/>
        <v>MR304 Double Standard, 17x8.5, 0mm Offset, 6x135, 94mm Centerbore, Matte Black</v>
      </c>
      <c r="BY72" s="83" t="s">
        <v>4044</v>
      </c>
      <c r="BZ72" s="83" t="s">
        <v>4045</v>
      </c>
      <c r="CA72" s="83" t="str">
        <f t="shared" si="11"/>
        <v>STREET (3XX)</v>
      </c>
    </row>
    <row r="73" spans="1:79" s="39" customFormat="1" ht="15" customHeight="1">
      <c r="A73" s="23">
        <f t="shared" si="6"/>
        <v>71</v>
      </c>
      <c r="B73" s="105" t="s">
        <v>84</v>
      </c>
      <c r="C73" s="105" t="s">
        <v>1072</v>
      </c>
      <c r="D73" s="5" t="s">
        <v>1116</v>
      </c>
      <c r="E73" s="94" t="str">
        <f>CONCATENATE(LEFT(D73,5),VLOOKUP(CONCATENATE(N73,"x",O73),'PART NUMBER GUIDE'!$B$9:$C$45,2,FALSE),VLOOKUP(CONCATENATE(P73, V73), 'PART NUMBER GUIDE'!$Q$6:$R$84, 2, FALSE),VLOOKUP(Y73,'PART NUMBER GUIDE'!$J$8:$K$37,2, FALSE),IF(U73="N/A",IF(ABS(S73)&lt;10,"0"&amp;ABS(S73),ABS(S73)),CONCATENATE(LEFT(U73,1),RIGHT(U73,1))), F73, G73)</f>
        <v>MR30478516900</v>
      </c>
      <c r="F73" s="93"/>
      <c r="G73" s="93"/>
      <c r="H73" s="81" t="s">
        <v>5082</v>
      </c>
      <c r="I73" s="356">
        <v>44210</v>
      </c>
      <c r="J73" s="87" t="s">
        <v>1265</v>
      </c>
      <c r="K73" s="400">
        <v>317.5</v>
      </c>
      <c r="L73" s="95">
        <f t="shared" si="8"/>
        <v>317.5</v>
      </c>
      <c r="M73" s="402"/>
      <c r="N73" s="5">
        <v>17</v>
      </c>
      <c r="O73" s="8">
        <v>8.5</v>
      </c>
      <c r="P73" s="105" t="str">
        <f t="shared" si="9"/>
        <v>6x135</v>
      </c>
      <c r="Q73" s="3">
        <v>6</v>
      </c>
      <c r="R73" s="3">
        <v>135</v>
      </c>
      <c r="S73" s="3">
        <v>0</v>
      </c>
      <c r="T73" s="17">
        <v>4.75</v>
      </c>
      <c r="U73" s="106" t="s">
        <v>85</v>
      </c>
      <c r="V73" s="17">
        <v>94</v>
      </c>
      <c r="W73" s="8">
        <v>29.51</v>
      </c>
      <c r="X73" s="52">
        <v>2500</v>
      </c>
      <c r="Y73" s="80" t="s">
        <v>2312</v>
      </c>
      <c r="Z73" s="81" t="s">
        <v>3003</v>
      </c>
      <c r="AA73" s="369" t="str">
        <f t="shared" si="10"/>
        <v>17x8.5, 6x135, 0 OS</v>
      </c>
      <c r="AB73" s="82" t="s">
        <v>1596</v>
      </c>
      <c r="AC73" s="92">
        <f>_xlfn.IFNA(VLOOKUP(AB73,ACCESSORIES!F:K,6,FALSE),"N/A")</f>
        <v>33</v>
      </c>
      <c r="AD73" s="89" t="s">
        <v>85</v>
      </c>
      <c r="AE73" s="105" t="s">
        <v>85</v>
      </c>
      <c r="AF73" s="82" t="s">
        <v>3015</v>
      </c>
      <c r="AG73" s="82" t="s">
        <v>1951</v>
      </c>
      <c r="AH73" s="9">
        <f>_xlfn.IFNA(VLOOKUP(AG73,ACCESSORIES!F:K,6,FALSE),"N/A")</f>
        <v>1.1000000000000001</v>
      </c>
      <c r="AI73" s="105" t="s">
        <v>266</v>
      </c>
      <c r="AJ73" s="105" t="s">
        <v>85</v>
      </c>
      <c r="AK73" s="3" t="s">
        <v>85</v>
      </c>
      <c r="AL73" s="105" t="s">
        <v>85</v>
      </c>
      <c r="AM73" s="105">
        <v>16.2</v>
      </c>
      <c r="AN73" s="105">
        <v>170</v>
      </c>
      <c r="AO73" s="26">
        <v>3</v>
      </c>
      <c r="AP73" s="26">
        <v>19</v>
      </c>
      <c r="AQ73" s="26">
        <v>29</v>
      </c>
      <c r="AR73" s="26">
        <v>27</v>
      </c>
      <c r="AS73" s="26">
        <v>207</v>
      </c>
      <c r="AT73" s="107">
        <v>203</v>
      </c>
      <c r="AU73" s="106">
        <v>90</v>
      </c>
      <c r="AV73" s="55">
        <v>52.7</v>
      </c>
      <c r="AW73" s="55">
        <v>75</v>
      </c>
      <c r="AX73" s="55">
        <v>78</v>
      </c>
      <c r="AY73" s="105" t="s">
        <v>85</v>
      </c>
      <c r="AZ73" s="104" t="str">
        <f>_xlfn.IFNA(VLOOKUP(AY73,ACCESSORIES!F:K,6,FALSE),"N/A")</f>
        <v>N/A</v>
      </c>
      <c r="BA73" s="105" t="s">
        <v>85</v>
      </c>
      <c r="BB73" s="104" t="str">
        <f>_xlfn.IFNA(VLOOKUP(BA73,ACCESSORIES!F:K,6,FALSE),"N/A")</f>
        <v>N/A</v>
      </c>
      <c r="BC73" s="79">
        <v>34.61</v>
      </c>
      <c r="BD73" s="57">
        <v>19.7</v>
      </c>
      <c r="BE73" s="57">
        <v>19.7</v>
      </c>
      <c r="BF73" s="57">
        <v>11</v>
      </c>
      <c r="BG73" s="82">
        <v>36</v>
      </c>
      <c r="BH73" s="122" t="s">
        <v>3551</v>
      </c>
      <c r="BI73" s="51" t="s">
        <v>4217</v>
      </c>
      <c r="BJ73" s="83" t="s">
        <v>4233</v>
      </c>
      <c r="BK73" s="30" t="s">
        <v>5818</v>
      </c>
      <c r="BL73" s="30" t="s">
        <v>5880</v>
      </c>
      <c r="BM73" s="83" t="s">
        <v>5881</v>
      </c>
      <c r="BN73" s="83" t="s">
        <v>5851</v>
      </c>
      <c r="BO73" s="83" t="s">
        <v>5878</v>
      </c>
      <c r="BP73" s="83" t="s">
        <v>4235</v>
      </c>
      <c r="BQ73" s="83"/>
      <c r="BR73" s="83"/>
      <c r="BS73" s="83"/>
      <c r="BT73" s="351" t="s">
        <v>5579</v>
      </c>
      <c r="BU73" s="363" t="s">
        <v>5578</v>
      </c>
      <c r="BV73" s="351" t="s">
        <v>5580</v>
      </c>
      <c r="BW73" s="363" t="s">
        <v>5581</v>
      </c>
      <c r="BX73" s="96" t="str">
        <f t="shared" si="7"/>
        <v>MR304 Double Standard, 17x8.5, 0mm Offset, 6x135, 94mm Centerbore, Method Bronze</v>
      </c>
      <c r="BY73" s="83" t="s">
        <v>4044</v>
      </c>
      <c r="BZ73" s="83" t="s">
        <v>4045</v>
      </c>
      <c r="CA73" s="83" t="str">
        <f t="shared" si="11"/>
        <v>STREET (3XX)</v>
      </c>
    </row>
    <row r="74" spans="1:79" s="39" customFormat="1" ht="15" customHeight="1">
      <c r="A74" s="23">
        <f t="shared" si="6"/>
        <v>72</v>
      </c>
      <c r="B74" s="105" t="s">
        <v>84</v>
      </c>
      <c r="C74" s="105" t="s">
        <v>1072</v>
      </c>
      <c r="D74" s="5" t="s">
        <v>1116</v>
      </c>
      <c r="E74" s="94" t="str">
        <f>CONCATENATE(LEFT(D74,5),VLOOKUP(CONCATENATE(N74,"x",O74),'PART NUMBER GUIDE'!$B$9:$C$45,2,FALSE),VLOOKUP(CONCATENATE(P74, V74), 'PART NUMBER GUIDE'!$Q$6:$R$84, 2, FALSE),VLOOKUP(Y74,'PART NUMBER GUIDE'!$J$8:$K$37,2, FALSE),IF(U74="N/A",IF(ABS(S74)&lt;10,"0"&amp;ABS(S74),ABS(S74)),CONCATENATE(LEFT(U74,1),RIGHT(U74,1))), F74, G74)</f>
        <v>MR30478516300</v>
      </c>
      <c r="F74" s="93"/>
      <c r="G74" s="93"/>
      <c r="H74" s="81" t="s">
        <v>395</v>
      </c>
      <c r="I74" s="356">
        <v>40909</v>
      </c>
      <c r="J74" s="87" t="s">
        <v>1265</v>
      </c>
      <c r="K74" s="400">
        <v>317.5</v>
      </c>
      <c r="L74" s="95">
        <f t="shared" si="8"/>
        <v>317.5</v>
      </c>
      <c r="M74" s="402"/>
      <c r="N74" s="5">
        <v>17</v>
      </c>
      <c r="O74" s="8">
        <v>8.5</v>
      </c>
      <c r="P74" s="105" t="str">
        <f t="shared" si="9"/>
        <v>6x135</v>
      </c>
      <c r="Q74" s="3">
        <v>6</v>
      </c>
      <c r="R74" s="3">
        <v>135</v>
      </c>
      <c r="S74" s="3">
        <v>0</v>
      </c>
      <c r="T74" s="17">
        <v>4.75</v>
      </c>
      <c r="U74" s="106" t="s">
        <v>85</v>
      </c>
      <c r="V74" s="17">
        <v>94</v>
      </c>
      <c r="W74" s="8">
        <v>28</v>
      </c>
      <c r="X74" s="52">
        <v>2500</v>
      </c>
      <c r="Y74" s="48" t="s">
        <v>5824</v>
      </c>
      <c r="Z74" s="81" t="s">
        <v>196</v>
      </c>
      <c r="AA74" s="369" t="str">
        <f t="shared" si="10"/>
        <v>17x8.5, 6x135, 0 OS</v>
      </c>
      <c r="AB74" s="82" t="s">
        <v>1595</v>
      </c>
      <c r="AC74" s="92">
        <f>_xlfn.IFNA(VLOOKUP(AB74,ACCESSORIES!F:K,6,FALSE),"N/A")</f>
        <v>33</v>
      </c>
      <c r="AD74" s="89" t="s">
        <v>85</v>
      </c>
      <c r="AE74" s="82" t="s">
        <v>85</v>
      </c>
      <c r="AF74" s="82" t="s">
        <v>3015</v>
      </c>
      <c r="AG74" s="82" t="s">
        <v>1951</v>
      </c>
      <c r="AH74" s="9">
        <f>_xlfn.IFNA(VLOOKUP(AG74,ACCESSORIES!F:K,6,FALSE),"N/A")</f>
        <v>1.1000000000000001</v>
      </c>
      <c r="AI74" s="105" t="s">
        <v>266</v>
      </c>
      <c r="AJ74" s="105" t="s">
        <v>85</v>
      </c>
      <c r="AK74" s="3" t="s">
        <v>85</v>
      </c>
      <c r="AL74" s="105" t="s">
        <v>85</v>
      </c>
      <c r="AM74" s="105">
        <v>16.100000000000001</v>
      </c>
      <c r="AN74" s="105">
        <v>170</v>
      </c>
      <c r="AO74" s="26">
        <v>9</v>
      </c>
      <c r="AP74" s="26">
        <v>19</v>
      </c>
      <c r="AQ74" s="26">
        <v>29</v>
      </c>
      <c r="AR74" s="26">
        <v>27</v>
      </c>
      <c r="AS74" s="26">
        <v>207</v>
      </c>
      <c r="AT74" s="107">
        <v>203</v>
      </c>
      <c r="AU74" s="106">
        <v>90</v>
      </c>
      <c r="AV74" s="55">
        <v>52.7</v>
      </c>
      <c r="AW74" s="55">
        <v>75</v>
      </c>
      <c r="AX74" s="55">
        <v>66</v>
      </c>
      <c r="AY74" s="105" t="s">
        <v>85</v>
      </c>
      <c r="AZ74" s="104" t="str">
        <f>_xlfn.IFNA(VLOOKUP(AY74,ACCESSORIES!F:K,6,FALSE),"N/A")</f>
        <v>N/A</v>
      </c>
      <c r="BA74" s="105" t="s">
        <v>85</v>
      </c>
      <c r="BB74" s="104" t="str">
        <f>_xlfn.IFNA(VLOOKUP(BA74,ACCESSORIES!F:K,6,FALSE),"N/A")</f>
        <v>N/A</v>
      </c>
      <c r="BC74" s="79">
        <v>33.07</v>
      </c>
      <c r="BD74" s="57">
        <v>19.7</v>
      </c>
      <c r="BE74" s="57">
        <v>19.7</v>
      </c>
      <c r="BF74" s="57">
        <v>11</v>
      </c>
      <c r="BG74" s="82">
        <v>36</v>
      </c>
      <c r="BH74" s="122" t="s">
        <v>3551</v>
      </c>
      <c r="BI74" s="51" t="s">
        <v>4217</v>
      </c>
      <c r="BJ74" s="83" t="s">
        <v>4233</v>
      </c>
      <c r="BK74" s="30" t="s">
        <v>5818</v>
      </c>
      <c r="BL74" s="30" t="s">
        <v>5880</v>
      </c>
      <c r="BM74" s="83" t="s">
        <v>5881</v>
      </c>
      <c r="BN74" s="83" t="s">
        <v>5851</v>
      </c>
      <c r="BO74" s="83" t="s">
        <v>5878</v>
      </c>
      <c r="BP74" s="83" t="s">
        <v>4235</v>
      </c>
      <c r="BQ74" s="83"/>
      <c r="BR74" s="83"/>
      <c r="BS74" s="83"/>
      <c r="BT74" s="351" t="s">
        <v>3603</v>
      </c>
      <c r="BU74" s="363" t="s">
        <v>3604</v>
      </c>
      <c r="BV74" s="351" t="s">
        <v>3605</v>
      </c>
      <c r="BW74" s="363" t="s">
        <v>3606</v>
      </c>
      <c r="BX74" s="96" t="str">
        <f t="shared" si="7"/>
        <v>MR304 Double Standard, 17x8.5, 0mm Offset, 6x135, 94mm Centerbore, Machined - Clear Coat</v>
      </c>
      <c r="BY74" s="83" t="s">
        <v>4044</v>
      </c>
      <c r="BZ74" s="83" t="s">
        <v>4045</v>
      </c>
      <c r="CA74" s="83" t="str">
        <f t="shared" si="11"/>
        <v>STREET (3XX)</v>
      </c>
    </row>
    <row r="75" spans="1:79" s="39" customFormat="1" ht="15" customHeight="1">
      <c r="A75" s="23">
        <f t="shared" si="6"/>
        <v>73</v>
      </c>
      <c r="B75" s="105" t="s">
        <v>84</v>
      </c>
      <c r="C75" s="105" t="s">
        <v>1072</v>
      </c>
      <c r="D75" s="5" t="s">
        <v>1116</v>
      </c>
      <c r="E75" s="94" t="str">
        <f>CONCATENATE(LEFT(D75,5),VLOOKUP(CONCATENATE(N75,"x",O75),'PART NUMBER GUIDE'!$B$9:$C$45,2,FALSE),VLOOKUP(CONCATENATE(P75, V75), 'PART NUMBER GUIDE'!$Q$6:$R$84, 2, FALSE),VLOOKUP(Y75,'PART NUMBER GUIDE'!$J$8:$K$37,2, FALSE),IF(U75="N/A",IF(ABS(S75)&lt;10,"0"&amp;ABS(S75),ABS(S75)),CONCATENATE(LEFT(U75,1),RIGHT(U75,1))), F75, G75)</f>
        <v>MR30478550500</v>
      </c>
      <c r="F75" s="93"/>
      <c r="G75" s="93"/>
      <c r="H75" s="81" t="s">
        <v>399</v>
      </c>
      <c r="I75" s="356">
        <v>40909</v>
      </c>
      <c r="J75" s="87" t="s">
        <v>1265</v>
      </c>
      <c r="K75" s="400">
        <v>317.5</v>
      </c>
      <c r="L75" s="95">
        <f t="shared" si="8"/>
        <v>317.5</v>
      </c>
      <c r="M75" s="402"/>
      <c r="N75" s="5">
        <v>17</v>
      </c>
      <c r="O75" s="8">
        <v>8.5</v>
      </c>
      <c r="P75" s="105" t="str">
        <f t="shared" si="9"/>
        <v>5x5</v>
      </c>
      <c r="Q75" s="3">
        <v>5</v>
      </c>
      <c r="R75" s="26">
        <v>5</v>
      </c>
      <c r="S75" s="3">
        <v>0</v>
      </c>
      <c r="T75" s="17">
        <v>4.75</v>
      </c>
      <c r="U75" s="106" t="s">
        <v>85</v>
      </c>
      <c r="V75" s="17">
        <v>94</v>
      </c>
      <c r="W75" s="8">
        <v>29.39</v>
      </c>
      <c r="X75" s="52">
        <v>2500</v>
      </c>
      <c r="Y75" s="80" t="s">
        <v>2309</v>
      </c>
      <c r="Z75" s="81" t="s">
        <v>3002</v>
      </c>
      <c r="AA75" s="369" t="str">
        <f t="shared" si="10"/>
        <v>17x8.5, 5x5, 0 OS</v>
      </c>
      <c r="AB75" s="82" t="s">
        <v>1596</v>
      </c>
      <c r="AC75" s="92">
        <f>_xlfn.IFNA(VLOOKUP(AB75,ACCESSORIES!F:K,6,FALSE),"N/A")</f>
        <v>33</v>
      </c>
      <c r="AD75" s="89" t="s">
        <v>85</v>
      </c>
      <c r="AE75" s="105" t="s">
        <v>85</v>
      </c>
      <c r="AF75" s="82" t="s">
        <v>3015</v>
      </c>
      <c r="AG75" s="82" t="s">
        <v>1951</v>
      </c>
      <c r="AH75" s="9">
        <f>_xlfn.IFNA(VLOOKUP(AG75,ACCESSORIES!F:K,6,FALSE),"N/A")</f>
        <v>1.1000000000000001</v>
      </c>
      <c r="AI75" s="105" t="s">
        <v>266</v>
      </c>
      <c r="AJ75" s="105" t="s">
        <v>85</v>
      </c>
      <c r="AK75" s="3" t="s">
        <v>85</v>
      </c>
      <c r="AL75" s="105" t="s">
        <v>85</v>
      </c>
      <c r="AM75" s="105">
        <v>16.2</v>
      </c>
      <c r="AN75" s="105">
        <v>155</v>
      </c>
      <c r="AO75" s="26">
        <v>9</v>
      </c>
      <c r="AP75" s="26">
        <v>19</v>
      </c>
      <c r="AQ75" s="26">
        <v>29</v>
      </c>
      <c r="AR75" s="26">
        <v>27</v>
      </c>
      <c r="AS75" s="26">
        <v>207</v>
      </c>
      <c r="AT75" s="107">
        <v>203</v>
      </c>
      <c r="AU75" s="106">
        <v>90</v>
      </c>
      <c r="AV75" s="55">
        <v>52.7</v>
      </c>
      <c r="AW75" s="55">
        <v>75</v>
      </c>
      <c r="AX75" s="55">
        <v>78</v>
      </c>
      <c r="AY75" s="105" t="s">
        <v>85</v>
      </c>
      <c r="AZ75" s="104" t="str">
        <f>_xlfn.IFNA(VLOOKUP(AY75,ACCESSORIES!F:K,6,FALSE),"N/A")</f>
        <v>N/A</v>
      </c>
      <c r="BA75" s="105" t="s">
        <v>85</v>
      </c>
      <c r="BB75" s="104" t="str">
        <f>_xlfn.IFNA(VLOOKUP(BA75,ACCESSORIES!F:K,6,FALSE),"N/A")</f>
        <v>N/A</v>
      </c>
      <c r="BC75" s="79">
        <v>34.58</v>
      </c>
      <c r="BD75" s="57">
        <v>19.7</v>
      </c>
      <c r="BE75" s="57">
        <v>19.7</v>
      </c>
      <c r="BF75" s="57">
        <v>11</v>
      </c>
      <c r="BG75" s="82">
        <v>36</v>
      </c>
      <c r="BH75" s="122" t="s">
        <v>3551</v>
      </c>
      <c r="BI75" s="51" t="s">
        <v>4217</v>
      </c>
      <c r="BJ75" s="83" t="s">
        <v>4233</v>
      </c>
      <c r="BK75" s="30" t="s">
        <v>5818</v>
      </c>
      <c r="BL75" s="30" t="s">
        <v>5880</v>
      </c>
      <c r="BM75" s="83" t="s">
        <v>5881</v>
      </c>
      <c r="BN75" s="83" t="s">
        <v>5851</v>
      </c>
      <c r="BO75" s="83" t="s">
        <v>5878</v>
      </c>
      <c r="BP75" s="83" t="s">
        <v>4235</v>
      </c>
      <c r="BQ75" s="83"/>
      <c r="BR75" s="83"/>
      <c r="BS75" s="83"/>
      <c r="BT75" s="351" t="s">
        <v>3587</v>
      </c>
      <c r="BU75" s="363" t="s">
        <v>3588</v>
      </c>
      <c r="BV75" s="351" t="s">
        <v>3589</v>
      </c>
      <c r="BW75" s="363" t="s">
        <v>3590</v>
      </c>
      <c r="BX75" s="96" t="str">
        <f t="shared" si="7"/>
        <v>MR304 Double Standard, 17x8.5, 0mm Offset, 5x5, 94mm Centerbore, Matte Black</v>
      </c>
      <c r="BY75" s="83" t="s">
        <v>4044</v>
      </c>
      <c r="BZ75" s="83" t="s">
        <v>4045</v>
      </c>
      <c r="CA75" s="83" t="str">
        <f t="shared" si="11"/>
        <v>STREET (3XX)</v>
      </c>
    </row>
    <row r="76" spans="1:79" s="39" customFormat="1" ht="15" customHeight="1">
      <c r="A76" s="23">
        <f t="shared" si="6"/>
        <v>74</v>
      </c>
      <c r="B76" s="105" t="s">
        <v>84</v>
      </c>
      <c r="C76" s="105" t="s">
        <v>1072</v>
      </c>
      <c r="D76" s="5" t="s">
        <v>1116</v>
      </c>
      <c r="E76" s="94" t="str">
        <f>CONCATENATE(LEFT(D76,5),VLOOKUP(CONCATENATE(N76,"x",O76),'PART NUMBER GUIDE'!$B$9:$C$45,2,FALSE),VLOOKUP(CONCATENATE(P76, V76), 'PART NUMBER GUIDE'!$Q$6:$R$84, 2, FALSE),VLOOKUP(Y76,'PART NUMBER GUIDE'!$J$8:$K$37,2, FALSE),IF(U76="N/A",IF(ABS(S76)&lt;10,"0"&amp;ABS(S76),ABS(S76)),CONCATENATE(LEFT(U76,1),RIGHT(U76,1))), F76, G76)</f>
        <v>MR30478550900</v>
      </c>
      <c r="F76" s="93"/>
      <c r="G76" s="93"/>
      <c r="H76" s="81" t="s">
        <v>5083</v>
      </c>
      <c r="I76" s="356">
        <v>44210</v>
      </c>
      <c r="J76" s="87" t="s">
        <v>1265</v>
      </c>
      <c r="K76" s="400">
        <v>317.5</v>
      </c>
      <c r="L76" s="95">
        <f t="shared" si="8"/>
        <v>317.5</v>
      </c>
      <c r="M76" s="402"/>
      <c r="N76" s="5">
        <v>17</v>
      </c>
      <c r="O76" s="8">
        <v>8.5</v>
      </c>
      <c r="P76" s="105" t="str">
        <f t="shared" si="9"/>
        <v>5x5</v>
      </c>
      <c r="Q76" s="3">
        <v>5</v>
      </c>
      <c r="R76" s="26">
        <v>5</v>
      </c>
      <c r="S76" s="3">
        <v>0</v>
      </c>
      <c r="T76" s="17">
        <v>4.75</v>
      </c>
      <c r="U76" s="106" t="s">
        <v>85</v>
      </c>
      <c r="V76" s="17">
        <v>94</v>
      </c>
      <c r="W76" s="8">
        <v>29.43</v>
      </c>
      <c r="X76" s="52">
        <v>2500</v>
      </c>
      <c r="Y76" s="80" t="s">
        <v>2312</v>
      </c>
      <c r="Z76" s="81" t="s">
        <v>3003</v>
      </c>
      <c r="AA76" s="369" t="str">
        <f t="shared" si="10"/>
        <v>17x8.5, 5x5, 0 OS</v>
      </c>
      <c r="AB76" s="82" t="s">
        <v>1596</v>
      </c>
      <c r="AC76" s="92">
        <f>_xlfn.IFNA(VLOOKUP(AB76,ACCESSORIES!F:K,6,FALSE),"N/A")</f>
        <v>33</v>
      </c>
      <c r="AD76" s="89" t="s">
        <v>85</v>
      </c>
      <c r="AE76" s="105" t="s">
        <v>85</v>
      </c>
      <c r="AF76" s="82" t="s">
        <v>3015</v>
      </c>
      <c r="AG76" s="82" t="s">
        <v>1951</v>
      </c>
      <c r="AH76" s="9">
        <f>_xlfn.IFNA(VLOOKUP(AG76,ACCESSORIES!F:K,6,FALSE),"N/A")</f>
        <v>1.1000000000000001</v>
      </c>
      <c r="AI76" s="105" t="s">
        <v>266</v>
      </c>
      <c r="AJ76" s="105" t="s">
        <v>85</v>
      </c>
      <c r="AK76" s="3" t="s">
        <v>85</v>
      </c>
      <c r="AL76" s="105" t="s">
        <v>85</v>
      </c>
      <c r="AM76" s="105">
        <v>16.2</v>
      </c>
      <c r="AN76" s="105">
        <v>155</v>
      </c>
      <c r="AO76" s="26">
        <v>9</v>
      </c>
      <c r="AP76" s="26">
        <v>19</v>
      </c>
      <c r="AQ76" s="26">
        <v>29</v>
      </c>
      <c r="AR76" s="26">
        <v>27</v>
      </c>
      <c r="AS76" s="26">
        <v>207</v>
      </c>
      <c r="AT76" s="107">
        <v>203</v>
      </c>
      <c r="AU76" s="106">
        <v>90</v>
      </c>
      <c r="AV76" s="55">
        <v>52.7</v>
      </c>
      <c r="AW76" s="55">
        <v>75</v>
      </c>
      <c r="AX76" s="55">
        <v>78</v>
      </c>
      <c r="AY76" s="105" t="s">
        <v>85</v>
      </c>
      <c r="AZ76" s="104" t="str">
        <f>_xlfn.IFNA(VLOOKUP(AY76,ACCESSORIES!F:K,6,FALSE),"N/A")</f>
        <v>N/A</v>
      </c>
      <c r="BA76" s="105" t="s">
        <v>85</v>
      </c>
      <c r="BB76" s="104" t="str">
        <f>_xlfn.IFNA(VLOOKUP(BA76,ACCESSORIES!F:K,6,FALSE),"N/A")</f>
        <v>N/A</v>
      </c>
      <c r="BC76" s="79">
        <v>34.72</v>
      </c>
      <c r="BD76" s="57">
        <v>19.7</v>
      </c>
      <c r="BE76" s="57">
        <v>19.7</v>
      </c>
      <c r="BF76" s="57">
        <v>11</v>
      </c>
      <c r="BG76" s="82">
        <v>36</v>
      </c>
      <c r="BH76" s="122" t="s">
        <v>3551</v>
      </c>
      <c r="BI76" s="51" t="s">
        <v>4217</v>
      </c>
      <c r="BJ76" s="83" t="s">
        <v>4233</v>
      </c>
      <c r="BK76" s="30" t="s">
        <v>5818</v>
      </c>
      <c r="BL76" s="30" t="s">
        <v>5880</v>
      </c>
      <c r="BM76" s="83" t="s">
        <v>5881</v>
      </c>
      <c r="BN76" s="83" t="s">
        <v>5851</v>
      </c>
      <c r="BO76" s="83" t="s">
        <v>5878</v>
      </c>
      <c r="BP76" s="83" t="s">
        <v>4235</v>
      </c>
      <c r="BQ76" s="83"/>
      <c r="BR76" s="83"/>
      <c r="BS76" s="83"/>
      <c r="BT76" s="351" t="s">
        <v>5575</v>
      </c>
      <c r="BU76" s="363" t="s">
        <v>5574</v>
      </c>
      <c r="BV76" s="351" t="s">
        <v>5577</v>
      </c>
      <c r="BW76" s="363" t="s">
        <v>5576</v>
      </c>
      <c r="BX76" s="96" t="str">
        <f t="shared" si="7"/>
        <v>MR304 Double Standard, 17x8.5, 0mm Offset, 5x5, 94mm Centerbore, Method Bronze</v>
      </c>
      <c r="BY76" s="83" t="s">
        <v>4044</v>
      </c>
      <c r="BZ76" s="83" t="s">
        <v>4045</v>
      </c>
      <c r="CA76" s="83" t="str">
        <f t="shared" si="11"/>
        <v>STREET (3XX)</v>
      </c>
    </row>
    <row r="77" spans="1:79" s="39" customFormat="1" ht="15" customHeight="1">
      <c r="A77" s="23">
        <f t="shared" si="6"/>
        <v>75</v>
      </c>
      <c r="B77" s="105" t="s">
        <v>84</v>
      </c>
      <c r="C77" s="105" t="s">
        <v>1072</v>
      </c>
      <c r="D77" s="5" t="s">
        <v>1116</v>
      </c>
      <c r="E77" s="94" t="str">
        <f>CONCATENATE(LEFT(D77,5),VLOOKUP(CONCATENATE(N77,"x",O77),'PART NUMBER GUIDE'!$B$9:$C$45,2,FALSE),VLOOKUP(CONCATENATE(P77, V77), 'PART NUMBER GUIDE'!$Q$6:$R$84, 2, FALSE),VLOOKUP(Y77,'PART NUMBER GUIDE'!$J$8:$K$37,2, FALSE),IF(U77="N/A",IF(ABS(S77)&lt;10,"0"&amp;ABS(S77),ABS(S77)),CONCATENATE(LEFT(U77,1),RIGHT(U77,1))), F77, G77)</f>
        <v>MR30478550300</v>
      </c>
      <c r="F77" s="93"/>
      <c r="G77" s="93"/>
      <c r="H77" s="81" t="s">
        <v>398</v>
      </c>
      <c r="I77" s="356">
        <v>40909</v>
      </c>
      <c r="J77" s="87" t="s">
        <v>1265</v>
      </c>
      <c r="K77" s="400">
        <v>317.5</v>
      </c>
      <c r="L77" s="95">
        <f t="shared" si="8"/>
        <v>317.5</v>
      </c>
      <c r="M77" s="402"/>
      <c r="N77" s="5">
        <v>17</v>
      </c>
      <c r="O77" s="8">
        <v>8.5</v>
      </c>
      <c r="P77" s="105" t="str">
        <f t="shared" si="9"/>
        <v>5x5</v>
      </c>
      <c r="Q77" s="3">
        <v>5</v>
      </c>
      <c r="R77" s="26">
        <v>5</v>
      </c>
      <c r="S77" s="3">
        <v>0</v>
      </c>
      <c r="T77" s="17">
        <v>4.75</v>
      </c>
      <c r="U77" s="106" t="s">
        <v>85</v>
      </c>
      <c r="V77" s="17">
        <v>94</v>
      </c>
      <c r="W77" s="8">
        <v>28.66</v>
      </c>
      <c r="X77" s="52">
        <v>2500</v>
      </c>
      <c r="Y77" s="48" t="s">
        <v>5824</v>
      </c>
      <c r="Z77" s="81" t="s">
        <v>196</v>
      </c>
      <c r="AA77" s="369" t="str">
        <f t="shared" si="10"/>
        <v>17x8.5, 5x5, 0 OS</v>
      </c>
      <c r="AB77" s="82" t="s">
        <v>1595</v>
      </c>
      <c r="AC77" s="92">
        <f>_xlfn.IFNA(VLOOKUP(AB77,ACCESSORIES!F:K,6,FALSE),"N/A")</f>
        <v>33</v>
      </c>
      <c r="AD77" s="89" t="s">
        <v>85</v>
      </c>
      <c r="AE77" s="82" t="s">
        <v>85</v>
      </c>
      <c r="AF77" s="82" t="s">
        <v>3015</v>
      </c>
      <c r="AG77" s="82" t="s">
        <v>1951</v>
      </c>
      <c r="AH77" s="9">
        <f>_xlfn.IFNA(VLOOKUP(AG77,ACCESSORIES!F:K,6,FALSE),"N/A")</f>
        <v>1.1000000000000001</v>
      </c>
      <c r="AI77" s="105" t="s">
        <v>266</v>
      </c>
      <c r="AJ77" s="105" t="s">
        <v>85</v>
      </c>
      <c r="AK77" s="3" t="s">
        <v>85</v>
      </c>
      <c r="AL77" s="105" t="s">
        <v>85</v>
      </c>
      <c r="AM77" s="105">
        <v>16.100000000000001</v>
      </c>
      <c r="AN77" s="105">
        <v>155</v>
      </c>
      <c r="AO77" s="26">
        <v>3</v>
      </c>
      <c r="AP77" s="26">
        <v>19</v>
      </c>
      <c r="AQ77" s="26">
        <v>29</v>
      </c>
      <c r="AR77" s="26">
        <v>27</v>
      </c>
      <c r="AS77" s="26">
        <v>207</v>
      </c>
      <c r="AT77" s="107">
        <v>203</v>
      </c>
      <c r="AU77" s="106">
        <v>90</v>
      </c>
      <c r="AV77" s="55">
        <v>52.7</v>
      </c>
      <c r="AW77" s="55">
        <v>75</v>
      </c>
      <c r="AX77" s="55">
        <v>66</v>
      </c>
      <c r="AY77" s="105" t="s">
        <v>85</v>
      </c>
      <c r="AZ77" s="104" t="str">
        <f>_xlfn.IFNA(VLOOKUP(AY77,ACCESSORIES!F:K,6,FALSE),"N/A")</f>
        <v>N/A</v>
      </c>
      <c r="BA77" s="105" t="s">
        <v>85</v>
      </c>
      <c r="BB77" s="104" t="str">
        <f>_xlfn.IFNA(VLOOKUP(BA77,ACCESSORIES!F:K,6,FALSE),"N/A")</f>
        <v>N/A</v>
      </c>
      <c r="BC77" s="79">
        <v>34.020000000000003</v>
      </c>
      <c r="BD77" s="57">
        <v>19.7</v>
      </c>
      <c r="BE77" s="57">
        <v>19.7</v>
      </c>
      <c r="BF77" s="57">
        <v>11</v>
      </c>
      <c r="BG77" s="82">
        <v>36</v>
      </c>
      <c r="BH77" s="122" t="s">
        <v>3551</v>
      </c>
      <c r="BI77" s="51" t="s">
        <v>4217</v>
      </c>
      <c r="BJ77" s="83" t="s">
        <v>4233</v>
      </c>
      <c r="BK77" s="30" t="s">
        <v>5818</v>
      </c>
      <c r="BL77" s="30" t="s">
        <v>5880</v>
      </c>
      <c r="BM77" s="83" t="s">
        <v>5881</v>
      </c>
      <c r="BN77" s="83" t="s">
        <v>5851</v>
      </c>
      <c r="BO77" s="83" t="s">
        <v>5878</v>
      </c>
      <c r="BP77" s="83" t="s">
        <v>4235</v>
      </c>
      <c r="BQ77" s="83"/>
      <c r="BR77" s="83"/>
      <c r="BS77" s="83"/>
      <c r="BT77" s="351" t="s">
        <v>3611</v>
      </c>
      <c r="BU77" s="363" t="s">
        <v>3612</v>
      </c>
      <c r="BV77" s="351" t="s">
        <v>3613</v>
      </c>
      <c r="BW77" s="363" t="s">
        <v>3614</v>
      </c>
      <c r="BX77" s="96" t="str">
        <f t="shared" si="7"/>
        <v>MR304 Double Standard, 17x8.5, 0mm Offset, 5x5, 94mm Centerbore, Machined - Clear Coat</v>
      </c>
      <c r="BY77" s="83" t="s">
        <v>4044</v>
      </c>
      <c r="BZ77" s="83" t="s">
        <v>4045</v>
      </c>
      <c r="CA77" s="83" t="str">
        <f t="shared" si="11"/>
        <v>STREET (3XX)</v>
      </c>
    </row>
    <row r="78" spans="1:79" s="39" customFormat="1" ht="15" customHeight="1">
      <c r="A78" s="23">
        <f t="shared" si="6"/>
        <v>76</v>
      </c>
      <c r="B78" s="105" t="s">
        <v>84</v>
      </c>
      <c r="C78" s="105" t="s">
        <v>1072</v>
      </c>
      <c r="D78" s="5" t="s">
        <v>1116</v>
      </c>
      <c r="E78" s="94" t="str">
        <f>CONCATENATE(LEFT(D78,5),VLOOKUP(CONCATENATE(N78,"x",O78),'PART NUMBER GUIDE'!$B$9:$C$45,2,FALSE),VLOOKUP(CONCATENATE(P78, V78), 'PART NUMBER GUIDE'!$Q$6:$R$84, 2, FALSE),VLOOKUP(Y78,'PART NUMBER GUIDE'!$J$8:$K$37,2, FALSE),IF(U78="N/A",IF(ABS(S78)&lt;10,"0"&amp;ABS(S78),ABS(S78)),CONCATENATE(LEFT(U78,1),RIGHT(U78,1))), F78, G78)</f>
        <v>MR30478558500</v>
      </c>
      <c r="F78" s="93"/>
      <c r="G78" s="93"/>
      <c r="H78" s="81" t="s">
        <v>405</v>
      </c>
      <c r="I78" s="356">
        <v>40909</v>
      </c>
      <c r="J78" s="87" t="s">
        <v>1265</v>
      </c>
      <c r="K78" s="400">
        <v>317.5</v>
      </c>
      <c r="L78" s="95">
        <f t="shared" si="8"/>
        <v>317.5</v>
      </c>
      <c r="M78" s="402"/>
      <c r="N78" s="5">
        <v>17</v>
      </c>
      <c r="O78" s="8">
        <v>8.5</v>
      </c>
      <c r="P78" s="105" t="str">
        <f t="shared" si="9"/>
        <v>5x150</v>
      </c>
      <c r="Q78" s="3">
        <v>5</v>
      </c>
      <c r="R78" s="3">
        <v>150</v>
      </c>
      <c r="S78" s="3">
        <v>0</v>
      </c>
      <c r="T78" s="17">
        <v>4.75</v>
      </c>
      <c r="U78" s="106" t="s">
        <v>85</v>
      </c>
      <c r="V78" s="17">
        <v>116.5</v>
      </c>
      <c r="W78" s="8">
        <v>30.9</v>
      </c>
      <c r="X78" s="52">
        <v>2500</v>
      </c>
      <c r="Y78" s="80" t="s">
        <v>2309</v>
      </c>
      <c r="Z78" s="81" t="s">
        <v>3002</v>
      </c>
      <c r="AA78" s="369" t="str">
        <f t="shared" si="10"/>
        <v>17x8.5, 5x150, 0 OS</v>
      </c>
      <c r="AB78" s="82" t="s">
        <v>1603</v>
      </c>
      <c r="AC78" s="92">
        <f>_xlfn.IFNA(VLOOKUP(AB78,ACCESSORIES!F:K,6,FALSE),"N/A")</f>
        <v>33</v>
      </c>
      <c r="AD78" s="89" t="s">
        <v>85</v>
      </c>
      <c r="AE78" s="105" t="s">
        <v>85</v>
      </c>
      <c r="AF78" s="105" t="s">
        <v>3018</v>
      </c>
      <c r="AG78" s="82" t="s">
        <v>1951</v>
      </c>
      <c r="AH78" s="9">
        <f>_xlfn.IFNA(VLOOKUP(AG78,ACCESSORIES!F:K,6,FALSE),"N/A")</f>
        <v>1.1000000000000001</v>
      </c>
      <c r="AI78" s="105" t="s">
        <v>266</v>
      </c>
      <c r="AJ78" s="105" t="s">
        <v>85</v>
      </c>
      <c r="AK78" s="3" t="s">
        <v>85</v>
      </c>
      <c r="AL78" s="105" t="s">
        <v>85</v>
      </c>
      <c r="AM78" s="105">
        <v>16.2</v>
      </c>
      <c r="AN78" s="105">
        <v>190</v>
      </c>
      <c r="AO78" s="26">
        <v>3</v>
      </c>
      <c r="AP78" s="26">
        <v>19</v>
      </c>
      <c r="AQ78" s="26">
        <v>29</v>
      </c>
      <c r="AR78" s="26">
        <v>27</v>
      </c>
      <c r="AS78" s="26">
        <v>207</v>
      </c>
      <c r="AT78" s="107">
        <v>203</v>
      </c>
      <c r="AU78" s="106">
        <v>112</v>
      </c>
      <c r="AV78" s="55">
        <v>46</v>
      </c>
      <c r="AW78" s="55">
        <v>46</v>
      </c>
      <c r="AX78" s="55">
        <v>78</v>
      </c>
      <c r="AY78" s="105" t="s">
        <v>85</v>
      </c>
      <c r="AZ78" s="104" t="str">
        <f>_xlfn.IFNA(VLOOKUP(AY78,ACCESSORIES!F:K,6,FALSE),"N/A")</f>
        <v>N/A</v>
      </c>
      <c r="BA78" s="105" t="s">
        <v>85</v>
      </c>
      <c r="BB78" s="104" t="str">
        <f>_xlfn.IFNA(VLOOKUP(BA78,ACCESSORIES!F:K,6,FALSE),"N/A")</f>
        <v>N/A</v>
      </c>
      <c r="BC78" s="79">
        <v>36.270000000000003</v>
      </c>
      <c r="BD78" s="57">
        <v>19.7</v>
      </c>
      <c r="BE78" s="57">
        <v>19.7</v>
      </c>
      <c r="BF78" s="57">
        <v>11</v>
      </c>
      <c r="BG78" s="82">
        <v>36</v>
      </c>
      <c r="BH78" s="122" t="s">
        <v>3551</v>
      </c>
      <c r="BI78" s="51" t="s">
        <v>4217</v>
      </c>
      <c r="BJ78" s="83" t="s">
        <v>4233</v>
      </c>
      <c r="BK78" s="30" t="s">
        <v>5818</v>
      </c>
      <c r="BL78" s="30" t="s">
        <v>5880</v>
      </c>
      <c r="BM78" s="83" t="s">
        <v>5881</v>
      </c>
      <c r="BN78" s="83" t="s">
        <v>5851</v>
      </c>
      <c r="BO78" s="83" t="s">
        <v>5878</v>
      </c>
      <c r="BP78" s="83" t="s">
        <v>4235</v>
      </c>
      <c r="BQ78" s="83"/>
      <c r="BR78" s="83"/>
      <c r="BS78" s="83"/>
      <c r="BT78" s="351" t="s">
        <v>3587</v>
      </c>
      <c r="BU78" s="363" t="s">
        <v>3588</v>
      </c>
      <c r="BV78" s="351" t="s">
        <v>3589</v>
      </c>
      <c r="BW78" s="363" t="s">
        <v>3590</v>
      </c>
      <c r="BX78" s="96" t="str">
        <f t="shared" si="7"/>
        <v>MR304 Double Standard, 17x8.5, 0mm Offset, 5x150, 116.5mm Centerbore, Matte Black</v>
      </c>
      <c r="BY78" s="83" t="s">
        <v>4044</v>
      </c>
      <c r="BZ78" s="83" t="s">
        <v>4045</v>
      </c>
      <c r="CA78" s="83" t="str">
        <f t="shared" si="11"/>
        <v>STREET (3XX)</v>
      </c>
    </row>
    <row r="79" spans="1:79" s="39" customFormat="1" ht="15" customHeight="1">
      <c r="A79" s="23">
        <f t="shared" si="6"/>
        <v>77</v>
      </c>
      <c r="B79" s="105" t="s">
        <v>84</v>
      </c>
      <c r="C79" s="105" t="s">
        <v>1072</v>
      </c>
      <c r="D79" s="5" t="s">
        <v>1116</v>
      </c>
      <c r="E79" s="94" t="str">
        <f>CONCATENATE(LEFT(D79,5),VLOOKUP(CONCATENATE(N79,"x",O79),'PART NUMBER GUIDE'!$B$9:$C$45,2,FALSE),VLOOKUP(CONCATENATE(P79, V79), 'PART NUMBER GUIDE'!$Q$6:$R$84, 2, FALSE),VLOOKUP(Y79,'PART NUMBER GUIDE'!$J$8:$K$37,2, FALSE),IF(U79="N/A",IF(ABS(S79)&lt;10,"0"&amp;ABS(S79),ABS(S79)),CONCATENATE(LEFT(U79,1),RIGHT(U79,1))), F79, G79)</f>
        <v>MR30478555500</v>
      </c>
      <c r="F79" s="93"/>
      <c r="G79" s="93"/>
      <c r="H79" s="81" t="s">
        <v>402</v>
      </c>
      <c r="I79" s="356">
        <v>40909</v>
      </c>
      <c r="J79" s="87" t="s">
        <v>1265</v>
      </c>
      <c r="K79" s="400">
        <v>317.5</v>
      </c>
      <c r="L79" s="95">
        <f t="shared" si="8"/>
        <v>317.5</v>
      </c>
      <c r="M79" s="402"/>
      <c r="N79" s="5">
        <v>17</v>
      </c>
      <c r="O79" s="8">
        <v>8.5</v>
      </c>
      <c r="P79" s="105" t="str">
        <f t="shared" si="9"/>
        <v>5x5.5</v>
      </c>
      <c r="Q79" s="3">
        <v>5</v>
      </c>
      <c r="R79" s="3">
        <v>5.5</v>
      </c>
      <c r="S79" s="3">
        <v>0</v>
      </c>
      <c r="T79" s="17">
        <v>4.75</v>
      </c>
      <c r="U79" s="106" t="s">
        <v>85</v>
      </c>
      <c r="V79" s="17">
        <v>108</v>
      </c>
      <c r="W79" s="8">
        <v>31.16</v>
      </c>
      <c r="X79" s="52">
        <v>2500</v>
      </c>
      <c r="Y79" s="80" t="s">
        <v>2309</v>
      </c>
      <c r="Z79" s="81" t="s">
        <v>3002</v>
      </c>
      <c r="AA79" s="369" t="str">
        <f t="shared" si="10"/>
        <v>17x8.5, 5x5.5, 0 OS</v>
      </c>
      <c r="AB79" s="82" t="s">
        <v>1600</v>
      </c>
      <c r="AC79" s="92">
        <f>_xlfn.IFNA(VLOOKUP(AB79,ACCESSORIES!F:K,6,FALSE),"N/A")</f>
        <v>33</v>
      </c>
      <c r="AD79" s="89" t="s">
        <v>85</v>
      </c>
      <c r="AE79" s="105" t="s">
        <v>85</v>
      </c>
      <c r="AF79" s="105" t="s">
        <v>3016</v>
      </c>
      <c r="AG79" s="82" t="s">
        <v>1951</v>
      </c>
      <c r="AH79" s="9">
        <f>_xlfn.IFNA(VLOOKUP(AG79,ACCESSORIES!F:K,6,FALSE),"N/A")</f>
        <v>1.1000000000000001</v>
      </c>
      <c r="AI79" s="105" t="s">
        <v>266</v>
      </c>
      <c r="AJ79" s="105" t="s">
        <v>85</v>
      </c>
      <c r="AK79" s="3" t="s">
        <v>85</v>
      </c>
      <c r="AL79" s="105" t="s">
        <v>85</v>
      </c>
      <c r="AM79" s="105">
        <v>16.2</v>
      </c>
      <c r="AN79" s="105">
        <v>170</v>
      </c>
      <c r="AO79" s="26">
        <v>3</v>
      </c>
      <c r="AP79" s="26">
        <v>19</v>
      </c>
      <c r="AQ79" s="26">
        <v>29</v>
      </c>
      <c r="AR79" s="26">
        <v>27</v>
      </c>
      <c r="AS79" s="26">
        <v>207</v>
      </c>
      <c r="AT79" s="107">
        <v>203</v>
      </c>
      <c r="AU79" s="106">
        <v>107</v>
      </c>
      <c r="AV79" s="55">
        <v>41</v>
      </c>
      <c r="AW79" s="55">
        <v>74</v>
      </c>
      <c r="AX79" s="55">
        <v>78</v>
      </c>
      <c r="AY79" s="105" t="s">
        <v>85</v>
      </c>
      <c r="AZ79" s="104" t="str">
        <f>_xlfn.IFNA(VLOOKUP(AY79,ACCESSORIES!F:K,6,FALSE),"N/A")</f>
        <v>N/A</v>
      </c>
      <c r="BA79" s="105" t="s">
        <v>85</v>
      </c>
      <c r="BB79" s="104" t="str">
        <f>_xlfn.IFNA(VLOOKUP(BA79,ACCESSORIES!F:K,6,FALSE),"N/A")</f>
        <v>N/A</v>
      </c>
      <c r="BC79" s="79">
        <v>36.119999999999997</v>
      </c>
      <c r="BD79" s="57">
        <v>19.7</v>
      </c>
      <c r="BE79" s="57">
        <v>19.7</v>
      </c>
      <c r="BF79" s="57">
        <v>11</v>
      </c>
      <c r="BG79" s="82">
        <v>36</v>
      </c>
      <c r="BH79" s="122" t="s">
        <v>3551</v>
      </c>
      <c r="BI79" s="51" t="s">
        <v>4217</v>
      </c>
      <c r="BJ79" s="83" t="s">
        <v>4233</v>
      </c>
      <c r="BK79" s="30" t="s">
        <v>5818</v>
      </c>
      <c r="BL79" s="30" t="s">
        <v>5880</v>
      </c>
      <c r="BM79" s="83" t="s">
        <v>5881</v>
      </c>
      <c r="BN79" s="83" t="s">
        <v>5851</v>
      </c>
      <c r="BO79" s="83" t="s">
        <v>5878</v>
      </c>
      <c r="BP79" s="83" t="s">
        <v>4235</v>
      </c>
      <c r="BQ79" s="83"/>
      <c r="BR79" s="83"/>
      <c r="BS79" s="83"/>
      <c r="BT79" s="351" t="s">
        <v>3587</v>
      </c>
      <c r="BU79" s="363" t="s">
        <v>3588</v>
      </c>
      <c r="BV79" s="351" t="s">
        <v>3589</v>
      </c>
      <c r="BW79" s="363" t="s">
        <v>3590</v>
      </c>
      <c r="BX79" s="96" t="str">
        <f t="shared" si="7"/>
        <v>MR304 Double Standard, 17x8.5, 0mm Offset, 5x5.5, 108mm Centerbore, Matte Black</v>
      </c>
      <c r="BY79" s="83" t="s">
        <v>4044</v>
      </c>
      <c r="BZ79" s="83" t="s">
        <v>4045</v>
      </c>
      <c r="CA79" s="83" t="str">
        <f t="shared" si="11"/>
        <v>STREET (3XX)</v>
      </c>
    </row>
    <row r="80" spans="1:79" s="39" customFormat="1" ht="15" customHeight="1">
      <c r="A80" s="23">
        <f t="shared" si="6"/>
        <v>78</v>
      </c>
      <c r="B80" s="105" t="s">
        <v>84</v>
      </c>
      <c r="C80" s="105" t="s">
        <v>1072</v>
      </c>
      <c r="D80" s="5" t="s">
        <v>1116</v>
      </c>
      <c r="E80" s="94" t="str">
        <f>CONCATENATE(LEFT(D80,5),VLOOKUP(CONCATENATE(N80,"x",O80),'PART NUMBER GUIDE'!$B$9:$C$45,2,FALSE),VLOOKUP(CONCATENATE(P80, V80), 'PART NUMBER GUIDE'!$Q$6:$R$84, 2, FALSE),VLOOKUP(Y80,'PART NUMBER GUIDE'!$J$8:$K$37,2, FALSE),IF(U80="N/A",IF(ABS(S80)&lt;10,"0"&amp;ABS(S80),ABS(S80)),CONCATENATE(LEFT(U80,1),RIGHT(U80,1))), F80, G80)</f>
        <v>MR30478555300</v>
      </c>
      <c r="F80" s="93"/>
      <c r="G80" s="93"/>
      <c r="H80" s="81" t="s">
        <v>401</v>
      </c>
      <c r="I80" s="356">
        <v>40909</v>
      </c>
      <c r="J80" s="87" t="s">
        <v>1265</v>
      </c>
      <c r="K80" s="400">
        <v>317.5</v>
      </c>
      <c r="L80" s="95">
        <f t="shared" si="8"/>
        <v>317.5</v>
      </c>
      <c r="M80" s="402"/>
      <c r="N80" s="5">
        <v>17</v>
      </c>
      <c r="O80" s="8">
        <v>8.5</v>
      </c>
      <c r="P80" s="105" t="str">
        <f t="shared" si="9"/>
        <v>5x5.5</v>
      </c>
      <c r="Q80" s="3">
        <v>5</v>
      </c>
      <c r="R80" s="3">
        <v>5.5</v>
      </c>
      <c r="S80" s="3">
        <v>0</v>
      </c>
      <c r="T80" s="17">
        <v>4.75</v>
      </c>
      <c r="U80" s="106" t="s">
        <v>85</v>
      </c>
      <c r="V80" s="17">
        <v>108</v>
      </c>
      <c r="W80" s="8">
        <v>29.06</v>
      </c>
      <c r="X80" s="52">
        <v>2500</v>
      </c>
      <c r="Y80" s="48" t="s">
        <v>5824</v>
      </c>
      <c r="Z80" s="81" t="s">
        <v>196</v>
      </c>
      <c r="AA80" s="369" t="str">
        <f t="shared" si="10"/>
        <v>17x8.5, 5x5.5, 0 OS</v>
      </c>
      <c r="AB80" s="82" t="s">
        <v>1598</v>
      </c>
      <c r="AC80" s="92">
        <f>_xlfn.IFNA(VLOOKUP(AB80,ACCESSORIES!F:K,6,FALSE),"N/A")</f>
        <v>33</v>
      </c>
      <c r="AD80" s="89" t="s">
        <v>85</v>
      </c>
      <c r="AE80" s="82" t="s">
        <v>85</v>
      </c>
      <c r="AF80" s="105" t="s">
        <v>3016</v>
      </c>
      <c r="AG80" s="82" t="s">
        <v>1951</v>
      </c>
      <c r="AH80" s="9">
        <f>_xlfn.IFNA(VLOOKUP(AG80,ACCESSORIES!F:K,6,FALSE),"N/A")</f>
        <v>1.1000000000000001</v>
      </c>
      <c r="AI80" s="105" t="s">
        <v>266</v>
      </c>
      <c r="AJ80" s="105" t="s">
        <v>85</v>
      </c>
      <c r="AK80" s="3" t="s">
        <v>85</v>
      </c>
      <c r="AL80" s="105" t="s">
        <v>85</v>
      </c>
      <c r="AM80" s="105">
        <v>16.100000000000001</v>
      </c>
      <c r="AN80" s="105">
        <v>170</v>
      </c>
      <c r="AO80" s="26">
        <v>3</v>
      </c>
      <c r="AP80" s="26">
        <v>19</v>
      </c>
      <c r="AQ80" s="26">
        <v>29</v>
      </c>
      <c r="AR80" s="26">
        <v>27</v>
      </c>
      <c r="AS80" s="26">
        <v>207</v>
      </c>
      <c r="AT80" s="107">
        <v>203</v>
      </c>
      <c r="AU80" s="106">
        <v>107</v>
      </c>
      <c r="AV80" s="55">
        <v>41</v>
      </c>
      <c r="AW80" s="55">
        <v>74</v>
      </c>
      <c r="AX80" s="55">
        <v>66</v>
      </c>
      <c r="AY80" s="105" t="s">
        <v>85</v>
      </c>
      <c r="AZ80" s="104" t="str">
        <f>_xlfn.IFNA(VLOOKUP(AY80,ACCESSORIES!F:K,6,FALSE),"N/A")</f>
        <v>N/A</v>
      </c>
      <c r="BA80" s="105" t="s">
        <v>85</v>
      </c>
      <c r="BB80" s="104" t="str">
        <f>_xlfn.IFNA(VLOOKUP(BA80,ACCESSORIES!F:K,6,FALSE),"N/A")</f>
        <v>N/A</v>
      </c>
      <c r="BC80" s="79">
        <v>34.47</v>
      </c>
      <c r="BD80" s="57">
        <v>19.7</v>
      </c>
      <c r="BE80" s="57">
        <v>19.7</v>
      </c>
      <c r="BF80" s="57">
        <v>11</v>
      </c>
      <c r="BG80" s="82">
        <v>36</v>
      </c>
      <c r="BH80" s="122" t="s">
        <v>3551</v>
      </c>
      <c r="BI80" s="51" t="s">
        <v>4217</v>
      </c>
      <c r="BJ80" s="83" t="s">
        <v>4233</v>
      </c>
      <c r="BK80" s="30" t="s">
        <v>5818</v>
      </c>
      <c r="BL80" s="30" t="s">
        <v>5880</v>
      </c>
      <c r="BM80" s="83" t="s">
        <v>5881</v>
      </c>
      <c r="BN80" s="83" t="s">
        <v>5851</v>
      </c>
      <c r="BO80" s="83" t="s">
        <v>5878</v>
      </c>
      <c r="BP80" s="83" t="s">
        <v>4235</v>
      </c>
      <c r="BQ80" s="83"/>
      <c r="BR80" s="83"/>
      <c r="BS80" s="83"/>
      <c r="BT80" s="351" t="s">
        <v>3611</v>
      </c>
      <c r="BU80" s="363" t="s">
        <v>3612</v>
      </c>
      <c r="BV80" s="351" t="s">
        <v>3613</v>
      </c>
      <c r="BW80" s="363" t="s">
        <v>3614</v>
      </c>
      <c r="BX80" s="96" t="str">
        <f t="shared" si="7"/>
        <v>MR304 Double Standard, 17x8.5, 0mm Offset, 5x5.5, 108mm Centerbore, Machined - Clear Coat</v>
      </c>
      <c r="BY80" s="83" t="s">
        <v>4044</v>
      </c>
      <c r="BZ80" s="83" t="s">
        <v>4045</v>
      </c>
      <c r="CA80" s="83" t="str">
        <f t="shared" si="11"/>
        <v>STREET (3XX)</v>
      </c>
    </row>
    <row r="81" spans="1:79" s="39" customFormat="1" ht="15" customHeight="1">
      <c r="A81" s="23">
        <f t="shared" si="6"/>
        <v>79</v>
      </c>
      <c r="B81" s="105" t="s">
        <v>84</v>
      </c>
      <c r="C81" s="105" t="s">
        <v>1072</v>
      </c>
      <c r="D81" s="5" t="s">
        <v>1116</v>
      </c>
      <c r="E81" s="94" t="str">
        <f>CONCATENATE(LEFT(D81,5),VLOOKUP(CONCATENATE(N81,"x",O81),'PART NUMBER GUIDE'!$B$9:$C$45,2,FALSE),VLOOKUP(CONCATENATE(P81, V81), 'PART NUMBER GUIDE'!$Q$6:$R$84, 2, FALSE),VLOOKUP(Y81,'PART NUMBER GUIDE'!$J$8:$K$37,2, FALSE),IF(U81="N/A",IF(ABS(S81)&lt;10,"0"&amp;ABS(S81),ABS(S81)),CONCATENATE(LEFT(U81,1),RIGHT(U81,1))), F81, G81)</f>
        <v>MR30478555900</v>
      </c>
      <c r="F81" s="93"/>
      <c r="G81" s="93"/>
      <c r="H81" s="81" t="s">
        <v>5084</v>
      </c>
      <c r="I81" s="356">
        <v>44210</v>
      </c>
      <c r="J81" s="87" t="s">
        <v>1265</v>
      </c>
      <c r="K81" s="400">
        <v>317.5</v>
      </c>
      <c r="L81" s="95">
        <f t="shared" si="8"/>
        <v>317.5</v>
      </c>
      <c r="M81" s="402"/>
      <c r="N81" s="5">
        <v>17</v>
      </c>
      <c r="O81" s="8">
        <v>8.5</v>
      </c>
      <c r="P81" s="105" t="str">
        <f t="shared" si="9"/>
        <v>5x5.5</v>
      </c>
      <c r="Q81" s="3">
        <v>5</v>
      </c>
      <c r="R81" s="3">
        <v>5.5</v>
      </c>
      <c r="S81" s="3">
        <v>0</v>
      </c>
      <c r="T81" s="17">
        <v>4.75</v>
      </c>
      <c r="U81" s="106" t="s">
        <v>85</v>
      </c>
      <c r="V81" s="17">
        <v>108</v>
      </c>
      <c r="W81" s="8">
        <v>29.43</v>
      </c>
      <c r="X81" s="52">
        <v>2500</v>
      </c>
      <c r="Y81" s="80" t="s">
        <v>2312</v>
      </c>
      <c r="Z81" s="81" t="s">
        <v>3003</v>
      </c>
      <c r="AA81" s="369" t="str">
        <f t="shared" si="10"/>
        <v>17x8.5, 5x5.5, 0 OS</v>
      </c>
      <c r="AB81" s="82" t="s">
        <v>1600</v>
      </c>
      <c r="AC81" s="92">
        <f>_xlfn.IFNA(VLOOKUP(AB81,ACCESSORIES!F:K,6,FALSE),"N/A")</f>
        <v>33</v>
      </c>
      <c r="AD81" s="89" t="s">
        <v>85</v>
      </c>
      <c r="AE81" s="82" t="s">
        <v>85</v>
      </c>
      <c r="AF81" s="105" t="s">
        <v>3016</v>
      </c>
      <c r="AG81" s="82" t="s">
        <v>1951</v>
      </c>
      <c r="AH81" s="9">
        <f>_xlfn.IFNA(VLOOKUP(AG81,ACCESSORIES!F:K,6,FALSE),"N/A")</f>
        <v>1.1000000000000001</v>
      </c>
      <c r="AI81" s="105" t="s">
        <v>266</v>
      </c>
      <c r="AJ81" s="105" t="s">
        <v>85</v>
      </c>
      <c r="AK81" s="3" t="s">
        <v>85</v>
      </c>
      <c r="AL81" s="105" t="s">
        <v>85</v>
      </c>
      <c r="AM81" s="105">
        <v>16.100000000000001</v>
      </c>
      <c r="AN81" s="105">
        <v>170</v>
      </c>
      <c r="AO81" s="26">
        <v>3</v>
      </c>
      <c r="AP81" s="26">
        <v>19</v>
      </c>
      <c r="AQ81" s="26">
        <v>29</v>
      </c>
      <c r="AR81" s="26">
        <v>27</v>
      </c>
      <c r="AS81" s="26">
        <v>207</v>
      </c>
      <c r="AT81" s="107">
        <v>203</v>
      </c>
      <c r="AU81" s="106">
        <v>107</v>
      </c>
      <c r="AV81" s="55">
        <v>41</v>
      </c>
      <c r="AW81" s="55">
        <v>74</v>
      </c>
      <c r="AX81" s="55">
        <v>66</v>
      </c>
      <c r="AY81" s="105" t="s">
        <v>85</v>
      </c>
      <c r="AZ81" s="104" t="str">
        <f>_xlfn.IFNA(VLOOKUP(AY81,ACCESSORIES!F:K,6,FALSE),"N/A")</f>
        <v>N/A</v>
      </c>
      <c r="BA81" s="105" t="s">
        <v>85</v>
      </c>
      <c r="BB81" s="104" t="str">
        <f>_xlfn.IFNA(VLOOKUP(BA81,ACCESSORIES!F:K,6,FALSE),"N/A")</f>
        <v>N/A</v>
      </c>
      <c r="BC81" s="79">
        <v>34.39</v>
      </c>
      <c r="BD81" s="57">
        <v>19.7</v>
      </c>
      <c r="BE81" s="57">
        <v>19.7</v>
      </c>
      <c r="BF81" s="57">
        <v>11</v>
      </c>
      <c r="BG81" s="82">
        <v>36</v>
      </c>
      <c r="BH81" s="122" t="s">
        <v>3551</v>
      </c>
      <c r="BI81" s="51" t="s">
        <v>4217</v>
      </c>
      <c r="BJ81" s="83" t="s">
        <v>4233</v>
      </c>
      <c r="BK81" s="30" t="s">
        <v>5818</v>
      </c>
      <c r="BL81" s="30" t="s">
        <v>5880</v>
      </c>
      <c r="BM81" s="83" t="s">
        <v>5881</v>
      </c>
      <c r="BN81" s="83" t="s">
        <v>5851</v>
      </c>
      <c r="BO81" s="83" t="s">
        <v>5878</v>
      </c>
      <c r="BP81" s="83" t="s">
        <v>4235</v>
      </c>
      <c r="BQ81" s="83"/>
      <c r="BR81" s="83"/>
      <c r="BS81" s="83"/>
      <c r="BT81" s="351" t="s">
        <v>5575</v>
      </c>
      <c r="BU81" s="363" t="s">
        <v>5574</v>
      </c>
      <c r="BV81" s="351" t="s">
        <v>5577</v>
      </c>
      <c r="BW81" s="363" t="s">
        <v>5576</v>
      </c>
      <c r="BX81" s="96" t="str">
        <f t="shared" si="7"/>
        <v>MR304 Double Standard, 17x8.5, 0mm Offset, 5x5.5, 108mm Centerbore, Method Bronze</v>
      </c>
      <c r="BY81" s="83" t="s">
        <v>4044</v>
      </c>
      <c r="BZ81" s="83" t="s">
        <v>4045</v>
      </c>
      <c r="CA81" s="83" t="str">
        <f t="shared" si="11"/>
        <v>STREET (3XX)</v>
      </c>
    </row>
    <row r="82" spans="1:79" s="39" customFormat="1" ht="15" customHeight="1">
      <c r="A82" s="23">
        <f t="shared" si="6"/>
        <v>80</v>
      </c>
      <c r="B82" s="105" t="s">
        <v>84</v>
      </c>
      <c r="C82" s="105" t="s">
        <v>1072</v>
      </c>
      <c r="D82" s="5" t="s">
        <v>1116</v>
      </c>
      <c r="E82" s="94" t="str">
        <f>CONCATENATE(LEFT(D82,5),VLOOKUP(CONCATENATE(N82,"x",O82),'PART NUMBER GUIDE'!$B$9:$C$45,2,FALSE),VLOOKUP(CONCATENATE(P82, V82), 'PART NUMBER GUIDE'!$Q$6:$R$84, 2, FALSE),VLOOKUP(Y82,'PART NUMBER GUIDE'!$J$8:$K$37,2, FALSE),IF(U82="N/A",IF(ABS(S82)&lt;10,"0"&amp;ABS(S82),ABS(S82)),CONCATENATE(LEFT(U82,1),RIGHT(U82,1))), F82, G82)</f>
        <v>MR30478560300</v>
      </c>
      <c r="F82" s="93"/>
      <c r="G82" s="93"/>
      <c r="H82" s="81" t="s">
        <v>407</v>
      </c>
      <c r="I82" s="356">
        <v>40909</v>
      </c>
      <c r="J82" s="87" t="s">
        <v>1265</v>
      </c>
      <c r="K82" s="400">
        <v>317.5</v>
      </c>
      <c r="L82" s="95">
        <f t="shared" si="8"/>
        <v>317.5</v>
      </c>
      <c r="M82" s="402"/>
      <c r="N82" s="5">
        <v>17</v>
      </c>
      <c r="O82" s="8">
        <v>8.5</v>
      </c>
      <c r="P82" s="105" t="str">
        <f t="shared" si="9"/>
        <v>6x5.5</v>
      </c>
      <c r="Q82" s="3">
        <v>6</v>
      </c>
      <c r="R82" s="3">
        <v>5.5</v>
      </c>
      <c r="S82" s="3">
        <v>0</v>
      </c>
      <c r="T82" s="17">
        <v>4.75</v>
      </c>
      <c r="U82" s="106" t="s">
        <v>85</v>
      </c>
      <c r="V82" s="17">
        <v>108</v>
      </c>
      <c r="W82" s="8">
        <v>28.92</v>
      </c>
      <c r="X82" s="52">
        <v>2500</v>
      </c>
      <c r="Y82" s="48" t="s">
        <v>5824</v>
      </c>
      <c r="Z82" s="81" t="s">
        <v>196</v>
      </c>
      <c r="AA82" s="369" t="str">
        <f t="shared" si="10"/>
        <v>17x8.5, 6x5.5, 0 OS</v>
      </c>
      <c r="AB82" s="82" t="s">
        <v>1598</v>
      </c>
      <c r="AC82" s="92">
        <f>_xlfn.IFNA(VLOOKUP(AB82,ACCESSORIES!F:K,6,FALSE),"N/A")</f>
        <v>33</v>
      </c>
      <c r="AD82" s="89" t="s">
        <v>85</v>
      </c>
      <c r="AE82" s="105" t="s">
        <v>85</v>
      </c>
      <c r="AF82" s="105" t="s">
        <v>3016</v>
      </c>
      <c r="AG82" s="82" t="s">
        <v>1951</v>
      </c>
      <c r="AH82" s="9">
        <f>_xlfn.IFNA(VLOOKUP(AG82,ACCESSORIES!F:K,6,FALSE),"N/A")</f>
        <v>1.1000000000000001</v>
      </c>
      <c r="AI82" s="105" t="s">
        <v>266</v>
      </c>
      <c r="AJ82" s="105" t="s">
        <v>85</v>
      </c>
      <c r="AK82" s="3" t="s">
        <v>85</v>
      </c>
      <c r="AL82" s="105" t="s">
        <v>85</v>
      </c>
      <c r="AM82" s="105">
        <v>16.100000000000001</v>
      </c>
      <c r="AN82" s="105">
        <v>170</v>
      </c>
      <c r="AO82" s="26">
        <v>3</v>
      </c>
      <c r="AP82" s="26">
        <v>19</v>
      </c>
      <c r="AQ82" s="26">
        <v>29</v>
      </c>
      <c r="AR82" s="26">
        <v>27</v>
      </c>
      <c r="AS82" s="26">
        <v>207</v>
      </c>
      <c r="AT82" s="107">
        <v>203</v>
      </c>
      <c r="AU82" s="106">
        <v>107</v>
      </c>
      <c r="AV82" s="55">
        <v>41</v>
      </c>
      <c r="AW82" s="55">
        <v>74</v>
      </c>
      <c r="AX82" s="55">
        <v>66</v>
      </c>
      <c r="AY82" s="105" t="s">
        <v>85</v>
      </c>
      <c r="AZ82" s="104" t="str">
        <f>_xlfn.IFNA(VLOOKUP(AY82,ACCESSORIES!F:K,6,FALSE),"N/A")</f>
        <v>N/A</v>
      </c>
      <c r="BA82" s="105" t="s">
        <v>85</v>
      </c>
      <c r="BB82" s="104" t="str">
        <f>_xlfn.IFNA(VLOOKUP(BA82,ACCESSORIES!F:K,6,FALSE),"N/A")</f>
        <v>N/A</v>
      </c>
      <c r="BC82" s="79">
        <v>33.950000000000003</v>
      </c>
      <c r="BD82" s="57">
        <v>19.7</v>
      </c>
      <c r="BE82" s="57">
        <v>19.7</v>
      </c>
      <c r="BF82" s="57">
        <v>11</v>
      </c>
      <c r="BG82" s="82">
        <v>36</v>
      </c>
      <c r="BH82" s="122" t="s">
        <v>3551</v>
      </c>
      <c r="BI82" s="51" t="s">
        <v>4217</v>
      </c>
      <c r="BJ82" s="83" t="s">
        <v>4233</v>
      </c>
      <c r="BK82" s="30" t="s">
        <v>5818</v>
      </c>
      <c r="BL82" s="30" t="s">
        <v>5880</v>
      </c>
      <c r="BM82" s="83" t="s">
        <v>5881</v>
      </c>
      <c r="BN82" s="83" t="s">
        <v>5851</v>
      </c>
      <c r="BO82" s="83" t="s">
        <v>5878</v>
      </c>
      <c r="BP82" s="83" t="s">
        <v>4235</v>
      </c>
      <c r="BQ82" s="83"/>
      <c r="BR82" s="83"/>
      <c r="BS82" s="83"/>
      <c r="BT82" s="351" t="s">
        <v>3603</v>
      </c>
      <c r="BU82" s="363" t="s">
        <v>3604</v>
      </c>
      <c r="BV82" s="351" t="s">
        <v>3605</v>
      </c>
      <c r="BW82" s="363" t="s">
        <v>3606</v>
      </c>
      <c r="BX82" s="96" t="str">
        <f t="shared" si="7"/>
        <v>MR304 Double Standard, 17x8.5, 0mm Offset, 6x5.5, 108mm Centerbore, Machined - Clear Coat</v>
      </c>
      <c r="BY82" s="83" t="s">
        <v>4044</v>
      </c>
      <c r="BZ82" s="83" t="s">
        <v>4045</v>
      </c>
      <c r="CA82" s="83" t="str">
        <f t="shared" si="11"/>
        <v>STREET (3XX)</v>
      </c>
    </row>
    <row r="83" spans="1:79" s="39" customFormat="1" ht="15" customHeight="1">
      <c r="A83" s="23">
        <f t="shared" si="6"/>
        <v>81</v>
      </c>
      <c r="B83" s="105" t="s">
        <v>84</v>
      </c>
      <c r="C83" s="105" t="s">
        <v>1072</v>
      </c>
      <c r="D83" s="5" t="s">
        <v>1116</v>
      </c>
      <c r="E83" s="94" t="str">
        <f>CONCATENATE(LEFT(D83,5),VLOOKUP(CONCATENATE(N83,"x",O83),'PART NUMBER GUIDE'!$B$9:$C$45,2,FALSE),VLOOKUP(CONCATENATE(P83, V83), 'PART NUMBER GUIDE'!$Q$6:$R$84, 2, FALSE),VLOOKUP(Y83,'PART NUMBER GUIDE'!$J$8:$K$37,2, FALSE),IF(U83="N/A",IF(ABS(S83)&lt;10,"0"&amp;ABS(S83),ABS(S83)),CONCATENATE(LEFT(U83,1),RIGHT(U83,1))), F83, G83)</f>
        <v>MR30478560900</v>
      </c>
      <c r="F83" s="93"/>
      <c r="G83" s="93"/>
      <c r="H83" s="81" t="s">
        <v>5085</v>
      </c>
      <c r="I83" s="356">
        <v>44210</v>
      </c>
      <c r="J83" s="87" t="s">
        <v>1265</v>
      </c>
      <c r="K83" s="400">
        <v>317.5</v>
      </c>
      <c r="L83" s="95">
        <f t="shared" si="8"/>
        <v>317.5</v>
      </c>
      <c r="M83" s="402"/>
      <c r="N83" s="5">
        <v>17</v>
      </c>
      <c r="O83" s="8">
        <v>8.5</v>
      </c>
      <c r="P83" s="105" t="str">
        <f t="shared" si="9"/>
        <v>6x5.5</v>
      </c>
      <c r="Q83" s="3">
        <v>6</v>
      </c>
      <c r="R83" s="3">
        <v>5.5</v>
      </c>
      <c r="S83" s="3">
        <v>0</v>
      </c>
      <c r="T83" s="17">
        <v>4.75</v>
      </c>
      <c r="U83" s="106" t="s">
        <v>85</v>
      </c>
      <c r="V83" s="17">
        <v>108</v>
      </c>
      <c r="W83" s="8">
        <v>28.7</v>
      </c>
      <c r="X83" s="52">
        <v>2500</v>
      </c>
      <c r="Y83" s="81" t="s">
        <v>2312</v>
      </c>
      <c r="Z83" s="81" t="s">
        <v>3003</v>
      </c>
      <c r="AA83" s="369" t="str">
        <f t="shared" si="10"/>
        <v>17x8.5, 6x5.5, 0 OS</v>
      </c>
      <c r="AB83" s="82" t="s">
        <v>1600</v>
      </c>
      <c r="AC83" s="92">
        <f>_xlfn.IFNA(VLOOKUP(AB83,ACCESSORIES!F:K,6,FALSE),"N/A")</f>
        <v>33</v>
      </c>
      <c r="AD83" s="89" t="s">
        <v>85</v>
      </c>
      <c r="AE83" s="105" t="s">
        <v>85</v>
      </c>
      <c r="AF83" s="105" t="s">
        <v>3016</v>
      </c>
      <c r="AG83" s="82" t="s">
        <v>1951</v>
      </c>
      <c r="AH83" s="9">
        <f>_xlfn.IFNA(VLOOKUP(AG83,ACCESSORIES!F:K,6,FALSE),"N/A")</f>
        <v>1.1000000000000001</v>
      </c>
      <c r="AI83" s="105" t="s">
        <v>266</v>
      </c>
      <c r="AJ83" s="105" t="s">
        <v>85</v>
      </c>
      <c r="AK83" s="3" t="s">
        <v>85</v>
      </c>
      <c r="AL83" s="105" t="s">
        <v>85</v>
      </c>
      <c r="AM83" s="105">
        <v>16.100000000000001</v>
      </c>
      <c r="AN83" s="105">
        <v>170</v>
      </c>
      <c r="AO83" s="26">
        <v>3</v>
      </c>
      <c r="AP83" s="26">
        <v>19</v>
      </c>
      <c r="AQ83" s="26">
        <v>29</v>
      </c>
      <c r="AR83" s="26">
        <v>27</v>
      </c>
      <c r="AS83" s="26">
        <v>207</v>
      </c>
      <c r="AT83" s="107">
        <v>203</v>
      </c>
      <c r="AU83" s="106">
        <v>107</v>
      </c>
      <c r="AV83" s="55">
        <v>41</v>
      </c>
      <c r="AW83" s="55">
        <v>74</v>
      </c>
      <c r="AX83" s="55">
        <v>66</v>
      </c>
      <c r="AY83" s="105" t="s">
        <v>85</v>
      </c>
      <c r="AZ83" s="104" t="str">
        <f>_xlfn.IFNA(VLOOKUP(AY83,ACCESSORIES!F:K,6,FALSE),"N/A")</f>
        <v>N/A</v>
      </c>
      <c r="BA83" s="105" t="s">
        <v>85</v>
      </c>
      <c r="BB83" s="104" t="str">
        <f>_xlfn.IFNA(VLOOKUP(BA83,ACCESSORIES!F:K,6,FALSE),"N/A")</f>
        <v>N/A</v>
      </c>
      <c r="BC83" s="79">
        <v>33.44</v>
      </c>
      <c r="BD83" s="57">
        <v>19.7</v>
      </c>
      <c r="BE83" s="57">
        <v>19.7</v>
      </c>
      <c r="BF83" s="57">
        <v>11</v>
      </c>
      <c r="BG83" s="82">
        <v>36</v>
      </c>
      <c r="BH83" s="122" t="s">
        <v>3551</v>
      </c>
      <c r="BI83" s="51" t="s">
        <v>4217</v>
      </c>
      <c r="BJ83" s="83" t="s">
        <v>4233</v>
      </c>
      <c r="BK83" s="30" t="s">
        <v>5818</v>
      </c>
      <c r="BL83" s="30" t="s">
        <v>5880</v>
      </c>
      <c r="BM83" s="83" t="s">
        <v>5881</v>
      </c>
      <c r="BN83" s="83" t="s">
        <v>5851</v>
      </c>
      <c r="BO83" s="83" t="s">
        <v>5878</v>
      </c>
      <c r="BP83" s="83" t="s">
        <v>4235</v>
      </c>
      <c r="BQ83" s="83"/>
      <c r="BR83" s="83"/>
      <c r="BS83" s="83"/>
      <c r="BT83" s="351" t="s">
        <v>5579</v>
      </c>
      <c r="BU83" s="363" t="s">
        <v>5578</v>
      </c>
      <c r="BV83" s="351" t="s">
        <v>5580</v>
      </c>
      <c r="BW83" s="363" t="s">
        <v>5581</v>
      </c>
      <c r="BX83" s="96" t="str">
        <f t="shared" si="7"/>
        <v>MR304 Double Standard, 17x8.5, 0mm Offset, 6x5.5, 108mm Centerbore, Method Bronze</v>
      </c>
      <c r="BY83" s="83" t="s">
        <v>4044</v>
      </c>
      <c r="BZ83" s="83" t="s">
        <v>4045</v>
      </c>
      <c r="CA83" s="83" t="str">
        <f t="shared" si="11"/>
        <v>STREET (3XX)</v>
      </c>
    </row>
    <row r="84" spans="1:79" s="39" customFormat="1" ht="15" customHeight="1">
      <c r="A84" s="23">
        <f t="shared" si="6"/>
        <v>82</v>
      </c>
      <c r="B84" s="105" t="s">
        <v>84</v>
      </c>
      <c r="C84" s="105" t="s">
        <v>1072</v>
      </c>
      <c r="D84" s="5" t="s">
        <v>1116</v>
      </c>
      <c r="E84" s="94" t="str">
        <f>CONCATENATE(LEFT(D84,5),VLOOKUP(CONCATENATE(N84,"x",O84),'PART NUMBER GUIDE'!$B$9:$C$45,2,FALSE),VLOOKUP(CONCATENATE(P84, V84), 'PART NUMBER GUIDE'!$Q$6:$R$84, 2, FALSE),VLOOKUP(Y84,'PART NUMBER GUIDE'!$J$8:$K$37,2, FALSE),IF(U84="N/A",IF(ABS(S84)&lt;10,"0"&amp;ABS(S84),ABS(S84)),CONCATENATE(LEFT(U84,1),RIGHT(U84,1))), F84, G84)</f>
        <v>MR30478560500</v>
      </c>
      <c r="F84" s="93"/>
      <c r="G84" s="93"/>
      <c r="H84" s="81" t="s">
        <v>408</v>
      </c>
      <c r="I84" s="356">
        <v>40909</v>
      </c>
      <c r="J84" s="87" t="s">
        <v>1265</v>
      </c>
      <c r="K84" s="400">
        <v>317.5</v>
      </c>
      <c r="L84" s="95">
        <f t="shared" si="8"/>
        <v>317.5</v>
      </c>
      <c r="M84" s="402"/>
      <c r="N84" s="5">
        <v>17</v>
      </c>
      <c r="O84" s="8">
        <v>8.5</v>
      </c>
      <c r="P84" s="105" t="str">
        <f t="shared" si="9"/>
        <v>6x5.5</v>
      </c>
      <c r="Q84" s="3">
        <v>6</v>
      </c>
      <c r="R84" s="3">
        <v>5.5</v>
      </c>
      <c r="S84" s="3">
        <v>0</v>
      </c>
      <c r="T84" s="17">
        <v>4.75</v>
      </c>
      <c r="U84" s="106" t="s">
        <v>85</v>
      </c>
      <c r="V84" s="17">
        <v>108</v>
      </c>
      <c r="W84" s="8">
        <v>29.25</v>
      </c>
      <c r="X84" s="52">
        <v>2500</v>
      </c>
      <c r="Y84" s="80" t="s">
        <v>2309</v>
      </c>
      <c r="Z84" s="81" t="s">
        <v>3002</v>
      </c>
      <c r="AA84" s="369" t="str">
        <f t="shared" si="10"/>
        <v>17x8.5, 6x5.5, 0 OS</v>
      </c>
      <c r="AB84" s="82" t="s">
        <v>1600</v>
      </c>
      <c r="AC84" s="92">
        <f>_xlfn.IFNA(VLOOKUP(AB84,ACCESSORIES!F:K,6,FALSE),"N/A")</f>
        <v>33</v>
      </c>
      <c r="AD84" s="89" t="s">
        <v>85</v>
      </c>
      <c r="AE84" s="82" t="s">
        <v>85</v>
      </c>
      <c r="AF84" s="105" t="s">
        <v>3016</v>
      </c>
      <c r="AG84" s="82" t="s">
        <v>1951</v>
      </c>
      <c r="AH84" s="9">
        <f>_xlfn.IFNA(VLOOKUP(AG84,ACCESSORIES!F:K,6,FALSE),"N/A")</f>
        <v>1.1000000000000001</v>
      </c>
      <c r="AI84" s="105" t="s">
        <v>266</v>
      </c>
      <c r="AJ84" s="105" t="s">
        <v>85</v>
      </c>
      <c r="AK84" s="3" t="s">
        <v>85</v>
      </c>
      <c r="AL84" s="105" t="s">
        <v>85</v>
      </c>
      <c r="AM84" s="105">
        <v>16.2</v>
      </c>
      <c r="AN84" s="105">
        <v>170</v>
      </c>
      <c r="AO84" s="26">
        <v>3</v>
      </c>
      <c r="AP84" s="26">
        <v>19</v>
      </c>
      <c r="AQ84" s="26">
        <v>29</v>
      </c>
      <c r="AR84" s="26">
        <v>27</v>
      </c>
      <c r="AS84" s="26">
        <v>207</v>
      </c>
      <c r="AT84" s="107">
        <v>203</v>
      </c>
      <c r="AU84" s="106">
        <v>107</v>
      </c>
      <c r="AV84" s="55">
        <v>41</v>
      </c>
      <c r="AW84" s="55">
        <v>74</v>
      </c>
      <c r="AX84" s="55">
        <v>78</v>
      </c>
      <c r="AY84" s="105" t="s">
        <v>85</v>
      </c>
      <c r="AZ84" s="104" t="str">
        <f>_xlfn.IFNA(VLOOKUP(AY84,ACCESSORIES!F:K,6,FALSE),"N/A")</f>
        <v>N/A</v>
      </c>
      <c r="BA84" s="105" t="s">
        <v>85</v>
      </c>
      <c r="BB84" s="104" t="str">
        <f>_xlfn.IFNA(VLOOKUP(BA84,ACCESSORIES!F:K,6,FALSE),"N/A")</f>
        <v>N/A</v>
      </c>
      <c r="BC84" s="79">
        <v>34.54</v>
      </c>
      <c r="BD84" s="57">
        <v>19.7</v>
      </c>
      <c r="BE84" s="57">
        <v>19.7</v>
      </c>
      <c r="BF84" s="57">
        <v>11</v>
      </c>
      <c r="BG84" s="82">
        <v>36</v>
      </c>
      <c r="BH84" s="122" t="s">
        <v>3551</v>
      </c>
      <c r="BI84" s="51" t="s">
        <v>4217</v>
      </c>
      <c r="BJ84" s="83" t="s">
        <v>4233</v>
      </c>
      <c r="BK84" s="30" t="s">
        <v>5818</v>
      </c>
      <c r="BL84" s="30" t="s">
        <v>5880</v>
      </c>
      <c r="BM84" s="83" t="s">
        <v>5881</v>
      </c>
      <c r="BN84" s="83" t="s">
        <v>5851</v>
      </c>
      <c r="BO84" s="83" t="s">
        <v>5878</v>
      </c>
      <c r="BP84" s="83" t="s">
        <v>4235</v>
      </c>
      <c r="BQ84" s="83"/>
      <c r="BR84" s="83"/>
      <c r="BS84" s="83"/>
      <c r="BT84" s="351" t="s">
        <v>3595</v>
      </c>
      <c r="BU84" s="363" t="s">
        <v>3596</v>
      </c>
      <c r="BV84" s="351" t="s">
        <v>3597</v>
      </c>
      <c r="BW84" s="363" t="s">
        <v>3598</v>
      </c>
      <c r="BX84" s="96" t="str">
        <f t="shared" si="7"/>
        <v>MR304 Double Standard, 17x8.5, 0mm Offset, 6x5.5, 108mm Centerbore, Matte Black</v>
      </c>
      <c r="BY84" s="83" t="s">
        <v>4044</v>
      </c>
      <c r="BZ84" s="83" t="s">
        <v>4045</v>
      </c>
      <c r="CA84" s="83" t="str">
        <f t="shared" si="11"/>
        <v>STREET (3XX)</v>
      </c>
    </row>
    <row r="85" spans="1:79" s="39" customFormat="1" ht="15" customHeight="1">
      <c r="A85" s="23">
        <f t="shared" si="6"/>
        <v>83</v>
      </c>
      <c r="B85" s="105" t="s">
        <v>84</v>
      </c>
      <c r="C85" s="105" t="s">
        <v>1072</v>
      </c>
      <c r="D85" s="5" t="s">
        <v>1116</v>
      </c>
      <c r="E85" s="94" t="str">
        <f>CONCATENATE(LEFT(D85,5),VLOOKUP(CONCATENATE(N85,"x",O85),'PART NUMBER GUIDE'!$B$9:$C$45,2,FALSE),VLOOKUP(CONCATENATE(P85, V85), 'PART NUMBER GUIDE'!$Q$6:$R$84, 2, FALSE),VLOOKUP(Y85,'PART NUMBER GUIDE'!$J$8:$K$37,2, FALSE),IF(U85="N/A",IF(ABS(S85)&lt;10,"0"&amp;ABS(S85),ABS(S85)),CONCATENATE(LEFT(U85,1),RIGHT(U85,1))), F85, G85)</f>
        <v>MR30478580500</v>
      </c>
      <c r="F85" s="93"/>
      <c r="G85" s="93"/>
      <c r="H85" s="81" t="s">
        <v>411</v>
      </c>
      <c r="I85" s="356">
        <v>40909</v>
      </c>
      <c r="J85" s="87" t="s">
        <v>1265</v>
      </c>
      <c r="K85" s="400">
        <v>317.5</v>
      </c>
      <c r="L85" s="95">
        <f t="shared" si="8"/>
        <v>317.5</v>
      </c>
      <c r="M85" s="402"/>
      <c r="N85" s="5">
        <v>17</v>
      </c>
      <c r="O85" s="8">
        <v>8.5</v>
      </c>
      <c r="P85" s="105" t="str">
        <f t="shared" si="9"/>
        <v>8x6.5</v>
      </c>
      <c r="Q85" s="3">
        <v>8</v>
      </c>
      <c r="R85" s="3">
        <v>6.5</v>
      </c>
      <c r="S85" s="3">
        <v>0</v>
      </c>
      <c r="T85" s="17">
        <v>4.75</v>
      </c>
      <c r="U85" s="106" t="s">
        <v>85</v>
      </c>
      <c r="V85" s="17">
        <v>130.81</v>
      </c>
      <c r="W85" s="8">
        <v>28.77</v>
      </c>
      <c r="X85" s="52">
        <v>3640</v>
      </c>
      <c r="Y85" s="80" t="s">
        <v>2309</v>
      </c>
      <c r="Z85" s="81" t="s">
        <v>3002</v>
      </c>
      <c r="AA85" s="369" t="str">
        <f t="shared" si="10"/>
        <v>17x8.5, 8x6.5, 0 OS</v>
      </c>
      <c r="AB85" s="82" t="s">
        <v>1606</v>
      </c>
      <c r="AC85" s="92">
        <f>_xlfn.IFNA(VLOOKUP(AB85,ACCESSORIES!F:K,6,FALSE),"N/A")</f>
        <v>33</v>
      </c>
      <c r="AD85" s="89" t="s">
        <v>85</v>
      </c>
      <c r="AE85" s="82" t="s">
        <v>85</v>
      </c>
      <c r="AF85" s="3" t="s">
        <v>3020</v>
      </c>
      <c r="AG85" s="82" t="s">
        <v>1951</v>
      </c>
      <c r="AH85" s="9">
        <f>_xlfn.IFNA(VLOOKUP(AG85,ACCESSORIES!F:K,6,FALSE),"N/A")</f>
        <v>1.1000000000000001</v>
      </c>
      <c r="AI85" s="105" t="s">
        <v>266</v>
      </c>
      <c r="AJ85" s="105" t="s">
        <v>85</v>
      </c>
      <c r="AK85" s="3" t="s">
        <v>85</v>
      </c>
      <c r="AL85" s="105" t="s">
        <v>85</v>
      </c>
      <c r="AM85" s="105">
        <v>16.2</v>
      </c>
      <c r="AN85" s="105">
        <v>200</v>
      </c>
      <c r="AO85" s="26">
        <v>3</v>
      </c>
      <c r="AP85" s="26">
        <v>3</v>
      </c>
      <c r="AQ85" s="26">
        <v>25</v>
      </c>
      <c r="AR85" s="26">
        <v>27</v>
      </c>
      <c r="AS85" s="26">
        <v>207</v>
      </c>
      <c r="AT85" s="107">
        <v>203</v>
      </c>
      <c r="AU85" s="106">
        <v>126</v>
      </c>
      <c r="AV85" s="55">
        <v>89</v>
      </c>
      <c r="AW85" s="55">
        <v>89</v>
      </c>
      <c r="AX85" s="55">
        <v>78</v>
      </c>
      <c r="AY85" s="105" t="s">
        <v>85</v>
      </c>
      <c r="AZ85" s="104" t="str">
        <f>_xlfn.IFNA(VLOOKUP(AY85,ACCESSORIES!F:K,6,FALSE),"N/A")</f>
        <v>N/A</v>
      </c>
      <c r="BA85" s="105" t="s">
        <v>85</v>
      </c>
      <c r="BB85" s="104" t="str">
        <f>_xlfn.IFNA(VLOOKUP(BA85,ACCESSORIES!F:K,6,FALSE),"N/A")</f>
        <v>N/A</v>
      </c>
      <c r="BC85" s="79">
        <v>33.950000000000003</v>
      </c>
      <c r="BD85" s="57">
        <v>19.7</v>
      </c>
      <c r="BE85" s="57">
        <v>19.7</v>
      </c>
      <c r="BF85" s="57">
        <v>11</v>
      </c>
      <c r="BG85" s="82">
        <v>36</v>
      </c>
      <c r="BH85" s="122" t="s">
        <v>3551</v>
      </c>
      <c r="BI85" s="51" t="s">
        <v>4217</v>
      </c>
      <c r="BJ85" s="83" t="s">
        <v>4233</v>
      </c>
      <c r="BK85" s="30" t="s">
        <v>5818</v>
      </c>
      <c r="BL85" s="30" t="s">
        <v>5880</v>
      </c>
      <c r="BM85" s="83" t="s">
        <v>5881</v>
      </c>
      <c r="BN85" s="83" t="s">
        <v>5851</v>
      </c>
      <c r="BO85" s="83" t="s">
        <v>5878</v>
      </c>
      <c r="BP85" s="83" t="s">
        <v>4235</v>
      </c>
      <c r="BQ85" s="83"/>
      <c r="BR85" s="83"/>
      <c r="BS85" s="83"/>
      <c r="BT85" s="351" t="s">
        <v>3607</v>
      </c>
      <c r="BU85" s="363" t="s">
        <v>3608</v>
      </c>
      <c r="BV85" s="351" t="s">
        <v>3609</v>
      </c>
      <c r="BW85" s="363" t="s">
        <v>3610</v>
      </c>
      <c r="BX85" s="96" t="str">
        <f t="shared" si="7"/>
        <v>MR304 Double Standard, 17x8.5, 0mm Offset, 8x6.5, 130.81mm Centerbore, Matte Black</v>
      </c>
      <c r="BY85" s="83" t="s">
        <v>4044</v>
      </c>
      <c r="BZ85" s="83" t="s">
        <v>4045</v>
      </c>
      <c r="CA85" s="83" t="str">
        <f t="shared" si="11"/>
        <v>STREET (3XX)</v>
      </c>
    </row>
    <row r="86" spans="1:79" s="39" customFormat="1" ht="15" customHeight="1">
      <c r="A86" s="23">
        <f t="shared" si="6"/>
        <v>84</v>
      </c>
      <c r="B86" s="105" t="s">
        <v>84</v>
      </c>
      <c r="C86" s="105" t="s">
        <v>1072</v>
      </c>
      <c r="D86" s="5" t="s">
        <v>1116</v>
      </c>
      <c r="E86" s="94" t="str">
        <f>CONCATENATE(LEFT(D86,5),VLOOKUP(CONCATENATE(N86,"x",O86),'PART NUMBER GUIDE'!$B$9:$C$45,2,FALSE),VLOOKUP(CONCATENATE(P86, V86), 'PART NUMBER GUIDE'!$Q$6:$R$84, 2, FALSE),VLOOKUP(Y86,'PART NUMBER GUIDE'!$J$8:$K$37,2, FALSE),IF(U86="N/A",IF(ABS(S86)&lt;10,"0"&amp;ABS(S86),ABS(S86)),CONCATENATE(LEFT(U86,1),RIGHT(U86,1))), F86, G86)</f>
        <v>MR30478580300</v>
      </c>
      <c r="F86" s="93"/>
      <c r="G86" s="93"/>
      <c r="H86" s="81" t="s">
        <v>410</v>
      </c>
      <c r="I86" s="356">
        <v>40909</v>
      </c>
      <c r="J86" s="87" t="s">
        <v>1265</v>
      </c>
      <c r="K86" s="400">
        <v>317.5</v>
      </c>
      <c r="L86" s="95">
        <f t="shared" si="8"/>
        <v>317.5</v>
      </c>
      <c r="M86" s="402"/>
      <c r="N86" s="5">
        <v>17</v>
      </c>
      <c r="O86" s="8">
        <v>8.5</v>
      </c>
      <c r="P86" s="105" t="str">
        <f t="shared" si="9"/>
        <v>8x6.5</v>
      </c>
      <c r="Q86" s="3">
        <v>8</v>
      </c>
      <c r="R86" s="3">
        <v>6.5</v>
      </c>
      <c r="S86" s="3">
        <v>0</v>
      </c>
      <c r="T86" s="17">
        <v>4.75</v>
      </c>
      <c r="U86" s="106" t="s">
        <v>85</v>
      </c>
      <c r="V86" s="17">
        <v>130.81</v>
      </c>
      <c r="W86" s="8">
        <v>29.06</v>
      </c>
      <c r="X86" s="52">
        <v>3640</v>
      </c>
      <c r="Y86" s="48" t="s">
        <v>5824</v>
      </c>
      <c r="Z86" s="81" t="s">
        <v>196</v>
      </c>
      <c r="AA86" s="369" t="str">
        <f t="shared" si="10"/>
        <v>17x8.5, 8x6.5, 0 OS</v>
      </c>
      <c r="AB86" s="82" t="s">
        <v>1605</v>
      </c>
      <c r="AC86" s="92">
        <f>_xlfn.IFNA(VLOOKUP(AB86,ACCESSORIES!F:K,6,FALSE),"N/A")</f>
        <v>33</v>
      </c>
      <c r="AD86" s="89" t="s">
        <v>85</v>
      </c>
      <c r="AE86" s="105" t="s">
        <v>85</v>
      </c>
      <c r="AF86" s="3" t="s">
        <v>3020</v>
      </c>
      <c r="AG86" s="82" t="s">
        <v>1951</v>
      </c>
      <c r="AH86" s="9">
        <f>_xlfn.IFNA(VLOOKUP(AG86,ACCESSORIES!F:K,6,FALSE),"N/A")</f>
        <v>1.1000000000000001</v>
      </c>
      <c r="AI86" s="105" t="s">
        <v>266</v>
      </c>
      <c r="AJ86" s="105" t="s">
        <v>85</v>
      </c>
      <c r="AK86" s="3" t="s">
        <v>85</v>
      </c>
      <c r="AL86" s="105" t="s">
        <v>85</v>
      </c>
      <c r="AM86" s="105">
        <v>16.100000000000001</v>
      </c>
      <c r="AN86" s="105">
        <v>200</v>
      </c>
      <c r="AO86" s="26">
        <v>3</v>
      </c>
      <c r="AP86" s="26">
        <v>3</v>
      </c>
      <c r="AQ86" s="26">
        <v>25</v>
      </c>
      <c r="AR86" s="26">
        <v>27</v>
      </c>
      <c r="AS86" s="26">
        <v>207</v>
      </c>
      <c r="AT86" s="107">
        <v>203</v>
      </c>
      <c r="AU86" s="106">
        <v>126</v>
      </c>
      <c r="AV86" s="55">
        <v>89</v>
      </c>
      <c r="AW86" s="55">
        <v>89</v>
      </c>
      <c r="AX86" s="55">
        <v>66</v>
      </c>
      <c r="AY86" s="105" t="s">
        <v>85</v>
      </c>
      <c r="AZ86" s="104" t="str">
        <f>_xlfn.IFNA(VLOOKUP(AY86,ACCESSORIES!F:K,6,FALSE),"N/A")</f>
        <v>N/A</v>
      </c>
      <c r="BA86" s="105" t="s">
        <v>85</v>
      </c>
      <c r="BB86" s="104" t="str">
        <f>_xlfn.IFNA(VLOOKUP(BA86,ACCESSORIES!F:K,6,FALSE),"N/A")</f>
        <v>N/A</v>
      </c>
      <c r="BC86" s="79">
        <v>34.5</v>
      </c>
      <c r="BD86" s="57">
        <v>19.7</v>
      </c>
      <c r="BE86" s="57">
        <v>19.7</v>
      </c>
      <c r="BF86" s="57">
        <v>11</v>
      </c>
      <c r="BG86" s="82">
        <v>36</v>
      </c>
      <c r="BH86" s="122" t="s">
        <v>3551</v>
      </c>
      <c r="BI86" s="51" t="s">
        <v>4217</v>
      </c>
      <c r="BJ86" s="83" t="s">
        <v>4233</v>
      </c>
      <c r="BK86" s="30" t="s">
        <v>5818</v>
      </c>
      <c r="BL86" s="30" t="s">
        <v>5880</v>
      </c>
      <c r="BM86" s="83" t="s">
        <v>5881</v>
      </c>
      <c r="BN86" s="83" t="s">
        <v>5851</v>
      </c>
      <c r="BO86" s="83" t="s">
        <v>5878</v>
      </c>
      <c r="BP86" s="83" t="s">
        <v>4235</v>
      </c>
      <c r="BQ86" s="83"/>
      <c r="BR86" s="83"/>
      <c r="BS86" s="83"/>
      <c r="BT86" s="351" t="s">
        <v>3615</v>
      </c>
      <c r="BU86" s="363" t="s">
        <v>3616</v>
      </c>
      <c r="BV86" s="351" t="s">
        <v>3617</v>
      </c>
      <c r="BW86" s="363" t="s">
        <v>3618</v>
      </c>
      <c r="BX86" s="96" t="str">
        <f t="shared" si="7"/>
        <v>MR304 Double Standard, 17x8.5, 0mm Offset, 8x6.5, 130.81mm Centerbore, Machined - Clear Coat</v>
      </c>
      <c r="BY86" s="83" t="s">
        <v>4044</v>
      </c>
      <c r="BZ86" s="83" t="s">
        <v>4045</v>
      </c>
      <c r="CA86" s="83" t="str">
        <f t="shared" si="11"/>
        <v>STREET (3XX)</v>
      </c>
    </row>
    <row r="87" spans="1:79" s="39" customFormat="1" ht="15" customHeight="1">
      <c r="A87" s="23">
        <f t="shared" si="6"/>
        <v>85</v>
      </c>
      <c r="B87" s="105" t="s">
        <v>84</v>
      </c>
      <c r="C87" s="105" t="s">
        <v>1072</v>
      </c>
      <c r="D87" s="5" t="s">
        <v>1116</v>
      </c>
      <c r="E87" s="94" t="str">
        <f>CONCATENATE(LEFT(D87,5),VLOOKUP(CONCATENATE(N87,"x",O87),'PART NUMBER GUIDE'!$B$9:$C$45,2,FALSE),VLOOKUP(CONCATENATE(P87, V87), 'PART NUMBER GUIDE'!$Q$6:$R$84, 2, FALSE),VLOOKUP(Y87,'PART NUMBER GUIDE'!$J$8:$K$37,2, FALSE),IF(U87="N/A",IF(ABS(S87)&lt;10,"0"&amp;ABS(S87),ABS(S87)),CONCATENATE(LEFT(U87,1),RIGHT(U87,1))), F87, G87)</f>
        <v>MR30478580900</v>
      </c>
      <c r="F87" s="93"/>
      <c r="G87" s="93"/>
      <c r="H87" s="81" t="s">
        <v>5086</v>
      </c>
      <c r="I87" s="356">
        <v>44210</v>
      </c>
      <c r="J87" s="87" t="s">
        <v>1265</v>
      </c>
      <c r="K87" s="400">
        <v>317.5</v>
      </c>
      <c r="L87" s="95">
        <f t="shared" si="8"/>
        <v>317.5</v>
      </c>
      <c r="M87" s="402"/>
      <c r="N87" s="5">
        <v>17</v>
      </c>
      <c r="O87" s="8">
        <v>8.5</v>
      </c>
      <c r="P87" s="105" t="str">
        <f t="shared" si="9"/>
        <v>8x6.5</v>
      </c>
      <c r="Q87" s="3">
        <v>8</v>
      </c>
      <c r="R87" s="3">
        <v>6.5</v>
      </c>
      <c r="S87" s="3">
        <v>0</v>
      </c>
      <c r="T87" s="17">
        <v>4.75</v>
      </c>
      <c r="U87" s="106" t="s">
        <v>85</v>
      </c>
      <c r="V87" s="17">
        <v>130.81</v>
      </c>
      <c r="W87" s="8">
        <v>29.03</v>
      </c>
      <c r="X87" s="52">
        <v>3640</v>
      </c>
      <c r="Y87" s="80" t="s">
        <v>2312</v>
      </c>
      <c r="Z87" s="81" t="s">
        <v>3003</v>
      </c>
      <c r="AA87" s="369" t="str">
        <f t="shared" si="10"/>
        <v>17x8.5, 8x6.5, 0 OS</v>
      </c>
      <c r="AB87" s="82" t="s">
        <v>1606</v>
      </c>
      <c r="AC87" s="92">
        <f>_xlfn.IFNA(VLOOKUP(AB87,ACCESSORIES!F:K,6,FALSE),"N/A")</f>
        <v>33</v>
      </c>
      <c r="AD87" s="89" t="s">
        <v>85</v>
      </c>
      <c r="AE87" s="105" t="s">
        <v>85</v>
      </c>
      <c r="AF87" s="3" t="s">
        <v>3020</v>
      </c>
      <c r="AG87" s="82" t="s">
        <v>1951</v>
      </c>
      <c r="AH87" s="9">
        <f>_xlfn.IFNA(VLOOKUP(AG87,ACCESSORIES!F:K,6,FALSE),"N/A")</f>
        <v>1.1000000000000001</v>
      </c>
      <c r="AI87" s="105" t="s">
        <v>266</v>
      </c>
      <c r="AJ87" s="105" t="s">
        <v>85</v>
      </c>
      <c r="AK87" s="3" t="s">
        <v>85</v>
      </c>
      <c r="AL87" s="105" t="s">
        <v>85</v>
      </c>
      <c r="AM87" s="105">
        <v>16.100000000000001</v>
      </c>
      <c r="AN87" s="105">
        <v>200</v>
      </c>
      <c r="AO87" s="26">
        <v>3</v>
      </c>
      <c r="AP87" s="26">
        <v>3</v>
      </c>
      <c r="AQ87" s="26">
        <v>25</v>
      </c>
      <c r="AR87" s="26">
        <v>27</v>
      </c>
      <c r="AS87" s="26">
        <v>207</v>
      </c>
      <c r="AT87" s="107">
        <v>203</v>
      </c>
      <c r="AU87" s="106">
        <v>126</v>
      </c>
      <c r="AV87" s="55">
        <v>89</v>
      </c>
      <c r="AW87" s="55">
        <v>89</v>
      </c>
      <c r="AX87" s="55">
        <v>66</v>
      </c>
      <c r="AY87" s="105" t="s">
        <v>85</v>
      </c>
      <c r="AZ87" s="104" t="str">
        <f>_xlfn.IFNA(VLOOKUP(AY87,ACCESSORIES!F:K,6,FALSE),"N/A")</f>
        <v>N/A</v>
      </c>
      <c r="BA87" s="105" t="s">
        <v>85</v>
      </c>
      <c r="BB87" s="104" t="str">
        <f>_xlfn.IFNA(VLOOKUP(BA87,ACCESSORIES!F:K,6,FALSE),"N/A")</f>
        <v>N/A</v>
      </c>
      <c r="BC87" s="79">
        <v>33.659999999999997</v>
      </c>
      <c r="BD87" s="57">
        <v>19.7</v>
      </c>
      <c r="BE87" s="57">
        <v>19.7</v>
      </c>
      <c r="BF87" s="57">
        <v>11</v>
      </c>
      <c r="BG87" s="82">
        <v>36</v>
      </c>
      <c r="BH87" s="122" t="s">
        <v>3551</v>
      </c>
      <c r="BI87" s="51" t="s">
        <v>4217</v>
      </c>
      <c r="BJ87" s="83" t="s">
        <v>4233</v>
      </c>
      <c r="BK87" s="30" t="s">
        <v>5818</v>
      </c>
      <c r="BL87" s="30" t="s">
        <v>5880</v>
      </c>
      <c r="BM87" s="83" t="s">
        <v>5881</v>
      </c>
      <c r="BN87" s="83" t="s">
        <v>5851</v>
      </c>
      <c r="BO87" s="83" t="s">
        <v>5878</v>
      </c>
      <c r="BP87" s="83" t="s">
        <v>4235</v>
      </c>
      <c r="BQ87" s="83"/>
      <c r="BR87" s="83"/>
      <c r="BS87" s="83"/>
      <c r="BT87" s="351" t="s">
        <v>5582</v>
      </c>
      <c r="BU87" s="363" t="s">
        <v>5583</v>
      </c>
      <c r="BV87" s="351" t="s">
        <v>5584</v>
      </c>
      <c r="BW87" s="363" t="s">
        <v>5585</v>
      </c>
      <c r="BX87" s="96" t="str">
        <f t="shared" si="7"/>
        <v>MR304 Double Standard, 17x8.5, 0mm Offset, 8x6.5, 130.81mm Centerbore, Method Bronze</v>
      </c>
      <c r="BY87" s="83" t="s">
        <v>4044</v>
      </c>
      <c r="BZ87" s="83" t="s">
        <v>4045</v>
      </c>
      <c r="CA87" s="83" t="str">
        <f t="shared" si="11"/>
        <v>STREET (3XX)</v>
      </c>
    </row>
    <row r="88" spans="1:79" s="39" customFormat="1" ht="15" customHeight="1">
      <c r="A88" s="23">
        <f t="shared" si="6"/>
        <v>86</v>
      </c>
      <c r="B88" s="105" t="s">
        <v>84</v>
      </c>
      <c r="C88" s="105" t="s">
        <v>1072</v>
      </c>
      <c r="D88" s="5" t="s">
        <v>1116</v>
      </c>
      <c r="E88" s="94" t="str">
        <f>CONCATENATE(LEFT(D88,5),VLOOKUP(CONCATENATE(N88,"x",O88),'PART NUMBER GUIDE'!$B$9:$C$45,2,FALSE),VLOOKUP(CONCATENATE(P88, V88), 'PART NUMBER GUIDE'!$Q$6:$R$84, 2, FALSE),VLOOKUP(Y88,'PART NUMBER GUIDE'!$J$8:$K$37,2, FALSE),IF(U88="N/A",IF(ABS(S88)&lt;10,"0"&amp;ABS(S88),ABS(S88)),CONCATENATE(LEFT(U88,1),RIGHT(U88,1))), F88, G88)</f>
        <v>MR30478587500</v>
      </c>
      <c r="F88" s="93"/>
      <c r="G88" s="93"/>
      <c r="H88" s="81" t="s">
        <v>414</v>
      </c>
      <c r="I88" s="356">
        <v>40909</v>
      </c>
      <c r="J88" s="87" t="s">
        <v>1265</v>
      </c>
      <c r="K88" s="400">
        <v>317.5</v>
      </c>
      <c r="L88" s="95">
        <f t="shared" si="8"/>
        <v>317.5</v>
      </c>
      <c r="M88" s="402"/>
      <c r="N88" s="5">
        <v>17</v>
      </c>
      <c r="O88" s="8">
        <v>8.5</v>
      </c>
      <c r="P88" s="105" t="str">
        <f t="shared" si="9"/>
        <v>8x170</v>
      </c>
      <c r="Q88" s="3">
        <v>8</v>
      </c>
      <c r="R88" s="3">
        <v>170</v>
      </c>
      <c r="S88" s="3">
        <v>0</v>
      </c>
      <c r="T88" s="17">
        <v>4.75</v>
      </c>
      <c r="U88" s="106" t="s">
        <v>85</v>
      </c>
      <c r="V88" s="17">
        <v>130.81</v>
      </c>
      <c r="W88" s="8">
        <v>29.47</v>
      </c>
      <c r="X88" s="52">
        <v>3640</v>
      </c>
      <c r="Y88" s="80" t="s">
        <v>2309</v>
      </c>
      <c r="Z88" s="81" t="s">
        <v>3002</v>
      </c>
      <c r="AA88" s="369" t="str">
        <f t="shared" si="10"/>
        <v>17x8.5, 8x170, 0 OS</v>
      </c>
      <c r="AB88" s="82" t="s">
        <v>1864</v>
      </c>
      <c r="AC88" s="92">
        <f>_xlfn.IFNA(VLOOKUP(AB88,ACCESSORIES!F:K,6,FALSE),"N/A")</f>
        <v>33</v>
      </c>
      <c r="AD88" s="89" t="s">
        <v>85</v>
      </c>
      <c r="AE88" s="82" t="s">
        <v>85</v>
      </c>
      <c r="AF88" s="3" t="s">
        <v>3020</v>
      </c>
      <c r="AG88" s="82" t="s">
        <v>1951</v>
      </c>
      <c r="AH88" s="9">
        <f>_xlfn.IFNA(VLOOKUP(AG88,ACCESSORIES!F:K,6,FALSE),"N/A")</f>
        <v>1.1000000000000001</v>
      </c>
      <c r="AI88" s="105" t="s">
        <v>266</v>
      </c>
      <c r="AJ88" s="105" t="s">
        <v>85</v>
      </c>
      <c r="AK88" s="3" t="s">
        <v>85</v>
      </c>
      <c r="AL88" s="105" t="s">
        <v>85</v>
      </c>
      <c r="AM88" s="105">
        <v>16.2</v>
      </c>
      <c r="AN88" s="105">
        <v>200</v>
      </c>
      <c r="AO88" s="26">
        <v>3</v>
      </c>
      <c r="AP88" s="26">
        <v>3</v>
      </c>
      <c r="AQ88" s="26">
        <v>25</v>
      </c>
      <c r="AR88" s="26">
        <v>27</v>
      </c>
      <c r="AS88" s="26">
        <v>207</v>
      </c>
      <c r="AT88" s="107">
        <v>203</v>
      </c>
      <c r="AU88" s="106">
        <v>128</v>
      </c>
      <c r="AV88" s="55">
        <v>97.7</v>
      </c>
      <c r="AW88" s="55">
        <v>107</v>
      </c>
      <c r="AX88" s="55">
        <v>78</v>
      </c>
      <c r="AY88" s="105" t="s">
        <v>85</v>
      </c>
      <c r="AZ88" s="104" t="str">
        <f>_xlfn.IFNA(VLOOKUP(AY88,ACCESSORIES!F:K,6,FALSE),"N/A")</f>
        <v>N/A</v>
      </c>
      <c r="BA88" s="105" t="s">
        <v>85</v>
      </c>
      <c r="BB88" s="104" t="str">
        <f>_xlfn.IFNA(VLOOKUP(BA88,ACCESSORIES!F:K,6,FALSE),"N/A")</f>
        <v>N/A</v>
      </c>
      <c r="BC88" s="79">
        <v>34.869999999999997</v>
      </c>
      <c r="BD88" s="57">
        <v>19.7</v>
      </c>
      <c r="BE88" s="57">
        <v>19.7</v>
      </c>
      <c r="BF88" s="57">
        <v>11</v>
      </c>
      <c r="BG88" s="82">
        <v>36</v>
      </c>
      <c r="BH88" s="122" t="s">
        <v>3551</v>
      </c>
      <c r="BI88" s="51" t="s">
        <v>4217</v>
      </c>
      <c r="BJ88" s="83" t="s">
        <v>4233</v>
      </c>
      <c r="BK88" s="30" t="s">
        <v>5818</v>
      </c>
      <c r="BL88" s="30" t="s">
        <v>5880</v>
      </c>
      <c r="BM88" s="83" t="s">
        <v>5881</v>
      </c>
      <c r="BN88" s="83" t="s">
        <v>5851</v>
      </c>
      <c r="BO88" s="83" t="s">
        <v>5878</v>
      </c>
      <c r="BP88" s="83" t="s">
        <v>4235</v>
      </c>
      <c r="BQ88" s="83"/>
      <c r="BR88" s="83"/>
      <c r="BS88" s="83"/>
      <c r="BT88" s="351" t="s">
        <v>3607</v>
      </c>
      <c r="BU88" s="363" t="s">
        <v>3608</v>
      </c>
      <c r="BV88" s="351" t="s">
        <v>3609</v>
      </c>
      <c r="BW88" s="363" t="s">
        <v>3610</v>
      </c>
      <c r="BX88" s="96" t="str">
        <f t="shared" si="7"/>
        <v>MR304 Double Standard, 17x8.5, 0mm Offset, 8x170, 130.81mm Centerbore, Matte Black</v>
      </c>
      <c r="BY88" s="83" t="s">
        <v>4044</v>
      </c>
      <c r="BZ88" s="83" t="s">
        <v>4045</v>
      </c>
      <c r="CA88" s="83" t="str">
        <f t="shared" si="11"/>
        <v>STREET (3XX)</v>
      </c>
    </row>
    <row r="89" spans="1:79" s="39" customFormat="1" ht="15" customHeight="1">
      <c r="A89" s="23">
        <f t="shared" si="6"/>
        <v>87</v>
      </c>
      <c r="B89" s="105" t="s">
        <v>84</v>
      </c>
      <c r="C89" s="105" t="s">
        <v>1072</v>
      </c>
      <c r="D89" s="5" t="s">
        <v>1116</v>
      </c>
      <c r="E89" s="94" t="str">
        <f>CONCATENATE(LEFT(D89,5),VLOOKUP(CONCATENATE(N89,"x",O89),'PART NUMBER GUIDE'!$B$9:$C$45,2,FALSE),VLOOKUP(CONCATENATE(P89, V89), 'PART NUMBER GUIDE'!$Q$6:$R$84, 2, FALSE),VLOOKUP(Y89,'PART NUMBER GUIDE'!$J$8:$K$37,2, FALSE),IF(U89="N/A",IF(ABS(S89)&lt;10,"0"&amp;ABS(S89),ABS(S89)),CONCATENATE(LEFT(U89,1),RIGHT(U89,1))), F89, G89)</f>
        <v>MR30478587300</v>
      </c>
      <c r="F89" s="93"/>
      <c r="G89" s="93"/>
      <c r="H89" s="81" t="s">
        <v>413</v>
      </c>
      <c r="I89" s="356">
        <v>40909</v>
      </c>
      <c r="J89" s="87" t="s">
        <v>1265</v>
      </c>
      <c r="K89" s="400">
        <v>317.5</v>
      </c>
      <c r="L89" s="95">
        <f t="shared" si="8"/>
        <v>317.5</v>
      </c>
      <c r="M89" s="402"/>
      <c r="N89" s="5">
        <v>17</v>
      </c>
      <c r="O89" s="8">
        <v>8.5</v>
      </c>
      <c r="P89" s="105" t="str">
        <f t="shared" si="9"/>
        <v>8x170</v>
      </c>
      <c r="Q89" s="3">
        <v>8</v>
      </c>
      <c r="R89" s="3">
        <v>170</v>
      </c>
      <c r="S89" s="3">
        <v>0</v>
      </c>
      <c r="T89" s="17">
        <v>4.75</v>
      </c>
      <c r="U89" s="106" t="s">
        <v>85</v>
      </c>
      <c r="V89" s="17">
        <v>130.81</v>
      </c>
      <c r="W89" s="8">
        <v>29.58</v>
      </c>
      <c r="X89" s="52">
        <v>3640</v>
      </c>
      <c r="Y89" s="48" t="s">
        <v>5824</v>
      </c>
      <c r="Z89" s="81" t="s">
        <v>196</v>
      </c>
      <c r="AA89" s="369" t="str">
        <f t="shared" si="10"/>
        <v>17x8.5, 8x170, 0 OS</v>
      </c>
      <c r="AB89" s="82" t="s">
        <v>1628</v>
      </c>
      <c r="AC89" s="92">
        <f>_xlfn.IFNA(VLOOKUP(AB89,ACCESSORIES!F:K,6,FALSE),"N/A")</f>
        <v>33</v>
      </c>
      <c r="AD89" s="89" t="s">
        <v>85</v>
      </c>
      <c r="AE89" s="105" t="s">
        <v>85</v>
      </c>
      <c r="AF89" s="3" t="s">
        <v>3020</v>
      </c>
      <c r="AG89" s="82" t="s">
        <v>1951</v>
      </c>
      <c r="AH89" s="9">
        <f>_xlfn.IFNA(VLOOKUP(AG89,ACCESSORIES!F:K,6,FALSE),"N/A")</f>
        <v>1.1000000000000001</v>
      </c>
      <c r="AI89" s="105" t="s">
        <v>266</v>
      </c>
      <c r="AJ89" s="105" t="s">
        <v>85</v>
      </c>
      <c r="AK89" s="3" t="s">
        <v>85</v>
      </c>
      <c r="AL89" s="105" t="s">
        <v>85</v>
      </c>
      <c r="AM89" s="105">
        <v>16.100000000000001</v>
      </c>
      <c r="AN89" s="105">
        <v>200</v>
      </c>
      <c r="AO89" s="26">
        <v>3</v>
      </c>
      <c r="AP89" s="26">
        <v>3</v>
      </c>
      <c r="AQ89" s="26">
        <v>25</v>
      </c>
      <c r="AR89" s="26">
        <v>27</v>
      </c>
      <c r="AS89" s="26">
        <v>207</v>
      </c>
      <c r="AT89" s="107">
        <v>203</v>
      </c>
      <c r="AU89" s="106">
        <v>128</v>
      </c>
      <c r="AV89" s="55">
        <v>97.7</v>
      </c>
      <c r="AW89" s="55">
        <v>107</v>
      </c>
      <c r="AX89" s="55">
        <v>66</v>
      </c>
      <c r="AY89" s="105" t="s">
        <v>85</v>
      </c>
      <c r="AZ89" s="104" t="str">
        <f>_xlfn.IFNA(VLOOKUP(AY89,ACCESSORIES!F:K,6,FALSE),"N/A")</f>
        <v>N/A</v>
      </c>
      <c r="BA89" s="105" t="s">
        <v>85</v>
      </c>
      <c r="BB89" s="104" t="str">
        <f>_xlfn.IFNA(VLOOKUP(BA89,ACCESSORIES!F:K,6,FALSE),"N/A")</f>
        <v>N/A</v>
      </c>
      <c r="BC89" s="79">
        <v>34.909999999999997</v>
      </c>
      <c r="BD89" s="57">
        <v>19.7</v>
      </c>
      <c r="BE89" s="57">
        <v>19.7</v>
      </c>
      <c r="BF89" s="57">
        <v>11</v>
      </c>
      <c r="BG89" s="82">
        <v>36</v>
      </c>
      <c r="BH89" s="122" t="s">
        <v>3551</v>
      </c>
      <c r="BI89" s="51" t="s">
        <v>4217</v>
      </c>
      <c r="BJ89" s="83" t="s">
        <v>4233</v>
      </c>
      <c r="BK89" s="30" t="s">
        <v>5818</v>
      </c>
      <c r="BL89" s="30" t="s">
        <v>5880</v>
      </c>
      <c r="BM89" s="83" t="s">
        <v>5881</v>
      </c>
      <c r="BN89" s="83" t="s">
        <v>5851</v>
      </c>
      <c r="BO89" s="83" t="s">
        <v>5878</v>
      </c>
      <c r="BP89" s="83" t="s">
        <v>4235</v>
      </c>
      <c r="BQ89" s="83"/>
      <c r="BR89" s="83"/>
      <c r="BS89" s="83"/>
      <c r="BT89" s="351" t="s">
        <v>3615</v>
      </c>
      <c r="BU89" s="363" t="s">
        <v>3616</v>
      </c>
      <c r="BV89" s="351" t="s">
        <v>3617</v>
      </c>
      <c r="BW89" s="363" t="s">
        <v>3618</v>
      </c>
      <c r="BX89" s="96" t="str">
        <f t="shared" si="7"/>
        <v>MR304 Double Standard, 17x8.5, 0mm Offset, 8x170, 130.81mm Centerbore, Machined - Clear Coat</v>
      </c>
      <c r="BY89" s="83" t="s">
        <v>4044</v>
      </c>
      <c r="BZ89" s="83" t="s">
        <v>4045</v>
      </c>
      <c r="CA89" s="83" t="str">
        <f t="shared" si="11"/>
        <v>STREET (3XX)</v>
      </c>
    </row>
    <row r="90" spans="1:79" s="39" customFormat="1" ht="15" customHeight="1">
      <c r="A90" s="23">
        <f t="shared" si="6"/>
        <v>88</v>
      </c>
      <c r="B90" s="105" t="s">
        <v>84</v>
      </c>
      <c r="C90" s="105" t="s">
        <v>1072</v>
      </c>
      <c r="D90" s="5" t="s">
        <v>1116</v>
      </c>
      <c r="E90" s="94" t="str">
        <f>CONCATENATE(LEFT(D90,5),VLOOKUP(CONCATENATE(N90,"x",O90),'PART NUMBER GUIDE'!$B$9:$C$45,2,FALSE),VLOOKUP(CONCATENATE(P90, V90), 'PART NUMBER GUIDE'!$Q$6:$R$84, 2, FALSE),VLOOKUP(Y90,'PART NUMBER GUIDE'!$J$8:$K$37,2, FALSE),IF(U90="N/A",IF(ABS(S90)&lt;10,"0"&amp;ABS(S90),ABS(S90)),CONCATENATE(LEFT(U90,1),RIGHT(U90,1))), F90, G90)</f>
        <v>MR30478587900</v>
      </c>
      <c r="F90" s="93"/>
      <c r="G90" s="93"/>
      <c r="H90" s="81" t="s">
        <v>5087</v>
      </c>
      <c r="I90" s="356">
        <v>44210</v>
      </c>
      <c r="J90" s="87" t="s">
        <v>1265</v>
      </c>
      <c r="K90" s="400">
        <v>317.5</v>
      </c>
      <c r="L90" s="95">
        <f t="shared" si="8"/>
        <v>317.5</v>
      </c>
      <c r="M90" s="402"/>
      <c r="N90" s="5">
        <v>17</v>
      </c>
      <c r="O90" s="8">
        <v>8.5</v>
      </c>
      <c r="P90" s="105" t="str">
        <f t="shared" si="9"/>
        <v>8x170</v>
      </c>
      <c r="Q90" s="3">
        <v>8</v>
      </c>
      <c r="R90" s="3">
        <v>170</v>
      </c>
      <c r="S90" s="3">
        <v>0</v>
      </c>
      <c r="T90" s="17">
        <v>4.75</v>
      </c>
      <c r="U90" s="106" t="s">
        <v>85</v>
      </c>
      <c r="V90" s="17">
        <v>130.81</v>
      </c>
      <c r="W90" s="8">
        <v>28.92</v>
      </c>
      <c r="X90" s="52">
        <v>3640</v>
      </c>
      <c r="Y90" s="80" t="s">
        <v>2312</v>
      </c>
      <c r="Z90" s="81" t="s">
        <v>3003</v>
      </c>
      <c r="AA90" s="369" t="str">
        <f t="shared" si="10"/>
        <v>17x8.5, 8x170, 0 OS</v>
      </c>
      <c r="AB90" s="82" t="s">
        <v>1864</v>
      </c>
      <c r="AC90" s="92">
        <f>_xlfn.IFNA(VLOOKUP(AB90,ACCESSORIES!F:K,6,FALSE),"N/A")</f>
        <v>33</v>
      </c>
      <c r="AD90" s="89" t="s">
        <v>85</v>
      </c>
      <c r="AE90" s="105" t="s">
        <v>85</v>
      </c>
      <c r="AF90" s="3" t="s">
        <v>3020</v>
      </c>
      <c r="AG90" s="82" t="s">
        <v>1951</v>
      </c>
      <c r="AH90" s="9">
        <f>_xlfn.IFNA(VLOOKUP(AG90,ACCESSORIES!F:K,6,FALSE),"N/A")</f>
        <v>1.1000000000000001</v>
      </c>
      <c r="AI90" s="105" t="s">
        <v>266</v>
      </c>
      <c r="AJ90" s="105" t="s">
        <v>85</v>
      </c>
      <c r="AK90" s="3" t="s">
        <v>85</v>
      </c>
      <c r="AL90" s="105" t="s">
        <v>85</v>
      </c>
      <c r="AM90" s="105">
        <v>16.100000000000001</v>
      </c>
      <c r="AN90" s="105">
        <v>200</v>
      </c>
      <c r="AO90" s="26">
        <v>3</v>
      </c>
      <c r="AP90" s="26">
        <v>3</v>
      </c>
      <c r="AQ90" s="26">
        <v>25</v>
      </c>
      <c r="AR90" s="26">
        <v>27</v>
      </c>
      <c r="AS90" s="26">
        <v>207</v>
      </c>
      <c r="AT90" s="107">
        <v>203</v>
      </c>
      <c r="AU90" s="106">
        <v>128</v>
      </c>
      <c r="AV90" s="55">
        <v>97.7</v>
      </c>
      <c r="AW90" s="55">
        <v>107</v>
      </c>
      <c r="AX90" s="55">
        <v>66</v>
      </c>
      <c r="AY90" s="105" t="s">
        <v>85</v>
      </c>
      <c r="AZ90" s="104" t="str">
        <f>_xlfn.IFNA(VLOOKUP(AY90,ACCESSORIES!F:K,6,FALSE),"N/A")</f>
        <v>N/A</v>
      </c>
      <c r="BA90" s="105" t="s">
        <v>85</v>
      </c>
      <c r="BB90" s="104" t="str">
        <f>_xlfn.IFNA(VLOOKUP(BA90,ACCESSORIES!F:K,6,FALSE),"N/A")</f>
        <v>N/A</v>
      </c>
      <c r="BC90" s="79">
        <v>34.32</v>
      </c>
      <c r="BD90" s="57">
        <v>19.7</v>
      </c>
      <c r="BE90" s="57">
        <v>19.7</v>
      </c>
      <c r="BF90" s="57">
        <v>11</v>
      </c>
      <c r="BG90" s="82">
        <v>36</v>
      </c>
      <c r="BH90" s="122" t="s">
        <v>3551</v>
      </c>
      <c r="BI90" s="51" t="s">
        <v>4217</v>
      </c>
      <c r="BJ90" s="83" t="s">
        <v>4233</v>
      </c>
      <c r="BK90" s="30" t="s">
        <v>5818</v>
      </c>
      <c r="BL90" s="30" t="s">
        <v>5880</v>
      </c>
      <c r="BM90" s="83" t="s">
        <v>5881</v>
      </c>
      <c r="BN90" s="83" t="s">
        <v>5851</v>
      </c>
      <c r="BO90" s="83" t="s">
        <v>5878</v>
      </c>
      <c r="BP90" s="83" t="s">
        <v>4235</v>
      </c>
      <c r="BQ90" s="83"/>
      <c r="BR90" s="83"/>
      <c r="BS90" s="83"/>
      <c r="BT90" s="351" t="s">
        <v>5582</v>
      </c>
      <c r="BU90" s="363" t="s">
        <v>5583</v>
      </c>
      <c r="BV90" s="351" t="s">
        <v>5584</v>
      </c>
      <c r="BW90" s="363" t="s">
        <v>5585</v>
      </c>
      <c r="BX90" s="96" t="str">
        <f t="shared" si="7"/>
        <v>MR304 Double Standard, 17x8.5, 0mm Offset, 8x170, 130.81mm Centerbore, Method Bronze</v>
      </c>
      <c r="BY90" s="83" t="s">
        <v>4044</v>
      </c>
      <c r="BZ90" s="83" t="s">
        <v>4045</v>
      </c>
      <c r="CA90" s="83" t="str">
        <f t="shared" si="11"/>
        <v>STREET (3XX)</v>
      </c>
    </row>
    <row r="91" spans="1:79" s="39" customFormat="1" ht="15" customHeight="1">
      <c r="A91" s="23">
        <f t="shared" si="6"/>
        <v>89</v>
      </c>
      <c r="B91" s="105" t="s">
        <v>84</v>
      </c>
      <c r="C91" s="105" t="s">
        <v>1072</v>
      </c>
      <c r="D91" s="5" t="s">
        <v>1116</v>
      </c>
      <c r="E91" s="94" t="str">
        <f>CONCATENATE(LEFT(D91,5),VLOOKUP(CONCATENATE(N91,"x",O91),'PART NUMBER GUIDE'!$B$9:$C$45,2,FALSE),VLOOKUP(CONCATENATE(P91, V91), 'PART NUMBER GUIDE'!$Q$6:$R$84, 2, FALSE),VLOOKUP(Y91,'PART NUMBER GUIDE'!$J$8:$K$37,2, FALSE),IF(U91="N/A",IF(ABS(S91)&lt;10,"0"&amp;ABS(S91),ABS(S91)),CONCATENATE(LEFT(U91,1),RIGHT(U91,1))), F91, G91)</f>
        <v>MR30489016518</v>
      </c>
      <c r="F91" s="93"/>
      <c r="G91" s="93"/>
      <c r="H91" s="81" t="s">
        <v>417</v>
      </c>
      <c r="I91" s="356">
        <v>40909</v>
      </c>
      <c r="J91" s="87" t="s">
        <v>1265</v>
      </c>
      <c r="K91" s="400">
        <v>375.5</v>
      </c>
      <c r="L91" s="95">
        <f t="shared" si="8"/>
        <v>375.5</v>
      </c>
      <c r="M91" s="402"/>
      <c r="N91" s="5">
        <v>18</v>
      </c>
      <c r="O91" s="8">
        <v>9</v>
      </c>
      <c r="P91" s="105" t="str">
        <f t="shared" si="9"/>
        <v>6x135</v>
      </c>
      <c r="Q91" s="3">
        <v>6</v>
      </c>
      <c r="R91" s="3">
        <v>135</v>
      </c>
      <c r="S91" s="3">
        <v>18</v>
      </c>
      <c r="T91" s="17">
        <v>5.75</v>
      </c>
      <c r="U91" s="106" t="s">
        <v>85</v>
      </c>
      <c r="V91" s="17">
        <v>94</v>
      </c>
      <c r="W91" s="8">
        <v>31.9</v>
      </c>
      <c r="X91" s="52">
        <v>2500</v>
      </c>
      <c r="Y91" s="80" t="s">
        <v>2309</v>
      </c>
      <c r="Z91" s="81" t="s">
        <v>3002</v>
      </c>
      <c r="AA91" s="369" t="str">
        <f t="shared" si="10"/>
        <v>18x9, 6x135, 18 OS</v>
      </c>
      <c r="AB91" s="82" t="s">
        <v>1596</v>
      </c>
      <c r="AC91" s="92">
        <f>_xlfn.IFNA(VLOOKUP(AB91,ACCESSORIES!F:K,6,FALSE),"N/A")</f>
        <v>33</v>
      </c>
      <c r="AD91" s="89" t="s">
        <v>85</v>
      </c>
      <c r="AE91" s="82" t="s">
        <v>85</v>
      </c>
      <c r="AF91" s="82" t="s">
        <v>3015</v>
      </c>
      <c r="AG91" s="82" t="s">
        <v>1951</v>
      </c>
      <c r="AH91" s="9">
        <f>_xlfn.IFNA(VLOOKUP(AG91,ACCESSORIES!F:K,6,FALSE),"N/A")</f>
        <v>1.1000000000000001</v>
      </c>
      <c r="AI91" s="105" t="s">
        <v>266</v>
      </c>
      <c r="AJ91" s="105" t="s">
        <v>85</v>
      </c>
      <c r="AK91" s="3" t="s">
        <v>85</v>
      </c>
      <c r="AL91" s="105" t="s">
        <v>85</v>
      </c>
      <c r="AM91" s="105">
        <v>16.2</v>
      </c>
      <c r="AN91" s="105">
        <v>170</v>
      </c>
      <c r="AO91" s="26">
        <v>3</v>
      </c>
      <c r="AP91" s="26">
        <v>12</v>
      </c>
      <c r="AQ91" s="26">
        <v>30</v>
      </c>
      <c r="AR91" s="26">
        <v>32</v>
      </c>
      <c r="AS91" s="26">
        <v>217</v>
      </c>
      <c r="AT91" s="107">
        <v>213</v>
      </c>
      <c r="AU91" s="106">
        <v>90</v>
      </c>
      <c r="AV91" s="55">
        <v>52.7</v>
      </c>
      <c r="AW91" s="55">
        <v>75</v>
      </c>
      <c r="AX91" s="55">
        <v>60</v>
      </c>
      <c r="AY91" s="105" t="s">
        <v>85</v>
      </c>
      <c r="AZ91" s="104" t="str">
        <f>_xlfn.IFNA(VLOOKUP(AY91,ACCESSORIES!F:K,6,FALSE),"N/A")</f>
        <v>N/A</v>
      </c>
      <c r="BA91" s="105" t="s">
        <v>85</v>
      </c>
      <c r="BB91" s="104" t="str">
        <f>_xlfn.IFNA(VLOOKUP(BA91,ACCESSORIES!F:K,6,FALSE),"N/A")</f>
        <v>N/A</v>
      </c>
      <c r="BC91" s="79">
        <v>35.4</v>
      </c>
      <c r="BD91" s="57">
        <v>20.6</v>
      </c>
      <c r="BE91" s="57">
        <v>20.6</v>
      </c>
      <c r="BF91" s="57">
        <v>11.4</v>
      </c>
      <c r="BG91" s="82">
        <v>36</v>
      </c>
      <c r="BH91" s="122" t="s">
        <v>3551</v>
      </c>
      <c r="BI91" s="51" t="s">
        <v>4217</v>
      </c>
      <c r="BJ91" s="83" t="s">
        <v>4233</v>
      </c>
      <c r="BK91" s="30" t="s">
        <v>5818</v>
      </c>
      <c r="BL91" s="30" t="s">
        <v>5880</v>
      </c>
      <c r="BM91" s="83" t="s">
        <v>5881</v>
      </c>
      <c r="BN91" s="83" t="s">
        <v>5851</v>
      </c>
      <c r="BO91" s="83" t="s">
        <v>5878</v>
      </c>
      <c r="BP91" s="83" t="s">
        <v>4235</v>
      </c>
      <c r="BQ91" s="83"/>
      <c r="BR91" s="83"/>
      <c r="BS91" s="83"/>
      <c r="BT91" s="351" t="s">
        <v>3595</v>
      </c>
      <c r="BU91" s="363" t="s">
        <v>3596</v>
      </c>
      <c r="BV91" s="351" t="s">
        <v>3597</v>
      </c>
      <c r="BW91" s="363" t="s">
        <v>3598</v>
      </c>
      <c r="BX91" s="96" t="str">
        <f t="shared" si="7"/>
        <v>MR304 Double Standard, 18x9, +18mm Offset, 6x135, 94mm Centerbore, Matte Black</v>
      </c>
      <c r="BY91" s="83" t="s">
        <v>4044</v>
      </c>
      <c r="BZ91" s="83" t="s">
        <v>4045</v>
      </c>
      <c r="CA91" s="83" t="str">
        <f t="shared" si="11"/>
        <v>STREET (3XX)</v>
      </c>
    </row>
    <row r="92" spans="1:79" s="39" customFormat="1" ht="15" customHeight="1">
      <c r="A92" s="23">
        <f t="shared" si="6"/>
        <v>90</v>
      </c>
      <c r="B92" s="105" t="s">
        <v>84</v>
      </c>
      <c r="C92" s="105" t="s">
        <v>1072</v>
      </c>
      <c r="D92" s="5" t="s">
        <v>1116</v>
      </c>
      <c r="E92" s="94" t="str">
        <f>CONCATENATE(LEFT(D92,5),VLOOKUP(CONCATENATE(N92,"x",O92),'PART NUMBER GUIDE'!$B$9:$C$45,2,FALSE),VLOOKUP(CONCATENATE(P92, V92), 'PART NUMBER GUIDE'!$Q$6:$R$84, 2, FALSE),VLOOKUP(Y92,'PART NUMBER GUIDE'!$J$8:$K$37,2, FALSE),IF(U92="N/A",IF(ABS(S92)&lt;10,"0"&amp;ABS(S92),ABS(S92)),CONCATENATE(LEFT(U92,1),RIGHT(U92,1))), F92, G92)</f>
        <v>MR30489050512N</v>
      </c>
      <c r="F92" s="93" t="s">
        <v>2239</v>
      </c>
      <c r="G92" s="93"/>
      <c r="H92" s="81" t="s">
        <v>420</v>
      </c>
      <c r="I92" s="356">
        <v>40909</v>
      </c>
      <c r="J92" s="87" t="s">
        <v>1265</v>
      </c>
      <c r="K92" s="400">
        <v>375.5</v>
      </c>
      <c r="L92" s="95">
        <f t="shared" si="8"/>
        <v>375.5</v>
      </c>
      <c r="M92" s="402"/>
      <c r="N92" s="5">
        <v>18</v>
      </c>
      <c r="O92" s="8">
        <v>9</v>
      </c>
      <c r="P92" s="105" t="str">
        <f t="shared" si="9"/>
        <v>5x5</v>
      </c>
      <c r="Q92" s="3">
        <v>5</v>
      </c>
      <c r="R92" s="3">
        <v>5</v>
      </c>
      <c r="S92" s="3">
        <v>-12</v>
      </c>
      <c r="T92" s="19">
        <v>4.5</v>
      </c>
      <c r="U92" s="106" t="s">
        <v>85</v>
      </c>
      <c r="V92" s="17">
        <v>94</v>
      </c>
      <c r="W92" s="8">
        <v>31.09</v>
      </c>
      <c r="X92" s="52">
        <v>2500</v>
      </c>
      <c r="Y92" s="80" t="s">
        <v>2309</v>
      </c>
      <c r="Z92" s="81" t="s">
        <v>3002</v>
      </c>
      <c r="AA92" s="369" t="str">
        <f t="shared" si="10"/>
        <v>18x9, 5x5, -12 OS</v>
      </c>
      <c r="AB92" s="82" t="s">
        <v>1596</v>
      </c>
      <c r="AC92" s="92">
        <f>_xlfn.IFNA(VLOOKUP(AB92,ACCESSORIES!F:K,6,FALSE),"N/A")</f>
        <v>33</v>
      </c>
      <c r="AD92" s="89" t="s">
        <v>85</v>
      </c>
      <c r="AE92" s="82" t="s">
        <v>85</v>
      </c>
      <c r="AF92" s="82" t="s">
        <v>3015</v>
      </c>
      <c r="AG92" s="82" t="s">
        <v>1951</v>
      </c>
      <c r="AH92" s="9">
        <f>_xlfn.IFNA(VLOOKUP(AG92,ACCESSORIES!F:K,6,FALSE),"N/A")</f>
        <v>1.1000000000000001</v>
      </c>
      <c r="AI92" s="105" t="s">
        <v>266</v>
      </c>
      <c r="AJ92" s="105" t="s">
        <v>85</v>
      </c>
      <c r="AK92" s="3" t="s">
        <v>85</v>
      </c>
      <c r="AL92" s="105" t="s">
        <v>85</v>
      </c>
      <c r="AM92" s="105">
        <v>16.2</v>
      </c>
      <c r="AN92" s="105">
        <v>155</v>
      </c>
      <c r="AO92" s="26">
        <v>3</v>
      </c>
      <c r="AP92" s="26">
        <v>24</v>
      </c>
      <c r="AQ92" s="26">
        <v>25</v>
      </c>
      <c r="AR92" s="26">
        <v>24</v>
      </c>
      <c r="AS92" s="26">
        <v>220</v>
      </c>
      <c r="AT92" s="107">
        <v>215</v>
      </c>
      <c r="AU92" s="106">
        <v>90</v>
      </c>
      <c r="AV92" s="55">
        <v>52.7</v>
      </c>
      <c r="AW92" s="55">
        <v>75</v>
      </c>
      <c r="AX92" s="55">
        <v>98</v>
      </c>
      <c r="AY92" s="105" t="s">
        <v>85</v>
      </c>
      <c r="AZ92" s="104" t="str">
        <f>_xlfn.IFNA(VLOOKUP(AY92,ACCESSORIES!F:K,6,FALSE),"N/A")</f>
        <v>N/A</v>
      </c>
      <c r="BA92" s="105" t="s">
        <v>85</v>
      </c>
      <c r="BB92" s="104" t="str">
        <f>_xlfn.IFNA(VLOOKUP(BA92,ACCESSORIES!F:K,6,FALSE),"N/A")</f>
        <v>N/A</v>
      </c>
      <c r="BC92" s="79">
        <v>36.159999999999997</v>
      </c>
      <c r="BD92" s="57">
        <v>20.6</v>
      </c>
      <c r="BE92" s="57">
        <v>20.6</v>
      </c>
      <c r="BF92" s="57">
        <v>11.4</v>
      </c>
      <c r="BG92" s="82">
        <v>36</v>
      </c>
      <c r="BH92" s="122" t="s">
        <v>3551</v>
      </c>
      <c r="BI92" s="51" t="s">
        <v>4217</v>
      </c>
      <c r="BJ92" s="83" t="s">
        <v>4233</v>
      </c>
      <c r="BK92" s="30" t="s">
        <v>5818</v>
      </c>
      <c r="BL92" s="30" t="s">
        <v>5880</v>
      </c>
      <c r="BM92" s="83" t="s">
        <v>5881</v>
      </c>
      <c r="BN92" s="83" t="s">
        <v>5851</v>
      </c>
      <c r="BO92" s="83" t="s">
        <v>5878</v>
      </c>
      <c r="BP92" s="83" t="s">
        <v>4235</v>
      </c>
      <c r="BQ92" s="83"/>
      <c r="BR92" s="83"/>
      <c r="BS92" s="83"/>
      <c r="BT92" s="351" t="s">
        <v>3587</v>
      </c>
      <c r="BU92" s="363" t="s">
        <v>3588</v>
      </c>
      <c r="BV92" s="351" t="s">
        <v>3589</v>
      </c>
      <c r="BW92" s="363" t="s">
        <v>3590</v>
      </c>
      <c r="BX92" s="96" t="str">
        <f t="shared" si="7"/>
        <v>MR304 Double Standard, 18x9, -12mm Offset, 5x5, 94mm Centerbore, Matte Black</v>
      </c>
      <c r="BY92" s="83" t="s">
        <v>4044</v>
      </c>
      <c r="BZ92" s="83" t="s">
        <v>4045</v>
      </c>
      <c r="CA92" s="83" t="str">
        <f t="shared" si="11"/>
        <v>STREET (3XX)</v>
      </c>
    </row>
    <row r="93" spans="1:79" s="39" customFormat="1" ht="15" customHeight="1">
      <c r="A93" s="23">
        <f t="shared" si="6"/>
        <v>91</v>
      </c>
      <c r="B93" s="105" t="s">
        <v>84</v>
      </c>
      <c r="C93" s="105" t="s">
        <v>1072</v>
      </c>
      <c r="D93" s="5" t="s">
        <v>1116</v>
      </c>
      <c r="E93" s="94" t="str">
        <f>CONCATENATE(LEFT(D93,5),VLOOKUP(CONCATENATE(N93,"x",O93),'PART NUMBER GUIDE'!$B$9:$C$45,2,FALSE),VLOOKUP(CONCATENATE(P93, V93), 'PART NUMBER GUIDE'!$Q$6:$R$84, 2, FALSE),VLOOKUP(Y93,'PART NUMBER GUIDE'!$J$8:$K$37,2, FALSE),IF(U93="N/A",IF(ABS(S93)&lt;10,"0"&amp;ABS(S93),ABS(S93)),CONCATENATE(LEFT(U93,1),RIGHT(U93,1))), F93, G93)</f>
        <v>MR30489058525</v>
      </c>
      <c r="F93" s="93"/>
      <c r="G93" s="93"/>
      <c r="H93" s="81" t="s">
        <v>424</v>
      </c>
      <c r="I93" s="356">
        <v>40909</v>
      </c>
      <c r="J93" s="87" t="s">
        <v>1265</v>
      </c>
      <c r="K93" s="400">
        <v>375.5</v>
      </c>
      <c r="L93" s="95">
        <f t="shared" si="8"/>
        <v>375.5</v>
      </c>
      <c r="M93" s="402"/>
      <c r="N93" s="5">
        <v>18</v>
      </c>
      <c r="O93" s="8">
        <v>9</v>
      </c>
      <c r="P93" s="105" t="str">
        <f t="shared" si="9"/>
        <v>5x150</v>
      </c>
      <c r="Q93" s="3">
        <v>5</v>
      </c>
      <c r="R93" s="3">
        <v>150</v>
      </c>
      <c r="S93" s="3">
        <v>25</v>
      </c>
      <c r="T93" s="17">
        <v>6</v>
      </c>
      <c r="U93" s="106" t="s">
        <v>85</v>
      </c>
      <c r="V93" s="17">
        <v>116.5</v>
      </c>
      <c r="W93" s="8">
        <v>31.16</v>
      </c>
      <c r="X93" s="52">
        <v>2500</v>
      </c>
      <c r="Y93" s="80" t="s">
        <v>2309</v>
      </c>
      <c r="Z93" s="81" t="s">
        <v>3002</v>
      </c>
      <c r="AA93" s="369" t="str">
        <f t="shared" si="10"/>
        <v>18x9, 5x150, 25 OS</v>
      </c>
      <c r="AB93" s="82" t="s">
        <v>1603</v>
      </c>
      <c r="AC93" s="92">
        <f>_xlfn.IFNA(VLOOKUP(AB93,ACCESSORIES!F:K,6,FALSE),"N/A")</f>
        <v>33</v>
      </c>
      <c r="AD93" s="89" t="s">
        <v>85</v>
      </c>
      <c r="AE93" s="82" t="s">
        <v>85</v>
      </c>
      <c r="AF93" s="105" t="s">
        <v>3018</v>
      </c>
      <c r="AG93" s="82" t="s">
        <v>1951</v>
      </c>
      <c r="AH93" s="9">
        <f>_xlfn.IFNA(VLOOKUP(AG93,ACCESSORIES!F:K,6,FALSE),"N/A")</f>
        <v>1.1000000000000001</v>
      </c>
      <c r="AI93" s="105" t="s">
        <v>266</v>
      </c>
      <c r="AJ93" s="105" t="s">
        <v>85</v>
      </c>
      <c r="AK93" s="3" t="s">
        <v>85</v>
      </c>
      <c r="AL93" s="105" t="s">
        <v>85</v>
      </c>
      <c r="AM93" s="105">
        <v>16.2</v>
      </c>
      <c r="AN93" s="105">
        <v>190</v>
      </c>
      <c r="AO93" s="26">
        <v>3</v>
      </c>
      <c r="AP93" s="26">
        <v>18</v>
      </c>
      <c r="AQ93" s="26">
        <v>24</v>
      </c>
      <c r="AR93" s="26">
        <v>24</v>
      </c>
      <c r="AS93" s="26">
        <v>216</v>
      </c>
      <c r="AT93" s="107">
        <v>213</v>
      </c>
      <c r="AU93" s="106">
        <v>112</v>
      </c>
      <c r="AV93" s="55">
        <v>46</v>
      </c>
      <c r="AW93" s="55">
        <v>46</v>
      </c>
      <c r="AX93" s="55">
        <v>60</v>
      </c>
      <c r="AY93" s="105" t="s">
        <v>85</v>
      </c>
      <c r="AZ93" s="104" t="str">
        <f>_xlfn.IFNA(VLOOKUP(AY93,ACCESSORIES!F:K,6,FALSE),"N/A")</f>
        <v>N/A</v>
      </c>
      <c r="BA93" s="105" t="s">
        <v>85</v>
      </c>
      <c r="BB93" s="104" t="str">
        <f>_xlfn.IFNA(VLOOKUP(BA93,ACCESSORIES!F:K,6,FALSE),"N/A")</f>
        <v>N/A</v>
      </c>
      <c r="BC93" s="79">
        <v>36.119999999999997</v>
      </c>
      <c r="BD93" s="57">
        <v>20.6</v>
      </c>
      <c r="BE93" s="57">
        <v>20.6</v>
      </c>
      <c r="BF93" s="57">
        <v>11.4</v>
      </c>
      <c r="BG93" s="82">
        <v>36</v>
      </c>
      <c r="BH93" s="122" t="s">
        <v>3551</v>
      </c>
      <c r="BI93" s="51" t="s">
        <v>4217</v>
      </c>
      <c r="BJ93" s="83" t="s">
        <v>4233</v>
      </c>
      <c r="BK93" s="30" t="s">
        <v>5818</v>
      </c>
      <c r="BL93" s="30" t="s">
        <v>5880</v>
      </c>
      <c r="BM93" s="83" t="s">
        <v>5881</v>
      </c>
      <c r="BN93" s="83" t="s">
        <v>5851</v>
      </c>
      <c r="BO93" s="83" t="s">
        <v>5878</v>
      </c>
      <c r="BP93" s="83" t="s">
        <v>4235</v>
      </c>
      <c r="BQ93" s="83"/>
      <c r="BR93" s="83"/>
      <c r="BS93" s="83"/>
      <c r="BT93" s="351" t="s">
        <v>3587</v>
      </c>
      <c r="BU93" s="363" t="s">
        <v>3588</v>
      </c>
      <c r="BV93" s="351" t="s">
        <v>3589</v>
      </c>
      <c r="BW93" s="363" t="s">
        <v>3590</v>
      </c>
      <c r="BX93" s="96" t="str">
        <f t="shared" si="7"/>
        <v>MR304 Double Standard, 18x9, +25mm Offset, 5x150, 116.5mm Centerbore, Matte Black</v>
      </c>
      <c r="BY93" s="83" t="s">
        <v>4044</v>
      </c>
      <c r="BZ93" s="83" t="s">
        <v>4045</v>
      </c>
      <c r="CA93" s="83" t="str">
        <f t="shared" si="11"/>
        <v>STREET (3XX)</v>
      </c>
    </row>
    <row r="94" spans="1:79" s="39" customFormat="1" ht="15" customHeight="1">
      <c r="A94" s="23">
        <f t="shared" si="6"/>
        <v>92</v>
      </c>
      <c r="B94" s="105" t="s">
        <v>84</v>
      </c>
      <c r="C94" s="105" t="s">
        <v>1072</v>
      </c>
      <c r="D94" s="5" t="s">
        <v>1116</v>
      </c>
      <c r="E94" s="94" t="str">
        <f>CONCATENATE(LEFT(D94,5),VLOOKUP(CONCATENATE(N94,"x",O94),'PART NUMBER GUIDE'!$B$9:$C$45,2,FALSE),VLOOKUP(CONCATENATE(P94, V94), 'PART NUMBER GUIDE'!$Q$6:$R$84, 2, FALSE),VLOOKUP(Y94,'PART NUMBER GUIDE'!$J$8:$K$37,2, FALSE),IF(U94="N/A",IF(ABS(S94)&lt;10,"0"&amp;ABS(S94),ABS(S94)),CONCATENATE(LEFT(U94,1),RIGHT(U94,1))), F94, G94)</f>
        <v>MR30489058925</v>
      </c>
      <c r="F94" s="93"/>
      <c r="G94" s="93"/>
      <c r="H94" s="81" t="s">
        <v>5229</v>
      </c>
      <c r="I94" s="356">
        <v>44253</v>
      </c>
      <c r="J94" s="87" t="s">
        <v>1265</v>
      </c>
      <c r="K94" s="400">
        <v>348</v>
      </c>
      <c r="L94" s="95">
        <f t="shared" si="8"/>
        <v>348</v>
      </c>
      <c r="M94" s="402"/>
      <c r="N94" s="5">
        <v>18</v>
      </c>
      <c r="O94" s="8">
        <v>9</v>
      </c>
      <c r="P94" s="105" t="str">
        <f t="shared" si="9"/>
        <v>5x150</v>
      </c>
      <c r="Q94" s="3">
        <v>5</v>
      </c>
      <c r="R94" s="3">
        <v>150</v>
      </c>
      <c r="S94" s="3">
        <v>25</v>
      </c>
      <c r="T94" s="17">
        <v>6</v>
      </c>
      <c r="U94" s="106" t="s">
        <v>85</v>
      </c>
      <c r="V94" s="17">
        <v>116.5</v>
      </c>
      <c r="W94" s="8">
        <v>31.93</v>
      </c>
      <c r="X94" s="52">
        <v>2500</v>
      </c>
      <c r="Y94" s="80" t="s">
        <v>2312</v>
      </c>
      <c r="Z94" s="81" t="s">
        <v>3003</v>
      </c>
      <c r="AA94" s="369" t="str">
        <f t="shared" si="10"/>
        <v>18x9, 5x150, 25 OS</v>
      </c>
      <c r="AB94" s="82" t="s">
        <v>1603</v>
      </c>
      <c r="AC94" s="92">
        <f>_xlfn.IFNA(VLOOKUP(AB94,ACCESSORIES!F:K,6,FALSE),"N/A")</f>
        <v>33</v>
      </c>
      <c r="AD94" s="89" t="s">
        <v>85</v>
      </c>
      <c r="AE94" s="105" t="s">
        <v>85</v>
      </c>
      <c r="AF94" s="105" t="s">
        <v>3018</v>
      </c>
      <c r="AG94" s="82" t="s">
        <v>1951</v>
      </c>
      <c r="AH94" s="9">
        <f>_xlfn.IFNA(VLOOKUP(AG94,ACCESSORIES!F:K,6,FALSE),"N/A")</f>
        <v>1.1000000000000001</v>
      </c>
      <c r="AI94" s="105" t="s">
        <v>266</v>
      </c>
      <c r="AJ94" s="105" t="s">
        <v>85</v>
      </c>
      <c r="AK94" s="3" t="s">
        <v>85</v>
      </c>
      <c r="AL94" s="105" t="s">
        <v>85</v>
      </c>
      <c r="AM94" s="105">
        <v>16.100000000000001</v>
      </c>
      <c r="AN94" s="105">
        <v>190</v>
      </c>
      <c r="AO94" s="26">
        <v>3</v>
      </c>
      <c r="AP94" s="26">
        <v>24</v>
      </c>
      <c r="AQ94" s="26">
        <v>24</v>
      </c>
      <c r="AR94" s="26">
        <v>24</v>
      </c>
      <c r="AS94" s="26">
        <v>216</v>
      </c>
      <c r="AT94" s="107">
        <v>213</v>
      </c>
      <c r="AU94" s="106">
        <v>112</v>
      </c>
      <c r="AV94" s="55">
        <v>46</v>
      </c>
      <c r="AW94" s="55">
        <v>46</v>
      </c>
      <c r="AX94" s="55">
        <v>60</v>
      </c>
      <c r="AY94" s="105" t="s">
        <v>85</v>
      </c>
      <c r="AZ94" s="104" t="str">
        <f>_xlfn.IFNA(VLOOKUP(AY94,ACCESSORIES!F:K,6,FALSE),"N/A")</f>
        <v>N/A</v>
      </c>
      <c r="BA94" s="105" t="s">
        <v>85</v>
      </c>
      <c r="BB94" s="104" t="str">
        <f>_xlfn.IFNA(VLOOKUP(BA94,ACCESSORIES!F:K,6,FALSE),"N/A")</f>
        <v>N/A</v>
      </c>
      <c r="BC94" s="79">
        <v>36.89</v>
      </c>
      <c r="BD94" s="57">
        <v>20.6</v>
      </c>
      <c r="BE94" s="57">
        <v>20.6</v>
      </c>
      <c r="BF94" s="57">
        <v>11.4</v>
      </c>
      <c r="BG94" s="82">
        <v>36</v>
      </c>
      <c r="BH94" s="122" t="s">
        <v>3551</v>
      </c>
      <c r="BI94" s="51" t="s">
        <v>4217</v>
      </c>
      <c r="BJ94" s="83" t="s">
        <v>4233</v>
      </c>
      <c r="BK94" s="30" t="s">
        <v>5818</v>
      </c>
      <c r="BL94" s="30" t="s">
        <v>5880</v>
      </c>
      <c r="BM94" s="83" t="s">
        <v>5881</v>
      </c>
      <c r="BN94" s="83" t="s">
        <v>5851</v>
      </c>
      <c r="BO94" s="83" t="s">
        <v>5878</v>
      </c>
      <c r="BP94" s="83" t="s">
        <v>4235</v>
      </c>
      <c r="BQ94" s="83"/>
      <c r="BR94" s="83"/>
      <c r="BS94" s="83"/>
      <c r="BT94" s="351" t="s">
        <v>5575</v>
      </c>
      <c r="BU94" s="363" t="s">
        <v>5574</v>
      </c>
      <c r="BV94" s="351" t="s">
        <v>5577</v>
      </c>
      <c r="BW94" s="363" t="s">
        <v>5576</v>
      </c>
      <c r="BX94" s="96" t="str">
        <f t="shared" si="7"/>
        <v>MR304 Double Standard, 18x9, +25mm Offset, 5x150, 116.5mm Centerbore, Method Bronze</v>
      </c>
      <c r="BY94" s="83" t="s">
        <v>4044</v>
      </c>
      <c r="BZ94" s="83" t="s">
        <v>4045</v>
      </c>
      <c r="CA94" s="83" t="str">
        <f t="shared" si="11"/>
        <v>STREET (3XX)</v>
      </c>
    </row>
    <row r="95" spans="1:79" s="39" customFormat="1" ht="15" customHeight="1">
      <c r="A95" s="23">
        <f t="shared" si="6"/>
        <v>93</v>
      </c>
      <c r="B95" s="105" t="s">
        <v>84</v>
      </c>
      <c r="C95" s="105" t="s">
        <v>1072</v>
      </c>
      <c r="D95" s="5" t="s">
        <v>1116</v>
      </c>
      <c r="E95" s="94" t="str">
        <f>CONCATENATE(LEFT(D95,5),VLOOKUP(CONCATENATE(N95,"x",O95),'PART NUMBER GUIDE'!$B$9:$C$45,2,FALSE),VLOOKUP(CONCATENATE(P95, V95), 'PART NUMBER GUIDE'!$Q$6:$R$84, 2, FALSE),VLOOKUP(Y95,'PART NUMBER GUIDE'!$J$8:$K$37,2, FALSE),IF(U95="N/A",IF(ABS(S95)&lt;10,"0"&amp;ABS(S95),ABS(S95)),CONCATENATE(LEFT(U95,1),RIGHT(U95,1))), F95, G95)</f>
        <v>MR30489060512N</v>
      </c>
      <c r="F95" s="93" t="s">
        <v>2239</v>
      </c>
      <c r="G95" s="93"/>
      <c r="H95" s="81" t="s">
        <v>426</v>
      </c>
      <c r="I95" s="356">
        <v>40909</v>
      </c>
      <c r="J95" s="87" t="s">
        <v>1265</v>
      </c>
      <c r="K95" s="400">
        <v>375.5</v>
      </c>
      <c r="L95" s="95">
        <f t="shared" si="8"/>
        <v>375.5</v>
      </c>
      <c r="M95" s="402"/>
      <c r="N95" s="5">
        <v>18</v>
      </c>
      <c r="O95" s="8">
        <v>9</v>
      </c>
      <c r="P95" s="105" t="str">
        <f t="shared" si="9"/>
        <v>6x5.5</v>
      </c>
      <c r="Q95" s="3">
        <v>6</v>
      </c>
      <c r="R95" s="3">
        <v>5.5</v>
      </c>
      <c r="S95" s="3">
        <v>-12</v>
      </c>
      <c r="T95" s="19">
        <v>4.5</v>
      </c>
      <c r="U95" s="106" t="s">
        <v>85</v>
      </c>
      <c r="V95" s="17">
        <v>108</v>
      </c>
      <c r="W95" s="8">
        <v>30.2</v>
      </c>
      <c r="X95" s="52">
        <v>2500</v>
      </c>
      <c r="Y95" s="80" t="s">
        <v>2309</v>
      </c>
      <c r="Z95" s="81" t="s">
        <v>3002</v>
      </c>
      <c r="AA95" s="369" t="str">
        <f t="shared" si="10"/>
        <v>18x9, 6x5.5, -12 OS</v>
      </c>
      <c r="AB95" s="82" t="s">
        <v>1600</v>
      </c>
      <c r="AC95" s="92">
        <f>_xlfn.IFNA(VLOOKUP(AB95,ACCESSORIES!F:K,6,FALSE),"N/A")</f>
        <v>33</v>
      </c>
      <c r="AD95" s="89" t="s">
        <v>85</v>
      </c>
      <c r="AE95" s="82" t="s">
        <v>85</v>
      </c>
      <c r="AF95" s="105" t="s">
        <v>3016</v>
      </c>
      <c r="AG95" s="82" t="s">
        <v>1951</v>
      </c>
      <c r="AH95" s="9">
        <f>_xlfn.IFNA(VLOOKUP(AG95,ACCESSORIES!F:K,6,FALSE),"N/A")</f>
        <v>1.1000000000000001</v>
      </c>
      <c r="AI95" s="105" t="s">
        <v>266</v>
      </c>
      <c r="AJ95" s="105" t="s">
        <v>85</v>
      </c>
      <c r="AK95" s="3" t="s">
        <v>85</v>
      </c>
      <c r="AL95" s="105" t="s">
        <v>85</v>
      </c>
      <c r="AM95" s="105">
        <v>16.2</v>
      </c>
      <c r="AN95" s="105">
        <v>170</v>
      </c>
      <c r="AO95" s="26">
        <v>4</v>
      </c>
      <c r="AP95" s="26">
        <v>12</v>
      </c>
      <c r="AQ95" s="26">
        <v>25</v>
      </c>
      <c r="AR95" s="26">
        <v>24</v>
      </c>
      <c r="AS95" s="26">
        <v>220</v>
      </c>
      <c r="AT95" s="107">
        <v>215</v>
      </c>
      <c r="AU95" s="106">
        <v>107</v>
      </c>
      <c r="AV95" s="55">
        <v>41</v>
      </c>
      <c r="AW95" s="55">
        <v>74</v>
      </c>
      <c r="AX95" s="55">
        <v>98</v>
      </c>
      <c r="AY95" s="105" t="s">
        <v>85</v>
      </c>
      <c r="AZ95" s="104" t="str">
        <f>_xlfn.IFNA(VLOOKUP(AY95,ACCESSORIES!F:K,6,FALSE),"N/A")</f>
        <v>N/A</v>
      </c>
      <c r="BA95" s="105" t="s">
        <v>85</v>
      </c>
      <c r="BB95" s="104" t="str">
        <f>_xlfn.IFNA(VLOOKUP(BA95,ACCESSORIES!F:K,6,FALSE),"N/A")</f>
        <v>N/A</v>
      </c>
      <c r="BC95" s="79">
        <v>35.75</v>
      </c>
      <c r="BD95" s="57">
        <v>20.6</v>
      </c>
      <c r="BE95" s="57">
        <v>20.6</v>
      </c>
      <c r="BF95" s="57">
        <v>11.4</v>
      </c>
      <c r="BG95" s="82">
        <v>36</v>
      </c>
      <c r="BH95" s="122" t="s">
        <v>3551</v>
      </c>
      <c r="BI95" s="51" t="s">
        <v>4217</v>
      </c>
      <c r="BJ95" s="83" t="s">
        <v>4233</v>
      </c>
      <c r="BK95" s="30" t="s">
        <v>5818</v>
      </c>
      <c r="BL95" s="30" t="s">
        <v>5880</v>
      </c>
      <c r="BM95" s="83" t="s">
        <v>5881</v>
      </c>
      <c r="BN95" s="83" t="s">
        <v>5851</v>
      </c>
      <c r="BO95" s="83" t="s">
        <v>5878</v>
      </c>
      <c r="BP95" s="83" t="s">
        <v>4235</v>
      </c>
      <c r="BQ95" s="83"/>
      <c r="BR95" s="83"/>
      <c r="BS95" s="83"/>
      <c r="BT95" s="351" t="s">
        <v>3595</v>
      </c>
      <c r="BU95" s="363" t="s">
        <v>3596</v>
      </c>
      <c r="BV95" s="351" t="s">
        <v>3597</v>
      </c>
      <c r="BW95" s="363" t="s">
        <v>3598</v>
      </c>
      <c r="BX95" s="96" t="str">
        <f t="shared" si="7"/>
        <v>MR304 Double Standard, 18x9, -12mm Offset, 6x5.5, 108mm Centerbore, Matte Black</v>
      </c>
      <c r="BY95" s="83" t="s">
        <v>4044</v>
      </c>
      <c r="BZ95" s="83" t="s">
        <v>4045</v>
      </c>
      <c r="CA95" s="83" t="str">
        <f t="shared" si="11"/>
        <v>STREET (3XX)</v>
      </c>
    </row>
    <row r="96" spans="1:79" s="39" customFormat="1" ht="15" customHeight="1">
      <c r="A96" s="23">
        <f t="shared" si="6"/>
        <v>94</v>
      </c>
      <c r="B96" s="105" t="s">
        <v>84</v>
      </c>
      <c r="C96" s="105" t="s">
        <v>1072</v>
      </c>
      <c r="D96" s="5" t="s">
        <v>1116</v>
      </c>
      <c r="E96" s="94" t="str">
        <f>CONCATENATE(LEFT(D96,5),VLOOKUP(CONCATENATE(N96,"x",O96),'PART NUMBER GUIDE'!$B$9:$C$45,2,FALSE),VLOOKUP(CONCATENATE(P96, V96), 'PART NUMBER GUIDE'!$Q$6:$R$84, 2, FALSE),VLOOKUP(Y96,'PART NUMBER GUIDE'!$J$8:$K$37,2, FALSE),IF(U96="N/A",IF(ABS(S96)&lt;10,"0"&amp;ABS(S96),ABS(S96)),CONCATENATE(LEFT(U96,1),RIGHT(U96,1))), F96, G96)</f>
        <v>MR30489060912N</v>
      </c>
      <c r="F96" s="93" t="s">
        <v>2239</v>
      </c>
      <c r="G96" s="93"/>
      <c r="H96" s="81" t="s">
        <v>5230</v>
      </c>
      <c r="I96" s="356">
        <v>44253</v>
      </c>
      <c r="J96" s="87" t="s">
        <v>1265</v>
      </c>
      <c r="K96" s="400">
        <v>348</v>
      </c>
      <c r="L96" s="95">
        <f t="shared" si="8"/>
        <v>348</v>
      </c>
      <c r="M96" s="402"/>
      <c r="N96" s="5">
        <v>18</v>
      </c>
      <c r="O96" s="8">
        <v>9</v>
      </c>
      <c r="P96" s="105" t="str">
        <f t="shared" si="9"/>
        <v>6x5.5</v>
      </c>
      <c r="Q96" s="3">
        <v>6</v>
      </c>
      <c r="R96" s="3">
        <v>5.5</v>
      </c>
      <c r="S96" s="3">
        <v>-12</v>
      </c>
      <c r="T96" s="19">
        <v>4.5</v>
      </c>
      <c r="U96" s="106" t="s">
        <v>85</v>
      </c>
      <c r="V96" s="17">
        <v>108</v>
      </c>
      <c r="W96" s="8">
        <v>30.57</v>
      </c>
      <c r="X96" s="52">
        <v>2500</v>
      </c>
      <c r="Y96" s="80" t="s">
        <v>2312</v>
      </c>
      <c r="Z96" s="81" t="s">
        <v>3003</v>
      </c>
      <c r="AA96" s="369" t="str">
        <f t="shared" si="10"/>
        <v>18x9, 6x5.5, -12 OS</v>
      </c>
      <c r="AB96" s="82" t="s">
        <v>1600</v>
      </c>
      <c r="AC96" s="92">
        <f>_xlfn.IFNA(VLOOKUP(AB96,ACCESSORIES!F:K,6,FALSE),"N/A")</f>
        <v>33</v>
      </c>
      <c r="AD96" s="89" t="s">
        <v>85</v>
      </c>
      <c r="AE96" s="82" t="s">
        <v>85</v>
      </c>
      <c r="AF96" s="105" t="s">
        <v>3016</v>
      </c>
      <c r="AG96" s="82" t="s">
        <v>1951</v>
      </c>
      <c r="AH96" s="9">
        <f>_xlfn.IFNA(VLOOKUP(AG96,ACCESSORIES!F:K,6,FALSE),"N/A")</f>
        <v>1.1000000000000001</v>
      </c>
      <c r="AI96" s="105" t="s">
        <v>266</v>
      </c>
      <c r="AJ96" s="105" t="s">
        <v>85</v>
      </c>
      <c r="AK96" s="3" t="s">
        <v>85</v>
      </c>
      <c r="AL96" s="105" t="s">
        <v>85</v>
      </c>
      <c r="AM96" s="105">
        <v>16.2</v>
      </c>
      <c r="AN96" s="105">
        <v>170</v>
      </c>
      <c r="AO96" s="26">
        <v>4</v>
      </c>
      <c r="AP96" s="26">
        <v>12</v>
      </c>
      <c r="AQ96" s="26">
        <v>25</v>
      </c>
      <c r="AR96" s="26">
        <v>24</v>
      </c>
      <c r="AS96" s="26">
        <v>220</v>
      </c>
      <c r="AT96" s="107">
        <v>215</v>
      </c>
      <c r="AU96" s="106">
        <v>107</v>
      </c>
      <c r="AV96" s="55">
        <v>41</v>
      </c>
      <c r="AW96" s="55">
        <v>74</v>
      </c>
      <c r="AX96" s="55">
        <v>98</v>
      </c>
      <c r="AY96" s="105" t="s">
        <v>85</v>
      </c>
      <c r="AZ96" s="104" t="str">
        <f>_xlfn.IFNA(VLOOKUP(AY96,ACCESSORIES!F:K,6,FALSE),"N/A")</f>
        <v>N/A</v>
      </c>
      <c r="BA96" s="105" t="s">
        <v>85</v>
      </c>
      <c r="BB96" s="104" t="str">
        <f>_xlfn.IFNA(VLOOKUP(BA96,ACCESSORIES!F:K,6,FALSE),"N/A")</f>
        <v>N/A</v>
      </c>
      <c r="BC96" s="79">
        <v>35.79</v>
      </c>
      <c r="BD96" s="57">
        <v>20.6</v>
      </c>
      <c r="BE96" s="57">
        <v>20.6</v>
      </c>
      <c r="BF96" s="57">
        <v>11.4</v>
      </c>
      <c r="BG96" s="82">
        <v>36</v>
      </c>
      <c r="BH96" s="122" t="s">
        <v>3551</v>
      </c>
      <c r="BI96" s="51" t="s">
        <v>4217</v>
      </c>
      <c r="BJ96" s="83" t="s">
        <v>4233</v>
      </c>
      <c r="BK96" s="30" t="s">
        <v>5818</v>
      </c>
      <c r="BL96" s="30" t="s">
        <v>5880</v>
      </c>
      <c r="BM96" s="83" t="s">
        <v>5881</v>
      </c>
      <c r="BN96" s="83" t="s">
        <v>5851</v>
      </c>
      <c r="BO96" s="83" t="s">
        <v>5878</v>
      </c>
      <c r="BP96" s="83" t="s">
        <v>4235</v>
      </c>
      <c r="BQ96" s="83"/>
      <c r="BR96" s="83"/>
      <c r="BS96" s="83"/>
      <c r="BT96" s="351" t="s">
        <v>5579</v>
      </c>
      <c r="BU96" s="363" t="s">
        <v>5578</v>
      </c>
      <c r="BV96" s="351" t="s">
        <v>5580</v>
      </c>
      <c r="BW96" s="363" t="s">
        <v>5581</v>
      </c>
      <c r="BX96" s="96" t="str">
        <f t="shared" si="7"/>
        <v>MR304 Double Standard, 18x9, -12mm Offset, 6x5.5, 108mm Centerbore, Method Bronze</v>
      </c>
      <c r="BY96" s="83" t="s">
        <v>4044</v>
      </c>
      <c r="BZ96" s="83" t="s">
        <v>4045</v>
      </c>
      <c r="CA96" s="83" t="str">
        <f t="shared" si="11"/>
        <v>STREET (3XX)</v>
      </c>
    </row>
    <row r="97" spans="1:79" s="39" customFormat="1" ht="15" customHeight="1">
      <c r="A97" s="23">
        <f t="shared" si="6"/>
        <v>95</v>
      </c>
      <c r="B97" s="105" t="s">
        <v>84</v>
      </c>
      <c r="C97" s="105" t="s">
        <v>1072</v>
      </c>
      <c r="D97" s="5" t="s">
        <v>1116</v>
      </c>
      <c r="E97" s="94" t="str">
        <f>CONCATENATE(LEFT(D97,5),VLOOKUP(CONCATENATE(N97,"x",O97),'PART NUMBER GUIDE'!$B$9:$C$45,2,FALSE),VLOOKUP(CONCATENATE(P97, V97), 'PART NUMBER GUIDE'!$Q$6:$R$84, 2, FALSE),VLOOKUP(Y97,'PART NUMBER GUIDE'!$J$8:$K$37,2, FALSE),IF(U97="N/A",IF(ABS(S97)&lt;10,"0"&amp;ABS(S97),ABS(S97)),CONCATENATE(LEFT(U97,1),RIGHT(U97,1))), F97, G97)</f>
        <v>MR30489060518</v>
      </c>
      <c r="F97" s="93"/>
      <c r="G97" s="93"/>
      <c r="H97" s="81" t="s">
        <v>427</v>
      </c>
      <c r="I97" s="356">
        <v>40909</v>
      </c>
      <c r="J97" s="87" t="s">
        <v>1265</v>
      </c>
      <c r="K97" s="400">
        <v>375.5</v>
      </c>
      <c r="L97" s="95">
        <f t="shared" si="8"/>
        <v>375.5</v>
      </c>
      <c r="M97" s="402"/>
      <c r="N97" s="5">
        <v>18</v>
      </c>
      <c r="O97" s="8">
        <v>9</v>
      </c>
      <c r="P97" s="105" t="str">
        <f t="shared" si="9"/>
        <v>6x5.5</v>
      </c>
      <c r="Q97" s="3">
        <v>6</v>
      </c>
      <c r="R97" s="3">
        <v>5.5</v>
      </c>
      <c r="S97" s="3">
        <v>18</v>
      </c>
      <c r="T97" s="17">
        <v>5.75</v>
      </c>
      <c r="U97" s="106" t="s">
        <v>85</v>
      </c>
      <c r="V97" s="17">
        <v>108</v>
      </c>
      <c r="W97" s="8">
        <v>31.67</v>
      </c>
      <c r="X97" s="52">
        <v>2500</v>
      </c>
      <c r="Y97" s="80" t="s">
        <v>2309</v>
      </c>
      <c r="Z97" s="81" t="s">
        <v>3002</v>
      </c>
      <c r="AA97" s="369" t="str">
        <f t="shared" si="10"/>
        <v>18x9, 6x5.5, 18 OS</v>
      </c>
      <c r="AB97" s="82" t="s">
        <v>1600</v>
      </c>
      <c r="AC97" s="92">
        <f>_xlfn.IFNA(VLOOKUP(AB97,ACCESSORIES!F:K,6,FALSE),"N/A")</f>
        <v>33</v>
      </c>
      <c r="AD97" s="89" t="s">
        <v>85</v>
      </c>
      <c r="AE97" s="105" t="s">
        <v>85</v>
      </c>
      <c r="AF97" s="105" t="s">
        <v>3016</v>
      </c>
      <c r="AG97" s="82" t="s">
        <v>1951</v>
      </c>
      <c r="AH97" s="9">
        <f>_xlfn.IFNA(VLOOKUP(AG97,ACCESSORIES!F:K,6,FALSE),"N/A")</f>
        <v>1.1000000000000001</v>
      </c>
      <c r="AI97" s="105" t="s">
        <v>266</v>
      </c>
      <c r="AJ97" s="105" t="s">
        <v>85</v>
      </c>
      <c r="AK97" s="3" t="s">
        <v>85</v>
      </c>
      <c r="AL97" s="105" t="s">
        <v>85</v>
      </c>
      <c r="AM97" s="105">
        <v>16.2</v>
      </c>
      <c r="AN97" s="105">
        <v>170</v>
      </c>
      <c r="AO97" s="26">
        <v>3</v>
      </c>
      <c r="AP97" s="26">
        <v>24</v>
      </c>
      <c r="AQ97" s="26">
        <v>30</v>
      </c>
      <c r="AR97" s="26">
        <v>31</v>
      </c>
      <c r="AS97" s="26">
        <v>217</v>
      </c>
      <c r="AT97" s="107">
        <v>213</v>
      </c>
      <c r="AU97" s="106">
        <v>107</v>
      </c>
      <c r="AV97" s="55">
        <v>41</v>
      </c>
      <c r="AW97" s="55">
        <v>74</v>
      </c>
      <c r="AX97" s="55">
        <v>60</v>
      </c>
      <c r="AY97" s="105" t="s">
        <v>85</v>
      </c>
      <c r="AZ97" s="104" t="str">
        <f>_xlfn.IFNA(VLOOKUP(AY97,ACCESSORIES!F:K,6,FALSE),"N/A")</f>
        <v>N/A</v>
      </c>
      <c r="BA97" s="105" t="s">
        <v>85</v>
      </c>
      <c r="BB97" s="104" t="str">
        <f>_xlfn.IFNA(VLOOKUP(BA97,ACCESSORIES!F:K,6,FALSE),"N/A")</f>
        <v>N/A</v>
      </c>
      <c r="BC97" s="79">
        <v>37.33</v>
      </c>
      <c r="BD97" s="57">
        <v>20.6</v>
      </c>
      <c r="BE97" s="57">
        <v>20.6</v>
      </c>
      <c r="BF97" s="57">
        <v>11.4</v>
      </c>
      <c r="BG97" s="82">
        <v>36</v>
      </c>
      <c r="BH97" s="122" t="s">
        <v>3551</v>
      </c>
      <c r="BI97" s="51" t="s">
        <v>4217</v>
      </c>
      <c r="BJ97" s="83" t="s">
        <v>4233</v>
      </c>
      <c r="BK97" s="30" t="s">
        <v>5818</v>
      </c>
      <c r="BL97" s="30" t="s">
        <v>5880</v>
      </c>
      <c r="BM97" s="83" t="s">
        <v>5881</v>
      </c>
      <c r="BN97" s="83" t="s">
        <v>5851</v>
      </c>
      <c r="BO97" s="83" t="s">
        <v>5878</v>
      </c>
      <c r="BP97" s="83" t="s">
        <v>4235</v>
      </c>
      <c r="BQ97" s="83"/>
      <c r="BR97" s="83"/>
      <c r="BS97" s="83"/>
      <c r="BT97" s="351" t="s">
        <v>3595</v>
      </c>
      <c r="BU97" s="363" t="s">
        <v>3596</v>
      </c>
      <c r="BV97" s="351" t="s">
        <v>3597</v>
      </c>
      <c r="BW97" s="363" t="s">
        <v>3598</v>
      </c>
      <c r="BX97" s="96" t="str">
        <f t="shared" si="7"/>
        <v>MR304 Double Standard, 18x9, +18mm Offset, 6x5.5, 108mm Centerbore, Matte Black</v>
      </c>
      <c r="BY97" s="83" t="s">
        <v>4044</v>
      </c>
      <c r="BZ97" s="83" t="s">
        <v>4045</v>
      </c>
      <c r="CA97" s="83" t="str">
        <f t="shared" si="11"/>
        <v>STREET (3XX)</v>
      </c>
    </row>
    <row r="98" spans="1:79" s="39" customFormat="1" ht="15" customHeight="1">
      <c r="A98" s="23">
        <f t="shared" si="6"/>
        <v>96</v>
      </c>
      <c r="B98" s="105" t="s">
        <v>84</v>
      </c>
      <c r="C98" s="105" t="s">
        <v>1072</v>
      </c>
      <c r="D98" s="5" t="s">
        <v>1116</v>
      </c>
      <c r="E98" s="94" t="str">
        <f>CONCATENATE(LEFT(D98,5),VLOOKUP(CONCATENATE(N98,"x",O98),'PART NUMBER GUIDE'!$B$9:$C$45,2,FALSE),VLOOKUP(CONCATENATE(P98, V98), 'PART NUMBER GUIDE'!$Q$6:$R$84, 2, FALSE),VLOOKUP(Y98,'PART NUMBER GUIDE'!$J$8:$K$37,2, FALSE),IF(U98="N/A",IF(ABS(S98)&lt;10,"0"&amp;ABS(S98),ABS(S98)),CONCATENATE(LEFT(U98,1),RIGHT(U98,1))), F98, G98)</f>
        <v>MR30489060312N</v>
      </c>
      <c r="F98" s="93" t="s">
        <v>2239</v>
      </c>
      <c r="G98" s="93"/>
      <c r="H98" s="81" t="s">
        <v>430</v>
      </c>
      <c r="I98" s="356">
        <v>40909</v>
      </c>
      <c r="J98" s="87" t="s">
        <v>1265</v>
      </c>
      <c r="K98" s="400">
        <v>375.5</v>
      </c>
      <c r="L98" s="95">
        <f t="shared" si="8"/>
        <v>375.5</v>
      </c>
      <c r="M98" s="402"/>
      <c r="N98" s="5">
        <v>18</v>
      </c>
      <c r="O98" s="8">
        <v>9</v>
      </c>
      <c r="P98" s="105" t="str">
        <f t="shared" si="9"/>
        <v>6x5.5</v>
      </c>
      <c r="Q98" s="3">
        <v>6</v>
      </c>
      <c r="R98" s="3">
        <v>5.5</v>
      </c>
      <c r="S98" s="3">
        <v>-12</v>
      </c>
      <c r="T98" s="19">
        <v>4.5</v>
      </c>
      <c r="U98" s="106" t="s">
        <v>85</v>
      </c>
      <c r="V98" s="17">
        <v>108</v>
      </c>
      <c r="W98" s="8">
        <v>31.27</v>
      </c>
      <c r="X98" s="52">
        <v>2500</v>
      </c>
      <c r="Y98" s="48" t="s">
        <v>5824</v>
      </c>
      <c r="Z98" s="81" t="s">
        <v>196</v>
      </c>
      <c r="AA98" s="369" t="str">
        <f t="shared" si="10"/>
        <v>18x9, 6x5.5, -12 OS</v>
      </c>
      <c r="AB98" s="82" t="s">
        <v>1598</v>
      </c>
      <c r="AC98" s="92">
        <f>_xlfn.IFNA(VLOOKUP(AB98,ACCESSORIES!F:K,6,FALSE),"N/A")</f>
        <v>33</v>
      </c>
      <c r="AD98" s="89" t="s">
        <v>85</v>
      </c>
      <c r="AE98" s="105" t="s">
        <v>85</v>
      </c>
      <c r="AF98" s="105" t="s">
        <v>3016</v>
      </c>
      <c r="AG98" s="82" t="s">
        <v>1951</v>
      </c>
      <c r="AH98" s="9">
        <f>_xlfn.IFNA(VLOOKUP(AG98,ACCESSORIES!F:K,6,FALSE),"N/A")</f>
        <v>1.1000000000000001</v>
      </c>
      <c r="AI98" s="105" t="s">
        <v>266</v>
      </c>
      <c r="AJ98" s="105" t="s">
        <v>85</v>
      </c>
      <c r="AK98" s="3" t="s">
        <v>85</v>
      </c>
      <c r="AL98" s="105" t="s">
        <v>85</v>
      </c>
      <c r="AM98" s="105">
        <v>16.100000000000001</v>
      </c>
      <c r="AN98" s="105">
        <v>170</v>
      </c>
      <c r="AO98" s="26">
        <v>3</v>
      </c>
      <c r="AP98" s="26">
        <v>18</v>
      </c>
      <c r="AQ98" s="26">
        <v>25</v>
      </c>
      <c r="AR98" s="26">
        <v>24</v>
      </c>
      <c r="AS98" s="26">
        <v>220</v>
      </c>
      <c r="AT98" s="107">
        <v>215</v>
      </c>
      <c r="AU98" s="106">
        <v>107</v>
      </c>
      <c r="AV98" s="55">
        <v>41</v>
      </c>
      <c r="AW98" s="55">
        <v>74</v>
      </c>
      <c r="AX98" s="55">
        <v>98</v>
      </c>
      <c r="AY98" s="105" t="s">
        <v>85</v>
      </c>
      <c r="AZ98" s="104" t="str">
        <f>_xlfn.IFNA(VLOOKUP(AY98,ACCESSORIES!F:K,6,FALSE),"N/A")</f>
        <v>N/A</v>
      </c>
      <c r="BA98" s="105" t="s">
        <v>85</v>
      </c>
      <c r="BB98" s="104" t="str">
        <f>_xlfn.IFNA(VLOOKUP(BA98,ACCESSORIES!F:K,6,FALSE),"N/A")</f>
        <v>N/A</v>
      </c>
      <c r="BC98" s="79">
        <v>36.299999999999997</v>
      </c>
      <c r="BD98" s="57">
        <v>20.6</v>
      </c>
      <c r="BE98" s="57">
        <v>20.6</v>
      </c>
      <c r="BF98" s="57">
        <v>11.4</v>
      </c>
      <c r="BG98" s="82">
        <v>36</v>
      </c>
      <c r="BH98" s="122" t="s">
        <v>3551</v>
      </c>
      <c r="BI98" s="51" t="s">
        <v>4217</v>
      </c>
      <c r="BJ98" s="83" t="s">
        <v>4233</v>
      </c>
      <c r="BK98" s="30" t="s">
        <v>5818</v>
      </c>
      <c r="BL98" s="30" t="s">
        <v>5880</v>
      </c>
      <c r="BM98" s="83" t="s">
        <v>5881</v>
      </c>
      <c r="BN98" s="83" t="s">
        <v>5851</v>
      </c>
      <c r="BO98" s="83" t="s">
        <v>5878</v>
      </c>
      <c r="BP98" s="83" t="s">
        <v>4235</v>
      </c>
      <c r="BQ98" s="83"/>
      <c r="BR98" s="83"/>
      <c r="BS98" s="83"/>
      <c r="BT98" s="351" t="s">
        <v>3603</v>
      </c>
      <c r="BU98" s="363" t="s">
        <v>3604</v>
      </c>
      <c r="BV98" s="351" t="s">
        <v>3605</v>
      </c>
      <c r="BW98" s="363" t="s">
        <v>3606</v>
      </c>
      <c r="BX98" s="96" t="str">
        <f t="shared" si="7"/>
        <v>MR304 Double Standard, 18x9, -12mm Offset, 6x5.5, 108mm Centerbore, Machined - Clear Coat</v>
      </c>
      <c r="BY98" s="83" t="s">
        <v>4044</v>
      </c>
      <c r="BZ98" s="83" t="s">
        <v>4045</v>
      </c>
      <c r="CA98" s="83" t="str">
        <f t="shared" si="11"/>
        <v>STREET (3XX)</v>
      </c>
    </row>
    <row r="99" spans="1:79" s="39" customFormat="1" ht="15" customHeight="1">
      <c r="A99" s="23">
        <f t="shared" si="6"/>
        <v>97</v>
      </c>
      <c r="B99" s="105" t="s">
        <v>84</v>
      </c>
      <c r="C99" s="105" t="s">
        <v>1072</v>
      </c>
      <c r="D99" s="5" t="s">
        <v>1116</v>
      </c>
      <c r="E99" s="94" t="str">
        <f>CONCATENATE(LEFT(D99,5),VLOOKUP(CONCATENATE(N99,"x",O99),'PART NUMBER GUIDE'!$B$9:$C$45,2,FALSE),VLOOKUP(CONCATENATE(P99, V99), 'PART NUMBER GUIDE'!$Q$6:$R$84, 2, FALSE),VLOOKUP(Y99,'PART NUMBER GUIDE'!$J$8:$K$37,2, FALSE),IF(U99="N/A",IF(ABS(S99)&lt;10,"0"&amp;ABS(S99),ABS(S99)),CONCATENATE(LEFT(U99,1),RIGHT(U99,1))), F99, G99)</f>
        <v>MR30489080512N</v>
      </c>
      <c r="F99" s="93" t="s">
        <v>2239</v>
      </c>
      <c r="G99" s="93"/>
      <c r="H99" s="81" t="s">
        <v>432</v>
      </c>
      <c r="I99" s="356">
        <v>40909</v>
      </c>
      <c r="J99" s="87" t="s">
        <v>1265</v>
      </c>
      <c r="K99" s="400">
        <v>375.5</v>
      </c>
      <c r="L99" s="95">
        <f t="shared" si="8"/>
        <v>375.5</v>
      </c>
      <c r="M99" s="402"/>
      <c r="N99" s="5">
        <v>18</v>
      </c>
      <c r="O99" s="8">
        <v>9</v>
      </c>
      <c r="P99" s="105" t="str">
        <f t="shared" si="9"/>
        <v>8x6.5</v>
      </c>
      <c r="Q99" s="3">
        <v>8</v>
      </c>
      <c r="R99" s="3">
        <v>6.5</v>
      </c>
      <c r="S99" s="3">
        <v>-12</v>
      </c>
      <c r="T99" s="19">
        <v>4.5</v>
      </c>
      <c r="U99" s="106" t="s">
        <v>85</v>
      </c>
      <c r="V99" s="17">
        <v>130.81</v>
      </c>
      <c r="W99" s="8">
        <v>31.2</v>
      </c>
      <c r="X99" s="52">
        <v>3640</v>
      </c>
      <c r="Y99" s="80" t="s">
        <v>2309</v>
      </c>
      <c r="Z99" s="81" t="s">
        <v>3002</v>
      </c>
      <c r="AA99" s="369" t="str">
        <f t="shared" si="10"/>
        <v>18x9, 8x6.5, -12 OS</v>
      </c>
      <c r="AB99" s="82" t="s">
        <v>1606</v>
      </c>
      <c r="AC99" s="92">
        <f>_xlfn.IFNA(VLOOKUP(AB99,ACCESSORIES!F:K,6,FALSE),"N/A")</f>
        <v>33</v>
      </c>
      <c r="AD99" s="89" t="s">
        <v>85</v>
      </c>
      <c r="AE99" s="82" t="s">
        <v>85</v>
      </c>
      <c r="AF99" s="3" t="s">
        <v>3020</v>
      </c>
      <c r="AG99" s="82" t="s">
        <v>1951</v>
      </c>
      <c r="AH99" s="9">
        <f>_xlfn.IFNA(VLOOKUP(AG99,ACCESSORIES!F:K,6,FALSE),"N/A")</f>
        <v>1.1000000000000001</v>
      </c>
      <c r="AI99" s="105" t="s">
        <v>266</v>
      </c>
      <c r="AJ99" s="105" t="s">
        <v>85</v>
      </c>
      <c r="AK99" s="3" t="s">
        <v>85</v>
      </c>
      <c r="AL99" s="105" t="s">
        <v>85</v>
      </c>
      <c r="AM99" s="105">
        <v>16.2</v>
      </c>
      <c r="AN99" s="105">
        <v>200</v>
      </c>
      <c r="AO99" s="26">
        <v>3</v>
      </c>
      <c r="AP99" s="26">
        <v>3</v>
      </c>
      <c r="AQ99" s="26">
        <v>25</v>
      </c>
      <c r="AR99" s="26">
        <v>24</v>
      </c>
      <c r="AS99" s="26">
        <v>220</v>
      </c>
      <c r="AT99" s="107">
        <v>215</v>
      </c>
      <c r="AU99" s="106">
        <v>126</v>
      </c>
      <c r="AV99" s="55">
        <v>89</v>
      </c>
      <c r="AW99" s="55">
        <v>89</v>
      </c>
      <c r="AX99" s="55">
        <v>98</v>
      </c>
      <c r="AY99" s="105" t="s">
        <v>85</v>
      </c>
      <c r="AZ99" s="104" t="str">
        <f>_xlfn.IFNA(VLOOKUP(AY99,ACCESSORIES!F:K,6,FALSE),"N/A")</f>
        <v>N/A</v>
      </c>
      <c r="BA99" s="105" t="s">
        <v>85</v>
      </c>
      <c r="BB99" s="104" t="str">
        <f>_xlfn.IFNA(VLOOKUP(BA99,ACCESSORIES!F:K,6,FALSE),"N/A")</f>
        <v>N/A</v>
      </c>
      <c r="BC99" s="79">
        <v>36.159999999999997</v>
      </c>
      <c r="BD99" s="57">
        <v>20.6</v>
      </c>
      <c r="BE99" s="57">
        <v>20.6</v>
      </c>
      <c r="BF99" s="57">
        <v>11.4</v>
      </c>
      <c r="BG99" s="82">
        <v>36</v>
      </c>
      <c r="BH99" s="122" t="s">
        <v>3551</v>
      </c>
      <c r="BI99" s="51" t="s">
        <v>4217</v>
      </c>
      <c r="BJ99" s="83" t="s">
        <v>4233</v>
      </c>
      <c r="BK99" s="30" t="s">
        <v>5818</v>
      </c>
      <c r="BL99" s="30" t="s">
        <v>5880</v>
      </c>
      <c r="BM99" s="83" t="s">
        <v>5881</v>
      </c>
      <c r="BN99" s="83" t="s">
        <v>5851</v>
      </c>
      <c r="BO99" s="83" t="s">
        <v>5878</v>
      </c>
      <c r="BP99" s="83" t="s">
        <v>4235</v>
      </c>
      <c r="BQ99" s="83"/>
      <c r="BR99" s="83"/>
      <c r="BS99" s="83"/>
      <c r="BT99" s="351" t="s">
        <v>3607</v>
      </c>
      <c r="BU99" s="363" t="s">
        <v>3608</v>
      </c>
      <c r="BV99" s="351" t="s">
        <v>3609</v>
      </c>
      <c r="BW99" s="363" t="s">
        <v>3610</v>
      </c>
      <c r="BX99" s="96" t="str">
        <f t="shared" si="7"/>
        <v>MR304 Double Standard, 18x9, -12mm Offset, 8x6.5, 130.81mm Centerbore, Matte Black</v>
      </c>
      <c r="BY99" s="83" t="s">
        <v>4044</v>
      </c>
      <c r="BZ99" s="83" t="s">
        <v>4045</v>
      </c>
      <c r="CA99" s="83" t="str">
        <f t="shared" si="11"/>
        <v>STREET (3XX)</v>
      </c>
    </row>
    <row r="100" spans="1:79" s="39" customFormat="1" ht="15" customHeight="1">
      <c r="A100" s="23">
        <f t="shared" si="6"/>
        <v>98</v>
      </c>
      <c r="B100" s="105" t="s">
        <v>84</v>
      </c>
      <c r="C100" s="105" t="s">
        <v>1072</v>
      </c>
      <c r="D100" s="5" t="s">
        <v>1116</v>
      </c>
      <c r="E100" s="94" t="str">
        <f>CONCATENATE(LEFT(D100,5),VLOOKUP(CONCATENATE(N100,"x",O100),'PART NUMBER GUIDE'!$B$9:$C$45,2,FALSE),VLOOKUP(CONCATENATE(P100, V100), 'PART NUMBER GUIDE'!$Q$6:$R$84, 2, FALSE),VLOOKUP(Y100,'PART NUMBER GUIDE'!$J$8:$K$37,2, FALSE),IF(U100="N/A",IF(ABS(S100)&lt;10,"0"&amp;ABS(S100),ABS(S100)),CONCATENATE(LEFT(U100,1),RIGHT(U100,1))), F100, G100)</f>
        <v>MR30489080518</v>
      </c>
      <c r="F100" s="93"/>
      <c r="G100" s="93"/>
      <c r="H100" s="81" t="s">
        <v>433</v>
      </c>
      <c r="I100" s="356">
        <v>40909</v>
      </c>
      <c r="J100" s="87" t="s">
        <v>1265</v>
      </c>
      <c r="K100" s="400">
        <v>375.5</v>
      </c>
      <c r="L100" s="95">
        <f t="shared" si="8"/>
        <v>375.5</v>
      </c>
      <c r="M100" s="402"/>
      <c r="N100" s="5">
        <v>18</v>
      </c>
      <c r="O100" s="8">
        <v>9</v>
      </c>
      <c r="P100" s="105" t="str">
        <f t="shared" si="9"/>
        <v>8x6.5</v>
      </c>
      <c r="Q100" s="3">
        <v>8</v>
      </c>
      <c r="R100" s="3">
        <v>6.5</v>
      </c>
      <c r="S100" s="3">
        <v>18</v>
      </c>
      <c r="T100" s="17">
        <v>5.75</v>
      </c>
      <c r="U100" s="106" t="s">
        <v>85</v>
      </c>
      <c r="V100" s="17">
        <v>130.81</v>
      </c>
      <c r="W100" s="8">
        <v>31.56</v>
      </c>
      <c r="X100" s="52">
        <v>3640</v>
      </c>
      <c r="Y100" s="80" t="s">
        <v>2309</v>
      </c>
      <c r="Z100" s="81" t="s">
        <v>3002</v>
      </c>
      <c r="AA100" s="369" t="str">
        <f t="shared" si="10"/>
        <v>18x9, 8x6.5, 18 OS</v>
      </c>
      <c r="AB100" s="82" t="s">
        <v>1606</v>
      </c>
      <c r="AC100" s="92">
        <f>_xlfn.IFNA(VLOOKUP(AB100,ACCESSORIES!F:K,6,FALSE),"N/A")</f>
        <v>33</v>
      </c>
      <c r="AD100" s="89" t="s">
        <v>85</v>
      </c>
      <c r="AE100" s="105" t="s">
        <v>85</v>
      </c>
      <c r="AF100" s="3" t="s">
        <v>3020</v>
      </c>
      <c r="AG100" s="82" t="s">
        <v>1951</v>
      </c>
      <c r="AH100" s="9">
        <f>_xlfn.IFNA(VLOOKUP(AG100,ACCESSORIES!F:K,6,FALSE),"N/A")</f>
        <v>1.1000000000000001</v>
      </c>
      <c r="AI100" s="105" t="s">
        <v>266</v>
      </c>
      <c r="AJ100" s="105" t="s">
        <v>85</v>
      </c>
      <c r="AK100" s="3" t="s">
        <v>85</v>
      </c>
      <c r="AL100" s="105" t="s">
        <v>85</v>
      </c>
      <c r="AM100" s="105">
        <v>16.2</v>
      </c>
      <c r="AN100" s="105">
        <v>200</v>
      </c>
      <c r="AO100" s="26">
        <v>3</v>
      </c>
      <c r="AP100" s="26">
        <v>3</v>
      </c>
      <c r="AQ100" s="26">
        <v>30</v>
      </c>
      <c r="AR100" s="26">
        <v>31</v>
      </c>
      <c r="AS100" s="26">
        <v>217</v>
      </c>
      <c r="AT100" s="107">
        <v>213</v>
      </c>
      <c r="AU100" s="106">
        <v>126</v>
      </c>
      <c r="AV100" s="55">
        <v>89</v>
      </c>
      <c r="AW100" s="55">
        <v>89</v>
      </c>
      <c r="AX100" s="55">
        <v>60</v>
      </c>
      <c r="AY100" s="105" t="s">
        <v>85</v>
      </c>
      <c r="AZ100" s="104" t="str">
        <f>_xlfn.IFNA(VLOOKUP(AY100,ACCESSORIES!F:K,6,FALSE),"N/A")</f>
        <v>N/A</v>
      </c>
      <c r="BA100" s="105" t="s">
        <v>85</v>
      </c>
      <c r="BB100" s="104" t="str">
        <f>_xlfn.IFNA(VLOOKUP(BA100,ACCESSORIES!F:K,6,FALSE),"N/A")</f>
        <v>N/A</v>
      </c>
      <c r="BC100" s="79">
        <v>36.6</v>
      </c>
      <c r="BD100" s="57">
        <v>20.6</v>
      </c>
      <c r="BE100" s="57">
        <v>20.6</v>
      </c>
      <c r="BF100" s="57">
        <v>11.4</v>
      </c>
      <c r="BG100" s="82">
        <v>36</v>
      </c>
      <c r="BH100" s="122" t="s">
        <v>3551</v>
      </c>
      <c r="BI100" s="51" t="s">
        <v>4217</v>
      </c>
      <c r="BJ100" s="83" t="s">
        <v>4233</v>
      </c>
      <c r="BK100" s="30" t="s">
        <v>5818</v>
      </c>
      <c r="BL100" s="30" t="s">
        <v>5880</v>
      </c>
      <c r="BM100" s="83" t="s">
        <v>5881</v>
      </c>
      <c r="BN100" s="83" t="s">
        <v>5851</v>
      </c>
      <c r="BO100" s="83" t="s">
        <v>5878</v>
      </c>
      <c r="BP100" s="83" t="s">
        <v>4235</v>
      </c>
      <c r="BQ100" s="83"/>
      <c r="BR100" s="83"/>
      <c r="BS100" s="83"/>
      <c r="BT100" s="351" t="s">
        <v>3607</v>
      </c>
      <c r="BU100" s="363" t="s">
        <v>3608</v>
      </c>
      <c r="BV100" s="351" t="s">
        <v>3609</v>
      </c>
      <c r="BW100" s="363" t="s">
        <v>3610</v>
      </c>
      <c r="BX100" s="96" t="str">
        <f t="shared" si="7"/>
        <v>MR304 Double Standard, 18x9, +18mm Offset, 8x6.5, 130.81mm Centerbore, Matte Black</v>
      </c>
      <c r="BY100" s="83" t="s">
        <v>4044</v>
      </c>
      <c r="BZ100" s="83" t="s">
        <v>4045</v>
      </c>
      <c r="CA100" s="83" t="str">
        <f t="shared" si="11"/>
        <v>STREET (3XX)</v>
      </c>
    </row>
    <row r="101" spans="1:79" s="39" customFormat="1" ht="15" customHeight="1">
      <c r="A101" s="23">
        <f t="shared" si="6"/>
        <v>99</v>
      </c>
      <c r="B101" s="105" t="s">
        <v>84</v>
      </c>
      <c r="C101" s="105" t="s">
        <v>1072</v>
      </c>
      <c r="D101" s="5" t="s">
        <v>1116</v>
      </c>
      <c r="E101" s="94" t="str">
        <f>CONCATENATE(LEFT(D101,5),VLOOKUP(CONCATENATE(N101,"x",O101),'PART NUMBER GUIDE'!$B$9:$C$45,2,FALSE),VLOOKUP(CONCATENATE(P101, V101), 'PART NUMBER GUIDE'!$Q$6:$R$84, 2, FALSE),VLOOKUP(Y101,'PART NUMBER GUIDE'!$J$8:$K$37,2, FALSE),IF(U101="N/A",IF(ABS(S101)&lt;10,"0"&amp;ABS(S101),ABS(S101)),CONCATENATE(LEFT(U101,1),RIGHT(U101,1))), F101, G101)</f>
        <v>MR30421050318N</v>
      </c>
      <c r="F101" s="93" t="s">
        <v>2239</v>
      </c>
      <c r="G101" s="93"/>
      <c r="H101" s="81" t="s">
        <v>4448</v>
      </c>
      <c r="I101" s="356">
        <v>43924</v>
      </c>
      <c r="J101" s="87" t="s">
        <v>1265</v>
      </c>
      <c r="K101" s="400">
        <v>428</v>
      </c>
      <c r="L101" s="95">
        <f t="shared" si="8"/>
        <v>428</v>
      </c>
      <c r="M101" s="402"/>
      <c r="N101" s="5">
        <v>20</v>
      </c>
      <c r="O101" s="8">
        <v>10</v>
      </c>
      <c r="P101" s="105" t="str">
        <f t="shared" si="9"/>
        <v>5x5</v>
      </c>
      <c r="Q101" s="3">
        <v>5</v>
      </c>
      <c r="R101" s="3">
        <v>5</v>
      </c>
      <c r="S101" s="3">
        <v>-18</v>
      </c>
      <c r="T101" s="17">
        <v>4.76</v>
      </c>
      <c r="U101" s="106" t="s">
        <v>85</v>
      </c>
      <c r="V101" s="17">
        <v>94</v>
      </c>
      <c r="W101" s="8">
        <v>35.97</v>
      </c>
      <c r="X101" s="52">
        <v>2650</v>
      </c>
      <c r="Y101" s="48" t="s">
        <v>5824</v>
      </c>
      <c r="Z101" s="81" t="s">
        <v>196</v>
      </c>
      <c r="AA101" s="369" t="str">
        <f t="shared" si="10"/>
        <v>20x10, 5x5, -18 OS</v>
      </c>
      <c r="AB101" s="82" t="s">
        <v>1595</v>
      </c>
      <c r="AC101" s="92">
        <f>_xlfn.IFNA(VLOOKUP(AB101,ACCESSORIES!F:K,6,FALSE),"N/A")</f>
        <v>33</v>
      </c>
      <c r="AD101" s="89" t="s">
        <v>85</v>
      </c>
      <c r="AE101" s="105" t="s">
        <v>85</v>
      </c>
      <c r="AF101" s="82" t="s">
        <v>3015</v>
      </c>
      <c r="AG101" s="82" t="s">
        <v>1951</v>
      </c>
      <c r="AH101" s="9">
        <f>_xlfn.IFNA(VLOOKUP(AG101,ACCESSORIES!F:K,6,FALSE),"N/A")</f>
        <v>1.1000000000000001</v>
      </c>
      <c r="AI101" s="105" t="s">
        <v>266</v>
      </c>
      <c r="AJ101" s="105" t="s">
        <v>85</v>
      </c>
      <c r="AK101" s="3" t="s">
        <v>85</v>
      </c>
      <c r="AL101" s="105" t="s">
        <v>85</v>
      </c>
      <c r="AM101" s="105">
        <v>16.2</v>
      </c>
      <c r="AN101" s="105">
        <v>170</v>
      </c>
      <c r="AO101" s="26">
        <v>5.6</v>
      </c>
      <c r="AP101" s="26">
        <v>16.7</v>
      </c>
      <c r="AQ101" s="26">
        <v>38</v>
      </c>
      <c r="AR101" s="26">
        <v>44.4</v>
      </c>
      <c r="AS101" s="26">
        <v>245</v>
      </c>
      <c r="AT101" s="107">
        <v>241.3</v>
      </c>
      <c r="AU101" s="106">
        <v>90</v>
      </c>
      <c r="AV101" s="55">
        <v>52.7</v>
      </c>
      <c r="AW101" s="55">
        <v>75</v>
      </c>
      <c r="AX101" s="55">
        <v>99</v>
      </c>
      <c r="AY101" s="105" t="s">
        <v>85</v>
      </c>
      <c r="AZ101" s="104" t="str">
        <f>_xlfn.IFNA(VLOOKUP(AY101,ACCESSORIES!F:K,6,FALSE),"N/A")</f>
        <v>N/A</v>
      </c>
      <c r="BA101" s="105" t="s">
        <v>85</v>
      </c>
      <c r="BB101" s="104" t="str">
        <f>_xlfn.IFNA(VLOOKUP(BA101,ACCESSORIES!F:K,6,FALSE),"N/A")</f>
        <v>N/A</v>
      </c>
      <c r="BC101" s="79">
        <v>41.48</v>
      </c>
      <c r="BD101" s="57">
        <v>22.6</v>
      </c>
      <c r="BE101" s="57">
        <v>22.6</v>
      </c>
      <c r="BF101" s="57">
        <v>12.6</v>
      </c>
      <c r="BG101" s="82">
        <v>20</v>
      </c>
      <c r="BH101" s="122" t="s">
        <v>3551</v>
      </c>
      <c r="BI101" s="51" t="s">
        <v>4217</v>
      </c>
      <c r="BJ101" s="83" t="s">
        <v>4233</v>
      </c>
      <c r="BK101" s="30" t="s">
        <v>5818</v>
      </c>
      <c r="BL101" s="30" t="s">
        <v>5880</v>
      </c>
      <c r="BM101" s="83" t="s">
        <v>5881</v>
      </c>
      <c r="BN101" s="83" t="s">
        <v>5851</v>
      </c>
      <c r="BO101" s="83" t="s">
        <v>5878</v>
      </c>
      <c r="BP101" s="83" t="s">
        <v>4235</v>
      </c>
      <c r="BQ101" s="83"/>
      <c r="BR101" s="83"/>
      <c r="BS101" s="83"/>
      <c r="BT101" s="351" t="s">
        <v>3611</v>
      </c>
      <c r="BU101" s="363" t="s">
        <v>3612</v>
      </c>
      <c r="BV101" s="351" t="s">
        <v>3613</v>
      </c>
      <c r="BW101" s="363" t="s">
        <v>3614</v>
      </c>
      <c r="BX101" s="96" t="str">
        <f t="shared" si="7"/>
        <v>MR304 Double Standard, 20x10, -18mm Offset, 5x5, 94mm Centerbore, Machined - Clear Coat</v>
      </c>
      <c r="BY101" s="83" t="s">
        <v>4044</v>
      </c>
      <c r="BZ101" s="83" t="s">
        <v>4045</v>
      </c>
      <c r="CA101" s="83" t="str">
        <f t="shared" si="11"/>
        <v>STREET (3XX)</v>
      </c>
    </row>
    <row r="102" spans="1:79" s="39" customFormat="1" ht="15" customHeight="1">
      <c r="A102" s="23">
        <f t="shared" si="6"/>
        <v>100</v>
      </c>
      <c r="B102" s="105" t="s">
        <v>84</v>
      </c>
      <c r="C102" s="105" t="s">
        <v>1072</v>
      </c>
      <c r="D102" s="5" t="s">
        <v>1116</v>
      </c>
      <c r="E102" s="94" t="str">
        <f>CONCATENATE(LEFT(D102,5),VLOOKUP(CONCATENATE(N102,"x",O102),'PART NUMBER GUIDE'!$B$9:$C$45,2,FALSE),VLOOKUP(CONCATENATE(P102, V102), 'PART NUMBER GUIDE'!$Q$6:$R$84, 2, FALSE),VLOOKUP(Y102,'PART NUMBER GUIDE'!$J$8:$K$37,2, FALSE),IF(U102="N/A",IF(ABS(S102)&lt;10,"0"&amp;ABS(S102),ABS(S102)),CONCATENATE(LEFT(U102,1),RIGHT(U102,1))), F102, G102)</f>
        <v>MR30421055518N</v>
      </c>
      <c r="F102" s="93" t="s">
        <v>2239</v>
      </c>
      <c r="G102" s="93"/>
      <c r="H102" s="81" t="s">
        <v>4449</v>
      </c>
      <c r="I102" s="356">
        <v>43924</v>
      </c>
      <c r="J102" s="43" t="s">
        <v>4038</v>
      </c>
      <c r="K102" s="400">
        <v>414.5</v>
      </c>
      <c r="L102" s="95" t="str">
        <f t="shared" si="8"/>
        <v/>
      </c>
      <c r="M102" s="402"/>
      <c r="N102" s="5">
        <v>20</v>
      </c>
      <c r="O102" s="8">
        <v>10</v>
      </c>
      <c r="P102" s="105" t="str">
        <f t="shared" si="9"/>
        <v>5x5.5</v>
      </c>
      <c r="Q102" s="3">
        <v>5</v>
      </c>
      <c r="R102" s="3">
        <v>5.5</v>
      </c>
      <c r="S102" s="3">
        <v>-18</v>
      </c>
      <c r="T102" s="17">
        <v>4.76</v>
      </c>
      <c r="U102" s="106" t="s">
        <v>85</v>
      </c>
      <c r="V102" s="17">
        <v>108</v>
      </c>
      <c r="W102" s="8">
        <v>36.520000000000003</v>
      </c>
      <c r="X102" s="52">
        <v>2650</v>
      </c>
      <c r="Y102" s="80" t="s">
        <v>2309</v>
      </c>
      <c r="Z102" s="81" t="s">
        <v>3002</v>
      </c>
      <c r="AA102" s="369" t="str">
        <f t="shared" si="10"/>
        <v>20x10, 5x5.5, -18 OS</v>
      </c>
      <c r="AB102" s="82" t="s">
        <v>1600</v>
      </c>
      <c r="AC102" s="92">
        <f>_xlfn.IFNA(VLOOKUP(AB102,ACCESSORIES!F:K,6,FALSE),"N/A")</f>
        <v>33</v>
      </c>
      <c r="AD102" s="89" t="s">
        <v>85</v>
      </c>
      <c r="AE102" s="82" t="s">
        <v>85</v>
      </c>
      <c r="AF102" s="105" t="s">
        <v>3016</v>
      </c>
      <c r="AG102" s="82" t="s">
        <v>1951</v>
      </c>
      <c r="AH102" s="9">
        <f>_xlfn.IFNA(VLOOKUP(AG102,ACCESSORIES!F:K,6,FALSE),"N/A")</f>
        <v>1.1000000000000001</v>
      </c>
      <c r="AI102" s="105" t="s">
        <v>266</v>
      </c>
      <c r="AJ102" s="105" t="s">
        <v>85</v>
      </c>
      <c r="AK102" s="3" t="s">
        <v>85</v>
      </c>
      <c r="AL102" s="105" t="s">
        <v>85</v>
      </c>
      <c r="AM102" s="105">
        <v>16.2</v>
      </c>
      <c r="AN102" s="105">
        <v>175</v>
      </c>
      <c r="AO102" s="26">
        <v>3</v>
      </c>
      <c r="AP102" s="26">
        <v>16.7</v>
      </c>
      <c r="AQ102" s="26">
        <v>35</v>
      </c>
      <c r="AR102" s="26">
        <v>44.4</v>
      </c>
      <c r="AS102" s="26">
        <v>245</v>
      </c>
      <c r="AT102" s="107">
        <v>241.3</v>
      </c>
      <c r="AU102" s="106">
        <v>107</v>
      </c>
      <c r="AV102" s="55">
        <v>41</v>
      </c>
      <c r="AW102" s="55">
        <v>74</v>
      </c>
      <c r="AX102" s="55">
        <v>99</v>
      </c>
      <c r="AY102" s="105" t="s">
        <v>85</v>
      </c>
      <c r="AZ102" s="104" t="str">
        <f>_xlfn.IFNA(VLOOKUP(AY102,ACCESSORIES!F:K,6,FALSE),"N/A")</f>
        <v>N/A</v>
      </c>
      <c r="BA102" s="105" t="s">
        <v>85</v>
      </c>
      <c r="BB102" s="104" t="str">
        <f>_xlfn.IFNA(VLOOKUP(BA102,ACCESSORIES!F:K,6,FALSE),"N/A")</f>
        <v>N/A</v>
      </c>
      <c r="BC102" s="79">
        <v>42.29</v>
      </c>
      <c r="BD102" s="57">
        <v>22.6</v>
      </c>
      <c r="BE102" s="57">
        <v>22.6</v>
      </c>
      <c r="BF102" s="57">
        <v>12.6</v>
      </c>
      <c r="BG102" s="82">
        <v>20</v>
      </c>
      <c r="BH102" s="122" t="s">
        <v>3551</v>
      </c>
      <c r="BI102" s="51" t="s">
        <v>4217</v>
      </c>
      <c r="BJ102" s="83" t="s">
        <v>4233</v>
      </c>
      <c r="BK102" s="30" t="s">
        <v>5818</v>
      </c>
      <c r="BL102" s="30" t="s">
        <v>5880</v>
      </c>
      <c r="BM102" s="83" t="s">
        <v>5881</v>
      </c>
      <c r="BN102" s="83" t="s">
        <v>5851</v>
      </c>
      <c r="BO102" s="83" t="s">
        <v>5878</v>
      </c>
      <c r="BP102" s="83" t="s">
        <v>4235</v>
      </c>
      <c r="BQ102" s="83"/>
      <c r="BR102" s="83"/>
      <c r="BS102" s="83"/>
      <c r="BT102" s="351" t="s">
        <v>3587</v>
      </c>
      <c r="BU102" s="363" t="s">
        <v>3588</v>
      </c>
      <c r="BV102" s="351" t="s">
        <v>3589</v>
      </c>
      <c r="BW102" s="363" t="s">
        <v>3590</v>
      </c>
      <c r="BX102" s="96" t="str">
        <f t="shared" si="7"/>
        <v>CLOSEOUT - MR304 Double Standard, 20x10, -18mm Offset, 5x5.5, 108mm Centerbore, Matte Black</v>
      </c>
      <c r="BY102" s="83" t="s">
        <v>4044</v>
      </c>
      <c r="BZ102" s="83" t="s">
        <v>4045</v>
      </c>
      <c r="CA102" s="83" t="str">
        <f t="shared" si="11"/>
        <v>STREET (3XX)</v>
      </c>
    </row>
    <row r="103" spans="1:79" s="39" customFormat="1" ht="15" customHeight="1">
      <c r="A103" s="23">
        <f t="shared" si="6"/>
        <v>101</v>
      </c>
      <c r="B103" s="105" t="s">
        <v>84</v>
      </c>
      <c r="C103" s="105" t="s">
        <v>1072</v>
      </c>
      <c r="D103" s="5" t="s">
        <v>1116</v>
      </c>
      <c r="E103" s="94" t="str">
        <f>CONCATENATE(LEFT(D103,5),VLOOKUP(CONCATENATE(N103,"x",O103),'PART NUMBER GUIDE'!$B$9:$C$45,2,FALSE),VLOOKUP(CONCATENATE(P103, V103), 'PART NUMBER GUIDE'!$Q$6:$R$84, 2, FALSE),VLOOKUP(Y103,'PART NUMBER GUIDE'!$J$8:$K$37,2, FALSE),IF(U103="N/A",IF(ABS(S103)&lt;10,"0"&amp;ABS(S103),ABS(S103)),CONCATENATE(LEFT(U103,1),RIGHT(U103,1))), F103, G103)</f>
        <v>MR30421055318N</v>
      </c>
      <c r="F103" s="93" t="s">
        <v>2239</v>
      </c>
      <c r="G103" s="93"/>
      <c r="H103" s="81" t="s">
        <v>4450</v>
      </c>
      <c r="I103" s="356">
        <v>43924</v>
      </c>
      <c r="J103" s="87" t="s">
        <v>1265</v>
      </c>
      <c r="K103" s="400">
        <v>428</v>
      </c>
      <c r="L103" s="95">
        <f t="shared" si="8"/>
        <v>428</v>
      </c>
      <c r="M103" s="402"/>
      <c r="N103" s="5">
        <v>20</v>
      </c>
      <c r="O103" s="8">
        <v>10</v>
      </c>
      <c r="P103" s="105" t="str">
        <f t="shared" si="9"/>
        <v>5x5.5</v>
      </c>
      <c r="Q103" s="3">
        <v>5</v>
      </c>
      <c r="R103" s="3">
        <v>5.5</v>
      </c>
      <c r="S103" s="3">
        <v>-18</v>
      </c>
      <c r="T103" s="17">
        <v>4.76</v>
      </c>
      <c r="U103" s="106" t="s">
        <v>85</v>
      </c>
      <c r="V103" s="17">
        <v>108</v>
      </c>
      <c r="W103" s="8">
        <v>35.53</v>
      </c>
      <c r="X103" s="52">
        <v>2650</v>
      </c>
      <c r="Y103" s="48" t="s">
        <v>5824</v>
      </c>
      <c r="Z103" s="81" t="s">
        <v>196</v>
      </c>
      <c r="AA103" s="369" t="str">
        <f t="shared" si="10"/>
        <v>20x10, 5x5.5, -18 OS</v>
      </c>
      <c r="AB103" s="82" t="s">
        <v>1598</v>
      </c>
      <c r="AC103" s="92">
        <f>_xlfn.IFNA(VLOOKUP(AB103,ACCESSORIES!F:K,6,FALSE),"N/A")</f>
        <v>33</v>
      </c>
      <c r="AD103" s="89" t="s">
        <v>85</v>
      </c>
      <c r="AE103" s="105" t="s">
        <v>85</v>
      </c>
      <c r="AF103" s="105" t="s">
        <v>3016</v>
      </c>
      <c r="AG103" s="82" t="s">
        <v>1951</v>
      </c>
      <c r="AH103" s="9">
        <f>_xlfn.IFNA(VLOOKUP(AG103,ACCESSORIES!F:K,6,FALSE),"N/A")</f>
        <v>1.1000000000000001</v>
      </c>
      <c r="AI103" s="105" t="s">
        <v>266</v>
      </c>
      <c r="AJ103" s="105" t="s">
        <v>85</v>
      </c>
      <c r="AK103" s="3" t="s">
        <v>85</v>
      </c>
      <c r="AL103" s="105" t="s">
        <v>85</v>
      </c>
      <c r="AM103" s="105">
        <v>16.2</v>
      </c>
      <c r="AN103" s="105">
        <v>175</v>
      </c>
      <c r="AO103" s="26">
        <v>3</v>
      </c>
      <c r="AP103" s="26">
        <v>16.7</v>
      </c>
      <c r="AQ103" s="26">
        <v>35</v>
      </c>
      <c r="AR103" s="26">
        <v>44.4</v>
      </c>
      <c r="AS103" s="26">
        <v>245</v>
      </c>
      <c r="AT103" s="107">
        <v>241.3</v>
      </c>
      <c r="AU103" s="106">
        <v>107</v>
      </c>
      <c r="AV103" s="55">
        <v>41</v>
      </c>
      <c r="AW103" s="55">
        <v>74</v>
      </c>
      <c r="AX103" s="55">
        <v>99</v>
      </c>
      <c r="AY103" s="105" t="s">
        <v>85</v>
      </c>
      <c r="AZ103" s="104" t="str">
        <f>_xlfn.IFNA(VLOOKUP(AY103,ACCESSORIES!F:K,6,FALSE),"N/A")</f>
        <v>N/A</v>
      </c>
      <c r="BA103" s="105" t="s">
        <v>85</v>
      </c>
      <c r="BB103" s="104" t="str">
        <f>_xlfn.IFNA(VLOOKUP(BA103,ACCESSORIES!F:K,6,FALSE),"N/A")</f>
        <v>N/A</v>
      </c>
      <c r="BC103" s="79">
        <v>42.15</v>
      </c>
      <c r="BD103" s="57">
        <v>22.6</v>
      </c>
      <c r="BE103" s="57">
        <v>22.6</v>
      </c>
      <c r="BF103" s="57">
        <v>12.6</v>
      </c>
      <c r="BG103" s="82">
        <v>20</v>
      </c>
      <c r="BH103" s="122" t="s">
        <v>3551</v>
      </c>
      <c r="BI103" s="51" t="s">
        <v>4217</v>
      </c>
      <c r="BJ103" s="83" t="s">
        <v>4233</v>
      </c>
      <c r="BK103" s="30" t="s">
        <v>5818</v>
      </c>
      <c r="BL103" s="30" t="s">
        <v>5880</v>
      </c>
      <c r="BM103" s="83" t="s">
        <v>5881</v>
      </c>
      <c r="BN103" s="83" t="s">
        <v>5851</v>
      </c>
      <c r="BO103" s="83" t="s">
        <v>5878</v>
      </c>
      <c r="BP103" s="83" t="s">
        <v>4235</v>
      </c>
      <c r="BQ103" s="83"/>
      <c r="BR103" s="83"/>
      <c r="BS103" s="83"/>
      <c r="BT103" s="351" t="s">
        <v>3611</v>
      </c>
      <c r="BU103" s="363" t="s">
        <v>3612</v>
      </c>
      <c r="BV103" s="351" t="s">
        <v>3613</v>
      </c>
      <c r="BW103" s="363" t="s">
        <v>3614</v>
      </c>
      <c r="BX103" s="96" t="str">
        <f t="shared" si="7"/>
        <v>MR304 Double Standard, 20x10, -18mm Offset, 5x5.5, 108mm Centerbore, Machined - Clear Coat</v>
      </c>
      <c r="BY103" s="83" t="s">
        <v>4044</v>
      </c>
      <c r="BZ103" s="83" t="s">
        <v>4045</v>
      </c>
      <c r="CA103" s="83" t="str">
        <f t="shared" si="11"/>
        <v>STREET (3XX)</v>
      </c>
    </row>
    <row r="104" spans="1:79" s="39" customFormat="1" ht="15" customHeight="1">
      <c r="A104" s="23">
        <f t="shared" si="6"/>
        <v>102</v>
      </c>
      <c r="B104" s="105" t="s">
        <v>84</v>
      </c>
      <c r="C104" s="105" t="s">
        <v>1072</v>
      </c>
      <c r="D104" s="5" t="s">
        <v>1116</v>
      </c>
      <c r="E104" s="94" t="str">
        <f>CONCATENATE(LEFT(D104,5),VLOOKUP(CONCATENATE(N104,"x",O104),'PART NUMBER GUIDE'!$B$9:$C$45,2,FALSE),VLOOKUP(CONCATENATE(P104, V104), 'PART NUMBER GUIDE'!$Q$6:$R$84, 2, FALSE),VLOOKUP(Y104,'PART NUMBER GUIDE'!$J$8:$K$37,2, FALSE),IF(U104="N/A",IF(ABS(S104)&lt;10,"0"&amp;ABS(S104),ABS(S104)),CONCATENATE(LEFT(U104,1),RIGHT(U104,1))), F104, G104)</f>
        <v>MR30421016518N</v>
      </c>
      <c r="F104" s="93" t="s">
        <v>2239</v>
      </c>
      <c r="G104" s="93"/>
      <c r="H104" s="81" t="s">
        <v>4451</v>
      </c>
      <c r="I104" s="356">
        <v>43924</v>
      </c>
      <c r="J104" s="87" t="s">
        <v>1265</v>
      </c>
      <c r="K104" s="400">
        <v>414.5</v>
      </c>
      <c r="L104" s="95">
        <f t="shared" si="8"/>
        <v>414.5</v>
      </c>
      <c r="M104" s="402"/>
      <c r="N104" s="5">
        <v>20</v>
      </c>
      <c r="O104" s="8">
        <v>10</v>
      </c>
      <c r="P104" s="105" t="str">
        <f t="shared" si="9"/>
        <v>6x135</v>
      </c>
      <c r="Q104" s="3">
        <v>6</v>
      </c>
      <c r="R104" s="3">
        <v>135</v>
      </c>
      <c r="S104" s="3">
        <v>-18</v>
      </c>
      <c r="T104" s="17">
        <v>4.76</v>
      </c>
      <c r="U104" s="106" t="s">
        <v>85</v>
      </c>
      <c r="V104" s="17">
        <v>94</v>
      </c>
      <c r="W104" s="8">
        <v>36.74</v>
      </c>
      <c r="X104" s="52">
        <v>2650</v>
      </c>
      <c r="Y104" s="80" t="s">
        <v>2309</v>
      </c>
      <c r="Z104" s="81" t="s">
        <v>3002</v>
      </c>
      <c r="AA104" s="369" t="str">
        <f t="shared" si="10"/>
        <v>20x10, 6x135, -18 OS</v>
      </c>
      <c r="AB104" s="82" t="s">
        <v>1596</v>
      </c>
      <c r="AC104" s="92">
        <f>_xlfn.IFNA(VLOOKUP(AB104,ACCESSORIES!F:K,6,FALSE),"N/A")</f>
        <v>33</v>
      </c>
      <c r="AD104" s="89" t="s">
        <v>85</v>
      </c>
      <c r="AE104" s="82" t="s">
        <v>85</v>
      </c>
      <c r="AF104" s="82" t="s">
        <v>3015</v>
      </c>
      <c r="AG104" s="82" t="s">
        <v>1951</v>
      </c>
      <c r="AH104" s="9">
        <f>_xlfn.IFNA(VLOOKUP(AG104,ACCESSORIES!F:K,6,FALSE),"N/A")</f>
        <v>1.1000000000000001</v>
      </c>
      <c r="AI104" s="105" t="s">
        <v>266</v>
      </c>
      <c r="AJ104" s="105" t="s">
        <v>85</v>
      </c>
      <c r="AK104" s="3" t="s">
        <v>85</v>
      </c>
      <c r="AL104" s="105" t="s">
        <v>85</v>
      </c>
      <c r="AM104" s="105">
        <v>16.2</v>
      </c>
      <c r="AN104" s="105">
        <v>170</v>
      </c>
      <c r="AO104" s="26">
        <v>3</v>
      </c>
      <c r="AP104" s="26">
        <v>17</v>
      </c>
      <c r="AQ104" s="26">
        <v>36</v>
      </c>
      <c r="AR104" s="26">
        <v>44.4</v>
      </c>
      <c r="AS104" s="26">
        <v>245</v>
      </c>
      <c r="AT104" s="107">
        <v>241.4</v>
      </c>
      <c r="AU104" s="106">
        <v>90</v>
      </c>
      <c r="AV104" s="55">
        <v>52.7</v>
      </c>
      <c r="AW104" s="55">
        <v>75</v>
      </c>
      <c r="AX104" s="55">
        <v>99</v>
      </c>
      <c r="AY104" s="105" t="s">
        <v>85</v>
      </c>
      <c r="AZ104" s="104" t="str">
        <f>_xlfn.IFNA(VLOOKUP(AY104,ACCESSORIES!F:K,6,FALSE),"N/A")</f>
        <v>N/A</v>
      </c>
      <c r="BA104" s="105" t="s">
        <v>85</v>
      </c>
      <c r="BB104" s="104" t="str">
        <f>_xlfn.IFNA(VLOOKUP(BA104,ACCESSORIES!F:K,6,FALSE),"N/A")</f>
        <v>N/A</v>
      </c>
      <c r="BC104" s="79">
        <v>41.81</v>
      </c>
      <c r="BD104" s="57">
        <v>22.6</v>
      </c>
      <c r="BE104" s="57">
        <v>22.6</v>
      </c>
      <c r="BF104" s="57">
        <v>12.6</v>
      </c>
      <c r="BG104" s="82">
        <v>20</v>
      </c>
      <c r="BH104" s="122" t="s">
        <v>3551</v>
      </c>
      <c r="BI104" s="51" t="s">
        <v>4217</v>
      </c>
      <c r="BJ104" s="83" t="s">
        <v>4233</v>
      </c>
      <c r="BK104" s="30" t="s">
        <v>5818</v>
      </c>
      <c r="BL104" s="30" t="s">
        <v>5880</v>
      </c>
      <c r="BM104" s="83" t="s">
        <v>5881</v>
      </c>
      <c r="BN104" s="83" t="s">
        <v>5851</v>
      </c>
      <c r="BO104" s="83" t="s">
        <v>5878</v>
      </c>
      <c r="BP104" s="83" t="s">
        <v>4235</v>
      </c>
      <c r="BQ104" s="83"/>
      <c r="BR104" s="83"/>
      <c r="BS104" s="83"/>
      <c r="BT104" s="351" t="s">
        <v>3595</v>
      </c>
      <c r="BU104" s="363" t="s">
        <v>3596</v>
      </c>
      <c r="BV104" s="351" t="s">
        <v>3597</v>
      </c>
      <c r="BW104" s="363" t="s">
        <v>3598</v>
      </c>
      <c r="BX104" s="96" t="str">
        <f t="shared" si="7"/>
        <v>MR304 Double Standard, 20x10, -18mm Offset, 6x135, 94mm Centerbore, Matte Black</v>
      </c>
      <c r="BY104" s="83" t="s">
        <v>4044</v>
      </c>
      <c r="BZ104" s="83" t="s">
        <v>4045</v>
      </c>
      <c r="CA104" s="83" t="str">
        <f t="shared" si="11"/>
        <v>STREET (3XX)</v>
      </c>
    </row>
    <row r="105" spans="1:79" s="39" customFormat="1" ht="15" customHeight="1">
      <c r="A105" s="23">
        <f t="shared" si="6"/>
        <v>103</v>
      </c>
      <c r="B105" s="105" t="s">
        <v>84</v>
      </c>
      <c r="C105" s="105" t="s">
        <v>1072</v>
      </c>
      <c r="D105" s="5" t="s">
        <v>1116</v>
      </c>
      <c r="E105" s="94" t="str">
        <f>CONCATENATE(LEFT(D105,5),VLOOKUP(CONCATENATE(N105,"x",O105),'PART NUMBER GUIDE'!$B$9:$C$45,2,FALSE),VLOOKUP(CONCATENATE(P105, V105), 'PART NUMBER GUIDE'!$Q$6:$R$84, 2, FALSE),VLOOKUP(Y105,'PART NUMBER GUIDE'!$J$8:$K$37,2, FALSE),IF(U105="N/A",IF(ABS(S105)&lt;10,"0"&amp;ABS(S105),ABS(S105)),CONCATENATE(LEFT(U105,1),RIGHT(U105,1))), F105, G105)</f>
        <v>MR30421016318N</v>
      </c>
      <c r="F105" s="93" t="s">
        <v>2239</v>
      </c>
      <c r="G105" s="93"/>
      <c r="H105" s="81" t="s">
        <v>4452</v>
      </c>
      <c r="I105" s="356">
        <v>43924</v>
      </c>
      <c r="J105" s="87" t="s">
        <v>1265</v>
      </c>
      <c r="K105" s="400">
        <v>428</v>
      </c>
      <c r="L105" s="95">
        <f t="shared" si="8"/>
        <v>428</v>
      </c>
      <c r="M105" s="402"/>
      <c r="N105" s="5">
        <v>20</v>
      </c>
      <c r="O105" s="8">
        <v>10</v>
      </c>
      <c r="P105" s="105" t="str">
        <f t="shared" si="9"/>
        <v>6x135</v>
      </c>
      <c r="Q105" s="3">
        <v>6</v>
      </c>
      <c r="R105" s="3">
        <v>135</v>
      </c>
      <c r="S105" s="3">
        <v>-18</v>
      </c>
      <c r="T105" s="17">
        <v>4.76</v>
      </c>
      <c r="U105" s="106" t="s">
        <v>85</v>
      </c>
      <c r="V105" s="17">
        <v>94</v>
      </c>
      <c r="W105" s="8">
        <v>36</v>
      </c>
      <c r="X105" s="52">
        <v>2650</v>
      </c>
      <c r="Y105" s="48" t="s">
        <v>5824</v>
      </c>
      <c r="Z105" s="81" t="s">
        <v>196</v>
      </c>
      <c r="AA105" s="369" t="str">
        <f t="shared" si="10"/>
        <v>20x10, 6x135, -18 OS</v>
      </c>
      <c r="AB105" s="82" t="s">
        <v>1595</v>
      </c>
      <c r="AC105" s="92">
        <f>_xlfn.IFNA(VLOOKUP(AB105,ACCESSORIES!F:K,6,FALSE),"N/A")</f>
        <v>33</v>
      </c>
      <c r="AD105" s="89" t="s">
        <v>85</v>
      </c>
      <c r="AE105" s="105" t="s">
        <v>85</v>
      </c>
      <c r="AF105" s="82" t="s">
        <v>3015</v>
      </c>
      <c r="AG105" s="82" t="s">
        <v>1951</v>
      </c>
      <c r="AH105" s="9">
        <f>_xlfn.IFNA(VLOOKUP(AG105,ACCESSORIES!F:K,6,FALSE),"N/A")</f>
        <v>1.1000000000000001</v>
      </c>
      <c r="AI105" s="105" t="s">
        <v>266</v>
      </c>
      <c r="AJ105" s="105" t="s">
        <v>85</v>
      </c>
      <c r="AK105" s="3" t="s">
        <v>85</v>
      </c>
      <c r="AL105" s="105" t="s">
        <v>85</v>
      </c>
      <c r="AM105" s="105">
        <v>16.2</v>
      </c>
      <c r="AN105" s="105">
        <v>170</v>
      </c>
      <c r="AO105" s="26">
        <v>3</v>
      </c>
      <c r="AP105" s="26">
        <v>17</v>
      </c>
      <c r="AQ105" s="26">
        <v>36</v>
      </c>
      <c r="AR105" s="26">
        <v>44.4</v>
      </c>
      <c r="AS105" s="26">
        <v>245</v>
      </c>
      <c r="AT105" s="107">
        <v>241.4</v>
      </c>
      <c r="AU105" s="106">
        <v>90</v>
      </c>
      <c r="AV105" s="55">
        <v>52.7</v>
      </c>
      <c r="AW105" s="55">
        <v>75</v>
      </c>
      <c r="AX105" s="55">
        <v>99</v>
      </c>
      <c r="AY105" s="105" t="s">
        <v>85</v>
      </c>
      <c r="AZ105" s="104" t="str">
        <f>_xlfn.IFNA(VLOOKUP(AY105,ACCESSORIES!F:K,6,FALSE),"N/A")</f>
        <v>N/A</v>
      </c>
      <c r="BA105" s="105" t="s">
        <v>85</v>
      </c>
      <c r="BB105" s="104" t="str">
        <f>_xlfn.IFNA(VLOOKUP(BA105,ACCESSORIES!F:K,6,FALSE),"N/A")</f>
        <v>N/A</v>
      </c>
      <c r="BC105" s="79">
        <v>40</v>
      </c>
      <c r="BD105" s="57">
        <v>22.6</v>
      </c>
      <c r="BE105" s="57">
        <v>22.6</v>
      </c>
      <c r="BF105" s="57">
        <v>12.6</v>
      </c>
      <c r="BG105" s="82">
        <v>20</v>
      </c>
      <c r="BH105" s="122" t="s">
        <v>3551</v>
      </c>
      <c r="BI105" s="51" t="s">
        <v>4217</v>
      </c>
      <c r="BJ105" s="83" t="s">
        <v>4233</v>
      </c>
      <c r="BK105" s="30" t="s">
        <v>5818</v>
      </c>
      <c r="BL105" s="30" t="s">
        <v>5880</v>
      </c>
      <c r="BM105" s="83" t="s">
        <v>5881</v>
      </c>
      <c r="BN105" s="83" t="s">
        <v>5851</v>
      </c>
      <c r="BO105" s="83" t="s">
        <v>5878</v>
      </c>
      <c r="BP105" s="83" t="s">
        <v>4235</v>
      </c>
      <c r="BQ105" s="83"/>
      <c r="BR105" s="83"/>
      <c r="BS105" s="83"/>
      <c r="BT105" s="351" t="s">
        <v>3603</v>
      </c>
      <c r="BU105" s="363" t="s">
        <v>3604</v>
      </c>
      <c r="BV105" s="351" t="s">
        <v>3605</v>
      </c>
      <c r="BW105" s="363" t="s">
        <v>3606</v>
      </c>
      <c r="BX105" s="96" t="str">
        <f t="shared" si="7"/>
        <v>MR304 Double Standard, 20x10, -18mm Offset, 6x135, 94mm Centerbore, Machined - Clear Coat</v>
      </c>
      <c r="BY105" s="83" t="s">
        <v>4044</v>
      </c>
      <c r="BZ105" s="83" t="s">
        <v>4045</v>
      </c>
      <c r="CA105" s="83" t="str">
        <f t="shared" si="11"/>
        <v>STREET (3XX)</v>
      </c>
    </row>
    <row r="106" spans="1:79" s="39" customFormat="1" ht="15" customHeight="1">
      <c r="A106" s="23">
        <f t="shared" si="6"/>
        <v>104</v>
      </c>
      <c r="B106" s="105" t="s">
        <v>84</v>
      </c>
      <c r="C106" s="105" t="s">
        <v>1072</v>
      </c>
      <c r="D106" s="5" t="s">
        <v>1116</v>
      </c>
      <c r="E106" s="94" t="str">
        <f>CONCATENATE(LEFT(D106,5),VLOOKUP(CONCATENATE(N106,"x",O106),'PART NUMBER GUIDE'!$B$9:$C$45,2,FALSE),VLOOKUP(CONCATENATE(P106, V106), 'PART NUMBER GUIDE'!$Q$6:$R$84, 2, FALSE),VLOOKUP(Y106,'PART NUMBER GUIDE'!$J$8:$K$37,2, FALSE),IF(U106="N/A",IF(ABS(S106)&lt;10,"0"&amp;ABS(S106),ABS(S106)),CONCATENATE(LEFT(U106,1),RIGHT(U106,1))), F106, G106)</f>
        <v>MR30421060518N</v>
      </c>
      <c r="F106" s="93" t="s">
        <v>2239</v>
      </c>
      <c r="G106" s="93"/>
      <c r="H106" s="81" t="s">
        <v>4453</v>
      </c>
      <c r="I106" s="356">
        <v>43924</v>
      </c>
      <c r="J106" s="87" t="s">
        <v>1265</v>
      </c>
      <c r="K106" s="400">
        <v>414.5</v>
      </c>
      <c r="L106" s="95">
        <f t="shared" si="8"/>
        <v>414.5</v>
      </c>
      <c r="M106" s="402"/>
      <c r="N106" s="5">
        <v>20</v>
      </c>
      <c r="O106" s="8">
        <v>10</v>
      </c>
      <c r="P106" s="105" t="str">
        <f t="shared" si="9"/>
        <v>6x5.5</v>
      </c>
      <c r="Q106" s="3">
        <v>6</v>
      </c>
      <c r="R106" s="3">
        <v>5.5</v>
      </c>
      <c r="S106" s="3">
        <v>-18</v>
      </c>
      <c r="T106" s="17">
        <v>4.76</v>
      </c>
      <c r="U106" s="106" t="s">
        <v>85</v>
      </c>
      <c r="V106" s="17">
        <v>108</v>
      </c>
      <c r="W106" s="8">
        <v>36.89</v>
      </c>
      <c r="X106" s="52">
        <v>2650</v>
      </c>
      <c r="Y106" s="80" t="s">
        <v>2309</v>
      </c>
      <c r="Z106" s="81" t="s">
        <v>3002</v>
      </c>
      <c r="AA106" s="369" t="str">
        <f t="shared" si="10"/>
        <v>20x10, 6x5.5, -18 OS</v>
      </c>
      <c r="AB106" s="82" t="s">
        <v>1600</v>
      </c>
      <c r="AC106" s="92">
        <f>_xlfn.IFNA(VLOOKUP(AB106,ACCESSORIES!F:K,6,FALSE),"N/A")</f>
        <v>33</v>
      </c>
      <c r="AD106" s="89" t="s">
        <v>85</v>
      </c>
      <c r="AE106" s="82" t="s">
        <v>85</v>
      </c>
      <c r="AF106" s="105" t="s">
        <v>3016</v>
      </c>
      <c r="AG106" s="82" t="s">
        <v>1951</v>
      </c>
      <c r="AH106" s="9">
        <f>_xlfn.IFNA(VLOOKUP(AG106,ACCESSORIES!F:K,6,FALSE),"N/A")</f>
        <v>1.1000000000000001</v>
      </c>
      <c r="AI106" s="105" t="s">
        <v>266</v>
      </c>
      <c r="AJ106" s="105" t="s">
        <v>85</v>
      </c>
      <c r="AK106" s="3" t="s">
        <v>85</v>
      </c>
      <c r="AL106" s="105" t="s">
        <v>85</v>
      </c>
      <c r="AM106" s="105">
        <v>16.2</v>
      </c>
      <c r="AN106" s="105">
        <v>175</v>
      </c>
      <c r="AO106" s="26">
        <v>3</v>
      </c>
      <c r="AP106" s="26">
        <v>15</v>
      </c>
      <c r="AQ106" s="26">
        <v>35</v>
      </c>
      <c r="AR106" s="26">
        <v>44.4</v>
      </c>
      <c r="AS106" s="26">
        <v>245</v>
      </c>
      <c r="AT106" s="107">
        <v>241.4</v>
      </c>
      <c r="AU106" s="106">
        <v>107</v>
      </c>
      <c r="AV106" s="55">
        <v>41</v>
      </c>
      <c r="AW106" s="55">
        <v>74</v>
      </c>
      <c r="AX106" s="55">
        <v>99</v>
      </c>
      <c r="AY106" s="105" t="s">
        <v>85</v>
      </c>
      <c r="AZ106" s="104" t="str">
        <f>_xlfn.IFNA(VLOOKUP(AY106,ACCESSORIES!F:K,6,FALSE),"N/A")</f>
        <v>N/A</v>
      </c>
      <c r="BA106" s="105" t="s">
        <v>85</v>
      </c>
      <c r="BB106" s="104" t="str">
        <f>_xlfn.IFNA(VLOOKUP(BA106,ACCESSORIES!F:K,6,FALSE),"N/A")</f>
        <v>N/A</v>
      </c>
      <c r="BC106" s="79">
        <v>43.28</v>
      </c>
      <c r="BD106" s="57">
        <v>22.6</v>
      </c>
      <c r="BE106" s="57">
        <v>22.6</v>
      </c>
      <c r="BF106" s="57">
        <v>12.6</v>
      </c>
      <c r="BG106" s="82">
        <v>20</v>
      </c>
      <c r="BH106" s="122" t="s">
        <v>3551</v>
      </c>
      <c r="BI106" s="51" t="s">
        <v>4217</v>
      </c>
      <c r="BJ106" s="83" t="s">
        <v>4233</v>
      </c>
      <c r="BK106" s="30" t="s">
        <v>5818</v>
      </c>
      <c r="BL106" s="30" t="s">
        <v>5880</v>
      </c>
      <c r="BM106" s="83" t="s">
        <v>5881</v>
      </c>
      <c r="BN106" s="83" t="s">
        <v>5851</v>
      </c>
      <c r="BO106" s="83" t="s">
        <v>5878</v>
      </c>
      <c r="BP106" s="83" t="s">
        <v>4235</v>
      </c>
      <c r="BQ106" s="83"/>
      <c r="BR106" s="83"/>
      <c r="BS106" s="83"/>
      <c r="BT106" s="351" t="s">
        <v>3595</v>
      </c>
      <c r="BU106" s="363" t="s">
        <v>3596</v>
      </c>
      <c r="BV106" s="351" t="s">
        <v>3597</v>
      </c>
      <c r="BW106" s="363" t="s">
        <v>3598</v>
      </c>
      <c r="BX106" s="96" t="str">
        <f t="shared" si="7"/>
        <v>MR304 Double Standard, 20x10, -18mm Offset, 6x5.5, 108mm Centerbore, Matte Black</v>
      </c>
      <c r="BY106" s="83" t="s">
        <v>4044</v>
      </c>
      <c r="BZ106" s="83" t="s">
        <v>4045</v>
      </c>
      <c r="CA106" s="83" t="str">
        <f t="shared" si="11"/>
        <v>STREET (3XX)</v>
      </c>
    </row>
    <row r="107" spans="1:79" s="39" customFormat="1" ht="15" customHeight="1">
      <c r="A107" s="23">
        <f t="shared" si="6"/>
        <v>105</v>
      </c>
      <c r="B107" s="105" t="s">
        <v>84</v>
      </c>
      <c r="C107" s="105" t="s">
        <v>1072</v>
      </c>
      <c r="D107" s="5" t="s">
        <v>1116</v>
      </c>
      <c r="E107" s="94" t="str">
        <f>CONCATENATE(LEFT(D107,5),VLOOKUP(CONCATENATE(N107,"x",O107),'PART NUMBER GUIDE'!$B$9:$C$45,2,FALSE),VLOOKUP(CONCATENATE(P107, V107), 'PART NUMBER GUIDE'!$Q$6:$R$84, 2, FALSE),VLOOKUP(Y107,'PART NUMBER GUIDE'!$J$8:$K$37,2, FALSE),IF(U107="N/A",IF(ABS(S107)&lt;10,"0"&amp;ABS(S107),ABS(S107)),CONCATENATE(LEFT(U107,1),RIGHT(U107,1))), F107, G107)</f>
        <v>MR30421060318N</v>
      </c>
      <c r="F107" s="93" t="s">
        <v>2239</v>
      </c>
      <c r="G107" s="93"/>
      <c r="H107" s="81" t="s">
        <v>4454</v>
      </c>
      <c r="I107" s="356">
        <v>43924</v>
      </c>
      <c r="J107" s="87" t="s">
        <v>1265</v>
      </c>
      <c r="K107" s="400">
        <v>428</v>
      </c>
      <c r="L107" s="95">
        <f t="shared" si="8"/>
        <v>428</v>
      </c>
      <c r="M107" s="402"/>
      <c r="N107" s="5">
        <v>20</v>
      </c>
      <c r="O107" s="8">
        <v>10</v>
      </c>
      <c r="P107" s="105" t="str">
        <f t="shared" si="9"/>
        <v>6x5.5</v>
      </c>
      <c r="Q107" s="3">
        <v>6</v>
      </c>
      <c r="R107" s="3">
        <v>5.5</v>
      </c>
      <c r="S107" s="3">
        <v>-18</v>
      </c>
      <c r="T107" s="17">
        <v>4.76</v>
      </c>
      <c r="U107" s="106" t="s">
        <v>85</v>
      </c>
      <c r="V107" s="17">
        <v>108</v>
      </c>
      <c r="W107" s="8">
        <v>35.86</v>
      </c>
      <c r="X107" s="52">
        <v>2650</v>
      </c>
      <c r="Y107" s="48" t="s">
        <v>5824</v>
      </c>
      <c r="Z107" s="81" t="s">
        <v>196</v>
      </c>
      <c r="AA107" s="369" t="str">
        <f t="shared" si="10"/>
        <v>20x10, 6x5.5, -18 OS</v>
      </c>
      <c r="AB107" s="82" t="s">
        <v>1598</v>
      </c>
      <c r="AC107" s="92">
        <f>_xlfn.IFNA(VLOOKUP(AB107,ACCESSORIES!F:K,6,FALSE),"N/A")</f>
        <v>33</v>
      </c>
      <c r="AD107" s="89" t="s">
        <v>85</v>
      </c>
      <c r="AE107" s="105" t="s">
        <v>85</v>
      </c>
      <c r="AF107" s="105" t="s">
        <v>3016</v>
      </c>
      <c r="AG107" s="82" t="s">
        <v>1951</v>
      </c>
      <c r="AH107" s="9">
        <f>_xlfn.IFNA(VLOOKUP(AG107,ACCESSORIES!F:K,6,FALSE),"N/A")</f>
        <v>1.1000000000000001</v>
      </c>
      <c r="AI107" s="105" t="s">
        <v>266</v>
      </c>
      <c r="AJ107" s="105" t="s">
        <v>85</v>
      </c>
      <c r="AK107" s="3" t="s">
        <v>85</v>
      </c>
      <c r="AL107" s="105" t="s">
        <v>85</v>
      </c>
      <c r="AM107" s="105">
        <v>16.2</v>
      </c>
      <c r="AN107" s="105">
        <v>175</v>
      </c>
      <c r="AO107" s="26">
        <v>3</v>
      </c>
      <c r="AP107" s="26">
        <v>15</v>
      </c>
      <c r="AQ107" s="26">
        <v>35</v>
      </c>
      <c r="AR107" s="26">
        <v>44.4</v>
      </c>
      <c r="AS107" s="26">
        <v>245</v>
      </c>
      <c r="AT107" s="107">
        <v>241.4</v>
      </c>
      <c r="AU107" s="106">
        <v>107</v>
      </c>
      <c r="AV107" s="55">
        <v>41</v>
      </c>
      <c r="AW107" s="55">
        <v>74</v>
      </c>
      <c r="AX107" s="55">
        <v>99</v>
      </c>
      <c r="AY107" s="105" t="s">
        <v>85</v>
      </c>
      <c r="AZ107" s="104" t="str">
        <f>_xlfn.IFNA(VLOOKUP(AY107,ACCESSORIES!F:K,6,FALSE),"N/A")</f>
        <v>N/A</v>
      </c>
      <c r="BA107" s="105" t="s">
        <v>85</v>
      </c>
      <c r="BB107" s="104" t="str">
        <f>_xlfn.IFNA(VLOOKUP(BA107,ACCESSORIES!F:K,6,FALSE),"N/A")</f>
        <v>N/A</v>
      </c>
      <c r="BC107" s="79">
        <v>42.26</v>
      </c>
      <c r="BD107" s="57">
        <v>22.6</v>
      </c>
      <c r="BE107" s="57">
        <v>22.6</v>
      </c>
      <c r="BF107" s="57">
        <v>12.6</v>
      </c>
      <c r="BG107" s="82">
        <v>20</v>
      </c>
      <c r="BH107" s="122" t="s">
        <v>3551</v>
      </c>
      <c r="BI107" s="51" t="s">
        <v>4217</v>
      </c>
      <c r="BJ107" s="83" t="s">
        <v>4233</v>
      </c>
      <c r="BK107" s="30" t="s">
        <v>5818</v>
      </c>
      <c r="BL107" s="30" t="s">
        <v>5880</v>
      </c>
      <c r="BM107" s="83" t="s">
        <v>5881</v>
      </c>
      <c r="BN107" s="83" t="s">
        <v>5851</v>
      </c>
      <c r="BO107" s="83" t="s">
        <v>5878</v>
      </c>
      <c r="BP107" s="83" t="s">
        <v>4235</v>
      </c>
      <c r="BQ107" s="83"/>
      <c r="BR107" s="83"/>
      <c r="BS107" s="83"/>
      <c r="BT107" s="351" t="s">
        <v>3603</v>
      </c>
      <c r="BU107" s="363" t="s">
        <v>3604</v>
      </c>
      <c r="BV107" s="351" t="s">
        <v>3605</v>
      </c>
      <c r="BW107" s="363" t="s">
        <v>3606</v>
      </c>
      <c r="BX107" s="96" t="str">
        <f t="shared" si="7"/>
        <v>MR304 Double Standard, 20x10, -18mm Offset, 6x5.5, 108mm Centerbore, Machined - Clear Coat</v>
      </c>
      <c r="BY107" s="83" t="s">
        <v>4044</v>
      </c>
      <c r="BZ107" s="83" t="s">
        <v>4045</v>
      </c>
      <c r="CA107" s="83" t="str">
        <f t="shared" si="11"/>
        <v>STREET (3XX)</v>
      </c>
    </row>
    <row r="108" spans="1:79" s="39" customFormat="1" ht="15" customHeight="1">
      <c r="A108" s="23">
        <f t="shared" si="6"/>
        <v>106</v>
      </c>
      <c r="B108" s="105" t="s">
        <v>84</v>
      </c>
      <c r="C108" s="105" t="s">
        <v>1072</v>
      </c>
      <c r="D108" s="5" t="s">
        <v>1116</v>
      </c>
      <c r="E108" s="94" t="str">
        <f>CONCATENATE(LEFT(D108,5),VLOOKUP(CONCATENATE(N108,"x",O108),'PART NUMBER GUIDE'!$B$9:$C$45,2,FALSE),VLOOKUP(CONCATENATE(P108, V108), 'PART NUMBER GUIDE'!$Q$6:$R$84, 2, FALSE),VLOOKUP(Y108,'PART NUMBER GUIDE'!$J$8:$K$37,2, FALSE),IF(U108="N/A",IF(ABS(S108)&lt;10,"0"&amp;ABS(S108),ABS(S108)),CONCATENATE(LEFT(U108,1),RIGHT(U108,1))), F108, G108)</f>
        <v>MR30421080518N</v>
      </c>
      <c r="F108" s="93" t="s">
        <v>2239</v>
      </c>
      <c r="G108" s="93"/>
      <c r="H108" s="81" t="s">
        <v>4455</v>
      </c>
      <c r="I108" s="356">
        <v>43924</v>
      </c>
      <c r="J108" s="87" t="s">
        <v>1265</v>
      </c>
      <c r="K108" s="400">
        <v>414.5</v>
      </c>
      <c r="L108" s="95">
        <f t="shared" si="8"/>
        <v>414.5</v>
      </c>
      <c r="M108" s="402"/>
      <c r="N108" s="5">
        <v>20</v>
      </c>
      <c r="O108" s="8">
        <v>10</v>
      </c>
      <c r="P108" s="105" t="str">
        <f t="shared" si="9"/>
        <v>8x6.5</v>
      </c>
      <c r="Q108" s="3">
        <v>8</v>
      </c>
      <c r="R108" s="3">
        <v>6.5</v>
      </c>
      <c r="S108" s="3">
        <v>-18</v>
      </c>
      <c r="T108" s="17">
        <v>4.76</v>
      </c>
      <c r="U108" s="106" t="s">
        <v>85</v>
      </c>
      <c r="V108" s="17">
        <v>130.81</v>
      </c>
      <c r="W108" s="8">
        <v>36.340000000000003</v>
      </c>
      <c r="X108" s="52">
        <v>3640</v>
      </c>
      <c r="Y108" s="80" t="s">
        <v>2309</v>
      </c>
      <c r="Z108" s="81" t="s">
        <v>3002</v>
      </c>
      <c r="AA108" s="369" t="str">
        <f t="shared" si="10"/>
        <v>20x10, 8x6.5, -18 OS</v>
      </c>
      <c r="AB108" s="82" t="s">
        <v>1606</v>
      </c>
      <c r="AC108" s="92">
        <f>_xlfn.IFNA(VLOOKUP(AB108,ACCESSORIES!F:K,6,FALSE),"N/A")</f>
        <v>33</v>
      </c>
      <c r="AD108" s="89" t="s">
        <v>85</v>
      </c>
      <c r="AE108" s="82" t="s">
        <v>85</v>
      </c>
      <c r="AF108" s="3" t="s">
        <v>3020</v>
      </c>
      <c r="AG108" s="82" t="s">
        <v>1951</v>
      </c>
      <c r="AH108" s="9">
        <f>_xlfn.IFNA(VLOOKUP(AG108,ACCESSORIES!F:K,6,FALSE),"N/A")</f>
        <v>1.1000000000000001</v>
      </c>
      <c r="AI108" s="105" t="s">
        <v>266</v>
      </c>
      <c r="AJ108" s="105" t="s">
        <v>85</v>
      </c>
      <c r="AK108" s="3" t="s">
        <v>85</v>
      </c>
      <c r="AL108" s="105" t="s">
        <v>85</v>
      </c>
      <c r="AM108" s="105">
        <v>16.2</v>
      </c>
      <c r="AN108" s="105">
        <v>200</v>
      </c>
      <c r="AO108" s="26">
        <v>3</v>
      </c>
      <c r="AP108" s="26">
        <v>3</v>
      </c>
      <c r="AQ108" s="26">
        <v>34</v>
      </c>
      <c r="AR108" s="26">
        <v>44</v>
      </c>
      <c r="AS108" s="26">
        <v>245</v>
      </c>
      <c r="AT108" s="107">
        <v>241</v>
      </c>
      <c r="AU108" s="106">
        <v>126</v>
      </c>
      <c r="AV108" s="55">
        <v>89</v>
      </c>
      <c r="AW108" s="55">
        <v>89</v>
      </c>
      <c r="AX108" s="55">
        <v>99</v>
      </c>
      <c r="AY108" s="105" t="s">
        <v>85</v>
      </c>
      <c r="AZ108" s="104" t="str">
        <f>_xlfn.IFNA(VLOOKUP(AY108,ACCESSORIES!F:K,6,FALSE),"N/A")</f>
        <v>N/A</v>
      </c>
      <c r="BA108" s="105" t="s">
        <v>85</v>
      </c>
      <c r="BB108" s="104" t="str">
        <f>_xlfn.IFNA(VLOOKUP(BA108,ACCESSORIES!F:K,6,FALSE),"N/A")</f>
        <v>N/A</v>
      </c>
      <c r="BC108" s="79">
        <v>42.51</v>
      </c>
      <c r="BD108" s="57">
        <v>22.6</v>
      </c>
      <c r="BE108" s="57">
        <v>22.6</v>
      </c>
      <c r="BF108" s="57">
        <v>12.6</v>
      </c>
      <c r="BG108" s="82">
        <v>20</v>
      </c>
      <c r="BH108" s="122" t="s">
        <v>3551</v>
      </c>
      <c r="BI108" s="51" t="s">
        <v>4217</v>
      </c>
      <c r="BJ108" s="83" t="s">
        <v>4233</v>
      </c>
      <c r="BK108" s="30" t="s">
        <v>5818</v>
      </c>
      <c r="BL108" s="30" t="s">
        <v>5880</v>
      </c>
      <c r="BM108" s="83" t="s">
        <v>5881</v>
      </c>
      <c r="BN108" s="83" t="s">
        <v>5851</v>
      </c>
      <c r="BO108" s="83" t="s">
        <v>5878</v>
      </c>
      <c r="BP108" s="83" t="s">
        <v>4235</v>
      </c>
      <c r="BQ108" s="83"/>
      <c r="BR108" s="83"/>
      <c r="BS108" s="83"/>
      <c r="BT108" s="351" t="s">
        <v>3607</v>
      </c>
      <c r="BU108" s="363" t="s">
        <v>3608</v>
      </c>
      <c r="BV108" s="351" t="s">
        <v>3609</v>
      </c>
      <c r="BW108" s="363" t="s">
        <v>3610</v>
      </c>
      <c r="BX108" s="96" t="str">
        <f t="shared" si="7"/>
        <v>MR304 Double Standard, 20x10, -18mm Offset, 8x6.5, 130.81mm Centerbore, Matte Black</v>
      </c>
      <c r="BY108" s="83" t="s">
        <v>4044</v>
      </c>
      <c r="BZ108" s="83" t="s">
        <v>4045</v>
      </c>
      <c r="CA108" s="83" t="str">
        <f t="shared" si="11"/>
        <v>STREET (3XX)</v>
      </c>
    </row>
    <row r="109" spans="1:79" s="39" customFormat="1" ht="15" customHeight="1">
      <c r="A109" s="23">
        <f t="shared" si="6"/>
        <v>107</v>
      </c>
      <c r="B109" s="105" t="s">
        <v>84</v>
      </c>
      <c r="C109" s="105" t="s">
        <v>1072</v>
      </c>
      <c r="D109" s="5" t="s">
        <v>1116</v>
      </c>
      <c r="E109" s="94" t="str">
        <f>CONCATENATE(LEFT(D109,5),VLOOKUP(CONCATENATE(N109,"x",O109),'PART NUMBER GUIDE'!$B$9:$C$45,2,FALSE),VLOOKUP(CONCATENATE(P109, V109), 'PART NUMBER GUIDE'!$Q$6:$R$84, 2, FALSE),VLOOKUP(Y109,'PART NUMBER GUIDE'!$J$8:$K$37,2, FALSE),IF(U109="N/A",IF(ABS(S109)&lt;10,"0"&amp;ABS(S109),ABS(S109)),CONCATENATE(LEFT(U109,1),RIGHT(U109,1))), F109, G109)</f>
        <v>MR30421080318N</v>
      </c>
      <c r="F109" s="93" t="s">
        <v>2239</v>
      </c>
      <c r="G109" s="93"/>
      <c r="H109" s="81" t="s">
        <v>4456</v>
      </c>
      <c r="I109" s="356">
        <v>43924</v>
      </c>
      <c r="J109" s="87" t="s">
        <v>1265</v>
      </c>
      <c r="K109" s="400">
        <v>428</v>
      </c>
      <c r="L109" s="95">
        <f t="shared" si="8"/>
        <v>428</v>
      </c>
      <c r="M109" s="402"/>
      <c r="N109" s="5">
        <v>20</v>
      </c>
      <c r="O109" s="8">
        <v>10</v>
      </c>
      <c r="P109" s="105" t="str">
        <f t="shared" si="9"/>
        <v>8x6.5</v>
      </c>
      <c r="Q109" s="3">
        <v>8</v>
      </c>
      <c r="R109" s="3">
        <v>6.5</v>
      </c>
      <c r="S109" s="3">
        <v>-18</v>
      </c>
      <c r="T109" s="17">
        <v>4.76</v>
      </c>
      <c r="U109" s="106" t="s">
        <v>85</v>
      </c>
      <c r="V109" s="17">
        <v>130.81</v>
      </c>
      <c r="W109" s="8">
        <v>36.340000000000003</v>
      </c>
      <c r="X109" s="52">
        <v>3640</v>
      </c>
      <c r="Y109" s="48" t="s">
        <v>5824</v>
      </c>
      <c r="Z109" s="81" t="s">
        <v>196</v>
      </c>
      <c r="AA109" s="369" t="str">
        <f t="shared" si="10"/>
        <v>20x10, 8x6.5, -18 OS</v>
      </c>
      <c r="AB109" s="82" t="s">
        <v>1605</v>
      </c>
      <c r="AC109" s="92">
        <f>_xlfn.IFNA(VLOOKUP(AB109,ACCESSORIES!F:K,6,FALSE),"N/A")</f>
        <v>33</v>
      </c>
      <c r="AD109" s="89" t="s">
        <v>85</v>
      </c>
      <c r="AE109" s="105" t="s">
        <v>85</v>
      </c>
      <c r="AF109" s="3" t="s">
        <v>3020</v>
      </c>
      <c r="AG109" s="82" t="s">
        <v>1951</v>
      </c>
      <c r="AH109" s="9">
        <f>_xlfn.IFNA(VLOOKUP(AG109,ACCESSORIES!F:K,6,FALSE),"N/A")</f>
        <v>1.1000000000000001</v>
      </c>
      <c r="AI109" s="105" t="s">
        <v>266</v>
      </c>
      <c r="AJ109" s="105" t="s">
        <v>85</v>
      </c>
      <c r="AK109" s="3" t="s">
        <v>85</v>
      </c>
      <c r="AL109" s="105" t="s">
        <v>85</v>
      </c>
      <c r="AM109" s="105">
        <v>16.2</v>
      </c>
      <c r="AN109" s="105">
        <v>200</v>
      </c>
      <c r="AO109" s="26">
        <v>3</v>
      </c>
      <c r="AP109" s="26">
        <v>3</v>
      </c>
      <c r="AQ109" s="26">
        <v>34</v>
      </c>
      <c r="AR109" s="26">
        <v>44</v>
      </c>
      <c r="AS109" s="26">
        <v>245</v>
      </c>
      <c r="AT109" s="107">
        <v>241</v>
      </c>
      <c r="AU109" s="106">
        <v>126</v>
      </c>
      <c r="AV109" s="55">
        <v>89</v>
      </c>
      <c r="AW109" s="55">
        <v>89</v>
      </c>
      <c r="AX109" s="55">
        <v>99</v>
      </c>
      <c r="AY109" s="105" t="s">
        <v>85</v>
      </c>
      <c r="AZ109" s="104" t="str">
        <f>_xlfn.IFNA(VLOOKUP(AY109,ACCESSORIES!F:K,6,FALSE),"N/A")</f>
        <v>N/A</v>
      </c>
      <c r="BA109" s="105" t="s">
        <v>85</v>
      </c>
      <c r="BB109" s="104" t="str">
        <f>_xlfn.IFNA(VLOOKUP(BA109,ACCESSORIES!F:K,6,FALSE),"N/A")</f>
        <v>N/A</v>
      </c>
      <c r="BC109" s="79">
        <v>41.7</v>
      </c>
      <c r="BD109" s="57">
        <v>22.6</v>
      </c>
      <c r="BE109" s="57">
        <v>22.6</v>
      </c>
      <c r="BF109" s="57">
        <v>12.6</v>
      </c>
      <c r="BG109" s="82">
        <v>20</v>
      </c>
      <c r="BH109" s="122" t="s">
        <v>3551</v>
      </c>
      <c r="BI109" s="51" t="s">
        <v>4217</v>
      </c>
      <c r="BJ109" s="83" t="s">
        <v>4233</v>
      </c>
      <c r="BK109" s="30" t="s">
        <v>5818</v>
      </c>
      <c r="BL109" s="30" t="s">
        <v>5880</v>
      </c>
      <c r="BM109" s="83" t="s">
        <v>5881</v>
      </c>
      <c r="BN109" s="83" t="s">
        <v>5851</v>
      </c>
      <c r="BO109" s="83" t="s">
        <v>5878</v>
      </c>
      <c r="BP109" s="83" t="s">
        <v>4235</v>
      </c>
      <c r="BQ109" s="83"/>
      <c r="BR109" s="83"/>
      <c r="BS109" s="83"/>
      <c r="BT109" s="351" t="s">
        <v>3615</v>
      </c>
      <c r="BU109" s="363" t="s">
        <v>3616</v>
      </c>
      <c r="BV109" s="351" t="s">
        <v>3617</v>
      </c>
      <c r="BW109" s="363" t="s">
        <v>3618</v>
      </c>
      <c r="BX109" s="96" t="str">
        <f t="shared" si="7"/>
        <v>MR304 Double Standard, 20x10, -18mm Offset, 8x6.5, 130.81mm Centerbore, Machined - Clear Coat</v>
      </c>
      <c r="BY109" s="83" t="s">
        <v>4044</v>
      </c>
      <c r="BZ109" s="83" t="s">
        <v>4045</v>
      </c>
      <c r="CA109" s="83" t="str">
        <f t="shared" si="11"/>
        <v>STREET (3XX)</v>
      </c>
    </row>
    <row r="110" spans="1:79" s="39" customFormat="1" ht="15" customHeight="1">
      <c r="A110" s="23">
        <f t="shared" si="6"/>
        <v>108</v>
      </c>
      <c r="B110" s="105" t="s">
        <v>84</v>
      </c>
      <c r="C110" s="105" t="s">
        <v>1072</v>
      </c>
      <c r="D110" s="5" t="s">
        <v>1116</v>
      </c>
      <c r="E110" s="94" t="str">
        <f>CONCATENATE(LEFT(D110,5),VLOOKUP(CONCATENATE(N110,"x",O110),'PART NUMBER GUIDE'!$B$9:$C$45,2,FALSE),VLOOKUP(CONCATENATE(P110, V110), 'PART NUMBER GUIDE'!$Q$6:$R$84, 2, FALSE),VLOOKUP(Y110,'PART NUMBER GUIDE'!$J$8:$K$37,2, FALSE),IF(U110="N/A",IF(ABS(S110)&lt;10,"0"&amp;ABS(S110),ABS(S110)),CONCATENATE(LEFT(U110,1),RIGHT(U110,1))), F110, G110)</f>
        <v>MR30421087518N</v>
      </c>
      <c r="F110" s="93" t="s">
        <v>2239</v>
      </c>
      <c r="G110" s="93"/>
      <c r="H110" s="81" t="s">
        <v>4457</v>
      </c>
      <c r="I110" s="356">
        <v>43924</v>
      </c>
      <c r="J110" s="87" t="s">
        <v>1265</v>
      </c>
      <c r="K110" s="400">
        <v>414.5</v>
      </c>
      <c r="L110" s="95">
        <f t="shared" si="8"/>
        <v>414.5</v>
      </c>
      <c r="M110" s="402"/>
      <c r="N110" s="5">
        <v>20</v>
      </c>
      <c r="O110" s="8">
        <v>10</v>
      </c>
      <c r="P110" s="105" t="str">
        <f t="shared" si="9"/>
        <v>8x170</v>
      </c>
      <c r="Q110" s="3">
        <v>8</v>
      </c>
      <c r="R110" s="3">
        <v>170</v>
      </c>
      <c r="S110" s="3">
        <v>-18</v>
      </c>
      <c r="T110" s="17">
        <v>4.76</v>
      </c>
      <c r="U110" s="106" t="s">
        <v>85</v>
      </c>
      <c r="V110" s="17">
        <v>130.81</v>
      </c>
      <c r="W110" s="8">
        <v>36.78</v>
      </c>
      <c r="X110" s="52">
        <v>3640</v>
      </c>
      <c r="Y110" s="80" t="s">
        <v>2309</v>
      </c>
      <c r="Z110" s="81" t="s">
        <v>3002</v>
      </c>
      <c r="AA110" s="369" t="str">
        <f t="shared" si="10"/>
        <v>20x10, 8x170, -18 OS</v>
      </c>
      <c r="AB110" s="82" t="s">
        <v>1864</v>
      </c>
      <c r="AC110" s="92">
        <f>_xlfn.IFNA(VLOOKUP(AB110,ACCESSORIES!F:K,6,FALSE),"N/A")</f>
        <v>33</v>
      </c>
      <c r="AD110" s="89" t="s">
        <v>85</v>
      </c>
      <c r="AE110" s="82" t="s">
        <v>85</v>
      </c>
      <c r="AF110" s="3" t="s">
        <v>3020</v>
      </c>
      <c r="AG110" s="82" t="s">
        <v>1951</v>
      </c>
      <c r="AH110" s="9">
        <f>_xlfn.IFNA(VLOOKUP(AG110,ACCESSORIES!F:K,6,FALSE),"N/A")</f>
        <v>1.1000000000000001</v>
      </c>
      <c r="AI110" s="105" t="s">
        <v>266</v>
      </c>
      <c r="AJ110" s="105" t="s">
        <v>85</v>
      </c>
      <c r="AK110" s="3" t="s">
        <v>85</v>
      </c>
      <c r="AL110" s="105" t="s">
        <v>85</v>
      </c>
      <c r="AM110" s="105">
        <v>16.2</v>
      </c>
      <c r="AN110" s="105">
        <v>205</v>
      </c>
      <c r="AO110" s="26">
        <v>3</v>
      </c>
      <c r="AP110" s="26">
        <v>3</v>
      </c>
      <c r="AQ110" s="26">
        <v>34</v>
      </c>
      <c r="AR110" s="26">
        <v>44</v>
      </c>
      <c r="AS110" s="26">
        <v>245</v>
      </c>
      <c r="AT110" s="107">
        <v>241</v>
      </c>
      <c r="AU110" s="106">
        <v>128</v>
      </c>
      <c r="AV110" s="55">
        <v>97.7</v>
      </c>
      <c r="AW110" s="55">
        <v>107</v>
      </c>
      <c r="AX110" s="55">
        <v>99</v>
      </c>
      <c r="AY110" s="105" t="s">
        <v>85</v>
      </c>
      <c r="AZ110" s="104" t="str">
        <f>_xlfn.IFNA(VLOOKUP(AY110,ACCESSORIES!F:K,6,FALSE),"N/A")</f>
        <v>N/A</v>
      </c>
      <c r="BA110" s="105" t="s">
        <v>85</v>
      </c>
      <c r="BB110" s="104" t="str">
        <f>_xlfn.IFNA(VLOOKUP(BA110,ACCESSORIES!F:K,6,FALSE),"N/A")</f>
        <v>N/A</v>
      </c>
      <c r="BC110" s="79">
        <v>43.03</v>
      </c>
      <c r="BD110" s="57">
        <v>22.6</v>
      </c>
      <c r="BE110" s="57">
        <v>22.6</v>
      </c>
      <c r="BF110" s="57">
        <v>12.6</v>
      </c>
      <c r="BG110" s="82">
        <v>20</v>
      </c>
      <c r="BH110" s="122" t="s">
        <v>3551</v>
      </c>
      <c r="BI110" s="51" t="s">
        <v>4217</v>
      </c>
      <c r="BJ110" s="83" t="s">
        <v>4233</v>
      </c>
      <c r="BK110" s="30" t="s">
        <v>5818</v>
      </c>
      <c r="BL110" s="30" t="s">
        <v>5880</v>
      </c>
      <c r="BM110" s="83" t="s">
        <v>5881</v>
      </c>
      <c r="BN110" s="83" t="s">
        <v>5851</v>
      </c>
      <c r="BO110" s="83" t="s">
        <v>5878</v>
      </c>
      <c r="BP110" s="83" t="s">
        <v>4235</v>
      </c>
      <c r="BQ110" s="83"/>
      <c r="BR110" s="83"/>
      <c r="BS110" s="83"/>
      <c r="BT110" s="351" t="s">
        <v>3607</v>
      </c>
      <c r="BU110" s="363" t="s">
        <v>3608</v>
      </c>
      <c r="BV110" s="351" t="s">
        <v>3609</v>
      </c>
      <c r="BW110" s="363" t="s">
        <v>3610</v>
      </c>
      <c r="BX110" s="96" t="str">
        <f t="shared" si="7"/>
        <v>MR304 Double Standard, 20x10, -18mm Offset, 8x170, 130.81mm Centerbore, Matte Black</v>
      </c>
      <c r="BY110" s="83" t="s">
        <v>4044</v>
      </c>
      <c r="BZ110" s="83" t="s">
        <v>4045</v>
      </c>
      <c r="CA110" s="83" t="str">
        <f t="shared" si="11"/>
        <v>STREET (3XX)</v>
      </c>
    </row>
    <row r="111" spans="1:79" s="39" customFormat="1" ht="15" customHeight="1">
      <c r="A111" s="23">
        <f t="shared" si="6"/>
        <v>109</v>
      </c>
      <c r="B111" s="105" t="s">
        <v>84</v>
      </c>
      <c r="C111" s="105" t="s">
        <v>1072</v>
      </c>
      <c r="D111" s="5" t="s">
        <v>1116</v>
      </c>
      <c r="E111" s="94" t="str">
        <f>CONCATENATE(LEFT(D111,5),VLOOKUP(CONCATENATE(N111,"x",O111),'PART NUMBER GUIDE'!$B$9:$C$45,2,FALSE),VLOOKUP(CONCATENATE(P111, V111), 'PART NUMBER GUIDE'!$Q$6:$R$84, 2, FALSE),VLOOKUP(Y111,'PART NUMBER GUIDE'!$J$8:$K$37,2, FALSE),IF(U111="N/A",IF(ABS(S111)&lt;10,"0"&amp;ABS(S111),ABS(S111)),CONCATENATE(LEFT(U111,1),RIGHT(U111,1))), F111, G111)</f>
        <v>MR30421087318N</v>
      </c>
      <c r="F111" s="93" t="s">
        <v>2239</v>
      </c>
      <c r="G111" s="93"/>
      <c r="H111" s="81" t="s">
        <v>4458</v>
      </c>
      <c r="I111" s="356">
        <v>43924</v>
      </c>
      <c r="J111" s="87" t="s">
        <v>1265</v>
      </c>
      <c r="K111" s="400">
        <v>428</v>
      </c>
      <c r="L111" s="95">
        <f t="shared" si="8"/>
        <v>428</v>
      </c>
      <c r="M111" s="402"/>
      <c r="N111" s="5">
        <v>20</v>
      </c>
      <c r="O111" s="8">
        <v>10</v>
      </c>
      <c r="P111" s="105" t="str">
        <f t="shared" si="9"/>
        <v>8x170</v>
      </c>
      <c r="Q111" s="3">
        <v>8</v>
      </c>
      <c r="R111" s="3">
        <v>170</v>
      </c>
      <c r="S111" s="3">
        <v>-18</v>
      </c>
      <c r="T111" s="17">
        <v>4.76</v>
      </c>
      <c r="U111" s="106" t="s">
        <v>85</v>
      </c>
      <c r="V111" s="17">
        <v>130.81</v>
      </c>
      <c r="W111" s="8">
        <v>37.18</v>
      </c>
      <c r="X111" s="52">
        <v>3640</v>
      </c>
      <c r="Y111" s="48" t="s">
        <v>5824</v>
      </c>
      <c r="Z111" s="81" t="s">
        <v>196</v>
      </c>
      <c r="AA111" s="369" t="str">
        <f t="shared" si="10"/>
        <v>20x10, 8x170, -18 OS</v>
      </c>
      <c r="AB111" s="82" t="s">
        <v>1628</v>
      </c>
      <c r="AC111" s="92">
        <f>_xlfn.IFNA(VLOOKUP(AB111,ACCESSORIES!F:K,6,FALSE),"N/A")</f>
        <v>33</v>
      </c>
      <c r="AD111" s="89" t="s">
        <v>85</v>
      </c>
      <c r="AE111" s="105" t="s">
        <v>85</v>
      </c>
      <c r="AF111" s="3" t="s">
        <v>3020</v>
      </c>
      <c r="AG111" s="82" t="s">
        <v>1951</v>
      </c>
      <c r="AH111" s="9">
        <f>_xlfn.IFNA(VLOOKUP(AG111,ACCESSORIES!F:K,6,FALSE),"N/A")</f>
        <v>1.1000000000000001</v>
      </c>
      <c r="AI111" s="105" t="s">
        <v>266</v>
      </c>
      <c r="AJ111" s="105" t="s">
        <v>85</v>
      </c>
      <c r="AK111" s="3" t="s">
        <v>85</v>
      </c>
      <c r="AL111" s="105" t="s">
        <v>85</v>
      </c>
      <c r="AM111" s="105">
        <v>16.2</v>
      </c>
      <c r="AN111" s="105">
        <v>205</v>
      </c>
      <c r="AO111" s="26">
        <v>3</v>
      </c>
      <c r="AP111" s="26">
        <v>3</v>
      </c>
      <c r="AQ111" s="26">
        <v>34</v>
      </c>
      <c r="AR111" s="26">
        <v>44</v>
      </c>
      <c r="AS111" s="26">
        <v>245</v>
      </c>
      <c r="AT111" s="107">
        <v>241</v>
      </c>
      <c r="AU111" s="106">
        <v>128</v>
      </c>
      <c r="AV111" s="55">
        <v>97.7</v>
      </c>
      <c r="AW111" s="55">
        <v>107</v>
      </c>
      <c r="AX111" s="55">
        <v>99</v>
      </c>
      <c r="AY111" s="105" t="s">
        <v>85</v>
      </c>
      <c r="AZ111" s="104" t="str">
        <f>_xlfn.IFNA(VLOOKUP(AY111,ACCESSORIES!F:K,6,FALSE),"N/A")</f>
        <v>N/A</v>
      </c>
      <c r="BA111" s="105" t="s">
        <v>85</v>
      </c>
      <c r="BB111" s="104" t="str">
        <f>_xlfn.IFNA(VLOOKUP(BA111,ACCESSORIES!F:K,6,FALSE),"N/A")</f>
        <v>N/A</v>
      </c>
      <c r="BC111" s="79">
        <v>42.7</v>
      </c>
      <c r="BD111" s="57">
        <v>22.6</v>
      </c>
      <c r="BE111" s="57">
        <v>22.6</v>
      </c>
      <c r="BF111" s="57">
        <v>12.6</v>
      </c>
      <c r="BG111" s="82">
        <v>20</v>
      </c>
      <c r="BH111" s="122" t="s">
        <v>3551</v>
      </c>
      <c r="BI111" s="51" t="s">
        <v>4217</v>
      </c>
      <c r="BJ111" s="83" t="s">
        <v>4233</v>
      </c>
      <c r="BK111" s="30" t="s">
        <v>5818</v>
      </c>
      <c r="BL111" s="30" t="s">
        <v>5880</v>
      </c>
      <c r="BM111" s="83" t="s">
        <v>5881</v>
      </c>
      <c r="BN111" s="83" t="s">
        <v>5851</v>
      </c>
      <c r="BO111" s="83" t="s">
        <v>5878</v>
      </c>
      <c r="BP111" s="83" t="s">
        <v>4235</v>
      </c>
      <c r="BQ111" s="83"/>
      <c r="BR111" s="83"/>
      <c r="BS111" s="83"/>
      <c r="BT111" s="351" t="s">
        <v>3615</v>
      </c>
      <c r="BU111" s="363" t="s">
        <v>3616</v>
      </c>
      <c r="BV111" s="351" t="s">
        <v>3617</v>
      </c>
      <c r="BW111" s="363" t="s">
        <v>3618</v>
      </c>
      <c r="BX111" s="96" t="str">
        <f t="shared" si="7"/>
        <v>MR304 Double Standard, 20x10, -18mm Offset, 8x170, 130.81mm Centerbore, Machined - Clear Coat</v>
      </c>
      <c r="BY111" s="83" t="s">
        <v>4044</v>
      </c>
      <c r="BZ111" s="83" t="s">
        <v>4045</v>
      </c>
      <c r="CA111" s="83" t="str">
        <f t="shared" si="11"/>
        <v>STREET (3XX)</v>
      </c>
    </row>
    <row r="112" spans="1:79" s="39" customFormat="1" ht="15" customHeight="1">
      <c r="A112" s="23">
        <f t="shared" si="6"/>
        <v>110</v>
      </c>
      <c r="B112" s="105" t="s">
        <v>84</v>
      </c>
      <c r="C112" s="105" t="s">
        <v>1072</v>
      </c>
      <c r="D112" s="5" t="s">
        <v>1116</v>
      </c>
      <c r="E112" s="94" t="str">
        <f>CONCATENATE(LEFT(D112,5),VLOOKUP(CONCATENATE(N112,"x",O112),'PART NUMBER GUIDE'!$B$9:$C$45,2,FALSE),VLOOKUP(CONCATENATE(P112, V112), 'PART NUMBER GUIDE'!$Q$6:$R$84, 2, FALSE),VLOOKUP(Y112,'PART NUMBER GUIDE'!$J$8:$K$37,2, FALSE),IF(U112="N/A",IF(ABS(S112)&lt;10,"0"&amp;ABS(S112),ABS(S112)),CONCATENATE(LEFT(U112,1),RIGHT(U112,1))), F112, G112)</f>
        <v>MR30421088518N</v>
      </c>
      <c r="F112" s="93" t="s">
        <v>2239</v>
      </c>
      <c r="G112" s="93"/>
      <c r="H112" s="81" t="s">
        <v>4459</v>
      </c>
      <c r="I112" s="356">
        <v>43924</v>
      </c>
      <c r="J112" s="43" t="s">
        <v>4038</v>
      </c>
      <c r="K112" s="400">
        <v>414.5</v>
      </c>
      <c r="L112" s="95" t="str">
        <f t="shared" si="8"/>
        <v/>
      </c>
      <c r="M112" s="402"/>
      <c r="N112" s="5">
        <v>20</v>
      </c>
      <c r="O112" s="8">
        <v>10</v>
      </c>
      <c r="P112" s="105" t="str">
        <f t="shared" si="9"/>
        <v>8x180</v>
      </c>
      <c r="Q112" s="3">
        <v>8</v>
      </c>
      <c r="R112" s="3">
        <v>180</v>
      </c>
      <c r="S112" s="3">
        <v>-18</v>
      </c>
      <c r="T112" s="17">
        <v>4.76</v>
      </c>
      <c r="U112" s="106" t="s">
        <v>85</v>
      </c>
      <c r="V112" s="17">
        <v>130.81</v>
      </c>
      <c r="W112" s="8">
        <v>36.630000000000003</v>
      </c>
      <c r="X112" s="52">
        <v>3640</v>
      </c>
      <c r="Y112" s="80" t="s">
        <v>2309</v>
      </c>
      <c r="Z112" s="81" t="s">
        <v>3002</v>
      </c>
      <c r="AA112" s="369" t="str">
        <f t="shared" si="10"/>
        <v>20x10, 8x180, -18 OS</v>
      </c>
      <c r="AB112" s="82" t="s">
        <v>1606</v>
      </c>
      <c r="AC112" s="92">
        <f>_xlfn.IFNA(VLOOKUP(AB112,ACCESSORIES!F:K,6,FALSE),"N/A")</f>
        <v>33</v>
      </c>
      <c r="AD112" s="89" t="s">
        <v>85</v>
      </c>
      <c r="AE112" s="82" t="s">
        <v>85</v>
      </c>
      <c r="AF112" s="3" t="s">
        <v>3020</v>
      </c>
      <c r="AG112" s="82" t="s">
        <v>1951</v>
      </c>
      <c r="AH112" s="9">
        <f>_xlfn.IFNA(VLOOKUP(AG112,ACCESSORIES!F:K,6,FALSE),"N/A")</f>
        <v>1.1000000000000001</v>
      </c>
      <c r="AI112" s="105" t="s">
        <v>266</v>
      </c>
      <c r="AJ112" s="105" t="s">
        <v>85</v>
      </c>
      <c r="AK112" s="3" t="s">
        <v>85</v>
      </c>
      <c r="AL112" s="105" t="s">
        <v>85</v>
      </c>
      <c r="AM112" s="105">
        <v>16.2</v>
      </c>
      <c r="AN112" s="105">
        <v>210</v>
      </c>
      <c r="AO112" s="26">
        <v>3</v>
      </c>
      <c r="AP112" s="26">
        <v>3</v>
      </c>
      <c r="AQ112" s="26">
        <v>35</v>
      </c>
      <c r="AR112" s="26">
        <v>44</v>
      </c>
      <c r="AS112" s="26">
        <v>245</v>
      </c>
      <c r="AT112" s="107">
        <v>241</v>
      </c>
      <c r="AU112" s="106">
        <v>126</v>
      </c>
      <c r="AV112" s="55">
        <v>89</v>
      </c>
      <c r="AW112" s="55">
        <v>89</v>
      </c>
      <c r="AX112" s="55">
        <v>99</v>
      </c>
      <c r="AY112" s="105" t="s">
        <v>85</v>
      </c>
      <c r="AZ112" s="104" t="str">
        <f>_xlfn.IFNA(VLOOKUP(AY112,ACCESSORIES!F:K,6,FALSE),"N/A")</f>
        <v>N/A</v>
      </c>
      <c r="BA112" s="105" t="s">
        <v>85</v>
      </c>
      <c r="BB112" s="104" t="str">
        <f>_xlfn.IFNA(VLOOKUP(BA112,ACCESSORIES!F:K,6,FALSE),"N/A")</f>
        <v>N/A</v>
      </c>
      <c r="BC112" s="79">
        <v>42.81</v>
      </c>
      <c r="BD112" s="57">
        <v>22.6</v>
      </c>
      <c r="BE112" s="57">
        <v>22.6</v>
      </c>
      <c r="BF112" s="57">
        <v>12.6</v>
      </c>
      <c r="BG112" s="82">
        <v>20</v>
      </c>
      <c r="BH112" s="122" t="s">
        <v>3551</v>
      </c>
      <c r="BI112" s="51" t="s">
        <v>4217</v>
      </c>
      <c r="BJ112" s="83" t="s">
        <v>4233</v>
      </c>
      <c r="BK112" s="30" t="s">
        <v>5818</v>
      </c>
      <c r="BL112" s="30" t="s">
        <v>5880</v>
      </c>
      <c r="BM112" s="83" t="s">
        <v>5881</v>
      </c>
      <c r="BN112" s="83" t="s">
        <v>5851</v>
      </c>
      <c r="BO112" s="83" t="s">
        <v>5878</v>
      </c>
      <c r="BP112" s="83" t="s">
        <v>4235</v>
      </c>
      <c r="BQ112" s="83"/>
      <c r="BR112" s="83"/>
      <c r="BS112" s="83"/>
      <c r="BT112" s="351" t="s">
        <v>3607</v>
      </c>
      <c r="BU112" s="363" t="s">
        <v>3608</v>
      </c>
      <c r="BV112" s="351" t="s">
        <v>3609</v>
      </c>
      <c r="BW112" s="363" t="s">
        <v>3610</v>
      </c>
      <c r="BX112" s="96" t="str">
        <f t="shared" si="7"/>
        <v>CLOSEOUT - MR304 Double Standard, 20x10, -18mm Offset, 8x180, 130.81mm Centerbore, Matte Black</v>
      </c>
      <c r="BY112" s="83" t="s">
        <v>4044</v>
      </c>
      <c r="BZ112" s="83" t="s">
        <v>4045</v>
      </c>
      <c r="CA112" s="83" t="str">
        <f t="shared" si="11"/>
        <v>STREET (3XX)</v>
      </c>
    </row>
    <row r="113" spans="1:79" s="39" customFormat="1" ht="15" customHeight="1">
      <c r="A113" s="23">
        <f t="shared" si="6"/>
        <v>111</v>
      </c>
      <c r="B113" s="105" t="s">
        <v>84</v>
      </c>
      <c r="C113" s="105" t="s">
        <v>1072</v>
      </c>
      <c r="D113" s="5" t="s">
        <v>1116</v>
      </c>
      <c r="E113" s="94" t="str">
        <f>CONCATENATE(LEFT(D113,5),VLOOKUP(CONCATENATE(N113,"x",O113),'PART NUMBER GUIDE'!$B$9:$C$45,2,FALSE),VLOOKUP(CONCATENATE(P113, V113), 'PART NUMBER GUIDE'!$Q$6:$R$84, 2, FALSE),VLOOKUP(Y113,'PART NUMBER GUIDE'!$J$8:$K$37,2, FALSE),IF(U113="N/A",IF(ABS(S113)&lt;10,"0"&amp;ABS(S113),ABS(S113)),CONCATENATE(LEFT(U113,1),RIGHT(U113,1))), F113, G113)</f>
        <v>MR30421088318N</v>
      </c>
      <c r="F113" s="93" t="s">
        <v>2239</v>
      </c>
      <c r="G113" s="93"/>
      <c r="H113" s="81" t="s">
        <v>4460</v>
      </c>
      <c r="I113" s="356">
        <v>43924</v>
      </c>
      <c r="J113" s="87" t="s">
        <v>1265</v>
      </c>
      <c r="K113" s="400">
        <v>428</v>
      </c>
      <c r="L113" s="95">
        <f t="shared" si="8"/>
        <v>428</v>
      </c>
      <c r="M113" s="402"/>
      <c r="N113" s="5">
        <v>20</v>
      </c>
      <c r="O113" s="8">
        <v>10</v>
      </c>
      <c r="P113" s="105" t="str">
        <f t="shared" si="9"/>
        <v>8x180</v>
      </c>
      <c r="Q113" s="3">
        <v>8</v>
      </c>
      <c r="R113" s="3">
        <v>180</v>
      </c>
      <c r="S113" s="3">
        <v>-18</v>
      </c>
      <c r="T113" s="17">
        <v>4.76</v>
      </c>
      <c r="U113" s="106" t="s">
        <v>85</v>
      </c>
      <c r="V113" s="17">
        <v>130.81</v>
      </c>
      <c r="W113" s="8">
        <v>36.19</v>
      </c>
      <c r="X113" s="52">
        <v>3640</v>
      </c>
      <c r="Y113" s="48" t="s">
        <v>5824</v>
      </c>
      <c r="Z113" s="81" t="s">
        <v>196</v>
      </c>
      <c r="AA113" s="369" t="str">
        <f t="shared" si="10"/>
        <v>20x10, 8x180, -18 OS</v>
      </c>
      <c r="AB113" s="82" t="s">
        <v>1605</v>
      </c>
      <c r="AC113" s="92">
        <f>_xlfn.IFNA(VLOOKUP(AB113,ACCESSORIES!F:K,6,FALSE),"N/A")</f>
        <v>33</v>
      </c>
      <c r="AD113" s="89" t="s">
        <v>85</v>
      </c>
      <c r="AE113" s="82" t="s">
        <v>85</v>
      </c>
      <c r="AF113" s="3" t="s">
        <v>3020</v>
      </c>
      <c r="AG113" s="82" t="s">
        <v>1951</v>
      </c>
      <c r="AH113" s="9">
        <f>_xlfn.IFNA(VLOOKUP(AG113,ACCESSORIES!F:K,6,FALSE),"N/A")</f>
        <v>1.1000000000000001</v>
      </c>
      <c r="AI113" s="105" t="s">
        <v>266</v>
      </c>
      <c r="AJ113" s="105" t="s">
        <v>85</v>
      </c>
      <c r="AK113" s="3" t="s">
        <v>85</v>
      </c>
      <c r="AL113" s="105" t="s">
        <v>85</v>
      </c>
      <c r="AM113" s="105">
        <v>16.2</v>
      </c>
      <c r="AN113" s="105">
        <v>210</v>
      </c>
      <c r="AO113" s="26">
        <v>3</v>
      </c>
      <c r="AP113" s="26">
        <v>3</v>
      </c>
      <c r="AQ113" s="26">
        <v>35</v>
      </c>
      <c r="AR113" s="26">
        <v>44</v>
      </c>
      <c r="AS113" s="26">
        <v>245</v>
      </c>
      <c r="AT113" s="107">
        <v>241</v>
      </c>
      <c r="AU113" s="106">
        <v>126</v>
      </c>
      <c r="AV113" s="55">
        <v>89</v>
      </c>
      <c r="AW113" s="55">
        <v>89</v>
      </c>
      <c r="AX113" s="55">
        <v>99</v>
      </c>
      <c r="AY113" s="105" t="s">
        <v>85</v>
      </c>
      <c r="AZ113" s="104" t="str">
        <f>_xlfn.IFNA(VLOOKUP(AY113,ACCESSORIES!F:K,6,FALSE),"N/A")</f>
        <v>N/A</v>
      </c>
      <c r="BA113" s="105" t="s">
        <v>85</v>
      </c>
      <c r="BB113" s="104" t="str">
        <f>_xlfn.IFNA(VLOOKUP(BA113,ACCESSORIES!F:K,6,FALSE),"N/A")</f>
        <v>N/A</v>
      </c>
      <c r="BC113" s="79">
        <v>42.51</v>
      </c>
      <c r="BD113" s="57">
        <v>22.6</v>
      </c>
      <c r="BE113" s="57">
        <v>22.6</v>
      </c>
      <c r="BF113" s="57">
        <v>12.6</v>
      </c>
      <c r="BG113" s="82">
        <v>20</v>
      </c>
      <c r="BH113" s="122" t="s">
        <v>3551</v>
      </c>
      <c r="BI113" s="51" t="s">
        <v>4217</v>
      </c>
      <c r="BJ113" s="83" t="s">
        <v>4233</v>
      </c>
      <c r="BK113" s="30" t="s">
        <v>5818</v>
      </c>
      <c r="BL113" s="30" t="s">
        <v>5880</v>
      </c>
      <c r="BM113" s="83" t="s">
        <v>5881</v>
      </c>
      <c r="BN113" s="83" t="s">
        <v>5851</v>
      </c>
      <c r="BO113" s="83" t="s">
        <v>5878</v>
      </c>
      <c r="BP113" s="83" t="s">
        <v>4235</v>
      </c>
      <c r="BQ113" s="83"/>
      <c r="BR113" s="83"/>
      <c r="BS113" s="83"/>
      <c r="BT113" s="351" t="s">
        <v>3615</v>
      </c>
      <c r="BU113" s="363" t="s">
        <v>3616</v>
      </c>
      <c r="BV113" s="351" t="s">
        <v>3617</v>
      </c>
      <c r="BW113" s="363" t="s">
        <v>3618</v>
      </c>
      <c r="BX113" s="96" t="str">
        <f t="shared" si="7"/>
        <v>MR304 Double Standard, 20x10, -18mm Offset, 8x180, 130.81mm Centerbore, Machined - Clear Coat</v>
      </c>
      <c r="BY113" s="83" t="s">
        <v>4044</v>
      </c>
      <c r="BZ113" s="83" t="s">
        <v>4045</v>
      </c>
      <c r="CA113" s="83" t="str">
        <f t="shared" si="11"/>
        <v>STREET (3XX)</v>
      </c>
    </row>
    <row r="114" spans="1:79" s="39" customFormat="1" ht="15" customHeight="1">
      <c r="A114" s="23">
        <f t="shared" si="6"/>
        <v>112</v>
      </c>
      <c r="B114" s="105" t="s">
        <v>84</v>
      </c>
      <c r="C114" s="105" t="s">
        <v>1072</v>
      </c>
      <c r="D114" s="5" t="s">
        <v>2369</v>
      </c>
      <c r="E114" s="149" t="str">
        <f>CONCATENATE(LEFT(D114,5),VLOOKUP(CONCATENATE(N114,"x",O114),'PART NUMBER GUIDE'!$B$9:$C$45,2,FALSE),VLOOKUP(CONCATENATE(P114, V114), 'PART NUMBER GUIDE'!$Q$6:$R$84, 2, FALSE),VLOOKUP(Y114,'PART NUMBER GUIDE'!$J$8:$K$37,2, FALSE),IF(U114="N/A",IF(ABS(S114)&lt;10,"0"&amp;ABS(S114),ABS(S114)),CONCATENATE(LEFT(U114,1),RIGHT(U114,1))), F114, G114)</f>
        <v>MR30568012300</v>
      </c>
      <c r="F114" s="93"/>
      <c r="G114" s="93"/>
      <c r="H114" s="81" t="s">
        <v>453</v>
      </c>
      <c r="I114" s="356">
        <v>41275</v>
      </c>
      <c r="J114" s="87" t="s">
        <v>1265</v>
      </c>
      <c r="K114" s="400">
        <v>298</v>
      </c>
      <c r="L114" s="95">
        <f t="shared" si="8"/>
        <v>298</v>
      </c>
      <c r="M114" s="402"/>
      <c r="N114" s="5">
        <v>16</v>
      </c>
      <c r="O114" s="8">
        <v>8</v>
      </c>
      <c r="P114" s="105" t="str">
        <f t="shared" si="9"/>
        <v>5x4.5</v>
      </c>
      <c r="Q114" s="3">
        <v>5</v>
      </c>
      <c r="R114" s="3">
        <v>4.5</v>
      </c>
      <c r="S114" s="3">
        <v>0</v>
      </c>
      <c r="T114" s="17">
        <v>4.5</v>
      </c>
      <c r="U114" s="106" t="s">
        <v>85</v>
      </c>
      <c r="V114" s="17">
        <v>83</v>
      </c>
      <c r="W114" s="8">
        <v>26.05</v>
      </c>
      <c r="X114" s="52">
        <v>2500</v>
      </c>
      <c r="Y114" s="80" t="s">
        <v>5826</v>
      </c>
      <c r="Z114" s="80" t="s">
        <v>3005</v>
      </c>
      <c r="AA114" s="369" t="str">
        <f t="shared" si="10"/>
        <v>16x8, 5x4.5, 0 OS</v>
      </c>
      <c r="AB114" s="82" t="s">
        <v>1609</v>
      </c>
      <c r="AC114" s="92">
        <f>_xlfn.IFNA(VLOOKUP(AB114,ACCESSORIES!F:K,6,FALSE),"N/A")</f>
        <v>33</v>
      </c>
      <c r="AD114" s="89" t="s">
        <v>85</v>
      </c>
      <c r="AE114" s="82" t="s">
        <v>85</v>
      </c>
      <c r="AF114" s="101" t="s">
        <v>3100</v>
      </c>
      <c r="AG114" s="82" t="s">
        <v>1951</v>
      </c>
      <c r="AH114" s="9">
        <f>_xlfn.IFNA(VLOOKUP(AG114,ACCESSORIES!F:K,6,FALSE),"N/A")</f>
        <v>1.1000000000000001</v>
      </c>
      <c r="AI114" s="105" t="s">
        <v>266</v>
      </c>
      <c r="AJ114" s="105" t="s">
        <v>85</v>
      </c>
      <c r="AK114" s="3" t="s">
        <v>85</v>
      </c>
      <c r="AL114" s="105" t="s">
        <v>85</v>
      </c>
      <c r="AM114" s="105">
        <v>16.2</v>
      </c>
      <c r="AN114" s="105">
        <v>150</v>
      </c>
      <c r="AO114" s="26">
        <v>10</v>
      </c>
      <c r="AP114" s="26">
        <v>20</v>
      </c>
      <c r="AQ114" s="26">
        <v>32</v>
      </c>
      <c r="AR114" s="26">
        <v>43</v>
      </c>
      <c r="AS114" s="26">
        <v>193</v>
      </c>
      <c r="AT114" s="107">
        <v>187</v>
      </c>
      <c r="AU114" s="106">
        <v>79</v>
      </c>
      <c r="AV114" s="55">
        <v>52</v>
      </c>
      <c r="AW114" s="55">
        <v>74</v>
      </c>
      <c r="AX114" s="55">
        <v>37</v>
      </c>
      <c r="AY114" s="105" t="s">
        <v>85</v>
      </c>
      <c r="AZ114" s="104" t="str">
        <f>_xlfn.IFNA(VLOOKUP(AY114,ACCESSORIES!F:K,6,FALSE),"N/A")</f>
        <v>N/A</v>
      </c>
      <c r="BA114" s="105" t="s">
        <v>85</v>
      </c>
      <c r="BB114" s="104" t="str">
        <f>_xlfn.IFNA(VLOOKUP(BA114,ACCESSORIES!F:K,6,FALSE),"N/A")</f>
        <v>N/A</v>
      </c>
      <c r="BC114" s="79">
        <v>30.79</v>
      </c>
      <c r="BD114" s="57">
        <v>18.7</v>
      </c>
      <c r="BE114" s="57">
        <v>18.7</v>
      </c>
      <c r="BF114" s="57">
        <v>10.6</v>
      </c>
      <c r="BG114" s="82">
        <v>36</v>
      </c>
      <c r="BH114" s="122" t="s">
        <v>3551</v>
      </c>
      <c r="BI114" s="51" t="s">
        <v>4217</v>
      </c>
      <c r="BJ114" s="83" t="s">
        <v>4233</v>
      </c>
      <c r="BK114" s="83" t="s">
        <v>5150</v>
      </c>
      <c r="BL114" s="83" t="s">
        <v>5880</v>
      </c>
      <c r="BM114" s="83" t="s">
        <v>5881</v>
      </c>
      <c r="BN114" s="83" t="s">
        <v>5851</v>
      </c>
      <c r="BO114" s="83" t="s">
        <v>5878</v>
      </c>
      <c r="BP114" s="83" t="s">
        <v>4235</v>
      </c>
      <c r="BQ114" s="83"/>
      <c r="BR114" s="83"/>
      <c r="BS114" s="83"/>
      <c r="BT114" s="351" t="s">
        <v>3619</v>
      </c>
      <c r="BU114" s="363" t="s">
        <v>3620</v>
      </c>
      <c r="BV114" s="351" t="s">
        <v>3621</v>
      </c>
      <c r="BW114" s="363" t="s">
        <v>3622</v>
      </c>
      <c r="BX114" s="96" t="str">
        <f t="shared" si="7"/>
        <v>MR305 NV, 16x8, 0mm Offset, 5x4.5, 83mm Centerbore, Machined - Matte Black Lip</v>
      </c>
      <c r="BY114" s="83" t="s">
        <v>4044</v>
      </c>
      <c r="BZ114" s="83" t="s">
        <v>4045</v>
      </c>
      <c r="CA114" s="83" t="str">
        <f t="shared" si="11"/>
        <v>STREET (3XX)</v>
      </c>
    </row>
    <row r="115" spans="1:79" s="39" customFormat="1" ht="15" customHeight="1">
      <c r="A115" s="23">
        <f t="shared" si="6"/>
        <v>113</v>
      </c>
      <c r="B115" s="105" t="s">
        <v>84</v>
      </c>
      <c r="C115" s="105" t="s">
        <v>1072</v>
      </c>
      <c r="D115" s="5" t="s">
        <v>2369</v>
      </c>
      <c r="E115" s="149" t="str">
        <f>CONCATENATE(LEFT(D115,5),VLOOKUP(CONCATENATE(N115,"x",O115),'PART NUMBER GUIDE'!$B$9:$C$45,2,FALSE),VLOOKUP(CONCATENATE(P115, V115), 'PART NUMBER GUIDE'!$Q$6:$R$84, 2, FALSE),VLOOKUP(Y115,'PART NUMBER GUIDE'!$J$8:$K$37,2, FALSE),IF(U115="N/A",IF(ABS(S115)&lt;10,"0"&amp;ABS(S115),ABS(S115)),CONCATENATE(LEFT(U115,1),RIGHT(U115,1))), F115, G115)</f>
        <v>MR30568012500</v>
      </c>
      <c r="F115" s="93"/>
      <c r="G115" s="93"/>
      <c r="H115" s="81" t="s">
        <v>454</v>
      </c>
      <c r="I115" s="356">
        <v>41275</v>
      </c>
      <c r="J115" s="87" t="s">
        <v>1265</v>
      </c>
      <c r="K115" s="400">
        <v>298</v>
      </c>
      <c r="L115" s="95">
        <f t="shared" si="8"/>
        <v>298</v>
      </c>
      <c r="M115" s="402"/>
      <c r="N115" s="5">
        <v>16</v>
      </c>
      <c r="O115" s="8">
        <v>8</v>
      </c>
      <c r="P115" s="105" t="str">
        <f t="shared" si="9"/>
        <v>5x4.5</v>
      </c>
      <c r="Q115" s="3">
        <v>5</v>
      </c>
      <c r="R115" s="3">
        <v>4.5</v>
      </c>
      <c r="S115" s="3">
        <v>0</v>
      </c>
      <c r="T115" s="17">
        <v>4.5</v>
      </c>
      <c r="U115" s="106" t="s">
        <v>85</v>
      </c>
      <c r="V115" s="17">
        <v>83</v>
      </c>
      <c r="W115" s="8">
        <v>25.94</v>
      </c>
      <c r="X115" s="52">
        <v>2500</v>
      </c>
      <c r="Y115" s="80" t="s">
        <v>2309</v>
      </c>
      <c r="Z115" s="81" t="s">
        <v>3002</v>
      </c>
      <c r="AA115" s="369" t="str">
        <f t="shared" si="10"/>
        <v>16x8, 5x4.5, 0 OS</v>
      </c>
      <c r="AB115" s="82" t="s">
        <v>1609</v>
      </c>
      <c r="AC115" s="92">
        <f>_xlfn.IFNA(VLOOKUP(AB115,ACCESSORIES!F:K,6,FALSE),"N/A")</f>
        <v>33</v>
      </c>
      <c r="AD115" s="89" t="s">
        <v>85</v>
      </c>
      <c r="AE115" s="105" t="s">
        <v>85</v>
      </c>
      <c r="AF115" s="101" t="s">
        <v>3100</v>
      </c>
      <c r="AG115" s="82" t="s">
        <v>1951</v>
      </c>
      <c r="AH115" s="9">
        <f>_xlfn.IFNA(VLOOKUP(AG115,ACCESSORIES!F:K,6,FALSE),"N/A")</f>
        <v>1.1000000000000001</v>
      </c>
      <c r="AI115" s="105" t="s">
        <v>266</v>
      </c>
      <c r="AJ115" s="105" t="s">
        <v>85</v>
      </c>
      <c r="AK115" s="3" t="s">
        <v>85</v>
      </c>
      <c r="AL115" s="105" t="s">
        <v>85</v>
      </c>
      <c r="AM115" s="105">
        <v>16.2</v>
      </c>
      <c r="AN115" s="105">
        <v>150</v>
      </c>
      <c r="AO115" s="26">
        <v>10</v>
      </c>
      <c r="AP115" s="26">
        <v>20</v>
      </c>
      <c r="AQ115" s="26">
        <v>32</v>
      </c>
      <c r="AR115" s="26">
        <v>43</v>
      </c>
      <c r="AS115" s="26">
        <v>193</v>
      </c>
      <c r="AT115" s="107">
        <v>187</v>
      </c>
      <c r="AU115" s="106">
        <v>79</v>
      </c>
      <c r="AV115" s="55">
        <v>52</v>
      </c>
      <c r="AW115" s="55">
        <v>74</v>
      </c>
      <c r="AX115" s="55">
        <v>37</v>
      </c>
      <c r="AY115" s="105" t="s">
        <v>85</v>
      </c>
      <c r="AZ115" s="104" t="str">
        <f>_xlfn.IFNA(VLOOKUP(AY115,ACCESSORIES!F:K,6,FALSE),"N/A")</f>
        <v>N/A</v>
      </c>
      <c r="BA115" s="105" t="s">
        <v>85</v>
      </c>
      <c r="BB115" s="104" t="str">
        <f>_xlfn.IFNA(VLOOKUP(BA115,ACCESSORIES!F:K,6,FALSE),"N/A")</f>
        <v>N/A</v>
      </c>
      <c r="BC115" s="79">
        <v>30.35</v>
      </c>
      <c r="BD115" s="57">
        <v>18.7</v>
      </c>
      <c r="BE115" s="57">
        <v>18.7</v>
      </c>
      <c r="BF115" s="57">
        <v>10.6</v>
      </c>
      <c r="BG115" s="82">
        <v>36</v>
      </c>
      <c r="BH115" s="122" t="s">
        <v>3551</v>
      </c>
      <c r="BI115" s="51" t="s">
        <v>4217</v>
      </c>
      <c r="BJ115" s="83" t="s">
        <v>4233</v>
      </c>
      <c r="BK115" s="83" t="s">
        <v>5150</v>
      </c>
      <c r="BL115" s="83" t="s">
        <v>5880</v>
      </c>
      <c r="BM115" s="83" t="s">
        <v>5881</v>
      </c>
      <c r="BN115" s="83" t="s">
        <v>5851</v>
      </c>
      <c r="BO115" s="83" t="s">
        <v>5878</v>
      </c>
      <c r="BP115" s="83" t="s">
        <v>4235</v>
      </c>
      <c r="BQ115" s="83"/>
      <c r="BR115" s="83"/>
      <c r="BS115" s="83"/>
      <c r="BT115" s="351" t="s">
        <v>3623</v>
      </c>
      <c r="BU115" s="363" t="s">
        <v>3624</v>
      </c>
      <c r="BV115" s="351" t="s">
        <v>3625</v>
      </c>
      <c r="BW115" s="363" t="s">
        <v>3626</v>
      </c>
      <c r="BX115" s="96" t="str">
        <f t="shared" si="7"/>
        <v>MR305 NV, 16x8, 0mm Offset, 5x4.5, 83mm Centerbore, Matte Black</v>
      </c>
      <c r="BY115" s="83" t="s">
        <v>4044</v>
      </c>
      <c r="BZ115" s="83" t="s">
        <v>4045</v>
      </c>
      <c r="CA115" s="83" t="str">
        <f t="shared" si="11"/>
        <v>STREET (3XX)</v>
      </c>
    </row>
    <row r="116" spans="1:79" s="39" customFormat="1" ht="15" customHeight="1">
      <c r="A116" s="23">
        <f t="shared" si="6"/>
        <v>114</v>
      </c>
      <c r="B116" s="105" t="s">
        <v>84</v>
      </c>
      <c r="C116" s="105" t="s">
        <v>1072</v>
      </c>
      <c r="D116" s="5" t="s">
        <v>2369</v>
      </c>
      <c r="E116" s="94" t="str">
        <f>CONCATENATE(LEFT(D116,5),VLOOKUP(CONCATENATE(N116,"x",O116),'PART NUMBER GUIDE'!$B$9:$C$45,2,FALSE),VLOOKUP(CONCATENATE(P116, V116), 'PART NUMBER GUIDE'!$Q$6:$R$84, 2, FALSE),VLOOKUP(Y116,'PART NUMBER GUIDE'!$J$8:$K$37,2, FALSE),IF(U116="N/A",IF(ABS(S116)&lt;10,"0"&amp;ABS(S116),ABS(S116)),CONCATENATE(LEFT(U116,1),RIGHT(U116,1))), F116, G116)</f>
        <v>MR30568060300</v>
      </c>
      <c r="F116" s="93"/>
      <c r="G116" s="93"/>
      <c r="H116" s="81" t="s">
        <v>455</v>
      </c>
      <c r="I116" s="356">
        <v>41275</v>
      </c>
      <c r="J116" s="87" t="s">
        <v>1265</v>
      </c>
      <c r="K116" s="400">
        <v>298</v>
      </c>
      <c r="L116" s="95">
        <f t="shared" si="8"/>
        <v>298</v>
      </c>
      <c r="M116" s="402"/>
      <c r="N116" s="5">
        <v>16</v>
      </c>
      <c r="O116" s="8">
        <v>8</v>
      </c>
      <c r="P116" s="105" t="str">
        <f t="shared" si="9"/>
        <v>6x5.5</v>
      </c>
      <c r="Q116" s="3">
        <v>6</v>
      </c>
      <c r="R116" s="3">
        <v>5.5</v>
      </c>
      <c r="S116" s="3">
        <v>0</v>
      </c>
      <c r="T116" s="17">
        <v>4.5</v>
      </c>
      <c r="U116" s="106" t="s">
        <v>85</v>
      </c>
      <c r="V116" s="17">
        <v>108</v>
      </c>
      <c r="W116" s="8">
        <v>25.39</v>
      </c>
      <c r="X116" s="52">
        <v>2500</v>
      </c>
      <c r="Y116" s="80" t="s">
        <v>5826</v>
      </c>
      <c r="Z116" s="80" t="s">
        <v>3005</v>
      </c>
      <c r="AA116" s="369" t="str">
        <f t="shared" si="10"/>
        <v>16x8, 6x5.5, 0 OS</v>
      </c>
      <c r="AB116" s="82" t="s">
        <v>1600</v>
      </c>
      <c r="AC116" s="92">
        <f>_xlfn.IFNA(VLOOKUP(AB116,ACCESSORIES!F:K,6,FALSE),"N/A")</f>
        <v>33</v>
      </c>
      <c r="AD116" s="89" t="s">
        <v>85</v>
      </c>
      <c r="AE116" s="82" t="s">
        <v>85</v>
      </c>
      <c r="AF116" s="105" t="s">
        <v>3016</v>
      </c>
      <c r="AG116" s="82" t="s">
        <v>1951</v>
      </c>
      <c r="AH116" s="9">
        <f>_xlfn.IFNA(VLOOKUP(AG116,ACCESSORIES!F:K,6,FALSE),"N/A")</f>
        <v>1.1000000000000001</v>
      </c>
      <c r="AI116" s="105" t="s">
        <v>266</v>
      </c>
      <c r="AJ116" s="105" t="s">
        <v>85</v>
      </c>
      <c r="AK116" s="3" t="s">
        <v>85</v>
      </c>
      <c r="AL116" s="105" t="s">
        <v>85</v>
      </c>
      <c r="AM116" s="105">
        <v>16.2</v>
      </c>
      <c r="AN116" s="105">
        <v>170</v>
      </c>
      <c r="AO116" s="26">
        <v>5</v>
      </c>
      <c r="AP116" s="26">
        <v>18</v>
      </c>
      <c r="AQ116" s="26">
        <v>32</v>
      </c>
      <c r="AR116" s="26">
        <v>42</v>
      </c>
      <c r="AS116" s="26">
        <v>193</v>
      </c>
      <c r="AT116" s="107">
        <v>187</v>
      </c>
      <c r="AU116" s="106">
        <v>107</v>
      </c>
      <c r="AV116" s="55">
        <v>41</v>
      </c>
      <c r="AW116" s="55">
        <v>74</v>
      </c>
      <c r="AX116" s="55">
        <v>37</v>
      </c>
      <c r="AY116" s="105" t="s">
        <v>85</v>
      </c>
      <c r="AZ116" s="104" t="str">
        <f>_xlfn.IFNA(VLOOKUP(AY116,ACCESSORIES!F:K,6,FALSE),"N/A")</f>
        <v>N/A</v>
      </c>
      <c r="BA116" s="105" t="s">
        <v>85</v>
      </c>
      <c r="BB116" s="104" t="str">
        <f>_xlfn.IFNA(VLOOKUP(BA116,ACCESSORIES!F:K,6,FALSE),"N/A")</f>
        <v>N/A</v>
      </c>
      <c r="BC116" s="79">
        <v>30.57</v>
      </c>
      <c r="BD116" s="57">
        <v>18.7</v>
      </c>
      <c r="BE116" s="57">
        <v>18.7</v>
      </c>
      <c r="BF116" s="57">
        <v>10.6</v>
      </c>
      <c r="BG116" s="82">
        <v>36</v>
      </c>
      <c r="BH116" s="122" t="s">
        <v>3551</v>
      </c>
      <c r="BI116" s="51" t="s">
        <v>4217</v>
      </c>
      <c r="BJ116" s="83" t="s">
        <v>4233</v>
      </c>
      <c r="BK116" s="83" t="s">
        <v>5150</v>
      </c>
      <c r="BL116" s="83" t="s">
        <v>5880</v>
      </c>
      <c r="BM116" s="83" t="s">
        <v>5881</v>
      </c>
      <c r="BN116" s="83" t="s">
        <v>5851</v>
      </c>
      <c r="BO116" s="83" t="s">
        <v>5878</v>
      </c>
      <c r="BP116" s="83" t="s">
        <v>4235</v>
      </c>
      <c r="BQ116" s="83"/>
      <c r="BR116" s="83"/>
      <c r="BS116" s="83"/>
      <c r="BT116" s="351" t="s">
        <v>3627</v>
      </c>
      <c r="BU116" s="363" t="s">
        <v>3628</v>
      </c>
      <c r="BV116" s="351" t="s">
        <v>3629</v>
      </c>
      <c r="BW116" s="363" t="s">
        <v>3630</v>
      </c>
      <c r="BX116" s="96" t="str">
        <f t="shared" si="7"/>
        <v>MR305 NV, 16x8, 0mm Offset, 6x5.5, 108mm Centerbore, Machined - Matte Black Lip</v>
      </c>
      <c r="BY116" s="83" t="s">
        <v>4044</v>
      </c>
      <c r="BZ116" s="83" t="s">
        <v>4045</v>
      </c>
      <c r="CA116" s="83" t="str">
        <f t="shared" si="11"/>
        <v>STREET (3XX)</v>
      </c>
    </row>
    <row r="117" spans="1:79" s="39" customFormat="1" ht="15" customHeight="1">
      <c r="A117" s="23">
        <f t="shared" si="6"/>
        <v>115</v>
      </c>
      <c r="B117" s="105" t="s">
        <v>84</v>
      </c>
      <c r="C117" s="105" t="s">
        <v>1072</v>
      </c>
      <c r="D117" s="5" t="s">
        <v>2369</v>
      </c>
      <c r="E117" s="94" t="str">
        <f>CONCATENATE(LEFT(D117,5),VLOOKUP(CONCATENATE(N117,"x",O117),'PART NUMBER GUIDE'!$B$9:$C$45,2,FALSE),VLOOKUP(CONCATENATE(P117, V117), 'PART NUMBER GUIDE'!$Q$6:$R$84, 2, FALSE),VLOOKUP(Y117,'PART NUMBER GUIDE'!$J$8:$K$37,2, FALSE),IF(U117="N/A",IF(ABS(S117)&lt;10,"0"&amp;ABS(S117),ABS(S117)),CONCATENATE(LEFT(U117,1),RIGHT(U117,1))), F117, G117)</f>
        <v>MR30568060500</v>
      </c>
      <c r="F117" s="93"/>
      <c r="G117" s="93"/>
      <c r="H117" s="81" t="s">
        <v>456</v>
      </c>
      <c r="I117" s="356">
        <v>41275</v>
      </c>
      <c r="J117" s="87" t="s">
        <v>1265</v>
      </c>
      <c r="K117" s="400">
        <v>298</v>
      </c>
      <c r="L117" s="95">
        <f t="shared" si="8"/>
        <v>298</v>
      </c>
      <c r="M117" s="402"/>
      <c r="N117" s="5">
        <v>16</v>
      </c>
      <c r="O117" s="8">
        <v>8</v>
      </c>
      <c r="P117" s="105" t="str">
        <f t="shared" si="9"/>
        <v>6x5.5</v>
      </c>
      <c r="Q117" s="3">
        <v>6</v>
      </c>
      <c r="R117" s="3">
        <v>5.5</v>
      </c>
      <c r="S117" s="3">
        <v>0</v>
      </c>
      <c r="T117" s="17">
        <v>4.5</v>
      </c>
      <c r="U117" s="106" t="s">
        <v>85</v>
      </c>
      <c r="V117" s="17">
        <v>108</v>
      </c>
      <c r="W117" s="8">
        <v>26.09</v>
      </c>
      <c r="X117" s="52">
        <v>2500</v>
      </c>
      <c r="Y117" s="80" t="s">
        <v>2309</v>
      </c>
      <c r="Z117" s="81" t="s">
        <v>3002</v>
      </c>
      <c r="AA117" s="369" t="str">
        <f t="shared" si="10"/>
        <v>16x8, 6x5.5, 0 OS</v>
      </c>
      <c r="AB117" s="82" t="s">
        <v>1600</v>
      </c>
      <c r="AC117" s="92">
        <f>_xlfn.IFNA(VLOOKUP(AB117,ACCESSORIES!F:K,6,FALSE),"N/A")</f>
        <v>33</v>
      </c>
      <c r="AD117" s="89" t="s">
        <v>85</v>
      </c>
      <c r="AE117" s="105" t="s">
        <v>85</v>
      </c>
      <c r="AF117" s="105" t="s">
        <v>3016</v>
      </c>
      <c r="AG117" s="82" t="s">
        <v>1951</v>
      </c>
      <c r="AH117" s="9">
        <f>_xlfn.IFNA(VLOOKUP(AG117,ACCESSORIES!F:K,6,FALSE),"N/A")</f>
        <v>1.1000000000000001</v>
      </c>
      <c r="AI117" s="105" t="s">
        <v>266</v>
      </c>
      <c r="AJ117" s="105" t="s">
        <v>85</v>
      </c>
      <c r="AK117" s="3" t="s">
        <v>85</v>
      </c>
      <c r="AL117" s="105" t="s">
        <v>85</v>
      </c>
      <c r="AM117" s="105">
        <v>16.2</v>
      </c>
      <c r="AN117" s="105">
        <v>170</v>
      </c>
      <c r="AO117" s="26">
        <v>5</v>
      </c>
      <c r="AP117" s="26">
        <v>18</v>
      </c>
      <c r="AQ117" s="26">
        <v>32</v>
      </c>
      <c r="AR117" s="26">
        <v>42</v>
      </c>
      <c r="AS117" s="26">
        <v>193</v>
      </c>
      <c r="AT117" s="107">
        <v>187</v>
      </c>
      <c r="AU117" s="106">
        <v>107</v>
      </c>
      <c r="AV117" s="55">
        <v>41</v>
      </c>
      <c r="AW117" s="55">
        <v>74</v>
      </c>
      <c r="AX117" s="55">
        <v>37</v>
      </c>
      <c r="AY117" s="105" t="s">
        <v>85</v>
      </c>
      <c r="AZ117" s="104" t="str">
        <f>_xlfn.IFNA(VLOOKUP(AY117,ACCESSORIES!F:K,6,FALSE),"N/A")</f>
        <v>N/A</v>
      </c>
      <c r="BA117" s="105" t="s">
        <v>85</v>
      </c>
      <c r="BB117" s="104" t="str">
        <f>_xlfn.IFNA(VLOOKUP(BA117,ACCESSORIES!F:K,6,FALSE),"N/A")</f>
        <v>N/A</v>
      </c>
      <c r="BC117" s="79">
        <v>30.39</v>
      </c>
      <c r="BD117" s="57">
        <v>18.7</v>
      </c>
      <c r="BE117" s="57">
        <v>18.7</v>
      </c>
      <c r="BF117" s="57">
        <v>10.6</v>
      </c>
      <c r="BG117" s="82">
        <v>36</v>
      </c>
      <c r="BH117" s="122" t="s">
        <v>3551</v>
      </c>
      <c r="BI117" s="51" t="s">
        <v>4217</v>
      </c>
      <c r="BJ117" s="83" t="s">
        <v>4233</v>
      </c>
      <c r="BK117" s="83" t="s">
        <v>5150</v>
      </c>
      <c r="BL117" s="83" t="s">
        <v>5880</v>
      </c>
      <c r="BM117" s="83" t="s">
        <v>5881</v>
      </c>
      <c r="BN117" s="83" t="s">
        <v>5851</v>
      </c>
      <c r="BO117" s="83" t="s">
        <v>5878</v>
      </c>
      <c r="BP117" s="83" t="s">
        <v>4235</v>
      </c>
      <c r="BQ117" s="83"/>
      <c r="BR117" s="83"/>
      <c r="BS117" s="83"/>
      <c r="BT117" s="351" t="s">
        <v>3631</v>
      </c>
      <c r="BU117" s="363" t="s">
        <v>3632</v>
      </c>
      <c r="BV117" s="351" t="s">
        <v>3633</v>
      </c>
      <c r="BW117" s="363" t="s">
        <v>3634</v>
      </c>
      <c r="BX117" s="96" t="str">
        <f t="shared" si="7"/>
        <v>MR305 NV, 16x8, 0mm Offset, 6x5.5, 108mm Centerbore, Matte Black</v>
      </c>
      <c r="BY117" s="83" t="s">
        <v>4044</v>
      </c>
      <c r="BZ117" s="83" t="s">
        <v>4045</v>
      </c>
      <c r="CA117" s="83" t="str">
        <f t="shared" si="11"/>
        <v>STREET (3XX)</v>
      </c>
    </row>
    <row r="118" spans="1:79" s="39" customFormat="1" ht="15" customHeight="1">
      <c r="A118" s="23">
        <f t="shared" ref="A118" si="12">ROW(B118)-2</f>
        <v>116</v>
      </c>
      <c r="B118" s="105" t="s">
        <v>84</v>
      </c>
      <c r="C118" s="105" t="s">
        <v>1072</v>
      </c>
      <c r="D118" s="5" t="s">
        <v>2369</v>
      </c>
      <c r="E118" s="94" t="str">
        <f>CONCATENATE(LEFT(D118,5),VLOOKUP(CONCATENATE(N118,"x",O118),'PART NUMBER GUIDE'!$B$9:$C$45,2,FALSE),VLOOKUP(CONCATENATE(P118, V118), 'PART NUMBER GUIDE'!$Q$6:$R$84, 2, FALSE),VLOOKUP(Y118,'PART NUMBER GUIDE'!$J$8:$K$37,2, FALSE),IF(U118="N/A",IF(ABS(S118)&lt;10,"0"&amp;ABS(S118),ABS(S118)),CONCATENATE(LEFT(U118,1),RIGHT(U118,1))), F118, G118)</f>
        <v>MR30568060800</v>
      </c>
      <c r="F118" s="93"/>
      <c r="G118" s="93"/>
      <c r="H118" s="81" t="s">
        <v>6332</v>
      </c>
      <c r="I118" s="356">
        <v>44596</v>
      </c>
      <c r="J118" s="87" t="s">
        <v>1265</v>
      </c>
      <c r="K118" s="400">
        <v>317.5</v>
      </c>
      <c r="L118" s="95">
        <f t="shared" si="8"/>
        <v>317.5</v>
      </c>
      <c r="M118" s="402"/>
      <c r="N118" s="5">
        <v>16</v>
      </c>
      <c r="O118" s="8">
        <v>8</v>
      </c>
      <c r="P118" s="105" t="str">
        <f t="shared" si="9"/>
        <v>6x5.5</v>
      </c>
      <c r="Q118" s="3">
        <v>6</v>
      </c>
      <c r="R118" s="3">
        <v>5.5</v>
      </c>
      <c r="S118" s="3">
        <v>0</v>
      </c>
      <c r="T118" s="17">
        <v>4.5</v>
      </c>
      <c r="U118" s="106" t="s">
        <v>85</v>
      </c>
      <c r="V118" s="17">
        <v>108</v>
      </c>
      <c r="W118" s="8">
        <v>25.94</v>
      </c>
      <c r="X118" s="52">
        <v>2500</v>
      </c>
      <c r="Y118" s="80" t="s">
        <v>6067</v>
      </c>
      <c r="Z118" s="80" t="s">
        <v>3007</v>
      </c>
      <c r="AA118" s="369" t="str">
        <f t="shared" si="10"/>
        <v>16x8, 6x5.5, 0 OS</v>
      </c>
      <c r="AB118" s="82" t="s">
        <v>1600</v>
      </c>
      <c r="AC118" s="92">
        <f>_xlfn.IFNA(VLOOKUP(AB118,ACCESSORIES!F:K,6,FALSE),"N/A")</f>
        <v>33</v>
      </c>
      <c r="AD118" s="89" t="s">
        <v>85</v>
      </c>
      <c r="AE118" s="105" t="s">
        <v>85</v>
      </c>
      <c r="AF118" s="105" t="s">
        <v>3016</v>
      </c>
      <c r="AG118" s="82" t="s">
        <v>1951</v>
      </c>
      <c r="AH118" s="9">
        <f>_xlfn.IFNA(VLOOKUP(AG118,ACCESSORIES!F:K,6,FALSE),"N/A")</f>
        <v>1.1000000000000001</v>
      </c>
      <c r="AI118" s="105" t="s">
        <v>266</v>
      </c>
      <c r="AJ118" s="105" t="s">
        <v>85</v>
      </c>
      <c r="AK118" s="3" t="s">
        <v>85</v>
      </c>
      <c r="AL118" s="105" t="s">
        <v>85</v>
      </c>
      <c r="AM118" s="105">
        <v>16.2</v>
      </c>
      <c r="AN118" s="105">
        <v>170</v>
      </c>
      <c r="AO118" s="26">
        <v>5</v>
      </c>
      <c r="AP118" s="26">
        <v>18</v>
      </c>
      <c r="AQ118" s="26">
        <v>32</v>
      </c>
      <c r="AR118" s="26">
        <v>42</v>
      </c>
      <c r="AS118" s="26">
        <v>193</v>
      </c>
      <c r="AT118" s="107">
        <v>187</v>
      </c>
      <c r="AU118" s="106">
        <v>107</v>
      </c>
      <c r="AV118" s="11">
        <v>41</v>
      </c>
      <c r="AW118" s="11">
        <v>74</v>
      </c>
      <c r="AX118" s="55">
        <v>37</v>
      </c>
      <c r="AY118" s="105" t="s">
        <v>85</v>
      </c>
      <c r="AZ118" s="104" t="str">
        <f>_xlfn.IFNA(VLOOKUP(AY118,ACCESSORIES!F:K,6,FALSE),"N/A")</f>
        <v>N/A</v>
      </c>
      <c r="BA118" s="105" t="s">
        <v>85</v>
      </c>
      <c r="BB118" s="104" t="str">
        <f>_xlfn.IFNA(VLOOKUP(BA118,ACCESSORIES!F:K,6,FALSE),"N/A")</f>
        <v>N/A</v>
      </c>
      <c r="BC118" s="79">
        <v>29.91</v>
      </c>
      <c r="BD118" s="57">
        <v>18.7</v>
      </c>
      <c r="BE118" s="57">
        <v>18.7</v>
      </c>
      <c r="BF118" s="57">
        <v>10.6</v>
      </c>
      <c r="BG118" s="82">
        <v>36</v>
      </c>
      <c r="BH118" s="122" t="s">
        <v>3551</v>
      </c>
      <c r="BI118" s="51" t="s">
        <v>4217</v>
      </c>
      <c r="BJ118" s="83" t="s">
        <v>4233</v>
      </c>
      <c r="BK118" s="83" t="s">
        <v>5150</v>
      </c>
      <c r="BL118" s="83" t="s">
        <v>5880</v>
      </c>
      <c r="BM118" s="83" t="s">
        <v>5881</v>
      </c>
      <c r="BN118" s="83" t="s">
        <v>5851</v>
      </c>
      <c r="BO118" s="83" t="s">
        <v>5878</v>
      </c>
      <c r="BP118" s="83" t="s">
        <v>4235</v>
      </c>
      <c r="BQ118" s="83"/>
      <c r="BR118" s="83"/>
      <c r="BS118" s="83"/>
      <c r="BT118" s="351" t="s">
        <v>6635</v>
      </c>
      <c r="BU118" s="425" t="s">
        <v>6634</v>
      </c>
      <c r="BV118" s="351" t="s">
        <v>6636</v>
      </c>
      <c r="BW118" s="425" t="s">
        <v>6637</v>
      </c>
      <c r="BX118" s="96" t="str">
        <f t="shared" si="7"/>
        <v>MR305 NV, 16x8, 0mm Offset, 6x5.5, 108mm Centerbore, Titanium - Matte Black Lip</v>
      </c>
      <c r="BY118" s="83" t="s">
        <v>4044</v>
      </c>
      <c r="BZ118" s="83" t="s">
        <v>4045</v>
      </c>
      <c r="CA118" s="83" t="str">
        <f t="shared" si="11"/>
        <v>STREET (3XX)</v>
      </c>
    </row>
    <row r="119" spans="1:79" s="39" customFormat="1" ht="15" customHeight="1">
      <c r="A119" s="23">
        <f t="shared" si="6"/>
        <v>117</v>
      </c>
      <c r="B119" s="105" t="s">
        <v>84</v>
      </c>
      <c r="C119" s="105" t="s">
        <v>1072</v>
      </c>
      <c r="D119" s="5" t="s">
        <v>2369</v>
      </c>
      <c r="E119" s="94" t="str">
        <f>CONCATENATE(LEFT(D119,5),VLOOKUP(CONCATENATE(N119,"x",O119),'PART NUMBER GUIDE'!$B$9:$C$45,2,FALSE),VLOOKUP(CONCATENATE(P119, V119), 'PART NUMBER GUIDE'!$Q$6:$R$84, 2, FALSE),VLOOKUP(Y119,'PART NUMBER GUIDE'!$J$8:$K$37,2, FALSE),IF(U119="N/A",IF(ABS(S119)&lt;10,"0"&amp;ABS(S119),ABS(S119)),CONCATENATE(LEFT(U119,1),RIGHT(U119,1))), F119, G119)</f>
        <v>MR30568060900</v>
      </c>
      <c r="F119" s="93"/>
      <c r="G119" s="93"/>
      <c r="H119" s="81" t="s">
        <v>457</v>
      </c>
      <c r="I119" s="356">
        <v>41275</v>
      </c>
      <c r="J119" s="87" t="s">
        <v>1265</v>
      </c>
      <c r="K119" s="400">
        <v>317.5</v>
      </c>
      <c r="L119" s="95">
        <f t="shared" si="8"/>
        <v>317.5</v>
      </c>
      <c r="M119" s="402"/>
      <c r="N119" s="5">
        <v>16</v>
      </c>
      <c r="O119" s="8">
        <v>8</v>
      </c>
      <c r="P119" s="105" t="str">
        <f t="shared" si="9"/>
        <v>6x5.5</v>
      </c>
      <c r="Q119" s="3">
        <v>6</v>
      </c>
      <c r="R119" s="3">
        <v>5.5</v>
      </c>
      <c r="S119" s="3">
        <v>0</v>
      </c>
      <c r="T119" s="17">
        <v>4.5</v>
      </c>
      <c r="U119" s="106" t="s">
        <v>85</v>
      </c>
      <c r="V119" s="17">
        <v>108</v>
      </c>
      <c r="W119" s="8">
        <v>26.09</v>
      </c>
      <c r="X119" s="52">
        <v>2500</v>
      </c>
      <c r="Y119" s="80" t="s">
        <v>5833</v>
      </c>
      <c r="Z119" s="80" t="s">
        <v>3003</v>
      </c>
      <c r="AA119" s="369" t="str">
        <f t="shared" si="10"/>
        <v>16x8, 6x5.5, 0 OS</v>
      </c>
      <c r="AB119" s="82" t="s">
        <v>1600</v>
      </c>
      <c r="AC119" s="92">
        <f>_xlfn.IFNA(VLOOKUP(AB119,ACCESSORIES!F:K,6,FALSE),"N/A")</f>
        <v>33</v>
      </c>
      <c r="AD119" s="89" t="s">
        <v>85</v>
      </c>
      <c r="AE119" s="105" t="s">
        <v>85</v>
      </c>
      <c r="AF119" s="105" t="s">
        <v>3016</v>
      </c>
      <c r="AG119" s="82" t="s">
        <v>1951</v>
      </c>
      <c r="AH119" s="9">
        <f>_xlfn.IFNA(VLOOKUP(AG119,ACCESSORIES!F:K,6,FALSE),"N/A")</f>
        <v>1.1000000000000001</v>
      </c>
      <c r="AI119" s="105" t="s">
        <v>266</v>
      </c>
      <c r="AJ119" s="105" t="s">
        <v>85</v>
      </c>
      <c r="AK119" s="3" t="s">
        <v>85</v>
      </c>
      <c r="AL119" s="105" t="s">
        <v>85</v>
      </c>
      <c r="AM119" s="105">
        <v>16.2</v>
      </c>
      <c r="AN119" s="105">
        <v>170</v>
      </c>
      <c r="AO119" s="26">
        <v>5</v>
      </c>
      <c r="AP119" s="26">
        <v>18</v>
      </c>
      <c r="AQ119" s="26">
        <v>32</v>
      </c>
      <c r="AR119" s="26">
        <v>42</v>
      </c>
      <c r="AS119" s="26">
        <v>193</v>
      </c>
      <c r="AT119" s="107">
        <v>187</v>
      </c>
      <c r="AU119" s="106">
        <v>107</v>
      </c>
      <c r="AV119" s="55">
        <v>41</v>
      </c>
      <c r="AW119" s="55">
        <v>74</v>
      </c>
      <c r="AX119" s="55">
        <v>37</v>
      </c>
      <c r="AY119" s="105" t="s">
        <v>85</v>
      </c>
      <c r="AZ119" s="104" t="str">
        <f>_xlfn.IFNA(VLOOKUP(AY119,ACCESSORIES!F:K,6,FALSE),"N/A")</f>
        <v>N/A</v>
      </c>
      <c r="BA119" s="105" t="s">
        <v>85</v>
      </c>
      <c r="BB119" s="104" t="str">
        <f>_xlfn.IFNA(VLOOKUP(BA119,ACCESSORIES!F:K,6,FALSE),"N/A")</f>
        <v>N/A</v>
      </c>
      <c r="BC119" s="79">
        <v>30.79</v>
      </c>
      <c r="BD119" s="57">
        <v>18.7</v>
      </c>
      <c r="BE119" s="57">
        <v>18.7</v>
      </c>
      <c r="BF119" s="57">
        <v>10.6</v>
      </c>
      <c r="BG119" s="82">
        <v>36</v>
      </c>
      <c r="BH119" s="122" t="s">
        <v>3551</v>
      </c>
      <c r="BI119" s="51" t="s">
        <v>4217</v>
      </c>
      <c r="BJ119" s="83" t="s">
        <v>4233</v>
      </c>
      <c r="BK119" s="83" t="s">
        <v>5150</v>
      </c>
      <c r="BL119" s="83" t="s">
        <v>5880</v>
      </c>
      <c r="BM119" s="83" t="s">
        <v>5881</v>
      </c>
      <c r="BN119" s="83" t="s">
        <v>5851</v>
      </c>
      <c r="BO119" s="83" t="s">
        <v>5878</v>
      </c>
      <c r="BP119" s="83" t="s">
        <v>4235</v>
      </c>
      <c r="BQ119" s="83"/>
      <c r="BR119" s="83"/>
      <c r="BS119" s="83"/>
      <c r="BT119" s="351" t="s">
        <v>3635</v>
      </c>
      <c r="BU119" s="363" t="s">
        <v>3636</v>
      </c>
      <c r="BV119" s="351" t="s">
        <v>3637</v>
      </c>
      <c r="BW119" s="363" t="s">
        <v>3638</v>
      </c>
      <c r="BX119" s="96" t="str">
        <f t="shared" si="7"/>
        <v>MR305 NV, 16x8, 0mm Offset, 6x5.5, 108mm Centerbore, Method Bronze - Matte Black Lip</v>
      </c>
      <c r="BY119" s="83" t="s">
        <v>4044</v>
      </c>
      <c r="BZ119" s="83" t="s">
        <v>4045</v>
      </c>
      <c r="CA119" s="83" t="str">
        <f t="shared" si="11"/>
        <v>STREET (3XX)</v>
      </c>
    </row>
    <row r="120" spans="1:79" s="39" customFormat="1" ht="15" customHeight="1">
      <c r="A120" s="23">
        <f t="shared" si="6"/>
        <v>118</v>
      </c>
      <c r="B120" s="105" t="s">
        <v>84</v>
      </c>
      <c r="C120" s="105" t="s">
        <v>1072</v>
      </c>
      <c r="D120" s="5" t="s">
        <v>2369</v>
      </c>
      <c r="E120" s="94" t="str">
        <f>CONCATENATE(LEFT(D120,5),VLOOKUP(CONCATENATE(N120,"x",O120),'PART NUMBER GUIDE'!$B$9:$C$45,2,FALSE),VLOOKUP(CONCATENATE(P120, V120), 'PART NUMBER GUIDE'!$Q$6:$R$84, 2, FALSE),VLOOKUP(Y120,'PART NUMBER GUIDE'!$J$8:$K$37,2, FALSE),IF(U120="N/A",IF(ABS(S120)&lt;10,"0"&amp;ABS(S120),ABS(S120)),CONCATENATE(LEFT(U120,1),RIGHT(U120,1))), F120, G120)</f>
        <v>MR305680601000</v>
      </c>
      <c r="F120" s="93"/>
      <c r="G120" s="93"/>
      <c r="H120" s="81" t="s">
        <v>5669</v>
      </c>
      <c r="I120" s="356">
        <v>44253</v>
      </c>
      <c r="J120" s="87" t="s">
        <v>1265</v>
      </c>
      <c r="K120" s="400">
        <v>354.5</v>
      </c>
      <c r="L120" s="95">
        <f t="shared" si="8"/>
        <v>354.5</v>
      </c>
      <c r="M120" s="402"/>
      <c r="N120" s="5">
        <v>16</v>
      </c>
      <c r="O120" s="8">
        <v>8</v>
      </c>
      <c r="P120" s="105" t="str">
        <f t="shared" si="9"/>
        <v>6x5.5</v>
      </c>
      <c r="Q120" s="3">
        <v>6</v>
      </c>
      <c r="R120" s="3">
        <v>5.5</v>
      </c>
      <c r="S120" s="3">
        <v>0</v>
      </c>
      <c r="T120" s="17">
        <v>4.5</v>
      </c>
      <c r="U120" s="106" t="s">
        <v>85</v>
      </c>
      <c r="V120" s="17">
        <v>108</v>
      </c>
      <c r="W120" s="8">
        <v>25.94</v>
      </c>
      <c r="X120" s="52">
        <v>2500</v>
      </c>
      <c r="Y120" s="407" t="s">
        <v>5834</v>
      </c>
      <c r="Z120" s="407" t="s">
        <v>3002</v>
      </c>
      <c r="AA120" s="369" t="str">
        <f t="shared" si="10"/>
        <v>16x8, 6x5.5, 0 OS</v>
      </c>
      <c r="AB120" s="82" t="s">
        <v>2687</v>
      </c>
      <c r="AC120" s="92">
        <f>_xlfn.IFNA(VLOOKUP(AB120,ACCESSORIES!F:K,6,FALSE),"N/A")</f>
        <v>33</v>
      </c>
      <c r="AD120" s="89" t="s">
        <v>85</v>
      </c>
      <c r="AE120" s="105" t="s">
        <v>85</v>
      </c>
      <c r="AF120" s="105" t="s">
        <v>3016</v>
      </c>
      <c r="AG120" s="82" t="s">
        <v>1541</v>
      </c>
      <c r="AH120" s="9">
        <f>_xlfn.IFNA(VLOOKUP(AG120,ACCESSORIES!F:K,6,FALSE),"N/A")</f>
        <v>1.1000000000000001</v>
      </c>
      <c r="AI120" s="105" t="s">
        <v>266</v>
      </c>
      <c r="AJ120" s="105" t="s">
        <v>85</v>
      </c>
      <c r="AK120" s="3" t="s">
        <v>85</v>
      </c>
      <c r="AL120" s="105" t="s">
        <v>85</v>
      </c>
      <c r="AM120" s="105">
        <v>16.2</v>
      </c>
      <c r="AN120" s="105">
        <v>170</v>
      </c>
      <c r="AO120" s="26">
        <v>5</v>
      </c>
      <c r="AP120" s="26">
        <v>18</v>
      </c>
      <c r="AQ120" s="26">
        <v>32</v>
      </c>
      <c r="AR120" s="26">
        <v>42</v>
      </c>
      <c r="AS120" s="26">
        <v>193</v>
      </c>
      <c r="AT120" s="107">
        <v>187</v>
      </c>
      <c r="AU120" s="106">
        <v>106.7</v>
      </c>
      <c r="AV120" s="55">
        <v>23</v>
      </c>
      <c r="AW120" s="55">
        <v>38</v>
      </c>
      <c r="AX120" s="55">
        <v>37</v>
      </c>
      <c r="AY120" s="105" t="s">
        <v>85</v>
      </c>
      <c r="AZ120" s="104" t="str">
        <f>_xlfn.IFNA(VLOOKUP(AY120,ACCESSORIES!F:K,6,FALSE),"N/A")</f>
        <v>N/A</v>
      </c>
      <c r="BA120" s="105" t="s">
        <v>85</v>
      </c>
      <c r="BB120" s="104" t="str">
        <f>_xlfn.IFNA(VLOOKUP(BA120,ACCESSORIES!F:K,6,FALSE),"N/A")</f>
        <v>N/A</v>
      </c>
      <c r="BC120" s="79">
        <v>30.24</v>
      </c>
      <c r="BD120" s="57">
        <v>18.7</v>
      </c>
      <c r="BE120" s="57">
        <v>18.7</v>
      </c>
      <c r="BF120" s="57">
        <v>10.6</v>
      </c>
      <c r="BG120" s="82">
        <v>36</v>
      </c>
      <c r="BH120" s="122" t="s">
        <v>3551</v>
      </c>
      <c r="BI120" s="51" t="s">
        <v>4217</v>
      </c>
      <c r="BJ120" s="83" t="s">
        <v>5882</v>
      </c>
      <c r="BK120" s="83" t="s">
        <v>4233</v>
      </c>
      <c r="BL120" s="83" t="s">
        <v>5150</v>
      </c>
      <c r="BM120" s="83" t="s">
        <v>5880</v>
      </c>
      <c r="BN120" s="83" t="s">
        <v>5883</v>
      </c>
      <c r="BO120" s="83" t="s">
        <v>5884</v>
      </c>
      <c r="BP120" s="83" t="s">
        <v>5885</v>
      </c>
      <c r="BQ120" s="83" t="s">
        <v>4235</v>
      </c>
      <c r="BR120" s="83"/>
      <c r="BS120" s="83"/>
      <c r="BT120" s="351" t="s">
        <v>5675</v>
      </c>
      <c r="BU120" s="363" t="s">
        <v>5674</v>
      </c>
      <c r="BV120" s="351" t="s">
        <v>5677</v>
      </c>
      <c r="BW120" s="363" t="s">
        <v>5676</v>
      </c>
      <c r="BX120" s="96" t="str">
        <f t="shared" si="7"/>
        <v>MR305 NV, 16x8, 0mm Offset, 6x5.5, 108mm Centerbore, Matte Black - Gloss Black Lip</v>
      </c>
      <c r="BY120" s="83" t="s">
        <v>4044</v>
      </c>
      <c r="BZ120" s="83" t="s">
        <v>4045</v>
      </c>
      <c r="CA120" s="83" t="str">
        <f t="shared" si="11"/>
        <v>STREET (3XX)</v>
      </c>
    </row>
    <row r="121" spans="1:79" s="39" customFormat="1" ht="15" customHeight="1">
      <c r="A121" s="23">
        <f t="shared" si="6"/>
        <v>119</v>
      </c>
      <c r="B121" s="105" t="s">
        <v>84</v>
      </c>
      <c r="C121" s="105" t="s">
        <v>1072</v>
      </c>
      <c r="D121" s="5" t="s">
        <v>2369</v>
      </c>
      <c r="E121" s="94" t="str">
        <f>CONCATENATE(LEFT(D121,5),VLOOKUP(CONCATENATE(N121,"x",O121),'PART NUMBER GUIDE'!$B$9:$C$45,2,FALSE),VLOOKUP(CONCATENATE(P121, V121), 'PART NUMBER GUIDE'!$Q$6:$R$84, 2, FALSE),VLOOKUP(Y121,'PART NUMBER GUIDE'!$J$8:$K$37,2, FALSE),IF(U121="N/A",IF(ABS(S121)&lt;10,"0"&amp;ABS(S121),ABS(S121)),CONCATENATE(LEFT(U121,1),RIGHT(U121,1))), F121, G121)</f>
        <v>MR30568080500</v>
      </c>
      <c r="F121" s="93"/>
      <c r="G121" s="93"/>
      <c r="H121" s="81" t="s">
        <v>459</v>
      </c>
      <c r="I121" s="356">
        <v>41275</v>
      </c>
      <c r="J121" s="87" t="s">
        <v>1265</v>
      </c>
      <c r="K121" s="400">
        <v>298</v>
      </c>
      <c r="L121" s="95">
        <f t="shared" si="8"/>
        <v>298</v>
      </c>
      <c r="M121" s="402"/>
      <c r="N121" s="5">
        <v>16</v>
      </c>
      <c r="O121" s="8">
        <v>8</v>
      </c>
      <c r="P121" s="105" t="str">
        <f t="shared" si="9"/>
        <v>8x6.5</v>
      </c>
      <c r="Q121" s="3">
        <v>8</v>
      </c>
      <c r="R121" s="3">
        <v>6.5</v>
      </c>
      <c r="S121" s="3">
        <v>0</v>
      </c>
      <c r="T121" s="17">
        <v>4.5</v>
      </c>
      <c r="U121" s="106" t="s">
        <v>85</v>
      </c>
      <c r="V121" s="17">
        <v>130.81</v>
      </c>
      <c r="W121" s="8">
        <v>25.87</v>
      </c>
      <c r="X121" s="52">
        <v>3600</v>
      </c>
      <c r="Y121" s="80" t="s">
        <v>2309</v>
      </c>
      <c r="Z121" s="81" t="s">
        <v>3002</v>
      </c>
      <c r="AA121" s="369" t="str">
        <f t="shared" si="10"/>
        <v>16x8, 8x6.5, 0 OS</v>
      </c>
      <c r="AB121" s="82" t="s">
        <v>1606</v>
      </c>
      <c r="AC121" s="92">
        <f>_xlfn.IFNA(VLOOKUP(AB121,ACCESSORIES!F:K,6,FALSE),"N/A")</f>
        <v>33</v>
      </c>
      <c r="AD121" s="89" t="s">
        <v>85</v>
      </c>
      <c r="AE121" s="105" t="s">
        <v>85</v>
      </c>
      <c r="AF121" s="3" t="s">
        <v>3020</v>
      </c>
      <c r="AG121" s="82" t="s">
        <v>1951</v>
      </c>
      <c r="AH121" s="9">
        <f>_xlfn.IFNA(VLOOKUP(AG121,ACCESSORIES!F:K,6,FALSE),"N/A")</f>
        <v>1.1000000000000001</v>
      </c>
      <c r="AI121" s="105" t="s">
        <v>266</v>
      </c>
      <c r="AJ121" s="105" t="s">
        <v>85</v>
      </c>
      <c r="AK121" s="3" t="s">
        <v>85</v>
      </c>
      <c r="AL121" s="105" t="s">
        <v>85</v>
      </c>
      <c r="AM121" s="105">
        <v>16.2</v>
      </c>
      <c r="AN121" s="105">
        <v>200</v>
      </c>
      <c r="AO121" s="26">
        <v>3</v>
      </c>
      <c r="AP121" s="26">
        <v>3</v>
      </c>
      <c r="AQ121" s="26">
        <v>32</v>
      </c>
      <c r="AR121" s="26">
        <v>43</v>
      </c>
      <c r="AS121" s="26">
        <v>193</v>
      </c>
      <c r="AT121" s="107">
        <v>187</v>
      </c>
      <c r="AU121" s="106">
        <v>126</v>
      </c>
      <c r="AV121" s="55">
        <v>89</v>
      </c>
      <c r="AW121" s="55">
        <v>89</v>
      </c>
      <c r="AX121" s="55">
        <v>37</v>
      </c>
      <c r="AY121" s="105" t="s">
        <v>85</v>
      </c>
      <c r="AZ121" s="104" t="str">
        <f>_xlfn.IFNA(VLOOKUP(AY121,ACCESSORIES!F:K,6,FALSE),"N/A")</f>
        <v>N/A</v>
      </c>
      <c r="BA121" s="105" t="s">
        <v>85</v>
      </c>
      <c r="BB121" s="104" t="str">
        <f>_xlfn.IFNA(VLOOKUP(BA121,ACCESSORIES!F:K,6,FALSE),"N/A")</f>
        <v>N/A</v>
      </c>
      <c r="BC121" s="79">
        <v>29.62</v>
      </c>
      <c r="BD121" s="57">
        <v>18.7</v>
      </c>
      <c r="BE121" s="57">
        <v>18.7</v>
      </c>
      <c r="BF121" s="57">
        <v>10.6</v>
      </c>
      <c r="BG121" s="82">
        <v>36</v>
      </c>
      <c r="BH121" s="122" t="s">
        <v>3551</v>
      </c>
      <c r="BI121" s="51" t="s">
        <v>4217</v>
      </c>
      <c r="BJ121" s="83" t="s">
        <v>4233</v>
      </c>
      <c r="BK121" s="83" t="s">
        <v>5150</v>
      </c>
      <c r="BL121" s="83" t="s">
        <v>5880</v>
      </c>
      <c r="BM121" s="83" t="s">
        <v>5881</v>
      </c>
      <c r="BN121" s="83" t="s">
        <v>5851</v>
      </c>
      <c r="BO121" s="83" t="s">
        <v>5878</v>
      </c>
      <c r="BP121" s="83" t="s">
        <v>4235</v>
      </c>
      <c r="BQ121" s="83"/>
      <c r="BR121" s="83"/>
      <c r="BS121" s="83"/>
      <c r="BT121" s="351" t="s">
        <v>3639</v>
      </c>
      <c r="BU121" s="363" t="s">
        <v>3640</v>
      </c>
      <c r="BV121" s="351" t="s">
        <v>3641</v>
      </c>
      <c r="BW121" s="363" t="s">
        <v>3642</v>
      </c>
      <c r="BX121" s="96" t="str">
        <f t="shared" si="7"/>
        <v>MR305 NV, 16x8, 0mm Offset, 8x6.5, 130.81mm Centerbore, Matte Black</v>
      </c>
      <c r="BY121" s="83" t="s">
        <v>4044</v>
      </c>
      <c r="BZ121" s="83" t="s">
        <v>4045</v>
      </c>
      <c r="CA121" s="83" t="str">
        <f t="shared" si="11"/>
        <v>STREET (3XX)</v>
      </c>
    </row>
    <row r="122" spans="1:79" s="39" customFormat="1" ht="15" customHeight="1">
      <c r="A122" s="23">
        <f t="shared" si="6"/>
        <v>120</v>
      </c>
      <c r="B122" s="105" t="s">
        <v>84</v>
      </c>
      <c r="C122" s="105" t="s">
        <v>1072</v>
      </c>
      <c r="D122" s="5" t="s">
        <v>2369</v>
      </c>
      <c r="E122" s="149" t="str">
        <f>CONCATENATE(LEFT(D122,5),VLOOKUP(CONCATENATE(N122,"x",O122),'PART NUMBER GUIDE'!$B$9:$C$45,2,FALSE),VLOOKUP(CONCATENATE(P122, V122), 'PART NUMBER GUIDE'!$Q$6:$R$84, 2, FALSE),VLOOKUP(Y122,'PART NUMBER GUIDE'!$J$8:$K$37,2, FALSE),IF(U122="N/A",IF(ABS(S122)&lt;10,"0"&amp;ABS(S122),ABS(S122)),CONCATENATE(LEFT(U122,1),RIGHT(U122,1))), F122, G122)</f>
        <v>MR30578512500</v>
      </c>
      <c r="F122" s="93"/>
      <c r="G122" s="93"/>
      <c r="H122" s="81" t="s">
        <v>462</v>
      </c>
      <c r="I122" s="356">
        <v>41275</v>
      </c>
      <c r="J122" s="87" t="s">
        <v>1265</v>
      </c>
      <c r="K122" s="400">
        <v>323</v>
      </c>
      <c r="L122" s="95">
        <f t="shared" si="8"/>
        <v>323</v>
      </c>
      <c r="M122" s="402"/>
      <c r="N122" s="5">
        <v>17</v>
      </c>
      <c r="O122" s="8">
        <v>8.5</v>
      </c>
      <c r="P122" s="105" t="str">
        <f t="shared" si="9"/>
        <v>5x4.5</v>
      </c>
      <c r="Q122" s="3">
        <v>5</v>
      </c>
      <c r="R122" s="3">
        <v>4.5</v>
      </c>
      <c r="S122" s="3">
        <v>0</v>
      </c>
      <c r="T122" s="17">
        <v>4.75</v>
      </c>
      <c r="U122" s="106" t="s">
        <v>85</v>
      </c>
      <c r="V122" s="17">
        <v>83</v>
      </c>
      <c r="W122" s="8">
        <v>28.71</v>
      </c>
      <c r="X122" s="52">
        <v>2500</v>
      </c>
      <c r="Y122" s="80" t="s">
        <v>2309</v>
      </c>
      <c r="Z122" s="81" t="s">
        <v>3002</v>
      </c>
      <c r="AA122" s="369" t="str">
        <f t="shared" si="10"/>
        <v>17x8.5, 5x4.5, 0 OS</v>
      </c>
      <c r="AB122" s="82" t="s">
        <v>1609</v>
      </c>
      <c r="AC122" s="92">
        <f>_xlfn.IFNA(VLOOKUP(AB122,ACCESSORIES!F:K,6,FALSE),"N/A")</f>
        <v>33</v>
      </c>
      <c r="AD122" s="89" t="s">
        <v>85</v>
      </c>
      <c r="AE122" s="89" t="s">
        <v>85</v>
      </c>
      <c r="AF122" s="101" t="s">
        <v>3100</v>
      </c>
      <c r="AG122" s="82" t="s">
        <v>1951</v>
      </c>
      <c r="AH122" s="9">
        <f>_xlfn.IFNA(VLOOKUP(AG122,ACCESSORIES!F:K,6,FALSE),"N/A")</f>
        <v>1.1000000000000001</v>
      </c>
      <c r="AI122" s="105" t="s">
        <v>266</v>
      </c>
      <c r="AJ122" s="105" t="s">
        <v>85</v>
      </c>
      <c r="AK122" s="3" t="s">
        <v>85</v>
      </c>
      <c r="AL122" s="105" t="s">
        <v>85</v>
      </c>
      <c r="AM122" s="105">
        <v>16.2</v>
      </c>
      <c r="AN122" s="105">
        <v>150</v>
      </c>
      <c r="AO122" s="26">
        <v>3</v>
      </c>
      <c r="AP122" s="26">
        <v>24</v>
      </c>
      <c r="AQ122" s="26">
        <v>32</v>
      </c>
      <c r="AR122" s="26">
        <v>45</v>
      </c>
      <c r="AS122" s="26">
        <v>207</v>
      </c>
      <c r="AT122" s="107">
        <v>203</v>
      </c>
      <c r="AU122" s="106">
        <v>79</v>
      </c>
      <c r="AV122" s="55">
        <v>52</v>
      </c>
      <c r="AW122" s="55">
        <v>74</v>
      </c>
      <c r="AX122" s="55">
        <v>33</v>
      </c>
      <c r="AY122" s="105" t="s">
        <v>85</v>
      </c>
      <c r="AZ122" s="104" t="str">
        <f>_xlfn.IFNA(VLOOKUP(AY122,ACCESSORIES!F:K,6,FALSE),"N/A")</f>
        <v>N/A</v>
      </c>
      <c r="BA122" s="105" t="s">
        <v>85</v>
      </c>
      <c r="BB122" s="104" t="str">
        <f>_xlfn.IFNA(VLOOKUP(BA122,ACCESSORIES!F:K,6,FALSE),"N/A")</f>
        <v>N/A</v>
      </c>
      <c r="BC122" s="79">
        <v>33.89</v>
      </c>
      <c r="BD122" s="57">
        <v>19.7</v>
      </c>
      <c r="BE122" s="57">
        <v>19.7</v>
      </c>
      <c r="BF122" s="57">
        <v>11</v>
      </c>
      <c r="BG122" s="82">
        <v>36</v>
      </c>
      <c r="BH122" s="122" t="s">
        <v>3551</v>
      </c>
      <c r="BI122" s="51" t="s">
        <v>4217</v>
      </c>
      <c r="BJ122" s="83" t="s">
        <v>4233</v>
      </c>
      <c r="BK122" s="83" t="s">
        <v>5150</v>
      </c>
      <c r="BL122" s="83" t="s">
        <v>5880</v>
      </c>
      <c r="BM122" s="83" t="s">
        <v>5881</v>
      </c>
      <c r="BN122" s="83" t="s">
        <v>5851</v>
      </c>
      <c r="BO122" s="83" t="s">
        <v>5878</v>
      </c>
      <c r="BP122" s="83" t="s">
        <v>4235</v>
      </c>
      <c r="BQ122" s="83"/>
      <c r="BR122" s="83"/>
      <c r="BS122" s="83"/>
      <c r="BT122" s="351" t="s">
        <v>3623</v>
      </c>
      <c r="BU122" s="363" t="s">
        <v>3624</v>
      </c>
      <c r="BV122" s="351" t="s">
        <v>3625</v>
      </c>
      <c r="BW122" s="363" t="s">
        <v>3626</v>
      </c>
      <c r="BX122" s="96" t="str">
        <f t="shared" si="7"/>
        <v>MR305 NV, 17x8.5, 0mm Offset, 5x4.5, 83mm Centerbore, Matte Black</v>
      </c>
      <c r="BY122" s="83" t="s">
        <v>4044</v>
      </c>
      <c r="BZ122" s="83" t="s">
        <v>4045</v>
      </c>
      <c r="CA122" s="83" t="str">
        <f t="shared" si="11"/>
        <v>STREET (3XX)</v>
      </c>
    </row>
    <row r="123" spans="1:79" s="39" customFormat="1" ht="15" customHeight="1">
      <c r="A123" s="23">
        <f t="shared" ref="A123:A195" si="13">ROW(B123)-2</f>
        <v>121</v>
      </c>
      <c r="B123" s="105" t="s">
        <v>84</v>
      </c>
      <c r="C123" s="105" t="s">
        <v>1072</v>
      </c>
      <c r="D123" s="5" t="s">
        <v>2369</v>
      </c>
      <c r="E123" s="149" t="str">
        <f>CONCATENATE(LEFT(D123,5),VLOOKUP(CONCATENATE(N123,"x",O123),'PART NUMBER GUIDE'!$B$9:$C$45,2,FALSE),VLOOKUP(CONCATENATE(P123, V123), 'PART NUMBER GUIDE'!$Q$6:$R$84, 2, FALSE),VLOOKUP(Y123,'PART NUMBER GUIDE'!$J$8:$K$37,2, FALSE),IF(U123="N/A",IF(ABS(S123)&lt;10,"0"&amp;ABS(S123),ABS(S123)),CONCATENATE(LEFT(U123,1),RIGHT(U123,1))), F123, G123)</f>
        <v>MR30578562325</v>
      </c>
      <c r="F123" s="93"/>
      <c r="G123" s="93"/>
      <c r="H123" s="81" t="s">
        <v>5477</v>
      </c>
      <c r="I123" s="356">
        <v>44351</v>
      </c>
      <c r="J123" s="87" t="s">
        <v>1265</v>
      </c>
      <c r="K123" s="400">
        <v>323</v>
      </c>
      <c r="L123" s="95">
        <f t="shared" si="8"/>
        <v>323</v>
      </c>
      <c r="M123" s="402"/>
      <c r="N123" s="5">
        <v>17</v>
      </c>
      <c r="O123" s="8">
        <v>8.5</v>
      </c>
      <c r="P123" s="105" t="str">
        <f t="shared" si="9"/>
        <v>6x120</v>
      </c>
      <c r="Q123" s="3">
        <v>6</v>
      </c>
      <c r="R123" s="3">
        <v>120</v>
      </c>
      <c r="S123" s="3">
        <v>25</v>
      </c>
      <c r="T123" s="17">
        <v>5.7</v>
      </c>
      <c r="U123" s="106" t="s">
        <v>85</v>
      </c>
      <c r="V123" s="17">
        <v>83</v>
      </c>
      <c r="W123" s="17">
        <v>29.54</v>
      </c>
      <c r="X123" s="52">
        <v>2500</v>
      </c>
      <c r="Y123" s="80" t="s">
        <v>5826</v>
      </c>
      <c r="Z123" s="80" t="s">
        <v>3005</v>
      </c>
      <c r="AA123" s="369" t="str">
        <f t="shared" si="10"/>
        <v>17x8.5, 6x120, 25 OS</v>
      </c>
      <c r="AB123" s="82" t="s">
        <v>1609</v>
      </c>
      <c r="AC123" s="92">
        <f>_xlfn.IFNA(VLOOKUP(AB123,ACCESSORIES!F:K,6,FALSE),"N/A")</f>
        <v>33</v>
      </c>
      <c r="AD123" s="89" t="s">
        <v>85</v>
      </c>
      <c r="AE123" s="89" t="s">
        <v>85</v>
      </c>
      <c r="AF123" s="101" t="s">
        <v>3100</v>
      </c>
      <c r="AG123" s="82" t="s">
        <v>1951</v>
      </c>
      <c r="AH123" s="9">
        <f>_xlfn.IFNA(VLOOKUP(AG123,ACCESSORIES!F:K,6,FALSE),"N/A")</f>
        <v>1.1000000000000001</v>
      </c>
      <c r="AI123" s="105" t="s">
        <v>266</v>
      </c>
      <c r="AJ123" s="105" t="s">
        <v>85</v>
      </c>
      <c r="AK123" s="3" t="s">
        <v>85</v>
      </c>
      <c r="AL123" s="105" t="s">
        <v>85</v>
      </c>
      <c r="AM123" s="105">
        <v>16.2</v>
      </c>
      <c r="AN123" s="105">
        <v>150</v>
      </c>
      <c r="AO123" s="26">
        <v>15.1</v>
      </c>
      <c r="AP123" s="26">
        <v>25</v>
      </c>
      <c r="AQ123" s="26">
        <v>33.5</v>
      </c>
      <c r="AR123" s="26">
        <v>39.4</v>
      </c>
      <c r="AS123" s="26">
        <v>209.8</v>
      </c>
      <c r="AT123" s="107">
        <v>200.5</v>
      </c>
      <c r="AU123" s="106">
        <v>79</v>
      </c>
      <c r="AV123" s="55">
        <v>52</v>
      </c>
      <c r="AW123" s="55">
        <v>74</v>
      </c>
      <c r="AX123" s="55">
        <v>30</v>
      </c>
      <c r="AY123" s="105" t="s">
        <v>85</v>
      </c>
      <c r="AZ123" s="104" t="str">
        <f>_xlfn.IFNA(VLOOKUP(AY123,ACCESSORIES!F:K,6,FALSE),"N/A")</f>
        <v>N/A</v>
      </c>
      <c r="BA123" s="105" t="s">
        <v>85</v>
      </c>
      <c r="BB123" s="104" t="str">
        <f>_xlfn.IFNA(VLOOKUP(BA123,ACCESSORIES!F:K,6,FALSE),"N/A")</f>
        <v>N/A</v>
      </c>
      <c r="BC123" s="79">
        <v>33.54</v>
      </c>
      <c r="BD123" s="57">
        <v>19.7</v>
      </c>
      <c r="BE123" s="57">
        <v>19.7</v>
      </c>
      <c r="BF123" s="57">
        <v>11</v>
      </c>
      <c r="BG123" s="15">
        <v>36</v>
      </c>
      <c r="BH123" s="122" t="s">
        <v>3551</v>
      </c>
      <c r="BI123" s="51" t="s">
        <v>4217</v>
      </c>
      <c r="BJ123" s="83" t="s">
        <v>4233</v>
      </c>
      <c r="BK123" s="83" t="s">
        <v>5150</v>
      </c>
      <c r="BL123" s="83" t="s">
        <v>5880</v>
      </c>
      <c r="BM123" s="83" t="s">
        <v>5881</v>
      </c>
      <c r="BN123" s="83" t="s">
        <v>5851</v>
      </c>
      <c r="BO123" s="83" t="s">
        <v>5878</v>
      </c>
      <c r="BP123" s="83" t="s">
        <v>4235</v>
      </c>
      <c r="BQ123" s="83"/>
      <c r="BR123" s="83"/>
      <c r="BS123" s="83"/>
      <c r="BT123" s="351" t="s">
        <v>3627</v>
      </c>
      <c r="BU123" s="363" t="s">
        <v>3628</v>
      </c>
      <c r="BV123" s="351" t="s">
        <v>3629</v>
      </c>
      <c r="BW123" s="363" t="s">
        <v>3630</v>
      </c>
      <c r="BX123" s="96" t="str">
        <f t="shared" ref="BX123:BX195" si="14">CONCATENATE(IF(J123="Closeout","CLOSEOUT - ",""),D123,", ",N123,"x",O123,", ",IF(U123="N/A","",CONCATENATE(U123,"/")),IF(S123&gt;0,CONCATENATE("+",S123),S123),"mm Offset, ",P123,", ",V123,"mm Centerbore, ",PROPER(Y123),IF(G123="R",", Race Drilled",""),"",IF(BA123="N/A","",CONCATENATE(", w/ ",BA123)))</f>
        <v>MR305 NV, 17x8.5, +25mm Offset, 6x120, 83mm Centerbore, Machined - Matte Black Lip</v>
      </c>
      <c r="BY123" s="83" t="s">
        <v>4044</v>
      </c>
      <c r="BZ123" s="83" t="s">
        <v>4045</v>
      </c>
      <c r="CA123" s="83" t="str">
        <f t="shared" si="11"/>
        <v>STREET (3XX)</v>
      </c>
    </row>
    <row r="124" spans="1:79" s="39" customFormat="1" ht="15" customHeight="1">
      <c r="A124" s="23">
        <f t="shared" si="13"/>
        <v>122</v>
      </c>
      <c r="B124" s="105" t="s">
        <v>84</v>
      </c>
      <c r="C124" s="105" t="s">
        <v>1072</v>
      </c>
      <c r="D124" s="5" t="s">
        <v>2369</v>
      </c>
      <c r="E124" s="149" t="str">
        <f>CONCATENATE(LEFT(D124,5),VLOOKUP(CONCATENATE(N124,"x",O124),'PART NUMBER GUIDE'!$B$9:$C$45,2,FALSE),VLOOKUP(CONCATENATE(P124, V124), 'PART NUMBER GUIDE'!$Q$6:$R$84, 2, FALSE),VLOOKUP(Y124,'PART NUMBER GUIDE'!$J$8:$K$37,2, FALSE),IF(U124="N/A",IF(ABS(S124)&lt;10,"0"&amp;ABS(S124),ABS(S124)),CONCATENATE(LEFT(U124,1),RIGHT(U124,1))), F124, G124)</f>
        <v>MR30578562525</v>
      </c>
      <c r="F124" s="93"/>
      <c r="G124" s="93"/>
      <c r="H124" s="81" t="s">
        <v>5478</v>
      </c>
      <c r="I124" s="356">
        <v>44351</v>
      </c>
      <c r="J124" s="87" t="s">
        <v>1265</v>
      </c>
      <c r="K124" s="400">
        <v>323</v>
      </c>
      <c r="L124" s="95">
        <f t="shared" si="8"/>
        <v>323</v>
      </c>
      <c r="M124" s="402"/>
      <c r="N124" s="5">
        <v>17</v>
      </c>
      <c r="O124" s="8">
        <v>8.5</v>
      </c>
      <c r="P124" s="105" t="str">
        <f t="shared" si="9"/>
        <v>6x120</v>
      </c>
      <c r="Q124" s="3">
        <v>6</v>
      </c>
      <c r="R124" s="3">
        <v>120</v>
      </c>
      <c r="S124" s="3">
        <v>25</v>
      </c>
      <c r="T124" s="17">
        <v>5.7</v>
      </c>
      <c r="U124" s="106" t="s">
        <v>85</v>
      </c>
      <c r="V124" s="17">
        <v>83</v>
      </c>
      <c r="W124" s="17">
        <v>29.93</v>
      </c>
      <c r="X124" s="52">
        <v>2500</v>
      </c>
      <c r="Y124" s="80" t="s">
        <v>2309</v>
      </c>
      <c r="Z124" s="81" t="s">
        <v>3002</v>
      </c>
      <c r="AA124" s="369" t="str">
        <f t="shared" si="10"/>
        <v>17x8.5, 6x120, 25 OS</v>
      </c>
      <c r="AB124" s="82" t="s">
        <v>1609</v>
      </c>
      <c r="AC124" s="92">
        <f>_xlfn.IFNA(VLOOKUP(AB124,ACCESSORIES!F:K,6,FALSE),"N/A")</f>
        <v>33</v>
      </c>
      <c r="AD124" s="89" t="s">
        <v>85</v>
      </c>
      <c r="AE124" s="89" t="s">
        <v>85</v>
      </c>
      <c r="AF124" s="101" t="s">
        <v>3100</v>
      </c>
      <c r="AG124" s="82" t="s">
        <v>1951</v>
      </c>
      <c r="AH124" s="9">
        <f>_xlfn.IFNA(VLOOKUP(AG124,ACCESSORIES!F:K,6,FALSE),"N/A")</f>
        <v>1.1000000000000001</v>
      </c>
      <c r="AI124" s="105" t="s">
        <v>266</v>
      </c>
      <c r="AJ124" s="105" t="s">
        <v>85</v>
      </c>
      <c r="AK124" s="3" t="s">
        <v>85</v>
      </c>
      <c r="AL124" s="105" t="s">
        <v>85</v>
      </c>
      <c r="AM124" s="105">
        <v>16.2</v>
      </c>
      <c r="AN124" s="105">
        <v>150</v>
      </c>
      <c r="AO124" s="26">
        <v>15.1</v>
      </c>
      <c r="AP124" s="26">
        <v>25</v>
      </c>
      <c r="AQ124" s="26">
        <v>33.5</v>
      </c>
      <c r="AR124" s="26">
        <v>39.4</v>
      </c>
      <c r="AS124" s="26">
        <v>209.8</v>
      </c>
      <c r="AT124" s="107">
        <v>200.5</v>
      </c>
      <c r="AU124" s="106">
        <v>79</v>
      </c>
      <c r="AV124" s="55">
        <v>52</v>
      </c>
      <c r="AW124" s="55">
        <v>74</v>
      </c>
      <c r="AX124" s="55">
        <v>30</v>
      </c>
      <c r="AY124" s="105" t="s">
        <v>85</v>
      </c>
      <c r="AZ124" s="104" t="str">
        <f>_xlfn.IFNA(VLOOKUP(AY124,ACCESSORIES!F:K,6,FALSE),"N/A")</f>
        <v>N/A</v>
      </c>
      <c r="BA124" s="105" t="s">
        <v>85</v>
      </c>
      <c r="BB124" s="104" t="str">
        <f>_xlfn.IFNA(VLOOKUP(BA124,ACCESSORIES!F:K,6,FALSE),"N/A")</f>
        <v>N/A</v>
      </c>
      <c r="BC124" s="79">
        <v>34.5</v>
      </c>
      <c r="BD124" s="57">
        <v>19.7</v>
      </c>
      <c r="BE124" s="57">
        <v>19.7</v>
      </c>
      <c r="BF124" s="57">
        <v>11</v>
      </c>
      <c r="BG124" s="15">
        <v>36</v>
      </c>
      <c r="BH124" s="122" t="s">
        <v>3551</v>
      </c>
      <c r="BI124" s="51" t="s">
        <v>4217</v>
      </c>
      <c r="BJ124" s="83" t="s">
        <v>4233</v>
      </c>
      <c r="BK124" s="83" t="s">
        <v>5150</v>
      </c>
      <c r="BL124" s="83" t="s">
        <v>5880</v>
      </c>
      <c r="BM124" s="83" t="s">
        <v>5881</v>
      </c>
      <c r="BN124" s="83" t="s">
        <v>5851</v>
      </c>
      <c r="BO124" s="83" t="s">
        <v>5878</v>
      </c>
      <c r="BP124" s="83" t="s">
        <v>4235</v>
      </c>
      <c r="BQ124" s="83"/>
      <c r="BR124" s="83"/>
      <c r="BS124" s="83"/>
      <c r="BT124" s="351" t="s">
        <v>3631</v>
      </c>
      <c r="BU124" s="363" t="s">
        <v>3632</v>
      </c>
      <c r="BV124" s="351" t="s">
        <v>3633</v>
      </c>
      <c r="BW124" s="363" t="s">
        <v>3634</v>
      </c>
      <c r="BX124" s="96" t="str">
        <f t="shared" si="14"/>
        <v>MR305 NV, 17x8.5, +25mm Offset, 6x120, 83mm Centerbore, Matte Black</v>
      </c>
      <c r="BY124" s="83" t="s">
        <v>4044</v>
      </c>
      <c r="BZ124" s="83" t="s">
        <v>4045</v>
      </c>
      <c r="CA124" s="83" t="str">
        <f t="shared" si="11"/>
        <v>STREET (3XX)</v>
      </c>
    </row>
    <row r="125" spans="1:79" s="39" customFormat="1" ht="15" customHeight="1">
      <c r="A125" s="23">
        <f t="shared" si="13"/>
        <v>123</v>
      </c>
      <c r="B125" s="105" t="s">
        <v>84</v>
      </c>
      <c r="C125" s="105" t="s">
        <v>1072</v>
      </c>
      <c r="D125" s="5" t="s">
        <v>2369</v>
      </c>
      <c r="E125" s="149" t="str">
        <f>CONCATENATE(LEFT(D125,5),VLOOKUP(CONCATENATE(N125,"x",O125),'PART NUMBER GUIDE'!$B$9:$C$45,2,FALSE),VLOOKUP(CONCATENATE(P125, V125), 'PART NUMBER GUIDE'!$Q$6:$R$84, 2, FALSE),VLOOKUP(Y125,'PART NUMBER GUIDE'!$J$8:$K$37,2, FALSE),IF(U125="N/A",IF(ABS(S125)&lt;10,"0"&amp;ABS(S125),ABS(S125)),CONCATENATE(LEFT(U125,1),RIGHT(U125,1))), F125, G125)</f>
        <v>MR30578562925</v>
      </c>
      <c r="F125" s="93"/>
      <c r="G125" s="93"/>
      <c r="H125" s="81" t="s">
        <v>5479</v>
      </c>
      <c r="I125" s="356">
        <v>44351</v>
      </c>
      <c r="J125" s="87" t="s">
        <v>1265</v>
      </c>
      <c r="K125" s="400">
        <v>345</v>
      </c>
      <c r="L125" s="95">
        <f t="shared" si="8"/>
        <v>345</v>
      </c>
      <c r="M125" s="402"/>
      <c r="N125" s="5">
        <v>17</v>
      </c>
      <c r="O125" s="8">
        <v>8.5</v>
      </c>
      <c r="P125" s="105" t="str">
        <f t="shared" si="9"/>
        <v>6x120</v>
      </c>
      <c r="Q125" s="3">
        <v>6</v>
      </c>
      <c r="R125" s="3">
        <v>120</v>
      </c>
      <c r="S125" s="3">
        <v>25</v>
      </c>
      <c r="T125" s="17">
        <v>5.7</v>
      </c>
      <c r="U125" s="106" t="s">
        <v>85</v>
      </c>
      <c r="V125" s="17">
        <v>83</v>
      </c>
      <c r="W125" s="17">
        <v>30.02</v>
      </c>
      <c r="X125" s="52">
        <v>2500</v>
      </c>
      <c r="Y125" s="80" t="s">
        <v>5833</v>
      </c>
      <c r="Z125" s="80" t="s">
        <v>3003</v>
      </c>
      <c r="AA125" s="369" t="str">
        <f t="shared" si="10"/>
        <v>17x8.5, 6x120, 25 OS</v>
      </c>
      <c r="AB125" s="82" t="s">
        <v>1609</v>
      </c>
      <c r="AC125" s="92">
        <f>_xlfn.IFNA(VLOOKUP(AB125,ACCESSORIES!F:K,6,FALSE),"N/A")</f>
        <v>33</v>
      </c>
      <c r="AD125" s="89" t="s">
        <v>85</v>
      </c>
      <c r="AE125" s="89" t="s">
        <v>85</v>
      </c>
      <c r="AF125" s="101" t="s">
        <v>3100</v>
      </c>
      <c r="AG125" s="82" t="s">
        <v>1951</v>
      </c>
      <c r="AH125" s="9">
        <f>_xlfn.IFNA(VLOOKUP(AG125,ACCESSORIES!F:K,6,FALSE),"N/A")</f>
        <v>1.1000000000000001</v>
      </c>
      <c r="AI125" s="105" t="s">
        <v>266</v>
      </c>
      <c r="AJ125" s="105" t="s">
        <v>85</v>
      </c>
      <c r="AK125" s="3" t="s">
        <v>85</v>
      </c>
      <c r="AL125" s="105" t="s">
        <v>85</v>
      </c>
      <c r="AM125" s="105">
        <v>16.2</v>
      </c>
      <c r="AN125" s="105">
        <v>150</v>
      </c>
      <c r="AO125" s="26">
        <v>15.1</v>
      </c>
      <c r="AP125" s="26">
        <v>25</v>
      </c>
      <c r="AQ125" s="26">
        <v>33.5</v>
      </c>
      <c r="AR125" s="26">
        <v>39.4</v>
      </c>
      <c r="AS125" s="26">
        <v>209.8</v>
      </c>
      <c r="AT125" s="107">
        <v>200.5</v>
      </c>
      <c r="AU125" s="106">
        <v>79</v>
      </c>
      <c r="AV125" s="55">
        <v>52</v>
      </c>
      <c r="AW125" s="55">
        <v>74</v>
      </c>
      <c r="AX125" s="55">
        <v>30</v>
      </c>
      <c r="AY125" s="105" t="s">
        <v>85</v>
      </c>
      <c r="AZ125" s="104" t="str">
        <f>_xlfn.IFNA(VLOOKUP(AY125,ACCESSORIES!F:K,6,FALSE),"N/A")</f>
        <v>N/A</v>
      </c>
      <c r="BA125" s="105" t="s">
        <v>85</v>
      </c>
      <c r="BB125" s="104" t="str">
        <f>_xlfn.IFNA(VLOOKUP(BA125,ACCESSORIES!F:K,6,FALSE),"N/A")</f>
        <v>N/A</v>
      </c>
      <c r="BC125" s="79">
        <v>34.979999999999997</v>
      </c>
      <c r="BD125" s="57">
        <v>19.7</v>
      </c>
      <c r="BE125" s="57">
        <v>19.7</v>
      </c>
      <c r="BF125" s="57">
        <v>11</v>
      </c>
      <c r="BG125" s="15">
        <v>36</v>
      </c>
      <c r="BH125" s="122" t="s">
        <v>3551</v>
      </c>
      <c r="BI125" s="51" t="s">
        <v>4217</v>
      </c>
      <c r="BJ125" s="83" t="s">
        <v>4233</v>
      </c>
      <c r="BK125" s="83" t="s">
        <v>5150</v>
      </c>
      <c r="BL125" s="83" t="s">
        <v>5880</v>
      </c>
      <c r="BM125" s="83" t="s">
        <v>5881</v>
      </c>
      <c r="BN125" s="83" t="s">
        <v>5851</v>
      </c>
      <c r="BO125" s="83" t="s">
        <v>5878</v>
      </c>
      <c r="BP125" s="83" t="s">
        <v>4235</v>
      </c>
      <c r="BQ125" s="83"/>
      <c r="BR125" s="83"/>
      <c r="BS125" s="83"/>
      <c r="BT125" s="351" t="s">
        <v>3635</v>
      </c>
      <c r="BU125" s="363" t="s">
        <v>3636</v>
      </c>
      <c r="BV125" s="351" t="s">
        <v>3637</v>
      </c>
      <c r="BW125" s="363" t="s">
        <v>3638</v>
      </c>
      <c r="BX125" s="96" t="str">
        <f t="shared" si="14"/>
        <v>MR305 NV, 17x8.5, +25mm Offset, 6x120, 83mm Centerbore, Method Bronze - Matte Black Lip</v>
      </c>
      <c r="BY125" s="83" t="s">
        <v>4044</v>
      </c>
      <c r="BZ125" s="83" t="s">
        <v>4045</v>
      </c>
      <c r="CA125" s="83" t="str">
        <f t="shared" si="11"/>
        <v>STREET (3XX)</v>
      </c>
    </row>
    <row r="126" spans="1:79" s="39" customFormat="1" ht="15" customHeight="1">
      <c r="A126" s="23">
        <f t="shared" si="13"/>
        <v>124</v>
      </c>
      <c r="B126" s="105" t="s">
        <v>84</v>
      </c>
      <c r="C126" s="105" t="s">
        <v>1072</v>
      </c>
      <c r="D126" s="5" t="s">
        <v>2369</v>
      </c>
      <c r="E126" s="94" t="str">
        <f>CONCATENATE(LEFT(D126,5),VLOOKUP(CONCATENATE(N126,"x",O126),'PART NUMBER GUIDE'!$B$9:$C$45,2,FALSE),VLOOKUP(CONCATENATE(P126, V126), 'PART NUMBER GUIDE'!$Q$6:$R$84, 2, FALSE),VLOOKUP(Y126,'PART NUMBER GUIDE'!$J$8:$K$37,2, FALSE),IF(U126="N/A",IF(ABS(S126)&lt;10,"0"&amp;ABS(S126),ABS(S126)),CONCATENATE(LEFT(U126,1),RIGHT(U126,1))), F126, G126)</f>
        <v>MR30578516300</v>
      </c>
      <c r="F126" s="93"/>
      <c r="G126" s="93"/>
      <c r="H126" s="81" t="s">
        <v>463</v>
      </c>
      <c r="I126" s="356">
        <v>41275</v>
      </c>
      <c r="J126" s="87" t="s">
        <v>1265</v>
      </c>
      <c r="K126" s="400">
        <v>323</v>
      </c>
      <c r="L126" s="95">
        <f t="shared" si="8"/>
        <v>323</v>
      </c>
      <c r="M126" s="402"/>
      <c r="N126" s="5">
        <v>17</v>
      </c>
      <c r="O126" s="8">
        <v>8.5</v>
      </c>
      <c r="P126" s="105" t="str">
        <f t="shared" si="9"/>
        <v>6x135</v>
      </c>
      <c r="Q126" s="3">
        <v>6</v>
      </c>
      <c r="R126" s="3">
        <v>135</v>
      </c>
      <c r="S126" s="3">
        <v>0</v>
      </c>
      <c r="T126" s="17">
        <v>4.75</v>
      </c>
      <c r="U126" s="106" t="s">
        <v>85</v>
      </c>
      <c r="V126" s="17">
        <v>94</v>
      </c>
      <c r="W126" s="8">
        <v>29.75</v>
      </c>
      <c r="X126" s="52">
        <v>2500</v>
      </c>
      <c r="Y126" s="80" t="s">
        <v>5826</v>
      </c>
      <c r="Z126" s="80" t="s">
        <v>3005</v>
      </c>
      <c r="AA126" s="369" t="str">
        <f t="shared" si="10"/>
        <v>17x8.5, 6x135, 0 OS</v>
      </c>
      <c r="AB126" s="82" t="s">
        <v>1596</v>
      </c>
      <c r="AC126" s="92">
        <f>_xlfn.IFNA(VLOOKUP(AB126,ACCESSORIES!F:K,6,FALSE),"N/A")</f>
        <v>33</v>
      </c>
      <c r="AD126" s="89" t="s">
        <v>85</v>
      </c>
      <c r="AE126" s="89" t="s">
        <v>85</v>
      </c>
      <c r="AF126" s="82" t="s">
        <v>3015</v>
      </c>
      <c r="AG126" s="82" t="s">
        <v>1951</v>
      </c>
      <c r="AH126" s="9">
        <f>_xlfn.IFNA(VLOOKUP(AG126,ACCESSORIES!F:K,6,FALSE),"N/A")</f>
        <v>1.1000000000000001</v>
      </c>
      <c r="AI126" s="105" t="s">
        <v>266</v>
      </c>
      <c r="AJ126" s="105" t="s">
        <v>85</v>
      </c>
      <c r="AK126" s="3" t="s">
        <v>85</v>
      </c>
      <c r="AL126" s="105" t="s">
        <v>85</v>
      </c>
      <c r="AM126" s="105">
        <v>16.2</v>
      </c>
      <c r="AN126" s="105">
        <v>170</v>
      </c>
      <c r="AO126" s="26">
        <v>12</v>
      </c>
      <c r="AP126" s="26">
        <v>28</v>
      </c>
      <c r="AQ126" s="26">
        <v>32</v>
      </c>
      <c r="AR126" s="26">
        <v>45</v>
      </c>
      <c r="AS126" s="26">
        <v>207</v>
      </c>
      <c r="AT126" s="107">
        <v>203</v>
      </c>
      <c r="AU126" s="106">
        <v>90</v>
      </c>
      <c r="AV126" s="55">
        <v>52.7</v>
      </c>
      <c r="AW126" s="55">
        <v>75</v>
      </c>
      <c r="AX126" s="55">
        <v>33</v>
      </c>
      <c r="AY126" s="105" t="s">
        <v>85</v>
      </c>
      <c r="AZ126" s="104" t="str">
        <f>_xlfn.IFNA(VLOOKUP(AY126,ACCESSORIES!F:K,6,FALSE),"N/A")</f>
        <v>N/A</v>
      </c>
      <c r="BA126" s="105" t="s">
        <v>85</v>
      </c>
      <c r="BB126" s="104" t="str">
        <f>_xlfn.IFNA(VLOOKUP(BA126,ACCESSORIES!F:K,6,FALSE),"N/A")</f>
        <v>N/A</v>
      </c>
      <c r="BC126" s="79">
        <v>34.86</v>
      </c>
      <c r="BD126" s="57">
        <v>19.7</v>
      </c>
      <c r="BE126" s="57">
        <v>19.7</v>
      </c>
      <c r="BF126" s="57">
        <v>11</v>
      </c>
      <c r="BG126" s="82">
        <v>36</v>
      </c>
      <c r="BH126" s="122" t="s">
        <v>3551</v>
      </c>
      <c r="BI126" s="51" t="s">
        <v>4217</v>
      </c>
      <c r="BJ126" s="83" t="s">
        <v>4233</v>
      </c>
      <c r="BK126" s="83" t="s">
        <v>5150</v>
      </c>
      <c r="BL126" s="83" t="s">
        <v>5880</v>
      </c>
      <c r="BM126" s="83" t="s">
        <v>5881</v>
      </c>
      <c r="BN126" s="83" t="s">
        <v>5851</v>
      </c>
      <c r="BO126" s="83" t="s">
        <v>5878</v>
      </c>
      <c r="BP126" s="83" t="s">
        <v>4235</v>
      </c>
      <c r="BQ126" s="83"/>
      <c r="BR126" s="83"/>
      <c r="BS126" s="83"/>
      <c r="BT126" s="351" t="s">
        <v>3627</v>
      </c>
      <c r="BU126" s="363" t="s">
        <v>3628</v>
      </c>
      <c r="BV126" s="351" t="s">
        <v>3629</v>
      </c>
      <c r="BW126" s="363" t="s">
        <v>3630</v>
      </c>
      <c r="BX126" s="96" t="str">
        <f t="shared" si="14"/>
        <v>MR305 NV, 17x8.5, 0mm Offset, 6x135, 94mm Centerbore, Machined - Matte Black Lip</v>
      </c>
      <c r="BY126" s="83" t="s">
        <v>4044</v>
      </c>
      <c r="BZ126" s="83" t="s">
        <v>4045</v>
      </c>
      <c r="CA126" s="83" t="str">
        <f t="shared" si="11"/>
        <v>STREET (3XX)</v>
      </c>
    </row>
    <row r="127" spans="1:79" s="39" customFormat="1" ht="15" customHeight="1">
      <c r="A127" s="23">
        <f t="shared" si="13"/>
        <v>125</v>
      </c>
      <c r="B127" s="105" t="s">
        <v>84</v>
      </c>
      <c r="C127" s="105" t="s">
        <v>1072</v>
      </c>
      <c r="D127" s="5" t="s">
        <v>2369</v>
      </c>
      <c r="E127" s="94" t="str">
        <f>CONCATENATE(LEFT(D127,5),VLOOKUP(CONCATENATE(N127,"x",O127),'PART NUMBER GUIDE'!$B$9:$C$45,2,FALSE),VLOOKUP(CONCATENATE(P127, V127), 'PART NUMBER GUIDE'!$Q$6:$R$84, 2, FALSE),VLOOKUP(Y127,'PART NUMBER GUIDE'!$J$8:$K$37,2, FALSE),IF(U127="N/A",IF(ABS(S127)&lt;10,"0"&amp;ABS(S127),ABS(S127)),CONCATENATE(LEFT(U127,1),RIGHT(U127,1))), F127, G127)</f>
        <v>MR30578516500</v>
      </c>
      <c r="F127" s="93"/>
      <c r="G127" s="93"/>
      <c r="H127" s="81" t="s">
        <v>464</v>
      </c>
      <c r="I127" s="356">
        <v>41275</v>
      </c>
      <c r="J127" s="87" t="s">
        <v>1265</v>
      </c>
      <c r="K127" s="400">
        <v>323</v>
      </c>
      <c r="L127" s="95">
        <f t="shared" si="8"/>
        <v>323</v>
      </c>
      <c r="M127" s="402"/>
      <c r="N127" s="5">
        <v>17</v>
      </c>
      <c r="O127" s="8">
        <v>8.5</v>
      </c>
      <c r="P127" s="105" t="str">
        <f t="shared" si="9"/>
        <v>6x135</v>
      </c>
      <c r="Q127" s="3">
        <v>6</v>
      </c>
      <c r="R127" s="3">
        <v>135</v>
      </c>
      <c r="S127" s="3">
        <v>0</v>
      </c>
      <c r="T127" s="17">
        <v>4.75</v>
      </c>
      <c r="U127" s="106" t="s">
        <v>85</v>
      </c>
      <c r="V127" s="17">
        <v>94</v>
      </c>
      <c r="W127" s="8">
        <v>29.74</v>
      </c>
      <c r="X127" s="52">
        <v>2500</v>
      </c>
      <c r="Y127" s="80" t="s">
        <v>2309</v>
      </c>
      <c r="Z127" s="81" t="s">
        <v>3002</v>
      </c>
      <c r="AA127" s="369" t="str">
        <f t="shared" si="10"/>
        <v>17x8.5, 6x135, 0 OS</v>
      </c>
      <c r="AB127" s="82" t="s">
        <v>1596</v>
      </c>
      <c r="AC127" s="92">
        <f>_xlfn.IFNA(VLOOKUP(AB127,ACCESSORIES!F:K,6,FALSE),"N/A")</f>
        <v>33</v>
      </c>
      <c r="AD127" s="89" t="s">
        <v>85</v>
      </c>
      <c r="AE127" s="89" t="s">
        <v>85</v>
      </c>
      <c r="AF127" s="82" t="s">
        <v>3015</v>
      </c>
      <c r="AG127" s="82" t="s">
        <v>1951</v>
      </c>
      <c r="AH127" s="9">
        <f>_xlfn.IFNA(VLOOKUP(AG127,ACCESSORIES!F:K,6,FALSE),"N/A")</f>
        <v>1.1000000000000001</v>
      </c>
      <c r="AI127" s="105" t="s">
        <v>266</v>
      </c>
      <c r="AJ127" s="105" t="s">
        <v>85</v>
      </c>
      <c r="AK127" s="3" t="s">
        <v>85</v>
      </c>
      <c r="AL127" s="105" t="s">
        <v>85</v>
      </c>
      <c r="AM127" s="105">
        <v>16.2</v>
      </c>
      <c r="AN127" s="105">
        <v>170</v>
      </c>
      <c r="AO127" s="26">
        <v>12</v>
      </c>
      <c r="AP127" s="26">
        <v>28</v>
      </c>
      <c r="AQ127" s="26">
        <v>32</v>
      </c>
      <c r="AR127" s="26">
        <v>45</v>
      </c>
      <c r="AS127" s="26">
        <v>207</v>
      </c>
      <c r="AT127" s="107">
        <v>203</v>
      </c>
      <c r="AU127" s="106">
        <v>90</v>
      </c>
      <c r="AV127" s="55">
        <v>52.7</v>
      </c>
      <c r="AW127" s="55">
        <v>75</v>
      </c>
      <c r="AX127" s="55">
        <v>33</v>
      </c>
      <c r="AY127" s="105" t="s">
        <v>85</v>
      </c>
      <c r="AZ127" s="104" t="str">
        <f>_xlfn.IFNA(VLOOKUP(AY127,ACCESSORIES!F:K,6,FALSE),"N/A")</f>
        <v>N/A</v>
      </c>
      <c r="BA127" s="105" t="s">
        <v>85</v>
      </c>
      <c r="BB127" s="104" t="str">
        <f>_xlfn.IFNA(VLOOKUP(BA127,ACCESSORIES!F:K,6,FALSE),"N/A")</f>
        <v>N/A</v>
      </c>
      <c r="BC127" s="79">
        <v>35.11</v>
      </c>
      <c r="BD127" s="57">
        <v>19.7</v>
      </c>
      <c r="BE127" s="57">
        <v>19.7</v>
      </c>
      <c r="BF127" s="57">
        <v>11</v>
      </c>
      <c r="BG127" s="82">
        <v>36</v>
      </c>
      <c r="BH127" s="122" t="s">
        <v>3551</v>
      </c>
      <c r="BI127" s="51" t="s">
        <v>4217</v>
      </c>
      <c r="BJ127" s="83" t="s">
        <v>4233</v>
      </c>
      <c r="BK127" s="83" t="s">
        <v>5150</v>
      </c>
      <c r="BL127" s="83" t="s">
        <v>5880</v>
      </c>
      <c r="BM127" s="83" t="s">
        <v>5881</v>
      </c>
      <c r="BN127" s="83" t="s">
        <v>5851</v>
      </c>
      <c r="BO127" s="83" t="s">
        <v>5878</v>
      </c>
      <c r="BP127" s="83" t="s">
        <v>4235</v>
      </c>
      <c r="BQ127" s="83"/>
      <c r="BR127" s="83"/>
      <c r="BS127" s="83"/>
      <c r="BT127" s="351" t="s">
        <v>3631</v>
      </c>
      <c r="BU127" s="363" t="s">
        <v>3632</v>
      </c>
      <c r="BV127" s="351" t="s">
        <v>3633</v>
      </c>
      <c r="BW127" s="363" t="s">
        <v>3634</v>
      </c>
      <c r="BX127" s="96" t="str">
        <f t="shared" si="14"/>
        <v>MR305 NV, 17x8.5, 0mm Offset, 6x135, 94mm Centerbore, Matte Black</v>
      </c>
      <c r="BY127" s="83" t="s">
        <v>4044</v>
      </c>
      <c r="BZ127" s="83" t="s">
        <v>4045</v>
      </c>
      <c r="CA127" s="83" t="str">
        <f t="shared" si="11"/>
        <v>STREET (3XX)</v>
      </c>
    </row>
    <row r="128" spans="1:79" s="39" customFormat="1" ht="15" customHeight="1">
      <c r="A128" s="23">
        <f t="shared" si="13"/>
        <v>126</v>
      </c>
      <c r="B128" s="105" t="s">
        <v>84</v>
      </c>
      <c r="C128" s="105" t="s">
        <v>1072</v>
      </c>
      <c r="D128" s="5" t="s">
        <v>2369</v>
      </c>
      <c r="E128" s="94" t="str">
        <f>CONCATENATE(LEFT(D128,5),VLOOKUP(CONCATENATE(N128,"x",O128),'PART NUMBER GUIDE'!$B$9:$C$45,2,FALSE),VLOOKUP(CONCATENATE(P128, V128), 'PART NUMBER GUIDE'!$Q$6:$R$84, 2, FALSE),VLOOKUP(Y128,'PART NUMBER GUIDE'!$J$8:$K$37,2, FALSE),IF(U128="N/A",IF(ABS(S128)&lt;10,"0"&amp;ABS(S128),ABS(S128)),CONCATENATE(LEFT(U128,1),RIGHT(U128,1))), F128, G128)</f>
        <v>MR30578516800</v>
      </c>
      <c r="F128" s="93"/>
      <c r="G128" s="93"/>
      <c r="H128" s="81" t="s">
        <v>6333</v>
      </c>
      <c r="I128" s="356">
        <v>44596</v>
      </c>
      <c r="J128" s="87" t="s">
        <v>1265</v>
      </c>
      <c r="K128" s="400">
        <v>345</v>
      </c>
      <c r="L128" s="95">
        <f t="shared" si="8"/>
        <v>345</v>
      </c>
      <c r="M128" s="402"/>
      <c r="N128" s="5">
        <v>17</v>
      </c>
      <c r="O128" s="8">
        <v>8.5</v>
      </c>
      <c r="P128" s="105" t="str">
        <f t="shared" si="9"/>
        <v>6x135</v>
      </c>
      <c r="Q128" s="3">
        <v>6</v>
      </c>
      <c r="R128" s="3">
        <v>135</v>
      </c>
      <c r="S128" s="3">
        <v>0</v>
      </c>
      <c r="T128" s="17">
        <v>4.75</v>
      </c>
      <c r="U128" s="106" t="s">
        <v>85</v>
      </c>
      <c r="V128" s="17">
        <v>94</v>
      </c>
      <c r="W128" s="8">
        <v>29.74</v>
      </c>
      <c r="X128" s="52">
        <v>2500</v>
      </c>
      <c r="Y128" s="80" t="s">
        <v>6067</v>
      </c>
      <c r="Z128" s="80" t="s">
        <v>3007</v>
      </c>
      <c r="AA128" s="369" t="str">
        <f t="shared" si="10"/>
        <v>17x8.5, 6x135, 0 OS</v>
      </c>
      <c r="AB128" s="82" t="s">
        <v>1596</v>
      </c>
      <c r="AC128" s="92">
        <f>_xlfn.IFNA(VLOOKUP(AB128,ACCESSORIES!F:K,6,FALSE),"N/A")</f>
        <v>33</v>
      </c>
      <c r="AD128" s="89" t="s">
        <v>85</v>
      </c>
      <c r="AE128" s="89" t="s">
        <v>85</v>
      </c>
      <c r="AF128" s="82" t="s">
        <v>3015</v>
      </c>
      <c r="AG128" s="82" t="s">
        <v>1951</v>
      </c>
      <c r="AH128" s="9">
        <f>_xlfn.IFNA(VLOOKUP(AG128,ACCESSORIES!F:K,6,FALSE),"N/A")</f>
        <v>1.1000000000000001</v>
      </c>
      <c r="AI128" s="105" t="s">
        <v>266</v>
      </c>
      <c r="AJ128" s="105" t="s">
        <v>85</v>
      </c>
      <c r="AK128" s="3" t="s">
        <v>85</v>
      </c>
      <c r="AL128" s="105" t="s">
        <v>85</v>
      </c>
      <c r="AM128" s="105">
        <v>16.2</v>
      </c>
      <c r="AN128" s="105">
        <v>170</v>
      </c>
      <c r="AO128" s="26">
        <v>12</v>
      </c>
      <c r="AP128" s="26">
        <v>28</v>
      </c>
      <c r="AQ128" s="26">
        <v>32</v>
      </c>
      <c r="AR128" s="26">
        <v>45</v>
      </c>
      <c r="AS128" s="26">
        <v>207</v>
      </c>
      <c r="AT128" s="107">
        <v>203</v>
      </c>
      <c r="AU128" s="106">
        <v>90</v>
      </c>
      <c r="AV128" s="11">
        <v>52.7</v>
      </c>
      <c r="AW128" s="11">
        <v>75</v>
      </c>
      <c r="AX128" s="55">
        <v>33</v>
      </c>
      <c r="AY128" s="105" t="s">
        <v>85</v>
      </c>
      <c r="AZ128" s="104" t="str">
        <f>_xlfn.IFNA(VLOOKUP(AY128,ACCESSORIES!F:K,6,FALSE),"N/A")</f>
        <v>N/A</v>
      </c>
      <c r="BA128" s="105" t="s">
        <v>85</v>
      </c>
      <c r="BB128" s="104" t="str">
        <f>_xlfn.IFNA(VLOOKUP(BA128,ACCESSORIES!F:K,6,FALSE),"N/A")</f>
        <v>N/A</v>
      </c>
      <c r="BC128" s="79">
        <v>34.81</v>
      </c>
      <c r="BD128" s="57">
        <v>19.7</v>
      </c>
      <c r="BE128" s="57">
        <v>19.7</v>
      </c>
      <c r="BF128" s="57">
        <v>11</v>
      </c>
      <c r="BG128" s="82">
        <v>36</v>
      </c>
      <c r="BH128" s="122" t="s">
        <v>3551</v>
      </c>
      <c r="BI128" s="51" t="s">
        <v>4217</v>
      </c>
      <c r="BJ128" s="83" t="s">
        <v>4233</v>
      </c>
      <c r="BK128" s="83" t="s">
        <v>5150</v>
      </c>
      <c r="BL128" s="83" t="s">
        <v>5880</v>
      </c>
      <c r="BM128" s="83" t="s">
        <v>5881</v>
      </c>
      <c r="BN128" s="83" t="s">
        <v>5851</v>
      </c>
      <c r="BO128" s="83" t="s">
        <v>5878</v>
      </c>
      <c r="BP128" s="83" t="s">
        <v>4235</v>
      </c>
      <c r="BQ128" s="83"/>
      <c r="BR128" s="83"/>
      <c r="BS128" s="83"/>
      <c r="BT128" s="351" t="s">
        <v>6635</v>
      </c>
      <c r="BU128" s="425" t="s">
        <v>6634</v>
      </c>
      <c r="BV128" s="351" t="s">
        <v>6636</v>
      </c>
      <c r="BW128" s="425" t="s">
        <v>6637</v>
      </c>
      <c r="BX128" s="96" t="str">
        <f t="shared" si="14"/>
        <v>MR305 NV, 17x8.5, 0mm Offset, 6x135, 94mm Centerbore, Titanium - Matte Black Lip</v>
      </c>
      <c r="BY128" s="83" t="s">
        <v>4044</v>
      </c>
      <c r="BZ128" s="83" t="s">
        <v>4045</v>
      </c>
      <c r="CA128" s="83" t="str">
        <f t="shared" si="11"/>
        <v>STREET (3XX)</v>
      </c>
    </row>
    <row r="129" spans="1:79" s="39" customFormat="1" ht="15" customHeight="1">
      <c r="A129" s="23">
        <f t="shared" si="13"/>
        <v>127</v>
      </c>
      <c r="B129" s="105" t="s">
        <v>84</v>
      </c>
      <c r="C129" s="105" t="s">
        <v>1072</v>
      </c>
      <c r="D129" s="5" t="s">
        <v>2369</v>
      </c>
      <c r="E129" s="94" t="str">
        <f>CONCATENATE(LEFT(D129,5),VLOOKUP(CONCATENATE(N129,"x",O129),'PART NUMBER GUIDE'!$B$9:$C$45,2,FALSE),VLOOKUP(CONCATENATE(P129, V129), 'PART NUMBER GUIDE'!$Q$6:$R$84, 2, FALSE),VLOOKUP(Y129,'PART NUMBER GUIDE'!$J$8:$K$37,2, FALSE),IF(U129="N/A",IF(ABS(S129)&lt;10,"0"&amp;ABS(S129),ABS(S129)),CONCATENATE(LEFT(U129,1),RIGHT(U129,1))), F129, G129)</f>
        <v>MR30578516900</v>
      </c>
      <c r="F129" s="93"/>
      <c r="G129" s="93"/>
      <c r="H129" s="81" t="s">
        <v>465</v>
      </c>
      <c r="I129" s="356">
        <v>41275</v>
      </c>
      <c r="J129" s="87" t="s">
        <v>1265</v>
      </c>
      <c r="K129" s="400">
        <v>345</v>
      </c>
      <c r="L129" s="95">
        <f t="shared" si="8"/>
        <v>345</v>
      </c>
      <c r="M129" s="402"/>
      <c r="N129" s="5">
        <v>17</v>
      </c>
      <c r="O129" s="8">
        <v>8.5</v>
      </c>
      <c r="P129" s="105" t="str">
        <f t="shared" si="9"/>
        <v>6x135</v>
      </c>
      <c r="Q129" s="3">
        <v>6</v>
      </c>
      <c r="R129" s="3">
        <v>135</v>
      </c>
      <c r="S129" s="3">
        <v>0</v>
      </c>
      <c r="T129" s="17">
        <v>4.75</v>
      </c>
      <c r="U129" s="106" t="s">
        <v>85</v>
      </c>
      <c r="V129" s="17">
        <v>94</v>
      </c>
      <c r="W129" s="8">
        <v>29.74</v>
      </c>
      <c r="X129" s="52">
        <v>2500</v>
      </c>
      <c r="Y129" s="80" t="s">
        <v>5833</v>
      </c>
      <c r="Z129" s="80" t="s">
        <v>3003</v>
      </c>
      <c r="AA129" s="369" t="str">
        <f t="shared" si="10"/>
        <v>17x8.5, 6x135, 0 OS</v>
      </c>
      <c r="AB129" s="82" t="s">
        <v>1596</v>
      </c>
      <c r="AC129" s="92">
        <f>_xlfn.IFNA(VLOOKUP(AB129,ACCESSORIES!F:K,6,FALSE),"N/A")</f>
        <v>33</v>
      </c>
      <c r="AD129" s="89" t="s">
        <v>85</v>
      </c>
      <c r="AE129" s="89" t="s">
        <v>85</v>
      </c>
      <c r="AF129" s="82" t="s">
        <v>3015</v>
      </c>
      <c r="AG129" s="82" t="s">
        <v>1951</v>
      </c>
      <c r="AH129" s="9">
        <f>_xlfn.IFNA(VLOOKUP(AG129,ACCESSORIES!F:K,6,FALSE),"N/A")</f>
        <v>1.1000000000000001</v>
      </c>
      <c r="AI129" s="105" t="s">
        <v>266</v>
      </c>
      <c r="AJ129" s="105" t="s">
        <v>85</v>
      </c>
      <c r="AK129" s="3" t="s">
        <v>85</v>
      </c>
      <c r="AL129" s="105" t="s">
        <v>85</v>
      </c>
      <c r="AM129" s="105">
        <v>16.2</v>
      </c>
      <c r="AN129" s="105">
        <v>170</v>
      </c>
      <c r="AO129" s="26">
        <v>12</v>
      </c>
      <c r="AP129" s="26">
        <v>28</v>
      </c>
      <c r="AQ129" s="26">
        <v>32</v>
      </c>
      <c r="AR129" s="26">
        <v>45</v>
      </c>
      <c r="AS129" s="26">
        <v>207</v>
      </c>
      <c r="AT129" s="107">
        <v>203</v>
      </c>
      <c r="AU129" s="106">
        <v>90</v>
      </c>
      <c r="AV129" s="55">
        <v>52.7</v>
      </c>
      <c r="AW129" s="55">
        <v>75</v>
      </c>
      <c r="AX129" s="55">
        <v>33</v>
      </c>
      <c r="AY129" s="105" t="s">
        <v>85</v>
      </c>
      <c r="AZ129" s="104" t="str">
        <f>_xlfn.IFNA(VLOOKUP(AY129,ACCESSORIES!F:K,6,FALSE),"N/A")</f>
        <v>N/A</v>
      </c>
      <c r="BA129" s="105" t="s">
        <v>85</v>
      </c>
      <c r="BB129" s="104" t="str">
        <f>_xlfn.IFNA(VLOOKUP(BA129,ACCESSORIES!F:K,6,FALSE),"N/A")</f>
        <v>N/A</v>
      </c>
      <c r="BC129" s="79">
        <v>34.959999999999994</v>
      </c>
      <c r="BD129" s="57">
        <v>19.7</v>
      </c>
      <c r="BE129" s="57">
        <v>19.7</v>
      </c>
      <c r="BF129" s="57">
        <v>11</v>
      </c>
      <c r="BG129" s="82">
        <v>36</v>
      </c>
      <c r="BH129" s="122" t="s">
        <v>3551</v>
      </c>
      <c r="BI129" s="51" t="s">
        <v>4217</v>
      </c>
      <c r="BJ129" s="83" t="s">
        <v>4233</v>
      </c>
      <c r="BK129" s="83" t="s">
        <v>5150</v>
      </c>
      <c r="BL129" s="83" t="s">
        <v>5880</v>
      </c>
      <c r="BM129" s="83" t="s">
        <v>5881</v>
      </c>
      <c r="BN129" s="83" t="s">
        <v>5851</v>
      </c>
      <c r="BO129" s="83" t="s">
        <v>5878</v>
      </c>
      <c r="BP129" s="83" t="s">
        <v>4235</v>
      </c>
      <c r="BQ129" s="83"/>
      <c r="BR129" s="83"/>
      <c r="BS129" s="83"/>
      <c r="BT129" s="351" t="s">
        <v>3635</v>
      </c>
      <c r="BU129" s="363" t="s">
        <v>3636</v>
      </c>
      <c r="BV129" s="351" t="s">
        <v>3637</v>
      </c>
      <c r="BW129" s="363" t="s">
        <v>3638</v>
      </c>
      <c r="BX129" s="96" t="str">
        <f t="shared" si="14"/>
        <v>MR305 NV, 17x8.5, 0mm Offset, 6x135, 94mm Centerbore, Method Bronze - Matte Black Lip</v>
      </c>
      <c r="BY129" s="83" t="s">
        <v>4044</v>
      </c>
      <c r="BZ129" s="83" t="s">
        <v>4045</v>
      </c>
      <c r="CA129" s="83" t="str">
        <f t="shared" si="11"/>
        <v>STREET (3XX)</v>
      </c>
    </row>
    <row r="130" spans="1:79" s="39" customFormat="1" ht="15" customHeight="1">
      <c r="A130" s="23">
        <f t="shared" si="13"/>
        <v>128</v>
      </c>
      <c r="B130" s="105" t="s">
        <v>84</v>
      </c>
      <c r="C130" s="105" t="s">
        <v>1072</v>
      </c>
      <c r="D130" s="5" t="s">
        <v>2369</v>
      </c>
      <c r="E130" s="94" t="str">
        <f>CONCATENATE(LEFT(D130,5),VLOOKUP(CONCATENATE(N130,"x",O130),'PART NUMBER GUIDE'!$B$9:$C$45,2,FALSE),VLOOKUP(CONCATENATE(P130, V130), 'PART NUMBER GUIDE'!$Q$6:$R$84, 2, FALSE),VLOOKUP(Y130,'PART NUMBER GUIDE'!$J$8:$K$37,2, FALSE),IF(U130="N/A",IF(ABS(S130)&lt;10,"0"&amp;ABS(S130),ABS(S130)),CONCATENATE(LEFT(U130,1),RIGHT(U130,1))), F130, G130)</f>
        <v>MR305785161000</v>
      </c>
      <c r="F130" s="93"/>
      <c r="G130" s="93"/>
      <c r="H130" s="81" t="s">
        <v>5670</v>
      </c>
      <c r="I130" s="356">
        <v>44253</v>
      </c>
      <c r="J130" s="87" t="s">
        <v>1265</v>
      </c>
      <c r="K130" s="400">
        <v>382.5</v>
      </c>
      <c r="L130" s="95">
        <f t="shared" si="8"/>
        <v>382.5</v>
      </c>
      <c r="M130" s="402"/>
      <c r="N130" s="5">
        <v>17</v>
      </c>
      <c r="O130" s="8">
        <v>8.5</v>
      </c>
      <c r="P130" s="105" t="str">
        <f t="shared" si="9"/>
        <v>6x135</v>
      </c>
      <c r="Q130" s="3">
        <v>6</v>
      </c>
      <c r="R130" s="3">
        <v>135</v>
      </c>
      <c r="S130" s="3">
        <v>0</v>
      </c>
      <c r="T130" s="17">
        <v>4.75</v>
      </c>
      <c r="U130" s="106" t="s">
        <v>85</v>
      </c>
      <c r="V130" s="17">
        <v>94</v>
      </c>
      <c r="W130" s="8">
        <v>29.74</v>
      </c>
      <c r="X130" s="52">
        <v>2500</v>
      </c>
      <c r="Y130" s="407" t="s">
        <v>5834</v>
      </c>
      <c r="Z130" s="407" t="s">
        <v>3002</v>
      </c>
      <c r="AA130" s="369" t="str">
        <f t="shared" si="10"/>
        <v>17x8.5, 6x135, 0 OS</v>
      </c>
      <c r="AB130" s="82" t="s">
        <v>2686</v>
      </c>
      <c r="AC130" s="92">
        <f>_xlfn.IFNA(VLOOKUP(AB130,ACCESSORIES!F:K,6,FALSE),"N/A")</f>
        <v>33</v>
      </c>
      <c r="AD130" s="89" t="s">
        <v>85</v>
      </c>
      <c r="AE130" s="89" t="s">
        <v>85</v>
      </c>
      <c r="AF130" s="82" t="s">
        <v>3015</v>
      </c>
      <c r="AG130" s="82" t="s">
        <v>1541</v>
      </c>
      <c r="AH130" s="9">
        <f>_xlfn.IFNA(VLOOKUP(AG130,ACCESSORIES!F:K,6,FALSE),"N/A")</f>
        <v>1.1000000000000001</v>
      </c>
      <c r="AI130" s="105" t="s">
        <v>266</v>
      </c>
      <c r="AJ130" s="105" t="s">
        <v>85</v>
      </c>
      <c r="AK130" s="3" t="s">
        <v>85</v>
      </c>
      <c r="AL130" s="105" t="s">
        <v>85</v>
      </c>
      <c r="AM130" s="105">
        <v>16.2</v>
      </c>
      <c r="AN130" s="105">
        <v>170</v>
      </c>
      <c r="AO130" s="26">
        <v>12</v>
      </c>
      <c r="AP130" s="26">
        <v>28</v>
      </c>
      <c r="AQ130" s="26">
        <v>32</v>
      </c>
      <c r="AR130" s="26">
        <v>45</v>
      </c>
      <c r="AS130" s="26">
        <v>207</v>
      </c>
      <c r="AT130" s="107">
        <v>203</v>
      </c>
      <c r="AU130" s="106">
        <v>89.5</v>
      </c>
      <c r="AV130" s="55">
        <v>32.9</v>
      </c>
      <c r="AW130" s="55">
        <v>37.5</v>
      </c>
      <c r="AX130" s="55">
        <v>33</v>
      </c>
      <c r="AY130" s="105" t="s">
        <v>85</v>
      </c>
      <c r="AZ130" s="104" t="str">
        <f>_xlfn.IFNA(VLOOKUP(AY130,ACCESSORIES!F:K,6,FALSE),"N/A")</f>
        <v>N/A</v>
      </c>
      <c r="BA130" s="105" t="s">
        <v>85</v>
      </c>
      <c r="BB130" s="104" t="str">
        <f>_xlfn.IFNA(VLOOKUP(BA130,ACCESSORIES!F:K,6,FALSE),"N/A")</f>
        <v>N/A</v>
      </c>
      <c r="BC130" s="79">
        <v>35.14</v>
      </c>
      <c r="BD130" s="57">
        <v>19.7</v>
      </c>
      <c r="BE130" s="57">
        <v>19.7</v>
      </c>
      <c r="BF130" s="57">
        <v>11</v>
      </c>
      <c r="BG130" s="82">
        <v>36</v>
      </c>
      <c r="BH130" s="122" t="s">
        <v>3551</v>
      </c>
      <c r="BI130" s="51" t="s">
        <v>4217</v>
      </c>
      <c r="BJ130" s="83" t="s">
        <v>5882</v>
      </c>
      <c r="BK130" s="83" t="s">
        <v>4233</v>
      </c>
      <c r="BL130" s="83" t="s">
        <v>5150</v>
      </c>
      <c r="BM130" s="83" t="s">
        <v>5880</v>
      </c>
      <c r="BN130" s="83" t="s">
        <v>5883</v>
      </c>
      <c r="BO130" s="83" t="s">
        <v>5884</v>
      </c>
      <c r="BP130" s="83" t="s">
        <v>5885</v>
      </c>
      <c r="BQ130" s="83" t="s">
        <v>4235</v>
      </c>
      <c r="BR130" s="83"/>
      <c r="BS130" s="83"/>
      <c r="BT130" s="351" t="s">
        <v>5675</v>
      </c>
      <c r="BU130" s="363" t="s">
        <v>5674</v>
      </c>
      <c r="BV130" s="351" t="s">
        <v>5677</v>
      </c>
      <c r="BW130" s="363" t="s">
        <v>5676</v>
      </c>
      <c r="BX130" s="96" t="str">
        <f t="shared" si="14"/>
        <v>MR305 NV, 17x8.5, 0mm Offset, 6x135, 94mm Centerbore, Matte Black - Gloss Black Lip</v>
      </c>
      <c r="BY130" s="83" t="s">
        <v>4044</v>
      </c>
      <c r="BZ130" s="83" t="s">
        <v>4045</v>
      </c>
      <c r="CA130" s="83" t="str">
        <f t="shared" si="11"/>
        <v>STREET (3XX)</v>
      </c>
    </row>
    <row r="131" spans="1:79" s="39" customFormat="1" ht="15" customHeight="1">
      <c r="A131" s="23">
        <f t="shared" si="13"/>
        <v>129</v>
      </c>
      <c r="B131" s="105" t="s">
        <v>84</v>
      </c>
      <c r="C131" s="105" t="s">
        <v>1072</v>
      </c>
      <c r="D131" s="5" t="s">
        <v>2369</v>
      </c>
      <c r="E131" s="149" t="str">
        <f>CONCATENATE(LEFT(D131,5),VLOOKUP(CONCATENATE(N131,"x",O131),'PART NUMBER GUIDE'!$B$9:$C$45,2,FALSE),VLOOKUP(CONCATENATE(P131, V131), 'PART NUMBER GUIDE'!$Q$6:$R$84, 2, FALSE),VLOOKUP(Y131,'PART NUMBER GUIDE'!$J$8:$K$37,2, FALSE),IF(U131="N/A",IF(ABS(S131)&lt;10,"0"&amp;ABS(S131),ABS(S131)),CONCATENATE(LEFT(U131,1),RIGHT(U131,1))), F131, G131)</f>
        <v>MR30578516325</v>
      </c>
      <c r="F131" s="93"/>
      <c r="G131" s="93"/>
      <c r="H131" s="81" t="s">
        <v>5480</v>
      </c>
      <c r="I131" s="356">
        <v>44351</v>
      </c>
      <c r="J131" s="87" t="s">
        <v>1265</v>
      </c>
      <c r="K131" s="400">
        <v>323</v>
      </c>
      <c r="L131" s="95">
        <f t="shared" ref="L131:L194" si="15">IF(J131="Coming Soon",K131,IF(J131="Active",K131,""))</f>
        <v>323</v>
      </c>
      <c r="M131" s="402"/>
      <c r="N131" s="5">
        <v>17</v>
      </c>
      <c r="O131" s="8">
        <v>8.5</v>
      </c>
      <c r="P131" s="105" t="str">
        <f t="shared" ref="P131:P194" si="16">CONCATENATE(Q131,"x",R131)</f>
        <v>6x135</v>
      </c>
      <c r="Q131" s="3">
        <v>6</v>
      </c>
      <c r="R131" s="3">
        <v>135</v>
      </c>
      <c r="S131" s="3">
        <v>25</v>
      </c>
      <c r="T131" s="17">
        <v>5.7</v>
      </c>
      <c r="U131" s="106" t="s">
        <v>85</v>
      </c>
      <c r="V131" s="17">
        <v>94</v>
      </c>
      <c r="W131" s="17">
        <v>29.32</v>
      </c>
      <c r="X131" s="52">
        <v>2500</v>
      </c>
      <c r="Y131" s="80" t="s">
        <v>5826</v>
      </c>
      <c r="Z131" s="80" t="s">
        <v>3005</v>
      </c>
      <c r="AA131" s="369" t="str">
        <f t="shared" ref="AA131:AA194" si="17">_xlfn.CONCAT(N131,"x",O131,","," ",P131,","," ",S131," ","OS")</f>
        <v>17x8.5, 6x135, 25 OS</v>
      </c>
      <c r="AB131" s="82" t="s">
        <v>1596</v>
      </c>
      <c r="AC131" s="92">
        <f>_xlfn.IFNA(VLOOKUP(AB131,ACCESSORIES!F:K,6,FALSE),"N/A")</f>
        <v>33</v>
      </c>
      <c r="AD131" s="89" t="s">
        <v>85</v>
      </c>
      <c r="AE131" s="89" t="s">
        <v>85</v>
      </c>
      <c r="AF131" s="82" t="s">
        <v>3015</v>
      </c>
      <c r="AG131" s="82" t="s">
        <v>1951</v>
      </c>
      <c r="AH131" s="9">
        <f>_xlfn.IFNA(VLOOKUP(AG131,ACCESSORIES!F:K,6,FALSE),"N/A")</f>
        <v>1.1000000000000001</v>
      </c>
      <c r="AI131" s="105" t="s">
        <v>266</v>
      </c>
      <c r="AJ131" s="105" t="s">
        <v>85</v>
      </c>
      <c r="AK131" s="3" t="s">
        <v>85</v>
      </c>
      <c r="AL131" s="105" t="s">
        <v>85</v>
      </c>
      <c r="AM131" s="105">
        <v>16.2</v>
      </c>
      <c r="AN131" s="105">
        <v>170</v>
      </c>
      <c r="AO131" s="26">
        <v>6.8</v>
      </c>
      <c r="AP131" s="26">
        <v>31.4</v>
      </c>
      <c r="AQ131" s="26">
        <v>33.5</v>
      </c>
      <c r="AR131" s="26">
        <v>39.4</v>
      </c>
      <c r="AS131" s="26">
        <v>209.8</v>
      </c>
      <c r="AT131" s="107">
        <v>200.5</v>
      </c>
      <c r="AU131" s="106">
        <v>90</v>
      </c>
      <c r="AV131" s="55">
        <v>52.7</v>
      </c>
      <c r="AW131" s="55">
        <v>75</v>
      </c>
      <c r="AX131" s="55">
        <v>30</v>
      </c>
      <c r="AY131" s="105" t="s">
        <v>85</v>
      </c>
      <c r="AZ131" s="104" t="str">
        <f>_xlfn.IFNA(VLOOKUP(AY131,ACCESSORIES!F:K,6,FALSE),"N/A")</f>
        <v>N/A</v>
      </c>
      <c r="BA131" s="105" t="s">
        <v>85</v>
      </c>
      <c r="BB131" s="104" t="str">
        <f>_xlfn.IFNA(VLOOKUP(BA131,ACCESSORIES!F:K,6,FALSE),"N/A")</f>
        <v>N/A</v>
      </c>
      <c r="BC131" s="79">
        <v>33.32</v>
      </c>
      <c r="BD131" s="57">
        <v>19.7</v>
      </c>
      <c r="BE131" s="57">
        <v>19.7</v>
      </c>
      <c r="BF131" s="57">
        <v>11</v>
      </c>
      <c r="BG131" s="15">
        <v>36</v>
      </c>
      <c r="BH131" s="122" t="s">
        <v>3551</v>
      </c>
      <c r="BI131" s="51" t="s">
        <v>4217</v>
      </c>
      <c r="BJ131" s="83" t="s">
        <v>4233</v>
      </c>
      <c r="BK131" s="83" t="s">
        <v>5150</v>
      </c>
      <c r="BL131" s="83" t="s">
        <v>5880</v>
      </c>
      <c r="BM131" s="83" t="s">
        <v>5881</v>
      </c>
      <c r="BN131" s="83" t="s">
        <v>5851</v>
      </c>
      <c r="BO131" s="83" t="s">
        <v>5878</v>
      </c>
      <c r="BP131" s="83" t="s">
        <v>4235</v>
      </c>
      <c r="BQ131" s="83"/>
      <c r="BR131" s="83"/>
      <c r="BS131" s="83"/>
      <c r="BT131" s="351" t="s">
        <v>3627</v>
      </c>
      <c r="BU131" s="363" t="s">
        <v>3628</v>
      </c>
      <c r="BV131" s="351" t="s">
        <v>3629</v>
      </c>
      <c r="BW131" s="363" t="s">
        <v>3630</v>
      </c>
      <c r="BX131" s="96" t="str">
        <f t="shared" si="14"/>
        <v>MR305 NV, 17x8.5, +25mm Offset, 6x135, 94mm Centerbore, Machined - Matte Black Lip</v>
      </c>
      <c r="BY131" s="83" t="s">
        <v>4044</v>
      </c>
      <c r="BZ131" s="83" t="s">
        <v>4045</v>
      </c>
      <c r="CA131" s="83" t="str">
        <f t="shared" ref="CA131:CA194" si="18">C131</f>
        <v>STREET (3XX)</v>
      </c>
    </row>
    <row r="132" spans="1:79" s="39" customFormat="1" ht="15" customHeight="1">
      <c r="A132" s="23">
        <f t="shared" si="13"/>
        <v>130</v>
      </c>
      <c r="B132" s="105" t="s">
        <v>84</v>
      </c>
      <c r="C132" s="105" t="s">
        <v>1072</v>
      </c>
      <c r="D132" s="5" t="s">
        <v>2369</v>
      </c>
      <c r="E132" s="149" t="str">
        <f>CONCATENATE(LEFT(D132,5),VLOOKUP(CONCATENATE(N132,"x",O132),'PART NUMBER GUIDE'!$B$9:$C$45,2,FALSE),VLOOKUP(CONCATENATE(P132, V132), 'PART NUMBER GUIDE'!$Q$6:$R$84, 2, FALSE),VLOOKUP(Y132,'PART NUMBER GUIDE'!$J$8:$K$37,2, FALSE),IF(U132="N/A",IF(ABS(S132)&lt;10,"0"&amp;ABS(S132),ABS(S132)),CONCATENATE(LEFT(U132,1),RIGHT(U132,1))), F132, G132)</f>
        <v>MR30578516525</v>
      </c>
      <c r="F132" s="93"/>
      <c r="G132" s="93"/>
      <c r="H132" s="81" t="s">
        <v>5481</v>
      </c>
      <c r="I132" s="356">
        <v>44351</v>
      </c>
      <c r="J132" s="87" t="s">
        <v>1265</v>
      </c>
      <c r="K132" s="400">
        <v>323</v>
      </c>
      <c r="L132" s="95">
        <f t="shared" si="15"/>
        <v>323</v>
      </c>
      <c r="M132" s="402"/>
      <c r="N132" s="5">
        <v>17</v>
      </c>
      <c r="O132" s="8">
        <v>8.5</v>
      </c>
      <c r="P132" s="105" t="str">
        <f t="shared" si="16"/>
        <v>6x135</v>
      </c>
      <c r="Q132" s="3">
        <v>6</v>
      </c>
      <c r="R132" s="3">
        <v>135</v>
      </c>
      <c r="S132" s="3">
        <v>25</v>
      </c>
      <c r="T132" s="17">
        <v>5.7</v>
      </c>
      <c r="U132" s="106" t="s">
        <v>85</v>
      </c>
      <c r="V132" s="17">
        <v>94</v>
      </c>
      <c r="W132" s="17">
        <v>30.24</v>
      </c>
      <c r="X132" s="52">
        <v>2500</v>
      </c>
      <c r="Y132" s="80" t="s">
        <v>2309</v>
      </c>
      <c r="Z132" s="81" t="s">
        <v>3002</v>
      </c>
      <c r="AA132" s="369" t="str">
        <f t="shared" si="17"/>
        <v>17x8.5, 6x135, 25 OS</v>
      </c>
      <c r="AB132" s="82" t="s">
        <v>1596</v>
      </c>
      <c r="AC132" s="92">
        <f>_xlfn.IFNA(VLOOKUP(AB132,ACCESSORIES!F:K,6,FALSE),"N/A")</f>
        <v>33</v>
      </c>
      <c r="AD132" s="89" t="s">
        <v>85</v>
      </c>
      <c r="AE132" s="89" t="s">
        <v>85</v>
      </c>
      <c r="AF132" s="82" t="s">
        <v>3015</v>
      </c>
      <c r="AG132" s="82" t="s">
        <v>1951</v>
      </c>
      <c r="AH132" s="9">
        <f>_xlfn.IFNA(VLOOKUP(AG132,ACCESSORIES!F:K,6,FALSE),"N/A")</f>
        <v>1.1000000000000001</v>
      </c>
      <c r="AI132" s="105" t="s">
        <v>266</v>
      </c>
      <c r="AJ132" s="105" t="s">
        <v>85</v>
      </c>
      <c r="AK132" s="3" t="s">
        <v>85</v>
      </c>
      <c r="AL132" s="105" t="s">
        <v>85</v>
      </c>
      <c r="AM132" s="105">
        <v>16.2</v>
      </c>
      <c r="AN132" s="105">
        <v>170</v>
      </c>
      <c r="AO132" s="26">
        <v>6.8</v>
      </c>
      <c r="AP132" s="26">
        <v>31.4</v>
      </c>
      <c r="AQ132" s="26">
        <v>33.5</v>
      </c>
      <c r="AR132" s="26">
        <v>39.4</v>
      </c>
      <c r="AS132" s="26">
        <v>209.8</v>
      </c>
      <c r="AT132" s="107">
        <v>200.5</v>
      </c>
      <c r="AU132" s="106">
        <v>90</v>
      </c>
      <c r="AV132" s="55">
        <v>52.7</v>
      </c>
      <c r="AW132" s="55">
        <v>75</v>
      </c>
      <c r="AX132" s="55">
        <v>30</v>
      </c>
      <c r="AY132" s="105" t="s">
        <v>85</v>
      </c>
      <c r="AZ132" s="104" t="str">
        <f>_xlfn.IFNA(VLOOKUP(AY132,ACCESSORIES!F:K,6,FALSE),"N/A")</f>
        <v>N/A</v>
      </c>
      <c r="BA132" s="105" t="s">
        <v>85</v>
      </c>
      <c r="BB132" s="104" t="str">
        <f>_xlfn.IFNA(VLOOKUP(BA132,ACCESSORIES!F:K,6,FALSE),"N/A")</f>
        <v>N/A</v>
      </c>
      <c r="BC132" s="79">
        <v>34.909999999999997</v>
      </c>
      <c r="BD132" s="57">
        <v>19.7</v>
      </c>
      <c r="BE132" s="57">
        <v>19.7</v>
      </c>
      <c r="BF132" s="57">
        <v>11</v>
      </c>
      <c r="BG132" s="15">
        <v>36</v>
      </c>
      <c r="BH132" s="122" t="s">
        <v>3551</v>
      </c>
      <c r="BI132" s="51" t="s">
        <v>4217</v>
      </c>
      <c r="BJ132" s="83" t="s">
        <v>4233</v>
      </c>
      <c r="BK132" s="83" t="s">
        <v>5150</v>
      </c>
      <c r="BL132" s="83" t="s">
        <v>5880</v>
      </c>
      <c r="BM132" s="83" t="s">
        <v>5881</v>
      </c>
      <c r="BN132" s="83" t="s">
        <v>5851</v>
      </c>
      <c r="BO132" s="83" t="s">
        <v>5878</v>
      </c>
      <c r="BP132" s="83" t="s">
        <v>4235</v>
      </c>
      <c r="BQ132" s="83"/>
      <c r="BR132" s="83"/>
      <c r="BS132" s="83"/>
      <c r="BT132" s="351" t="s">
        <v>3631</v>
      </c>
      <c r="BU132" s="363" t="s">
        <v>3632</v>
      </c>
      <c r="BV132" s="351" t="s">
        <v>3633</v>
      </c>
      <c r="BW132" s="363" t="s">
        <v>3634</v>
      </c>
      <c r="BX132" s="96" t="str">
        <f t="shared" si="14"/>
        <v>MR305 NV, 17x8.5, +25mm Offset, 6x135, 94mm Centerbore, Matte Black</v>
      </c>
      <c r="BY132" s="83" t="s">
        <v>4044</v>
      </c>
      <c r="BZ132" s="83" t="s">
        <v>4045</v>
      </c>
      <c r="CA132" s="83" t="str">
        <f t="shared" si="18"/>
        <v>STREET (3XX)</v>
      </c>
    </row>
    <row r="133" spans="1:79" s="39" customFormat="1" ht="15" customHeight="1">
      <c r="A133" s="23">
        <f t="shared" si="13"/>
        <v>131</v>
      </c>
      <c r="B133" s="105" t="s">
        <v>84</v>
      </c>
      <c r="C133" s="105" t="s">
        <v>1072</v>
      </c>
      <c r="D133" s="5" t="s">
        <v>2369</v>
      </c>
      <c r="E133" s="149" t="str">
        <f>CONCATENATE(LEFT(D133,5),VLOOKUP(CONCATENATE(N133,"x",O133),'PART NUMBER GUIDE'!$B$9:$C$45,2,FALSE),VLOOKUP(CONCATENATE(P133, V133), 'PART NUMBER GUIDE'!$Q$6:$R$84, 2, FALSE),VLOOKUP(Y133,'PART NUMBER GUIDE'!$J$8:$K$37,2, FALSE),IF(U133="N/A",IF(ABS(S133)&lt;10,"0"&amp;ABS(S133),ABS(S133)),CONCATENATE(LEFT(U133,1),RIGHT(U133,1))), F133, G133)</f>
        <v>MR30578516925</v>
      </c>
      <c r="F133" s="93"/>
      <c r="G133" s="93"/>
      <c r="H133" s="81" t="s">
        <v>5482</v>
      </c>
      <c r="I133" s="356">
        <v>44351</v>
      </c>
      <c r="J133" s="87" t="s">
        <v>1265</v>
      </c>
      <c r="K133" s="400">
        <v>345</v>
      </c>
      <c r="L133" s="95">
        <f t="shared" si="15"/>
        <v>345</v>
      </c>
      <c r="M133" s="402"/>
      <c r="N133" s="5">
        <v>17</v>
      </c>
      <c r="O133" s="8">
        <v>8.5</v>
      </c>
      <c r="P133" s="105" t="str">
        <f t="shared" si="16"/>
        <v>6x135</v>
      </c>
      <c r="Q133" s="3">
        <v>6</v>
      </c>
      <c r="R133" s="3">
        <v>135</v>
      </c>
      <c r="S133" s="3">
        <v>25</v>
      </c>
      <c r="T133" s="17">
        <v>5.7</v>
      </c>
      <c r="U133" s="106" t="s">
        <v>85</v>
      </c>
      <c r="V133" s="17">
        <v>94</v>
      </c>
      <c r="W133" s="17">
        <v>29.87</v>
      </c>
      <c r="X133" s="52">
        <v>2500</v>
      </c>
      <c r="Y133" s="80" t="s">
        <v>5833</v>
      </c>
      <c r="Z133" s="80" t="s">
        <v>3003</v>
      </c>
      <c r="AA133" s="369" t="str">
        <f t="shared" si="17"/>
        <v>17x8.5, 6x135, 25 OS</v>
      </c>
      <c r="AB133" s="82" t="s">
        <v>1596</v>
      </c>
      <c r="AC133" s="92">
        <f>_xlfn.IFNA(VLOOKUP(AB133,ACCESSORIES!F:K,6,FALSE),"N/A")</f>
        <v>33</v>
      </c>
      <c r="AD133" s="89" t="s">
        <v>85</v>
      </c>
      <c r="AE133" s="89" t="s">
        <v>85</v>
      </c>
      <c r="AF133" s="82" t="s">
        <v>3015</v>
      </c>
      <c r="AG133" s="82" t="s">
        <v>1951</v>
      </c>
      <c r="AH133" s="9">
        <f>_xlfn.IFNA(VLOOKUP(AG133,ACCESSORIES!F:K,6,FALSE),"N/A")</f>
        <v>1.1000000000000001</v>
      </c>
      <c r="AI133" s="105" t="s">
        <v>266</v>
      </c>
      <c r="AJ133" s="105" t="s">
        <v>85</v>
      </c>
      <c r="AK133" s="3" t="s">
        <v>85</v>
      </c>
      <c r="AL133" s="105" t="s">
        <v>85</v>
      </c>
      <c r="AM133" s="105">
        <v>16.2</v>
      </c>
      <c r="AN133" s="105">
        <v>170</v>
      </c>
      <c r="AO133" s="26">
        <v>6.8</v>
      </c>
      <c r="AP133" s="26">
        <v>31.4</v>
      </c>
      <c r="AQ133" s="26">
        <v>33.5</v>
      </c>
      <c r="AR133" s="26">
        <v>39.4</v>
      </c>
      <c r="AS133" s="26">
        <v>209.8</v>
      </c>
      <c r="AT133" s="107">
        <v>200.5</v>
      </c>
      <c r="AU133" s="106">
        <v>90</v>
      </c>
      <c r="AV133" s="55">
        <v>52.7</v>
      </c>
      <c r="AW133" s="55">
        <v>75</v>
      </c>
      <c r="AX133" s="55">
        <v>30</v>
      </c>
      <c r="AY133" s="105" t="s">
        <v>85</v>
      </c>
      <c r="AZ133" s="104" t="str">
        <f>_xlfn.IFNA(VLOOKUP(AY133,ACCESSORIES!F:K,6,FALSE),"N/A")</f>
        <v>N/A</v>
      </c>
      <c r="BA133" s="105" t="s">
        <v>85</v>
      </c>
      <c r="BB133" s="104" t="str">
        <f>_xlfn.IFNA(VLOOKUP(BA133,ACCESSORIES!F:K,6,FALSE),"N/A")</f>
        <v>N/A</v>
      </c>
      <c r="BC133" s="79">
        <v>34.869999999999997</v>
      </c>
      <c r="BD133" s="57">
        <v>19.7</v>
      </c>
      <c r="BE133" s="57">
        <v>19.7</v>
      </c>
      <c r="BF133" s="57">
        <v>11</v>
      </c>
      <c r="BG133" s="15">
        <v>36</v>
      </c>
      <c r="BH133" s="122" t="s">
        <v>3551</v>
      </c>
      <c r="BI133" s="51" t="s">
        <v>4217</v>
      </c>
      <c r="BJ133" s="83" t="s">
        <v>4233</v>
      </c>
      <c r="BK133" s="83" t="s">
        <v>5150</v>
      </c>
      <c r="BL133" s="83" t="s">
        <v>5880</v>
      </c>
      <c r="BM133" s="83" t="s">
        <v>5881</v>
      </c>
      <c r="BN133" s="83" t="s">
        <v>5851</v>
      </c>
      <c r="BO133" s="83" t="s">
        <v>5878</v>
      </c>
      <c r="BP133" s="83" t="s">
        <v>4235</v>
      </c>
      <c r="BQ133" s="83"/>
      <c r="BR133" s="83"/>
      <c r="BS133" s="83"/>
      <c r="BT133" s="351" t="s">
        <v>3635</v>
      </c>
      <c r="BU133" s="363" t="s">
        <v>3636</v>
      </c>
      <c r="BV133" s="351" t="s">
        <v>3637</v>
      </c>
      <c r="BW133" s="363" t="s">
        <v>3638</v>
      </c>
      <c r="BX133" s="96" t="str">
        <f t="shared" si="14"/>
        <v>MR305 NV, 17x8.5, +25mm Offset, 6x135, 94mm Centerbore, Method Bronze - Matte Black Lip</v>
      </c>
      <c r="BY133" s="83" t="s">
        <v>4044</v>
      </c>
      <c r="BZ133" s="83" t="s">
        <v>4045</v>
      </c>
      <c r="CA133" s="83" t="str">
        <f t="shared" si="18"/>
        <v>STREET (3XX)</v>
      </c>
    </row>
    <row r="134" spans="1:79" s="39" customFormat="1" ht="15" customHeight="1">
      <c r="A134" s="23">
        <f t="shared" si="13"/>
        <v>132</v>
      </c>
      <c r="B134" s="105" t="s">
        <v>84</v>
      </c>
      <c r="C134" s="105" t="s">
        <v>1072</v>
      </c>
      <c r="D134" s="5" t="s">
        <v>2369</v>
      </c>
      <c r="E134" s="94" t="str">
        <f>CONCATENATE(LEFT(D134,5),VLOOKUP(CONCATENATE(N134,"x",O134),'PART NUMBER GUIDE'!$B$9:$C$45,2,FALSE),VLOOKUP(CONCATENATE(P134, V134), 'PART NUMBER GUIDE'!$Q$6:$R$84, 2, FALSE),VLOOKUP(Y134,'PART NUMBER GUIDE'!$J$8:$K$37,2, FALSE),IF(U134="N/A",IF(ABS(S134)&lt;10,"0"&amp;ABS(S134),ABS(S134)),CONCATENATE(LEFT(U134,1),RIGHT(U134,1))), F134, G134)</f>
        <v>MR30578550300</v>
      </c>
      <c r="F134" s="93"/>
      <c r="G134" s="93"/>
      <c r="H134" s="81" t="s">
        <v>466</v>
      </c>
      <c r="I134" s="356">
        <v>41275</v>
      </c>
      <c r="J134" s="87" t="s">
        <v>1265</v>
      </c>
      <c r="K134" s="400">
        <v>323</v>
      </c>
      <c r="L134" s="95">
        <f t="shared" si="15"/>
        <v>323</v>
      </c>
      <c r="M134" s="402"/>
      <c r="N134" s="5">
        <v>17</v>
      </c>
      <c r="O134" s="8">
        <v>8.5</v>
      </c>
      <c r="P134" s="105" t="str">
        <f t="shared" si="16"/>
        <v>5x5</v>
      </c>
      <c r="Q134" s="3">
        <v>5</v>
      </c>
      <c r="R134" s="3">
        <v>5</v>
      </c>
      <c r="S134" s="3">
        <v>0</v>
      </c>
      <c r="T134" s="17">
        <v>4.75</v>
      </c>
      <c r="U134" s="106" t="s">
        <v>85</v>
      </c>
      <c r="V134" s="17">
        <v>94</v>
      </c>
      <c r="W134" s="8">
        <v>29.77</v>
      </c>
      <c r="X134" s="52">
        <v>2500</v>
      </c>
      <c r="Y134" s="80" t="s">
        <v>5826</v>
      </c>
      <c r="Z134" s="80" t="s">
        <v>3005</v>
      </c>
      <c r="AA134" s="369" t="str">
        <f t="shared" si="17"/>
        <v>17x8.5, 5x5, 0 OS</v>
      </c>
      <c r="AB134" s="82" t="s">
        <v>1596</v>
      </c>
      <c r="AC134" s="92">
        <f>_xlfn.IFNA(VLOOKUP(AB134,ACCESSORIES!F:K,6,FALSE),"N/A")</f>
        <v>33</v>
      </c>
      <c r="AD134" s="89" t="s">
        <v>85</v>
      </c>
      <c r="AE134" s="89" t="s">
        <v>85</v>
      </c>
      <c r="AF134" s="82" t="s">
        <v>3015</v>
      </c>
      <c r="AG134" s="82" t="s">
        <v>1951</v>
      </c>
      <c r="AH134" s="9">
        <f>_xlfn.IFNA(VLOOKUP(AG134,ACCESSORIES!F:K,6,FALSE),"N/A")</f>
        <v>1.1000000000000001</v>
      </c>
      <c r="AI134" s="105" t="s">
        <v>266</v>
      </c>
      <c r="AJ134" s="105" t="s">
        <v>85</v>
      </c>
      <c r="AK134" s="3" t="s">
        <v>85</v>
      </c>
      <c r="AL134" s="105" t="s">
        <v>85</v>
      </c>
      <c r="AM134" s="105">
        <v>16.2</v>
      </c>
      <c r="AN134" s="105">
        <v>155</v>
      </c>
      <c r="AO134" s="26">
        <v>3</v>
      </c>
      <c r="AP134" s="26">
        <v>24</v>
      </c>
      <c r="AQ134" s="26">
        <v>32</v>
      </c>
      <c r="AR134" s="26">
        <v>45</v>
      </c>
      <c r="AS134" s="26">
        <v>207</v>
      </c>
      <c r="AT134" s="107">
        <v>203</v>
      </c>
      <c r="AU134" s="106">
        <v>90</v>
      </c>
      <c r="AV134" s="55">
        <v>52.7</v>
      </c>
      <c r="AW134" s="55">
        <v>75</v>
      </c>
      <c r="AX134" s="55">
        <v>33</v>
      </c>
      <c r="AY134" s="105" t="s">
        <v>85</v>
      </c>
      <c r="AZ134" s="104" t="str">
        <f>_xlfn.IFNA(VLOOKUP(AY134,ACCESSORIES!F:K,6,FALSE),"N/A")</f>
        <v>N/A</v>
      </c>
      <c r="BA134" s="105" t="s">
        <v>85</v>
      </c>
      <c r="BB134" s="104" t="str">
        <f>_xlfn.IFNA(VLOOKUP(BA134,ACCESSORIES!F:K,6,FALSE),"N/A")</f>
        <v>N/A</v>
      </c>
      <c r="BC134" s="79">
        <v>35.019999999999996</v>
      </c>
      <c r="BD134" s="57">
        <v>19.7</v>
      </c>
      <c r="BE134" s="57">
        <v>19.7</v>
      </c>
      <c r="BF134" s="57">
        <v>11</v>
      </c>
      <c r="BG134" s="82">
        <v>36</v>
      </c>
      <c r="BH134" s="122" t="s">
        <v>3551</v>
      </c>
      <c r="BI134" s="51" t="s">
        <v>4217</v>
      </c>
      <c r="BJ134" s="83" t="s">
        <v>4233</v>
      </c>
      <c r="BK134" s="83" t="s">
        <v>5150</v>
      </c>
      <c r="BL134" s="83" t="s">
        <v>5880</v>
      </c>
      <c r="BM134" s="83" t="s">
        <v>5881</v>
      </c>
      <c r="BN134" s="83" t="s">
        <v>5851</v>
      </c>
      <c r="BO134" s="83" t="s">
        <v>5878</v>
      </c>
      <c r="BP134" s="83" t="s">
        <v>4235</v>
      </c>
      <c r="BQ134" s="83"/>
      <c r="BR134" s="83"/>
      <c r="BS134" s="83"/>
      <c r="BT134" s="351" t="s">
        <v>3619</v>
      </c>
      <c r="BU134" s="363" t="s">
        <v>3620</v>
      </c>
      <c r="BV134" s="351" t="s">
        <v>3621</v>
      </c>
      <c r="BW134" s="363" t="s">
        <v>3622</v>
      </c>
      <c r="BX134" s="96" t="str">
        <f t="shared" si="14"/>
        <v>MR305 NV, 17x8.5, 0mm Offset, 5x5, 94mm Centerbore, Machined - Matte Black Lip</v>
      </c>
      <c r="BY134" s="83" t="s">
        <v>4044</v>
      </c>
      <c r="BZ134" s="83" t="s">
        <v>4045</v>
      </c>
      <c r="CA134" s="83" t="str">
        <f t="shared" si="18"/>
        <v>STREET (3XX)</v>
      </c>
    </row>
    <row r="135" spans="1:79" s="39" customFormat="1" ht="15" customHeight="1">
      <c r="A135" s="23">
        <f t="shared" si="13"/>
        <v>133</v>
      </c>
      <c r="B135" s="105" t="s">
        <v>84</v>
      </c>
      <c r="C135" s="105" t="s">
        <v>1072</v>
      </c>
      <c r="D135" s="5" t="s">
        <v>2369</v>
      </c>
      <c r="E135" s="94" t="str">
        <f>CONCATENATE(LEFT(D135,5),VLOOKUP(CONCATENATE(N135,"x",O135),'PART NUMBER GUIDE'!$B$9:$C$45,2,FALSE),VLOOKUP(CONCATENATE(P135, V135), 'PART NUMBER GUIDE'!$Q$6:$R$84, 2, FALSE),VLOOKUP(Y135,'PART NUMBER GUIDE'!$J$8:$K$37,2, FALSE),IF(U135="N/A",IF(ABS(S135)&lt;10,"0"&amp;ABS(S135),ABS(S135)),CONCATENATE(LEFT(U135,1),RIGHT(U135,1))), F135, G135)</f>
        <v>MR30578550500</v>
      </c>
      <c r="F135" s="93"/>
      <c r="G135" s="93"/>
      <c r="H135" s="81" t="s">
        <v>467</v>
      </c>
      <c r="I135" s="356">
        <v>41275</v>
      </c>
      <c r="J135" s="87" t="s">
        <v>1265</v>
      </c>
      <c r="K135" s="400">
        <v>323</v>
      </c>
      <c r="L135" s="95">
        <f t="shared" si="15"/>
        <v>323</v>
      </c>
      <c r="M135" s="402"/>
      <c r="N135" s="5">
        <v>17</v>
      </c>
      <c r="O135" s="8">
        <v>8.5</v>
      </c>
      <c r="P135" s="105" t="str">
        <f t="shared" si="16"/>
        <v>5x5</v>
      </c>
      <c r="Q135" s="3">
        <v>5</v>
      </c>
      <c r="R135" s="3">
        <v>5</v>
      </c>
      <c r="S135" s="3">
        <v>0</v>
      </c>
      <c r="T135" s="17">
        <v>4.75</v>
      </c>
      <c r="U135" s="106" t="s">
        <v>85</v>
      </c>
      <c r="V135" s="17">
        <v>94</v>
      </c>
      <c r="W135" s="8">
        <v>29.77</v>
      </c>
      <c r="X135" s="52">
        <v>2500</v>
      </c>
      <c r="Y135" s="80" t="s">
        <v>2309</v>
      </c>
      <c r="Z135" s="81" t="s">
        <v>3002</v>
      </c>
      <c r="AA135" s="369" t="str">
        <f t="shared" si="17"/>
        <v>17x8.5, 5x5, 0 OS</v>
      </c>
      <c r="AB135" s="82" t="s">
        <v>1596</v>
      </c>
      <c r="AC135" s="92">
        <f>_xlfn.IFNA(VLOOKUP(AB135,ACCESSORIES!F:K,6,FALSE),"N/A")</f>
        <v>33</v>
      </c>
      <c r="AD135" s="89" t="s">
        <v>85</v>
      </c>
      <c r="AE135" s="89" t="s">
        <v>85</v>
      </c>
      <c r="AF135" s="82" t="s">
        <v>3015</v>
      </c>
      <c r="AG135" s="82" t="s">
        <v>1951</v>
      </c>
      <c r="AH135" s="9">
        <f>_xlfn.IFNA(VLOOKUP(AG135,ACCESSORIES!F:K,6,FALSE),"N/A")</f>
        <v>1.1000000000000001</v>
      </c>
      <c r="AI135" s="105" t="s">
        <v>266</v>
      </c>
      <c r="AJ135" s="105" t="s">
        <v>85</v>
      </c>
      <c r="AK135" s="3" t="s">
        <v>85</v>
      </c>
      <c r="AL135" s="105" t="s">
        <v>85</v>
      </c>
      <c r="AM135" s="105">
        <v>16.2</v>
      </c>
      <c r="AN135" s="105">
        <v>155</v>
      </c>
      <c r="AO135" s="26">
        <v>3</v>
      </c>
      <c r="AP135" s="26">
        <v>24</v>
      </c>
      <c r="AQ135" s="26">
        <v>32</v>
      </c>
      <c r="AR135" s="26">
        <v>45</v>
      </c>
      <c r="AS135" s="26">
        <v>207</v>
      </c>
      <c r="AT135" s="107">
        <v>203</v>
      </c>
      <c r="AU135" s="106">
        <v>90</v>
      </c>
      <c r="AV135" s="55">
        <v>52.7</v>
      </c>
      <c r="AW135" s="55">
        <v>75</v>
      </c>
      <c r="AX135" s="55">
        <v>33</v>
      </c>
      <c r="AY135" s="105" t="s">
        <v>85</v>
      </c>
      <c r="AZ135" s="104" t="str">
        <f>_xlfn.IFNA(VLOOKUP(AY135,ACCESSORIES!F:K,6,FALSE),"N/A")</f>
        <v>N/A</v>
      </c>
      <c r="BA135" s="105" t="s">
        <v>85</v>
      </c>
      <c r="BB135" s="104" t="str">
        <f>_xlfn.IFNA(VLOOKUP(BA135,ACCESSORIES!F:K,6,FALSE),"N/A")</f>
        <v>N/A</v>
      </c>
      <c r="BC135" s="79">
        <v>35.06</v>
      </c>
      <c r="BD135" s="57">
        <v>19.7</v>
      </c>
      <c r="BE135" s="57">
        <v>19.7</v>
      </c>
      <c r="BF135" s="57">
        <v>11</v>
      </c>
      <c r="BG135" s="82">
        <v>36</v>
      </c>
      <c r="BH135" s="122" t="s">
        <v>3551</v>
      </c>
      <c r="BI135" s="51" t="s">
        <v>4217</v>
      </c>
      <c r="BJ135" s="83" t="s">
        <v>4233</v>
      </c>
      <c r="BK135" s="83" t="s">
        <v>5150</v>
      </c>
      <c r="BL135" s="83" t="s">
        <v>5880</v>
      </c>
      <c r="BM135" s="83" t="s">
        <v>5881</v>
      </c>
      <c r="BN135" s="83" t="s">
        <v>5851</v>
      </c>
      <c r="BO135" s="83" t="s">
        <v>5878</v>
      </c>
      <c r="BP135" s="83" t="s">
        <v>4235</v>
      </c>
      <c r="BQ135" s="83"/>
      <c r="BR135" s="83"/>
      <c r="BS135" s="83"/>
      <c r="BT135" s="351" t="s">
        <v>3623</v>
      </c>
      <c r="BU135" s="363" t="s">
        <v>3624</v>
      </c>
      <c r="BV135" s="351" t="s">
        <v>3625</v>
      </c>
      <c r="BW135" s="363" t="s">
        <v>3626</v>
      </c>
      <c r="BX135" s="96" t="str">
        <f t="shared" si="14"/>
        <v>MR305 NV, 17x8.5, 0mm Offset, 5x5, 94mm Centerbore, Matte Black</v>
      </c>
      <c r="BY135" s="83" t="s">
        <v>4044</v>
      </c>
      <c r="BZ135" s="83" t="s">
        <v>4045</v>
      </c>
      <c r="CA135" s="83" t="str">
        <f t="shared" si="18"/>
        <v>STREET (3XX)</v>
      </c>
    </row>
    <row r="136" spans="1:79" s="39" customFormat="1" ht="15" customHeight="1">
      <c r="A136" s="23">
        <f t="shared" si="13"/>
        <v>134</v>
      </c>
      <c r="B136" s="105" t="s">
        <v>84</v>
      </c>
      <c r="C136" s="105" t="s">
        <v>1072</v>
      </c>
      <c r="D136" s="5" t="s">
        <v>2369</v>
      </c>
      <c r="E136" s="94" t="str">
        <f>CONCATENATE(LEFT(D136,5),VLOOKUP(CONCATENATE(N136,"x",O136),'PART NUMBER GUIDE'!$B$9:$C$45,2,FALSE),VLOOKUP(CONCATENATE(P136, V136), 'PART NUMBER GUIDE'!$Q$6:$R$84, 2, FALSE),VLOOKUP(Y136,'PART NUMBER GUIDE'!$J$8:$K$37,2, FALSE),IF(U136="N/A",IF(ABS(S136)&lt;10,"0"&amp;ABS(S136),ABS(S136)),CONCATENATE(LEFT(U136,1),RIGHT(U136,1))), F136, G136)</f>
        <v>MR30578550800</v>
      </c>
      <c r="F136" s="93"/>
      <c r="G136" s="93"/>
      <c r="H136" s="81" t="s">
        <v>6334</v>
      </c>
      <c r="I136" s="356">
        <v>44596</v>
      </c>
      <c r="J136" s="87" t="s">
        <v>1265</v>
      </c>
      <c r="K136" s="400">
        <v>345</v>
      </c>
      <c r="L136" s="95">
        <f t="shared" si="15"/>
        <v>345</v>
      </c>
      <c r="M136" s="402"/>
      <c r="N136" s="5">
        <v>17</v>
      </c>
      <c r="O136" s="8">
        <v>8.5</v>
      </c>
      <c r="P136" s="105" t="str">
        <f t="shared" si="16"/>
        <v>5x5</v>
      </c>
      <c r="Q136" s="3">
        <v>5</v>
      </c>
      <c r="R136" s="3">
        <v>5</v>
      </c>
      <c r="S136" s="3">
        <v>0</v>
      </c>
      <c r="T136" s="17">
        <v>4.75</v>
      </c>
      <c r="U136" s="106" t="s">
        <v>85</v>
      </c>
      <c r="V136" s="17">
        <v>94</v>
      </c>
      <c r="W136" s="8">
        <v>29.77</v>
      </c>
      <c r="X136" s="52">
        <v>2500</v>
      </c>
      <c r="Y136" s="80" t="s">
        <v>6067</v>
      </c>
      <c r="Z136" s="80" t="s">
        <v>3007</v>
      </c>
      <c r="AA136" s="369" t="str">
        <f t="shared" si="17"/>
        <v>17x8.5, 5x5, 0 OS</v>
      </c>
      <c r="AB136" s="82" t="s">
        <v>1596</v>
      </c>
      <c r="AC136" s="92">
        <f>_xlfn.IFNA(VLOOKUP(AB136,ACCESSORIES!F:K,6,FALSE),"N/A")</f>
        <v>33</v>
      </c>
      <c r="AD136" s="89" t="s">
        <v>85</v>
      </c>
      <c r="AE136" s="89" t="s">
        <v>85</v>
      </c>
      <c r="AF136" s="82" t="s">
        <v>3015</v>
      </c>
      <c r="AG136" s="82" t="s">
        <v>1951</v>
      </c>
      <c r="AH136" s="9">
        <f>_xlfn.IFNA(VLOOKUP(AG136,ACCESSORIES!F:K,6,FALSE),"N/A")</f>
        <v>1.1000000000000001</v>
      </c>
      <c r="AI136" s="105" t="s">
        <v>266</v>
      </c>
      <c r="AJ136" s="105" t="s">
        <v>85</v>
      </c>
      <c r="AK136" s="3" t="s">
        <v>85</v>
      </c>
      <c r="AL136" s="105" t="s">
        <v>85</v>
      </c>
      <c r="AM136" s="105">
        <v>16.2</v>
      </c>
      <c r="AN136" s="105">
        <v>155</v>
      </c>
      <c r="AO136" s="26">
        <v>3</v>
      </c>
      <c r="AP136" s="26">
        <v>24</v>
      </c>
      <c r="AQ136" s="26">
        <v>32</v>
      </c>
      <c r="AR136" s="26">
        <v>45</v>
      </c>
      <c r="AS136" s="26">
        <v>207</v>
      </c>
      <c r="AT136" s="107">
        <v>203</v>
      </c>
      <c r="AU136" s="106">
        <v>90</v>
      </c>
      <c r="AV136" s="11">
        <v>52.7</v>
      </c>
      <c r="AW136" s="11">
        <v>75</v>
      </c>
      <c r="AX136" s="55">
        <v>33</v>
      </c>
      <c r="AY136" s="105" t="s">
        <v>85</v>
      </c>
      <c r="AZ136" s="104" t="str">
        <f>_xlfn.IFNA(VLOOKUP(AY136,ACCESSORIES!F:K,6,FALSE),"N/A")</f>
        <v>N/A</v>
      </c>
      <c r="BA136" s="105" t="s">
        <v>85</v>
      </c>
      <c r="BB136" s="104" t="str">
        <f>_xlfn.IFNA(VLOOKUP(BA136,ACCESSORIES!F:K,6,FALSE),"N/A")</f>
        <v>N/A</v>
      </c>
      <c r="BC136" s="79">
        <v>34.509999999999991</v>
      </c>
      <c r="BD136" s="57">
        <v>19.7</v>
      </c>
      <c r="BE136" s="57">
        <v>19.7</v>
      </c>
      <c r="BF136" s="57">
        <v>11</v>
      </c>
      <c r="BG136" s="82">
        <v>36</v>
      </c>
      <c r="BH136" s="122" t="s">
        <v>3551</v>
      </c>
      <c r="BI136" s="51" t="s">
        <v>4217</v>
      </c>
      <c r="BJ136" s="83" t="s">
        <v>4233</v>
      </c>
      <c r="BK136" s="83" t="s">
        <v>5150</v>
      </c>
      <c r="BL136" s="83" t="s">
        <v>5880</v>
      </c>
      <c r="BM136" s="83" t="s">
        <v>5881</v>
      </c>
      <c r="BN136" s="83" t="s">
        <v>5851</v>
      </c>
      <c r="BO136" s="83" t="s">
        <v>5878</v>
      </c>
      <c r="BP136" s="83" t="s">
        <v>4235</v>
      </c>
      <c r="BQ136" s="83"/>
      <c r="BR136" s="83"/>
      <c r="BS136" s="83"/>
      <c r="BT136" s="351"/>
      <c r="BU136" s="363"/>
      <c r="BV136" s="351"/>
      <c r="BW136" s="363"/>
      <c r="BX136" s="96" t="str">
        <f t="shared" si="14"/>
        <v>MR305 NV, 17x8.5, 0mm Offset, 5x5, 94mm Centerbore, Titanium - Matte Black Lip</v>
      </c>
      <c r="BY136" s="83" t="s">
        <v>4044</v>
      </c>
      <c r="BZ136" s="83" t="s">
        <v>4045</v>
      </c>
      <c r="CA136" s="83" t="str">
        <f t="shared" si="18"/>
        <v>STREET (3XX)</v>
      </c>
    </row>
    <row r="137" spans="1:79" s="39" customFormat="1" ht="15" customHeight="1">
      <c r="A137" s="23">
        <f t="shared" si="13"/>
        <v>135</v>
      </c>
      <c r="B137" s="105" t="s">
        <v>84</v>
      </c>
      <c r="C137" s="105" t="s">
        <v>1072</v>
      </c>
      <c r="D137" s="5" t="s">
        <v>2369</v>
      </c>
      <c r="E137" s="94" t="str">
        <f>CONCATENATE(LEFT(D137,5),VLOOKUP(CONCATENATE(N137,"x",O137),'PART NUMBER GUIDE'!$B$9:$C$45,2,FALSE),VLOOKUP(CONCATENATE(P137, V137), 'PART NUMBER GUIDE'!$Q$6:$R$84, 2, FALSE),VLOOKUP(Y137,'PART NUMBER GUIDE'!$J$8:$K$37,2, FALSE),IF(U137="N/A",IF(ABS(S137)&lt;10,"0"&amp;ABS(S137),ABS(S137)),CONCATENATE(LEFT(U137,1),RIGHT(U137,1))), F137, G137)</f>
        <v>MR30578550900</v>
      </c>
      <c r="F137" s="93"/>
      <c r="G137" s="93"/>
      <c r="H137" s="81" t="s">
        <v>468</v>
      </c>
      <c r="I137" s="356">
        <v>41275</v>
      </c>
      <c r="J137" s="87" t="s">
        <v>1265</v>
      </c>
      <c r="K137" s="400">
        <v>345</v>
      </c>
      <c r="L137" s="95">
        <f t="shared" si="15"/>
        <v>345</v>
      </c>
      <c r="M137" s="402"/>
      <c r="N137" s="5">
        <v>17</v>
      </c>
      <c r="O137" s="8">
        <v>8.5</v>
      </c>
      <c r="P137" s="105" t="str">
        <f t="shared" si="16"/>
        <v>5x5</v>
      </c>
      <c r="Q137" s="3">
        <v>5</v>
      </c>
      <c r="R137" s="3">
        <v>5</v>
      </c>
      <c r="S137" s="3">
        <v>0</v>
      </c>
      <c r="T137" s="17">
        <v>4.75</v>
      </c>
      <c r="U137" s="106" t="s">
        <v>85</v>
      </c>
      <c r="V137" s="17">
        <v>94</v>
      </c>
      <c r="W137" s="8">
        <v>29.77</v>
      </c>
      <c r="X137" s="52">
        <v>2500</v>
      </c>
      <c r="Y137" s="80" t="s">
        <v>5833</v>
      </c>
      <c r="Z137" s="80" t="s">
        <v>3003</v>
      </c>
      <c r="AA137" s="369" t="str">
        <f t="shared" si="17"/>
        <v>17x8.5, 5x5, 0 OS</v>
      </c>
      <c r="AB137" s="82" t="s">
        <v>1596</v>
      </c>
      <c r="AC137" s="92">
        <f>_xlfn.IFNA(VLOOKUP(AB137,ACCESSORIES!F:K,6,FALSE),"N/A")</f>
        <v>33</v>
      </c>
      <c r="AD137" s="89" t="s">
        <v>85</v>
      </c>
      <c r="AE137" s="89" t="s">
        <v>85</v>
      </c>
      <c r="AF137" s="82" t="s">
        <v>3015</v>
      </c>
      <c r="AG137" s="82" t="s">
        <v>1951</v>
      </c>
      <c r="AH137" s="9">
        <f>_xlfn.IFNA(VLOOKUP(AG137,ACCESSORIES!F:K,6,FALSE),"N/A")</f>
        <v>1.1000000000000001</v>
      </c>
      <c r="AI137" s="105" t="s">
        <v>266</v>
      </c>
      <c r="AJ137" s="105" t="s">
        <v>85</v>
      </c>
      <c r="AK137" s="3" t="s">
        <v>85</v>
      </c>
      <c r="AL137" s="105" t="s">
        <v>85</v>
      </c>
      <c r="AM137" s="105">
        <v>16.2</v>
      </c>
      <c r="AN137" s="105">
        <v>155</v>
      </c>
      <c r="AO137" s="26">
        <v>3</v>
      </c>
      <c r="AP137" s="26">
        <v>24</v>
      </c>
      <c r="AQ137" s="26">
        <v>32</v>
      </c>
      <c r="AR137" s="26">
        <v>45</v>
      </c>
      <c r="AS137" s="26">
        <v>207</v>
      </c>
      <c r="AT137" s="107">
        <v>203</v>
      </c>
      <c r="AU137" s="106">
        <v>90</v>
      </c>
      <c r="AV137" s="55">
        <v>52.7</v>
      </c>
      <c r="AW137" s="55">
        <v>75</v>
      </c>
      <c r="AX137" s="55">
        <v>33</v>
      </c>
      <c r="AY137" s="105" t="s">
        <v>85</v>
      </c>
      <c r="AZ137" s="104" t="str">
        <f>_xlfn.IFNA(VLOOKUP(AY137,ACCESSORIES!F:K,6,FALSE),"N/A")</f>
        <v>N/A</v>
      </c>
      <c r="BA137" s="105" t="s">
        <v>85</v>
      </c>
      <c r="BB137" s="104" t="str">
        <f>_xlfn.IFNA(VLOOKUP(BA137,ACCESSORIES!F:K,6,FALSE),"N/A")</f>
        <v>N/A</v>
      </c>
      <c r="BC137" s="79">
        <v>35.069999999999993</v>
      </c>
      <c r="BD137" s="57">
        <v>19.7</v>
      </c>
      <c r="BE137" s="57">
        <v>19.7</v>
      </c>
      <c r="BF137" s="57">
        <v>11</v>
      </c>
      <c r="BG137" s="82">
        <v>36</v>
      </c>
      <c r="BH137" s="122" t="s">
        <v>3551</v>
      </c>
      <c r="BI137" s="51" t="s">
        <v>4217</v>
      </c>
      <c r="BJ137" s="83" t="s">
        <v>4233</v>
      </c>
      <c r="BK137" s="83" t="s">
        <v>5150</v>
      </c>
      <c r="BL137" s="83" t="s">
        <v>5880</v>
      </c>
      <c r="BM137" s="83" t="s">
        <v>5881</v>
      </c>
      <c r="BN137" s="83" t="s">
        <v>5851</v>
      </c>
      <c r="BO137" s="83" t="s">
        <v>5878</v>
      </c>
      <c r="BP137" s="83" t="s">
        <v>4235</v>
      </c>
      <c r="BQ137" s="83"/>
      <c r="BR137" s="83"/>
      <c r="BS137" s="83"/>
      <c r="BT137" s="351" t="s">
        <v>3643</v>
      </c>
      <c r="BU137" s="363" t="s">
        <v>3644</v>
      </c>
      <c r="BV137" s="351" t="s">
        <v>3645</v>
      </c>
      <c r="BW137" s="363" t="s">
        <v>3646</v>
      </c>
      <c r="BX137" s="96" t="str">
        <f t="shared" si="14"/>
        <v>MR305 NV, 17x8.5, 0mm Offset, 5x5, 94mm Centerbore, Method Bronze - Matte Black Lip</v>
      </c>
      <c r="BY137" s="83" t="s">
        <v>4044</v>
      </c>
      <c r="BZ137" s="83" t="s">
        <v>4045</v>
      </c>
      <c r="CA137" s="83" t="str">
        <f t="shared" si="18"/>
        <v>STREET (3XX)</v>
      </c>
    </row>
    <row r="138" spans="1:79" s="39" customFormat="1" ht="15" customHeight="1">
      <c r="A138" s="23">
        <f t="shared" si="13"/>
        <v>136</v>
      </c>
      <c r="B138" s="105" t="s">
        <v>84</v>
      </c>
      <c r="C138" s="105" t="s">
        <v>1072</v>
      </c>
      <c r="D138" s="5" t="s">
        <v>2369</v>
      </c>
      <c r="E138" s="94" t="str">
        <f>CONCATENATE(LEFT(D138,5),VLOOKUP(CONCATENATE(N138,"x",O138),'PART NUMBER GUIDE'!$B$9:$C$45,2,FALSE),VLOOKUP(CONCATENATE(P138, V138), 'PART NUMBER GUIDE'!$Q$6:$R$84, 2, FALSE),VLOOKUP(Y138,'PART NUMBER GUIDE'!$J$8:$K$37,2, FALSE),IF(U138="N/A",IF(ABS(S138)&lt;10,"0"&amp;ABS(S138),ABS(S138)),CONCATENATE(LEFT(U138,1),RIGHT(U138,1))), F138, G138)</f>
        <v>MR305785501000</v>
      </c>
      <c r="F138" s="93"/>
      <c r="G138" s="93"/>
      <c r="H138" s="81" t="s">
        <v>5671</v>
      </c>
      <c r="I138" s="356">
        <v>44253</v>
      </c>
      <c r="J138" s="87" t="s">
        <v>1265</v>
      </c>
      <c r="K138" s="400">
        <v>382.5</v>
      </c>
      <c r="L138" s="95">
        <f t="shared" si="15"/>
        <v>382.5</v>
      </c>
      <c r="M138" s="402"/>
      <c r="N138" s="5">
        <v>17</v>
      </c>
      <c r="O138" s="8">
        <v>8.5</v>
      </c>
      <c r="P138" s="105" t="str">
        <f t="shared" si="16"/>
        <v>5x5</v>
      </c>
      <c r="Q138" s="3">
        <v>5</v>
      </c>
      <c r="R138" s="3">
        <v>5</v>
      </c>
      <c r="S138" s="3">
        <v>0</v>
      </c>
      <c r="T138" s="17">
        <v>4.75</v>
      </c>
      <c r="U138" s="106" t="s">
        <v>85</v>
      </c>
      <c r="V138" s="17">
        <v>94</v>
      </c>
      <c r="W138" s="8">
        <v>29.76</v>
      </c>
      <c r="X138" s="52">
        <v>2500</v>
      </c>
      <c r="Y138" s="407" t="s">
        <v>5834</v>
      </c>
      <c r="Z138" s="407" t="s">
        <v>3002</v>
      </c>
      <c r="AA138" s="369" t="str">
        <f t="shared" si="17"/>
        <v>17x8.5, 5x5, 0 OS</v>
      </c>
      <c r="AB138" s="82" t="s">
        <v>2686</v>
      </c>
      <c r="AC138" s="92">
        <f>_xlfn.IFNA(VLOOKUP(AB138,ACCESSORIES!F:K,6,FALSE),"N/A")</f>
        <v>33</v>
      </c>
      <c r="AD138" s="89" t="s">
        <v>85</v>
      </c>
      <c r="AE138" s="89" t="s">
        <v>85</v>
      </c>
      <c r="AF138" s="82" t="s">
        <v>3015</v>
      </c>
      <c r="AG138" s="82" t="s">
        <v>1541</v>
      </c>
      <c r="AH138" s="9">
        <f>_xlfn.IFNA(VLOOKUP(AG138,ACCESSORIES!F:K,6,FALSE),"N/A")</f>
        <v>1.1000000000000001</v>
      </c>
      <c r="AI138" s="105" t="s">
        <v>266</v>
      </c>
      <c r="AJ138" s="105" t="s">
        <v>85</v>
      </c>
      <c r="AK138" s="3" t="s">
        <v>85</v>
      </c>
      <c r="AL138" s="105" t="s">
        <v>85</v>
      </c>
      <c r="AM138" s="105">
        <v>16.2</v>
      </c>
      <c r="AN138" s="105">
        <v>155</v>
      </c>
      <c r="AO138" s="26">
        <v>3</v>
      </c>
      <c r="AP138" s="26">
        <v>24</v>
      </c>
      <c r="AQ138" s="26">
        <v>32</v>
      </c>
      <c r="AR138" s="26">
        <v>45</v>
      </c>
      <c r="AS138" s="26">
        <v>207</v>
      </c>
      <c r="AT138" s="107">
        <v>203</v>
      </c>
      <c r="AU138" s="106">
        <v>89.5</v>
      </c>
      <c r="AV138" s="55">
        <v>32.9</v>
      </c>
      <c r="AW138" s="55">
        <v>37.5</v>
      </c>
      <c r="AX138" s="55">
        <v>33</v>
      </c>
      <c r="AY138" s="105" t="s">
        <v>85</v>
      </c>
      <c r="AZ138" s="104" t="str">
        <f>_xlfn.IFNA(VLOOKUP(AY138,ACCESSORIES!F:K,6,FALSE),"N/A")</f>
        <v>N/A</v>
      </c>
      <c r="BA138" s="105" t="s">
        <v>85</v>
      </c>
      <c r="BB138" s="104" t="str">
        <f>_xlfn.IFNA(VLOOKUP(BA138,ACCESSORIES!F:K,6,FALSE),"N/A")</f>
        <v>N/A</v>
      </c>
      <c r="BC138" s="79">
        <v>34.460000000000008</v>
      </c>
      <c r="BD138" s="57">
        <v>19.7</v>
      </c>
      <c r="BE138" s="57">
        <v>19.7</v>
      </c>
      <c r="BF138" s="57">
        <v>11</v>
      </c>
      <c r="BG138" s="82">
        <v>36</v>
      </c>
      <c r="BH138" s="122" t="s">
        <v>3551</v>
      </c>
      <c r="BI138" s="51" t="s">
        <v>4217</v>
      </c>
      <c r="BJ138" s="83" t="s">
        <v>5882</v>
      </c>
      <c r="BK138" s="83" t="s">
        <v>4233</v>
      </c>
      <c r="BL138" s="83" t="s">
        <v>5150</v>
      </c>
      <c r="BM138" s="83" t="s">
        <v>5880</v>
      </c>
      <c r="BN138" s="83" t="s">
        <v>5883</v>
      </c>
      <c r="BO138" s="83" t="s">
        <v>5884</v>
      </c>
      <c r="BP138" s="83" t="s">
        <v>5885</v>
      </c>
      <c r="BQ138" s="83" t="s">
        <v>4235</v>
      </c>
      <c r="BR138" s="83"/>
      <c r="BS138" s="83"/>
      <c r="BT138" s="351"/>
      <c r="BU138" s="363"/>
      <c r="BV138" s="351"/>
      <c r="BW138" s="363"/>
      <c r="BX138" s="96" t="str">
        <f t="shared" si="14"/>
        <v>MR305 NV, 17x8.5, 0mm Offset, 5x5, 94mm Centerbore, Matte Black - Gloss Black Lip</v>
      </c>
      <c r="BY138" s="83" t="s">
        <v>4044</v>
      </c>
      <c r="BZ138" s="83" t="s">
        <v>4045</v>
      </c>
      <c r="CA138" s="83" t="str">
        <f t="shared" si="18"/>
        <v>STREET (3XX)</v>
      </c>
    </row>
    <row r="139" spans="1:79" s="39" customFormat="1" ht="15" customHeight="1">
      <c r="A139" s="23">
        <f t="shared" si="13"/>
        <v>137</v>
      </c>
      <c r="B139" s="105" t="s">
        <v>84</v>
      </c>
      <c r="C139" s="105" t="s">
        <v>1072</v>
      </c>
      <c r="D139" s="5" t="s">
        <v>2369</v>
      </c>
      <c r="E139" s="149" t="str">
        <f>CONCATENATE(LEFT(D139,5),VLOOKUP(CONCATENATE(N139,"x",O139),'PART NUMBER GUIDE'!$B$9:$C$45,2,FALSE),VLOOKUP(CONCATENATE(P139, V139), 'PART NUMBER GUIDE'!$Q$6:$R$84, 2, FALSE),VLOOKUP(Y139,'PART NUMBER GUIDE'!$J$8:$K$37,2, FALSE),IF(U139="N/A",IF(ABS(S139)&lt;10,"0"&amp;ABS(S139),ABS(S139)),CONCATENATE(LEFT(U139,1),RIGHT(U139,1))), F139, G139)</f>
        <v>MR30578550325</v>
      </c>
      <c r="F139" s="93"/>
      <c r="G139" s="93"/>
      <c r="H139" s="81" t="s">
        <v>5483</v>
      </c>
      <c r="I139" s="356">
        <v>44351</v>
      </c>
      <c r="J139" s="87" t="s">
        <v>1265</v>
      </c>
      <c r="K139" s="400">
        <v>323</v>
      </c>
      <c r="L139" s="95">
        <f t="shared" si="15"/>
        <v>323</v>
      </c>
      <c r="M139" s="402"/>
      <c r="N139" s="5">
        <v>17</v>
      </c>
      <c r="O139" s="8">
        <v>8.5</v>
      </c>
      <c r="P139" s="105" t="str">
        <f t="shared" si="16"/>
        <v>5x5</v>
      </c>
      <c r="Q139" s="3">
        <v>5</v>
      </c>
      <c r="R139" s="3">
        <v>5</v>
      </c>
      <c r="S139" s="3">
        <v>25</v>
      </c>
      <c r="T139" s="17">
        <v>5.7</v>
      </c>
      <c r="U139" s="106" t="s">
        <v>85</v>
      </c>
      <c r="V139" s="17">
        <v>94</v>
      </c>
      <c r="W139" s="17">
        <v>29.32</v>
      </c>
      <c r="X139" s="52">
        <v>2500</v>
      </c>
      <c r="Y139" s="80" t="s">
        <v>5826</v>
      </c>
      <c r="Z139" s="80" t="s">
        <v>3005</v>
      </c>
      <c r="AA139" s="369" t="str">
        <f t="shared" si="17"/>
        <v>17x8.5, 5x5, 25 OS</v>
      </c>
      <c r="AB139" s="82" t="s">
        <v>1596</v>
      </c>
      <c r="AC139" s="92">
        <f>_xlfn.IFNA(VLOOKUP(AB139,ACCESSORIES!F:K,6,FALSE),"N/A")</f>
        <v>33</v>
      </c>
      <c r="AD139" s="89" t="s">
        <v>85</v>
      </c>
      <c r="AE139" s="89" t="s">
        <v>85</v>
      </c>
      <c r="AF139" s="82" t="s">
        <v>3015</v>
      </c>
      <c r="AG139" s="82" t="s">
        <v>1951</v>
      </c>
      <c r="AH139" s="9">
        <f>_xlfn.IFNA(VLOOKUP(AG139,ACCESSORIES!F:K,6,FALSE),"N/A")</f>
        <v>1.1000000000000001</v>
      </c>
      <c r="AI139" s="105" t="s">
        <v>266</v>
      </c>
      <c r="AJ139" s="105" t="s">
        <v>85</v>
      </c>
      <c r="AK139" s="3" t="s">
        <v>85</v>
      </c>
      <c r="AL139" s="105" t="s">
        <v>85</v>
      </c>
      <c r="AM139" s="105">
        <v>16.2</v>
      </c>
      <c r="AN139" s="105">
        <v>155</v>
      </c>
      <c r="AO139" s="26">
        <v>12.6</v>
      </c>
      <c r="AP139" s="26">
        <v>23.4</v>
      </c>
      <c r="AQ139" s="26">
        <v>33.5</v>
      </c>
      <c r="AR139" s="26">
        <v>39.4</v>
      </c>
      <c r="AS139" s="26">
        <v>209.8</v>
      </c>
      <c r="AT139" s="107">
        <v>200.5</v>
      </c>
      <c r="AU139" s="106">
        <v>90</v>
      </c>
      <c r="AV139" s="55">
        <v>52.7</v>
      </c>
      <c r="AW139" s="55">
        <v>75</v>
      </c>
      <c r="AX139" s="55">
        <v>30</v>
      </c>
      <c r="AY139" s="105" t="s">
        <v>85</v>
      </c>
      <c r="AZ139" s="104" t="str">
        <f>_xlfn.IFNA(VLOOKUP(AY139,ACCESSORIES!F:K,6,FALSE),"N/A")</f>
        <v>N/A</v>
      </c>
      <c r="BA139" s="105" t="s">
        <v>85</v>
      </c>
      <c r="BB139" s="104" t="str">
        <f>_xlfn.IFNA(VLOOKUP(BA139,ACCESSORIES!F:K,6,FALSE),"N/A")</f>
        <v>N/A</v>
      </c>
      <c r="BC139" s="79">
        <v>33.32</v>
      </c>
      <c r="BD139" s="57">
        <v>19.7</v>
      </c>
      <c r="BE139" s="57">
        <v>19.7</v>
      </c>
      <c r="BF139" s="57">
        <v>11</v>
      </c>
      <c r="BG139" s="15">
        <v>36</v>
      </c>
      <c r="BH139" s="122" t="s">
        <v>3551</v>
      </c>
      <c r="BI139" s="51" t="s">
        <v>4217</v>
      </c>
      <c r="BJ139" s="83" t="s">
        <v>4233</v>
      </c>
      <c r="BK139" s="83" t="s">
        <v>5150</v>
      </c>
      <c r="BL139" s="83" t="s">
        <v>5880</v>
      </c>
      <c r="BM139" s="83" t="s">
        <v>5881</v>
      </c>
      <c r="BN139" s="83" t="s">
        <v>5851</v>
      </c>
      <c r="BO139" s="83" t="s">
        <v>5878</v>
      </c>
      <c r="BP139" s="83" t="s">
        <v>4235</v>
      </c>
      <c r="BQ139" s="83"/>
      <c r="BR139" s="83"/>
      <c r="BS139" s="83"/>
      <c r="BT139" s="351" t="s">
        <v>3619</v>
      </c>
      <c r="BU139" s="363" t="s">
        <v>3620</v>
      </c>
      <c r="BV139" s="351" t="s">
        <v>3621</v>
      </c>
      <c r="BW139" s="363" t="s">
        <v>3622</v>
      </c>
      <c r="BX139" s="96" t="str">
        <f t="shared" si="14"/>
        <v>MR305 NV, 17x8.5, +25mm Offset, 5x5, 94mm Centerbore, Machined - Matte Black Lip</v>
      </c>
      <c r="BY139" s="83" t="s">
        <v>4044</v>
      </c>
      <c r="BZ139" s="83" t="s">
        <v>4045</v>
      </c>
      <c r="CA139" s="83" t="str">
        <f t="shared" si="18"/>
        <v>STREET (3XX)</v>
      </c>
    </row>
    <row r="140" spans="1:79" s="39" customFormat="1" ht="15" customHeight="1">
      <c r="A140" s="23">
        <f t="shared" si="13"/>
        <v>138</v>
      </c>
      <c r="B140" s="105" t="s">
        <v>84</v>
      </c>
      <c r="C140" s="105" t="s">
        <v>1072</v>
      </c>
      <c r="D140" s="5" t="s">
        <v>2369</v>
      </c>
      <c r="E140" s="149" t="str">
        <f>CONCATENATE(LEFT(D140,5),VLOOKUP(CONCATENATE(N140,"x",O140),'PART NUMBER GUIDE'!$B$9:$C$45,2,FALSE),VLOOKUP(CONCATENATE(P140, V140), 'PART NUMBER GUIDE'!$Q$6:$R$84, 2, FALSE),VLOOKUP(Y140,'PART NUMBER GUIDE'!$J$8:$K$37,2, FALSE),IF(U140="N/A",IF(ABS(S140)&lt;10,"0"&amp;ABS(S140),ABS(S140)),CONCATENATE(LEFT(U140,1),RIGHT(U140,1))), F140, G140)</f>
        <v>MR30578550525</v>
      </c>
      <c r="F140" s="93"/>
      <c r="G140" s="93"/>
      <c r="H140" s="81" t="s">
        <v>5484</v>
      </c>
      <c r="I140" s="356">
        <v>44351</v>
      </c>
      <c r="J140" s="87" t="s">
        <v>1265</v>
      </c>
      <c r="K140" s="400">
        <v>323</v>
      </c>
      <c r="L140" s="95">
        <f t="shared" si="15"/>
        <v>323</v>
      </c>
      <c r="M140" s="402"/>
      <c r="N140" s="5">
        <v>17</v>
      </c>
      <c r="O140" s="8">
        <v>8.5</v>
      </c>
      <c r="P140" s="105" t="str">
        <f t="shared" si="16"/>
        <v>5x5</v>
      </c>
      <c r="Q140" s="3">
        <v>5</v>
      </c>
      <c r="R140" s="3">
        <v>5</v>
      </c>
      <c r="S140" s="3">
        <v>25</v>
      </c>
      <c r="T140" s="17">
        <v>5.7</v>
      </c>
      <c r="U140" s="106" t="s">
        <v>85</v>
      </c>
      <c r="V140" s="17">
        <v>94</v>
      </c>
      <c r="W140" s="17">
        <v>29.76</v>
      </c>
      <c r="X140" s="52">
        <v>2500</v>
      </c>
      <c r="Y140" s="80" t="s">
        <v>2309</v>
      </c>
      <c r="Z140" s="81" t="s">
        <v>3002</v>
      </c>
      <c r="AA140" s="369" t="str">
        <f t="shared" si="17"/>
        <v>17x8.5, 5x5, 25 OS</v>
      </c>
      <c r="AB140" s="82" t="s">
        <v>1596</v>
      </c>
      <c r="AC140" s="92">
        <f>_xlfn.IFNA(VLOOKUP(AB140,ACCESSORIES!F:K,6,FALSE),"N/A")</f>
        <v>33</v>
      </c>
      <c r="AD140" s="89" t="s">
        <v>85</v>
      </c>
      <c r="AE140" s="89" t="s">
        <v>85</v>
      </c>
      <c r="AF140" s="82" t="s">
        <v>3015</v>
      </c>
      <c r="AG140" s="82" t="s">
        <v>1951</v>
      </c>
      <c r="AH140" s="9">
        <f>_xlfn.IFNA(VLOOKUP(AG140,ACCESSORIES!F:K,6,FALSE),"N/A")</f>
        <v>1.1000000000000001</v>
      </c>
      <c r="AI140" s="105" t="s">
        <v>266</v>
      </c>
      <c r="AJ140" s="105" t="s">
        <v>85</v>
      </c>
      <c r="AK140" s="3" t="s">
        <v>85</v>
      </c>
      <c r="AL140" s="105" t="s">
        <v>85</v>
      </c>
      <c r="AM140" s="105">
        <v>16.2</v>
      </c>
      <c r="AN140" s="105">
        <v>155</v>
      </c>
      <c r="AO140" s="26">
        <v>12.6</v>
      </c>
      <c r="AP140" s="26">
        <v>23.4</v>
      </c>
      <c r="AQ140" s="26">
        <v>33.5</v>
      </c>
      <c r="AR140" s="26">
        <v>39.4</v>
      </c>
      <c r="AS140" s="26">
        <v>209.8</v>
      </c>
      <c r="AT140" s="107">
        <v>200.5</v>
      </c>
      <c r="AU140" s="106">
        <v>90</v>
      </c>
      <c r="AV140" s="55">
        <v>52.7</v>
      </c>
      <c r="AW140" s="55">
        <v>75</v>
      </c>
      <c r="AX140" s="55">
        <v>30</v>
      </c>
      <c r="AY140" s="105" t="s">
        <v>85</v>
      </c>
      <c r="AZ140" s="104" t="str">
        <f>_xlfn.IFNA(VLOOKUP(AY140,ACCESSORIES!F:K,6,FALSE),"N/A")</f>
        <v>N/A</v>
      </c>
      <c r="BA140" s="105" t="s">
        <v>85</v>
      </c>
      <c r="BB140" s="104" t="str">
        <f>_xlfn.IFNA(VLOOKUP(BA140,ACCESSORIES!F:K,6,FALSE),"N/A")</f>
        <v>N/A</v>
      </c>
      <c r="BC140" s="79">
        <v>34.54</v>
      </c>
      <c r="BD140" s="57">
        <v>19.7</v>
      </c>
      <c r="BE140" s="57">
        <v>19.7</v>
      </c>
      <c r="BF140" s="57">
        <v>11</v>
      </c>
      <c r="BG140" s="15">
        <v>36</v>
      </c>
      <c r="BH140" s="122" t="s">
        <v>3551</v>
      </c>
      <c r="BI140" s="51" t="s">
        <v>4217</v>
      </c>
      <c r="BJ140" s="83" t="s">
        <v>4233</v>
      </c>
      <c r="BK140" s="83" t="s">
        <v>5150</v>
      </c>
      <c r="BL140" s="83" t="s">
        <v>5880</v>
      </c>
      <c r="BM140" s="83" t="s">
        <v>5881</v>
      </c>
      <c r="BN140" s="83" t="s">
        <v>5851</v>
      </c>
      <c r="BO140" s="83" t="s">
        <v>5878</v>
      </c>
      <c r="BP140" s="83" t="s">
        <v>4235</v>
      </c>
      <c r="BQ140" s="83"/>
      <c r="BR140" s="83"/>
      <c r="BS140" s="83"/>
      <c r="BT140" s="351" t="s">
        <v>3623</v>
      </c>
      <c r="BU140" s="363" t="s">
        <v>3624</v>
      </c>
      <c r="BV140" s="351" t="s">
        <v>3625</v>
      </c>
      <c r="BW140" s="363" t="s">
        <v>3626</v>
      </c>
      <c r="BX140" s="96" t="str">
        <f t="shared" si="14"/>
        <v>MR305 NV, 17x8.5, +25mm Offset, 5x5, 94mm Centerbore, Matte Black</v>
      </c>
      <c r="BY140" s="83" t="s">
        <v>4044</v>
      </c>
      <c r="BZ140" s="83" t="s">
        <v>4045</v>
      </c>
      <c r="CA140" s="83" t="str">
        <f t="shared" si="18"/>
        <v>STREET (3XX)</v>
      </c>
    </row>
    <row r="141" spans="1:79" s="39" customFormat="1" ht="15" customHeight="1">
      <c r="A141" s="23">
        <f t="shared" si="13"/>
        <v>139</v>
      </c>
      <c r="B141" s="105" t="s">
        <v>84</v>
      </c>
      <c r="C141" s="105" t="s">
        <v>1072</v>
      </c>
      <c r="D141" s="5" t="s">
        <v>2369</v>
      </c>
      <c r="E141" s="149" t="str">
        <f>CONCATENATE(LEFT(D141,5),VLOOKUP(CONCATENATE(N141,"x",O141),'PART NUMBER GUIDE'!$B$9:$C$45,2,FALSE),VLOOKUP(CONCATENATE(P141, V141), 'PART NUMBER GUIDE'!$Q$6:$R$84, 2, FALSE),VLOOKUP(Y141,'PART NUMBER GUIDE'!$J$8:$K$37,2, FALSE),IF(U141="N/A",IF(ABS(S141)&lt;10,"0"&amp;ABS(S141),ABS(S141)),CONCATENATE(LEFT(U141,1),RIGHT(U141,1))), F141, G141)</f>
        <v>MR30578550925</v>
      </c>
      <c r="F141" s="93"/>
      <c r="G141" s="93"/>
      <c r="H141" s="81" t="s">
        <v>5485</v>
      </c>
      <c r="I141" s="356">
        <v>44351</v>
      </c>
      <c r="J141" s="87" t="s">
        <v>1265</v>
      </c>
      <c r="K141" s="400">
        <v>345</v>
      </c>
      <c r="L141" s="95">
        <f t="shared" si="15"/>
        <v>345</v>
      </c>
      <c r="M141" s="402"/>
      <c r="N141" s="5">
        <v>17</v>
      </c>
      <c r="O141" s="8">
        <v>8.5</v>
      </c>
      <c r="P141" s="105" t="str">
        <f t="shared" si="16"/>
        <v>5x5</v>
      </c>
      <c r="Q141" s="3">
        <v>5</v>
      </c>
      <c r="R141" s="3">
        <v>5</v>
      </c>
      <c r="S141" s="3">
        <v>25</v>
      </c>
      <c r="T141" s="17">
        <v>5.7</v>
      </c>
      <c r="U141" s="106" t="s">
        <v>85</v>
      </c>
      <c r="V141" s="17">
        <v>94</v>
      </c>
      <c r="W141" s="17">
        <v>29.32</v>
      </c>
      <c r="X141" s="52">
        <v>2500</v>
      </c>
      <c r="Y141" s="80" t="s">
        <v>5833</v>
      </c>
      <c r="Z141" s="80" t="s">
        <v>3003</v>
      </c>
      <c r="AA141" s="369" t="str">
        <f t="shared" si="17"/>
        <v>17x8.5, 5x5, 25 OS</v>
      </c>
      <c r="AB141" s="82" t="s">
        <v>1596</v>
      </c>
      <c r="AC141" s="92">
        <f>_xlfn.IFNA(VLOOKUP(AB141,ACCESSORIES!F:K,6,FALSE),"N/A")</f>
        <v>33</v>
      </c>
      <c r="AD141" s="89" t="s">
        <v>85</v>
      </c>
      <c r="AE141" s="89" t="s">
        <v>85</v>
      </c>
      <c r="AF141" s="82" t="s">
        <v>3015</v>
      </c>
      <c r="AG141" s="82" t="s">
        <v>1951</v>
      </c>
      <c r="AH141" s="9">
        <f>_xlfn.IFNA(VLOOKUP(AG141,ACCESSORIES!F:K,6,FALSE),"N/A")</f>
        <v>1.1000000000000001</v>
      </c>
      <c r="AI141" s="105" t="s">
        <v>266</v>
      </c>
      <c r="AJ141" s="105" t="s">
        <v>85</v>
      </c>
      <c r="AK141" s="3" t="s">
        <v>85</v>
      </c>
      <c r="AL141" s="105" t="s">
        <v>85</v>
      </c>
      <c r="AM141" s="105">
        <v>16.2</v>
      </c>
      <c r="AN141" s="105">
        <v>155</v>
      </c>
      <c r="AO141" s="26">
        <v>12.6</v>
      </c>
      <c r="AP141" s="26">
        <v>23.4</v>
      </c>
      <c r="AQ141" s="26">
        <v>33.5</v>
      </c>
      <c r="AR141" s="26">
        <v>39.4</v>
      </c>
      <c r="AS141" s="26">
        <v>209.8</v>
      </c>
      <c r="AT141" s="107">
        <v>200.5</v>
      </c>
      <c r="AU141" s="106">
        <v>90</v>
      </c>
      <c r="AV141" s="55">
        <v>52.7</v>
      </c>
      <c r="AW141" s="55">
        <v>75</v>
      </c>
      <c r="AX141" s="55">
        <v>30</v>
      </c>
      <c r="AY141" s="105" t="s">
        <v>85</v>
      </c>
      <c r="AZ141" s="104" t="str">
        <f>_xlfn.IFNA(VLOOKUP(AY141,ACCESSORIES!F:K,6,FALSE),"N/A")</f>
        <v>N/A</v>
      </c>
      <c r="BA141" s="105" t="s">
        <v>85</v>
      </c>
      <c r="BB141" s="104" t="str">
        <f>_xlfn.IFNA(VLOOKUP(BA141,ACCESSORIES!F:K,6,FALSE),"N/A")</f>
        <v>N/A</v>
      </c>
      <c r="BC141" s="79">
        <v>33.32</v>
      </c>
      <c r="BD141" s="57">
        <v>19.7</v>
      </c>
      <c r="BE141" s="57">
        <v>19.7</v>
      </c>
      <c r="BF141" s="57">
        <v>11</v>
      </c>
      <c r="BG141" s="15">
        <v>36</v>
      </c>
      <c r="BH141" s="122" t="s">
        <v>3551</v>
      </c>
      <c r="BI141" s="51" t="s">
        <v>4217</v>
      </c>
      <c r="BJ141" s="83" t="s">
        <v>4233</v>
      </c>
      <c r="BK141" s="83" t="s">
        <v>5150</v>
      </c>
      <c r="BL141" s="83" t="s">
        <v>5880</v>
      </c>
      <c r="BM141" s="83" t="s">
        <v>5881</v>
      </c>
      <c r="BN141" s="83" t="s">
        <v>5851</v>
      </c>
      <c r="BO141" s="83" t="s">
        <v>5878</v>
      </c>
      <c r="BP141" s="83" t="s">
        <v>4235</v>
      </c>
      <c r="BQ141" s="83"/>
      <c r="BR141" s="83"/>
      <c r="BS141" s="83"/>
      <c r="BT141" s="351" t="s">
        <v>3643</v>
      </c>
      <c r="BU141" s="363" t="s">
        <v>3644</v>
      </c>
      <c r="BV141" s="351" t="s">
        <v>3645</v>
      </c>
      <c r="BW141" s="363" t="s">
        <v>3646</v>
      </c>
      <c r="BX141" s="96" t="str">
        <f t="shared" si="14"/>
        <v>MR305 NV, 17x8.5, +25mm Offset, 5x5, 94mm Centerbore, Method Bronze - Matte Black Lip</v>
      </c>
      <c r="BY141" s="83" t="s">
        <v>4044</v>
      </c>
      <c r="BZ141" s="83" t="s">
        <v>4045</v>
      </c>
      <c r="CA141" s="83" t="str">
        <f t="shared" si="18"/>
        <v>STREET (3XX)</v>
      </c>
    </row>
    <row r="142" spans="1:79" s="39" customFormat="1" ht="15" customHeight="1">
      <c r="A142" s="23">
        <f t="shared" si="13"/>
        <v>140</v>
      </c>
      <c r="B142" s="105" t="s">
        <v>84</v>
      </c>
      <c r="C142" s="105" t="s">
        <v>1072</v>
      </c>
      <c r="D142" s="5" t="s">
        <v>2369</v>
      </c>
      <c r="E142" s="94" t="str">
        <f>CONCATENATE(LEFT(D142,5),VLOOKUP(CONCATENATE(N142,"x",O142),'PART NUMBER GUIDE'!$B$9:$C$45,2,FALSE),VLOOKUP(CONCATENATE(P142, V142), 'PART NUMBER GUIDE'!$Q$6:$R$84, 2, FALSE),VLOOKUP(Y142,'PART NUMBER GUIDE'!$J$8:$K$37,2, FALSE),IF(U142="N/A",IF(ABS(S142)&lt;10,"0"&amp;ABS(S142),ABS(S142)),CONCATENATE(LEFT(U142,1),RIGHT(U142,1))), F142, G142)</f>
        <v>MR30578555300</v>
      </c>
      <c r="F142" s="93"/>
      <c r="G142" s="93"/>
      <c r="H142" s="81" t="s">
        <v>469</v>
      </c>
      <c r="I142" s="356">
        <v>41275</v>
      </c>
      <c r="J142" s="87" t="s">
        <v>1265</v>
      </c>
      <c r="K142" s="400">
        <v>323</v>
      </c>
      <c r="L142" s="95">
        <f t="shared" si="15"/>
        <v>323</v>
      </c>
      <c r="M142" s="402"/>
      <c r="N142" s="5">
        <v>17</v>
      </c>
      <c r="O142" s="8">
        <v>8.5</v>
      </c>
      <c r="P142" s="105" t="str">
        <f t="shared" si="16"/>
        <v>5x5.5</v>
      </c>
      <c r="Q142" s="3">
        <v>5</v>
      </c>
      <c r="R142" s="3">
        <v>5.5</v>
      </c>
      <c r="S142" s="3">
        <v>0</v>
      </c>
      <c r="T142" s="17">
        <v>4.75</v>
      </c>
      <c r="U142" s="106" t="s">
        <v>85</v>
      </c>
      <c r="V142" s="17">
        <v>108</v>
      </c>
      <c r="W142" s="8">
        <v>29.11</v>
      </c>
      <c r="X142" s="52">
        <v>2500</v>
      </c>
      <c r="Y142" s="80" t="s">
        <v>5826</v>
      </c>
      <c r="Z142" s="80" t="s">
        <v>3005</v>
      </c>
      <c r="AA142" s="369" t="str">
        <f t="shared" si="17"/>
        <v>17x8.5, 5x5.5, 0 OS</v>
      </c>
      <c r="AB142" s="82" t="s">
        <v>1600</v>
      </c>
      <c r="AC142" s="92">
        <f>_xlfn.IFNA(VLOOKUP(AB142,ACCESSORIES!F:K,6,FALSE),"N/A")</f>
        <v>33</v>
      </c>
      <c r="AD142" s="89" t="s">
        <v>85</v>
      </c>
      <c r="AE142" s="89" t="s">
        <v>85</v>
      </c>
      <c r="AF142" s="105" t="s">
        <v>3016</v>
      </c>
      <c r="AG142" s="82" t="s">
        <v>1951</v>
      </c>
      <c r="AH142" s="9">
        <f>_xlfn.IFNA(VLOOKUP(AG142,ACCESSORIES!F:K,6,FALSE),"N/A")</f>
        <v>1.1000000000000001</v>
      </c>
      <c r="AI142" s="105" t="s">
        <v>266</v>
      </c>
      <c r="AJ142" s="105" t="s">
        <v>85</v>
      </c>
      <c r="AK142" s="3" t="s">
        <v>85</v>
      </c>
      <c r="AL142" s="105" t="s">
        <v>85</v>
      </c>
      <c r="AM142" s="105">
        <v>16.2</v>
      </c>
      <c r="AN142" s="105">
        <v>170</v>
      </c>
      <c r="AO142" s="26">
        <v>3</v>
      </c>
      <c r="AP142" s="26">
        <v>24</v>
      </c>
      <c r="AQ142" s="26">
        <v>32</v>
      </c>
      <c r="AR142" s="26">
        <v>45</v>
      </c>
      <c r="AS142" s="26">
        <v>207</v>
      </c>
      <c r="AT142" s="107">
        <v>203</v>
      </c>
      <c r="AU142" s="106">
        <v>107</v>
      </c>
      <c r="AV142" s="55">
        <v>41</v>
      </c>
      <c r="AW142" s="55">
        <v>74</v>
      </c>
      <c r="AX142" s="55">
        <v>33</v>
      </c>
      <c r="AY142" s="105" t="s">
        <v>85</v>
      </c>
      <c r="AZ142" s="104" t="str">
        <f>_xlfn.IFNA(VLOOKUP(AY142,ACCESSORIES!F:K,6,FALSE),"N/A")</f>
        <v>N/A</v>
      </c>
      <c r="BA142" s="105" t="s">
        <v>85</v>
      </c>
      <c r="BB142" s="104" t="str">
        <f>_xlfn.IFNA(VLOOKUP(BA142,ACCESSORIES!F:K,6,FALSE),"N/A")</f>
        <v>N/A</v>
      </c>
      <c r="BC142" s="79">
        <v>34.14</v>
      </c>
      <c r="BD142" s="57">
        <v>19.7</v>
      </c>
      <c r="BE142" s="57">
        <v>19.7</v>
      </c>
      <c r="BF142" s="57">
        <v>11</v>
      </c>
      <c r="BG142" s="82">
        <v>36</v>
      </c>
      <c r="BH142" s="122" t="s">
        <v>3551</v>
      </c>
      <c r="BI142" s="51" t="s">
        <v>4217</v>
      </c>
      <c r="BJ142" s="83" t="s">
        <v>4233</v>
      </c>
      <c r="BK142" s="83" t="s">
        <v>5150</v>
      </c>
      <c r="BL142" s="83" t="s">
        <v>5880</v>
      </c>
      <c r="BM142" s="83" t="s">
        <v>5881</v>
      </c>
      <c r="BN142" s="83" t="s">
        <v>5851</v>
      </c>
      <c r="BO142" s="83" t="s">
        <v>5878</v>
      </c>
      <c r="BP142" s="83" t="s">
        <v>4235</v>
      </c>
      <c r="BQ142" s="83"/>
      <c r="BR142" s="83"/>
      <c r="BS142" s="83"/>
      <c r="BT142" s="351" t="s">
        <v>3619</v>
      </c>
      <c r="BU142" s="363" t="s">
        <v>3620</v>
      </c>
      <c r="BV142" s="351" t="s">
        <v>3621</v>
      </c>
      <c r="BW142" s="363" t="s">
        <v>3622</v>
      </c>
      <c r="BX142" s="96" t="str">
        <f t="shared" si="14"/>
        <v>MR305 NV, 17x8.5, 0mm Offset, 5x5.5, 108mm Centerbore, Machined - Matte Black Lip</v>
      </c>
      <c r="BY142" s="83" t="s">
        <v>4044</v>
      </c>
      <c r="BZ142" s="83" t="s">
        <v>4045</v>
      </c>
      <c r="CA142" s="83" t="str">
        <f t="shared" si="18"/>
        <v>STREET (3XX)</v>
      </c>
    </row>
    <row r="143" spans="1:79" s="39" customFormat="1" ht="15" customHeight="1">
      <c r="A143" s="23">
        <f t="shared" si="13"/>
        <v>141</v>
      </c>
      <c r="B143" s="105" t="s">
        <v>84</v>
      </c>
      <c r="C143" s="105" t="s">
        <v>1072</v>
      </c>
      <c r="D143" s="5" t="s">
        <v>2369</v>
      </c>
      <c r="E143" s="94" t="str">
        <f>CONCATENATE(LEFT(D143,5),VLOOKUP(CONCATENATE(N143,"x",O143),'PART NUMBER GUIDE'!$B$9:$C$45,2,FALSE),VLOOKUP(CONCATENATE(P143, V143), 'PART NUMBER GUIDE'!$Q$6:$R$84, 2, FALSE),VLOOKUP(Y143,'PART NUMBER GUIDE'!$J$8:$K$37,2, FALSE),IF(U143="N/A",IF(ABS(S143)&lt;10,"0"&amp;ABS(S143),ABS(S143)),CONCATENATE(LEFT(U143,1),RIGHT(U143,1))), F143, G143)</f>
        <v>MR30578555500</v>
      </c>
      <c r="F143" s="93"/>
      <c r="G143" s="93"/>
      <c r="H143" s="81" t="s">
        <v>470</v>
      </c>
      <c r="I143" s="356">
        <v>41275</v>
      </c>
      <c r="J143" s="87" t="s">
        <v>1265</v>
      </c>
      <c r="K143" s="400">
        <v>323</v>
      </c>
      <c r="L143" s="95">
        <f t="shared" si="15"/>
        <v>323</v>
      </c>
      <c r="M143" s="402"/>
      <c r="N143" s="5">
        <v>17</v>
      </c>
      <c r="O143" s="8">
        <v>8.5</v>
      </c>
      <c r="P143" s="105" t="str">
        <f t="shared" si="16"/>
        <v>5x5.5</v>
      </c>
      <c r="Q143" s="3">
        <v>5</v>
      </c>
      <c r="R143" s="3">
        <v>5.5</v>
      </c>
      <c r="S143" s="3">
        <v>0</v>
      </c>
      <c r="T143" s="17">
        <v>4.75</v>
      </c>
      <c r="U143" s="106" t="s">
        <v>85</v>
      </c>
      <c r="V143" s="17">
        <v>108</v>
      </c>
      <c r="W143" s="8">
        <v>29.11</v>
      </c>
      <c r="X143" s="52">
        <v>2500</v>
      </c>
      <c r="Y143" s="80" t="s">
        <v>2309</v>
      </c>
      <c r="Z143" s="81" t="s">
        <v>3002</v>
      </c>
      <c r="AA143" s="369" t="str">
        <f t="shared" si="17"/>
        <v>17x8.5, 5x5.5, 0 OS</v>
      </c>
      <c r="AB143" s="82" t="s">
        <v>1600</v>
      </c>
      <c r="AC143" s="92">
        <f>_xlfn.IFNA(VLOOKUP(AB143,ACCESSORIES!F:K,6,FALSE),"N/A")</f>
        <v>33</v>
      </c>
      <c r="AD143" s="89" t="s">
        <v>85</v>
      </c>
      <c r="AE143" s="89" t="s">
        <v>85</v>
      </c>
      <c r="AF143" s="105" t="s">
        <v>3016</v>
      </c>
      <c r="AG143" s="82" t="s">
        <v>1951</v>
      </c>
      <c r="AH143" s="9">
        <f>_xlfn.IFNA(VLOOKUP(AG143,ACCESSORIES!F:K,6,FALSE),"N/A")</f>
        <v>1.1000000000000001</v>
      </c>
      <c r="AI143" s="105" t="s">
        <v>266</v>
      </c>
      <c r="AJ143" s="105" t="s">
        <v>85</v>
      </c>
      <c r="AK143" s="3" t="s">
        <v>85</v>
      </c>
      <c r="AL143" s="105" t="s">
        <v>85</v>
      </c>
      <c r="AM143" s="105">
        <v>16.2</v>
      </c>
      <c r="AN143" s="105">
        <v>170</v>
      </c>
      <c r="AO143" s="26">
        <v>3</v>
      </c>
      <c r="AP143" s="26">
        <v>24</v>
      </c>
      <c r="AQ143" s="26">
        <v>32</v>
      </c>
      <c r="AR143" s="26">
        <v>45</v>
      </c>
      <c r="AS143" s="26">
        <v>207</v>
      </c>
      <c r="AT143" s="107">
        <v>203</v>
      </c>
      <c r="AU143" s="106">
        <v>107</v>
      </c>
      <c r="AV143" s="55">
        <v>41</v>
      </c>
      <c r="AW143" s="55">
        <v>74</v>
      </c>
      <c r="AX143" s="55">
        <v>33</v>
      </c>
      <c r="AY143" s="105" t="s">
        <v>85</v>
      </c>
      <c r="AZ143" s="104" t="str">
        <f>_xlfn.IFNA(VLOOKUP(AY143,ACCESSORIES!F:K,6,FALSE),"N/A")</f>
        <v>N/A</v>
      </c>
      <c r="BA143" s="105" t="s">
        <v>85</v>
      </c>
      <c r="BB143" s="104" t="str">
        <f>_xlfn.IFNA(VLOOKUP(BA143,ACCESSORIES!F:K,6,FALSE),"N/A")</f>
        <v>N/A</v>
      </c>
      <c r="BC143" s="79">
        <v>34.629999999999995</v>
      </c>
      <c r="BD143" s="57">
        <v>19.7</v>
      </c>
      <c r="BE143" s="57">
        <v>19.7</v>
      </c>
      <c r="BF143" s="57">
        <v>11</v>
      </c>
      <c r="BG143" s="82">
        <v>36</v>
      </c>
      <c r="BH143" s="122" t="s">
        <v>3551</v>
      </c>
      <c r="BI143" s="51" t="s">
        <v>4217</v>
      </c>
      <c r="BJ143" s="83" t="s">
        <v>4233</v>
      </c>
      <c r="BK143" s="83" t="s">
        <v>5150</v>
      </c>
      <c r="BL143" s="83" t="s">
        <v>5880</v>
      </c>
      <c r="BM143" s="83" t="s">
        <v>5881</v>
      </c>
      <c r="BN143" s="83" t="s">
        <v>5851</v>
      </c>
      <c r="BO143" s="83" t="s">
        <v>5878</v>
      </c>
      <c r="BP143" s="83" t="s">
        <v>4235</v>
      </c>
      <c r="BQ143" s="83"/>
      <c r="BR143" s="83"/>
      <c r="BS143" s="83"/>
      <c r="BT143" s="351" t="s">
        <v>3623</v>
      </c>
      <c r="BU143" s="363" t="s">
        <v>3624</v>
      </c>
      <c r="BV143" s="351" t="s">
        <v>3625</v>
      </c>
      <c r="BW143" s="363" t="s">
        <v>3626</v>
      </c>
      <c r="BX143" s="96" t="str">
        <f t="shared" si="14"/>
        <v>MR305 NV, 17x8.5, 0mm Offset, 5x5.5, 108mm Centerbore, Matte Black</v>
      </c>
      <c r="BY143" s="83" t="s">
        <v>4044</v>
      </c>
      <c r="BZ143" s="83" t="s">
        <v>4045</v>
      </c>
      <c r="CA143" s="83" t="str">
        <f t="shared" si="18"/>
        <v>STREET (3XX)</v>
      </c>
    </row>
    <row r="144" spans="1:79" s="39" customFormat="1" ht="15" customHeight="1">
      <c r="A144" s="23">
        <f t="shared" ref="A144" si="19">ROW(B144)-2</f>
        <v>142</v>
      </c>
      <c r="B144" s="105" t="s">
        <v>84</v>
      </c>
      <c r="C144" s="105" t="s">
        <v>1072</v>
      </c>
      <c r="D144" s="5" t="s">
        <v>2369</v>
      </c>
      <c r="E144" s="94" t="str">
        <f>CONCATENATE(LEFT(D144,5),VLOOKUP(CONCATENATE(N144,"x",O144),'PART NUMBER GUIDE'!$B$9:$C$45,2,FALSE),VLOOKUP(CONCATENATE(P144, V144), 'PART NUMBER GUIDE'!$Q$6:$R$84, 2, FALSE),VLOOKUP(Y144,'PART NUMBER GUIDE'!$J$8:$K$37,2, FALSE),IF(U144="N/A",IF(ABS(S144)&lt;10,"0"&amp;ABS(S144),ABS(S144)),CONCATENATE(LEFT(U144,1),RIGHT(U144,1))), F144, G144)</f>
        <v>MR30578555800</v>
      </c>
      <c r="F144" s="93"/>
      <c r="G144" s="93"/>
      <c r="H144" s="81" t="s">
        <v>6474</v>
      </c>
      <c r="I144" s="356">
        <v>44701</v>
      </c>
      <c r="J144" s="87" t="s">
        <v>1265</v>
      </c>
      <c r="K144" s="400">
        <v>345</v>
      </c>
      <c r="L144" s="95">
        <f t="shared" si="15"/>
        <v>345</v>
      </c>
      <c r="M144" s="402"/>
      <c r="N144" s="5">
        <v>17</v>
      </c>
      <c r="O144" s="8">
        <v>8.5</v>
      </c>
      <c r="P144" s="105" t="str">
        <f t="shared" si="16"/>
        <v>5x5.5</v>
      </c>
      <c r="Q144" s="3">
        <v>5</v>
      </c>
      <c r="R144" s="3">
        <v>5.5</v>
      </c>
      <c r="S144" s="3">
        <v>0</v>
      </c>
      <c r="T144" s="17">
        <v>4.75</v>
      </c>
      <c r="U144" s="106" t="s">
        <v>85</v>
      </c>
      <c r="V144" s="17">
        <v>108</v>
      </c>
      <c r="W144" s="8">
        <v>29.11</v>
      </c>
      <c r="X144" s="52">
        <v>2500</v>
      </c>
      <c r="Y144" s="80" t="s">
        <v>6067</v>
      </c>
      <c r="Z144" s="80" t="s">
        <v>3007</v>
      </c>
      <c r="AA144" s="369" t="str">
        <f t="shared" si="17"/>
        <v>17x8.5, 5x5.5, 0 OS</v>
      </c>
      <c r="AB144" s="82" t="s">
        <v>1600</v>
      </c>
      <c r="AC144" s="92">
        <f>_xlfn.IFNA(VLOOKUP(AB144,ACCESSORIES!F:K,6,FALSE),"N/A")</f>
        <v>33</v>
      </c>
      <c r="AD144" s="89" t="s">
        <v>85</v>
      </c>
      <c r="AE144" s="89" t="s">
        <v>85</v>
      </c>
      <c r="AF144" s="105" t="s">
        <v>3016</v>
      </c>
      <c r="AG144" s="82" t="s">
        <v>1951</v>
      </c>
      <c r="AH144" s="9">
        <f>_xlfn.IFNA(VLOOKUP(AG144,ACCESSORIES!F:K,6,FALSE),"N/A")</f>
        <v>1.1000000000000001</v>
      </c>
      <c r="AI144" s="105" t="s">
        <v>266</v>
      </c>
      <c r="AJ144" s="105" t="s">
        <v>85</v>
      </c>
      <c r="AK144" s="3" t="s">
        <v>85</v>
      </c>
      <c r="AL144" s="105" t="s">
        <v>85</v>
      </c>
      <c r="AM144" s="105">
        <v>16.2</v>
      </c>
      <c r="AN144" s="105">
        <v>170</v>
      </c>
      <c r="AO144" s="26">
        <v>3</v>
      </c>
      <c r="AP144" s="26">
        <v>24</v>
      </c>
      <c r="AQ144" s="26">
        <v>32</v>
      </c>
      <c r="AR144" s="26">
        <v>45</v>
      </c>
      <c r="AS144" s="26">
        <v>207</v>
      </c>
      <c r="AT144" s="107">
        <v>203</v>
      </c>
      <c r="AU144" s="106">
        <v>107</v>
      </c>
      <c r="AV144" s="55">
        <v>41</v>
      </c>
      <c r="AW144" s="55">
        <v>74</v>
      </c>
      <c r="AX144" s="55">
        <v>33</v>
      </c>
      <c r="AY144" s="105" t="s">
        <v>85</v>
      </c>
      <c r="AZ144" s="104" t="str">
        <f>_xlfn.IFNA(VLOOKUP(AY144,ACCESSORIES!F:K,6,FALSE),"N/A")</f>
        <v>N/A</v>
      </c>
      <c r="BA144" s="105" t="s">
        <v>85</v>
      </c>
      <c r="BB144" s="104" t="str">
        <f>_xlfn.IFNA(VLOOKUP(BA144,ACCESSORIES!F:K,6,FALSE),"N/A")</f>
        <v>N/A</v>
      </c>
      <c r="BC144" s="79">
        <v>34.629999999999995</v>
      </c>
      <c r="BD144" s="57">
        <v>19.7</v>
      </c>
      <c r="BE144" s="57">
        <v>19.7</v>
      </c>
      <c r="BF144" s="57">
        <v>11</v>
      </c>
      <c r="BG144" s="82">
        <v>36</v>
      </c>
      <c r="BH144" s="122" t="s">
        <v>3551</v>
      </c>
      <c r="BI144" s="51" t="s">
        <v>4217</v>
      </c>
      <c r="BJ144" s="83" t="s">
        <v>4233</v>
      </c>
      <c r="BK144" s="83" t="s">
        <v>5150</v>
      </c>
      <c r="BL144" s="83" t="s">
        <v>5880</v>
      </c>
      <c r="BM144" s="83" t="s">
        <v>5881</v>
      </c>
      <c r="BN144" s="83" t="s">
        <v>5851</v>
      </c>
      <c r="BO144" s="83" t="s">
        <v>5878</v>
      </c>
      <c r="BP144" s="83" t="s">
        <v>4235</v>
      </c>
      <c r="BQ144" s="83"/>
      <c r="BR144" s="83"/>
      <c r="BS144" s="83"/>
      <c r="BT144" s="351"/>
      <c r="BU144" s="363"/>
      <c r="BV144" s="351"/>
      <c r="BW144" s="363"/>
      <c r="BX144" s="96" t="str">
        <f t="shared" ref="BX144" si="20">CONCATENATE(IF(J144="Closeout","CLOSEOUT - ",""),D144,", ",N144,"x",O144,", ",IF(U144="N/A","",CONCATENATE(U144,"/")),IF(S144&gt;0,CONCATENATE("+",S144),S144),"mm Offset, ",P144,", ",V144,"mm Centerbore, ",PROPER(Y144),IF(G144="R",", Race Drilled",""),"",IF(BA144="N/A","",CONCATENATE(", w/ ",BA144)))</f>
        <v>MR305 NV, 17x8.5, 0mm Offset, 5x5.5, 108mm Centerbore, Titanium - Matte Black Lip</v>
      </c>
      <c r="BY144" s="83" t="s">
        <v>4044</v>
      </c>
      <c r="BZ144" s="83" t="s">
        <v>4045</v>
      </c>
      <c r="CA144" s="83" t="str">
        <f t="shared" si="18"/>
        <v>STREET (3XX)</v>
      </c>
    </row>
    <row r="145" spans="1:79" s="39" customFormat="1" ht="15" customHeight="1">
      <c r="A145" s="23">
        <f t="shared" si="13"/>
        <v>143</v>
      </c>
      <c r="B145" s="105" t="s">
        <v>84</v>
      </c>
      <c r="C145" s="105" t="s">
        <v>1072</v>
      </c>
      <c r="D145" s="5" t="s">
        <v>2369</v>
      </c>
      <c r="E145" s="94" t="str">
        <f>CONCATENATE(LEFT(D145,5),VLOOKUP(CONCATENATE(N145,"x",O145),'PART NUMBER GUIDE'!$B$9:$C$45,2,FALSE),VLOOKUP(CONCATENATE(P145, V145), 'PART NUMBER GUIDE'!$Q$6:$R$84, 2, FALSE),VLOOKUP(Y145,'PART NUMBER GUIDE'!$J$8:$K$37,2, FALSE),IF(U145="N/A",IF(ABS(S145)&lt;10,"0"&amp;ABS(S145),ABS(S145)),CONCATENATE(LEFT(U145,1),RIGHT(U145,1))), F145, G145)</f>
        <v>MR30578555900</v>
      </c>
      <c r="F145" s="93"/>
      <c r="G145" s="93"/>
      <c r="H145" s="81" t="s">
        <v>471</v>
      </c>
      <c r="I145" s="356">
        <v>41275</v>
      </c>
      <c r="J145" s="87" t="s">
        <v>1265</v>
      </c>
      <c r="K145" s="400">
        <v>345</v>
      </c>
      <c r="L145" s="95">
        <f t="shared" si="15"/>
        <v>345</v>
      </c>
      <c r="M145" s="402"/>
      <c r="N145" s="5">
        <v>17</v>
      </c>
      <c r="O145" s="8">
        <v>8.5</v>
      </c>
      <c r="P145" s="105" t="str">
        <f t="shared" si="16"/>
        <v>5x5.5</v>
      </c>
      <c r="Q145" s="3">
        <v>5</v>
      </c>
      <c r="R145" s="3">
        <v>5.5</v>
      </c>
      <c r="S145" s="3">
        <v>0</v>
      </c>
      <c r="T145" s="17">
        <v>4.75</v>
      </c>
      <c r="U145" s="106" t="s">
        <v>85</v>
      </c>
      <c r="V145" s="17">
        <v>108</v>
      </c>
      <c r="W145" s="8">
        <v>29.11</v>
      </c>
      <c r="X145" s="52">
        <v>2500</v>
      </c>
      <c r="Y145" s="80" t="s">
        <v>5833</v>
      </c>
      <c r="Z145" s="80" t="s">
        <v>3003</v>
      </c>
      <c r="AA145" s="369" t="str">
        <f t="shared" si="17"/>
        <v>17x8.5, 5x5.5, 0 OS</v>
      </c>
      <c r="AB145" s="82" t="s">
        <v>1600</v>
      </c>
      <c r="AC145" s="92">
        <f>_xlfn.IFNA(VLOOKUP(AB145,ACCESSORIES!F:K,6,FALSE),"N/A")</f>
        <v>33</v>
      </c>
      <c r="AD145" s="89" t="s">
        <v>85</v>
      </c>
      <c r="AE145" s="89" t="s">
        <v>85</v>
      </c>
      <c r="AF145" s="105" t="s">
        <v>3016</v>
      </c>
      <c r="AG145" s="82" t="s">
        <v>1951</v>
      </c>
      <c r="AH145" s="9">
        <f>_xlfn.IFNA(VLOOKUP(AG145,ACCESSORIES!F:K,6,FALSE),"N/A")</f>
        <v>1.1000000000000001</v>
      </c>
      <c r="AI145" s="105" t="s">
        <v>266</v>
      </c>
      <c r="AJ145" s="105" t="s">
        <v>85</v>
      </c>
      <c r="AK145" s="3" t="s">
        <v>85</v>
      </c>
      <c r="AL145" s="105" t="s">
        <v>85</v>
      </c>
      <c r="AM145" s="105">
        <v>16.2</v>
      </c>
      <c r="AN145" s="105">
        <v>170</v>
      </c>
      <c r="AO145" s="26">
        <v>3</v>
      </c>
      <c r="AP145" s="26">
        <v>24</v>
      </c>
      <c r="AQ145" s="26">
        <v>32</v>
      </c>
      <c r="AR145" s="26">
        <v>45</v>
      </c>
      <c r="AS145" s="26">
        <v>207</v>
      </c>
      <c r="AT145" s="107">
        <v>203</v>
      </c>
      <c r="AU145" s="106">
        <v>107</v>
      </c>
      <c r="AV145" s="55">
        <v>41</v>
      </c>
      <c r="AW145" s="55">
        <v>74</v>
      </c>
      <c r="AX145" s="55">
        <v>33</v>
      </c>
      <c r="AY145" s="105" t="s">
        <v>85</v>
      </c>
      <c r="AZ145" s="104" t="str">
        <f>_xlfn.IFNA(VLOOKUP(AY145,ACCESSORIES!F:K,6,FALSE),"N/A")</f>
        <v>N/A</v>
      </c>
      <c r="BA145" s="105" t="s">
        <v>85</v>
      </c>
      <c r="BB145" s="104" t="str">
        <f>_xlfn.IFNA(VLOOKUP(BA145,ACCESSORIES!F:K,6,FALSE),"N/A")</f>
        <v>N/A</v>
      </c>
      <c r="BC145" s="79">
        <v>34.29</v>
      </c>
      <c r="BD145" s="57">
        <v>19.7</v>
      </c>
      <c r="BE145" s="57">
        <v>19.7</v>
      </c>
      <c r="BF145" s="57">
        <v>11</v>
      </c>
      <c r="BG145" s="82">
        <v>36</v>
      </c>
      <c r="BH145" s="122" t="s">
        <v>3551</v>
      </c>
      <c r="BI145" s="51" t="s">
        <v>4217</v>
      </c>
      <c r="BJ145" s="83" t="s">
        <v>4233</v>
      </c>
      <c r="BK145" s="83" t="s">
        <v>5150</v>
      </c>
      <c r="BL145" s="83" t="s">
        <v>5880</v>
      </c>
      <c r="BM145" s="83" t="s">
        <v>5881</v>
      </c>
      <c r="BN145" s="83" t="s">
        <v>5851</v>
      </c>
      <c r="BO145" s="83" t="s">
        <v>5878</v>
      </c>
      <c r="BP145" s="83" t="s">
        <v>4235</v>
      </c>
      <c r="BQ145" s="83"/>
      <c r="BR145" s="83"/>
      <c r="BS145" s="83"/>
      <c r="BT145" s="351" t="s">
        <v>3643</v>
      </c>
      <c r="BU145" s="363" t="s">
        <v>3644</v>
      </c>
      <c r="BV145" s="351" t="s">
        <v>3645</v>
      </c>
      <c r="BW145" s="363" t="s">
        <v>3646</v>
      </c>
      <c r="BX145" s="96" t="str">
        <f t="shared" si="14"/>
        <v>MR305 NV, 17x8.5, 0mm Offset, 5x5.5, 108mm Centerbore, Method Bronze - Matte Black Lip</v>
      </c>
      <c r="BY145" s="83" t="s">
        <v>4044</v>
      </c>
      <c r="BZ145" s="83" t="s">
        <v>4045</v>
      </c>
      <c r="CA145" s="83" t="str">
        <f t="shared" si="18"/>
        <v>STREET (3XX)</v>
      </c>
    </row>
    <row r="146" spans="1:79" s="39" customFormat="1" ht="15" customHeight="1">
      <c r="A146" s="23">
        <f t="shared" si="13"/>
        <v>144</v>
      </c>
      <c r="B146" s="105" t="s">
        <v>84</v>
      </c>
      <c r="C146" s="105" t="s">
        <v>1072</v>
      </c>
      <c r="D146" s="5" t="s">
        <v>2369</v>
      </c>
      <c r="E146" s="94" t="str">
        <f>CONCATENATE(LEFT(D146,5),VLOOKUP(CONCATENATE(N146,"x",O146),'PART NUMBER GUIDE'!$B$9:$C$45,2,FALSE),VLOOKUP(CONCATENATE(P146, V146), 'PART NUMBER GUIDE'!$Q$6:$R$84, 2, FALSE),VLOOKUP(Y146,'PART NUMBER GUIDE'!$J$8:$K$37,2, FALSE),IF(U146="N/A",IF(ABS(S146)&lt;10,"0"&amp;ABS(S146),ABS(S146)),CONCATENATE(LEFT(U146,1),RIGHT(U146,1))), F146, G146)</f>
        <v>MR30578558300</v>
      </c>
      <c r="F146" s="93"/>
      <c r="G146" s="93"/>
      <c r="H146" s="81" t="s">
        <v>472</v>
      </c>
      <c r="I146" s="356">
        <v>41275</v>
      </c>
      <c r="J146" s="87" t="s">
        <v>1265</v>
      </c>
      <c r="K146" s="400">
        <v>323</v>
      </c>
      <c r="L146" s="95">
        <f t="shared" si="15"/>
        <v>323</v>
      </c>
      <c r="M146" s="402"/>
      <c r="N146" s="5">
        <v>17</v>
      </c>
      <c r="O146" s="8">
        <v>8.5</v>
      </c>
      <c r="P146" s="105" t="str">
        <f t="shared" si="16"/>
        <v>5x150</v>
      </c>
      <c r="Q146" s="3">
        <v>5</v>
      </c>
      <c r="R146" s="3">
        <v>150</v>
      </c>
      <c r="S146" s="3">
        <v>0</v>
      </c>
      <c r="T146" s="17">
        <v>4.75</v>
      </c>
      <c r="U146" s="106" t="s">
        <v>85</v>
      </c>
      <c r="V146" s="17">
        <v>116.5</v>
      </c>
      <c r="W146" s="8">
        <v>29.37</v>
      </c>
      <c r="X146" s="52">
        <v>2500</v>
      </c>
      <c r="Y146" s="80" t="s">
        <v>5826</v>
      </c>
      <c r="Z146" s="80" t="s">
        <v>3005</v>
      </c>
      <c r="AA146" s="369" t="str">
        <f t="shared" si="17"/>
        <v>17x8.5, 5x150, 0 OS</v>
      </c>
      <c r="AB146" s="82" t="s">
        <v>1603</v>
      </c>
      <c r="AC146" s="92">
        <f>_xlfn.IFNA(VLOOKUP(AB146,ACCESSORIES!F:K,6,FALSE),"N/A")</f>
        <v>33</v>
      </c>
      <c r="AD146" s="89" t="s">
        <v>85</v>
      </c>
      <c r="AE146" s="89" t="s">
        <v>85</v>
      </c>
      <c r="AF146" s="105" t="s">
        <v>3018</v>
      </c>
      <c r="AG146" s="82" t="s">
        <v>1951</v>
      </c>
      <c r="AH146" s="9">
        <f>_xlfn.IFNA(VLOOKUP(AG146,ACCESSORIES!F:K,6,FALSE),"N/A")</f>
        <v>1.1000000000000001</v>
      </c>
      <c r="AI146" s="105" t="s">
        <v>266</v>
      </c>
      <c r="AJ146" s="105" t="s">
        <v>85</v>
      </c>
      <c r="AK146" s="3" t="s">
        <v>85</v>
      </c>
      <c r="AL146" s="105" t="s">
        <v>85</v>
      </c>
      <c r="AM146" s="105">
        <v>16.2</v>
      </c>
      <c r="AN146" s="105">
        <v>190</v>
      </c>
      <c r="AO146" s="26">
        <v>3</v>
      </c>
      <c r="AP146" s="26">
        <v>24</v>
      </c>
      <c r="AQ146" s="26">
        <v>32</v>
      </c>
      <c r="AR146" s="26">
        <v>45</v>
      </c>
      <c r="AS146" s="26">
        <v>207</v>
      </c>
      <c r="AT146" s="107">
        <v>203</v>
      </c>
      <c r="AU146" s="106">
        <v>112</v>
      </c>
      <c r="AV146" s="55">
        <v>46</v>
      </c>
      <c r="AW146" s="55">
        <v>46</v>
      </c>
      <c r="AX146" s="55">
        <v>33</v>
      </c>
      <c r="AY146" s="105" t="s">
        <v>85</v>
      </c>
      <c r="AZ146" s="104" t="str">
        <f>_xlfn.IFNA(VLOOKUP(AY146,ACCESSORIES!F:K,6,FALSE),"N/A")</f>
        <v>N/A</v>
      </c>
      <c r="BA146" s="105" t="s">
        <v>85</v>
      </c>
      <c r="BB146" s="104" t="str">
        <f>_xlfn.IFNA(VLOOKUP(BA146,ACCESSORIES!F:K,6,FALSE),"N/A")</f>
        <v>N/A</v>
      </c>
      <c r="BC146" s="79">
        <v>34.22</v>
      </c>
      <c r="BD146" s="57">
        <v>19.7</v>
      </c>
      <c r="BE146" s="57">
        <v>19.7</v>
      </c>
      <c r="BF146" s="57">
        <v>11</v>
      </c>
      <c r="BG146" s="82">
        <v>36</v>
      </c>
      <c r="BH146" s="122" t="s">
        <v>3551</v>
      </c>
      <c r="BI146" s="51" t="s">
        <v>4217</v>
      </c>
      <c r="BJ146" s="83" t="s">
        <v>4233</v>
      </c>
      <c r="BK146" s="83" t="s">
        <v>5150</v>
      </c>
      <c r="BL146" s="83" t="s">
        <v>5880</v>
      </c>
      <c r="BM146" s="83" t="s">
        <v>5881</v>
      </c>
      <c r="BN146" s="83" t="s">
        <v>5851</v>
      </c>
      <c r="BO146" s="83" t="s">
        <v>5878</v>
      </c>
      <c r="BP146" s="83" t="s">
        <v>4235</v>
      </c>
      <c r="BQ146" s="83"/>
      <c r="BR146" s="83"/>
      <c r="BS146" s="83"/>
      <c r="BT146" s="351" t="s">
        <v>3619</v>
      </c>
      <c r="BU146" s="363" t="s">
        <v>3620</v>
      </c>
      <c r="BV146" s="351" t="s">
        <v>3621</v>
      </c>
      <c r="BW146" s="363" t="s">
        <v>3622</v>
      </c>
      <c r="BX146" s="96" t="str">
        <f t="shared" si="14"/>
        <v>MR305 NV, 17x8.5, 0mm Offset, 5x150, 116.5mm Centerbore, Machined - Matte Black Lip</v>
      </c>
      <c r="BY146" s="83" t="s">
        <v>4044</v>
      </c>
      <c r="BZ146" s="83" t="s">
        <v>4045</v>
      </c>
      <c r="CA146" s="83" t="str">
        <f t="shared" si="18"/>
        <v>STREET (3XX)</v>
      </c>
    </row>
    <row r="147" spans="1:79" s="39" customFormat="1" ht="15" customHeight="1">
      <c r="A147" s="23">
        <f t="shared" si="13"/>
        <v>145</v>
      </c>
      <c r="B147" s="105" t="s">
        <v>84</v>
      </c>
      <c r="C147" s="105" t="s">
        <v>1072</v>
      </c>
      <c r="D147" s="5" t="s">
        <v>2369</v>
      </c>
      <c r="E147" s="94" t="str">
        <f>CONCATENATE(LEFT(D147,5),VLOOKUP(CONCATENATE(N147,"x",O147),'PART NUMBER GUIDE'!$B$9:$C$45,2,FALSE),VLOOKUP(CONCATENATE(P147, V147), 'PART NUMBER GUIDE'!$Q$6:$R$84, 2, FALSE),VLOOKUP(Y147,'PART NUMBER GUIDE'!$J$8:$K$37,2, FALSE),IF(U147="N/A",IF(ABS(S147)&lt;10,"0"&amp;ABS(S147),ABS(S147)),CONCATENATE(LEFT(U147,1),RIGHT(U147,1))), F147, G147)</f>
        <v>MR30578558500</v>
      </c>
      <c r="F147" s="93"/>
      <c r="G147" s="93"/>
      <c r="H147" s="81" t="s">
        <v>473</v>
      </c>
      <c r="I147" s="356">
        <v>41275</v>
      </c>
      <c r="J147" s="87" t="s">
        <v>1265</v>
      </c>
      <c r="K147" s="400">
        <v>323</v>
      </c>
      <c r="L147" s="95">
        <f t="shared" si="15"/>
        <v>323</v>
      </c>
      <c r="M147" s="402"/>
      <c r="N147" s="5">
        <v>17</v>
      </c>
      <c r="O147" s="8">
        <v>8.5</v>
      </c>
      <c r="P147" s="105" t="str">
        <f t="shared" si="16"/>
        <v>5x150</v>
      </c>
      <c r="Q147" s="3">
        <v>5</v>
      </c>
      <c r="R147" s="3">
        <v>150</v>
      </c>
      <c r="S147" s="3">
        <v>0</v>
      </c>
      <c r="T147" s="17">
        <v>4.75</v>
      </c>
      <c r="U147" s="106" t="s">
        <v>85</v>
      </c>
      <c r="V147" s="17">
        <v>116.5</v>
      </c>
      <c r="W147" s="8">
        <v>29.37</v>
      </c>
      <c r="X147" s="52">
        <v>2500</v>
      </c>
      <c r="Y147" s="80" t="s">
        <v>2309</v>
      </c>
      <c r="Z147" s="81" t="s">
        <v>3002</v>
      </c>
      <c r="AA147" s="369" t="str">
        <f t="shared" si="17"/>
        <v>17x8.5, 5x150, 0 OS</v>
      </c>
      <c r="AB147" s="82" t="s">
        <v>1603</v>
      </c>
      <c r="AC147" s="92">
        <f>_xlfn.IFNA(VLOOKUP(AB147,ACCESSORIES!F:K,6,FALSE),"N/A")</f>
        <v>33</v>
      </c>
      <c r="AD147" s="89" t="s">
        <v>85</v>
      </c>
      <c r="AE147" s="89" t="s">
        <v>85</v>
      </c>
      <c r="AF147" s="105" t="s">
        <v>3018</v>
      </c>
      <c r="AG147" s="82" t="s">
        <v>1951</v>
      </c>
      <c r="AH147" s="9">
        <f>_xlfn.IFNA(VLOOKUP(AG147,ACCESSORIES!F:K,6,FALSE),"N/A")</f>
        <v>1.1000000000000001</v>
      </c>
      <c r="AI147" s="105" t="s">
        <v>266</v>
      </c>
      <c r="AJ147" s="105" t="s">
        <v>85</v>
      </c>
      <c r="AK147" s="3" t="s">
        <v>85</v>
      </c>
      <c r="AL147" s="105" t="s">
        <v>85</v>
      </c>
      <c r="AM147" s="105">
        <v>16.2</v>
      </c>
      <c r="AN147" s="105">
        <v>190</v>
      </c>
      <c r="AO147" s="26">
        <v>3</v>
      </c>
      <c r="AP147" s="26">
        <v>24</v>
      </c>
      <c r="AQ147" s="26">
        <v>32</v>
      </c>
      <c r="AR147" s="26">
        <v>45</v>
      </c>
      <c r="AS147" s="26">
        <v>207</v>
      </c>
      <c r="AT147" s="107">
        <v>203</v>
      </c>
      <c r="AU147" s="106">
        <v>112</v>
      </c>
      <c r="AV147" s="55">
        <v>46</v>
      </c>
      <c r="AW147" s="55">
        <v>46</v>
      </c>
      <c r="AX147" s="55">
        <v>33</v>
      </c>
      <c r="AY147" s="3" t="s">
        <v>85</v>
      </c>
      <c r="AZ147" s="104" t="str">
        <f>_xlfn.IFNA(VLOOKUP(AY147,ACCESSORIES!F:K,6,FALSE),"N/A")</f>
        <v>N/A</v>
      </c>
      <c r="BA147" s="3" t="s">
        <v>85</v>
      </c>
      <c r="BB147" s="104" t="str">
        <f>_xlfn.IFNA(VLOOKUP(BA147,ACCESSORIES!F:K,6,FALSE),"N/A")</f>
        <v>N/A</v>
      </c>
      <c r="BC147" s="79">
        <v>34.78</v>
      </c>
      <c r="BD147" s="57">
        <v>19.7</v>
      </c>
      <c r="BE147" s="57">
        <v>19.7</v>
      </c>
      <c r="BF147" s="57">
        <v>11</v>
      </c>
      <c r="BG147" s="82">
        <v>36</v>
      </c>
      <c r="BH147" s="122" t="s">
        <v>3551</v>
      </c>
      <c r="BI147" s="51" t="s">
        <v>4217</v>
      </c>
      <c r="BJ147" s="83" t="s">
        <v>4233</v>
      </c>
      <c r="BK147" s="83" t="s">
        <v>5150</v>
      </c>
      <c r="BL147" s="83" t="s">
        <v>5880</v>
      </c>
      <c r="BM147" s="83" t="s">
        <v>5881</v>
      </c>
      <c r="BN147" s="83" t="s">
        <v>5851</v>
      </c>
      <c r="BO147" s="83" t="s">
        <v>5878</v>
      </c>
      <c r="BP147" s="83" t="s">
        <v>4235</v>
      </c>
      <c r="BQ147" s="83"/>
      <c r="BR147" s="83"/>
      <c r="BS147" s="83"/>
      <c r="BT147" s="351" t="s">
        <v>3623</v>
      </c>
      <c r="BU147" s="363" t="s">
        <v>3624</v>
      </c>
      <c r="BV147" s="351" t="s">
        <v>3625</v>
      </c>
      <c r="BW147" s="363" t="s">
        <v>3626</v>
      </c>
      <c r="BX147" s="96" t="str">
        <f t="shared" si="14"/>
        <v>MR305 NV, 17x8.5, 0mm Offset, 5x150, 116.5mm Centerbore, Matte Black</v>
      </c>
      <c r="BY147" s="83" t="s">
        <v>4044</v>
      </c>
      <c r="BZ147" s="83" t="s">
        <v>4045</v>
      </c>
      <c r="CA147" s="83" t="str">
        <f t="shared" si="18"/>
        <v>STREET (3XX)</v>
      </c>
    </row>
    <row r="148" spans="1:79" s="39" customFormat="1" ht="15" customHeight="1">
      <c r="A148" s="23">
        <f t="shared" si="13"/>
        <v>146</v>
      </c>
      <c r="B148" s="105" t="s">
        <v>84</v>
      </c>
      <c r="C148" s="105" t="s">
        <v>1072</v>
      </c>
      <c r="D148" s="5" t="s">
        <v>2369</v>
      </c>
      <c r="E148" s="94" t="str">
        <f>CONCATENATE(LEFT(D148,5),VLOOKUP(CONCATENATE(N148,"x",O148),'PART NUMBER GUIDE'!$B$9:$C$45,2,FALSE),VLOOKUP(CONCATENATE(P148, V148), 'PART NUMBER GUIDE'!$Q$6:$R$84, 2, FALSE),VLOOKUP(Y148,'PART NUMBER GUIDE'!$J$8:$K$37,2, FALSE),IF(U148="N/A",IF(ABS(S148)&lt;10,"0"&amp;ABS(S148),ABS(S148)),CONCATENATE(LEFT(U148,1),RIGHT(U148,1))), F148, G148)</f>
        <v>MR30578558800</v>
      </c>
      <c r="F148" s="93"/>
      <c r="G148" s="93"/>
      <c r="H148" s="81" t="s">
        <v>6335</v>
      </c>
      <c r="I148" s="356">
        <v>44596</v>
      </c>
      <c r="J148" s="87" t="s">
        <v>1265</v>
      </c>
      <c r="K148" s="400">
        <v>345</v>
      </c>
      <c r="L148" s="95">
        <f t="shared" si="15"/>
        <v>345</v>
      </c>
      <c r="M148" s="402"/>
      <c r="N148" s="5">
        <v>17</v>
      </c>
      <c r="O148" s="8">
        <v>8.5</v>
      </c>
      <c r="P148" s="105" t="str">
        <f t="shared" si="16"/>
        <v>5x150</v>
      </c>
      <c r="Q148" s="3">
        <v>5</v>
      </c>
      <c r="R148" s="3">
        <v>150</v>
      </c>
      <c r="S148" s="3">
        <v>0</v>
      </c>
      <c r="T148" s="17">
        <v>4.75</v>
      </c>
      <c r="U148" s="106" t="s">
        <v>85</v>
      </c>
      <c r="V148" s="17">
        <v>116.5</v>
      </c>
      <c r="W148" s="8">
        <v>29.37</v>
      </c>
      <c r="X148" s="52">
        <v>2500</v>
      </c>
      <c r="Y148" s="80" t="s">
        <v>6067</v>
      </c>
      <c r="Z148" s="80" t="s">
        <v>3007</v>
      </c>
      <c r="AA148" s="369" t="str">
        <f t="shared" si="17"/>
        <v>17x8.5, 5x150, 0 OS</v>
      </c>
      <c r="AB148" s="82" t="s">
        <v>1603</v>
      </c>
      <c r="AC148" s="92">
        <f>_xlfn.IFNA(VLOOKUP(AB148,ACCESSORIES!F:K,6,FALSE),"N/A")</f>
        <v>33</v>
      </c>
      <c r="AD148" s="89" t="s">
        <v>85</v>
      </c>
      <c r="AE148" s="89" t="s">
        <v>85</v>
      </c>
      <c r="AF148" s="105" t="s">
        <v>3018</v>
      </c>
      <c r="AG148" s="82" t="s">
        <v>1951</v>
      </c>
      <c r="AH148" s="9">
        <f>_xlfn.IFNA(VLOOKUP(AG148,ACCESSORIES!F:K,6,FALSE),"N/A")</f>
        <v>1.1000000000000001</v>
      </c>
      <c r="AI148" s="105" t="s">
        <v>266</v>
      </c>
      <c r="AJ148" s="105" t="s">
        <v>85</v>
      </c>
      <c r="AK148" s="3" t="s">
        <v>85</v>
      </c>
      <c r="AL148" s="105" t="s">
        <v>85</v>
      </c>
      <c r="AM148" s="105">
        <v>16.2</v>
      </c>
      <c r="AN148" s="105">
        <v>190</v>
      </c>
      <c r="AO148" s="26">
        <v>3</v>
      </c>
      <c r="AP148" s="26">
        <v>24</v>
      </c>
      <c r="AQ148" s="26">
        <v>32</v>
      </c>
      <c r="AR148" s="26">
        <v>45</v>
      </c>
      <c r="AS148" s="26">
        <v>207</v>
      </c>
      <c r="AT148" s="107">
        <v>203</v>
      </c>
      <c r="AU148" s="106">
        <v>112</v>
      </c>
      <c r="AV148" s="26">
        <v>46</v>
      </c>
      <c r="AW148" s="26">
        <v>46</v>
      </c>
      <c r="AX148" s="55">
        <v>33</v>
      </c>
      <c r="AY148" s="3" t="s">
        <v>85</v>
      </c>
      <c r="AZ148" s="104" t="str">
        <f>_xlfn.IFNA(VLOOKUP(AY148,ACCESSORIES!F:K,6,FALSE),"N/A")</f>
        <v>N/A</v>
      </c>
      <c r="BA148" s="3" t="s">
        <v>85</v>
      </c>
      <c r="BB148" s="104" t="str">
        <f>_xlfn.IFNA(VLOOKUP(BA148,ACCESSORIES!F:K,6,FALSE),"N/A")</f>
        <v>N/A</v>
      </c>
      <c r="BC148" s="79">
        <v>34.11</v>
      </c>
      <c r="BD148" s="57">
        <v>19.7</v>
      </c>
      <c r="BE148" s="57">
        <v>19.7</v>
      </c>
      <c r="BF148" s="57">
        <v>11</v>
      </c>
      <c r="BG148" s="82">
        <v>36</v>
      </c>
      <c r="BH148" s="122" t="s">
        <v>3551</v>
      </c>
      <c r="BI148" s="51" t="s">
        <v>4217</v>
      </c>
      <c r="BJ148" s="83" t="s">
        <v>4233</v>
      </c>
      <c r="BK148" s="83" t="s">
        <v>5150</v>
      </c>
      <c r="BL148" s="83" t="s">
        <v>5880</v>
      </c>
      <c r="BM148" s="83" t="s">
        <v>5881</v>
      </c>
      <c r="BN148" s="83" t="s">
        <v>5851</v>
      </c>
      <c r="BO148" s="83" t="s">
        <v>5878</v>
      </c>
      <c r="BP148" s="83" t="s">
        <v>4235</v>
      </c>
      <c r="BQ148" s="83"/>
      <c r="BR148" s="83"/>
      <c r="BS148" s="83"/>
      <c r="BT148" s="351"/>
      <c r="BU148" s="363"/>
      <c r="BV148" s="351"/>
      <c r="BW148" s="363"/>
      <c r="BX148" s="96" t="str">
        <f t="shared" si="14"/>
        <v>MR305 NV, 17x8.5, 0mm Offset, 5x150, 116.5mm Centerbore, Titanium - Matte Black Lip</v>
      </c>
      <c r="BY148" s="83" t="s">
        <v>4044</v>
      </c>
      <c r="BZ148" s="83" t="s">
        <v>4045</v>
      </c>
      <c r="CA148" s="83" t="str">
        <f t="shared" si="18"/>
        <v>STREET (3XX)</v>
      </c>
    </row>
    <row r="149" spans="1:79" s="39" customFormat="1" ht="15" customHeight="1">
      <c r="A149" s="23">
        <f t="shared" si="13"/>
        <v>147</v>
      </c>
      <c r="B149" s="105" t="s">
        <v>84</v>
      </c>
      <c r="C149" s="105" t="s">
        <v>1072</v>
      </c>
      <c r="D149" s="5" t="s">
        <v>2369</v>
      </c>
      <c r="E149" s="94" t="str">
        <f>CONCATENATE(LEFT(D149,5),VLOOKUP(CONCATENATE(N149,"x",O149),'PART NUMBER GUIDE'!$B$9:$C$45,2,FALSE),VLOOKUP(CONCATENATE(P149, V149), 'PART NUMBER GUIDE'!$Q$6:$R$84, 2, FALSE),VLOOKUP(Y149,'PART NUMBER GUIDE'!$J$8:$K$37,2, FALSE),IF(U149="N/A",IF(ABS(S149)&lt;10,"0"&amp;ABS(S149),ABS(S149)),CONCATENATE(LEFT(U149,1),RIGHT(U149,1))), F149, G149)</f>
        <v>MR30578558900</v>
      </c>
      <c r="F149" s="93"/>
      <c r="G149" s="93"/>
      <c r="H149" s="81" t="s">
        <v>474</v>
      </c>
      <c r="I149" s="356">
        <v>41275</v>
      </c>
      <c r="J149" s="87" t="s">
        <v>1265</v>
      </c>
      <c r="K149" s="400">
        <v>345</v>
      </c>
      <c r="L149" s="95">
        <f t="shared" si="15"/>
        <v>345</v>
      </c>
      <c r="M149" s="402"/>
      <c r="N149" s="5">
        <v>17</v>
      </c>
      <c r="O149" s="8">
        <v>8.5</v>
      </c>
      <c r="P149" s="105" t="str">
        <f t="shared" si="16"/>
        <v>5x150</v>
      </c>
      <c r="Q149" s="3">
        <v>5</v>
      </c>
      <c r="R149" s="3">
        <v>150</v>
      </c>
      <c r="S149" s="3">
        <v>0</v>
      </c>
      <c r="T149" s="17">
        <v>4.75</v>
      </c>
      <c r="U149" s="106" t="s">
        <v>85</v>
      </c>
      <c r="V149" s="17">
        <v>116.5</v>
      </c>
      <c r="W149" s="8">
        <v>29.37</v>
      </c>
      <c r="X149" s="52">
        <v>2500</v>
      </c>
      <c r="Y149" s="80" t="s">
        <v>5833</v>
      </c>
      <c r="Z149" s="80" t="s">
        <v>3003</v>
      </c>
      <c r="AA149" s="369" t="str">
        <f t="shared" si="17"/>
        <v>17x8.5, 5x150, 0 OS</v>
      </c>
      <c r="AB149" s="82" t="s">
        <v>1603</v>
      </c>
      <c r="AC149" s="92">
        <f>_xlfn.IFNA(VLOOKUP(AB149,ACCESSORIES!F:K,6,FALSE),"N/A")</f>
        <v>33</v>
      </c>
      <c r="AD149" s="89" t="s">
        <v>85</v>
      </c>
      <c r="AE149" s="89" t="s">
        <v>85</v>
      </c>
      <c r="AF149" s="105" t="s">
        <v>3018</v>
      </c>
      <c r="AG149" s="82" t="s">
        <v>1951</v>
      </c>
      <c r="AH149" s="9">
        <f>_xlfn.IFNA(VLOOKUP(AG149,ACCESSORIES!F:K,6,FALSE),"N/A")</f>
        <v>1.1000000000000001</v>
      </c>
      <c r="AI149" s="105" t="s">
        <v>266</v>
      </c>
      <c r="AJ149" s="105" t="s">
        <v>85</v>
      </c>
      <c r="AK149" s="3" t="s">
        <v>85</v>
      </c>
      <c r="AL149" s="105" t="s">
        <v>85</v>
      </c>
      <c r="AM149" s="105">
        <v>16.2</v>
      </c>
      <c r="AN149" s="105">
        <v>190</v>
      </c>
      <c r="AO149" s="26">
        <v>3</v>
      </c>
      <c r="AP149" s="26">
        <v>24</v>
      </c>
      <c r="AQ149" s="26">
        <v>32</v>
      </c>
      <c r="AR149" s="26">
        <v>45</v>
      </c>
      <c r="AS149" s="26">
        <v>207</v>
      </c>
      <c r="AT149" s="107">
        <v>203</v>
      </c>
      <c r="AU149" s="106">
        <v>112</v>
      </c>
      <c r="AV149" s="55">
        <v>46</v>
      </c>
      <c r="AW149" s="55">
        <v>46</v>
      </c>
      <c r="AX149" s="55">
        <v>33</v>
      </c>
      <c r="AY149" s="3" t="s">
        <v>85</v>
      </c>
      <c r="AZ149" s="104" t="str">
        <f>_xlfn.IFNA(VLOOKUP(AY149,ACCESSORIES!F:K,6,FALSE),"N/A")</f>
        <v>N/A</v>
      </c>
      <c r="BA149" s="3" t="s">
        <v>85</v>
      </c>
      <c r="BB149" s="104" t="str">
        <f>_xlfn.IFNA(VLOOKUP(BA149,ACCESSORIES!F:K,6,FALSE),"N/A")</f>
        <v>N/A</v>
      </c>
      <c r="BC149" s="79">
        <v>34.769999999999996</v>
      </c>
      <c r="BD149" s="57">
        <v>19.7</v>
      </c>
      <c r="BE149" s="57">
        <v>19.7</v>
      </c>
      <c r="BF149" s="57">
        <v>11</v>
      </c>
      <c r="BG149" s="82">
        <v>36</v>
      </c>
      <c r="BH149" s="122" t="s">
        <v>3551</v>
      </c>
      <c r="BI149" s="51" t="s">
        <v>4217</v>
      </c>
      <c r="BJ149" s="83" t="s">
        <v>4233</v>
      </c>
      <c r="BK149" s="83" t="s">
        <v>5150</v>
      </c>
      <c r="BL149" s="83" t="s">
        <v>5880</v>
      </c>
      <c r="BM149" s="83" t="s">
        <v>5881</v>
      </c>
      <c r="BN149" s="83" t="s">
        <v>5851</v>
      </c>
      <c r="BO149" s="83" t="s">
        <v>5878</v>
      </c>
      <c r="BP149" s="83" t="s">
        <v>4235</v>
      </c>
      <c r="BQ149" s="83"/>
      <c r="BR149" s="83"/>
      <c r="BS149" s="83"/>
      <c r="BT149" s="351" t="s">
        <v>3643</v>
      </c>
      <c r="BU149" s="363" t="s">
        <v>3644</v>
      </c>
      <c r="BV149" s="351" t="s">
        <v>3645</v>
      </c>
      <c r="BW149" s="363" t="s">
        <v>3646</v>
      </c>
      <c r="BX149" s="96" t="str">
        <f t="shared" si="14"/>
        <v>MR305 NV, 17x8.5, 0mm Offset, 5x150, 116.5mm Centerbore, Method Bronze - Matte Black Lip</v>
      </c>
      <c r="BY149" s="83" t="s">
        <v>4044</v>
      </c>
      <c r="BZ149" s="83" t="s">
        <v>4045</v>
      </c>
      <c r="CA149" s="83" t="str">
        <f t="shared" si="18"/>
        <v>STREET (3XX)</v>
      </c>
    </row>
    <row r="150" spans="1:79" s="39" customFormat="1" ht="15" customHeight="1">
      <c r="A150" s="23">
        <f t="shared" si="13"/>
        <v>148</v>
      </c>
      <c r="B150" s="105" t="s">
        <v>84</v>
      </c>
      <c r="C150" s="105" t="s">
        <v>1072</v>
      </c>
      <c r="D150" s="5" t="s">
        <v>2369</v>
      </c>
      <c r="E150" s="94" t="str">
        <f>CONCATENATE(LEFT(D150,5),VLOOKUP(CONCATENATE(N150,"x",O150),'PART NUMBER GUIDE'!$B$9:$C$45,2,FALSE),VLOOKUP(CONCATENATE(P150, V150), 'PART NUMBER GUIDE'!$Q$6:$R$84, 2, FALSE),VLOOKUP(Y150,'PART NUMBER GUIDE'!$J$8:$K$37,2, FALSE),IF(U150="N/A",IF(ABS(S150)&lt;10,"0"&amp;ABS(S150),ABS(S150)),CONCATENATE(LEFT(U150,1),RIGHT(U150,1))), F150, G150)</f>
        <v>MR305785581000</v>
      </c>
      <c r="F150" s="93"/>
      <c r="G150" s="93"/>
      <c r="H150" s="81" t="s">
        <v>5714</v>
      </c>
      <c r="I150" s="350">
        <v>44480</v>
      </c>
      <c r="J150" s="87" t="s">
        <v>1265</v>
      </c>
      <c r="K150" s="400">
        <v>382.5</v>
      </c>
      <c r="L150" s="95">
        <f t="shared" si="15"/>
        <v>382.5</v>
      </c>
      <c r="M150" s="402"/>
      <c r="N150" s="5">
        <v>17</v>
      </c>
      <c r="O150" s="8">
        <v>8.5</v>
      </c>
      <c r="P150" s="105" t="str">
        <f t="shared" si="16"/>
        <v>5x150</v>
      </c>
      <c r="Q150" s="3">
        <v>5</v>
      </c>
      <c r="R150" s="3">
        <v>150</v>
      </c>
      <c r="S150" s="3">
        <v>0</v>
      </c>
      <c r="T150" s="17">
        <v>4.75</v>
      </c>
      <c r="U150" s="106" t="s">
        <v>85</v>
      </c>
      <c r="V150" s="17">
        <v>116.5</v>
      </c>
      <c r="W150" s="8">
        <v>29.37</v>
      </c>
      <c r="X150" s="52">
        <v>2500</v>
      </c>
      <c r="Y150" s="407" t="s">
        <v>5834</v>
      </c>
      <c r="Z150" s="407" t="s">
        <v>3002</v>
      </c>
      <c r="AA150" s="369" t="str">
        <f t="shared" si="17"/>
        <v>17x8.5, 5x150, 0 OS</v>
      </c>
      <c r="AB150" s="82" t="s">
        <v>5712</v>
      </c>
      <c r="AC150" s="92">
        <f>_xlfn.IFNA(VLOOKUP(AB150,ACCESSORIES!F:K,6,FALSE),"N/A")</f>
        <v>33</v>
      </c>
      <c r="AD150" s="89" t="s">
        <v>85</v>
      </c>
      <c r="AE150" s="89" t="s">
        <v>85</v>
      </c>
      <c r="AF150" s="105" t="s">
        <v>3018</v>
      </c>
      <c r="AG150" s="82" t="s">
        <v>1541</v>
      </c>
      <c r="AH150" s="9">
        <f>_xlfn.IFNA(VLOOKUP(AG150,ACCESSORIES!F:K,6,FALSE),"N/A")</f>
        <v>1.1000000000000001</v>
      </c>
      <c r="AI150" s="105" t="s">
        <v>266</v>
      </c>
      <c r="AJ150" s="105" t="s">
        <v>85</v>
      </c>
      <c r="AK150" s="3" t="s">
        <v>85</v>
      </c>
      <c r="AL150" s="105" t="s">
        <v>85</v>
      </c>
      <c r="AM150" s="105">
        <v>16.2</v>
      </c>
      <c r="AN150" s="105">
        <v>190</v>
      </c>
      <c r="AO150" s="26">
        <v>3</v>
      </c>
      <c r="AP150" s="26">
        <v>24</v>
      </c>
      <c r="AQ150" s="26">
        <v>32</v>
      </c>
      <c r="AR150" s="26">
        <v>45</v>
      </c>
      <c r="AS150" s="26">
        <v>207</v>
      </c>
      <c r="AT150" s="107">
        <v>203</v>
      </c>
      <c r="AU150" s="106">
        <v>111.4</v>
      </c>
      <c r="AV150" s="55">
        <v>37.5</v>
      </c>
      <c r="AW150" s="55">
        <v>40</v>
      </c>
      <c r="AX150" s="55">
        <v>33</v>
      </c>
      <c r="AY150" s="3" t="s">
        <v>85</v>
      </c>
      <c r="AZ150" s="104" t="str">
        <f>_xlfn.IFNA(VLOOKUP(AY150,ACCESSORIES!F:K,6,FALSE),"N/A")</f>
        <v>N/A</v>
      </c>
      <c r="BA150" s="3" t="s">
        <v>85</v>
      </c>
      <c r="BB150" s="104" t="str">
        <f>_xlfn.IFNA(VLOOKUP(BA150,ACCESSORIES!F:K,6,FALSE),"N/A")</f>
        <v>N/A</v>
      </c>
      <c r="BC150" s="79">
        <v>34.070000000000007</v>
      </c>
      <c r="BD150" s="57">
        <v>19.7</v>
      </c>
      <c r="BE150" s="57">
        <v>19.7</v>
      </c>
      <c r="BF150" s="57">
        <v>11</v>
      </c>
      <c r="BG150" s="82">
        <v>36</v>
      </c>
      <c r="BH150" s="122" t="s">
        <v>3551</v>
      </c>
      <c r="BI150" s="51" t="s">
        <v>4217</v>
      </c>
      <c r="BJ150" s="83" t="s">
        <v>5882</v>
      </c>
      <c r="BK150" s="83" t="s">
        <v>4233</v>
      </c>
      <c r="BL150" s="83" t="s">
        <v>5150</v>
      </c>
      <c r="BM150" s="83" t="s">
        <v>5880</v>
      </c>
      <c r="BN150" s="83" t="s">
        <v>5883</v>
      </c>
      <c r="BO150" s="83" t="s">
        <v>5884</v>
      </c>
      <c r="BP150" s="83" t="s">
        <v>5885</v>
      </c>
      <c r="BQ150" s="83" t="s">
        <v>4235</v>
      </c>
      <c r="BR150" s="83"/>
      <c r="BS150" s="83"/>
      <c r="BT150" s="351"/>
      <c r="BU150" s="363"/>
      <c r="BV150" s="351"/>
      <c r="BW150" s="363"/>
      <c r="BX150" s="96" t="str">
        <f t="shared" si="14"/>
        <v>MR305 NV, 17x8.5, 0mm Offset, 5x150, 116.5mm Centerbore, Matte Black - Gloss Black Lip</v>
      </c>
      <c r="BY150" s="83" t="s">
        <v>4044</v>
      </c>
      <c r="BZ150" s="83" t="s">
        <v>4045</v>
      </c>
      <c r="CA150" s="83" t="str">
        <f t="shared" si="18"/>
        <v>STREET (3XX)</v>
      </c>
    </row>
    <row r="151" spans="1:79" s="39" customFormat="1" ht="15" customHeight="1">
      <c r="A151" s="23">
        <f t="shared" si="13"/>
        <v>149</v>
      </c>
      <c r="B151" s="105" t="s">
        <v>84</v>
      </c>
      <c r="C151" s="105" t="s">
        <v>1072</v>
      </c>
      <c r="D151" s="5" t="s">
        <v>2369</v>
      </c>
      <c r="E151" s="149" t="str">
        <f>CONCATENATE(LEFT(D151,5),VLOOKUP(CONCATENATE(N151,"x",O151),'PART NUMBER GUIDE'!$B$9:$C$45,2,FALSE),VLOOKUP(CONCATENATE(P151, V151), 'PART NUMBER GUIDE'!$Q$6:$R$84, 2, FALSE),VLOOKUP(Y151,'PART NUMBER GUIDE'!$J$8:$K$37,2, FALSE),IF(U151="N/A",IF(ABS(S151)&lt;10,"0"&amp;ABS(S151),ABS(S151)),CONCATENATE(LEFT(U151,1),RIGHT(U151,1))), F151, G151)</f>
        <v>MR30578558325</v>
      </c>
      <c r="F151" s="93"/>
      <c r="G151" s="93"/>
      <c r="H151" s="81" t="s">
        <v>5486</v>
      </c>
      <c r="I151" s="356">
        <v>44351</v>
      </c>
      <c r="J151" s="87" t="s">
        <v>1265</v>
      </c>
      <c r="K151" s="400">
        <v>323</v>
      </c>
      <c r="L151" s="95">
        <f t="shared" si="15"/>
        <v>323</v>
      </c>
      <c r="M151" s="402"/>
      <c r="N151" s="5">
        <v>17</v>
      </c>
      <c r="O151" s="8">
        <v>8.5</v>
      </c>
      <c r="P151" s="105" t="str">
        <f t="shared" si="16"/>
        <v>5x150</v>
      </c>
      <c r="Q151" s="3">
        <v>5</v>
      </c>
      <c r="R151" s="3">
        <v>150</v>
      </c>
      <c r="S151" s="3">
        <v>25</v>
      </c>
      <c r="T151" s="17">
        <v>5.7</v>
      </c>
      <c r="U151" s="106" t="s">
        <v>85</v>
      </c>
      <c r="V151" s="17">
        <v>116.5</v>
      </c>
      <c r="W151" s="17">
        <v>28.88</v>
      </c>
      <c r="X151" s="52">
        <v>2500</v>
      </c>
      <c r="Y151" s="80" t="s">
        <v>5826</v>
      </c>
      <c r="Z151" s="80" t="s">
        <v>3005</v>
      </c>
      <c r="AA151" s="369" t="str">
        <f t="shared" si="17"/>
        <v>17x8.5, 5x150, 25 OS</v>
      </c>
      <c r="AB151" s="82" t="s">
        <v>1603</v>
      </c>
      <c r="AC151" s="92">
        <f>_xlfn.IFNA(VLOOKUP(AB151,ACCESSORIES!F:K,6,FALSE),"N/A")</f>
        <v>33</v>
      </c>
      <c r="AD151" s="89" t="s">
        <v>85</v>
      </c>
      <c r="AE151" s="89" t="s">
        <v>85</v>
      </c>
      <c r="AF151" s="105" t="s">
        <v>3018</v>
      </c>
      <c r="AG151" s="82" t="s">
        <v>1951</v>
      </c>
      <c r="AH151" s="9">
        <f>_xlfn.IFNA(VLOOKUP(AG151,ACCESSORIES!F:K,6,FALSE),"N/A")</f>
        <v>1.1000000000000001</v>
      </c>
      <c r="AI151" s="105" t="s">
        <v>266</v>
      </c>
      <c r="AJ151" s="105" t="s">
        <v>85</v>
      </c>
      <c r="AK151" s="3" t="s">
        <v>85</v>
      </c>
      <c r="AL151" s="105" t="s">
        <v>85</v>
      </c>
      <c r="AM151" s="105">
        <v>16.2</v>
      </c>
      <c r="AN151" s="105">
        <v>180</v>
      </c>
      <c r="AO151" s="26">
        <v>3</v>
      </c>
      <c r="AP151" s="26">
        <v>22.8</v>
      </c>
      <c r="AQ151" s="26">
        <v>33.5</v>
      </c>
      <c r="AR151" s="26">
        <v>39.4</v>
      </c>
      <c r="AS151" s="26">
        <v>209.8</v>
      </c>
      <c r="AT151" s="107">
        <v>200.5</v>
      </c>
      <c r="AU151" s="106">
        <v>112</v>
      </c>
      <c r="AV151" s="55">
        <v>46</v>
      </c>
      <c r="AW151" s="55">
        <v>46</v>
      </c>
      <c r="AX151" s="55">
        <v>30</v>
      </c>
      <c r="AY151" s="3" t="s">
        <v>85</v>
      </c>
      <c r="AZ151" s="104" t="str">
        <f>_xlfn.IFNA(VLOOKUP(AY151,ACCESSORIES!F:K,6,FALSE),"N/A")</f>
        <v>N/A</v>
      </c>
      <c r="BA151" s="3" t="s">
        <v>85</v>
      </c>
      <c r="BB151" s="104" t="str">
        <f>_xlfn.IFNA(VLOOKUP(BA151,ACCESSORIES!F:K,6,FALSE),"N/A")</f>
        <v>N/A</v>
      </c>
      <c r="BC151" s="79">
        <v>32.880000000000003</v>
      </c>
      <c r="BD151" s="57">
        <v>19.7</v>
      </c>
      <c r="BE151" s="57">
        <v>19.7</v>
      </c>
      <c r="BF151" s="57">
        <v>11</v>
      </c>
      <c r="BG151" s="82">
        <v>36</v>
      </c>
      <c r="BH151" s="122" t="s">
        <v>3551</v>
      </c>
      <c r="BI151" s="51" t="s">
        <v>4217</v>
      </c>
      <c r="BJ151" s="83" t="s">
        <v>4233</v>
      </c>
      <c r="BK151" s="83" t="s">
        <v>5150</v>
      </c>
      <c r="BL151" s="83" t="s">
        <v>5880</v>
      </c>
      <c r="BM151" s="83" t="s">
        <v>5881</v>
      </c>
      <c r="BN151" s="83" t="s">
        <v>5851</v>
      </c>
      <c r="BO151" s="83" t="s">
        <v>5878</v>
      </c>
      <c r="BP151" s="83" t="s">
        <v>4235</v>
      </c>
      <c r="BQ151" s="83"/>
      <c r="BR151" s="83"/>
      <c r="BS151" s="83"/>
      <c r="BT151" s="351" t="s">
        <v>3619</v>
      </c>
      <c r="BU151" s="363" t="s">
        <v>3620</v>
      </c>
      <c r="BV151" s="351" t="s">
        <v>3621</v>
      </c>
      <c r="BW151" s="363" t="s">
        <v>3622</v>
      </c>
      <c r="BX151" s="96" t="str">
        <f t="shared" si="14"/>
        <v>MR305 NV, 17x8.5, +25mm Offset, 5x150, 116.5mm Centerbore, Machined - Matte Black Lip</v>
      </c>
      <c r="BY151" s="83" t="s">
        <v>4044</v>
      </c>
      <c r="BZ151" s="83" t="s">
        <v>4045</v>
      </c>
      <c r="CA151" s="83" t="str">
        <f t="shared" si="18"/>
        <v>STREET (3XX)</v>
      </c>
    </row>
    <row r="152" spans="1:79" s="39" customFormat="1" ht="15" customHeight="1">
      <c r="A152" s="23">
        <f t="shared" si="13"/>
        <v>150</v>
      </c>
      <c r="B152" s="105" t="s">
        <v>84</v>
      </c>
      <c r="C152" s="105" t="s">
        <v>1072</v>
      </c>
      <c r="D152" s="5" t="s">
        <v>2369</v>
      </c>
      <c r="E152" s="149" t="str">
        <f>CONCATENATE(LEFT(D152,5),VLOOKUP(CONCATENATE(N152,"x",O152),'PART NUMBER GUIDE'!$B$9:$C$45,2,FALSE),VLOOKUP(CONCATENATE(P152, V152), 'PART NUMBER GUIDE'!$Q$6:$R$84, 2, FALSE),VLOOKUP(Y152,'PART NUMBER GUIDE'!$J$8:$K$37,2, FALSE),IF(U152="N/A",IF(ABS(S152)&lt;10,"0"&amp;ABS(S152),ABS(S152)),CONCATENATE(LEFT(U152,1),RIGHT(U152,1))), F152, G152)</f>
        <v>MR30578558525</v>
      </c>
      <c r="F152" s="93"/>
      <c r="G152" s="93"/>
      <c r="H152" s="81" t="s">
        <v>5487</v>
      </c>
      <c r="I152" s="356">
        <v>44351</v>
      </c>
      <c r="J152" s="87" t="s">
        <v>1265</v>
      </c>
      <c r="K152" s="400">
        <v>323</v>
      </c>
      <c r="L152" s="95">
        <f t="shared" si="15"/>
        <v>323</v>
      </c>
      <c r="M152" s="402"/>
      <c r="N152" s="5">
        <v>17</v>
      </c>
      <c r="O152" s="8">
        <v>8.5</v>
      </c>
      <c r="P152" s="105" t="str">
        <f t="shared" si="16"/>
        <v>5x150</v>
      </c>
      <c r="Q152" s="3">
        <v>5</v>
      </c>
      <c r="R152" s="3">
        <v>150</v>
      </c>
      <c r="S152" s="3">
        <v>25</v>
      </c>
      <c r="T152" s="17">
        <v>5.7</v>
      </c>
      <c r="U152" s="106" t="s">
        <v>85</v>
      </c>
      <c r="V152" s="17">
        <v>116.5</v>
      </c>
      <c r="W152" s="17">
        <v>29.1</v>
      </c>
      <c r="X152" s="52">
        <v>2500</v>
      </c>
      <c r="Y152" s="80" t="s">
        <v>2309</v>
      </c>
      <c r="Z152" s="81" t="s">
        <v>3002</v>
      </c>
      <c r="AA152" s="369" t="str">
        <f t="shared" si="17"/>
        <v>17x8.5, 5x150, 25 OS</v>
      </c>
      <c r="AB152" s="82" t="s">
        <v>1603</v>
      </c>
      <c r="AC152" s="92">
        <f>_xlfn.IFNA(VLOOKUP(AB152,ACCESSORIES!F:K,6,FALSE),"N/A")</f>
        <v>33</v>
      </c>
      <c r="AD152" s="89" t="s">
        <v>85</v>
      </c>
      <c r="AE152" s="89" t="s">
        <v>85</v>
      </c>
      <c r="AF152" s="105" t="s">
        <v>3018</v>
      </c>
      <c r="AG152" s="82" t="s">
        <v>1951</v>
      </c>
      <c r="AH152" s="9">
        <f>_xlfn.IFNA(VLOOKUP(AG152,ACCESSORIES!F:K,6,FALSE),"N/A")</f>
        <v>1.1000000000000001</v>
      </c>
      <c r="AI152" s="105" t="s">
        <v>266</v>
      </c>
      <c r="AJ152" s="105" t="s">
        <v>85</v>
      </c>
      <c r="AK152" s="3" t="s">
        <v>85</v>
      </c>
      <c r="AL152" s="105" t="s">
        <v>85</v>
      </c>
      <c r="AM152" s="105">
        <v>16.2</v>
      </c>
      <c r="AN152" s="105">
        <v>180</v>
      </c>
      <c r="AO152" s="26">
        <v>3</v>
      </c>
      <c r="AP152" s="26">
        <v>22.8</v>
      </c>
      <c r="AQ152" s="26">
        <v>33.5</v>
      </c>
      <c r="AR152" s="26">
        <v>39.4</v>
      </c>
      <c r="AS152" s="26">
        <v>209.8</v>
      </c>
      <c r="AT152" s="107">
        <v>200.5</v>
      </c>
      <c r="AU152" s="106">
        <v>112</v>
      </c>
      <c r="AV152" s="55">
        <v>46</v>
      </c>
      <c r="AW152" s="55">
        <v>46</v>
      </c>
      <c r="AX152" s="55">
        <v>30</v>
      </c>
      <c r="AY152" s="3" t="s">
        <v>85</v>
      </c>
      <c r="AZ152" s="104" t="str">
        <f>_xlfn.IFNA(VLOOKUP(AY152,ACCESSORIES!F:K,6,FALSE),"N/A")</f>
        <v>N/A</v>
      </c>
      <c r="BA152" s="3" t="s">
        <v>85</v>
      </c>
      <c r="BB152" s="104" t="str">
        <f>_xlfn.IFNA(VLOOKUP(BA152,ACCESSORIES!F:K,6,FALSE),"N/A")</f>
        <v>N/A</v>
      </c>
      <c r="BC152" s="79">
        <v>33.729999999999997</v>
      </c>
      <c r="BD152" s="57">
        <v>19.7</v>
      </c>
      <c r="BE152" s="57">
        <v>19.7</v>
      </c>
      <c r="BF152" s="57">
        <v>11</v>
      </c>
      <c r="BG152" s="82">
        <v>36</v>
      </c>
      <c r="BH152" s="122" t="s">
        <v>3551</v>
      </c>
      <c r="BI152" s="51" t="s">
        <v>4217</v>
      </c>
      <c r="BJ152" s="83" t="s">
        <v>4233</v>
      </c>
      <c r="BK152" s="83" t="s">
        <v>5150</v>
      </c>
      <c r="BL152" s="83" t="s">
        <v>5880</v>
      </c>
      <c r="BM152" s="83" t="s">
        <v>5881</v>
      </c>
      <c r="BN152" s="83" t="s">
        <v>5851</v>
      </c>
      <c r="BO152" s="83" t="s">
        <v>5878</v>
      </c>
      <c r="BP152" s="83" t="s">
        <v>4235</v>
      </c>
      <c r="BQ152" s="83"/>
      <c r="BR152" s="83"/>
      <c r="BS152" s="83"/>
      <c r="BT152" s="351" t="s">
        <v>3623</v>
      </c>
      <c r="BU152" s="363" t="s">
        <v>3624</v>
      </c>
      <c r="BV152" s="351" t="s">
        <v>3625</v>
      </c>
      <c r="BW152" s="363" t="s">
        <v>3626</v>
      </c>
      <c r="BX152" s="96" t="str">
        <f t="shared" si="14"/>
        <v>MR305 NV, 17x8.5, +25mm Offset, 5x150, 116.5mm Centerbore, Matte Black</v>
      </c>
      <c r="BY152" s="83" t="s">
        <v>4044</v>
      </c>
      <c r="BZ152" s="83" t="s">
        <v>4045</v>
      </c>
      <c r="CA152" s="83" t="str">
        <f t="shared" si="18"/>
        <v>STREET (3XX)</v>
      </c>
    </row>
    <row r="153" spans="1:79" s="39" customFormat="1" ht="15" customHeight="1">
      <c r="A153" s="23">
        <f t="shared" si="13"/>
        <v>151</v>
      </c>
      <c r="B153" s="105" t="s">
        <v>84</v>
      </c>
      <c r="C153" s="105" t="s">
        <v>1072</v>
      </c>
      <c r="D153" s="5" t="s">
        <v>2369</v>
      </c>
      <c r="E153" s="149" t="str">
        <f>CONCATENATE(LEFT(D153,5),VLOOKUP(CONCATENATE(N153,"x",O153),'PART NUMBER GUIDE'!$B$9:$C$45,2,FALSE),VLOOKUP(CONCATENATE(P153, V153), 'PART NUMBER GUIDE'!$Q$6:$R$84, 2, FALSE),VLOOKUP(Y153,'PART NUMBER GUIDE'!$J$8:$K$37,2, FALSE),IF(U153="N/A",IF(ABS(S153)&lt;10,"0"&amp;ABS(S153),ABS(S153)),CONCATENATE(LEFT(U153,1),RIGHT(U153,1))), F153, G153)</f>
        <v>MR30578558925</v>
      </c>
      <c r="F153" s="93"/>
      <c r="G153" s="93"/>
      <c r="H153" s="81" t="s">
        <v>5488</v>
      </c>
      <c r="I153" s="356">
        <v>44351</v>
      </c>
      <c r="J153" s="87" t="s">
        <v>1265</v>
      </c>
      <c r="K153" s="400">
        <v>345</v>
      </c>
      <c r="L153" s="95">
        <f t="shared" si="15"/>
        <v>345</v>
      </c>
      <c r="M153" s="402"/>
      <c r="N153" s="5">
        <v>17</v>
      </c>
      <c r="O153" s="8">
        <v>8.5</v>
      </c>
      <c r="P153" s="105" t="str">
        <f t="shared" si="16"/>
        <v>5x150</v>
      </c>
      <c r="Q153" s="3">
        <v>5</v>
      </c>
      <c r="R153" s="3">
        <v>150</v>
      </c>
      <c r="S153" s="3">
        <v>25</v>
      </c>
      <c r="T153" s="17">
        <v>5.7</v>
      </c>
      <c r="U153" s="106" t="s">
        <v>85</v>
      </c>
      <c r="V153" s="17">
        <v>116.5</v>
      </c>
      <c r="W153" s="17">
        <v>28.88</v>
      </c>
      <c r="X153" s="52">
        <v>2500</v>
      </c>
      <c r="Y153" s="80" t="s">
        <v>5833</v>
      </c>
      <c r="Z153" s="80" t="s">
        <v>3003</v>
      </c>
      <c r="AA153" s="369" t="str">
        <f t="shared" si="17"/>
        <v>17x8.5, 5x150, 25 OS</v>
      </c>
      <c r="AB153" s="82" t="s">
        <v>1603</v>
      </c>
      <c r="AC153" s="92">
        <f>_xlfn.IFNA(VLOOKUP(AB153,ACCESSORIES!F:K,6,FALSE),"N/A")</f>
        <v>33</v>
      </c>
      <c r="AD153" s="89" t="s">
        <v>85</v>
      </c>
      <c r="AE153" s="89" t="s">
        <v>85</v>
      </c>
      <c r="AF153" s="105" t="s">
        <v>3018</v>
      </c>
      <c r="AG153" s="82" t="s">
        <v>1951</v>
      </c>
      <c r="AH153" s="9">
        <f>_xlfn.IFNA(VLOOKUP(AG153,ACCESSORIES!F:K,6,FALSE),"N/A")</f>
        <v>1.1000000000000001</v>
      </c>
      <c r="AI153" s="105" t="s">
        <v>266</v>
      </c>
      <c r="AJ153" s="105" t="s">
        <v>85</v>
      </c>
      <c r="AK153" s="3" t="s">
        <v>85</v>
      </c>
      <c r="AL153" s="105" t="s">
        <v>85</v>
      </c>
      <c r="AM153" s="105">
        <v>16.2</v>
      </c>
      <c r="AN153" s="105">
        <v>180</v>
      </c>
      <c r="AO153" s="26">
        <v>3</v>
      </c>
      <c r="AP153" s="26">
        <v>22.8</v>
      </c>
      <c r="AQ153" s="26">
        <v>33.5</v>
      </c>
      <c r="AR153" s="26">
        <v>39.4</v>
      </c>
      <c r="AS153" s="26">
        <v>209.8</v>
      </c>
      <c r="AT153" s="107">
        <v>200.5</v>
      </c>
      <c r="AU153" s="106">
        <v>112</v>
      </c>
      <c r="AV153" s="55">
        <v>46</v>
      </c>
      <c r="AW153" s="55">
        <v>46</v>
      </c>
      <c r="AX153" s="55">
        <v>30</v>
      </c>
      <c r="AY153" s="3" t="s">
        <v>85</v>
      </c>
      <c r="AZ153" s="104" t="str">
        <f>_xlfn.IFNA(VLOOKUP(AY153,ACCESSORIES!F:K,6,FALSE),"N/A")</f>
        <v>N/A</v>
      </c>
      <c r="BA153" s="3" t="s">
        <v>85</v>
      </c>
      <c r="BB153" s="104" t="str">
        <f>_xlfn.IFNA(VLOOKUP(BA153,ACCESSORIES!F:K,6,FALSE),"N/A")</f>
        <v>N/A</v>
      </c>
      <c r="BC153" s="79">
        <v>32.880000000000003</v>
      </c>
      <c r="BD153" s="57">
        <v>19.7</v>
      </c>
      <c r="BE153" s="57">
        <v>19.7</v>
      </c>
      <c r="BF153" s="57">
        <v>11</v>
      </c>
      <c r="BG153" s="82">
        <v>36</v>
      </c>
      <c r="BH153" s="122" t="s">
        <v>3551</v>
      </c>
      <c r="BI153" s="51" t="s">
        <v>4217</v>
      </c>
      <c r="BJ153" s="83" t="s">
        <v>4233</v>
      </c>
      <c r="BK153" s="83" t="s">
        <v>5150</v>
      </c>
      <c r="BL153" s="83" t="s">
        <v>5880</v>
      </c>
      <c r="BM153" s="83" t="s">
        <v>5881</v>
      </c>
      <c r="BN153" s="83" t="s">
        <v>5851</v>
      </c>
      <c r="BO153" s="83" t="s">
        <v>5878</v>
      </c>
      <c r="BP153" s="83" t="s">
        <v>4235</v>
      </c>
      <c r="BQ153" s="83"/>
      <c r="BR153" s="83"/>
      <c r="BS153" s="83"/>
      <c r="BT153" s="351" t="s">
        <v>3643</v>
      </c>
      <c r="BU153" s="363" t="s">
        <v>3644</v>
      </c>
      <c r="BV153" s="351" t="s">
        <v>3645</v>
      </c>
      <c r="BW153" s="363" t="s">
        <v>3646</v>
      </c>
      <c r="BX153" s="96" t="str">
        <f t="shared" si="14"/>
        <v>MR305 NV, 17x8.5, +25mm Offset, 5x150, 116.5mm Centerbore, Method Bronze - Matte Black Lip</v>
      </c>
      <c r="BY153" s="83" t="s">
        <v>4044</v>
      </c>
      <c r="BZ153" s="83" t="s">
        <v>4045</v>
      </c>
      <c r="CA153" s="83" t="str">
        <f t="shared" si="18"/>
        <v>STREET (3XX)</v>
      </c>
    </row>
    <row r="154" spans="1:79" s="39" customFormat="1" ht="15" customHeight="1">
      <c r="A154" s="23">
        <f t="shared" si="13"/>
        <v>152</v>
      </c>
      <c r="B154" s="105" t="s">
        <v>84</v>
      </c>
      <c r="C154" s="105" t="s">
        <v>1072</v>
      </c>
      <c r="D154" s="5" t="s">
        <v>2369</v>
      </c>
      <c r="E154" s="94" t="str">
        <f>CONCATENATE(LEFT(D154,5),VLOOKUP(CONCATENATE(N154,"x",O154),'PART NUMBER GUIDE'!$B$9:$C$45,2,FALSE),VLOOKUP(CONCATENATE(P154, V154), 'PART NUMBER GUIDE'!$Q$6:$R$84, 2, FALSE),VLOOKUP(Y154,'PART NUMBER GUIDE'!$J$8:$K$37,2, FALSE),IF(U154="N/A",IF(ABS(S154)&lt;10,"0"&amp;ABS(S154),ABS(S154)),CONCATENATE(LEFT(U154,1),RIGHT(U154,1))), F154, G154)</f>
        <v>MR30578560300</v>
      </c>
      <c r="F154" s="93"/>
      <c r="G154" s="93"/>
      <c r="H154" s="81" t="s">
        <v>475</v>
      </c>
      <c r="I154" s="356">
        <v>41275</v>
      </c>
      <c r="J154" s="87" t="s">
        <v>1265</v>
      </c>
      <c r="K154" s="400">
        <v>323</v>
      </c>
      <c r="L154" s="95">
        <f t="shared" si="15"/>
        <v>323</v>
      </c>
      <c r="M154" s="402"/>
      <c r="N154" s="5">
        <v>17</v>
      </c>
      <c r="O154" s="8">
        <v>8.5</v>
      </c>
      <c r="P154" s="105" t="str">
        <f t="shared" si="16"/>
        <v>6x5.5</v>
      </c>
      <c r="Q154" s="3">
        <v>6</v>
      </c>
      <c r="R154" s="3">
        <v>5.5</v>
      </c>
      <c r="S154" s="3">
        <v>0</v>
      </c>
      <c r="T154" s="17">
        <v>4.75</v>
      </c>
      <c r="U154" s="106" t="s">
        <v>85</v>
      </c>
      <c r="V154" s="17">
        <v>108</v>
      </c>
      <c r="W154" s="8">
        <v>29.26</v>
      </c>
      <c r="X154" s="52">
        <v>2500</v>
      </c>
      <c r="Y154" s="80" t="s">
        <v>5826</v>
      </c>
      <c r="Z154" s="80" t="s">
        <v>3005</v>
      </c>
      <c r="AA154" s="369" t="str">
        <f t="shared" si="17"/>
        <v>17x8.5, 6x5.5, 0 OS</v>
      </c>
      <c r="AB154" s="82" t="s">
        <v>1600</v>
      </c>
      <c r="AC154" s="92">
        <f>_xlfn.IFNA(VLOOKUP(AB154,ACCESSORIES!F:K,6,FALSE),"N/A")</f>
        <v>33</v>
      </c>
      <c r="AD154" s="89" t="s">
        <v>85</v>
      </c>
      <c r="AE154" s="89" t="s">
        <v>85</v>
      </c>
      <c r="AF154" s="105" t="s">
        <v>3016</v>
      </c>
      <c r="AG154" s="82" t="s">
        <v>1951</v>
      </c>
      <c r="AH154" s="9">
        <f>_xlfn.IFNA(VLOOKUP(AG154,ACCESSORIES!F:K,6,FALSE),"N/A")</f>
        <v>1.1000000000000001</v>
      </c>
      <c r="AI154" s="105" t="s">
        <v>266</v>
      </c>
      <c r="AJ154" s="105" t="s">
        <v>85</v>
      </c>
      <c r="AK154" s="3" t="s">
        <v>85</v>
      </c>
      <c r="AL154" s="105" t="s">
        <v>85</v>
      </c>
      <c r="AM154" s="105">
        <v>16.2</v>
      </c>
      <c r="AN154" s="105">
        <v>170</v>
      </c>
      <c r="AO154" s="26">
        <v>3</v>
      </c>
      <c r="AP154" s="26">
        <v>3</v>
      </c>
      <c r="AQ154" s="26">
        <v>32</v>
      </c>
      <c r="AR154" s="26">
        <v>45</v>
      </c>
      <c r="AS154" s="26">
        <v>207</v>
      </c>
      <c r="AT154" s="107">
        <v>203</v>
      </c>
      <c r="AU154" s="106">
        <v>107</v>
      </c>
      <c r="AV154" s="55">
        <v>41</v>
      </c>
      <c r="AW154" s="55">
        <v>74</v>
      </c>
      <c r="AX154" s="55">
        <v>33</v>
      </c>
      <c r="AY154" s="3" t="s">
        <v>85</v>
      </c>
      <c r="AZ154" s="104" t="str">
        <f>_xlfn.IFNA(VLOOKUP(AY154,ACCESSORIES!F:K,6,FALSE),"N/A")</f>
        <v>N/A</v>
      </c>
      <c r="BA154" s="3" t="s">
        <v>85</v>
      </c>
      <c r="BB154" s="104" t="str">
        <f>_xlfn.IFNA(VLOOKUP(BA154,ACCESSORIES!F:K,6,FALSE),"N/A")</f>
        <v>N/A</v>
      </c>
      <c r="BC154" s="79">
        <v>34.5</v>
      </c>
      <c r="BD154" s="57">
        <v>19.7</v>
      </c>
      <c r="BE154" s="57">
        <v>19.7</v>
      </c>
      <c r="BF154" s="57">
        <v>11</v>
      </c>
      <c r="BG154" s="82">
        <v>36</v>
      </c>
      <c r="BH154" s="122" t="s">
        <v>3551</v>
      </c>
      <c r="BI154" s="51" t="s">
        <v>4217</v>
      </c>
      <c r="BJ154" s="83" t="s">
        <v>4233</v>
      </c>
      <c r="BK154" s="83" t="s">
        <v>5150</v>
      </c>
      <c r="BL154" s="83" t="s">
        <v>5880</v>
      </c>
      <c r="BM154" s="83" t="s">
        <v>5881</v>
      </c>
      <c r="BN154" s="83" t="s">
        <v>5851</v>
      </c>
      <c r="BO154" s="83" t="s">
        <v>5878</v>
      </c>
      <c r="BP154" s="83" t="s">
        <v>4235</v>
      </c>
      <c r="BQ154" s="83"/>
      <c r="BR154" s="83"/>
      <c r="BS154" s="83"/>
      <c r="BT154" s="351" t="s">
        <v>3627</v>
      </c>
      <c r="BU154" s="363" t="s">
        <v>3628</v>
      </c>
      <c r="BV154" s="351" t="s">
        <v>3629</v>
      </c>
      <c r="BW154" s="363" t="s">
        <v>3630</v>
      </c>
      <c r="BX154" s="96" t="str">
        <f t="shared" si="14"/>
        <v>MR305 NV, 17x8.5, 0mm Offset, 6x5.5, 108mm Centerbore, Machined - Matte Black Lip</v>
      </c>
      <c r="BY154" s="83" t="s">
        <v>4044</v>
      </c>
      <c r="BZ154" s="83" t="s">
        <v>4045</v>
      </c>
      <c r="CA154" s="83" t="str">
        <f t="shared" si="18"/>
        <v>STREET (3XX)</v>
      </c>
    </row>
    <row r="155" spans="1:79" s="39" customFormat="1" ht="15" customHeight="1">
      <c r="A155" s="23">
        <f t="shared" si="13"/>
        <v>153</v>
      </c>
      <c r="B155" s="105" t="s">
        <v>84</v>
      </c>
      <c r="C155" s="105" t="s">
        <v>1072</v>
      </c>
      <c r="D155" s="5" t="s">
        <v>2369</v>
      </c>
      <c r="E155" s="94" t="str">
        <f>CONCATENATE(LEFT(D155,5),VLOOKUP(CONCATENATE(N155,"x",O155),'PART NUMBER GUIDE'!$B$9:$C$45,2,FALSE),VLOOKUP(CONCATENATE(P155, V155), 'PART NUMBER GUIDE'!$Q$6:$R$84, 2, FALSE),VLOOKUP(Y155,'PART NUMBER GUIDE'!$J$8:$K$37,2, FALSE),IF(U155="N/A",IF(ABS(S155)&lt;10,"0"&amp;ABS(S155),ABS(S155)),CONCATENATE(LEFT(U155,1),RIGHT(U155,1))), F155, G155)</f>
        <v>MR30578560500</v>
      </c>
      <c r="F155" s="93"/>
      <c r="G155" s="93"/>
      <c r="H155" s="81" t="s">
        <v>476</v>
      </c>
      <c r="I155" s="356">
        <v>41275</v>
      </c>
      <c r="J155" s="87" t="s">
        <v>1265</v>
      </c>
      <c r="K155" s="400">
        <v>323</v>
      </c>
      <c r="L155" s="95">
        <f t="shared" si="15"/>
        <v>323</v>
      </c>
      <c r="M155" s="402"/>
      <c r="N155" s="5">
        <v>17</v>
      </c>
      <c r="O155" s="8">
        <v>8.5</v>
      </c>
      <c r="P155" s="105" t="str">
        <f t="shared" si="16"/>
        <v>6x5.5</v>
      </c>
      <c r="Q155" s="3">
        <v>6</v>
      </c>
      <c r="R155" s="3">
        <v>5.5</v>
      </c>
      <c r="S155" s="3">
        <v>0</v>
      </c>
      <c r="T155" s="17">
        <v>4.75</v>
      </c>
      <c r="U155" s="106" t="s">
        <v>85</v>
      </c>
      <c r="V155" s="17">
        <v>108</v>
      </c>
      <c r="W155" s="8">
        <v>29.26</v>
      </c>
      <c r="X155" s="52">
        <v>2500</v>
      </c>
      <c r="Y155" s="80" t="s">
        <v>2309</v>
      </c>
      <c r="Z155" s="81" t="s">
        <v>3002</v>
      </c>
      <c r="AA155" s="369" t="str">
        <f t="shared" si="17"/>
        <v>17x8.5, 6x5.5, 0 OS</v>
      </c>
      <c r="AB155" s="82" t="s">
        <v>1600</v>
      </c>
      <c r="AC155" s="92">
        <f>_xlfn.IFNA(VLOOKUP(AB155,ACCESSORIES!F:K,6,FALSE),"N/A")</f>
        <v>33</v>
      </c>
      <c r="AD155" s="89" t="s">
        <v>85</v>
      </c>
      <c r="AE155" s="89" t="s">
        <v>85</v>
      </c>
      <c r="AF155" s="105" t="s">
        <v>3016</v>
      </c>
      <c r="AG155" s="82" t="s">
        <v>1951</v>
      </c>
      <c r="AH155" s="9">
        <f>_xlfn.IFNA(VLOOKUP(AG155,ACCESSORIES!F:K,6,FALSE),"N/A")</f>
        <v>1.1000000000000001</v>
      </c>
      <c r="AI155" s="105" t="s">
        <v>266</v>
      </c>
      <c r="AJ155" s="105" t="s">
        <v>85</v>
      </c>
      <c r="AK155" s="3" t="s">
        <v>85</v>
      </c>
      <c r="AL155" s="105" t="s">
        <v>85</v>
      </c>
      <c r="AM155" s="105">
        <v>16.2</v>
      </c>
      <c r="AN155" s="105">
        <v>170</v>
      </c>
      <c r="AO155" s="26">
        <v>3</v>
      </c>
      <c r="AP155" s="26">
        <v>3</v>
      </c>
      <c r="AQ155" s="26">
        <v>32</v>
      </c>
      <c r="AR155" s="26">
        <v>45</v>
      </c>
      <c r="AS155" s="26">
        <v>207</v>
      </c>
      <c r="AT155" s="107">
        <v>203</v>
      </c>
      <c r="AU155" s="106">
        <v>107</v>
      </c>
      <c r="AV155" s="55">
        <v>41</v>
      </c>
      <c r="AW155" s="55">
        <v>74</v>
      </c>
      <c r="AX155" s="55">
        <v>33</v>
      </c>
      <c r="AY155" s="3" t="s">
        <v>85</v>
      </c>
      <c r="AZ155" s="104" t="str">
        <f>_xlfn.IFNA(VLOOKUP(AY155,ACCESSORIES!F:K,6,FALSE),"N/A")</f>
        <v>N/A</v>
      </c>
      <c r="BA155" s="3" t="s">
        <v>85</v>
      </c>
      <c r="BB155" s="104" t="str">
        <f>_xlfn.IFNA(VLOOKUP(BA155,ACCESSORIES!F:K,6,FALSE),"N/A")</f>
        <v>N/A</v>
      </c>
      <c r="BC155" s="79">
        <v>34.660000000000004</v>
      </c>
      <c r="BD155" s="57">
        <v>19.7</v>
      </c>
      <c r="BE155" s="57">
        <v>19.7</v>
      </c>
      <c r="BF155" s="57">
        <v>11</v>
      </c>
      <c r="BG155" s="82">
        <v>36</v>
      </c>
      <c r="BH155" s="122" t="s">
        <v>3551</v>
      </c>
      <c r="BI155" s="51" t="s">
        <v>4217</v>
      </c>
      <c r="BJ155" s="83" t="s">
        <v>4233</v>
      </c>
      <c r="BK155" s="83" t="s">
        <v>5150</v>
      </c>
      <c r="BL155" s="83" t="s">
        <v>5880</v>
      </c>
      <c r="BM155" s="83" t="s">
        <v>5881</v>
      </c>
      <c r="BN155" s="83" t="s">
        <v>5851</v>
      </c>
      <c r="BO155" s="83" t="s">
        <v>5878</v>
      </c>
      <c r="BP155" s="83" t="s">
        <v>4235</v>
      </c>
      <c r="BQ155" s="83"/>
      <c r="BR155" s="83"/>
      <c r="BS155" s="83"/>
      <c r="BT155" s="351" t="s">
        <v>3631</v>
      </c>
      <c r="BU155" s="363" t="s">
        <v>3632</v>
      </c>
      <c r="BV155" s="351" t="s">
        <v>3633</v>
      </c>
      <c r="BW155" s="363" t="s">
        <v>3634</v>
      </c>
      <c r="BX155" s="96" t="str">
        <f t="shared" si="14"/>
        <v>MR305 NV, 17x8.5, 0mm Offset, 6x5.5, 108mm Centerbore, Matte Black</v>
      </c>
      <c r="BY155" s="83" t="s">
        <v>4044</v>
      </c>
      <c r="BZ155" s="83" t="s">
        <v>4045</v>
      </c>
      <c r="CA155" s="83" t="str">
        <f t="shared" si="18"/>
        <v>STREET (3XX)</v>
      </c>
    </row>
    <row r="156" spans="1:79" s="39" customFormat="1" ht="15" customHeight="1">
      <c r="A156" s="23">
        <f t="shared" si="13"/>
        <v>154</v>
      </c>
      <c r="B156" s="105" t="s">
        <v>84</v>
      </c>
      <c r="C156" s="105" t="s">
        <v>1072</v>
      </c>
      <c r="D156" s="5" t="s">
        <v>2369</v>
      </c>
      <c r="E156" s="94" t="str">
        <f>CONCATENATE(LEFT(D156,5),VLOOKUP(CONCATENATE(N156,"x",O156),'PART NUMBER GUIDE'!$B$9:$C$45,2,FALSE),VLOOKUP(CONCATENATE(P156, V156), 'PART NUMBER GUIDE'!$Q$6:$R$84, 2, FALSE),VLOOKUP(Y156,'PART NUMBER GUIDE'!$J$8:$K$37,2, FALSE),IF(U156="N/A",IF(ABS(S156)&lt;10,"0"&amp;ABS(S156),ABS(S156)),CONCATENATE(LEFT(U156,1),RIGHT(U156,1))), F156, G156)</f>
        <v>MR30578560800</v>
      </c>
      <c r="F156" s="93"/>
      <c r="G156" s="93"/>
      <c r="H156" s="81" t="s">
        <v>6336</v>
      </c>
      <c r="I156" s="356">
        <v>44596</v>
      </c>
      <c r="J156" s="87" t="s">
        <v>1265</v>
      </c>
      <c r="K156" s="400">
        <v>345</v>
      </c>
      <c r="L156" s="95">
        <f t="shared" si="15"/>
        <v>345</v>
      </c>
      <c r="M156" s="402"/>
      <c r="N156" s="5">
        <v>17</v>
      </c>
      <c r="O156" s="8">
        <v>8.5</v>
      </c>
      <c r="P156" s="105" t="str">
        <f t="shared" si="16"/>
        <v>6x5.5</v>
      </c>
      <c r="Q156" s="3">
        <v>6</v>
      </c>
      <c r="R156" s="3">
        <v>5.5</v>
      </c>
      <c r="S156" s="3">
        <v>0</v>
      </c>
      <c r="T156" s="17">
        <v>4.75</v>
      </c>
      <c r="U156" s="106" t="s">
        <v>85</v>
      </c>
      <c r="V156" s="17">
        <v>108</v>
      </c>
      <c r="W156" s="8">
        <v>29.26</v>
      </c>
      <c r="X156" s="52">
        <v>2500</v>
      </c>
      <c r="Y156" s="80" t="s">
        <v>6067</v>
      </c>
      <c r="Z156" s="80" t="s">
        <v>3007</v>
      </c>
      <c r="AA156" s="369" t="str">
        <f t="shared" si="17"/>
        <v>17x8.5, 6x5.5, 0 OS</v>
      </c>
      <c r="AB156" s="82" t="s">
        <v>1600</v>
      </c>
      <c r="AC156" s="92">
        <f>_xlfn.IFNA(VLOOKUP(AB156,ACCESSORIES!F:K,6,FALSE),"N/A")</f>
        <v>33</v>
      </c>
      <c r="AD156" s="89" t="s">
        <v>85</v>
      </c>
      <c r="AE156" s="89" t="s">
        <v>85</v>
      </c>
      <c r="AF156" s="105" t="s">
        <v>3016</v>
      </c>
      <c r="AG156" s="82" t="s">
        <v>1951</v>
      </c>
      <c r="AH156" s="9">
        <f>_xlfn.IFNA(VLOOKUP(AG156,ACCESSORIES!F:K,6,FALSE),"N/A")</f>
        <v>1.1000000000000001</v>
      </c>
      <c r="AI156" s="105" t="s">
        <v>266</v>
      </c>
      <c r="AJ156" s="105" t="s">
        <v>85</v>
      </c>
      <c r="AK156" s="3" t="s">
        <v>85</v>
      </c>
      <c r="AL156" s="105" t="s">
        <v>85</v>
      </c>
      <c r="AM156" s="105">
        <v>16.2</v>
      </c>
      <c r="AN156" s="105">
        <v>170</v>
      </c>
      <c r="AO156" s="26">
        <v>3</v>
      </c>
      <c r="AP156" s="26">
        <v>3</v>
      </c>
      <c r="AQ156" s="26">
        <v>32</v>
      </c>
      <c r="AR156" s="26">
        <v>45</v>
      </c>
      <c r="AS156" s="26">
        <v>207</v>
      </c>
      <c r="AT156" s="107">
        <v>203</v>
      </c>
      <c r="AU156" s="106">
        <v>107</v>
      </c>
      <c r="AV156" s="11">
        <v>41</v>
      </c>
      <c r="AW156" s="11">
        <v>74</v>
      </c>
      <c r="AX156" s="55">
        <v>33</v>
      </c>
      <c r="AY156" s="3" t="s">
        <v>85</v>
      </c>
      <c r="AZ156" s="104" t="str">
        <f>_xlfn.IFNA(VLOOKUP(AY156,ACCESSORIES!F:K,6,FALSE),"N/A")</f>
        <v>N/A</v>
      </c>
      <c r="BA156" s="3" t="s">
        <v>85</v>
      </c>
      <c r="BB156" s="104" t="str">
        <f>_xlfn.IFNA(VLOOKUP(BA156,ACCESSORIES!F:K,6,FALSE),"N/A")</f>
        <v>N/A</v>
      </c>
      <c r="BC156" s="79">
        <v>34.770000000000003</v>
      </c>
      <c r="BD156" s="57">
        <v>19.7</v>
      </c>
      <c r="BE156" s="57">
        <v>19.7</v>
      </c>
      <c r="BF156" s="57">
        <v>11</v>
      </c>
      <c r="BG156" s="82">
        <v>36</v>
      </c>
      <c r="BH156" s="122" t="s">
        <v>3551</v>
      </c>
      <c r="BI156" s="51" t="s">
        <v>4217</v>
      </c>
      <c r="BJ156" s="83" t="s">
        <v>4233</v>
      </c>
      <c r="BK156" s="83" t="s">
        <v>5150</v>
      </c>
      <c r="BL156" s="83" t="s">
        <v>5880</v>
      </c>
      <c r="BM156" s="83" t="s">
        <v>5881</v>
      </c>
      <c r="BN156" s="83" t="s">
        <v>5851</v>
      </c>
      <c r="BO156" s="83" t="s">
        <v>5878</v>
      </c>
      <c r="BP156" s="83" t="s">
        <v>4235</v>
      </c>
      <c r="BQ156" s="83"/>
      <c r="BR156" s="83"/>
      <c r="BS156" s="83"/>
      <c r="BT156" s="351" t="s">
        <v>6635</v>
      </c>
      <c r="BU156" s="425" t="s">
        <v>6634</v>
      </c>
      <c r="BV156" s="351" t="s">
        <v>6636</v>
      </c>
      <c r="BW156" s="425" t="s">
        <v>6637</v>
      </c>
      <c r="BX156" s="96" t="str">
        <f t="shared" si="14"/>
        <v>MR305 NV, 17x8.5, 0mm Offset, 6x5.5, 108mm Centerbore, Titanium - Matte Black Lip</v>
      </c>
      <c r="BY156" s="83" t="s">
        <v>4044</v>
      </c>
      <c r="BZ156" s="83" t="s">
        <v>4045</v>
      </c>
      <c r="CA156" s="83" t="str">
        <f t="shared" si="18"/>
        <v>STREET (3XX)</v>
      </c>
    </row>
    <row r="157" spans="1:79" s="39" customFormat="1" ht="15" customHeight="1">
      <c r="A157" s="23">
        <f t="shared" si="13"/>
        <v>155</v>
      </c>
      <c r="B157" s="105" t="s">
        <v>84</v>
      </c>
      <c r="C157" s="105" t="s">
        <v>1072</v>
      </c>
      <c r="D157" s="5" t="s">
        <v>2369</v>
      </c>
      <c r="E157" s="94" t="str">
        <f>CONCATENATE(LEFT(D157,5),VLOOKUP(CONCATENATE(N157,"x",O157),'PART NUMBER GUIDE'!$B$9:$C$45,2,FALSE),VLOOKUP(CONCATENATE(P157, V157), 'PART NUMBER GUIDE'!$Q$6:$R$84, 2, FALSE),VLOOKUP(Y157,'PART NUMBER GUIDE'!$J$8:$K$37,2, FALSE),IF(U157="N/A",IF(ABS(S157)&lt;10,"0"&amp;ABS(S157),ABS(S157)),CONCATENATE(LEFT(U157,1),RIGHT(U157,1))), F157, G157)</f>
        <v>MR30578560900</v>
      </c>
      <c r="F157" s="93"/>
      <c r="G157" s="93"/>
      <c r="H157" s="81" t="s">
        <v>477</v>
      </c>
      <c r="I157" s="356">
        <v>41275</v>
      </c>
      <c r="J157" s="87" t="s">
        <v>1265</v>
      </c>
      <c r="K157" s="400">
        <v>345</v>
      </c>
      <c r="L157" s="95">
        <f t="shared" si="15"/>
        <v>345</v>
      </c>
      <c r="M157" s="402"/>
      <c r="N157" s="5">
        <v>17</v>
      </c>
      <c r="O157" s="8">
        <v>8.5</v>
      </c>
      <c r="P157" s="105" t="str">
        <f t="shared" si="16"/>
        <v>6x5.5</v>
      </c>
      <c r="Q157" s="3">
        <v>6</v>
      </c>
      <c r="R157" s="3">
        <v>5.5</v>
      </c>
      <c r="S157" s="3">
        <v>0</v>
      </c>
      <c r="T157" s="17">
        <v>4.75</v>
      </c>
      <c r="U157" s="106" t="s">
        <v>85</v>
      </c>
      <c r="V157" s="17">
        <v>108</v>
      </c>
      <c r="W157" s="8">
        <v>29.26</v>
      </c>
      <c r="X157" s="52">
        <v>2500</v>
      </c>
      <c r="Y157" s="80" t="s">
        <v>5833</v>
      </c>
      <c r="Z157" s="80" t="s">
        <v>3003</v>
      </c>
      <c r="AA157" s="369" t="str">
        <f t="shared" si="17"/>
        <v>17x8.5, 6x5.5, 0 OS</v>
      </c>
      <c r="AB157" s="82" t="s">
        <v>1600</v>
      </c>
      <c r="AC157" s="92">
        <f>_xlfn.IFNA(VLOOKUP(AB157,ACCESSORIES!F:K,6,FALSE),"N/A")</f>
        <v>33</v>
      </c>
      <c r="AD157" s="89" t="s">
        <v>85</v>
      </c>
      <c r="AE157" s="89" t="s">
        <v>85</v>
      </c>
      <c r="AF157" s="105" t="s">
        <v>3016</v>
      </c>
      <c r="AG157" s="82" t="s">
        <v>1951</v>
      </c>
      <c r="AH157" s="9">
        <f>_xlfn.IFNA(VLOOKUP(AG157,ACCESSORIES!F:K,6,FALSE),"N/A")</f>
        <v>1.1000000000000001</v>
      </c>
      <c r="AI157" s="105" t="s">
        <v>266</v>
      </c>
      <c r="AJ157" s="105" t="s">
        <v>85</v>
      </c>
      <c r="AK157" s="3" t="s">
        <v>85</v>
      </c>
      <c r="AL157" s="105" t="s">
        <v>85</v>
      </c>
      <c r="AM157" s="105">
        <v>16.2</v>
      </c>
      <c r="AN157" s="105">
        <v>170</v>
      </c>
      <c r="AO157" s="26">
        <v>3</v>
      </c>
      <c r="AP157" s="26">
        <v>3</v>
      </c>
      <c r="AQ157" s="26">
        <v>32</v>
      </c>
      <c r="AR157" s="26">
        <v>45</v>
      </c>
      <c r="AS157" s="26">
        <v>207</v>
      </c>
      <c r="AT157" s="107">
        <v>203</v>
      </c>
      <c r="AU157" s="106">
        <v>107</v>
      </c>
      <c r="AV157" s="55">
        <v>41</v>
      </c>
      <c r="AW157" s="55">
        <v>74</v>
      </c>
      <c r="AX157" s="55">
        <v>33</v>
      </c>
      <c r="AY157" s="3" t="s">
        <v>85</v>
      </c>
      <c r="AZ157" s="104" t="str">
        <f>_xlfn.IFNA(VLOOKUP(AY157,ACCESSORIES!F:K,6,FALSE),"N/A")</f>
        <v>N/A</v>
      </c>
      <c r="BA157" s="3" t="s">
        <v>85</v>
      </c>
      <c r="BB157" s="104" t="str">
        <f>_xlfn.IFNA(VLOOKUP(BA157,ACCESSORIES!F:K,6,FALSE),"N/A")</f>
        <v>N/A</v>
      </c>
      <c r="BC157" s="79">
        <v>34.480000000000004</v>
      </c>
      <c r="BD157" s="57">
        <v>19.7</v>
      </c>
      <c r="BE157" s="57">
        <v>19.7</v>
      </c>
      <c r="BF157" s="57">
        <v>11</v>
      </c>
      <c r="BG157" s="82">
        <v>36</v>
      </c>
      <c r="BH157" s="122" t="s">
        <v>3551</v>
      </c>
      <c r="BI157" s="51" t="s">
        <v>4217</v>
      </c>
      <c r="BJ157" s="83" t="s">
        <v>4233</v>
      </c>
      <c r="BK157" s="83" t="s">
        <v>5150</v>
      </c>
      <c r="BL157" s="83" t="s">
        <v>5880</v>
      </c>
      <c r="BM157" s="83" t="s">
        <v>5881</v>
      </c>
      <c r="BN157" s="83" t="s">
        <v>5851</v>
      </c>
      <c r="BO157" s="83" t="s">
        <v>5878</v>
      </c>
      <c r="BP157" s="83" t="s">
        <v>4235</v>
      </c>
      <c r="BQ157" s="83"/>
      <c r="BR157" s="83"/>
      <c r="BS157" s="83"/>
      <c r="BT157" s="351" t="s">
        <v>3635</v>
      </c>
      <c r="BU157" s="363" t="s">
        <v>3636</v>
      </c>
      <c r="BV157" s="351" t="s">
        <v>3637</v>
      </c>
      <c r="BW157" s="363" t="s">
        <v>3638</v>
      </c>
      <c r="BX157" s="96" t="str">
        <f t="shared" si="14"/>
        <v>MR305 NV, 17x8.5, 0mm Offset, 6x5.5, 108mm Centerbore, Method Bronze - Matte Black Lip</v>
      </c>
      <c r="BY157" s="83" t="s">
        <v>4044</v>
      </c>
      <c r="BZ157" s="83" t="s">
        <v>4045</v>
      </c>
      <c r="CA157" s="83" t="str">
        <f t="shared" si="18"/>
        <v>STREET (3XX)</v>
      </c>
    </row>
    <row r="158" spans="1:79" s="39" customFormat="1" ht="15" customHeight="1">
      <c r="A158" s="23">
        <f t="shared" si="13"/>
        <v>156</v>
      </c>
      <c r="B158" s="105" t="s">
        <v>84</v>
      </c>
      <c r="C158" s="105" t="s">
        <v>1072</v>
      </c>
      <c r="D158" s="5" t="s">
        <v>2369</v>
      </c>
      <c r="E158" s="94" t="str">
        <f>CONCATENATE(LEFT(D158,5),VLOOKUP(CONCATENATE(N158,"x",O158),'PART NUMBER GUIDE'!$B$9:$C$45,2,FALSE),VLOOKUP(CONCATENATE(P158, V158), 'PART NUMBER GUIDE'!$Q$6:$R$84, 2, FALSE),VLOOKUP(Y158,'PART NUMBER GUIDE'!$J$8:$K$37,2, FALSE),IF(U158="N/A",IF(ABS(S158)&lt;10,"0"&amp;ABS(S158),ABS(S158)),CONCATENATE(LEFT(U158,1),RIGHT(U158,1))), F158, G158)</f>
        <v>MR305785601000</v>
      </c>
      <c r="F158" s="93"/>
      <c r="G158" s="93"/>
      <c r="H158" s="81" t="s">
        <v>5672</v>
      </c>
      <c r="I158" s="356">
        <v>44253</v>
      </c>
      <c r="J158" s="87" t="s">
        <v>1265</v>
      </c>
      <c r="K158" s="400">
        <v>382.5</v>
      </c>
      <c r="L158" s="95">
        <f t="shared" si="15"/>
        <v>382.5</v>
      </c>
      <c r="M158" s="402"/>
      <c r="N158" s="5">
        <v>17</v>
      </c>
      <c r="O158" s="8">
        <v>8.5</v>
      </c>
      <c r="P158" s="105" t="str">
        <f t="shared" si="16"/>
        <v>6x5.5</v>
      </c>
      <c r="Q158" s="3">
        <v>6</v>
      </c>
      <c r="R158" s="3">
        <v>5.5</v>
      </c>
      <c r="S158" s="3">
        <v>0</v>
      </c>
      <c r="T158" s="17">
        <v>4.75</v>
      </c>
      <c r="U158" s="106" t="s">
        <v>85</v>
      </c>
      <c r="V158" s="17">
        <v>108</v>
      </c>
      <c r="W158" s="8">
        <v>29.26</v>
      </c>
      <c r="X158" s="52">
        <v>2500</v>
      </c>
      <c r="Y158" s="407" t="s">
        <v>5834</v>
      </c>
      <c r="Z158" s="407" t="s">
        <v>3002</v>
      </c>
      <c r="AA158" s="369" t="str">
        <f t="shared" si="17"/>
        <v>17x8.5, 6x5.5, 0 OS</v>
      </c>
      <c r="AB158" s="82" t="s">
        <v>2687</v>
      </c>
      <c r="AC158" s="92">
        <f>_xlfn.IFNA(VLOOKUP(AB158,ACCESSORIES!F:K,6,FALSE),"N/A")</f>
        <v>33</v>
      </c>
      <c r="AD158" s="89" t="s">
        <v>85</v>
      </c>
      <c r="AE158" s="89" t="s">
        <v>85</v>
      </c>
      <c r="AF158" s="105" t="s">
        <v>3016</v>
      </c>
      <c r="AG158" s="82" t="s">
        <v>1541</v>
      </c>
      <c r="AH158" s="9">
        <f>_xlfn.IFNA(VLOOKUP(AG158,ACCESSORIES!F:K,6,FALSE),"N/A")</f>
        <v>1.1000000000000001</v>
      </c>
      <c r="AI158" s="105" t="s">
        <v>266</v>
      </c>
      <c r="AJ158" s="105" t="s">
        <v>85</v>
      </c>
      <c r="AK158" s="3" t="s">
        <v>85</v>
      </c>
      <c r="AL158" s="105" t="s">
        <v>85</v>
      </c>
      <c r="AM158" s="105">
        <v>16.2</v>
      </c>
      <c r="AN158" s="105">
        <v>170</v>
      </c>
      <c r="AO158" s="26">
        <v>3</v>
      </c>
      <c r="AP158" s="26">
        <v>3</v>
      </c>
      <c r="AQ158" s="26">
        <v>32</v>
      </c>
      <c r="AR158" s="26">
        <v>45</v>
      </c>
      <c r="AS158" s="26">
        <v>207</v>
      </c>
      <c r="AT158" s="107">
        <v>203</v>
      </c>
      <c r="AU158" s="106">
        <v>106.7</v>
      </c>
      <c r="AV158" s="55">
        <v>23</v>
      </c>
      <c r="AW158" s="55">
        <v>38</v>
      </c>
      <c r="AX158" s="55">
        <v>33</v>
      </c>
      <c r="AY158" s="3" t="s">
        <v>85</v>
      </c>
      <c r="AZ158" s="104" t="str">
        <f>_xlfn.IFNA(VLOOKUP(AY158,ACCESSORIES!F:K,6,FALSE),"N/A")</f>
        <v>N/A</v>
      </c>
      <c r="BA158" s="3" t="s">
        <v>85</v>
      </c>
      <c r="BB158" s="104" t="str">
        <f>_xlfn.IFNA(VLOOKUP(BA158,ACCESSORIES!F:K,6,FALSE),"N/A")</f>
        <v>N/A</v>
      </c>
      <c r="BC158" s="79">
        <v>34.290000000000006</v>
      </c>
      <c r="BD158" s="57">
        <v>19.7</v>
      </c>
      <c r="BE158" s="57">
        <v>19.7</v>
      </c>
      <c r="BF158" s="57">
        <v>11</v>
      </c>
      <c r="BG158" s="82">
        <v>36</v>
      </c>
      <c r="BH158" s="122" t="s">
        <v>3551</v>
      </c>
      <c r="BI158" s="51" t="s">
        <v>4217</v>
      </c>
      <c r="BJ158" s="83" t="s">
        <v>5882</v>
      </c>
      <c r="BK158" s="83" t="s">
        <v>4233</v>
      </c>
      <c r="BL158" s="83" t="s">
        <v>5150</v>
      </c>
      <c r="BM158" s="83" t="s">
        <v>5880</v>
      </c>
      <c r="BN158" s="83" t="s">
        <v>5883</v>
      </c>
      <c r="BO158" s="83" t="s">
        <v>5884</v>
      </c>
      <c r="BP158" s="83" t="s">
        <v>5885</v>
      </c>
      <c r="BQ158" s="83" t="s">
        <v>4235</v>
      </c>
      <c r="BR158" s="83"/>
      <c r="BS158" s="83"/>
      <c r="BT158" s="351" t="s">
        <v>5675</v>
      </c>
      <c r="BU158" s="363" t="s">
        <v>5674</v>
      </c>
      <c r="BV158" s="351" t="s">
        <v>5677</v>
      </c>
      <c r="BW158" s="363" t="s">
        <v>5676</v>
      </c>
      <c r="BX158" s="96" t="str">
        <f t="shared" si="14"/>
        <v>MR305 NV, 17x8.5, 0mm Offset, 6x5.5, 108mm Centerbore, Matte Black - Gloss Black Lip</v>
      </c>
      <c r="BY158" s="83" t="s">
        <v>4044</v>
      </c>
      <c r="BZ158" s="83" t="s">
        <v>4045</v>
      </c>
      <c r="CA158" s="83" t="str">
        <f t="shared" si="18"/>
        <v>STREET (3XX)</v>
      </c>
    </row>
    <row r="159" spans="1:79" s="39" customFormat="1" ht="15" customHeight="1">
      <c r="A159" s="23">
        <f t="shared" si="13"/>
        <v>157</v>
      </c>
      <c r="B159" s="105" t="s">
        <v>84</v>
      </c>
      <c r="C159" s="105" t="s">
        <v>1072</v>
      </c>
      <c r="D159" s="5" t="s">
        <v>2369</v>
      </c>
      <c r="E159" s="149" t="str">
        <f>CONCATENATE(LEFT(D159,5),VLOOKUP(CONCATENATE(N159,"x",O159),'PART NUMBER GUIDE'!$B$9:$C$45,2,FALSE),VLOOKUP(CONCATENATE(P159, V159), 'PART NUMBER GUIDE'!$Q$6:$R$84, 2, FALSE),VLOOKUP(Y159,'PART NUMBER GUIDE'!$J$8:$K$37,2, FALSE),IF(U159="N/A",IF(ABS(S159)&lt;10,"0"&amp;ABS(S159),ABS(S159)),CONCATENATE(LEFT(U159,1),RIGHT(U159,1))), F159, G159)</f>
        <v>MR30578560325</v>
      </c>
      <c r="F159" s="93"/>
      <c r="G159" s="93"/>
      <c r="H159" s="81" t="s">
        <v>5489</v>
      </c>
      <c r="I159" s="356">
        <v>44351</v>
      </c>
      <c r="J159" s="87" t="s">
        <v>1265</v>
      </c>
      <c r="K159" s="400">
        <v>323</v>
      </c>
      <c r="L159" s="95">
        <f t="shared" si="15"/>
        <v>323</v>
      </c>
      <c r="M159" s="402"/>
      <c r="N159" s="5">
        <v>17</v>
      </c>
      <c r="O159" s="8">
        <v>8.5</v>
      </c>
      <c r="P159" s="105" t="str">
        <f t="shared" si="16"/>
        <v>6x5.5</v>
      </c>
      <c r="Q159" s="3">
        <v>6</v>
      </c>
      <c r="R159" s="3">
        <v>5.5</v>
      </c>
      <c r="S159" s="3">
        <v>25</v>
      </c>
      <c r="T159" s="17">
        <v>5.7</v>
      </c>
      <c r="U159" s="106" t="s">
        <v>85</v>
      </c>
      <c r="V159" s="17">
        <v>108</v>
      </c>
      <c r="W159" s="17">
        <v>29.28</v>
      </c>
      <c r="X159" s="52">
        <v>2500</v>
      </c>
      <c r="Y159" s="80" t="s">
        <v>5826</v>
      </c>
      <c r="Z159" s="80" t="s">
        <v>3005</v>
      </c>
      <c r="AA159" s="369" t="str">
        <f t="shared" si="17"/>
        <v>17x8.5, 6x5.5, 25 OS</v>
      </c>
      <c r="AB159" s="82" t="s">
        <v>1600</v>
      </c>
      <c r="AC159" s="92">
        <f>_xlfn.IFNA(VLOOKUP(AB159,ACCESSORIES!F:K,6,FALSE),"N/A")</f>
        <v>33</v>
      </c>
      <c r="AD159" s="89" t="s">
        <v>85</v>
      </c>
      <c r="AE159" s="89" t="s">
        <v>85</v>
      </c>
      <c r="AF159" s="105" t="s">
        <v>3016</v>
      </c>
      <c r="AG159" s="82" t="s">
        <v>1951</v>
      </c>
      <c r="AH159" s="9">
        <f>_xlfn.IFNA(VLOOKUP(AG159,ACCESSORIES!F:K,6,FALSE),"N/A")</f>
        <v>1.1000000000000001</v>
      </c>
      <c r="AI159" s="105" t="s">
        <v>266</v>
      </c>
      <c r="AJ159" s="105" t="s">
        <v>85</v>
      </c>
      <c r="AK159" s="3" t="s">
        <v>85</v>
      </c>
      <c r="AL159" s="105" t="s">
        <v>85</v>
      </c>
      <c r="AM159" s="105">
        <v>16.2</v>
      </c>
      <c r="AN159" s="105">
        <v>170</v>
      </c>
      <c r="AO159" s="26">
        <v>6.9</v>
      </c>
      <c r="AP159" s="26">
        <v>21.3</v>
      </c>
      <c r="AQ159" s="26">
        <v>33.5</v>
      </c>
      <c r="AR159" s="26">
        <v>39.4</v>
      </c>
      <c r="AS159" s="26">
        <v>209.8</v>
      </c>
      <c r="AT159" s="107">
        <v>200.5</v>
      </c>
      <c r="AU159" s="106">
        <v>107</v>
      </c>
      <c r="AV159" s="55">
        <v>41</v>
      </c>
      <c r="AW159" s="55">
        <v>74</v>
      </c>
      <c r="AX159" s="55">
        <v>30</v>
      </c>
      <c r="AY159" s="3" t="s">
        <v>85</v>
      </c>
      <c r="AZ159" s="104" t="str">
        <f>_xlfn.IFNA(VLOOKUP(AY159,ACCESSORIES!F:K,6,FALSE),"N/A")</f>
        <v>N/A</v>
      </c>
      <c r="BA159" s="3" t="s">
        <v>85</v>
      </c>
      <c r="BB159" s="104" t="str">
        <f>_xlfn.IFNA(VLOOKUP(BA159,ACCESSORIES!F:K,6,FALSE),"N/A")</f>
        <v>N/A</v>
      </c>
      <c r="BC159" s="79">
        <v>34.799999999999997</v>
      </c>
      <c r="BD159" s="57">
        <v>19.7</v>
      </c>
      <c r="BE159" s="57">
        <v>19.7</v>
      </c>
      <c r="BF159" s="57">
        <v>11</v>
      </c>
      <c r="BG159" s="82">
        <v>36</v>
      </c>
      <c r="BH159" s="122" t="s">
        <v>3551</v>
      </c>
      <c r="BI159" s="51" t="s">
        <v>4217</v>
      </c>
      <c r="BJ159" s="83" t="s">
        <v>4233</v>
      </c>
      <c r="BK159" s="83" t="s">
        <v>5150</v>
      </c>
      <c r="BL159" s="83" t="s">
        <v>5880</v>
      </c>
      <c r="BM159" s="83" t="s">
        <v>5881</v>
      </c>
      <c r="BN159" s="83" t="s">
        <v>5851</v>
      </c>
      <c r="BO159" s="83" t="s">
        <v>5878</v>
      </c>
      <c r="BP159" s="83" t="s">
        <v>4235</v>
      </c>
      <c r="BQ159" s="83"/>
      <c r="BR159" s="83"/>
      <c r="BS159" s="83"/>
      <c r="BT159" s="351" t="s">
        <v>3627</v>
      </c>
      <c r="BU159" s="363" t="s">
        <v>3628</v>
      </c>
      <c r="BV159" s="351" t="s">
        <v>3629</v>
      </c>
      <c r="BW159" s="363" t="s">
        <v>3630</v>
      </c>
      <c r="BX159" s="96" t="str">
        <f t="shared" si="14"/>
        <v>MR305 NV, 17x8.5, +25mm Offset, 6x5.5, 108mm Centerbore, Machined - Matte Black Lip</v>
      </c>
      <c r="BY159" s="83" t="s">
        <v>4044</v>
      </c>
      <c r="BZ159" s="83" t="s">
        <v>4045</v>
      </c>
      <c r="CA159" s="83" t="str">
        <f t="shared" si="18"/>
        <v>STREET (3XX)</v>
      </c>
    </row>
    <row r="160" spans="1:79" s="39" customFormat="1" ht="15" customHeight="1">
      <c r="A160" s="23">
        <f t="shared" si="13"/>
        <v>158</v>
      </c>
      <c r="B160" s="105" t="s">
        <v>84</v>
      </c>
      <c r="C160" s="105" t="s">
        <v>1072</v>
      </c>
      <c r="D160" s="5" t="s">
        <v>2369</v>
      </c>
      <c r="E160" s="149" t="str">
        <f>CONCATENATE(LEFT(D160,5),VLOOKUP(CONCATENATE(N160,"x",O160),'PART NUMBER GUIDE'!$B$9:$C$45,2,FALSE),VLOOKUP(CONCATENATE(P160, V160), 'PART NUMBER GUIDE'!$Q$6:$R$84, 2, FALSE),VLOOKUP(Y160,'PART NUMBER GUIDE'!$J$8:$K$37,2, FALSE),IF(U160="N/A",IF(ABS(S160)&lt;10,"0"&amp;ABS(S160),ABS(S160)),CONCATENATE(LEFT(U160,1),RIGHT(U160,1))), F160, G160)</f>
        <v>MR30578560525</v>
      </c>
      <c r="F160" s="93"/>
      <c r="G160" s="93"/>
      <c r="H160" s="81" t="s">
        <v>5490</v>
      </c>
      <c r="I160" s="356">
        <v>44351</v>
      </c>
      <c r="J160" s="87" t="s">
        <v>1265</v>
      </c>
      <c r="K160" s="400">
        <v>323</v>
      </c>
      <c r="L160" s="95">
        <f t="shared" si="15"/>
        <v>323</v>
      </c>
      <c r="M160" s="402"/>
      <c r="N160" s="5">
        <v>17</v>
      </c>
      <c r="O160" s="8">
        <v>8.5</v>
      </c>
      <c r="P160" s="105" t="str">
        <f t="shared" si="16"/>
        <v>6x5.5</v>
      </c>
      <c r="Q160" s="3">
        <v>6</v>
      </c>
      <c r="R160" s="3">
        <v>5.5</v>
      </c>
      <c r="S160" s="3">
        <v>25</v>
      </c>
      <c r="T160" s="17">
        <v>5.7</v>
      </c>
      <c r="U160" s="106" t="s">
        <v>85</v>
      </c>
      <c r="V160" s="17">
        <v>108</v>
      </c>
      <c r="W160" s="17">
        <v>28.95</v>
      </c>
      <c r="X160" s="52">
        <v>2500</v>
      </c>
      <c r="Y160" s="80" t="s">
        <v>2309</v>
      </c>
      <c r="Z160" s="81" t="s">
        <v>3002</v>
      </c>
      <c r="AA160" s="369" t="str">
        <f t="shared" si="17"/>
        <v>17x8.5, 6x5.5, 25 OS</v>
      </c>
      <c r="AB160" s="82" t="s">
        <v>1600</v>
      </c>
      <c r="AC160" s="92">
        <f>_xlfn.IFNA(VLOOKUP(AB160,ACCESSORIES!F:K,6,FALSE),"N/A")</f>
        <v>33</v>
      </c>
      <c r="AD160" s="89" t="s">
        <v>85</v>
      </c>
      <c r="AE160" s="89" t="s">
        <v>85</v>
      </c>
      <c r="AF160" s="105" t="s">
        <v>3016</v>
      </c>
      <c r="AG160" s="82" t="s">
        <v>1951</v>
      </c>
      <c r="AH160" s="9">
        <f>_xlfn.IFNA(VLOOKUP(AG160,ACCESSORIES!F:K,6,FALSE),"N/A")</f>
        <v>1.1000000000000001</v>
      </c>
      <c r="AI160" s="105" t="s">
        <v>266</v>
      </c>
      <c r="AJ160" s="105" t="s">
        <v>85</v>
      </c>
      <c r="AK160" s="3" t="s">
        <v>85</v>
      </c>
      <c r="AL160" s="105" t="s">
        <v>85</v>
      </c>
      <c r="AM160" s="105">
        <v>16.2</v>
      </c>
      <c r="AN160" s="105">
        <v>170</v>
      </c>
      <c r="AO160" s="26">
        <v>6.9</v>
      </c>
      <c r="AP160" s="26">
        <v>21.3</v>
      </c>
      <c r="AQ160" s="26">
        <v>33.5</v>
      </c>
      <c r="AR160" s="26">
        <v>39.4</v>
      </c>
      <c r="AS160" s="26">
        <v>209.8</v>
      </c>
      <c r="AT160" s="107">
        <v>200.5</v>
      </c>
      <c r="AU160" s="106">
        <v>107</v>
      </c>
      <c r="AV160" s="55">
        <v>41</v>
      </c>
      <c r="AW160" s="55">
        <v>74</v>
      </c>
      <c r="AX160" s="55">
        <v>30</v>
      </c>
      <c r="AY160" s="3" t="s">
        <v>85</v>
      </c>
      <c r="AZ160" s="104" t="str">
        <f>_xlfn.IFNA(VLOOKUP(AY160,ACCESSORIES!F:K,6,FALSE),"N/A")</f>
        <v>N/A</v>
      </c>
      <c r="BA160" s="3" t="s">
        <v>85</v>
      </c>
      <c r="BB160" s="104" t="str">
        <f>_xlfn.IFNA(VLOOKUP(BA160,ACCESSORIES!F:K,6,FALSE),"N/A")</f>
        <v>N/A</v>
      </c>
      <c r="BC160" s="79">
        <v>34.32</v>
      </c>
      <c r="BD160" s="57">
        <v>19.7</v>
      </c>
      <c r="BE160" s="57">
        <v>19.7</v>
      </c>
      <c r="BF160" s="57">
        <v>11</v>
      </c>
      <c r="BG160" s="82">
        <v>36</v>
      </c>
      <c r="BH160" s="122" t="s">
        <v>3551</v>
      </c>
      <c r="BI160" s="51" t="s">
        <v>4217</v>
      </c>
      <c r="BJ160" s="83" t="s">
        <v>4233</v>
      </c>
      <c r="BK160" s="83" t="s">
        <v>5150</v>
      </c>
      <c r="BL160" s="83" t="s">
        <v>5880</v>
      </c>
      <c r="BM160" s="83" t="s">
        <v>5881</v>
      </c>
      <c r="BN160" s="83" t="s">
        <v>5851</v>
      </c>
      <c r="BO160" s="83" t="s">
        <v>5878</v>
      </c>
      <c r="BP160" s="83" t="s">
        <v>4235</v>
      </c>
      <c r="BQ160" s="83"/>
      <c r="BR160" s="83"/>
      <c r="BS160" s="83"/>
      <c r="BT160" s="351" t="s">
        <v>3631</v>
      </c>
      <c r="BU160" s="363" t="s">
        <v>3632</v>
      </c>
      <c r="BV160" s="351" t="s">
        <v>3633</v>
      </c>
      <c r="BW160" s="363" t="s">
        <v>3634</v>
      </c>
      <c r="BX160" s="96" t="str">
        <f t="shared" si="14"/>
        <v>MR305 NV, 17x8.5, +25mm Offset, 6x5.5, 108mm Centerbore, Matte Black</v>
      </c>
      <c r="BY160" s="83" t="s">
        <v>4044</v>
      </c>
      <c r="BZ160" s="83" t="s">
        <v>4045</v>
      </c>
      <c r="CA160" s="83" t="str">
        <f t="shared" si="18"/>
        <v>STREET (3XX)</v>
      </c>
    </row>
    <row r="161" spans="1:79" s="39" customFormat="1" ht="15" customHeight="1">
      <c r="A161" s="23">
        <f t="shared" si="13"/>
        <v>159</v>
      </c>
      <c r="B161" s="105" t="s">
        <v>84</v>
      </c>
      <c r="C161" s="105" t="s">
        <v>1072</v>
      </c>
      <c r="D161" s="5" t="s">
        <v>2369</v>
      </c>
      <c r="E161" s="94" t="str">
        <f>CONCATENATE(LEFT(D161,5),VLOOKUP(CONCATENATE(N161,"x",O161),'PART NUMBER GUIDE'!$B$9:$C$45,2,FALSE),VLOOKUP(CONCATENATE(P161, V161), 'PART NUMBER GUIDE'!$Q$6:$R$84, 2, FALSE),VLOOKUP(Y161,'PART NUMBER GUIDE'!$J$8:$K$37,2, FALSE),IF(U161="N/A",IF(ABS(S161)&lt;10,"0"&amp;ABS(S161),ABS(S161)),CONCATENATE(LEFT(U161,1),RIGHT(U161,1))), F161, G161)</f>
        <v>MR30578560825</v>
      </c>
      <c r="F161" s="93"/>
      <c r="G161" s="93"/>
      <c r="H161" s="81" t="s">
        <v>6337</v>
      </c>
      <c r="I161" s="356">
        <v>44596</v>
      </c>
      <c r="J161" s="87" t="s">
        <v>1266</v>
      </c>
      <c r="K161" s="400">
        <v>345</v>
      </c>
      <c r="L161" s="95">
        <f t="shared" si="15"/>
        <v>345</v>
      </c>
      <c r="M161" s="402"/>
      <c r="N161" s="5">
        <v>17</v>
      </c>
      <c r="O161" s="8">
        <v>8.5</v>
      </c>
      <c r="P161" s="105" t="str">
        <f t="shared" si="16"/>
        <v>6x5.5</v>
      </c>
      <c r="Q161" s="3">
        <v>6</v>
      </c>
      <c r="R161" s="3">
        <v>5.5</v>
      </c>
      <c r="S161" s="3">
        <v>25</v>
      </c>
      <c r="T161" s="17">
        <v>5.7</v>
      </c>
      <c r="U161" s="106" t="s">
        <v>85</v>
      </c>
      <c r="V161" s="17">
        <v>108</v>
      </c>
      <c r="W161" s="17">
        <v>28.88</v>
      </c>
      <c r="X161" s="52">
        <v>2500</v>
      </c>
      <c r="Y161" s="80" t="s">
        <v>6067</v>
      </c>
      <c r="Z161" s="80" t="s">
        <v>3007</v>
      </c>
      <c r="AA161" s="369" t="str">
        <f t="shared" si="17"/>
        <v>17x8.5, 6x5.5, 25 OS</v>
      </c>
      <c r="AB161" s="82" t="s">
        <v>1600</v>
      </c>
      <c r="AC161" s="92">
        <f>_xlfn.IFNA(VLOOKUP(AB161,ACCESSORIES!F:K,6,FALSE),"N/A")</f>
        <v>33</v>
      </c>
      <c r="AD161" s="89" t="s">
        <v>85</v>
      </c>
      <c r="AE161" s="89" t="s">
        <v>85</v>
      </c>
      <c r="AF161" s="105" t="s">
        <v>3016</v>
      </c>
      <c r="AG161" s="82" t="s">
        <v>1951</v>
      </c>
      <c r="AH161" s="9">
        <f>_xlfn.IFNA(VLOOKUP(AG161,ACCESSORIES!F:K,6,FALSE),"N/A")</f>
        <v>1.1000000000000001</v>
      </c>
      <c r="AI161" s="105" t="s">
        <v>266</v>
      </c>
      <c r="AJ161" s="105" t="s">
        <v>85</v>
      </c>
      <c r="AK161" s="3" t="s">
        <v>85</v>
      </c>
      <c r="AL161" s="105" t="s">
        <v>85</v>
      </c>
      <c r="AM161" s="105">
        <v>16.2</v>
      </c>
      <c r="AN161" s="105">
        <v>170</v>
      </c>
      <c r="AO161" s="26">
        <v>6.9</v>
      </c>
      <c r="AP161" s="26">
        <v>21.3</v>
      </c>
      <c r="AQ161" s="26">
        <v>33.5</v>
      </c>
      <c r="AR161" s="26">
        <v>39.4</v>
      </c>
      <c r="AS161" s="26">
        <v>209.8</v>
      </c>
      <c r="AT161" s="107">
        <v>200.5</v>
      </c>
      <c r="AU161" s="106">
        <v>107</v>
      </c>
      <c r="AV161" s="11">
        <v>41</v>
      </c>
      <c r="AW161" s="11">
        <v>74</v>
      </c>
      <c r="AX161" s="55">
        <v>30</v>
      </c>
      <c r="AY161" s="3" t="s">
        <v>85</v>
      </c>
      <c r="AZ161" s="104" t="str">
        <f>_xlfn.IFNA(VLOOKUP(AY161,ACCESSORIES!F:K,6,FALSE),"N/A")</f>
        <v>N/A</v>
      </c>
      <c r="BA161" s="3" t="s">
        <v>85</v>
      </c>
      <c r="BB161" s="104" t="str">
        <f>_xlfn.IFNA(VLOOKUP(BA161,ACCESSORIES!F:K,6,FALSE),"N/A")</f>
        <v>N/A</v>
      </c>
      <c r="BC161" s="79">
        <v>32.880000000000003</v>
      </c>
      <c r="BD161" s="57">
        <v>19.7</v>
      </c>
      <c r="BE161" s="57">
        <v>19.7</v>
      </c>
      <c r="BF161" s="57">
        <v>11</v>
      </c>
      <c r="BG161" s="82">
        <v>36</v>
      </c>
      <c r="BH161" s="122" t="s">
        <v>3551</v>
      </c>
      <c r="BI161" s="51" t="s">
        <v>4217</v>
      </c>
      <c r="BJ161" s="83" t="s">
        <v>4233</v>
      </c>
      <c r="BK161" s="83" t="s">
        <v>5150</v>
      </c>
      <c r="BL161" s="83" t="s">
        <v>5880</v>
      </c>
      <c r="BM161" s="83" t="s">
        <v>5881</v>
      </c>
      <c r="BN161" s="83" t="s">
        <v>5851</v>
      </c>
      <c r="BO161" s="83" t="s">
        <v>5878</v>
      </c>
      <c r="BP161" s="83" t="s">
        <v>4235</v>
      </c>
      <c r="BQ161" s="83"/>
      <c r="BR161" s="83"/>
      <c r="BS161" s="83"/>
      <c r="BT161" s="351" t="s">
        <v>6635</v>
      </c>
      <c r="BU161" s="425" t="s">
        <v>6634</v>
      </c>
      <c r="BV161" s="351" t="s">
        <v>6636</v>
      </c>
      <c r="BW161" s="425" t="s">
        <v>6637</v>
      </c>
      <c r="BX161" s="96" t="str">
        <f t="shared" si="14"/>
        <v>MR305 NV, 17x8.5, +25mm Offset, 6x5.5, 108mm Centerbore, Titanium - Matte Black Lip</v>
      </c>
      <c r="BY161" s="83" t="s">
        <v>4044</v>
      </c>
      <c r="BZ161" s="83" t="s">
        <v>4045</v>
      </c>
      <c r="CA161" s="83" t="str">
        <f t="shared" si="18"/>
        <v>STREET (3XX)</v>
      </c>
    </row>
    <row r="162" spans="1:79" s="39" customFormat="1" ht="15" customHeight="1">
      <c r="A162" s="23">
        <f t="shared" si="13"/>
        <v>160</v>
      </c>
      <c r="B162" s="105" t="s">
        <v>84</v>
      </c>
      <c r="C162" s="105" t="s">
        <v>1072</v>
      </c>
      <c r="D162" s="5" t="s">
        <v>2369</v>
      </c>
      <c r="E162" s="149" t="str">
        <f>CONCATENATE(LEFT(D162,5),VLOOKUP(CONCATENATE(N162,"x",O162),'PART NUMBER GUIDE'!$B$9:$C$45,2,FALSE),VLOOKUP(CONCATENATE(P162, V162), 'PART NUMBER GUIDE'!$Q$6:$R$84, 2, FALSE),VLOOKUP(Y162,'PART NUMBER GUIDE'!$J$8:$K$37,2, FALSE),IF(U162="N/A",IF(ABS(S162)&lt;10,"0"&amp;ABS(S162),ABS(S162)),CONCATENATE(LEFT(U162,1),RIGHT(U162,1))), F162, G162)</f>
        <v>MR30578560925</v>
      </c>
      <c r="F162" s="93"/>
      <c r="G162" s="93"/>
      <c r="H162" s="81" t="s">
        <v>5491</v>
      </c>
      <c r="I162" s="356">
        <v>44351</v>
      </c>
      <c r="J162" s="87" t="s">
        <v>1265</v>
      </c>
      <c r="K162" s="400">
        <v>345</v>
      </c>
      <c r="L162" s="95">
        <f t="shared" si="15"/>
        <v>345</v>
      </c>
      <c r="M162" s="402"/>
      <c r="N162" s="5">
        <v>17</v>
      </c>
      <c r="O162" s="8">
        <v>8.5</v>
      </c>
      <c r="P162" s="105" t="str">
        <f t="shared" si="16"/>
        <v>6x5.5</v>
      </c>
      <c r="Q162" s="3">
        <v>6</v>
      </c>
      <c r="R162" s="3">
        <v>5.5</v>
      </c>
      <c r="S162" s="3">
        <v>25</v>
      </c>
      <c r="T162" s="17">
        <v>5.7</v>
      </c>
      <c r="U162" s="106" t="s">
        <v>85</v>
      </c>
      <c r="V162" s="17">
        <v>108</v>
      </c>
      <c r="W162" s="17">
        <v>29.39</v>
      </c>
      <c r="X162" s="52">
        <v>2500</v>
      </c>
      <c r="Y162" s="80" t="s">
        <v>5833</v>
      </c>
      <c r="Z162" s="80" t="s">
        <v>3003</v>
      </c>
      <c r="AA162" s="369" t="str">
        <f t="shared" si="17"/>
        <v>17x8.5, 6x5.5, 25 OS</v>
      </c>
      <c r="AB162" s="82" t="s">
        <v>1600</v>
      </c>
      <c r="AC162" s="92">
        <f>_xlfn.IFNA(VLOOKUP(AB162,ACCESSORIES!F:K,6,FALSE),"N/A")</f>
        <v>33</v>
      </c>
      <c r="AD162" s="89" t="s">
        <v>85</v>
      </c>
      <c r="AE162" s="89" t="s">
        <v>85</v>
      </c>
      <c r="AF162" s="105" t="s">
        <v>3016</v>
      </c>
      <c r="AG162" s="82" t="s">
        <v>1951</v>
      </c>
      <c r="AH162" s="9">
        <f>_xlfn.IFNA(VLOOKUP(AG162,ACCESSORIES!F:K,6,FALSE),"N/A")</f>
        <v>1.1000000000000001</v>
      </c>
      <c r="AI162" s="105" t="s">
        <v>266</v>
      </c>
      <c r="AJ162" s="105" t="s">
        <v>85</v>
      </c>
      <c r="AK162" s="3" t="s">
        <v>85</v>
      </c>
      <c r="AL162" s="105" t="s">
        <v>85</v>
      </c>
      <c r="AM162" s="105">
        <v>16.2</v>
      </c>
      <c r="AN162" s="105">
        <v>170</v>
      </c>
      <c r="AO162" s="26">
        <v>6.9</v>
      </c>
      <c r="AP162" s="26">
        <v>21.3</v>
      </c>
      <c r="AQ162" s="26">
        <v>33.5</v>
      </c>
      <c r="AR162" s="26">
        <v>39.4</v>
      </c>
      <c r="AS162" s="26">
        <v>209.8</v>
      </c>
      <c r="AT162" s="107">
        <v>200.5</v>
      </c>
      <c r="AU162" s="106">
        <v>107</v>
      </c>
      <c r="AV162" s="55">
        <v>41</v>
      </c>
      <c r="AW162" s="55">
        <v>74</v>
      </c>
      <c r="AX162" s="55">
        <v>30</v>
      </c>
      <c r="AY162" s="3" t="s">
        <v>85</v>
      </c>
      <c r="AZ162" s="104" t="str">
        <f>_xlfn.IFNA(VLOOKUP(AY162,ACCESSORIES!F:K,6,FALSE),"N/A")</f>
        <v>N/A</v>
      </c>
      <c r="BA162" s="3" t="s">
        <v>85</v>
      </c>
      <c r="BB162" s="104" t="str">
        <f>_xlfn.IFNA(VLOOKUP(BA162,ACCESSORIES!F:K,6,FALSE),"N/A")</f>
        <v>N/A</v>
      </c>
      <c r="BC162" s="79">
        <v>34.28</v>
      </c>
      <c r="BD162" s="57">
        <v>19.7</v>
      </c>
      <c r="BE162" s="57">
        <v>19.7</v>
      </c>
      <c r="BF162" s="57">
        <v>11</v>
      </c>
      <c r="BG162" s="82">
        <v>36</v>
      </c>
      <c r="BH162" s="122" t="s">
        <v>3551</v>
      </c>
      <c r="BI162" s="51" t="s">
        <v>4217</v>
      </c>
      <c r="BJ162" s="83" t="s">
        <v>4233</v>
      </c>
      <c r="BK162" s="83" t="s">
        <v>5150</v>
      </c>
      <c r="BL162" s="83" t="s">
        <v>5880</v>
      </c>
      <c r="BM162" s="83" t="s">
        <v>5881</v>
      </c>
      <c r="BN162" s="83" t="s">
        <v>5851</v>
      </c>
      <c r="BO162" s="83" t="s">
        <v>5878</v>
      </c>
      <c r="BP162" s="83" t="s">
        <v>4235</v>
      </c>
      <c r="BQ162" s="83"/>
      <c r="BR162" s="83"/>
      <c r="BS162" s="83"/>
      <c r="BT162" s="351" t="s">
        <v>3635</v>
      </c>
      <c r="BU162" s="363" t="s">
        <v>3636</v>
      </c>
      <c r="BV162" s="351" t="s">
        <v>3637</v>
      </c>
      <c r="BW162" s="363" t="s">
        <v>3638</v>
      </c>
      <c r="BX162" s="96" t="str">
        <f t="shared" si="14"/>
        <v>MR305 NV, 17x8.5, +25mm Offset, 6x5.5, 108mm Centerbore, Method Bronze - Matte Black Lip</v>
      </c>
      <c r="BY162" s="83" t="s">
        <v>4044</v>
      </c>
      <c r="BZ162" s="83" t="s">
        <v>4045</v>
      </c>
      <c r="CA162" s="83" t="str">
        <f t="shared" si="18"/>
        <v>STREET (3XX)</v>
      </c>
    </row>
    <row r="163" spans="1:79" s="39" customFormat="1" ht="15" customHeight="1">
      <c r="A163" s="23">
        <f t="shared" si="13"/>
        <v>161</v>
      </c>
      <c r="B163" s="105" t="s">
        <v>84</v>
      </c>
      <c r="C163" s="105" t="s">
        <v>1072</v>
      </c>
      <c r="D163" s="5" t="s">
        <v>2369</v>
      </c>
      <c r="E163" s="149" t="str">
        <f>CONCATENATE(LEFT(D163,5),VLOOKUP(CONCATENATE(N163,"x",O163),'PART NUMBER GUIDE'!$B$9:$C$45,2,FALSE),VLOOKUP(CONCATENATE(P163, V163), 'PART NUMBER GUIDE'!$Q$6:$R$84, 2, FALSE),VLOOKUP(Y163,'PART NUMBER GUIDE'!$J$8:$K$37,2, FALSE),IF(U163="N/A",IF(ABS(S163)&lt;10,"0"&amp;ABS(S163),ABS(S163)),CONCATENATE(LEFT(U163,1),RIGHT(U163,1))), F163, G163)</f>
        <v>MR305785601025</v>
      </c>
      <c r="F163" s="93"/>
      <c r="G163" s="93"/>
      <c r="H163" s="81" t="s">
        <v>5678</v>
      </c>
      <c r="I163" s="356">
        <v>44453</v>
      </c>
      <c r="J163" s="87" t="s">
        <v>1265</v>
      </c>
      <c r="K163" s="400">
        <v>382.5</v>
      </c>
      <c r="L163" s="95">
        <f t="shared" si="15"/>
        <v>382.5</v>
      </c>
      <c r="M163" s="402"/>
      <c r="N163" s="5">
        <v>17</v>
      </c>
      <c r="O163" s="8">
        <v>8.5</v>
      </c>
      <c r="P163" s="105" t="str">
        <f t="shared" si="16"/>
        <v>6x5.5</v>
      </c>
      <c r="Q163" s="3">
        <v>6</v>
      </c>
      <c r="R163" s="3">
        <v>5.5</v>
      </c>
      <c r="S163" s="3">
        <v>25</v>
      </c>
      <c r="T163" s="17">
        <v>5.7</v>
      </c>
      <c r="U163" s="106" t="s">
        <v>85</v>
      </c>
      <c r="V163" s="17">
        <v>108</v>
      </c>
      <c r="W163" s="17">
        <v>28.55</v>
      </c>
      <c r="X163" s="52">
        <v>2500</v>
      </c>
      <c r="Y163" s="407" t="s">
        <v>5834</v>
      </c>
      <c r="Z163" s="407" t="s">
        <v>3002</v>
      </c>
      <c r="AA163" s="369" t="str">
        <f t="shared" si="17"/>
        <v>17x8.5, 6x5.5, 25 OS</v>
      </c>
      <c r="AB163" s="82" t="s">
        <v>2687</v>
      </c>
      <c r="AC163" s="92">
        <f>_xlfn.IFNA(VLOOKUP(AB163,ACCESSORIES!F:K,6,FALSE),"N/A")</f>
        <v>33</v>
      </c>
      <c r="AD163" s="89" t="s">
        <v>85</v>
      </c>
      <c r="AE163" s="89" t="s">
        <v>85</v>
      </c>
      <c r="AF163" s="105" t="s">
        <v>3016</v>
      </c>
      <c r="AG163" s="82" t="s">
        <v>1541</v>
      </c>
      <c r="AH163" s="9">
        <f>_xlfn.IFNA(VLOOKUP(AG163,ACCESSORIES!F:K,6,FALSE),"N/A")</f>
        <v>1.1000000000000001</v>
      </c>
      <c r="AI163" s="105" t="s">
        <v>266</v>
      </c>
      <c r="AJ163" s="105" t="s">
        <v>85</v>
      </c>
      <c r="AK163" s="3" t="s">
        <v>85</v>
      </c>
      <c r="AL163" s="105" t="s">
        <v>85</v>
      </c>
      <c r="AM163" s="105">
        <v>16.2</v>
      </c>
      <c r="AN163" s="105">
        <v>170</v>
      </c>
      <c r="AO163" s="26">
        <v>6.9</v>
      </c>
      <c r="AP163" s="26">
        <v>21.3</v>
      </c>
      <c r="AQ163" s="26">
        <v>33.5</v>
      </c>
      <c r="AR163" s="26">
        <v>39.4</v>
      </c>
      <c r="AS163" s="26">
        <v>209.8</v>
      </c>
      <c r="AT163" s="107">
        <v>200.5</v>
      </c>
      <c r="AU163" s="106">
        <v>106.7</v>
      </c>
      <c r="AV163" s="55">
        <v>23</v>
      </c>
      <c r="AW163" s="55">
        <v>38</v>
      </c>
      <c r="AX163" s="55">
        <v>30</v>
      </c>
      <c r="AY163" s="3" t="s">
        <v>85</v>
      </c>
      <c r="AZ163" s="104" t="str">
        <f>_xlfn.IFNA(VLOOKUP(AY163,ACCESSORIES!F:K,6,FALSE),"N/A")</f>
        <v>N/A</v>
      </c>
      <c r="BA163" s="3" t="s">
        <v>85</v>
      </c>
      <c r="BB163" s="104" t="str">
        <f>_xlfn.IFNA(VLOOKUP(BA163,ACCESSORIES!F:K,6,FALSE),"N/A")</f>
        <v>N/A</v>
      </c>
      <c r="BC163" s="79">
        <v>33.4</v>
      </c>
      <c r="BD163" s="57">
        <v>19.7</v>
      </c>
      <c r="BE163" s="57">
        <v>19.7</v>
      </c>
      <c r="BF163" s="57">
        <v>11</v>
      </c>
      <c r="BG163" s="82">
        <v>36</v>
      </c>
      <c r="BH163" s="122" t="s">
        <v>3551</v>
      </c>
      <c r="BI163" s="51" t="s">
        <v>4217</v>
      </c>
      <c r="BJ163" s="83" t="s">
        <v>5882</v>
      </c>
      <c r="BK163" s="83" t="s">
        <v>4233</v>
      </c>
      <c r="BL163" s="83" t="s">
        <v>5150</v>
      </c>
      <c r="BM163" s="83" t="s">
        <v>5880</v>
      </c>
      <c r="BN163" s="83" t="s">
        <v>5883</v>
      </c>
      <c r="BO163" s="83" t="s">
        <v>5884</v>
      </c>
      <c r="BP163" s="83" t="s">
        <v>5885</v>
      </c>
      <c r="BQ163" s="83" t="s">
        <v>4235</v>
      </c>
      <c r="BR163" s="83"/>
      <c r="BS163" s="83"/>
      <c r="BT163" s="351" t="s">
        <v>6271</v>
      </c>
      <c r="BU163" s="363" t="s">
        <v>5676</v>
      </c>
      <c r="BV163" s="351" t="s">
        <v>5675</v>
      </c>
      <c r="BW163" s="363" t="s">
        <v>5674</v>
      </c>
      <c r="BX163" s="96" t="str">
        <f t="shared" si="14"/>
        <v>MR305 NV, 17x8.5, +25mm Offset, 6x5.5, 108mm Centerbore, Matte Black - Gloss Black Lip</v>
      </c>
      <c r="BY163" s="83" t="s">
        <v>4044</v>
      </c>
      <c r="BZ163" s="83" t="s">
        <v>4045</v>
      </c>
      <c r="CA163" s="83" t="str">
        <f t="shared" si="18"/>
        <v>STREET (3XX)</v>
      </c>
    </row>
    <row r="164" spans="1:79" s="39" customFormat="1" ht="15" customHeight="1">
      <c r="A164" s="23">
        <f t="shared" si="13"/>
        <v>162</v>
      </c>
      <c r="B164" s="105" t="s">
        <v>84</v>
      </c>
      <c r="C164" s="105" t="s">
        <v>1072</v>
      </c>
      <c r="D164" s="5" t="s">
        <v>2369</v>
      </c>
      <c r="E164" s="94" t="str">
        <f>CONCATENATE(LEFT(D164,5),VLOOKUP(CONCATENATE(N164,"x",O164),'PART NUMBER GUIDE'!$B$9:$C$45,2,FALSE),VLOOKUP(CONCATENATE(P164, V164), 'PART NUMBER GUIDE'!$Q$6:$R$84, 2, FALSE),VLOOKUP(Y164,'PART NUMBER GUIDE'!$J$8:$K$37,2, FALSE),IF(U164="N/A",IF(ABS(S164)&lt;10,"0"&amp;ABS(S164),ABS(S164)),CONCATENATE(LEFT(U164,1),RIGHT(U164,1))), F164, G164)</f>
        <v>MR30578580300</v>
      </c>
      <c r="F164" s="93"/>
      <c r="G164" s="93"/>
      <c r="H164" s="81" t="s">
        <v>478</v>
      </c>
      <c r="I164" s="356">
        <v>41275</v>
      </c>
      <c r="J164" s="87" t="s">
        <v>1265</v>
      </c>
      <c r="K164" s="400">
        <v>323</v>
      </c>
      <c r="L164" s="95">
        <f t="shared" si="15"/>
        <v>323</v>
      </c>
      <c r="M164" s="402"/>
      <c r="N164" s="5">
        <v>17</v>
      </c>
      <c r="O164" s="8">
        <v>8.5</v>
      </c>
      <c r="P164" s="105" t="str">
        <f t="shared" si="16"/>
        <v>8x6.5</v>
      </c>
      <c r="Q164" s="3">
        <v>8</v>
      </c>
      <c r="R164" s="3">
        <v>6.5</v>
      </c>
      <c r="S164" s="3">
        <v>0</v>
      </c>
      <c r="T164" s="17">
        <v>4.75</v>
      </c>
      <c r="U164" s="106" t="s">
        <v>85</v>
      </c>
      <c r="V164" s="17">
        <v>130.81</v>
      </c>
      <c r="W164" s="8">
        <v>30.97</v>
      </c>
      <c r="X164" s="52">
        <v>3640</v>
      </c>
      <c r="Y164" s="80" t="s">
        <v>5826</v>
      </c>
      <c r="Z164" s="80" t="s">
        <v>3005</v>
      </c>
      <c r="AA164" s="369" t="str">
        <f t="shared" si="17"/>
        <v>17x8.5, 8x6.5, 0 OS</v>
      </c>
      <c r="AB164" s="82" t="s">
        <v>1606</v>
      </c>
      <c r="AC164" s="92">
        <f>_xlfn.IFNA(VLOOKUP(AB164,ACCESSORIES!F:K,6,FALSE),"N/A")</f>
        <v>33</v>
      </c>
      <c r="AD164" s="89" t="s">
        <v>85</v>
      </c>
      <c r="AE164" s="89" t="s">
        <v>85</v>
      </c>
      <c r="AF164" s="3" t="s">
        <v>3020</v>
      </c>
      <c r="AG164" s="82" t="s">
        <v>1951</v>
      </c>
      <c r="AH164" s="9">
        <f>_xlfn.IFNA(VLOOKUP(AG164,ACCESSORIES!F:K,6,FALSE),"N/A")</f>
        <v>1.1000000000000001</v>
      </c>
      <c r="AI164" s="105" t="s">
        <v>266</v>
      </c>
      <c r="AJ164" s="105" t="s">
        <v>85</v>
      </c>
      <c r="AK164" s="3" t="s">
        <v>85</v>
      </c>
      <c r="AL164" s="105" t="s">
        <v>85</v>
      </c>
      <c r="AM164" s="105">
        <v>16.2</v>
      </c>
      <c r="AN164" s="105">
        <v>200</v>
      </c>
      <c r="AO164" s="26">
        <v>3</v>
      </c>
      <c r="AP164" s="26">
        <v>3</v>
      </c>
      <c r="AQ164" s="26">
        <v>32</v>
      </c>
      <c r="AR164" s="26">
        <v>45</v>
      </c>
      <c r="AS164" s="26">
        <v>207</v>
      </c>
      <c r="AT164" s="107">
        <v>203</v>
      </c>
      <c r="AU164" s="106">
        <v>126</v>
      </c>
      <c r="AV164" s="55">
        <v>89</v>
      </c>
      <c r="AW164" s="55">
        <v>89</v>
      </c>
      <c r="AX164" s="55">
        <v>33</v>
      </c>
      <c r="AY164" s="3" t="s">
        <v>85</v>
      </c>
      <c r="AZ164" s="104" t="str">
        <f>_xlfn.IFNA(VLOOKUP(AY164,ACCESSORIES!F:K,6,FALSE),"N/A")</f>
        <v>N/A</v>
      </c>
      <c r="BA164" s="3" t="s">
        <v>85</v>
      </c>
      <c r="BB164" s="104" t="str">
        <f>_xlfn.IFNA(VLOOKUP(BA164,ACCESSORIES!F:K,6,FALSE),"N/A")</f>
        <v>N/A</v>
      </c>
      <c r="BC164" s="79">
        <v>36.049999999999997</v>
      </c>
      <c r="BD164" s="57">
        <v>19.7</v>
      </c>
      <c r="BE164" s="57">
        <v>19.7</v>
      </c>
      <c r="BF164" s="57">
        <v>11</v>
      </c>
      <c r="BG164" s="82">
        <v>36</v>
      </c>
      <c r="BH164" s="122" t="s">
        <v>3551</v>
      </c>
      <c r="BI164" s="51" t="s">
        <v>4217</v>
      </c>
      <c r="BJ164" s="83" t="s">
        <v>4233</v>
      </c>
      <c r="BK164" s="83" t="s">
        <v>5150</v>
      </c>
      <c r="BL164" s="83" t="s">
        <v>5880</v>
      </c>
      <c r="BM164" s="83" t="s">
        <v>5881</v>
      </c>
      <c r="BN164" s="83" t="s">
        <v>5851</v>
      </c>
      <c r="BO164" s="83" t="s">
        <v>5878</v>
      </c>
      <c r="BP164" s="83" t="s">
        <v>4235</v>
      </c>
      <c r="BQ164" s="83"/>
      <c r="BR164" s="83"/>
      <c r="BS164" s="83"/>
      <c r="BT164" s="351" t="s">
        <v>3647</v>
      </c>
      <c r="BU164" s="363" t="s">
        <v>3648</v>
      </c>
      <c r="BV164" s="351" t="s">
        <v>3649</v>
      </c>
      <c r="BW164" s="363" t="s">
        <v>3650</v>
      </c>
      <c r="BX164" s="96" t="str">
        <f t="shared" si="14"/>
        <v>MR305 NV, 17x8.5, 0mm Offset, 8x6.5, 130.81mm Centerbore, Machined - Matte Black Lip</v>
      </c>
      <c r="BY164" s="83" t="s">
        <v>4044</v>
      </c>
      <c r="BZ164" s="83" t="s">
        <v>4045</v>
      </c>
      <c r="CA164" s="83" t="str">
        <f t="shared" si="18"/>
        <v>STREET (3XX)</v>
      </c>
    </row>
    <row r="165" spans="1:79" s="39" customFormat="1" ht="15" customHeight="1">
      <c r="A165" s="23">
        <f t="shared" si="13"/>
        <v>163</v>
      </c>
      <c r="B165" s="105" t="s">
        <v>84</v>
      </c>
      <c r="C165" s="105" t="s">
        <v>1072</v>
      </c>
      <c r="D165" s="5" t="s">
        <v>2369</v>
      </c>
      <c r="E165" s="94" t="str">
        <f>CONCATENATE(LEFT(D165,5),VLOOKUP(CONCATENATE(N165,"x",O165),'PART NUMBER GUIDE'!$B$9:$C$45,2,FALSE),VLOOKUP(CONCATENATE(P165, V165), 'PART NUMBER GUIDE'!$Q$6:$R$84, 2, FALSE),VLOOKUP(Y165,'PART NUMBER GUIDE'!$J$8:$K$37,2, FALSE),IF(U165="N/A",IF(ABS(S165)&lt;10,"0"&amp;ABS(S165),ABS(S165)),CONCATENATE(LEFT(U165,1),RIGHT(U165,1))), F165, G165)</f>
        <v>MR30578580500</v>
      </c>
      <c r="F165" s="93"/>
      <c r="G165" s="93"/>
      <c r="H165" s="81" t="s">
        <v>479</v>
      </c>
      <c r="I165" s="356">
        <v>41275</v>
      </c>
      <c r="J165" s="87" t="s">
        <v>1265</v>
      </c>
      <c r="K165" s="400">
        <v>323</v>
      </c>
      <c r="L165" s="95">
        <f t="shared" si="15"/>
        <v>323</v>
      </c>
      <c r="M165" s="402"/>
      <c r="N165" s="5">
        <v>17</v>
      </c>
      <c r="O165" s="8">
        <v>8.5</v>
      </c>
      <c r="P165" s="105" t="str">
        <f t="shared" si="16"/>
        <v>8x6.5</v>
      </c>
      <c r="Q165" s="3">
        <v>8</v>
      </c>
      <c r="R165" s="3">
        <v>6.5</v>
      </c>
      <c r="S165" s="3">
        <v>0</v>
      </c>
      <c r="T165" s="17">
        <v>4.75</v>
      </c>
      <c r="U165" s="106" t="s">
        <v>85</v>
      </c>
      <c r="V165" s="17">
        <v>130.81</v>
      </c>
      <c r="W165" s="8">
        <v>30.31</v>
      </c>
      <c r="X165" s="52">
        <v>3640</v>
      </c>
      <c r="Y165" s="80" t="s">
        <v>2309</v>
      </c>
      <c r="Z165" s="81" t="s">
        <v>3002</v>
      </c>
      <c r="AA165" s="369" t="str">
        <f t="shared" si="17"/>
        <v>17x8.5, 8x6.5, 0 OS</v>
      </c>
      <c r="AB165" s="82" t="s">
        <v>1606</v>
      </c>
      <c r="AC165" s="92">
        <f>_xlfn.IFNA(VLOOKUP(AB165,ACCESSORIES!F:K,6,FALSE),"N/A")</f>
        <v>33</v>
      </c>
      <c r="AD165" s="89" t="s">
        <v>85</v>
      </c>
      <c r="AE165" s="89" t="s">
        <v>85</v>
      </c>
      <c r="AF165" s="3" t="s">
        <v>3020</v>
      </c>
      <c r="AG165" s="82" t="s">
        <v>1951</v>
      </c>
      <c r="AH165" s="9">
        <f>_xlfn.IFNA(VLOOKUP(AG165,ACCESSORIES!F:K,6,FALSE),"N/A")</f>
        <v>1.1000000000000001</v>
      </c>
      <c r="AI165" s="105" t="s">
        <v>266</v>
      </c>
      <c r="AJ165" s="105" t="s">
        <v>85</v>
      </c>
      <c r="AK165" s="3" t="s">
        <v>85</v>
      </c>
      <c r="AL165" s="105" t="s">
        <v>85</v>
      </c>
      <c r="AM165" s="105">
        <v>16.2</v>
      </c>
      <c r="AN165" s="105">
        <v>200</v>
      </c>
      <c r="AO165" s="26">
        <v>3</v>
      </c>
      <c r="AP165" s="26">
        <v>3</v>
      </c>
      <c r="AQ165" s="26">
        <v>32</v>
      </c>
      <c r="AR165" s="26">
        <v>45</v>
      </c>
      <c r="AS165" s="26">
        <v>207</v>
      </c>
      <c r="AT165" s="107">
        <v>203</v>
      </c>
      <c r="AU165" s="106">
        <v>126</v>
      </c>
      <c r="AV165" s="55">
        <v>89</v>
      </c>
      <c r="AW165" s="55">
        <v>89</v>
      </c>
      <c r="AX165" s="55">
        <v>33</v>
      </c>
      <c r="AY165" s="3" t="s">
        <v>85</v>
      </c>
      <c r="AZ165" s="104" t="str">
        <f>_xlfn.IFNA(VLOOKUP(AY165,ACCESSORIES!F:K,6,FALSE),"N/A")</f>
        <v>N/A</v>
      </c>
      <c r="BA165" s="3" t="s">
        <v>85</v>
      </c>
      <c r="BB165" s="104" t="str">
        <f>_xlfn.IFNA(VLOOKUP(BA165,ACCESSORIES!F:K,6,FALSE),"N/A")</f>
        <v>N/A</v>
      </c>
      <c r="BC165" s="79">
        <v>35.71</v>
      </c>
      <c r="BD165" s="57">
        <v>19.7</v>
      </c>
      <c r="BE165" s="57">
        <v>19.7</v>
      </c>
      <c r="BF165" s="57">
        <v>11</v>
      </c>
      <c r="BG165" s="82">
        <v>36</v>
      </c>
      <c r="BH165" s="122" t="s">
        <v>3551</v>
      </c>
      <c r="BI165" s="51" t="s">
        <v>4217</v>
      </c>
      <c r="BJ165" s="83" t="s">
        <v>4233</v>
      </c>
      <c r="BK165" s="83" t="s">
        <v>5150</v>
      </c>
      <c r="BL165" s="83" t="s">
        <v>5880</v>
      </c>
      <c r="BM165" s="83" t="s">
        <v>5881</v>
      </c>
      <c r="BN165" s="83" t="s">
        <v>5851</v>
      </c>
      <c r="BO165" s="83" t="s">
        <v>5878</v>
      </c>
      <c r="BP165" s="83" t="s">
        <v>4235</v>
      </c>
      <c r="BQ165" s="83"/>
      <c r="BR165" s="83"/>
      <c r="BS165" s="83"/>
      <c r="BT165" s="351" t="s">
        <v>3639</v>
      </c>
      <c r="BU165" s="363" t="s">
        <v>3640</v>
      </c>
      <c r="BV165" s="351" t="s">
        <v>3641</v>
      </c>
      <c r="BW165" s="363" t="s">
        <v>3642</v>
      </c>
      <c r="BX165" s="96" t="str">
        <f t="shared" si="14"/>
        <v>MR305 NV, 17x8.5, 0mm Offset, 8x6.5, 130.81mm Centerbore, Matte Black</v>
      </c>
      <c r="BY165" s="83" t="s">
        <v>4044</v>
      </c>
      <c r="BZ165" s="83" t="s">
        <v>4045</v>
      </c>
      <c r="CA165" s="83" t="str">
        <f t="shared" si="18"/>
        <v>STREET (3XX)</v>
      </c>
    </row>
    <row r="166" spans="1:79" s="39" customFormat="1" ht="15" customHeight="1">
      <c r="A166" s="23">
        <f t="shared" si="13"/>
        <v>164</v>
      </c>
      <c r="B166" s="105" t="s">
        <v>84</v>
      </c>
      <c r="C166" s="105" t="s">
        <v>1072</v>
      </c>
      <c r="D166" s="5" t="s">
        <v>2369</v>
      </c>
      <c r="E166" s="94" t="str">
        <f>CONCATENATE(LEFT(D166,5),VLOOKUP(CONCATENATE(N166,"x",O166),'PART NUMBER GUIDE'!$B$9:$C$45,2,FALSE),VLOOKUP(CONCATENATE(P166, V166), 'PART NUMBER GUIDE'!$Q$6:$R$84, 2, FALSE),VLOOKUP(Y166,'PART NUMBER GUIDE'!$J$8:$K$37,2, FALSE),IF(U166="N/A",IF(ABS(S166)&lt;10,"0"&amp;ABS(S166),ABS(S166)),CONCATENATE(LEFT(U166,1),RIGHT(U166,1))), F166, G166)</f>
        <v>MR30578580800</v>
      </c>
      <c r="F166" s="93"/>
      <c r="G166" s="93"/>
      <c r="H166" s="81" t="s">
        <v>6338</v>
      </c>
      <c r="I166" s="356">
        <v>44596</v>
      </c>
      <c r="J166" s="87" t="s">
        <v>1265</v>
      </c>
      <c r="K166" s="400">
        <v>345</v>
      </c>
      <c r="L166" s="95">
        <f t="shared" si="15"/>
        <v>345</v>
      </c>
      <c r="M166" s="402"/>
      <c r="N166" s="5">
        <v>17</v>
      </c>
      <c r="O166" s="8">
        <v>8.5</v>
      </c>
      <c r="P166" s="105" t="str">
        <f t="shared" si="16"/>
        <v>8x6.5</v>
      </c>
      <c r="Q166" s="3">
        <v>8</v>
      </c>
      <c r="R166" s="3">
        <v>6.5</v>
      </c>
      <c r="S166" s="3">
        <v>0</v>
      </c>
      <c r="T166" s="17">
        <v>4.75</v>
      </c>
      <c r="U166" s="106" t="s">
        <v>85</v>
      </c>
      <c r="V166" s="17">
        <v>130.81</v>
      </c>
      <c r="W166" s="8">
        <v>30.72</v>
      </c>
      <c r="X166" s="52">
        <v>3640</v>
      </c>
      <c r="Y166" s="80" t="s">
        <v>6067</v>
      </c>
      <c r="Z166" s="80" t="s">
        <v>3007</v>
      </c>
      <c r="AA166" s="369" t="str">
        <f t="shared" si="17"/>
        <v>17x8.5, 8x6.5, 0 OS</v>
      </c>
      <c r="AB166" s="82" t="s">
        <v>1606</v>
      </c>
      <c r="AC166" s="92">
        <f>_xlfn.IFNA(VLOOKUP(AB166,ACCESSORIES!F:K,6,FALSE),"N/A")</f>
        <v>33</v>
      </c>
      <c r="AD166" s="89" t="s">
        <v>85</v>
      </c>
      <c r="AE166" s="89" t="s">
        <v>85</v>
      </c>
      <c r="AF166" s="3" t="s">
        <v>3020</v>
      </c>
      <c r="AG166" s="82" t="s">
        <v>1951</v>
      </c>
      <c r="AH166" s="9">
        <f>_xlfn.IFNA(VLOOKUP(AG166,ACCESSORIES!F:K,6,FALSE),"N/A")</f>
        <v>1.1000000000000001</v>
      </c>
      <c r="AI166" s="105" t="s">
        <v>266</v>
      </c>
      <c r="AJ166" s="105" t="s">
        <v>85</v>
      </c>
      <c r="AK166" s="3" t="s">
        <v>85</v>
      </c>
      <c r="AL166" s="105" t="s">
        <v>85</v>
      </c>
      <c r="AM166" s="105">
        <v>16.2</v>
      </c>
      <c r="AN166" s="105">
        <v>200</v>
      </c>
      <c r="AO166" s="26">
        <v>3</v>
      </c>
      <c r="AP166" s="26">
        <v>3</v>
      </c>
      <c r="AQ166" s="26">
        <v>32</v>
      </c>
      <c r="AR166" s="26">
        <v>45</v>
      </c>
      <c r="AS166" s="26">
        <v>207</v>
      </c>
      <c r="AT166" s="107">
        <v>203</v>
      </c>
      <c r="AU166" s="106">
        <v>126</v>
      </c>
      <c r="AV166" s="11">
        <v>89</v>
      </c>
      <c r="AW166" s="11">
        <v>89</v>
      </c>
      <c r="AX166" s="55">
        <v>33</v>
      </c>
      <c r="AY166" s="3" t="s">
        <v>85</v>
      </c>
      <c r="AZ166" s="104" t="str">
        <f>_xlfn.IFNA(VLOOKUP(AY166,ACCESSORIES!F:K,6,FALSE),"N/A")</f>
        <v>N/A</v>
      </c>
      <c r="BA166" s="3" t="s">
        <v>85</v>
      </c>
      <c r="BB166" s="104" t="str">
        <f>_xlfn.IFNA(VLOOKUP(BA166,ACCESSORIES!F:K,6,FALSE),"N/A")</f>
        <v>N/A</v>
      </c>
      <c r="BC166" s="79">
        <v>35.79</v>
      </c>
      <c r="BD166" s="57">
        <v>19.7</v>
      </c>
      <c r="BE166" s="57">
        <v>19.7</v>
      </c>
      <c r="BF166" s="57">
        <v>11</v>
      </c>
      <c r="BG166" s="82">
        <v>36</v>
      </c>
      <c r="BH166" s="122" t="s">
        <v>3551</v>
      </c>
      <c r="BI166" s="51" t="s">
        <v>4217</v>
      </c>
      <c r="BJ166" s="83" t="s">
        <v>4233</v>
      </c>
      <c r="BK166" s="83" t="s">
        <v>5150</v>
      </c>
      <c r="BL166" s="83" t="s">
        <v>5880</v>
      </c>
      <c r="BM166" s="83" t="s">
        <v>5881</v>
      </c>
      <c r="BN166" s="83" t="s">
        <v>5851</v>
      </c>
      <c r="BO166" s="83" t="s">
        <v>5878</v>
      </c>
      <c r="BP166" s="83" t="s">
        <v>4235</v>
      </c>
      <c r="BQ166" s="83"/>
      <c r="BR166" s="83"/>
      <c r="BS166" s="83"/>
      <c r="BT166" s="351" t="s">
        <v>6638</v>
      </c>
      <c r="BU166" s="425" t="s">
        <v>6639</v>
      </c>
      <c r="BV166" s="351" t="s">
        <v>6640</v>
      </c>
      <c r="BW166" s="425" t="s">
        <v>6641</v>
      </c>
      <c r="BX166" s="96" t="str">
        <f t="shared" si="14"/>
        <v>MR305 NV, 17x8.5, 0mm Offset, 8x6.5, 130.81mm Centerbore, Titanium - Matte Black Lip</v>
      </c>
      <c r="BY166" s="83" t="s">
        <v>4044</v>
      </c>
      <c r="BZ166" s="83" t="s">
        <v>4045</v>
      </c>
      <c r="CA166" s="83" t="str">
        <f t="shared" si="18"/>
        <v>STREET (3XX)</v>
      </c>
    </row>
    <row r="167" spans="1:79" s="39" customFormat="1" ht="15" customHeight="1">
      <c r="A167" s="23">
        <f t="shared" si="13"/>
        <v>165</v>
      </c>
      <c r="B167" s="105" t="s">
        <v>84</v>
      </c>
      <c r="C167" s="105" t="s">
        <v>1072</v>
      </c>
      <c r="D167" s="5" t="s">
        <v>2369</v>
      </c>
      <c r="E167" s="94" t="str">
        <f>CONCATENATE(LEFT(D167,5),VLOOKUP(CONCATENATE(N167,"x",O167),'PART NUMBER GUIDE'!$B$9:$C$45,2,FALSE),VLOOKUP(CONCATENATE(P167, V167), 'PART NUMBER GUIDE'!$Q$6:$R$84, 2, FALSE),VLOOKUP(Y167,'PART NUMBER GUIDE'!$J$8:$K$37,2, FALSE),IF(U167="N/A",IF(ABS(S167)&lt;10,"0"&amp;ABS(S167),ABS(S167)),CONCATENATE(LEFT(U167,1),RIGHT(U167,1))), F167, G167)</f>
        <v>MR30578580900</v>
      </c>
      <c r="F167" s="93"/>
      <c r="G167" s="93"/>
      <c r="H167" s="81" t="s">
        <v>480</v>
      </c>
      <c r="I167" s="356">
        <v>41275</v>
      </c>
      <c r="J167" s="87" t="s">
        <v>1265</v>
      </c>
      <c r="K167" s="400">
        <v>345</v>
      </c>
      <c r="L167" s="95">
        <f t="shared" si="15"/>
        <v>345</v>
      </c>
      <c r="M167" s="402"/>
      <c r="N167" s="5">
        <v>17</v>
      </c>
      <c r="O167" s="8">
        <v>8.5</v>
      </c>
      <c r="P167" s="105" t="str">
        <f t="shared" si="16"/>
        <v>8x6.5</v>
      </c>
      <c r="Q167" s="3">
        <v>8</v>
      </c>
      <c r="R167" s="3">
        <v>6.5</v>
      </c>
      <c r="S167" s="3">
        <v>0</v>
      </c>
      <c r="T167" s="17">
        <v>4.75</v>
      </c>
      <c r="U167" s="106" t="s">
        <v>85</v>
      </c>
      <c r="V167" s="17">
        <v>130.81</v>
      </c>
      <c r="W167" s="8">
        <v>31.31</v>
      </c>
      <c r="X167" s="52">
        <v>3640</v>
      </c>
      <c r="Y167" s="80" t="s">
        <v>5833</v>
      </c>
      <c r="Z167" s="80" t="s">
        <v>3003</v>
      </c>
      <c r="AA167" s="369" t="str">
        <f t="shared" si="17"/>
        <v>17x8.5, 8x6.5, 0 OS</v>
      </c>
      <c r="AB167" s="82" t="s">
        <v>1606</v>
      </c>
      <c r="AC167" s="92">
        <f>_xlfn.IFNA(VLOOKUP(AB167,ACCESSORIES!F:K,6,FALSE),"N/A")</f>
        <v>33</v>
      </c>
      <c r="AD167" s="89" t="s">
        <v>85</v>
      </c>
      <c r="AE167" s="89" t="s">
        <v>85</v>
      </c>
      <c r="AF167" s="3" t="s">
        <v>3020</v>
      </c>
      <c r="AG167" s="82" t="s">
        <v>1951</v>
      </c>
      <c r="AH167" s="9">
        <f>_xlfn.IFNA(VLOOKUP(AG167,ACCESSORIES!F:K,6,FALSE),"N/A")</f>
        <v>1.1000000000000001</v>
      </c>
      <c r="AI167" s="105" t="s">
        <v>266</v>
      </c>
      <c r="AJ167" s="105" t="s">
        <v>85</v>
      </c>
      <c r="AK167" s="3" t="s">
        <v>85</v>
      </c>
      <c r="AL167" s="105" t="s">
        <v>85</v>
      </c>
      <c r="AM167" s="105">
        <v>16.2</v>
      </c>
      <c r="AN167" s="105">
        <v>200</v>
      </c>
      <c r="AO167" s="26">
        <v>3</v>
      </c>
      <c r="AP167" s="26">
        <v>3</v>
      </c>
      <c r="AQ167" s="26">
        <v>32</v>
      </c>
      <c r="AR167" s="26">
        <v>45</v>
      </c>
      <c r="AS167" s="26">
        <v>207</v>
      </c>
      <c r="AT167" s="107">
        <v>203</v>
      </c>
      <c r="AU167" s="106">
        <v>126</v>
      </c>
      <c r="AV167" s="55">
        <v>89</v>
      </c>
      <c r="AW167" s="55">
        <v>89</v>
      </c>
      <c r="AX167" s="55">
        <v>33</v>
      </c>
      <c r="AY167" s="3" t="s">
        <v>85</v>
      </c>
      <c r="AZ167" s="104" t="str">
        <f>_xlfn.IFNA(VLOOKUP(AY167,ACCESSORIES!F:K,6,FALSE),"N/A")</f>
        <v>N/A</v>
      </c>
      <c r="BA167" s="3" t="s">
        <v>85</v>
      </c>
      <c r="BB167" s="104" t="str">
        <f>_xlfn.IFNA(VLOOKUP(BA167,ACCESSORIES!F:K,6,FALSE),"N/A")</f>
        <v>N/A</v>
      </c>
      <c r="BC167" s="79">
        <v>35.97</v>
      </c>
      <c r="BD167" s="57">
        <v>19.7</v>
      </c>
      <c r="BE167" s="57">
        <v>19.7</v>
      </c>
      <c r="BF167" s="57">
        <v>11</v>
      </c>
      <c r="BG167" s="82">
        <v>36</v>
      </c>
      <c r="BH167" s="122" t="s">
        <v>3551</v>
      </c>
      <c r="BI167" s="51" t="s">
        <v>4217</v>
      </c>
      <c r="BJ167" s="83" t="s">
        <v>4233</v>
      </c>
      <c r="BK167" s="83" t="s">
        <v>5150</v>
      </c>
      <c r="BL167" s="83" t="s">
        <v>5880</v>
      </c>
      <c r="BM167" s="83" t="s">
        <v>5881</v>
      </c>
      <c r="BN167" s="83" t="s">
        <v>5851</v>
      </c>
      <c r="BO167" s="83" t="s">
        <v>5878</v>
      </c>
      <c r="BP167" s="83" t="s">
        <v>4235</v>
      </c>
      <c r="BQ167" s="83"/>
      <c r="BR167" s="83"/>
      <c r="BS167" s="83"/>
      <c r="BT167" s="351" t="s">
        <v>3651</v>
      </c>
      <c r="BU167" s="363" t="s">
        <v>3652</v>
      </c>
      <c r="BV167" s="351" t="s">
        <v>3653</v>
      </c>
      <c r="BW167" s="363" t="s">
        <v>3654</v>
      </c>
      <c r="BX167" s="96" t="str">
        <f t="shared" si="14"/>
        <v>MR305 NV, 17x8.5, 0mm Offset, 8x6.5, 130.81mm Centerbore, Method Bronze - Matte Black Lip</v>
      </c>
      <c r="BY167" s="83" t="s">
        <v>4044</v>
      </c>
      <c r="BZ167" s="83" t="s">
        <v>4045</v>
      </c>
      <c r="CA167" s="83" t="str">
        <f t="shared" si="18"/>
        <v>STREET (3XX)</v>
      </c>
    </row>
    <row r="168" spans="1:79" s="39" customFormat="1" ht="15" customHeight="1">
      <c r="A168" s="23">
        <f t="shared" si="13"/>
        <v>166</v>
      </c>
      <c r="B168" s="105" t="s">
        <v>84</v>
      </c>
      <c r="C168" s="105" t="s">
        <v>1072</v>
      </c>
      <c r="D168" s="5" t="s">
        <v>2369</v>
      </c>
      <c r="E168" s="94" t="str">
        <f>CONCATENATE(LEFT(D168,5),VLOOKUP(CONCATENATE(N168,"x",O168),'PART NUMBER GUIDE'!$B$9:$C$45,2,FALSE),VLOOKUP(CONCATENATE(P168, V168), 'PART NUMBER GUIDE'!$Q$6:$R$84, 2, FALSE),VLOOKUP(Y168,'PART NUMBER GUIDE'!$J$8:$K$37,2, FALSE),IF(U168="N/A",IF(ABS(S168)&lt;10,"0"&amp;ABS(S168),ABS(S168)),CONCATENATE(LEFT(U168,1),RIGHT(U168,1))), F168, G168)</f>
        <v>MR305785801000</v>
      </c>
      <c r="F168" s="93"/>
      <c r="G168" s="93"/>
      <c r="H168" s="81" t="s">
        <v>5715</v>
      </c>
      <c r="I168" s="350">
        <v>44480</v>
      </c>
      <c r="J168" s="87" t="s">
        <v>1265</v>
      </c>
      <c r="K168" s="400">
        <v>382.5</v>
      </c>
      <c r="L168" s="95">
        <f t="shared" si="15"/>
        <v>382.5</v>
      </c>
      <c r="M168" s="402"/>
      <c r="N168" s="5">
        <v>17</v>
      </c>
      <c r="O168" s="8">
        <v>8.5</v>
      </c>
      <c r="P168" s="105" t="str">
        <f t="shared" si="16"/>
        <v>8x6.5</v>
      </c>
      <c r="Q168" s="3">
        <v>8</v>
      </c>
      <c r="R168" s="3">
        <v>6.5</v>
      </c>
      <c r="S168" s="3">
        <v>0</v>
      </c>
      <c r="T168" s="17">
        <v>4.75</v>
      </c>
      <c r="U168" s="106" t="s">
        <v>85</v>
      </c>
      <c r="V168" s="17">
        <v>130.81</v>
      </c>
      <c r="W168" s="8">
        <v>30.68</v>
      </c>
      <c r="X168" s="52">
        <v>3640</v>
      </c>
      <c r="Y168" s="407" t="s">
        <v>5834</v>
      </c>
      <c r="Z168" s="407" t="s">
        <v>3002</v>
      </c>
      <c r="AA168" s="369" t="str">
        <f t="shared" si="17"/>
        <v>17x8.5, 8x6.5, 0 OS</v>
      </c>
      <c r="AB168" s="82" t="s">
        <v>1917</v>
      </c>
      <c r="AC168" s="92">
        <f>_xlfn.IFNA(VLOOKUP(AB168,ACCESSORIES!F:K,6,FALSE),"N/A")</f>
        <v>33</v>
      </c>
      <c r="AD168" s="89" t="s">
        <v>85</v>
      </c>
      <c r="AE168" s="89" t="s">
        <v>85</v>
      </c>
      <c r="AF168" s="3" t="s">
        <v>3020</v>
      </c>
      <c r="AG168" s="82" t="s">
        <v>1541</v>
      </c>
      <c r="AH168" s="9">
        <f>_xlfn.IFNA(VLOOKUP(AG168,ACCESSORIES!F:K,6,FALSE),"N/A")</f>
        <v>1.1000000000000001</v>
      </c>
      <c r="AI168" s="105" t="s">
        <v>266</v>
      </c>
      <c r="AJ168" s="105" t="s">
        <v>85</v>
      </c>
      <c r="AK168" s="3" t="s">
        <v>85</v>
      </c>
      <c r="AL168" s="105" t="s">
        <v>85</v>
      </c>
      <c r="AM168" s="105">
        <v>16.2</v>
      </c>
      <c r="AN168" s="105">
        <v>200</v>
      </c>
      <c r="AO168" s="26">
        <v>3</v>
      </c>
      <c r="AP168" s="26">
        <v>3</v>
      </c>
      <c r="AQ168" s="26">
        <v>32</v>
      </c>
      <c r="AR168" s="26">
        <v>45</v>
      </c>
      <c r="AS168" s="26">
        <v>207</v>
      </c>
      <c r="AT168" s="107">
        <v>203</v>
      </c>
      <c r="AU168" s="106">
        <v>124</v>
      </c>
      <c r="AV168" s="55">
        <v>100</v>
      </c>
      <c r="AW168" s="55">
        <v>100</v>
      </c>
      <c r="AX168" s="55">
        <v>33</v>
      </c>
      <c r="AY168" s="3" t="s">
        <v>85</v>
      </c>
      <c r="AZ168" s="104" t="str">
        <f>_xlfn.IFNA(VLOOKUP(AY168,ACCESSORIES!F:K,6,FALSE),"N/A")</f>
        <v>N/A</v>
      </c>
      <c r="BA168" s="3" t="s">
        <v>85</v>
      </c>
      <c r="BB168" s="104" t="str">
        <f>_xlfn.IFNA(VLOOKUP(BA168,ACCESSORIES!F:K,6,FALSE),"N/A")</f>
        <v>N/A</v>
      </c>
      <c r="BC168" s="79">
        <v>35.53</v>
      </c>
      <c r="BD168" s="57">
        <v>19.7</v>
      </c>
      <c r="BE168" s="57">
        <v>19.7</v>
      </c>
      <c r="BF168" s="57">
        <v>11</v>
      </c>
      <c r="BG168" s="82">
        <v>36</v>
      </c>
      <c r="BH168" s="122" t="s">
        <v>3551</v>
      </c>
      <c r="BI168" s="51" t="s">
        <v>4217</v>
      </c>
      <c r="BJ168" s="83" t="s">
        <v>5882</v>
      </c>
      <c r="BK168" s="83" t="s">
        <v>4233</v>
      </c>
      <c r="BL168" s="83" t="s">
        <v>5150</v>
      </c>
      <c r="BM168" s="83" t="s">
        <v>5880</v>
      </c>
      <c r="BN168" s="83" t="s">
        <v>5883</v>
      </c>
      <c r="BO168" s="83" t="s">
        <v>5884</v>
      </c>
      <c r="BP168" s="83" t="s">
        <v>5885</v>
      </c>
      <c r="BQ168" s="83" t="s">
        <v>4235</v>
      </c>
      <c r="BR168" s="83"/>
      <c r="BS168" s="83"/>
      <c r="BT168" s="351"/>
      <c r="BU168" s="363"/>
      <c r="BV168" s="351"/>
      <c r="BW168" s="363"/>
      <c r="BX168" s="96" t="str">
        <f t="shared" si="14"/>
        <v>MR305 NV, 17x8.5, 0mm Offset, 8x6.5, 130.81mm Centerbore, Matte Black - Gloss Black Lip</v>
      </c>
      <c r="BY168" s="83" t="s">
        <v>4044</v>
      </c>
      <c r="BZ168" s="83" t="s">
        <v>4045</v>
      </c>
      <c r="CA168" s="83" t="str">
        <f t="shared" si="18"/>
        <v>STREET (3XX)</v>
      </c>
    </row>
    <row r="169" spans="1:79" s="39" customFormat="1" ht="15" customHeight="1">
      <c r="A169" s="23">
        <f t="shared" si="13"/>
        <v>167</v>
      </c>
      <c r="B169" s="105" t="s">
        <v>84</v>
      </c>
      <c r="C169" s="105" t="s">
        <v>1072</v>
      </c>
      <c r="D169" s="5" t="s">
        <v>2369</v>
      </c>
      <c r="E169" s="94" t="str">
        <f>CONCATENATE(LEFT(D169,5),VLOOKUP(CONCATENATE(N169,"x",O169),'PART NUMBER GUIDE'!$B$9:$C$45,2,FALSE),VLOOKUP(CONCATENATE(P169, V169), 'PART NUMBER GUIDE'!$Q$6:$R$84, 2, FALSE),VLOOKUP(Y169,'PART NUMBER GUIDE'!$J$8:$K$37,2, FALSE),IF(U169="N/A",IF(ABS(S169)&lt;10,"0"&amp;ABS(S169),ABS(S169)),CONCATENATE(LEFT(U169,1),RIGHT(U169,1))), F169, G169)</f>
        <v>MR30578587300</v>
      </c>
      <c r="F169" s="93"/>
      <c r="G169" s="93"/>
      <c r="H169" s="81" t="s">
        <v>481</v>
      </c>
      <c r="I169" s="356">
        <v>41275</v>
      </c>
      <c r="J169" s="87" t="s">
        <v>1265</v>
      </c>
      <c r="K169" s="400">
        <v>323</v>
      </c>
      <c r="L169" s="95">
        <f t="shared" si="15"/>
        <v>323</v>
      </c>
      <c r="M169" s="402"/>
      <c r="N169" s="5">
        <v>17</v>
      </c>
      <c r="O169" s="8">
        <v>8.5</v>
      </c>
      <c r="P169" s="105" t="str">
        <f t="shared" si="16"/>
        <v>8x170</v>
      </c>
      <c r="Q169" s="3">
        <v>8</v>
      </c>
      <c r="R169" s="3">
        <v>170</v>
      </c>
      <c r="S169" s="3">
        <v>0</v>
      </c>
      <c r="T169" s="17">
        <v>4.75</v>
      </c>
      <c r="U169" s="106" t="s">
        <v>85</v>
      </c>
      <c r="V169" s="17">
        <v>130.81</v>
      </c>
      <c r="W169" s="8">
        <v>30.72</v>
      </c>
      <c r="X169" s="52">
        <v>3640</v>
      </c>
      <c r="Y169" s="80" t="s">
        <v>5826</v>
      </c>
      <c r="Z169" s="80" t="s">
        <v>3005</v>
      </c>
      <c r="AA169" s="369" t="str">
        <f t="shared" si="17"/>
        <v>17x8.5, 8x170, 0 OS</v>
      </c>
      <c r="AB169" s="82" t="s">
        <v>1864</v>
      </c>
      <c r="AC169" s="92">
        <f>_xlfn.IFNA(VLOOKUP(AB169,ACCESSORIES!F:K,6,FALSE),"N/A")</f>
        <v>33</v>
      </c>
      <c r="AD169" s="89" t="s">
        <v>85</v>
      </c>
      <c r="AE169" s="89" t="s">
        <v>85</v>
      </c>
      <c r="AF169" s="3" t="s">
        <v>3020</v>
      </c>
      <c r="AG169" s="82" t="s">
        <v>1951</v>
      </c>
      <c r="AH169" s="9">
        <f>_xlfn.IFNA(VLOOKUP(AG169,ACCESSORIES!F:K,6,FALSE),"N/A")</f>
        <v>1.1000000000000001</v>
      </c>
      <c r="AI169" s="105" t="s">
        <v>266</v>
      </c>
      <c r="AJ169" s="105" t="s">
        <v>85</v>
      </c>
      <c r="AK169" s="3" t="s">
        <v>85</v>
      </c>
      <c r="AL169" s="105" t="s">
        <v>85</v>
      </c>
      <c r="AM169" s="105">
        <v>16.2</v>
      </c>
      <c r="AN169" s="105">
        <v>200</v>
      </c>
      <c r="AO169" s="26">
        <v>3</v>
      </c>
      <c r="AP169" s="26">
        <v>3</v>
      </c>
      <c r="AQ169" s="26">
        <v>32</v>
      </c>
      <c r="AR169" s="26">
        <v>45</v>
      </c>
      <c r="AS169" s="26">
        <v>207</v>
      </c>
      <c r="AT169" s="107">
        <v>203</v>
      </c>
      <c r="AU169" s="106">
        <v>128</v>
      </c>
      <c r="AV169" s="55">
        <v>97.7</v>
      </c>
      <c r="AW169" s="55">
        <v>107</v>
      </c>
      <c r="AX169" s="55">
        <v>33</v>
      </c>
      <c r="AY169" s="3" t="s">
        <v>85</v>
      </c>
      <c r="AZ169" s="104" t="str">
        <f>_xlfn.IFNA(VLOOKUP(AY169,ACCESSORIES!F:K,6,FALSE),"N/A")</f>
        <v>N/A</v>
      </c>
      <c r="BA169" s="3" t="s">
        <v>85</v>
      </c>
      <c r="BB169" s="104" t="str">
        <f>_xlfn.IFNA(VLOOKUP(BA169,ACCESSORIES!F:K,6,FALSE),"N/A")</f>
        <v>N/A</v>
      </c>
      <c r="BC169" s="79">
        <v>35.97</v>
      </c>
      <c r="BD169" s="57">
        <v>19.7</v>
      </c>
      <c r="BE169" s="57">
        <v>19.7</v>
      </c>
      <c r="BF169" s="57">
        <v>11</v>
      </c>
      <c r="BG169" s="82">
        <v>36</v>
      </c>
      <c r="BH169" s="122" t="s">
        <v>3551</v>
      </c>
      <c r="BI169" s="51" t="s">
        <v>4217</v>
      </c>
      <c r="BJ169" s="83" t="s">
        <v>4233</v>
      </c>
      <c r="BK169" s="83" t="s">
        <v>5150</v>
      </c>
      <c r="BL169" s="83" t="s">
        <v>5880</v>
      </c>
      <c r="BM169" s="83" t="s">
        <v>5881</v>
      </c>
      <c r="BN169" s="83" t="s">
        <v>5851</v>
      </c>
      <c r="BO169" s="83" t="s">
        <v>5878</v>
      </c>
      <c r="BP169" s="83" t="s">
        <v>4235</v>
      </c>
      <c r="BQ169" s="83"/>
      <c r="BR169" s="83"/>
      <c r="BS169" s="83"/>
      <c r="BT169" s="351" t="s">
        <v>3647</v>
      </c>
      <c r="BU169" s="363" t="s">
        <v>3648</v>
      </c>
      <c r="BV169" s="351" t="s">
        <v>3649</v>
      </c>
      <c r="BW169" s="363" t="s">
        <v>3650</v>
      </c>
      <c r="BX169" s="96" t="str">
        <f t="shared" si="14"/>
        <v>MR305 NV, 17x8.5, 0mm Offset, 8x170, 130.81mm Centerbore, Machined - Matte Black Lip</v>
      </c>
      <c r="BY169" s="83" t="s">
        <v>4044</v>
      </c>
      <c r="BZ169" s="83" t="s">
        <v>4045</v>
      </c>
      <c r="CA169" s="83" t="str">
        <f t="shared" si="18"/>
        <v>STREET (3XX)</v>
      </c>
    </row>
    <row r="170" spans="1:79" s="39" customFormat="1" ht="15" customHeight="1">
      <c r="A170" s="23">
        <f t="shared" si="13"/>
        <v>168</v>
      </c>
      <c r="B170" s="105" t="s">
        <v>84</v>
      </c>
      <c r="C170" s="105" t="s">
        <v>1072</v>
      </c>
      <c r="D170" s="5" t="s">
        <v>2369</v>
      </c>
      <c r="E170" s="94" t="str">
        <f>CONCATENATE(LEFT(D170,5),VLOOKUP(CONCATENATE(N170,"x",O170),'PART NUMBER GUIDE'!$B$9:$C$45,2,FALSE),VLOOKUP(CONCATENATE(P170, V170), 'PART NUMBER GUIDE'!$Q$6:$R$84, 2, FALSE),VLOOKUP(Y170,'PART NUMBER GUIDE'!$J$8:$K$37,2, FALSE),IF(U170="N/A",IF(ABS(S170)&lt;10,"0"&amp;ABS(S170),ABS(S170)),CONCATENATE(LEFT(U170,1),RIGHT(U170,1))), F170, G170)</f>
        <v>MR30578587500</v>
      </c>
      <c r="F170" s="93"/>
      <c r="G170" s="93"/>
      <c r="H170" s="81" t="s">
        <v>482</v>
      </c>
      <c r="I170" s="356">
        <v>41275</v>
      </c>
      <c r="J170" s="87" t="s">
        <v>1265</v>
      </c>
      <c r="K170" s="400">
        <v>323</v>
      </c>
      <c r="L170" s="95">
        <f t="shared" si="15"/>
        <v>323</v>
      </c>
      <c r="M170" s="402"/>
      <c r="N170" s="5">
        <v>17</v>
      </c>
      <c r="O170" s="8">
        <v>8.5</v>
      </c>
      <c r="P170" s="105" t="str">
        <f t="shared" si="16"/>
        <v>8x170</v>
      </c>
      <c r="Q170" s="3">
        <v>8</v>
      </c>
      <c r="R170" s="3">
        <v>170</v>
      </c>
      <c r="S170" s="3">
        <v>0</v>
      </c>
      <c r="T170" s="17">
        <v>4.75</v>
      </c>
      <c r="U170" s="106" t="s">
        <v>85</v>
      </c>
      <c r="V170" s="17">
        <v>130.81</v>
      </c>
      <c r="W170" s="8">
        <v>30.46</v>
      </c>
      <c r="X170" s="52">
        <v>3640</v>
      </c>
      <c r="Y170" s="80" t="s">
        <v>2309</v>
      </c>
      <c r="Z170" s="81" t="s">
        <v>3002</v>
      </c>
      <c r="AA170" s="369" t="str">
        <f t="shared" si="17"/>
        <v>17x8.5, 8x170, 0 OS</v>
      </c>
      <c r="AB170" s="82" t="s">
        <v>1864</v>
      </c>
      <c r="AC170" s="92">
        <f>_xlfn.IFNA(VLOOKUP(AB170,ACCESSORIES!F:K,6,FALSE),"N/A")</f>
        <v>33</v>
      </c>
      <c r="AD170" s="89" t="s">
        <v>85</v>
      </c>
      <c r="AE170" s="89" t="s">
        <v>85</v>
      </c>
      <c r="AF170" s="3" t="s">
        <v>3020</v>
      </c>
      <c r="AG170" s="82" t="s">
        <v>1951</v>
      </c>
      <c r="AH170" s="9">
        <f>_xlfn.IFNA(VLOOKUP(AG170,ACCESSORIES!F:K,6,FALSE),"N/A")</f>
        <v>1.1000000000000001</v>
      </c>
      <c r="AI170" s="105" t="s">
        <v>266</v>
      </c>
      <c r="AJ170" s="105" t="s">
        <v>85</v>
      </c>
      <c r="AK170" s="3" t="s">
        <v>85</v>
      </c>
      <c r="AL170" s="105" t="s">
        <v>85</v>
      </c>
      <c r="AM170" s="105">
        <v>16.2</v>
      </c>
      <c r="AN170" s="105">
        <v>200</v>
      </c>
      <c r="AO170" s="26">
        <v>3</v>
      </c>
      <c r="AP170" s="26">
        <v>3</v>
      </c>
      <c r="AQ170" s="26">
        <v>32</v>
      </c>
      <c r="AR170" s="26">
        <v>45</v>
      </c>
      <c r="AS170" s="26">
        <v>207</v>
      </c>
      <c r="AT170" s="107">
        <v>203</v>
      </c>
      <c r="AU170" s="106">
        <v>128</v>
      </c>
      <c r="AV170" s="55">
        <v>97.7</v>
      </c>
      <c r="AW170" s="55">
        <v>107</v>
      </c>
      <c r="AX170" s="55">
        <v>33</v>
      </c>
      <c r="AY170" s="3" t="s">
        <v>85</v>
      </c>
      <c r="AZ170" s="104" t="str">
        <f>_xlfn.IFNA(VLOOKUP(AY170,ACCESSORIES!F:K,6,FALSE),"N/A")</f>
        <v>N/A</v>
      </c>
      <c r="BA170" s="3" t="s">
        <v>85</v>
      </c>
      <c r="BB170" s="104" t="str">
        <f>_xlfn.IFNA(VLOOKUP(BA170,ACCESSORIES!F:K,6,FALSE),"N/A")</f>
        <v>N/A</v>
      </c>
      <c r="BC170" s="79">
        <v>35.270000000000003</v>
      </c>
      <c r="BD170" s="57">
        <v>19.7</v>
      </c>
      <c r="BE170" s="57">
        <v>19.7</v>
      </c>
      <c r="BF170" s="57">
        <v>11</v>
      </c>
      <c r="BG170" s="82">
        <v>36</v>
      </c>
      <c r="BH170" s="122" t="s">
        <v>3551</v>
      </c>
      <c r="BI170" s="51" t="s">
        <v>4217</v>
      </c>
      <c r="BJ170" s="83" t="s">
        <v>4233</v>
      </c>
      <c r="BK170" s="83" t="s">
        <v>5150</v>
      </c>
      <c r="BL170" s="83" t="s">
        <v>5880</v>
      </c>
      <c r="BM170" s="83" t="s">
        <v>5881</v>
      </c>
      <c r="BN170" s="83" t="s">
        <v>5851</v>
      </c>
      <c r="BO170" s="83" t="s">
        <v>5878</v>
      </c>
      <c r="BP170" s="83" t="s">
        <v>4235</v>
      </c>
      <c r="BQ170" s="83"/>
      <c r="BR170" s="83"/>
      <c r="BS170" s="83"/>
      <c r="BT170" s="351" t="s">
        <v>3639</v>
      </c>
      <c r="BU170" s="363" t="s">
        <v>3640</v>
      </c>
      <c r="BV170" s="351" t="s">
        <v>3641</v>
      </c>
      <c r="BW170" s="363" t="s">
        <v>3642</v>
      </c>
      <c r="BX170" s="96" t="str">
        <f t="shared" si="14"/>
        <v>MR305 NV, 17x8.5, 0mm Offset, 8x170, 130.81mm Centerbore, Matte Black</v>
      </c>
      <c r="BY170" s="83" t="s">
        <v>4044</v>
      </c>
      <c r="BZ170" s="83" t="s">
        <v>4045</v>
      </c>
      <c r="CA170" s="83" t="str">
        <f t="shared" si="18"/>
        <v>STREET (3XX)</v>
      </c>
    </row>
    <row r="171" spans="1:79" s="39" customFormat="1" ht="15" customHeight="1">
      <c r="A171" s="23">
        <f t="shared" si="13"/>
        <v>169</v>
      </c>
      <c r="B171" s="105" t="s">
        <v>84</v>
      </c>
      <c r="C171" s="105" t="s">
        <v>1072</v>
      </c>
      <c r="D171" s="5" t="s">
        <v>2369</v>
      </c>
      <c r="E171" s="94" t="str">
        <f>CONCATENATE(LEFT(D171,5),VLOOKUP(CONCATENATE(N171,"x",O171),'PART NUMBER GUIDE'!$B$9:$C$45,2,FALSE),VLOOKUP(CONCATENATE(P171, V171), 'PART NUMBER GUIDE'!$Q$6:$R$84, 2, FALSE),VLOOKUP(Y171,'PART NUMBER GUIDE'!$J$8:$K$37,2, FALSE),IF(U171="N/A",IF(ABS(S171)&lt;10,"0"&amp;ABS(S171),ABS(S171)),CONCATENATE(LEFT(U171,1),RIGHT(U171,1))), F171, G171)</f>
        <v>MR30578587900</v>
      </c>
      <c r="F171" s="93"/>
      <c r="G171" s="93"/>
      <c r="H171" s="81" t="s">
        <v>483</v>
      </c>
      <c r="I171" s="356">
        <v>41275</v>
      </c>
      <c r="J171" s="87" t="s">
        <v>1265</v>
      </c>
      <c r="K171" s="400">
        <v>345</v>
      </c>
      <c r="L171" s="95">
        <f t="shared" si="15"/>
        <v>345</v>
      </c>
      <c r="M171" s="402"/>
      <c r="N171" s="5">
        <v>17</v>
      </c>
      <c r="O171" s="8">
        <v>8.5</v>
      </c>
      <c r="P171" s="105" t="str">
        <f t="shared" si="16"/>
        <v>8x170</v>
      </c>
      <c r="Q171" s="3">
        <v>8</v>
      </c>
      <c r="R171" s="3">
        <v>170</v>
      </c>
      <c r="S171" s="3">
        <v>0</v>
      </c>
      <c r="T171" s="17">
        <v>4.75</v>
      </c>
      <c r="U171" s="106" t="s">
        <v>85</v>
      </c>
      <c r="V171" s="17">
        <v>130.81</v>
      </c>
      <c r="W171" s="8">
        <v>30.9</v>
      </c>
      <c r="X171" s="52">
        <v>3640</v>
      </c>
      <c r="Y171" s="80" t="s">
        <v>5833</v>
      </c>
      <c r="Z171" s="80" t="s">
        <v>3003</v>
      </c>
      <c r="AA171" s="369" t="str">
        <f t="shared" si="17"/>
        <v>17x8.5, 8x170, 0 OS</v>
      </c>
      <c r="AB171" s="82" t="s">
        <v>1864</v>
      </c>
      <c r="AC171" s="92">
        <f>_xlfn.IFNA(VLOOKUP(AB171,ACCESSORIES!F:K,6,FALSE),"N/A")</f>
        <v>33</v>
      </c>
      <c r="AD171" s="89" t="s">
        <v>85</v>
      </c>
      <c r="AE171" s="89" t="s">
        <v>85</v>
      </c>
      <c r="AF171" s="3" t="s">
        <v>3020</v>
      </c>
      <c r="AG171" s="82" t="s">
        <v>1951</v>
      </c>
      <c r="AH171" s="9">
        <f>_xlfn.IFNA(VLOOKUP(AG171,ACCESSORIES!F:K,6,FALSE),"N/A")</f>
        <v>1.1000000000000001</v>
      </c>
      <c r="AI171" s="105" t="s">
        <v>266</v>
      </c>
      <c r="AJ171" s="105" t="s">
        <v>85</v>
      </c>
      <c r="AK171" s="3" t="s">
        <v>85</v>
      </c>
      <c r="AL171" s="105" t="s">
        <v>85</v>
      </c>
      <c r="AM171" s="105">
        <v>16.2</v>
      </c>
      <c r="AN171" s="105">
        <v>200</v>
      </c>
      <c r="AO171" s="26">
        <v>3</v>
      </c>
      <c r="AP171" s="26">
        <v>3</v>
      </c>
      <c r="AQ171" s="26">
        <v>32</v>
      </c>
      <c r="AR171" s="26">
        <v>45</v>
      </c>
      <c r="AS171" s="26">
        <v>207</v>
      </c>
      <c r="AT171" s="107">
        <v>203</v>
      </c>
      <c r="AU171" s="106">
        <v>128</v>
      </c>
      <c r="AV171" s="55">
        <v>97.7</v>
      </c>
      <c r="AW171" s="55">
        <v>107</v>
      </c>
      <c r="AX171" s="55">
        <v>33</v>
      </c>
      <c r="AY171" s="3" t="s">
        <v>85</v>
      </c>
      <c r="AZ171" s="104" t="str">
        <f>_xlfn.IFNA(VLOOKUP(AY171,ACCESSORIES!F:K,6,FALSE),"N/A")</f>
        <v>N/A</v>
      </c>
      <c r="BA171" s="3" t="s">
        <v>85</v>
      </c>
      <c r="BB171" s="104" t="str">
        <f>_xlfn.IFNA(VLOOKUP(BA171,ACCESSORIES!F:K,6,FALSE),"N/A")</f>
        <v>N/A</v>
      </c>
      <c r="BC171" s="79">
        <v>36.270000000000003</v>
      </c>
      <c r="BD171" s="57">
        <v>19.7</v>
      </c>
      <c r="BE171" s="57">
        <v>19.7</v>
      </c>
      <c r="BF171" s="57">
        <v>11</v>
      </c>
      <c r="BG171" s="82">
        <v>36</v>
      </c>
      <c r="BH171" s="122" t="s">
        <v>3551</v>
      </c>
      <c r="BI171" s="51" t="s">
        <v>4217</v>
      </c>
      <c r="BJ171" s="83" t="s">
        <v>4233</v>
      </c>
      <c r="BK171" s="83" t="s">
        <v>5150</v>
      </c>
      <c r="BL171" s="83" t="s">
        <v>5880</v>
      </c>
      <c r="BM171" s="83" t="s">
        <v>5881</v>
      </c>
      <c r="BN171" s="83" t="s">
        <v>5851</v>
      </c>
      <c r="BO171" s="83" t="s">
        <v>5878</v>
      </c>
      <c r="BP171" s="83" t="s">
        <v>4235</v>
      </c>
      <c r="BQ171" s="83"/>
      <c r="BR171" s="83"/>
      <c r="BS171" s="83"/>
      <c r="BT171" s="351" t="s">
        <v>3651</v>
      </c>
      <c r="BU171" s="363" t="s">
        <v>3652</v>
      </c>
      <c r="BV171" s="351" t="s">
        <v>3653</v>
      </c>
      <c r="BW171" s="363" t="s">
        <v>3654</v>
      </c>
      <c r="BX171" s="96" t="str">
        <f t="shared" si="14"/>
        <v>MR305 NV, 17x8.5, 0mm Offset, 8x170, 130.81mm Centerbore, Method Bronze - Matte Black Lip</v>
      </c>
      <c r="BY171" s="83" t="s">
        <v>4044</v>
      </c>
      <c r="BZ171" s="83" t="s">
        <v>4045</v>
      </c>
      <c r="CA171" s="83" t="str">
        <f t="shared" si="18"/>
        <v>STREET (3XX)</v>
      </c>
    </row>
    <row r="172" spans="1:79" s="39" customFormat="1" ht="15" customHeight="1">
      <c r="A172" s="23">
        <f t="shared" si="13"/>
        <v>170</v>
      </c>
      <c r="B172" s="105" t="s">
        <v>84</v>
      </c>
      <c r="C172" s="105" t="s">
        <v>1072</v>
      </c>
      <c r="D172" s="5" t="s">
        <v>2369</v>
      </c>
      <c r="E172" s="94" t="str">
        <f>CONCATENATE(LEFT(D172,5),VLOOKUP(CONCATENATE(N172,"x",O172),'PART NUMBER GUIDE'!$B$9:$C$45,2,FALSE),VLOOKUP(CONCATENATE(P172, V172), 'PART NUMBER GUIDE'!$Q$6:$R$84, 2, FALSE),VLOOKUP(Y172,'PART NUMBER GUIDE'!$J$8:$K$37,2, FALSE),IF(U172="N/A",IF(ABS(S172)&lt;10,"0"&amp;ABS(S172),ABS(S172)),CONCATENATE(LEFT(U172,1),RIGHT(U172,1))), F172, G172)</f>
        <v>MR30589058500</v>
      </c>
      <c r="F172" s="93"/>
      <c r="G172" s="93"/>
      <c r="H172" s="81" t="s">
        <v>4744</v>
      </c>
      <c r="I172" s="356">
        <v>44056</v>
      </c>
      <c r="J172" s="87" t="s">
        <v>1265</v>
      </c>
      <c r="K172" s="400">
        <v>371.5</v>
      </c>
      <c r="L172" s="95">
        <f t="shared" si="15"/>
        <v>371.5</v>
      </c>
      <c r="M172" s="402"/>
      <c r="N172" s="5">
        <v>18</v>
      </c>
      <c r="O172" s="8">
        <v>9</v>
      </c>
      <c r="P172" s="105" t="str">
        <f t="shared" si="16"/>
        <v>5x150</v>
      </c>
      <c r="Q172" s="3">
        <v>5</v>
      </c>
      <c r="R172" s="3">
        <v>150</v>
      </c>
      <c r="S172" s="3">
        <v>0</v>
      </c>
      <c r="T172" s="17">
        <v>5</v>
      </c>
      <c r="U172" s="106" t="s">
        <v>85</v>
      </c>
      <c r="V172" s="17">
        <v>116.5</v>
      </c>
      <c r="W172" s="8">
        <v>35.64</v>
      </c>
      <c r="X172" s="52">
        <v>2500</v>
      </c>
      <c r="Y172" s="80" t="s">
        <v>2309</v>
      </c>
      <c r="Z172" s="81" t="s">
        <v>3002</v>
      </c>
      <c r="AA172" s="369" t="str">
        <f t="shared" si="17"/>
        <v>18x9, 5x150, 0 OS</v>
      </c>
      <c r="AB172" s="82" t="s">
        <v>1603</v>
      </c>
      <c r="AC172" s="92">
        <f>_xlfn.IFNA(VLOOKUP(AB172,ACCESSORIES!F:K,6,FALSE),"N/A")</f>
        <v>33</v>
      </c>
      <c r="AD172" s="89" t="s">
        <v>85</v>
      </c>
      <c r="AE172" s="89" t="s">
        <v>85</v>
      </c>
      <c r="AF172" s="105" t="s">
        <v>3018</v>
      </c>
      <c r="AG172" s="82" t="s">
        <v>1951</v>
      </c>
      <c r="AH172" s="9">
        <f>_xlfn.IFNA(VLOOKUP(AG172,ACCESSORIES!F:K,6,FALSE),"N/A")</f>
        <v>1.1000000000000001</v>
      </c>
      <c r="AI172" s="105" t="s">
        <v>266</v>
      </c>
      <c r="AJ172" s="105" t="s">
        <v>85</v>
      </c>
      <c r="AK172" s="3" t="s">
        <v>85</v>
      </c>
      <c r="AL172" s="105" t="s">
        <v>85</v>
      </c>
      <c r="AM172" s="105">
        <v>16.2</v>
      </c>
      <c r="AN172" s="105">
        <v>180</v>
      </c>
      <c r="AO172" s="26">
        <v>3</v>
      </c>
      <c r="AP172" s="26">
        <v>27</v>
      </c>
      <c r="AQ172" s="26">
        <v>56</v>
      </c>
      <c r="AR172" s="26">
        <v>63</v>
      </c>
      <c r="AS172" s="26">
        <v>220</v>
      </c>
      <c r="AT172" s="107">
        <v>213</v>
      </c>
      <c r="AU172" s="106">
        <v>112</v>
      </c>
      <c r="AV172" s="55">
        <v>46</v>
      </c>
      <c r="AW172" s="55">
        <v>46</v>
      </c>
      <c r="AX172" s="55">
        <v>34</v>
      </c>
      <c r="AY172" s="3" t="s">
        <v>85</v>
      </c>
      <c r="AZ172" s="104" t="str">
        <f>_xlfn.IFNA(VLOOKUP(AY172,ACCESSORIES!F:K,6,FALSE),"N/A")</f>
        <v>N/A</v>
      </c>
      <c r="BA172" s="3" t="s">
        <v>85</v>
      </c>
      <c r="BB172" s="104" t="str">
        <f>_xlfn.IFNA(VLOOKUP(BA172,ACCESSORIES!F:K,6,FALSE),"N/A")</f>
        <v>N/A</v>
      </c>
      <c r="BC172" s="79">
        <v>40.270000000000003</v>
      </c>
      <c r="BD172" s="57">
        <v>20.6</v>
      </c>
      <c r="BE172" s="57">
        <v>20.6</v>
      </c>
      <c r="BF172" s="57">
        <v>11.4</v>
      </c>
      <c r="BG172" s="82">
        <v>36</v>
      </c>
      <c r="BH172" s="122" t="s">
        <v>3551</v>
      </c>
      <c r="BI172" s="51" t="s">
        <v>4217</v>
      </c>
      <c r="BJ172" s="83" t="s">
        <v>4233</v>
      </c>
      <c r="BK172" s="83" t="s">
        <v>5150</v>
      </c>
      <c r="BL172" s="83" t="s">
        <v>5880</v>
      </c>
      <c r="BM172" s="83" t="s">
        <v>5881</v>
      </c>
      <c r="BN172" s="83" t="s">
        <v>5851</v>
      </c>
      <c r="BO172" s="83" t="s">
        <v>5878</v>
      </c>
      <c r="BP172" s="83" t="s">
        <v>4235</v>
      </c>
      <c r="BQ172" s="83"/>
      <c r="BR172" s="83"/>
      <c r="BS172" s="83"/>
      <c r="BT172" s="351" t="s">
        <v>3623</v>
      </c>
      <c r="BU172" s="363" t="s">
        <v>3624</v>
      </c>
      <c r="BV172" s="351" t="s">
        <v>3625</v>
      </c>
      <c r="BW172" s="363" t="s">
        <v>3626</v>
      </c>
      <c r="BX172" s="96" t="str">
        <f t="shared" si="14"/>
        <v>MR305 NV, 18x9, 0mm Offset, 5x150, 116.5mm Centerbore, Matte Black</v>
      </c>
      <c r="BY172" s="83" t="s">
        <v>4044</v>
      </c>
      <c r="BZ172" s="83" t="s">
        <v>4045</v>
      </c>
      <c r="CA172" s="83" t="str">
        <f t="shared" si="18"/>
        <v>STREET (3XX)</v>
      </c>
    </row>
    <row r="173" spans="1:79" s="39" customFormat="1" ht="15" customHeight="1">
      <c r="A173" s="23">
        <f t="shared" si="13"/>
        <v>171</v>
      </c>
      <c r="B173" s="105" t="s">
        <v>84</v>
      </c>
      <c r="C173" s="105" t="s">
        <v>1072</v>
      </c>
      <c r="D173" s="5" t="s">
        <v>2369</v>
      </c>
      <c r="E173" s="94" t="str">
        <f>CONCATENATE(LEFT(D173,5),VLOOKUP(CONCATENATE(N173,"x",O173),'PART NUMBER GUIDE'!$B$9:$C$45,2,FALSE),VLOOKUP(CONCATENATE(P173, V173), 'PART NUMBER GUIDE'!$Q$6:$R$84, 2, FALSE),VLOOKUP(Y173,'PART NUMBER GUIDE'!$J$8:$K$37,2, FALSE),IF(U173="N/A",IF(ABS(S173)&lt;10,"0"&amp;ABS(S173),ABS(S173)),CONCATENATE(LEFT(U173,1),RIGHT(U173,1))), F173, G173)</f>
        <v>MR30589058300</v>
      </c>
      <c r="F173" s="93"/>
      <c r="G173" s="93"/>
      <c r="H173" s="81" t="s">
        <v>4745</v>
      </c>
      <c r="I173" s="356">
        <v>44056</v>
      </c>
      <c r="J173" s="43" t="s">
        <v>4038</v>
      </c>
      <c r="K173" s="400">
        <v>371.5</v>
      </c>
      <c r="L173" s="95" t="str">
        <f t="shared" si="15"/>
        <v/>
      </c>
      <c r="M173" s="402"/>
      <c r="N173" s="5">
        <v>18</v>
      </c>
      <c r="O173" s="8">
        <v>9</v>
      </c>
      <c r="P173" s="105" t="str">
        <f t="shared" si="16"/>
        <v>5x150</v>
      </c>
      <c r="Q173" s="3">
        <v>5</v>
      </c>
      <c r="R173" s="3">
        <v>150</v>
      </c>
      <c r="S173" s="3">
        <v>0</v>
      </c>
      <c r="T173" s="17">
        <v>5</v>
      </c>
      <c r="U173" s="106" t="s">
        <v>85</v>
      </c>
      <c r="V173" s="17">
        <v>116.5</v>
      </c>
      <c r="W173" s="8">
        <v>34.909999999999997</v>
      </c>
      <c r="X173" s="52">
        <v>2500</v>
      </c>
      <c r="Y173" s="80" t="s">
        <v>5826</v>
      </c>
      <c r="Z173" s="80" t="s">
        <v>3005</v>
      </c>
      <c r="AA173" s="369" t="str">
        <f t="shared" si="17"/>
        <v>18x9, 5x150, 0 OS</v>
      </c>
      <c r="AB173" s="82" t="s">
        <v>1603</v>
      </c>
      <c r="AC173" s="92">
        <f>_xlfn.IFNA(VLOOKUP(AB173,ACCESSORIES!F:K,6,FALSE),"N/A")</f>
        <v>33</v>
      </c>
      <c r="AD173" s="89" t="s">
        <v>85</v>
      </c>
      <c r="AE173" s="89" t="s">
        <v>85</v>
      </c>
      <c r="AF173" s="105" t="s">
        <v>3018</v>
      </c>
      <c r="AG173" s="82" t="s">
        <v>1951</v>
      </c>
      <c r="AH173" s="9">
        <f>_xlfn.IFNA(VLOOKUP(AG173,ACCESSORIES!F:K,6,FALSE),"N/A")</f>
        <v>1.1000000000000001</v>
      </c>
      <c r="AI173" s="105" t="s">
        <v>266</v>
      </c>
      <c r="AJ173" s="105" t="s">
        <v>85</v>
      </c>
      <c r="AK173" s="3" t="s">
        <v>85</v>
      </c>
      <c r="AL173" s="105" t="s">
        <v>85</v>
      </c>
      <c r="AM173" s="105">
        <v>16.2</v>
      </c>
      <c r="AN173" s="105">
        <v>180</v>
      </c>
      <c r="AO173" s="26">
        <v>3</v>
      </c>
      <c r="AP173" s="26">
        <v>27</v>
      </c>
      <c r="AQ173" s="26">
        <v>56</v>
      </c>
      <c r="AR173" s="26">
        <v>63</v>
      </c>
      <c r="AS173" s="26">
        <v>220</v>
      </c>
      <c r="AT173" s="107">
        <v>213</v>
      </c>
      <c r="AU173" s="106">
        <v>112</v>
      </c>
      <c r="AV173" s="55">
        <v>46</v>
      </c>
      <c r="AW173" s="55">
        <v>46</v>
      </c>
      <c r="AX173" s="55">
        <v>34</v>
      </c>
      <c r="AY173" s="3" t="s">
        <v>85</v>
      </c>
      <c r="AZ173" s="104" t="str">
        <f>_xlfn.IFNA(VLOOKUP(AY173,ACCESSORIES!F:K,6,FALSE),"N/A")</f>
        <v>N/A</v>
      </c>
      <c r="BA173" s="3" t="s">
        <v>85</v>
      </c>
      <c r="BB173" s="104" t="str">
        <f>_xlfn.IFNA(VLOOKUP(BA173,ACCESSORIES!F:K,6,FALSE),"N/A")</f>
        <v>N/A</v>
      </c>
      <c r="BC173" s="79">
        <v>39.79</v>
      </c>
      <c r="BD173" s="57">
        <v>20.6</v>
      </c>
      <c r="BE173" s="57">
        <v>20.6</v>
      </c>
      <c r="BF173" s="57">
        <v>11.4</v>
      </c>
      <c r="BG173" s="82">
        <v>36</v>
      </c>
      <c r="BH173" s="122" t="s">
        <v>3551</v>
      </c>
      <c r="BI173" s="51" t="s">
        <v>4217</v>
      </c>
      <c r="BJ173" s="83" t="s">
        <v>4233</v>
      </c>
      <c r="BK173" s="83" t="s">
        <v>5150</v>
      </c>
      <c r="BL173" s="83" t="s">
        <v>5880</v>
      </c>
      <c r="BM173" s="83" t="s">
        <v>5881</v>
      </c>
      <c r="BN173" s="83" t="s">
        <v>5851</v>
      </c>
      <c r="BO173" s="83" t="s">
        <v>5878</v>
      </c>
      <c r="BP173" s="83" t="s">
        <v>4235</v>
      </c>
      <c r="BQ173" s="83"/>
      <c r="BR173" s="83"/>
      <c r="BS173" s="83"/>
      <c r="BT173" s="351" t="s">
        <v>3619</v>
      </c>
      <c r="BU173" s="363" t="s">
        <v>3620</v>
      </c>
      <c r="BV173" s="351" t="s">
        <v>3621</v>
      </c>
      <c r="BW173" s="363" t="s">
        <v>3622</v>
      </c>
      <c r="BX173" s="96" t="str">
        <f t="shared" si="14"/>
        <v>CLOSEOUT - MR305 NV, 18x9, 0mm Offset, 5x150, 116.5mm Centerbore, Machined - Matte Black Lip</v>
      </c>
      <c r="BY173" s="83" t="s">
        <v>4044</v>
      </c>
      <c r="BZ173" s="83" t="s">
        <v>4045</v>
      </c>
      <c r="CA173" s="83" t="str">
        <f t="shared" si="18"/>
        <v>STREET (3XX)</v>
      </c>
    </row>
    <row r="174" spans="1:79" s="39" customFormat="1" ht="15" customHeight="1">
      <c r="A174" s="23">
        <f t="shared" si="13"/>
        <v>172</v>
      </c>
      <c r="B174" s="105" t="s">
        <v>84</v>
      </c>
      <c r="C174" s="105" t="s">
        <v>1072</v>
      </c>
      <c r="D174" s="5" t="s">
        <v>2369</v>
      </c>
      <c r="E174" s="94" t="str">
        <f>CONCATENATE(LEFT(D174,5),VLOOKUP(CONCATENATE(N174,"x",O174),'PART NUMBER GUIDE'!$B$9:$C$45,2,FALSE),VLOOKUP(CONCATENATE(P174, V174), 'PART NUMBER GUIDE'!$Q$6:$R$84, 2, FALSE),VLOOKUP(Y174,'PART NUMBER GUIDE'!$J$8:$K$37,2, FALSE),IF(U174="N/A",IF(ABS(S174)&lt;10,"0"&amp;ABS(S174),ABS(S174)),CONCATENATE(LEFT(U174,1),RIGHT(U174,1))), F174, G174)</f>
        <v>MR30589058900</v>
      </c>
      <c r="F174" s="93"/>
      <c r="G174" s="93"/>
      <c r="H174" s="81" t="s">
        <v>4746</v>
      </c>
      <c r="I174" s="356">
        <v>44056</v>
      </c>
      <c r="J174" s="87" t="s">
        <v>1265</v>
      </c>
      <c r="K174" s="400">
        <v>410</v>
      </c>
      <c r="L174" s="95">
        <f t="shared" si="15"/>
        <v>410</v>
      </c>
      <c r="M174" s="402"/>
      <c r="N174" s="5">
        <v>18</v>
      </c>
      <c r="O174" s="8">
        <v>9</v>
      </c>
      <c r="P174" s="105" t="str">
        <f t="shared" si="16"/>
        <v>5x150</v>
      </c>
      <c r="Q174" s="3">
        <v>5</v>
      </c>
      <c r="R174" s="3">
        <v>150</v>
      </c>
      <c r="S174" s="3">
        <v>0</v>
      </c>
      <c r="T174" s="17">
        <v>5</v>
      </c>
      <c r="U174" s="106" t="s">
        <v>85</v>
      </c>
      <c r="V174" s="17">
        <v>116.5</v>
      </c>
      <c r="W174" s="8">
        <v>34.43</v>
      </c>
      <c r="X174" s="52">
        <v>2500</v>
      </c>
      <c r="Y174" s="80" t="s">
        <v>5833</v>
      </c>
      <c r="Z174" s="80" t="s">
        <v>3003</v>
      </c>
      <c r="AA174" s="369" t="str">
        <f t="shared" si="17"/>
        <v>18x9, 5x150, 0 OS</v>
      </c>
      <c r="AB174" s="82" t="s">
        <v>1603</v>
      </c>
      <c r="AC174" s="92">
        <f>_xlfn.IFNA(VLOOKUP(AB174,ACCESSORIES!F:K,6,FALSE),"N/A")</f>
        <v>33</v>
      </c>
      <c r="AD174" s="89" t="s">
        <v>85</v>
      </c>
      <c r="AE174" s="89" t="s">
        <v>85</v>
      </c>
      <c r="AF174" s="105" t="s">
        <v>3018</v>
      </c>
      <c r="AG174" s="82" t="s">
        <v>1951</v>
      </c>
      <c r="AH174" s="9">
        <f>_xlfn.IFNA(VLOOKUP(AG174,ACCESSORIES!F:K,6,FALSE),"N/A")</f>
        <v>1.1000000000000001</v>
      </c>
      <c r="AI174" s="105" t="s">
        <v>266</v>
      </c>
      <c r="AJ174" s="105" t="s">
        <v>85</v>
      </c>
      <c r="AK174" s="3" t="s">
        <v>85</v>
      </c>
      <c r="AL174" s="105" t="s">
        <v>85</v>
      </c>
      <c r="AM174" s="105">
        <v>16.2</v>
      </c>
      <c r="AN174" s="105">
        <v>180</v>
      </c>
      <c r="AO174" s="26">
        <v>3</v>
      </c>
      <c r="AP174" s="26">
        <v>27</v>
      </c>
      <c r="AQ174" s="26">
        <v>56</v>
      </c>
      <c r="AR174" s="26">
        <v>63</v>
      </c>
      <c r="AS174" s="26">
        <v>220</v>
      </c>
      <c r="AT174" s="107">
        <v>213</v>
      </c>
      <c r="AU174" s="106">
        <v>112</v>
      </c>
      <c r="AV174" s="55">
        <v>46</v>
      </c>
      <c r="AW174" s="55">
        <v>46</v>
      </c>
      <c r="AX174" s="55">
        <v>34</v>
      </c>
      <c r="AY174" s="3" t="s">
        <v>85</v>
      </c>
      <c r="AZ174" s="104" t="str">
        <f>_xlfn.IFNA(VLOOKUP(AY174,ACCESSORIES!F:K,6,FALSE),"N/A")</f>
        <v>N/A</v>
      </c>
      <c r="BA174" s="3" t="s">
        <v>85</v>
      </c>
      <c r="BB174" s="104" t="str">
        <f>_xlfn.IFNA(VLOOKUP(BA174,ACCESSORIES!F:K,6,FALSE),"N/A")</f>
        <v>N/A</v>
      </c>
      <c r="BC174" s="79">
        <v>39.21</v>
      </c>
      <c r="BD174" s="57">
        <v>20.6</v>
      </c>
      <c r="BE174" s="57">
        <v>20.6</v>
      </c>
      <c r="BF174" s="57">
        <v>11.4</v>
      </c>
      <c r="BG174" s="82">
        <v>36</v>
      </c>
      <c r="BH174" s="122" t="s">
        <v>3551</v>
      </c>
      <c r="BI174" s="51" t="s">
        <v>4217</v>
      </c>
      <c r="BJ174" s="83" t="s">
        <v>4233</v>
      </c>
      <c r="BK174" s="83" t="s">
        <v>5150</v>
      </c>
      <c r="BL174" s="83" t="s">
        <v>5880</v>
      </c>
      <c r="BM174" s="83" t="s">
        <v>5881</v>
      </c>
      <c r="BN174" s="83" t="s">
        <v>5851</v>
      </c>
      <c r="BO174" s="83" t="s">
        <v>5878</v>
      </c>
      <c r="BP174" s="83" t="s">
        <v>4235</v>
      </c>
      <c r="BQ174" s="83"/>
      <c r="BR174" s="83"/>
      <c r="BS174" s="83"/>
      <c r="BT174" s="351" t="s">
        <v>3643</v>
      </c>
      <c r="BU174" s="363" t="s">
        <v>3644</v>
      </c>
      <c r="BV174" s="351" t="s">
        <v>3645</v>
      </c>
      <c r="BW174" s="363" t="s">
        <v>3646</v>
      </c>
      <c r="BX174" s="96" t="str">
        <f t="shared" si="14"/>
        <v>MR305 NV, 18x9, 0mm Offset, 5x150, 116.5mm Centerbore, Method Bronze - Matte Black Lip</v>
      </c>
      <c r="BY174" s="83" t="s">
        <v>4044</v>
      </c>
      <c r="BZ174" s="83" t="s">
        <v>4045</v>
      </c>
      <c r="CA174" s="83" t="str">
        <f t="shared" si="18"/>
        <v>STREET (3XX)</v>
      </c>
    </row>
    <row r="175" spans="1:79" s="39" customFormat="1" ht="15" customHeight="1">
      <c r="A175" s="23">
        <f t="shared" si="13"/>
        <v>173</v>
      </c>
      <c r="B175" s="105" t="s">
        <v>84</v>
      </c>
      <c r="C175" s="105" t="s">
        <v>1072</v>
      </c>
      <c r="D175" s="5" t="s">
        <v>2369</v>
      </c>
      <c r="E175" s="94" t="str">
        <f>CONCATENATE(LEFT(D175,5),VLOOKUP(CONCATENATE(N175,"x",O175),'PART NUMBER GUIDE'!$B$9:$C$45,2,FALSE),VLOOKUP(CONCATENATE(P175, V175), 'PART NUMBER GUIDE'!$Q$6:$R$84, 2, FALSE),VLOOKUP(Y175,'PART NUMBER GUIDE'!$J$8:$K$37,2, FALSE),IF(U175="N/A",IF(ABS(S175)&lt;10,"0"&amp;ABS(S175),ABS(S175)),CONCATENATE(LEFT(U175,1),RIGHT(U175,1))), F175, G175)</f>
        <v>MR30589016500</v>
      </c>
      <c r="F175" s="93"/>
      <c r="G175" s="93"/>
      <c r="H175" s="81" t="s">
        <v>4741</v>
      </c>
      <c r="I175" s="356">
        <v>44056</v>
      </c>
      <c r="J175" s="87" t="s">
        <v>1265</v>
      </c>
      <c r="K175" s="400">
        <v>371.5</v>
      </c>
      <c r="L175" s="95">
        <f t="shared" si="15"/>
        <v>371.5</v>
      </c>
      <c r="M175" s="402"/>
      <c r="N175" s="5">
        <v>18</v>
      </c>
      <c r="O175" s="8">
        <v>9</v>
      </c>
      <c r="P175" s="105" t="str">
        <f t="shared" si="16"/>
        <v>6x135</v>
      </c>
      <c r="Q175" s="3">
        <v>6</v>
      </c>
      <c r="R175" s="3">
        <v>135</v>
      </c>
      <c r="S175" s="3">
        <v>0</v>
      </c>
      <c r="T175" s="17">
        <v>5</v>
      </c>
      <c r="U175" s="106" t="s">
        <v>85</v>
      </c>
      <c r="V175" s="17">
        <v>94</v>
      </c>
      <c r="W175" s="8">
        <v>29.1</v>
      </c>
      <c r="X175" s="52">
        <v>2500</v>
      </c>
      <c r="Y175" s="80" t="s">
        <v>2309</v>
      </c>
      <c r="Z175" s="81" t="s">
        <v>3002</v>
      </c>
      <c r="AA175" s="369" t="str">
        <f t="shared" si="17"/>
        <v>18x9, 6x135, 0 OS</v>
      </c>
      <c r="AB175" s="82" t="s">
        <v>1596</v>
      </c>
      <c r="AC175" s="92">
        <f>_xlfn.IFNA(VLOOKUP(AB175,ACCESSORIES!F:K,6,FALSE),"N/A")</f>
        <v>33</v>
      </c>
      <c r="AD175" s="89" t="s">
        <v>85</v>
      </c>
      <c r="AE175" s="89" t="s">
        <v>85</v>
      </c>
      <c r="AF175" s="82" t="s">
        <v>3015</v>
      </c>
      <c r="AG175" s="82" t="s">
        <v>1951</v>
      </c>
      <c r="AH175" s="9">
        <f>_xlfn.IFNA(VLOOKUP(AG175,ACCESSORIES!F:K,6,FALSE),"N/A")</f>
        <v>1.1000000000000001</v>
      </c>
      <c r="AI175" s="105" t="s">
        <v>266</v>
      </c>
      <c r="AJ175" s="105" t="s">
        <v>85</v>
      </c>
      <c r="AK175" s="3" t="s">
        <v>85</v>
      </c>
      <c r="AL175" s="105" t="s">
        <v>85</v>
      </c>
      <c r="AM175" s="105">
        <v>16.2</v>
      </c>
      <c r="AN175" s="105">
        <v>175</v>
      </c>
      <c r="AO175" s="26">
        <v>8</v>
      </c>
      <c r="AP175" s="26">
        <v>32</v>
      </c>
      <c r="AQ175" s="26">
        <v>52</v>
      </c>
      <c r="AR175" s="26">
        <v>63</v>
      </c>
      <c r="AS175" s="26">
        <v>220</v>
      </c>
      <c r="AT175" s="107">
        <v>213</v>
      </c>
      <c r="AU175" s="106">
        <v>94</v>
      </c>
      <c r="AV175" s="55">
        <v>52.7</v>
      </c>
      <c r="AW175" s="55">
        <v>75</v>
      </c>
      <c r="AX175" s="55">
        <v>34</v>
      </c>
      <c r="AY175" s="3" t="s">
        <v>85</v>
      </c>
      <c r="AZ175" s="104" t="str">
        <f>_xlfn.IFNA(VLOOKUP(AY175,ACCESSORIES!F:K,6,FALSE),"N/A")</f>
        <v>N/A</v>
      </c>
      <c r="BA175" s="3" t="s">
        <v>85</v>
      </c>
      <c r="BB175" s="104" t="str">
        <f>_xlfn.IFNA(VLOOKUP(BA175,ACCESSORIES!F:K,6,FALSE),"N/A")</f>
        <v>N/A</v>
      </c>
      <c r="BC175" s="79">
        <v>40.68</v>
      </c>
      <c r="BD175" s="57">
        <v>20.6</v>
      </c>
      <c r="BE175" s="57">
        <v>20.6</v>
      </c>
      <c r="BF175" s="57">
        <v>11.4</v>
      </c>
      <c r="BG175" s="82">
        <v>36</v>
      </c>
      <c r="BH175" s="122" t="s">
        <v>3551</v>
      </c>
      <c r="BI175" s="51" t="s">
        <v>4217</v>
      </c>
      <c r="BJ175" s="83" t="s">
        <v>4233</v>
      </c>
      <c r="BK175" s="83" t="s">
        <v>5150</v>
      </c>
      <c r="BL175" s="83" t="s">
        <v>5880</v>
      </c>
      <c r="BM175" s="83" t="s">
        <v>5881</v>
      </c>
      <c r="BN175" s="83" t="s">
        <v>5851</v>
      </c>
      <c r="BO175" s="83" t="s">
        <v>5878</v>
      </c>
      <c r="BP175" s="83" t="s">
        <v>4235</v>
      </c>
      <c r="BQ175" s="83"/>
      <c r="BR175" s="83"/>
      <c r="BS175" s="83"/>
      <c r="BT175" s="351" t="s">
        <v>3631</v>
      </c>
      <c r="BU175" s="363" t="s">
        <v>3632</v>
      </c>
      <c r="BV175" s="351" t="s">
        <v>3633</v>
      </c>
      <c r="BW175" s="363" t="s">
        <v>3634</v>
      </c>
      <c r="BX175" s="96" t="str">
        <f t="shared" si="14"/>
        <v>MR305 NV, 18x9, 0mm Offset, 6x135, 94mm Centerbore, Matte Black</v>
      </c>
      <c r="BY175" s="83" t="s">
        <v>4044</v>
      </c>
      <c r="BZ175" s="83" t="s">
        <v>4045</v>
      </c>
      <c r="CA175" s="83" t="str">
        <f t="shared" si="18"/>
        <v>STREET (3XX)</v>
      </c>
    </row>
    <row r="176" spans="1:79" s="39" customFormat="1" ht="15" customHeight="1">
      <c r="A176" s="23">
        <f t="shared" si="13"/>
        <v>174</v>
      </c>
      <c r="B176" s="105" t="s">
        <v>84</v>
      </c>
      <c r="C176" s="105" t="s">
        <v>1072</v>
      </c>
      <c r="D176" s="5" t="s">
        <v>2369</v>
      </c>
      <c r="E176" s="94" t="str">
        <f>CONCATENATE(LEFT(D176,5),VLOOKUP(CONCATENATE(N176,"x",O176),'PART NUMBER GUIDE'!$B$9:$C$45,2,FALSE),VLOOKUP(CONCATENATE(P176, V176), 'PART NUMBER GUIDE'!$Q$6:$R$84, 2, FALSE),VLOOKUP(Y176,'PART NUMBER GUIDE'!$J$8:$K$37,2, FALSE),IF(U176="N/A",IF(ABS(S176)&lt;10,"0"&amp;ABS(S176),ABS(S176)),CONCATENATE(LEFT(U176,1),RIGHT(U176,1))), F176, G176)</f>
        <v>MR30589016900</v>
      </c>
      <c r="F176" s="93"/>
      <c r="G176" s="93"/>
      <c r="H176" s="81" t="s">
        <v>4743</v>
      </c>
      <c r="I176" s="356">
        <v>44056</v>
      </c>
      <c r="J176" s="87" t="s">
        <v>1265</v>
      </c>
      <c r="K176" s="400">
        <v>410</v>
      </c>
      <c r="L176" s="95">
        <f t="shared" si="15"/>
        <v>410</v>
      </c>
      <c r="M176" s="402"/>
      <c r="N176" s="5">
        <v>18</v>
      </c>
      <c r="O176" s="8">
        <v>9</v>
      </c>
      <c r="P176" s="105" t="str">
        <f t="shared" si="16"/>
        <v>6x135</v>
      </c>
      <c r="Q176" s="3">
        <v>6</v>
      </c>
      <c r="R176" s="3">
        <v>135</v>
      </c>
      <c r="S176" s="3">
        <v>0</v>
      </c>
      <c r="T176" s="17">
        <v>5</v>
      </c>
      <c r="U176" s="106" t="s">
        <v>85</v>
      </c>
      <c r="V176" s="17">
        <v>94</v>
      </c>
      <c r="W176" s="8">
        <v>35.380000000000003</v>
      </c>
      <c r="X176" s="52">
        <v>2500</v>
      </c>
      <c r="Y176" s="80" t="s">
        <v>5833</v>
      </c>
      <c r="Z176" s="80" t="s">
        <v>3003</v>
      </c>
      <c r="AA176" s="369" t="str">
        <f t="shared" si="17"/>
        <v>18x9, 6x135, 0 OS</v>
      </c>
      <c r="AB176" s="82" t="s">
        <v>1596</v>
      </c>
      <c r="AC176" s="92">
        <f>_xlfn.IFNA(VLOOKUP(AB176,ACCESSORIES!F:K,6,FALSE),"N/A")</f>
        <v>33</v>
      </c>
      <c r="AD176" s="89" t="s">
        <v>85</v>
      </c>
      <c r="AE176" s="89" t="s">
        <v>85</v>
      </c>
      <c r="AF176" s="82" t="s">
        <v>3015</v>
      </c>
      <c r="AG176" s="82" t="s">
        <v>1951</v>
      </c>
      <c r="AH176" s="9">
        <f>_xlfn.IFNA(VLOOKUP(AG176,ACCESSORIES!F:K,6,FALSE),"N/A")</f>
        <v>1.1000000000000001</v>
      </c>
      <c r="AI176" s="105" t="s">
        <v>266</v>
      </c>
      <c r="AJ176" s="105" t="s">
        <v>85</v>
      </c>
      <c r="AK176" s="3" t="s">
        <v>85</v>
      </c>
      <c r="AL176" s="105" t="s">
        <v>85</v>
      </c>
      <c r="AM176" s="105">
        <v>16.2</v>
      </c>
      <c r="AN176" s="105">
        <v>175</v>
      </c>
      <c r="AO176" s="26">
        <v>8</v>
      </c>
      <c r="AP176" s="26">
        <v>32</v>
      </c>
      <c r="AQ176" s="26">
        <v>52</v>
      </c>
      <c r="AR176" s="26">
        <v>63</v>
      </c>
      <c r="AS176" s="26">
        <v>220</v>
      </c>
      <c r="AT176" s="107">
        <v>213</v>
      </c>
      <c r="AU176" s="106">
        <v>94</v>
      </c>
      <c r="AV176" s="55">
        <v>52.7</v>
      </c>
      <c r="AW176" s="55">
        <v>75</v>
      </c>
      <c r="AX176" s="55">
        <v>34</v>
      </c>
      <c r="AY176" s="3" t="s">
        <v>85</v>
      </c>
      <c r="AZ176" s="104" t="str">
        <f>_xlfn.IFNA(VLOOKUP(AY176,ACCESSORIES!F:K,6,FALSE),"N/A")</f>
        <v>N/A</v>
      </c>
      <c r="BA176" s="3" t="s">
        <v>85</v>
      </c>
      <c r="BB176" s="104" t="str">
        <f>_xlfn.IFNA(VLOOKUP(BA176,ACCESSORIES!F:K,6,FALSE),"N/A")</f>
        <v>N/A</v>
      </c>
      <c r="BC176" s="79">
        <v>40.119999999999997</v>
      </c>
      <c r="BD176" s="57">
        <v>20.6</v>
      </c>
      <c r="BE176" s="57">
        <v>20.6</v>
      </c>
      <c r="BF176" s="57">
        <v>11.4</v>
      </c>
      <c r="BG176" s="82">
        <v>36</v>
      </c>
      <c r="BH176" s="122" t="s">
        <v>3551</v>
      </c>
      <c r="BI176" s="51" t="s">
        <v>4217</v>
      </c>
      <c r="BJ176" s="83" t="s">
        <v>4233</v>
      </c>
      <c r="BK176" s="83" t="s">
        <v>5150</v>
      </c>
      <c r="BL176" s="83" t="s">
        <v>5880</v>
      </c>
      <c r="BM176" s="83" t="s">
        <v>5881</v>
      </c>
      <c r="BN176" s="83" t="s">
        <v>5851</v>
      </c>
      <c r="BO176" s="83" t="s">
        <v>5878</v>
      </c>
      <c r="BP176" s="83" t="s">
        <v>4235</v>
      </c>
      <c r="BQ176" s="83"/>
      <c r="BR176" s="83"/>
      <c r="BS176" s="83"/>
      <c r="BT176" s="351" t="s">
        <v>3635</v>
      </c>
      <c r="BU176" s="363" t="s">
        <v>3636</v>
      </c>
      <c r="BV176" s="351" t="s">
        <v>3637</v>
      </c>
      <c r="BW176" s="363" t="s">
        <v>3638</v>
      </c>
      <c r="BX176" s="96" t="str">
        <f t="shared" si="14"/>
        <v>MR305 NV, 18x9, 0mm Offset, 6x135, 94mm Centerbore, Method Bronze - Matte Black Lip</v>
      </c>
      <c r="BY176" s="83" t="s">
        <v>4044</v>
      </c>
      <c r="BZ176" s="83" t="s">
        <v>4045</v>
      </c>
      <c r="CA176" s="83" t="str">
        <f t="shared" si="18"/>
        <v>STREET (3XX)</v>
      </c>
    </row>
    <row r="177" spans="1:79" s="39" customFormat="1" ht="15" customHeight="1">
      <c r="A177" s="23">
        <f t="shared" si="13"/>
        <v>175</v>
      </c>
      <c r="B177" s="105" t="s">
        <v>84</v>
      </c>
      <c r="C177" s="105" t="s">
        <v>1072</v>
      </c>
      <c r="D177" s="5" t="s">
        <v>2369</v>
      </c>
      <c r="E177" s="94" t="str">
        <f>CONCATENATE(LEFT(D177,5),VLOOKUP(CONCATENATE(N177,"x",O177),'PART NUMBER GUIDE'!$B$9:$C$45,2,FALSE),VLOOKUP(CONCATENATE(P177, V177), 'PART NUMBER GUIDE'!$Q$6:$R$84, 2, FALSE),VLOOKUP(Y177,'PART NUMBER GUIDE'!$J$8:$K$37,2, FALSE),IF(U177="N/A",IF(ABS(S177)&lt;10,"0"&amp;ABS(S177),ABS(S177)),CONCATENATE(LEFT(U177,1),RIGHT(U177,1))), F177, G177)</f>
        <v>MR30589060500</v>
      </c>
      <c r="F177" s="93"/>
      <c r="G177" s="93"/>
      <c r="H177" s="81" t="s">
        <v>4747</v>
      </c>
      <c r="I177" s="356">
        <v>44056</v>
      </c>
      <c r="J177" s="87" t="s">
        <v>1265</v>
      </c>
      <c r="K177" s="400">
        <v>371.5</v>
      </c>
      <c r="L177" s="95">
        <f t="shared" si="15"/>
        <v>371.5</v>
      </c>
      <c r="M177" s="402"/>
      <c r="N177" s="5">
        <v>18</v>
      </c>
      <c r="O177" s="8">
        <v>9</v>
      </c>
      <c r="P177" s="105" t="str">
        <f t="shared" si="16"/>
        <v>6x5.5</v>
      </c>
      <c r="Q177" s="3">
        <v>6</v>
      </c>
      <c r="R177" s="3">
        <v>5.5</v>
      </c>
      <c r="S177" s="3">
        <v>0</v>
      </c>
      <c r="T177" s="17">
        <v>5</v>
      </c>
      <c r="U177" s="106" t="s">
        <v>85</v>
      </c>
      <c r="V177" s="17">
        <v>108</v>
      </c>
      <c r="W177" s="8">
        <v>34.909999999999997</v>
      </c>
      <c r="X177" s="52">
        <v>2500</v>
      </c>
      <c r="Y177" s="80" t="s">
        <v>2309</v>
      </c>
      <c r="Z177" s="81" t="s">
        <v>3002</v>
      </c>
      <c r="AA177" s="369" t="str">
        <f t="shared" si="17"/>
        <v>18x9, 6x5.5, 0 OS</v>
      </c>
      <c r="AB177" s="82" t="s">
        <v>1600</v>
      </c>
      <c r="AC177" s="92">
        <f>_xlfn.IFNA(VLOOKUP(AB177,ACCESSORIES!F:K,6,FALSE),"N/A")</f>
        <v>33</v>
      </c>
      <c r="AD177" s="89" t="s">
        <v>85</v>
      </c>
      <c r="AE177" s="89" t="s">
        <v>85</v>
      </c>
      <c r="AF177" s="105" t="s">
        <v>3016</v>
      </c>
      <c r="AG177" s="82" t="s">
        <v>1951</v>
      </c>
      <c r="AH177" s="9">
        <f>_xlfn.IFNA(VLOOKUP(AG177,ACCESSORIES!F:K,6,FALSE),"N/A")</f>
        <v>1.1000000000000001</v>
      </c>
      <c r="AI177" s="105" t="s">
        <v>266</v>
      </c>
      <c r="AJ177" s="105" t="s">
        <v>85</v>
      </c>
      <c r="AK177" s="3" t="s">
        <v>85</v>
      </c>
      <c r="AL177" s="105" t="s">
        <v>85</v>
      </c>
      <c r="AM177" s="105">
        <v>16.2</v>
      </c>
      <c r="AN177" s="105">
        <v>175</v>
      </c>
      <c r="AO177" s="26">
        <v>7</v>
      </c>
      <c r="AP177" s="26">
        <v>32</v>
      </c>
      <c r="AQ177" s="26">
        <v>52</v>
      </c>
      <c r="AR177" s="26">
        <v>63</v>
      </c>
      <c r="AS177" s="26">
        <v>220</v>
      </c>
      <c r="AT177" s="107">
        <v>213</v>
      </c>
      <c r="AU177" s="106">
        <v>107</v>
      </c>
      <c r="AV177" s="55">
        <v>41</v>
      </c>
      <c r="AW177" s="55">
        <v>74</v>
      </c>
      <c r="AX177" s="55">
        <v>34</v>
      </c>
      <c r="AY177" s="3" t="s">
        <v>85</v>
      </c>
      <c r="AZ177" s="104" t="str">
        <f>_xlfn.IFNA(VLOOKUP(AY177,ACCESSORIES!F:K,6,FALSE),"N/A")</f>
        <v>N/A</v>
      </c>
      <c r="BA177" s="3" t="s">
        <v>85</v>
      </c>
      <c r="BB177" s="104" t="str">
        <f>_xlfn.IFNA(VLOOKUP(BA177,ACCESSORIES!F:K,6,FALSE),"N/A")</f>
        <v>N/A</v>
      </c>
      <c r="BC177" s="79">
        <v>40.200000000000003</v>
      </c>
      <c r="BD177" s="57">
        <v>20.6</v>
      </c>
      <c r="BE177" s="57">
        <v>20.6</v>
      </c>
      <c r="BF177" s="57">
        <v>11.4</v>
      </c>
      <c r="BG177" s="82">
        <v>36</v>
      </c>
      <c r="BH177" s="122" t="s">
        <v>3551</v>
      </c>
      <c r="BI177" s="51" t="s">
        <v>4217</v>
      </c>
      <c r="BJ177" s="83" t="s">
        <v>4233</v>
      </c>
      <c r="BK177" s="83" t="s">
        <v>5150</v>
      </c>
      <c r="BL177" s="83" t="s">
        <v>5880</v>
      </c>
      <c r="BM177" s="83" t="s">
        <v>5881</v>
      </c>
      <c r="BN177" s="83" t="s">
        <v>5851</v>
      </c>
      <c r="BO177" s="83" t="s">
        <v>5878</v>
      </c>
      <c r="BP177" s="83" t="s">
        <v>4235</v>
      </c>
      <c r="BQ177" s="83"/>
      <c r="BR177" s="83"/>
      <c r="BS177" s="83"/>
      <c r="BT177" s="351" t="s">
        <v>3631</v>
      </c>
      <c r="BU177" s="363" t="s">
        <v>3632</v>
      </c>
      <c r="BV177" s="351" t="s">
        <v>3633</v>
      </c>
      <c r="BW177" s="363" t="s">
        <v>3634</v>
      </c>
      <c r="BX177" s="96" t="str">
        <f t="shared" si="14"/>
        <v>MR305 NV, 18x9, 0mm Offset, 6x5.5, 108mm Centerbore, Matte Black</v>
      </c>
      <c r="BY177" s="83" t="s">
        <v>4044</v>
      </c>
      <c r="BZ177" s="83" t="s">
        <v>4045</v>
      </c>
      <c r="CA177" s="83" t="str">
        <f t="shared" si="18"/>
        <v>STREET (3XX)</v>
      </c>
    </row>
    <row r="178" spans="1:79" s="39" customFormat="1" ht="15" customHeight="1">
      <c r="A178" s="23">
        <f t="shared" si="13"/>
        <v>176</v>
      </c>
      <c r="B178" s="105" t="s">
        <v>84</v>
      </c>
      <c r="C178" s="105" t="s">
        <v>1072</v>
      </c>
      <c r="D178" s="5" t="s">
        <v>2369</v>
      </c>
      <c r="E178" s="94" t="str">
        <f>CONCATENATE(LEFT(D178,5),VLOOKUP(CONCATENATE(N178,"x",O178),'PART NUMBER GUIDE'!$B$9:$C$45,2,FALSE),VLOOKUP(CONCATENATE(P178, V178), 'PART NUMBER GUIDE'!$Q$6:$R$84, 2, FALSE),VLOOKUP(Y178,'PART NUMBER GUIDE'!$J$8:$K$37,2, FALSE),IF(U178="N/A",IF(ABS(S178)&lt;10,"0"&amp;ABS(S178),ABS(S178)),CONCATENATE(LEFT(U178,1),RIGHT(U178,1))), F178, G178)</f>
        <v>MR30589060300</v>
      </c>
      <c r="F178" s="93"/>
      <c r="G178" s="93"/>
      <c r="H178" s="81" t="s">
        <v>4748</v>
      </c>
      <c r="I178" s="356">
        <v>44056</v>
      </c>
      <c r="J178" s="87" t="s">
        <v>1265</v>
      </c>
      <c r="K178" s="400">
        <v>371.5</v>
      </c>
      <c r="L178" s="95">
        <f t="shared" si="15"/>
        <v>371.5</v>
      </c>
      <c r="M178" s="402"/>
      <c r="N178" s="5">
        <v>18</v>
      </c>
      <c r="O178" s="8">
        <v>9</v>
      </c>
      <c r="P178" s="105" t="str">
        <f t="shared" si="16"/>
        <v>6x5.5</v>
      </c>
      <c r="Q178" s="3">
        <v>6</v>
      </c>
      <c r="R178" s="3">
        <v>5.5</v>
      </c>
      <c r="S178" s="3">
        <v>0</v>
      </c>
      <c r="T178" s="17">
        <v>5</v>
      </c>
      <c r="U178" s="106" t="s">
        <v>85</v>
      </c>
      <c r="V178" s="17">
        <v>108</v>
      </c>
      <c r="W178" s="8">
        <v>33.4</v>
      </c>
      <c r="X178" s="52">
        <v>2500</v>
      </c>
      <c r="Y178" s="80" t="s">
        <v>5826</v>
      </c>
      <c r="Z178" s="80" t="s">
        <v>3005</v>
      </c>
      <c r="AA178" s="369" t="str">
        <f t="shared" si="17"/>
        <v>18x9, 6x5.5, 0 OS</v>
      </c>
      <c r="AB178" s="82" t="s">
        <v>1600</v>
      </c>
      <c r="AC178" s="92">
        <f>_xlfn.IFNA(VLOOKUP(AB178,ACCESSORIES!F:K,6,FALSE),"N/A")</f>
        <v>33</v>
      </c>
      <c r="AD178" s="89" t="s">
        <v>85</v>
      </c>
      <c r="AE178" s="89" t="s">
        <v>85</v>
      </c>
      <c r="AF178" s="105" t="s">
        <v>3016</v>
      </c>
      <c r="AG178" s="82" t="s">
        <v>1951</v>
      </c>
      <c r="AH178" s="9">
        <f>_xlfn.IFNA(VLOOKUP(AG178,ACCESSORIES!F:K,6,FALSE),"N/A")</f>
        <v>1.1000000000000001</v>
      </c>
      <c r="AI178" s="105" t="s">
        <v>266</v>
      </c>
      <c r="AJ178" s="105" t="s">
        <v>85</v>
      </c>
      <c r="AK178" s="3" t="s">
        <v>85</v>
      </c>
      <c r="AL178" s="105" t="s">
        <v>85</v>
      </c>
      <c r="AM178" s="105">
        <v>16.2</v>
      </c>
      <c r="AN178" s="105">
        <v>175</v>
      </c>
      <c r="AO178" s="26">
        <v>7</v>
      </c>
      <c r="AP178" s="26">
        <v>32</v>
      </c>
      <c r="AQ178" s="26">
        <v>52</v>
      </c>
      <c r="AR178" s="26">
        <v>63</v>
      </c>
      <c r="AS178" s="26">
        <v>220</v>
      </c>
      <c r="AT178" s="107">
        <v>213</v>
      </c>
      <c r="AU178" s="106">
        <v>107</v>
      </c>
      <c r="AV178" s="55">
        <v>41</v>
      </c>
      <c r="AW178" s="55">
        <v>74</v>
      </c>
      <c r="AX178" s="55">
        <v>34</v>
      </c>
      <c r="AY178" s="3" t="s">
        <v>85</v>
      </c>
      <c r="AZ178" s="104" t="str">
        <f>_xlfn.IFNA(VLOOKUP(AY178,ACCESSORIES!F:K,6,FALSE),"N/A")</f>
        <v>N/A</v>
      </c>
      <c r="BA178" s="3" t="s">
        <v>85</v>
      </c>
      <c r="BB178" s="104" t="str">
        <f>_xlfn.IFNA(VLOOKUP(BA178,ACCESSORIES!F:K,6,FALSE),"N/A")</f>
        <v>N/A</v>
      </c>
      <c r="BC178" s="79">
        <v>38.47</v>
      </c>
      <c r="BD178" s="57">
        <v>20.6</v>
      </c>
      <c r="BE178" s="57">
        <v>20.6</v>
      </c>
      <c r="BF178" s="57">
        <v>11.4</v>
      </c>
      <c r="BG178" s="82">
        <v>36</v>
      </c>
      <c r="BH178" s="122" t="s">
        <v>3551</v>
      </c>
      <c r="BI178" s="51" t="s">
        <v>4217</v>
      </c>
      <c r="BJ178" s="83" t="s">
        <v>4233</v>
      </c>
      <c r="BK178" s="83" t="s">
        <v>5150</v>
      </c>
      <c r="BL178" s="83" t="s">
        <v>5880</v>
      </c>
      <c r="BM178" s="83" t="s">
        <v>5881</v>
      </c>
      <c r="BN178" s="83" t="s">
        <v>5851</v>
      </c>
      <c r="BO178" s="83" t="s">
        <v>5878</v>
      </c>
      <c r="BP178" s="83" t="s">
        <v>4235</v>
      </c>
      <c r="BQ178" s="83"/>
      <c r="BR178" s="83"/>
      <c r="BS178" s="83"/>
      <c r="BT178" s="351" t="s">
        <v>3627</v>
      </c>
      <c r="BU178" s="363" t="s">
        <v>3628</v>
      </c>
      <c r="BV178" s="351" t="s">
        <v>3629</v>
      </c>
      <c r="BW178" s="363" t="s">
        <v>3630</v>
      </c>
      <c r="BX178" s="96" t="str">
        <f t="shared" si="14"/>
        <v>MR305 NV, 18x9, 0mm Offset, 6x5.5, 108mm Centerbore, Machined - Matte Black Lip</v>
      </c>
      <c r="BY178" s="83" t="s">
        <v>4044</v>
      </c>
      <c r="BZ178" s="83" t="s">
        <v>4045</v>
      </c>
      <c r="CA178" s="83" t="str">
        <f t="shared" si="18"/>
        <v>STREET (3XX)</v>
      </c>
    </row>
    <row r="179" spans="1:79" s="39" customFormat="1" ht="15" customHeight="1">
      <c r="A179" s="23">
        <f t="shared" si="13"/>
        <v>177</v>
      </c>
      <c r="B179" s="105" t="s">
        <v>84</v>
      </c>
      <c r="C179" s="105" t="s">
        <v>1072</v>
      </c>
      <c r="D179" s="5" t="s">
        <v>2369</v>
      </c>
      <c r="E179" s="94" t="str">
        <f>CONCATENATE(LEFT(D179,5),VLOOKUP(CONCATENATE(N179,"x",O179),'PART NUMBER GUIDE'!$B$9:$C$45,2,FALSE),VLOOKUP(CONCATENATE(P179, V179), 'PART NUMBER GUIDE'!$Q$6:$R$84, 2, FALSE),VLOOKUP(Y179,'PART NUMBER GUIDE'!$J$8:$K$37,2, FALSE),IF(U179="N/A",IF(ABS(S179)&lt;10,"0"&amp;ABS(S179),ABS(S179)),CONCATENATE(LEFT(U179,1),RIGHT(U179,1))), F179, G179)</f>
        <v>MR30589060900</v>
      </c>
      <c r="F179" s="93"/>
      <c r="G179" s="93"/>
      <c r="H179" s="81" t="s">
        <v>4749</v>
      </c>
      <c r="I179" s="356">
        <v>44056</v>
      </c>
      <c r="J179" s="87" t="s">
        <v>1265</v>
      </c>
      <c r="K179" s="400">
        <v>410</v>
      </c>
      <c r="L179" s="95">
        <f t="shared" si="15"/>
        <v>410</v>
      </c>
      <c r="M179" s="402"/>
      <c r="N179" s="5">
        <v>18</v>
      </c>
      <c r="O179" s="8">
        <v>9</v>
      </c>
      <c r="P179" s="105" t="str">
        <f t="shared" si="16"/>
        <v>6x5.5</v>
      </c>
      <c r="Q179" s="3">
        <v>6</v>
      </c>
      <c r="R179" s="3">
        <v>5.5</v>
      </c>
      <c r="S179" s="3">
        <v>0</v>
      </c>
      <c r="T179" s="17">
        <v>5</v>
      </c>
      <c r="U179" s="106" t="s">
        <v>85</v>
      </c>
      <c r="V179" s="17">
        <v>108</v>
      </c>
      <c r="W179" s="8">
        <v>34.83</v>
      </c>
      <c r="X179" s="52">
        <v>2500</v>
      </c>
      <c r="Y179" s="80" t="s">
        <v>5833</v>
      </c>
      <c r="Z179" s="80" t="s">
        <v>3003</v>
      </c>
      <c r="AA179" s="369" t="str">
        <f t="shared" si="17"/>
        <v>18x9, 6x5.5, 0 OS</v>
      </c>
      <c r="AB179" s="82" t="s">
        <v>1600</v>
      </c>
      <c r="AC179" s="92">
        <f>_xlfn.IFNA(VLOOKUP(AB179,ACCESSORIES!F:K,6,FALSE),"N/A")</f>
        <v>33</v>
      </c>
      <c r="AD179" s="89" t="s">
        <v>85</v>
      </c>
      <c r="AE179" s="89" t="s">
        <v>85</v>
      </c>
      <c r="AF179" s="105" t="s">
        <v>3016</v>
      </c>
      <c r="AG179" s="82" t="s">
        <v>1951</v>
      </c>
      <c r="AH179" s="9">
        <f>_xlfn.IFNA(VLOOKUP(AG179,ACCESSORIES!F:K,6,FALSE),"N/A")</f>
        <v>1.1000000000000001</v>
      </c>
      <c r="AI179" s="105" t="s">
        <v>266</v>
      </c>
      <c r="AJ179" s="105" t="s">
        <v>85</v>
      </c>
      <c r="AK179" s="3" t="s">
        <v>85</v>
      </c>
      <c r="AL179" s="105" t="s">
        <v>85</v>
      </c>
      <c r="AM179" s="105">
        <v>16.2</v>
      </c>
      <c r="AN179" s="105">
        <v>175</v>
      </c>
      <c r="AO179" s="26">
        <v>7</v>
      </c>
      <c r="AP179" s="26">
        <v>32</v>
      </c>
      <c r="AQ179" s="26">
        <v>52</v>
      </c>
      <c r="AR179" s="26">
        <v>63</v>
      </c>
      <c r="AS179" s="26">
        <v>220</v>
      </c>
      <c r="AT179" s="107">
        <v>213</v>
      </c>
      <c r="AU179" s="106">
        <v>107</v>
      </c>
      <c r="AV179" s="55">
        <v>41</v>
      </c>
      <c r="AW179" s="55">
        <v>74</v>
      </c>
      <c r="AX179" s="55">
        <v>34</v>
      </c>
      <c r="AY179" s="3" t="s">
        <v>85</v>
      </c>
      <c r="AZ179" s="104" t="str">
        <f>_xlfn.IFNA(VLOOKUP(AY179,ACCESSORIES!F:K,6,FALSE),"N/A")</f>
        <v>N/A</v>
      </c>
      <c r="BA179" s="3" t="s">
        <v>85</v>
      </c>
      <c r="BB179" s="104" t="str">
        <f>_xlfn.IFNA(VLOOKUP(BA179,ACCESSORIES!F:K,6,FALSE),"N/A")</f>
        <v>N/A</v>
      </c>
      <c r="BC179" s="79">
        <v>40.229999999999997</v>
      </c>
      <c r="BD179" s="57">
        <v>20.6</v>
      </c>
      <c r="BE179" s="57">
        <v>20.6</v>
      </c>
      <c r="BF179" s="57">
        <v>11.4</v>
      </c>
      <c r="BG179" s="82">
        <v>36</v>
      </c>
      <c r="BH179" s="122" t="s">
        <v>3551</v>
      </c>
      <c r="BI179" s="51" t="s">
        <v>4217</v>
      </c>
      <c r="BJ179" s="83" t="s">
        <v>4233</v>
      </c>
      <c r="BK179" s="83" t="s">
        <v>5150</v>
      </c>
      <c r="BL179" s="83" t="s">
        <v>5880</v>
      </c>
      <c r="BM179" s="83" t="s">
        <v>5881</v>
      </c>
      <c r="BN179" s="83" t="s">
        <v>5851</v>
      </c>
      <c r="BO179" s="83" t="s">
        <v>5878</v>
      </c>
      <c r="BP179" s="83" t="s">
        <v>4235</v>
      </c>
      <c r="BQ179" s="83"/>
      <c r="BR179" s="83"/>
      <c r="BS179" s="83"/>
      <c r="BT179" s="351" t="s">
        <v>3635</v>
      </c>
      <c r="BU179" s="363" t="s">
        <v>3636</v>
      </c>
      <c r="BV179" s="351" t="s">
        <v>3637</v>
      </c>
      <c r="BW179" s="363" t="s">
        <v>3638</v>
      </c>
      <c r="BX179" s="96" t="str">
        <f t="shared" si="14"/>
        <v>MR305 NV, 18x9, 0mm Offset, 6x5.5, 108mm Centerbore, Method Bronze - Matte Black Lip</v>
      </c>
      <c r="BY179" s="83" t="s">
        <v>4044</v>
      </c>
      <c r="BZ179" s="83" t="s">
        <v>4045</v>
      </c>
      <c r="CA179" s="83" t="str">
        <f t="shared" si="18"/>
        <v>STREET (3XX)</v>
      </c>
    </row>
    <row r="180" spans="1:79" s="39" customFormat="1" ht="15" customHeight="1">
      <c r="A180" s="23">
        <f t="shared" si="13"/>
        <v>178</v>
      </c>
      <c r="B180" s="105" t="s">
        <v>84</v>
      </c>
      <c r="C180" s="105" t="s">
        <v>1072</v>
      </c>
      <c r="D180" s="5" t="s">
        <v>2369</v>
      </c>
      <c r="E180" s="94" t="str">
        <f>CONCATENATE(LEFT(D180,5),VLOOKUP(CONCATENATE(N180,"x",O180),'PART NUMBER GUIDE'!$B$9:$C$45,2,FALSE),VLOOKUP(CONCATENATE(P180, V180), 'PART NUMBER GUIDE'!$Q$6:$R$84, 2, FALSE),VLOOKUP(Y180,'PART NUMBER GUIDE'!$J$8:$K$37,2, FALSE),IF(U180="N/A",IF(ABS(S180)&lt;10,"0"&amp;ABS(S180),ABS(S180)),CONCATENATE(LEFT(U180,1),RIGHT(U180,1))), F180, G180)</f>
        <v>MR30589016318</v>
      </c>
      <c r="F180" s="93"/>
      <c r="G180" s="93"/>
      <c r="H180" s="81" t="s">
        <v>487</v>
      </c>
      <c r="I180" s="356">
        <v>41275</v>
      </c>
      <c r="J180" s="87" t="s">
        <v>1265</v>
      </c>
      <c r="K180" s="400">
        <v>371.5</v>
      </c>
      <c r="L180" s="95">
        <f t="shared" si="15"/>
        <v>371.5</v>
      </c>
      <c r="M180" s="402"/>
      <c r="N180" s="5">
        <v>18</v>
      </c>
      <c r="O180" s="8">
        <v>9</v>
      </c>
      <c r="P180" s="105" t="str">
        <f t="shared" si="16"/>
        <v>6x135</v>
      </c>
      <c r="Q180" s="3">
        <v>6</v>
      </c>
      <c r="R180" s="3">
        <v>135</v>
      </c>
      <c r="S180" s="3">
        <v>18</v>
      </c>
      <c r="T180" s="17">
        <v>5.75</v>
      </c>
      <c r="U180" s="106" t="s">
        <v>85</v>
      </c>
      <c r="V180" s="17">
        <v>94</v>
      </c>
      <c r="W180" s="8">
        <v>34.25</v>
      </c>
      <c r="X180" s="52">
        <v>2500</v>
      </c>
      <c r="Y180" s="80" t="s">
        <v>5826</v>
      </c>
      <c r="Z180" s="80" t="s">
        <v>3005</v>
      </c>
      <c r="AA180" s="369" t="str">
        <f t="shared" si="17"/>
        <v>18x9, 6x135, 18 OS</v>
      </c>
      <c r="AB180" s="82" t="s">
        <v>1596</v>
      </c>
      <c r="AC180" s="92">
        <f>_xlfn.IFNA(VLOOKUP(AB180,ACCESSORIES!F:K,6,FALSE),"N/A")</f>
        <v>33</v>
      </c>
      <c r="AD180" s="89" t="s">
        <v>85</v>
      </c>
      <c r="AE180" s="89" t="s">
        <v>85</v>
      </c>
      <c r="AF180" s="82" t="s">
        <v>3015</v>
      </c>
      <c r="AG180" s="82" t="s">
        <v>1951</v>
      </c>
      <c r="AH180" s="9">
        <f>_xlfn.IFNA(VLOOKUP(AG180,ACCESSORIES!F:K,6,FALSE),"N/A")</f>
        <v>1.1000000000000001</v>
      </c>
      <c r="AI180" s="105" t="s">
        <v>266</v>
      </c>
      <c r="AJ180" s="105" t="s">
        <v>85</v>
      </c>
      <c r="AK180" s="3" t="s">
        <v>85</v>
      </c>
      <c r="AL180" s="105" t="s">
        <v>85</v>
      </c>
      <c r="AM180" s="105">
        <v>16.2</v>
      </c>
      <c r="AN180" s="105">
        <v>170</v>
      </c>
      <c r="AO180" s="26">
        <v>3</v>
      </c>
      <c r="AP180" s="26">
        <v>26</v>
      </c>
      <c r="AQ180" s="26">
        <v>36</v>
      </c>
      <c r="AR180" s="26">
        <v>44</v>
      </c>
      <c r="AS180" s="26">
        <v>217</v>
      </c>
      <c r="AT180" s="107">
        <v>208</v>
      </c>
      <c r="AU180" s="106">
        <v>90</v>
      </c>
      <c r="AV180" s="55">
        <v>52.7</v>
      </c>
      <c r="AW180" s="55">
        <v>75</v>
      </c>
      <c r="AX180" s="55">
        <v>35</v>
      </c>
      <c r="AY180" s="3" t="s">
        <v>85</v>
      </c>
      <c r="AZ180" s="104" t="str">
        <f>_xlfn.IFNA(VLOOKUP(AY180,ACCESSORIES!F:K,6,FALSE),"N/A")</f>
        <v>N/A</v>
      </c>
      <c r="BA180" s="3" t="s">
        <v>85</v>
      </c>
      <c r="BB180" s="104" t="str">
        <f>_xlfn.IFNA(VLOOKUP(BA180,ACCESSORIES!F:K,6,FALSE),"N/A")</f>
        <v>N/A</v>
      </c>
      <c r="BC180" s="79">
        <v>39.1</v>
      </c>
      <c r="BD180" s="57">
        <v>20.6</v>
      </c>
      <c r="BE180" s="57">
        <v>20.6</v>
      </c>
      <c r="BF180" s="57">
        <v>11.4</v>
      </c>
      <c r="BG180" s="82">
        <v>36</v>
      </c>
      <c r="BH180" s="122" t="s">
        <v>3551</v>
      </c>
      <c r="BI180" s="51" t="s">
        <v>4217</v>
      </c>
      <c r="BJ180" s="83" t="s">
        <v>4233</v>
      </c>
      <c r="BK180" s="83" t="s">
        <v>5150</v>
      </c>
      <c r="BL180" s="83" t="s">
        <v>5880</v>
      </c>
      <c r="BM180" s="83" t="s">
        <v>5881</v>
      </c>
      <c r="BN180" s="83" t="s">
        <v>5851</v>
      </c>
      <c r="BO180" s="83" t="s">
        <v>5878</v>
      </c>
      <c r="BP180" s="83" t="s">
        <v>4235</v>
      </c>
      <c r="BQ180" s="83"/>
      <c r="BR180" s="83"/>
      <c r="BS180" s="83"/>
      <c r="BT180" s="351" t="s">
        <v>3627</v>
      </c>
      <c r="BU180" s="363" t="s">
        <v>3628</v>
      </c>
      <c r="BV180" s="351" t="s">
        <v>3629</v>
      </c>
      <c r="BW180" s="363" t="s">
        <v>3630</v>
      </c>
      <c r="BX180" s="96" t="str">
        <f t="shared" si="14"/>
        <v>MR305 NV, 18x9, +18mm Offset, 6x135, 94mm Centerbore, Machined - Matte Black Lip</v>
      </c>
      <c r="BY180" s="83" t="s">
        <v>4044</v>
      </c>
      <c r="BZ180" s="83" t="s">
        <v>4045</v>
      </c>
      <c r="CA180" s="83" t="str">
        <f t="shared" si="18"/>
        <v>STREET (3XX)</v>
      </c>
    </row>
    <row r="181" spans="1:79" s="39" customFormat="1" ht="15" customHeight="1">
      <c r="A181" s="23">
        <f t="shared" si="13"/>
        <v>179</v>
      </c>
      <c r="B181" s="105" t="s">
        <v>84</v>
      </c>
      <c r="C181" s="105" t="s">
        <v>1072</v>
      </c>
      <c r="D181" s="5" t="s">
        <v>2369</v>
      </c>
      <c r="E181" s="94" t="str">
        <f>CONCATENATE(LEFT(D181,5),VLOOKUP(CONCATENATE(N181,"x",O181),'PART NUMBER GUIDE'!$B$9:$C$45,2,FALSE),VLOOKUP(CONCATENATE(P181, V181), 'PART NUMBER GUIDE'!$Q$6:$R$84, 2, FALSE),VLOOKUP(Y181,'PART NUMBER GUIDE'!$J$8:$K$37,2, FALSE),IF(U181="N/A",IF(ABS(S181)&lt;10,"0"&amp;ABS(S181),ABS(S181)),CONCATENATE(LEFT(U181,1),RIGHT(U181,1))), F181, G181)</f>
        <v>MR30589016518</v>
      </c>
      <c r="F181" s="93"/>
      <c r="G181" s="93"/>
      <c r="H181" s="81" t="s">
        <v>488</v>
      </c>
      <c r="I181" s="356">
        <v>41275</v>
      </c>
      <c r="J181" s="87" t="s">
        <v>1265</v>
      </c>
      <c r="K181" s="400">
        <v>371.5</v>
      </c>
      <c r="L181" s="95">
        <f t="shared" si="15"/>
        <v>371.5</v>
      </c>
      <c r="M181" s="402"/>
      <c r="N181" s="5">
        <v>18</v>
      </c>
      <c r="O181" s="8">
        <v>9</v>
      </c>
      <c r="P181" s="105" t="str">
        <f t="shared" si="16"/>
        <v>6x135</v>
      </c>
      <c r="Q181" s="3">
        <v>6</v>
      </c>
      <c r="R181" s="3">
        <v>135</v>
      </c>
      <c r="S181" s="3">
        <v>18</v>
      </c>
      <c r="T181" s="17">
        <v>5.75</v>
      </c>
      <c r="U181" s="106" t="s">
        <v>85</v>
      </c>
      <c r="V181" s="17">
        <v>94</v>
      </c>
      <c r="W181" s="8">
        <v>35.020000000000003</v>
      </c>
      <c r="X181" s="52">
        <v>2500</v>
      </c>
      <c r="Y181" s="80" t="s">
        <v>2309</v>
      </c>
      <c r="Z181" s="81" t="s">
        <v>3002</v>
      </c>
      <c r="AA181" s="369" t="str">
        <f t="shared" si="17"/>
        <v>18x9, 6x135, 18 OS</v>
      </c>
      <c r="AB181" s="82" t="s">
        <v>1596</v>
      </c>
      <c r="AC181" s="92">
        <f>_xlfn.IFNA(VLOOKUP(AB181,ACCESSORIES!F:K,6,FALSE),"N/A")</f>
        <v>33</v>
      </c>
      <c r="AD181" s="89" t="s">
        <v>85</v>
      </c>
      <c r="AE181" s="89" t="s">
        <v>85</v>
      </c>
      <c r="AF181" s="82" t="s">
        <v>3015</v>
      </c>
      <c r="AG181" s="82" t="s">
        <v>1951</v>
      </c>
      <c r="AH181" s="9">
        <f>_xlfn.IFNA(VLOOKUP(AG181,ACCESSORIES!F:K,6,FALSE),"N/A")</f>
        <v>1.1000000000000001</v>
      </c>
      <c r="AI181" s="105" t="s">
        <v>266</v>
      </c>
      <c r="AJ181" s="105" t="s">
        <v>85</v>
      </c>
      <c r="AK181" s="3" t="s">
        <v>85</v>
      </c>
      <c r="AL181" s="105" t="s">
        <v>85</v>
      </c>
      <c r="AM181" s="105">
        <v>16.2</v>
      </c>
      <c r="AN181" s="105">
        <v>170</v>
      </c>
      <c r="AO181" s="26">
        <v>3</v>
      </c>
      <c r="AP181" s="26">
        <v>20</v>
      </c>
      <c r="AQ181" s="26">
        <v>36</v>
      </c>
      <c r="AR181" s="26">
        <v>44</v>
      </c>
      <c r="AS181" s="26">
        <v>217</v>
      </c>
      <c r="AT181" s="107">
        <v>208</v>
      </c>
      <c r="AU181" s="106">
        <v>90</v>
      </c>
      <c r="AV181" s="55">
        <v>52.7</v>
      </c>
      <c r="AW181" s="55">
        <v>75</v>
      </c>
      <c r="AX181" s="55">
        <v>35</v>
      </c>
      <c r="AY181" s="3" t="s">
        <v>85</v>
      </c>
      <c r="AZ181" s="104" t="str">
        <f>_xlfn.IFNA(VLOOKUP(AY181,ACCESSORIES!F:K,6,FALSE),"N/A")</f>
        <v>N/A</v>
      </c>
      <c r="BA181" s="3" t="s">
        <v>85</v>
      </c>
      <c r="BB181" s="104" t="str">
        <f>_xlfn.IFNA(VLOOKUP(BA181,ACCESSORIES!F:K,6,FALSE),"N/A")</f>
        <v>N/A</v>
      </c>
      <c r="BC181" s="79">
        <v>40.380000000000003</v>
      </c>
      <c r="BD181" s="57">
        <v>20.6</v>
      </c>
      <c r="BE181" s="57">
        <v>20.6</v>
      </c>
      <c r="BF181" s="57">
        <v>11.4</v>
      </c>
      <c r="BG181" s="82">
        <v>36</v>
      </c>
      <c r="BH181" s="122" t="s">
        <v>3551</v>
      </c>
      <c r="BI181" s="51" t="s">
        <v>4217</v>
      </c>
      <c r="BJ181" s="83" t="s">
        <v>4233</v>
      </c>
      <c r="BK181" s="83" t="s">
        <v>5150</v>
      </c>
      <c r="BL181" s="83" t="s">
        <v>5880</v>
      </c>
      <c r="BM181" s="83" t="s">
        <v>5881</v>
      </c>
      <c r="BN181" s="83" t="s">
        <v>5851</v>
      </c>
      <c r="BO181" s="83" t="s">
        <v>5878</v>
      </c>
      <c r="BP181" s="83" t="s">
        <v>4235</v>
      </c>
      <c r="BQ181" s="83"/>
      <c r="BR181" s="83"/>
      <c r="BS181" s="83"/>
      <c r="BT181" s="351" t="s">
        <v>3631</v>
      </c>
      <c r="BU181" s="363" t="s">
        <v>3632</v>
      </c>
      <c r="BV181" s="351" t="s">
        <v>3633</v>
      </c>
      <c r="BW181" s="363" t="s">
        <v>3634</v>
      </c>
      <c r="BX181" s="96" t="str">
        <f t="shared" si="14"/>
        <v>MR305 NV, 18x9, +18mm Offset, 6x135, 94mm Centerbore, Matte Black</v>
      </c>
      <c r="BY181" s="83" t="s">
        <v>4044</v>
      </c>
      <c r="BZ181" s="83" t="s">
        <v>4045</v>
      </c>
      <c r="CA181" s="83" t="str">
        <f t="shared" si="18"/>
        <v>STREET (3XX)</v>
      </c>
    </row>
    <row r="182" spans="1:79" s="39" customFormat="1" ht="15" customHeight="1">
      <c r="A182" s="23">
        <f t="shared" si="13"/>
        <v>180</v>
      </c>
      <c r="B182" s="105" t="s">
        <v>84</v>
      </c>
      <c r="C182" s="105" t="s">
        <v>1072</v>
      </c>
      <c r="D182" s="5" t="s">
        <v>2369</v>
      </c>
      <c r="E182" s="94" t="str">
        <f>CONCATENATE(LEFT(D182,5),VLOOKUP(CONCATENATE(N182,"x",O182),'PART NUMBER GUIDE'!$B$9:$C$45,2,FALSE),VLOOKUP(CONCATENATE(P182, V182), 'PART NUMBER GUIDE'!$Q$6:$R$84, 2, FALSE),VLOOKUP(Y182,'PART NUMBER GUIDE'!$J$8:$K$37,2, FALSE),IF(U182="N/A",IF(ABS(S182)&lt;10,"0"&amp;ABS(S182),ABS(S182)),CONCATENATE(LEFT(U182,1),RIGHT(U182,1))), F182, G182)</f>
        <v>MR30589016818</v>
      </c>
      <c r="F182" s="93"/>
      <c r="G182" s="93"/>
      <c r="H182" s="81" t="s">
        <v>6339</v>
      </c>
      <c r="I182" s="356">
        <v>44596</v>
      </c>
      <c r="J182" s="87" t="s">
        <v>1265</v>
      </c>
      <c r="K182" s="400">
        <v>410</v>
      </c>
      <c r="L182" s="95">
        <f t="shared" si="15"/>
        <v>410</v>
      </c>
      <c r="M182" s="402"/>
      <c r="N182" s="5">
        <v>18</v>
      </c>
      <c r="O182" s="8">
        <v>9</v>
      </c>
      <c r="P182" s="105" t="str">
        <f t="shared" si="16"/>
        <v>6x135</v>
      </c>
      <c r="Q182" s="3">
        <v>6</v>
      </c>
      <c r="R182" s="3">
        <v>135</v>
      </c>
      <c r="S182" s="3">
        <v>18</v>
      </c>
      <c r="T182" s="17">
        <v>5.75</v>
      </c>
      <c r="U182" s="106" t="s">
        <v>85</v>
      </c>
      <c r="V182" s="17">
        <v>94</v>
      </c>
      <c r="W182" s="8">
        <v>33.4</v>
      </c>
      <c r="X182" s="52">
        <v>2500</v>
      </c>
      <c r="Y182" s="80" t="s">
        <v>6067</v>
      </c>
      <c r="Z182" s="80" t="s">
        <v>3007</v>
      </c>
      <c r="AA182" s="369" t="str">
        <f t="shared" si="17"/>
        <v>18x9, 6x135, 18 OS</v>
      </c>
      <c r="AB182" s="82" t="s">
        <v>1596</v>
      </c>
      <c r="AC182" s="92">
        <f>_xlfn.IFNA(VLOOKUP(AB182,ACCESSORIES!F:K,6,FALSE),"N/A")</f>
        <v>33</v>
      </c>
      <c r="AD182" s="89" t="s">
        <v>85</v>
      </c>
      <c r="AE182" s="89" t="s">
        <v>85</v>
      </c>
      <c r="AF182" s="82" t="s">
        <v>3015</v>
      </c>
      <c r="AG182" s="82" t="s">
        <v>1951</v>
      </c>
      <c r="AH182" s="9">
        <f>_xlfn.IFNA(VLOOKUP(AG182,ACCESSORIES!F:K,6,FALSE),"N/A")</f>
        <v>1.1000000000000001</v>
      </c>
      <c r="AI182" s="105" t="s">
        <v>266</v>
      </c>
      <c r="AJ182" s="105" t="s">
        <v>85</v>
      </c>
      <c r="AK182" s="3" t="s">
        <v>85</v>
      </c>
      <c r="AL182" s="105" t="s">
        <v>85</v>
      </c>
      <c r="AM182" s="105">
        <v>16.2</v>
      </c>
      <c r="AN182" s="105">
        <v>170</v>
      </c>
      <c r="AO182" s="26">
        <v>3</v>
      </c>
      <c r="AP182" s="26">
        <v>20</v>
      </c>
      <c r="AQ182" s="26">
        <v>36</v>
      </c>
      <c r="AR182" s="26">
        <v>44</v>
      </c>
      <c r="AS182" s="26">
        <v>217</v>
      </c>
      <c r="AT182" s="107">
        <v>208</v>
      </c>
      <c r="AU182" s="106">
        <v>90</v>
      </c>
      <c r="AV182" s="11">
        <v>52.7</v>
      </c>
      <c r="AW182" s="11">
        <v>75</v>
      </c>
      <c r="AX182" s="55">
        <v>35</v>
      </c>
      <c r="AY182" s="3" t="s">
        <v>85</v>
      </c>
      <c r="AZ182" s="104" t="str">
        <f>_xlfn.IFNA(VLOOKUP(AY182,ACCESSORIES!F:K,6,FALSE),"N/A")</f>
        <v>N/A</v>
      </c>
      <c r="BA182" s="3" t="s">
        <v>85</v>
      </c>
      <c r="BB182" s="104" t="str">
        <f>_xlfn.IFNA(VLOOKUP(BA182,ACCESSORIES!F:K,6,FALSE),"N/A")</f>
        <v>N/A</v>
      </c>
      <c r="BC182" s="79">
        <v>38.47</v>
      </c>
      <c r="BD182" s="57">
        <v>20.6</v>
      </c>
      <c r="BE182" s="57">
        <v>20.6</v>
      </c>
      <c r="BF182" s="57">
        <v>11.4</v>
      </c>
      <c r="BG182" s="82">
        <v>36</v>
      </c>
      <c r="BH182" s="122" t="s">
        <v>3551</v>
      </c>
      <c r="BI182" s="51" t="s">
        <v>4217</v>
      </c>
      <c r="BJ182" s="83" t="s">
        <v>4233</v>
      </c>
      <c r="BK182" s="83" t="s">
        <v>5150</v>
      </c>
      <c r="BL182" s="83" t="s">
        <v>5880</v>
      </c>
      <c r="BM182" s="83" t="s">
        <v>5881</v>
      </c>
      <c r="BN182" s="83" t="s">
        <v>5851</v>
      </c>
      <c r="BO182" s="83" t="s">
        <v>5878</v>
      </c>
      <c r="BP182" s="83" t="s">
        <v>4235</v>
      </c>
      <c r="BQ182" s="83"/>
      <c r="BR182" s="83"/>
      <c r="BS182" s="83"/>
      <c r="BT182" s="351" t="s">
        <v>6635</v>
      </c>
      <c r="BU182" s="425" t="s">
        <v>6634</v>
      </c>
      <c r="BV182" s="351" t="s">
        <v>6636</v>
      </c>
      <c r="BW182" s="425" t="s">
        <v>6637</v>
      </c>
      <c r="BX182" s="96" t="str">
        <f t="shared" si="14"/>
        <v>MR305 NV, 18x9, +18mm Offset, 6x135, 94mm Centerbore, Titanium - Matte Black Lip</v>
      </c>
      <c r="BY182" s="83" t="s">
        <v>4044</v>
      </c>
      <c r="BZ182" s="83" t="s">
        <v>4045</v>
      </c>
      <c r="CA182" s="83" t="str">
        <f t="shared" si="18"/>
        <v>STREET (3XX)</v>
      </c>
    </row>
    <row r="183" spans="1:79" s="39" customFormat="1" ht="15" customHeight="1">
      <c r="A183" s="23">
        <f t="shared" si="13"/>
        <v>181</v>
      </c>
      <c r="B183" s="105" t="s">
        <v>84</v>
      </c>
      <c r="C183" s="105" t="s">
        <v>1072</v>
      </c>
      <c r="D183" s="5" t="s">
        <v>2369</v>
      </c>
      <c r="E183" s="94" t="str">
        <f>CONCATENATE(LEFT(D183,5),VLOOKUP(CONCATENATE(N183,"x",O183),'PART NUMBER GUIDE'!$B$9:$C$45,2,FALSE),VLOOKUP(CONCATENATE(P183, V183), 'PART NUMBER GUIDE'!$Q$6:$R$84, 2, FALSE),VLOOKUP(Y183,'PART NUMBER GUIDE'!$J$8:$K$37,2, FALSE),IF(U183="N/A",IF(ABS(S183)&lt;10,"0"&amp;ABS(S183),ABS(S183)),CONCATENATE(LEFT(U183,1),RIGHT(U183,1))), F183, G183)</f>
        <v>MR30589016918</v>
      </c>
      <c r="F183" s="93"/>
      <c r="G183" s="93"/>
      <c r="H183" s="81" t="s">
        <v>489</v>
      </c>
      <c r="I183" s="356">
        <v>41275</v>
      </c>
      <c r="J183" s="87" t="s">
        <v>1265</v>
      </c>
      <c r="K183" s="400">
        <v>410</v>
      </c>
      <c r="L183" s="95">
        <f t="shared" si="15"/>
        <v>410</v>
      </c>
      <c r="M183" s="402"/>
      <c r="N183" s="5">
        <v>18</v>
      </c>
      <c r="O183" s="8">
        <v>9</v>
      </c>
      <c r="P183" s="105" t="str">
        <f t="shared" si="16"/>
        <v>6x135</v>
      </c>
      <c r="Q183" s="3">
        <v>6</v>
      </c>
      <c r="R183" s="3">
        <v>135</v>
      </c>
      <c r="S183" s="3">
        <v>18</v>
      </c>
      <c r="T183" s="17">
        <v>5.75</v>
      </c>
      <c r="U183" s="106" t="s">
        <v>85</v>
      </c>
      <c r="V183" s="17">
        <v>94</v>
      </c>
      <c r="W183" s="8">
        <v>34.72</v>
      </c>
      <c r="X183" s="52">
        <v>2500</v>
      </c>
      <c r="Y183" s="80" t="s">
        <v>5833</v>
      </c>
      <c r="Z183" s="80" t="s">
        <v>3003</v>
      </c>
      <c r="AA183" s="369" t="str">
        <f t="shared" si="17"/>
        <v>18x9, 6x135, 18 OS</v>
      </c>
      <c r="AB183" s="82" t="s">
        <v>1596</v>
      </c>
      <c r="AC183" s="92">
        <f>_xlfn.IFNA(VLOOKUP(AB183,ACCESSORIES!F:K,6,FALSE),"N/A")</f>
        <v>33</v>
      </c>
      <c r="AD183" s="89" t="s">
        <v>85</v>
      </c>
      <c r="AE183" s="89" t="s">
        <v>85</v>
      </c>
      <c r="AF183" s="82" t="s">
        <v>3015</v>
      </c>
      <c r="AG183" s="82" t="s">
        <v>1951</v>
      </c>
      <c r="AH183" s="9">
        <f>_xlfn.IFNA(VLOOKUP(AG183,ACCESSORIES!F:K,6,FALSE),"N/A")</f>
        <v>1.1000000000000001</v>
      </c>
      <c r="AI183" s="105" t="s">
        <v>266</v>
      </c>
      <c r="AJ183" s="105" t="s">
        <v>85</v>
      </c>
      <c r="AK183" s="3" t="s">
        <v>85</v>
      </c>
      <c r="AL183" s="105" t="s">
        <v>85</v>
      </c>
      <c r="AM183" s="105">
        <v>16.2</v>
      </c>
      <c r="AN183" s="105">
        <v>170</v>
      </c>
      <c r="AO183" s="26">
        <v>3</v>
      </c>
      <c r="AP183" s="26">
        <v>20</v>
      </c>
      <c r="AQ183" s="26">
        <v>36</v>
      </c>
      <c r="AR183" s="26">
        <v>44</v>
      </c>
      <c r="AS183" s="26">
        <v>217</v>
      </c>
      <c r="AT183" s="107">
        <v>208</v>
      </c>
      <c r="AU183" s="106">
        <v>90</v>
      </c>
      <c r="AV183" s="55">
        <v>52.7</v>
      </c>
      <c r="AW183" s="55">
        <v>75</v>
      </c>
      <c r="AX183" s="55">
        <v>35</v>
      </c>
      <c r="AY183" s="3" t="s">
        <v>85</v>
      </c>
      <c r="AZ183" s="104" t="str">
        <f>_xlfn.IFNA(VLOOKUP(AY183,ACCESSORIES!F:K,6,FALSE),"N/A")</f>
        <v>N/A</v>
      </c>
      <c r="BA183" s="3" t="s">
        <v>85</v>
      </c>
      <c r="BB183" s="104" t="str">
        <f>_xlfn.IFNA(VLOOKUP(BA183,ACCESSORIES!F:K,6,FALSE),"N/A")</f>
        <v>N/A</v>
      </c>
      <c r="BC183" s="79">
        <v>40.31</v>
      </c>
      <c r="BD183" s="57">
        <v>20.6</v>
      </c>
      <c r="BE183" s="57">
        <v>20.6</v>
      </c>
      <c r="BF183" s="57">
        <v>11.4</v>
      </c>
      <c r="BG183" s="82">
        <v>36</v>
      </c>
      <c r="BH183" s="122" t="s">
        <v>3551</v>
      </c>
      <c r="BI183" s="51" t="s">
        <v>4217</v>
      </c>
      <c r="BJ183" s="83" t="s">
        <v>4233</v>
      </c>
      <c r="BK183" s="83" t="s">
        <v>5150</v>
      </c>
      <c r="BL183" s="83" t="s">
        <v>5880</v>
      </c>
      <c r="BM183" s="83" t="s">
        <v>5881</v>
      </c>
      <c r="BN183" s="83" t="s">
        <v>5851</v>
      </c>
      <c r="BO183" s="83" t="s">
        <v>5878</v>
      </c>
      <c r="BP183" s="83" t="s">
        <v>4235</v>
      </c>
      <c r="BQ183" s="83"/>
      <c r="BR183" s="83"/>
      <c r="BS183" s="83"/>
      <c r="BT183" s="351" t="s">
        <v>3635</v>
      </c>
      <c r="BU183" s="363" t="s">
        <v>3636</v>
      </c>
      <c r="BV183" s="351" t="s">
        <v>3637</v>
      </c>
      <c r="BW183" s="363" t="s">
        <v>3638</v>
      </c>
      <c r="BX183" s="96" t="str">
        <f t="shared" si="14"/>
        <v>MR305 NV, 18x9, +18mm Offset, 6x135, 94mm Centerbore, Method Bronze - Matte Black Lip</v>
      </c>
      <c r="BY183" s="83" t="s">
        <v>4044</v>
      </c>
      <c r="BZ183" s="83" t="s">
        <v>4045</v>
      </c>
      <c r="CA183" s="83" t="str">
        <f t="shared" si="18"/>
        <v>STREET (3XX)</v>
      </c>
    </row>
    <row r="184" spans="1:79" s="39" customFormat="1" ht="15" customHeight="1">
      <c r="A184" s="23">
        <f t="shared" si="13"/>
        <v>182</v>
      </c>
      <c r="B184" s="105" t="s">
        <v>84</v>
      </c>
      <c r="C184" s="105" t="s">
        <v>1072</v>
      </c>
      <c r="D184" s="5" t="s">
        <v>2369</v>
      </c>
      <c r="E184" s="94" t="str">
        <f>CONCATENATE(LEFT(D184,5),VLOOKUP(CONCATENATE(N184,"x",O184),'PART NUMBER GUIDE'!$B$9:$C$45,2,FALSE),VLOOKUP(CONCATENATE(P184, V184), 'PART NUMBER GUIDE'!$Q$6:$R$84, 2, FALSE),VLOOKUP(Y184,'PART NUMBER GUIDE'!$J$8:$K$37,2, FALSE),IF(U184="N/A",IF(ABS(S184)&lt;10,"0"&amp;ABS(S184),ABS(S184)),CONCATENATE(LEFT(U184,1),RIGHT(U184,1))), F184, G184)</f>
        <v>MR30589055518</v>
      </c>
      <c r="F184" s="93"/>
      <c r="G184" s="93"/>
      <c r="H184" s="81" t="s">
        <v>491</v>
      </c>
      <c r="I184" s="356">
        <v>41275</v>
      </c>
      <c r="J184" s="87" t="s">
        <v>1265</v>
      </c>
      <c r="K184" s="400">
        <v>371.5</v>
      </c>
      <c r="L184" s="95">
        <f t="shared" si="15"/>
        <v>371.5</v>
      </c>
      <c r="M184" s="402"/>
      <c r="N184" s="5">
        <v>18</v>
      </c>
      <c r="O184" s="8">
        <v>9</v>
      </c>
      <c r="P184" s="105" t="str">
        <f t="shared" si="16"/>
        <v>5x5.5</v>
      </c>
      <c r="Q184" s="3">
        <v>5</v>
      </c>
      <c r="R184" s="3">
        <v>5.5</v>
      </c>
      <c r="S184" s="3">
        <v>18</v>
      </c>
      <c r="T184" s="17">
        <v>5.75</v>
      </c>
      <c r="U184" s="106" t="s">
        <v>85</v>
      </c>
      <c r="V184" s="17">
        <v>108</v>
      </c>
      <c r="W184" s="8">
        <v>34.39</v>
      </c>
      <c r="X184" s="52">
        <v>2500</v>
      </c>
      <c r="Y184" s="80" t="s">
        <v>2309</v>
      </c>
      <c r="Z184" s="81" t="s">
        <v>3002</v>
      </c>
      <c r="AA184" s="369" t="str">
        <f t="shared" si="17"/>
        <v>18x9, 5x5.5, 18 OS</v>
      </c>
      <c r="AB184" s="82" t="s">
        <v>1600</v>
      </c>
      <c r="AC184" s="92">
        <f>_xlfn.IFNA(VLOOKUP(AB184,ACCESSORIES!F:K,6,FALSE),"N/A")</f>
        <v>33</v>
      </c>
      <c r="AD184" s="89" t="s">
        <v>85</v>
      </c>
      <c r="AE184" s="89" t="s">
        <v>85</v>
      </c>
      <c r="AF184" s="105" t="s">
        <v>3016</v>
      </c>
      <c r="AG184" s="82" t="s">
        <v>1951</v>
      </c>
      <c r="AH184" s="9">
        <f>_xlfn.IFNA(VLOOKUP(AG184,ACCESSORIES!F:K,6,FALSE),"N/A")</f>
        <v>1.1000000000000001</v>
      </c>
      <c r="AI184" s="105" t="s">
        <v>266</v>
      </c>
      <c r="AJ184" s="105" t="s">
        <v>85</v>
      </c>
      <c r="AK184" s="3" t="s">
        <v>85</v>
      </c>
      <c r="AL184" s="105" t="s">
        <v>85</v>
      </c>
      <c r="AM184" s="105">
        <v>16.2</v>
      </c>
      <c r="AN184" s="105">
        <v>170</v>
      </c>
      <c r="AO184" s="26">
        <v>3</v>
      </c>
      <c r="AP184" s="26">
        <v>20</v>
      </c>
      <c r="AQ184" s="26">
        <v>36</v>
      </c>
      <c r="AR184" s="26">
        <v>44</v>
      </c>
      <c r="AS184" s="26">
        <v>217</v>
      </c>
      <c r="AT184" s="107">
        <v>208</v>
      </c>
      <c r="AU184" s="106">
        <v>107</v>
      </c>
      <c r="AV184" s="55">
        <v>41</v>
      </c>
      <c r="AW184" s="55">
        <v>74</v>
      </c>
      <c r="AX184" s="55">
        <v>35</v>
      </c>
      <c r="AY184" s="3" t="s">
        <v>85</v>
      </c>
      <c r="AZ184" s="104" t="str">
        <f>_xlfn.IFNA(VLOOKUP(AY184,ACCESSORIES!F:K,6,FALSE),"N/A")</f>
        <v>N/A</v>
      </c>
      <c r="BA184" s="3" t="s">
        <v>85</v>
      </c>
      <c r="BB184" s="104" t="str">
        <f>_xlfn.IFNA(VLOOKUP(BA184,ACCESSORIES!F:K,6,FALSE),"N/A")</f>
        <v>N/A</v>
      </c>
      <c r="BC184" s="79">
        <v>39.57</v>
      </c>
      <c r="BD184" s="57">
        <v>20.6</v>
      </c>
      <c r="BE184" s="57">
        <v>20.6</v>
      </c>
      <c r="BF184" s="57">
        <v>11.4</v>
      </c>
      <c r="BG184" s="82">
        <v>36</v>
      </c>
      <c r="BH184" s="122" t="s">
        <v>3551</v>
      </c>
      <c r="BI184" s="51" t="s">
        <v>4217</v>
      </c>
      <c r="BJ184" s="83" t="s">
        <v>4233</v>
      </c>
      <c r="BK184" s="83" t="s">
        <v>5150</v>
      </c>
      <c r="BL184" s="83" t="s">
        <v>5880</v>
      </c>
      <c r="BM184" s="83" t="s">
        <v>5881</v>
      </c>
      <c r="BN184" s="83" t="s">
        <v>5851</v>
      </c>
      <c r="BO184" s="83" t="s">
        <v>5878</v>
      </c>
      <c r="BP184" s="83" t="s">
        <v>4235</v>
      </c>
      <c r="BQ184" s="83"/>
      <c r="BR184" s="83"/>
      <c r="BS184" s="83"/>
      <c r="BT184" s="351" t="s">
        <v>3623</v>
      </c>
      <c r="BU184" s="363" t="s">
        <v>3624</v>
      </c>
      <c r="BV184" s="351" t="s">
        <v>3625</v>
      </c>
      <c r="BW184" s="363" t="s">
        <v>3626</v>
      </c>
      <c r="BX184" s="96" t="str">
        <f t="shared" si="14"/>
        <v>MR305 NV, 18x9, +18mm Offset, 5x5.5, 108mm Centerbore, Matte Black</v>
      </c>
      <c r="BY184" s="83" t="s">
        <v>4044</v>
      </c>
      <c r="BZ184" s="83" t="s">
        <v>4045</v>
      </c>
      <c r="CA184" s="83" t="str">
        <f t="shared" si="18"/>
        <v>STREET (3XX)</v>
      </c>
    </row>
    <row r="185" spans="1:79" s="39" customFormat="1" ht="15" customHeight="1">
      <c r="A185" s="23">
        <f t="shared" si="13"/>
        <v>183</v>
      </c>
      <c r="B185" s="105" t="s">
        <v>84</v>
      </c>
      <c r="C185" s="105" t="s">
        <v>1072</v>
      </c>
      <c r="D185" s="5" t="s">
        <v>2369</v>
      </c>
      <c r="E185" s="94" t="str">
        <f>CONCATENATE(LEFT(D185,5),VLOOKUP(CONCATENATE(N185,"x",O185),'PART NUMBER GUIDE'!$B$9:$C$45,2,FALSE),VLOOKUP(CONCATENATE(P185, V185), 'PART NUMBER GUIDE'!$Q$6:$R$84, 2, FALSE),VLOOKUP(Y185,'PART NUMBER GUIDE'!$J$8:$K$37,2, FALSE),IF(U185="N/A",IF(ABS(S185)&lt;10,"0"&amp;ABS(S185),ABS(S185)),CONCATENATE(LEFT(U185,1),RIGHT(U185,1))), F185, G185)</f>
        <v>MR30589058325</v>
      </c>
      <c r="F185" s="93"/>
      <c r="G185" s="93"/>
      <c r="H185" s="81" t="s">
        <v>492</v>
      </c>
      <c r="I185" s="356">
        <v>41275</v>
      </c>
      <c r="J185" s="87" t="s">
        <v>1265</v>
      </c>
      <c r="K185" s="400">
        <v>371.5</v>
      </c>
      <c r="L185" s="95">
        <f t="shared" si="15"/>
        <v>371.5</v>
      </c>
      <c r="M185" s="402"/>
      <c r="N185" s="5">
        <v>18</v>
      </c>
      <c r="O185" s="8">
        <v>9</v>
      </c>
      <c r="P185" s="105" t="str">
        <f t="shared" si="16"/>
        <v>5x150</v>
      </c>
      <c r="Q185" s="3">
        <v>5</v>
      </c>
      <c r="R185" s="3">
        <v>150</v>
      </c>
      <c r="S185" s="3">
        <v>25</v>
      </c>
      <c r="T185" s="17">
        <v>6</v>
      </c>
      <c r="U185" s="106" t="s">
        <v>85</v>
      </c>
      <c r="V185" s="17">
        <v>116.5</v>
      </c>
      <c r="W185" s="8">
        <v>32.33</v>
      </c>
      <c r="X185" s="52">
        <v>2500</v>
      </c>
      <c r="Y185" s="80" t="s">
        <v>5826</v>
      </c>
      <c r="Z185" s="80" t="s">
        <v>3005</v>
      </c>
      <c r="AA185" s="369" t="str">
        <f t="shared" si="17"/>
        <v>18x9, 5x150, 25 OS</v>
      </c>
      <c r="AB185" s="82" t="s">
        <v>1603</v>
      </c>
      <c r="AC185" s="92">
        <f>_xlfn.IFNA(VLOOKUP(AB185,ACCESSORIES!F:K,6,FALSE),"N/A")</f>
        <v>33</v>
      </c>
      <c r="AD185" s="89" t="s">
        <v>85</v>
      </c>
      <c r="AE185" s="89" t="s">
        <v>85</v>
      </c>
      <c r="AF185" s="105" t="s">
        <v>3018</v>
      </c>
      <c r="AG185" s="82" t="s">
        <v>1951</v>
      </c>
      <c r="AH185" s="9">
        <f>_xlfn.IFNA(VLOOKUP(AG185,ACCESSORIES!F:K,6,FALSE),"N/A")</f>
        <v>1.1000000000000001</v>
      </c>
      <c r="AI185" s="105" t="s">
        <v>266</v>
      </c>
      <c r="AJ185" s="105" t="s">
        <v>85</v>
      </c>
      <c r="AK185" s="3" t="s">
        <v>85</v>
      </c>
      <c r="AL185" s="105" t="s">
        <v>85</v>
      </c>
      <c r="AM185" s="105">
        <v>16.2</v>
      </c>
      <c r="AN185" s="105">
        <v>190</v>
      </c>
      <c r="AO185" s="26">
        <v>3</v>
      </c>
      <c r="AP185" s="26">
        <v>26</v>
      </c>
      <c r="AQ185" s="26">
        <v>31</v>
      </c>
      <c r="AR185" s="26">
        <v>44</v>
      </c>
      <c r="AS185" s="26">
        <v>216</v>
      </c>
      <c r="AT185" s="107">
        <v>206</v>
      </c>
      <c r="AU185" s="106">
        <v>112</v>
      </c>
      <c r="AV185" s="55">
        <v>46</v>
      </c>
      <c r="AW185" s="55">
        <v>46</v>
      </c>
      <c r="AX185" s="55">
        <v>35</v>
      </c>
      <c r="AY185" s="3" t="s">
        <v>85</v>
      </c>
      <c r="AZ185" s="104" t="str">
        <f>_xlfn.IFNA(VLOOKUP(AY185,ACCESSORIES!F:K,6,FALSE),"N/A")</f>
        <v>N/A</v>
      </c>
      <c r="BA185" s="3" t="s">
        <v>85</v>
      </c>
      <c r="BB185" s="104" t="str">
        <f>_xlfn.IFNA(VLOOKUP(BA185,ACCESSORIES!F:K,6,FALSE),"N/A")</f>
        <v>N/A</v>
      </c>
      <c r="BC185" s="79">
        <v>37.29</v>
      </c>
      <c r="BD185" s="57">
        <v>20.6</v>
      </c>
      <c r="BE185" s="57">
        <v>20.6</v>
      </c>
      <c r="BF185" s="57">
        <v>11.4</v>
      </c>
      <c r="BG185" s="82">
        <v>36</v>
      </c>
      <c r="BH185" s="122" t="s">
        <v>3551</v>
      </c>
      <c r="BI185" s="51" t="s">
        <v>4217</v>
      </c>
      <c r="BJ185" s="83" t="s">
        <v>4233</v>
      </c>
      <c r="BK185" s="83" t="s">
        <v>5150</v>
      </c>
      <c r="BL185" s="83" t="s">
        <v>5880</v>
      </c>
      <c r="BM185" s="83" t="s">
        <v>5881</v>
      </c>
      <c r="BN185" s="83" t="s">
        <v>5851</v>
      </c>
      <c r="BO185" s="83" t="s">
        <v>5878</v>
      </c>
      <c r="BP185" s="83" t="s">
        <v>4235</v>
      </c>
      <c r="BQ185" s="83"/>
      <c r="BR185" s="83"/>
      <c r="BS185" s="83"/>
      <c r="BT185" s="351" t="s">
        <v>3619</v>
      </c>
      <c r="BU185" s="363" t="s">
        <v>3620</v>
      </c>
      <c r="BV185" s="351" t="s">
        <v>3621</v>
      </c>
      <c r="BW185" s="363" t="s">
        <v>3622</v>
      </c>
      <c r="BX185" s="96" t="str">
        <f t="shared" si="14"/>
        <v>MR305 NV, 18x9, +25mm Offset, 5x150, 116.5mm Centerbore, Machined - Matte Black Lip</v>
      </c>
      <c r="BY185" s="83" t="s">
        <v>4044</v>
      </c>
      <c r="BZ185" s="83" t="s">
        <v>4045</v>
      </c>
      <c r="CA185" s="83" t="str">
        <f t="shared" si="18"/>
        <v>STREET (3XX)</v>
      </c>
    </row>
    <row r="186" spans="1:79" s="39" customFormat="1" ht="15" customHeight="1">
      <c r="A186" s="23">
        <f t="shared" si="13"/>
        <v>184</v>
      </c>
      <c r="B186" s="105" t="s">
        <v>84</v>
      </c>
      <c r="C186" s="105" t="s">
        <v>1072</v>
      </c>
      <c r="D186" s="5" t="s">
        <v>2369</v>
      </c>
      <c r="E186" s="94" t="str">
        <f>CONCATENATE(LEFT(D186,5),VLOOKUP(CONCATENATE(N186,"x",O186),'PART NUMBER GUIDE'!$B$9:$C$45,2,FALSE),VLOOKUP(CONCATENATE(P186, V186), 'PART NUMBER GUIDE'!$Q$6:$R$84, 2, FALSE),VLOOKUP(Y186,'PART NUMBER GUIDE'!$J$8:$K$37,2, FALSE),IF(U186="N/A",IF(ABS(S186)&lt;10,"0"&amp;ABS(S186),ABS(S186)),CONCATENATE(LEFT(U186,1),RIGHT(U186,1))), F186, G186)</f>
        <v>MR30589058525</v>
      </c>
      <c r="F186" s="93"/>
      <c r="G186" s="93"/>
      <c r="H186" s="81" t="s">
        <v>493</v>
      </c>
      <c r="I186" s="356">
        <v>41275</v>
      </c>
      <c r="J186" s="87" t="s">
        <v>1265</v>
      </c>
      <c r="K186" s="400">
        <v>371.5</v>
      </c>
      <c r="L186" s="95">
        <f t="shared" si="15"/>
        <v>371.5</v>
      </c>
      <c r="M186" s="402"/>
      <c r="N186" s="5">
        <v>18</v>
      </c>
      <c r="O186" s="8">
        <v>9</v>
      </c>
      <c r="P186" s="105" t="str">
        <f t="shared" si="16"/>
        <v>5x150</v>
      </c>
      <c r="Q186" s="3">
        <v>5</v>
      </c>
      <c r="R186" s="3">
        <v>150</v>
      </c>
      <c r="S186" s="3">
        <v>25</v>
      </c>
      <c r="T186" s="17">
        <v>6</v>
      </c>
      <c r="U186" s="106" t="s">
        <v>85</v>
      </c>
      <c r="V186" s="17">
        <v>116.5</v>
      </c>
      <c r="W186" s="8">
        <v>33.659999999999997</v>
      </c>
      <c r="X186" s="52">
        <v>2500</v>
      </c>
      <c r="Y186" s="80" t="s">
        <v>2309</v>
      </c>
      <c r="Z186" s="81" t="s">
        <v>3002</v>
      </c>
      <c r="AA186" s="369" t="str">
        <f t="shared" si="17"/>
        <v>18x9, 5x150, 25 OS</v>
      </c>
      <c r="AB186" s="82" t="s">
        <v>1603</v>
      </c>
      <c r="AC186" s="92">
        <f>_xlfn.IFNA(VLOOKUP(AB186,ACCESSORIES!F:K,6,FALSE),"N/A")</f>
        <v>33</v>
      </c>
      <c r="AD186" s="89" t="s">
        <v>85</v>
      </c>
      <c r="AE186" s="89" t="s">
        <v>85</v>
      </c>
      <c r="AF186" s="105" t="s">
        <v>3018</v>
      </c>
      <c r="AG186" s="82" t="s">
        <v>1951</v>
      </c>
      <c r="AH186" s="9">
        <f>_xlfn.IFNA(VLOOKUP(AG186,ACCESSORIES!F:K,6,FALSE),"N/A")</f>
        <v>1.1000000000000001</v>
      </c>
      <c r="AI186" s="105" t="s">
        <v>266</v>
      </c>
      <c r="AJ186" s="105" t="s">
        <v>85</v>
      </c>
      <c r="AK186" s="3" t="s">
        <v>85</v>
      </c>
      <c r="AL186" s="105" t="s">
        <v>85</v>
      </c>
      <c r="AM186" s="105">
        <v>16.2</v>
      </c>
      <c r="AN186" s="105">
        <v>190</v>
      </c>
      <c r="AO186" s="26">
        <v>3</v>
      </c>
      <c r="AP186" s="26">
        <v>26</v>
      </c>
      <c r="AQ186" s="26">
        <v>31</v>
      </c>
      <c r="AR186" s="26">
        <v>44</v>
      </c>
      <c r="AS186" s="26">
        <v>216</v>
      </c>
      <c r="AT186" s="107">
        <v>206</v>
      </c>
      <c r="AU186" s="106">
        <v>112</v>
      </c>
      <c r="AV186" s="55">
        <v>46</v>
      </c>
      <c r="AW186" s="55">
        <v>46</v>
      </c>
      <c r="AX186" s="55">
        <v>35</v>
      </c>
      <c r="AY186" s="3" t="s">
        <v>85</v>
      </c>
      <c r="AZ186" s="104" t="str">
        <f>_xlfn.IFNA(VLOOKUP(AY186,ACCESSORIES!F:K,6,FALSE),"N/A")</f>
        <v>N/A</v>
      </c>
      <c r="BA186" s="3" t="s">
        <v>85</v>
      </c>
      <c r="BB186" s="104" t="str">
        <f>_xlfn.IFNA(VLOOKUP(BA186,ACCESSORIES!F:K,6,FALSE),"N/A")</f>
        <v>N/A</v>
      </c>
      <c r="BC186" s="79">
        <v>39.28</v>
      </c>
      <c r="BD186" s="57">
        <v>20.6</v>
      </c>
      <c r="BE186" s="57">
        <v>20.6</v>
      </c>
      <c r="BF186" s="57">
        <v>11.4</v>
      </c>
      <c r="BG186" s="82">
        <v>36</v>
      </c>
      <c r="BH186" s="122" t="s">
        <v>3551</v>
      </c>
      <c r="BI186" s="51" t="s">
        <v>4217</v>
      </c>
      <c r="BJ186" s="83" t="s">
        <v>4233</v>
      </c>
      <c r="BK186" s="83" t="s">
        <v>5150</v>
      </c>
      <c r="BL186" s="83" t="s">
        <v>5880</v>
      </c>
      <c r="BM186" s="83" t="s">
        <v>5881</v>
      </c>
      <c r="BN186" s="83" t="s">
        <v>5851</v>
      </c>
      <c r="BO186" s="83" t="s">
        <v>5878</v>
      </c>
      <c r="BP186" s="83" t="s">
        <v>4235</v>
      </c>
      <c r="BQ186" s="83"/>
      <c r="BR186" s="83"/>
      <c r="BS186" s="83"/>
      <c r="BT186" s="351" t="s">
        <v>3623</v>
      </c>
      <c r="BU186" s="363" t="s">
        <v>3624</v>
      </c>
      <c r="BV186" s="351" t="s">
        <v>3625</v>
      </c>
      <c r="BW186" s="363" t="s">
        <v>3626</v>
      </c>
      <c r="BX186" s="96" t="str">
        <f t="shared" si="14"/>
        <v>MR305 NV, 18x9, +25mm Offset, 5x150, 116.5mm Centerbore, Matte Black</v>
      </c>
      <c r="BY186" s="83" t="s">
        <v>4044</v>
      </c>
      <c r="BZ186" s="83" t="s">
        <v>4045</v>
      </c>
      <c r="CA186" s="83" t="str">
        <f t="shared" si="18"/>
        <v>STREET (3XX)</v>
      </c>
    </row>
    <row r="187" spans="1:79" s="39" customFormat="1" ht="15" customHeight="1">
      <c r="A187" s="23">
        <f t="shared" si="13"/>
        <v>185</v>
      </c>
      <c r="B187" s="105" t="s">
        <v>84</v>
      </c>
      <c r="C187" s="105" t="s">
        <v>1072</v>
      </c>
      <c r="D187" s="5" t="s">
        <v>2369</v>
      </c>
      <c r="E187" s="94" t="str">
        <f>CONCATENATE(LEFT(D187,5),VLOOKUP(CONCATENATE(N187,"x",O187),'PART NUMBER GUIDE'!$B$9:$C$45,2,FALSE),VLOOKUP(CONCATENATE(P187, V187), 'PART NUMBER GUIDE'!$Q$6:$R$84, 2, FALSE),VLOOKUP(Y187,'PART NUMBER GUIDE'!$J$8:$K$37,2, FALSE),IF(U187="N/A",IF(ABS(S187)&lt;10,"0"&amp;ABS(S187),ABS(S187)),CONCATENATE(LEFT(U187,1),RIGHT(U187,1))), F187, G187)</f>
        <v>MR30589058825</v>
      </c>
      <c r="F187" s="93"/>
      <c r="G187" s="93"/>
      <c r="H187" s="81" t="s">
        <v>6340</v>
      </c>
      <c r="I187" s="356">
        <v>44596</v>
      </c>
      <c r="J187" s="87" t="s">
        <v>1265</v>
      </c>
      <c r="K187" s="400">
        <v>410</v>
      </c>
      <c r="L187" s="95">
        <f t="shared" si="15"/>
        <v>410</v>
      </c>
      <c r="M187" s="402"/>
      <c r="N187" s="5">
        <v>18</v>
      </c>
      <c r="O187" s="8">
        <v>9</v>
      </c>
      <c r="P187" s="105" t="str">
        <f t="shared" si="16"/>
        <v>5x150</v>
      </c>
      <c r="Q187" s="3">
        <v>5</v>
      </c>
      <c r="R187" s="3">
        <v>150</v>
      </c>
      <c r="S187" s="3">
        <v>25</v>
      </c>
      <c r="T187" s="17">
        <v>6</v>
      </c>
      <c r="U187" s="106" t="s">
        <v>85</v>
      </c>
      <c r="V187" s="17">
        <v>116.5</v>
      </c>
      <c r="W187" s="8">
        <v>32.08</v>
      </c>
      <c r="X187" s="52">
        <v>2500</v>
      </c>
      <c r="Y187" s="80" t="s">
        <v>6067</v>
      </c>
      <c r="Z187" s="80" t="s">
        <v>3007</v>
      </c>
      <c r="AA187" s="369" t="str">
        <f t="shared" si="17"/>
        <v>18x9, 5x150, 25 OS</v>
      </c>
      <c r="AB187" s="82" t="s">
        <v>1603</v>
      </c>
      <c r="AC187" s="92">
        <f>_xlfn.IFNA(VLOOKUP(AB187,ACCESSORIES!F:K,6,FALSE),"N/A")</f>
        <v>33</v>
      </c>
      <c r="AD187" s="89" t="s">
        <v>85</v>
      </c>
      <c r="AE187" s="89" t="s">
        <v>85</v>
      </c>
      <c r="AF187" s="105" t="s">
        <v>3018</v>
      </c>
      <c r="AG187" s="82" t="s">
        <v>1951</v>
      </c>
      <c r="AH187" s="9">
        <f>_xlfn.IFNA(VLOOKUP(AG187,ACCESSORIES!F:K,6,FALSE),"N/A")</f>
        <v>1.1000000000000001</v>
      </c>
      <c r="AI187" s="105" t="s">
        <v>266</v>
      </c>
      <c r="AJ187" s="105" t="s">
        <v>85</v>
      </c>
      <c r="AK187" s="3" t="s">
        <v>85</v>
      </c>
      <c r="AL187" s="105" t="s">
        <v>85</v>
      </c>
      <c r="AM187" s="105">
        <v>16.2</v>
      </c>
      <c r="AN187" s="105">
        <v>190</v>
      </c>
      <c r="AO187" s="26">
        <v>3</v>
      </c>
      <c r="AP187" s="26">
        <v>26</v>
      </c>
      <c r="AQ187" s="26">
        <v>31</v>
      </c>
      <c r="AR187" s="26">
        <v>44</v>
      </c>
      <c r="AS187" s="26">
        <v>216</v>
      </c>
      <c r="AT187" s="107">
        <v>206</v>
      </c>
      <c r="AU187" s="106">
        <v>112</v>
      </c>
      <c r="AV187" s="26">
        <v>46</v>
      </c>
      <c r="AW187" s="26">
        <v>46</v>
      </c>
      <c r="AX187" s="55">
        <v>35</v>
      </c>
      <c r="AY187" s="3" t="s">
        <v>85</v>
      </c>
      <c r="AZ187" s="104" t="str">
        <f>_xlfn.IFNA(VLOOKUP(AY187,ACCESSORIES!F:K,6,FALSE),"N/A")</f>
        <v>N/A</v>
      </c>
      <c r="BA187" s="3" t="s">
        <v>85</v>
      </c>
      <c r="BB187" s="104" t="str">
        <f>_xlfn.IFNA(VLOOKUP(BA187,ACCESSORIES!F:K,6,FALSE),"N/A")</f>
        <v>N/A</v>
      </c>
      <c r="BC187" s="79">
        <v>37.04</v>
      </c>
      <c r="BD187" s="57">
        <v>20.6</v>
      </c>
      <c r="BE187" s="57">
        <v>20.6</v>
      </c>
      <c r="BF187" s="57">
        <v>11.4</v>
      </c>
      <c r="BG187" s="82">
        <v>36</v>
      </c>
      <c r="BH187" s="122" t="s">
        <v>3551</v>
      </c>
      <c r="BI187" s="51" t="s">
        <v>4217</v>
      </c>
      <c r="BJ187" s="83" t="s">
        <v>4233</v>
      </c>
      <c r="BK187" s="83" t="s">
        <v>5150</v>
      </c>
      <c r="BL187" s="83" t="s">
        <v>5880</v>
      </c>
      <c r="BM187" s="83" t="s">
        <v>5881</v>
      </c>
      <c r="BN187" s="83" t="s">
        <v>5851</v>
      </c>
      <c r="BO187" s="83" t="s">
        <v>5878</v>
      </c>
      <c r="BP187" s="83" t="s">
        <v>4235</v>
      </c>
      <c r="BQ187" s="83"/>
      <c r="BR187" s="83"/>
      <c r="BS187" s="83"/>
      <c r="BT187" s="351"/>
      <c r="BU187" s="363"/>
      <c r="BV187" s="351"/>
      <c r="BW187" s="363"/>
      <c r="BX187" s="96" t="str">
        <f t="shared" si="14"/>
        <v>MR305 NV, 18x9, +25mm Offset, 5x150, 116.5mm Centerbore, Titanium - Matte Black Lip</v>
      </c>
      <c r="BY187" s="83" t="s">
        <v>4044</v>
      </c>
      <c r="BZ187" s="83" t="s">
        <v>4045</v>
      </c>
      <c r="CA187" s="83" t="str">
        <f t="shared" si="18"/>
        <v>STREET (3XX)</v>
      </c>
    </row>
    <row r="188" spans="1:79" s="39" customFormat="1" ht="15" customHeight="1">
      <c r="A188" s="23">
        <f t="shared" si="13"/>
        <v>186</v>
      </c>
      <c r="B188" s="105" t="s">
        <v>84</v>
      </c>
      <c r="C188" s="105" t="s">
        <v>1072</v>
      </c>
      <c r="D188" s="5" t="s">
        <v>2369</v>
      </c>
      <c r="E188" s="94" t="str">
        <f>CONCATENATE(LEFT(D188,5),VLOOKUP(CONCATENATE(N188,"x",O188),'PART NUMBER GUIDE'!$B$9:$C$45,2,FALSE),VLOOKUP(CONCATENATE(P188, V188), 'PART NUMBER GUIDE'!$Q$6:$R$84, 2, FALSE),VLOOKUP(Y188,'PART NUMBER GUIDE'!$J$8:$K$37,2, FALSE),IF(U188="N/A",IF(ABS(S188)&lt;10,"0"&amp;ABS(S188),ABS(S188)),CONCATENATE(LEFT(U188,1),RIGHT(U188,1))), F188, G188)</f>
        <v>MR30589058925</v>
      </c>
      <c r="F188" s="93"/>
      <c r="G188" s="93"/>
      <c r="H188" s="81" t="s">
        <v>494</v>
      </c>
      <c r="I188" s="356">
        <v>41275</v>
      </c>
      <c r="J188" s="87" t="s">
        <v>1265</v>
      </c>
      <c r="K188" s="400">
        <v>410</v>
      </c>
      <c r="L188" s="95">
        <f t="shared" si="15"/>
        <v>410</v>
      </c>
      <c r="M188" s="402"/>
      <c r="N188" s="5">
        <v>18</v>
      </c>
      <c r="O188" s="8">
        <v>9</v>
      </c>
      <c r="P188" s="105" t="str">
        <f t="shared" si="16"/>
        <v>5x150</v>
      </c>
      <c r="Q188" s="3">
        <v>5</v>
      </c>
      <c r="R188" s="3">
        <v>150</v>
      </c>
      <c r="S188" s="3">
        <v>25</v>
      </c>
      <c r="T188" s="17">
        <v>6</v>
      </c>
      <c r="U188" s="106" t="s">
        <v>85</v>
      </c>
      <c r="V188" s="17">
        <v>116.5</v>
      </c>
      <c r="W188" s="8">
        <v>32.369999999999997</v>
      </c>
      <c r="X188" s="52">
        <v>2500</v>
      </c>
      <c r="Y188" s="80" t="s">
        <v>5833</v>
      </c>
      <c r="Z188" s="80" t="s">
        <v>3003</v>
      </c>
      <c r="AA188" s="369" t="str">
        <f t="shared" si="17"/>
        <v>18x9, 5x150, 25 OS</v>
      </c>
      <c r="AB188" s="82" t="s">
        <v>1603</v>
      </c>
      <c r="AC188" s="92">
        <f>_xlfn.IFNA(VLOOKUP(AB188,ACCESSORIES!F:K,6,FALSE),"N/A")</f>
        <v>33</v>
      </c>
      <c r="AD188" s="89" t="s">
        <v>85</v>
      </c>
      <c r="AE188" s="89" t="s">
        <v>85</v>
      </c>
      <c r="AF188" s="105" t="s">
        <v>3018</v>
      </c>
      <c r="AG188" s="82" t="s">
        <v>1951</v>
      </c>
      <c r="AH188" s="9">
        <f>_xlfn.IFNA(VLOOKUP(AG188,ACCESSORIES!F:K,6,FALSE),"N/A")</f>
        <v>1.1000000000000001</v>
      </c>
      <c r="AI188" s="105" t="s">
        <v>266</v>
      </c>
      <c r="AJ188" s="105" t="s">
        <v>85</v>
      </c>
      <c r="AK188" s="3" t="s">
        <v>85</v>
      </c>
      <c r="AL188" s="105" t="s">
        <v>85</v>
      </c>
      <c r="AM188" s="105">
        <v>16.2</v>
      </c>
      <c r="AN188" s="105">
        <v>190</v>
      </c>
      <c r="AO188" s="26">
        <v>3</v>
      </c>
      <c r="AP188" s="26">
        <v>26</v>
      </c>
      <c r="AQ188" s="26">
        <v>31</v>
      </c>
      <c r="AR188" s="26">
        <v>44</v>
      </c>
      <c r="AS188" s="26">
        <v>216</v>
      </c>
      <c r="AT188" s="107">
        <v>206</v>
      </c>
      <c r="AU188" s="106">
        <v>112</v>
      </c>
      <c r="AV188" s="55">
        <v>46</v>
      </c>
      <c r="AW188" s="55">
        <v>46</v>
      </c>
      <c r="AX188" s="55">
        <v>35</v>
      </c>
      <c r="AY188" s="3" t="s">
        <v>85</v>
      </c>
      <c r="AZ188" s="104" t="str">
        <f>_xlfn.IFNA(VLOOKUP(AY188,ACCESSORIES!F:K,6,FALSE),"N/A")</f>
        <v>N/A</v>
      </c>
      <c r="BA188" s="3" t="s">
        <v>85</v>
      </c>
      <c r="BB188" s="104" t="str">
        <f>_xlfn.IFNA(VLOOKUP(BA188,ACCESSORIES!F:K,6,FALSE),"N/A")</f>
        <v>N/A</v>
      </c>
      <c r="BC188" s="79">
        <v>37.659999999999997</v>
      </c>
      <c r="BD188" s="57">
        <v>20.6</v>
      </c>
      <c r="BE188" s="57">
        <v>20.6</v>
      </c>
      <c r="BF188" s="57">
        <v>11.4</v>
      </c>
      <c r="BG188" s="82">
        <v>36</v>
      </c>
      <c r="BH188" s="122" t="s">
        <v>3551</v>
      </c>
      <c r="BI188" s="51" t="s">
        <v>4217</v>
      </c>
      <c r="BJ188" s="83" t="s">
        <v>4233</v>
      </c>
      <c r="BK188" s="83" t="s">
        <v>5150</v>
      </c>
      <c r="BL188" s="83" t="s">
        <v>5880</v>
      </c>
      <c r="BM188" s="83" t="s">
        <v>5881</v>
      </c>
      <c r="BN188" s="83" t="s">
        <v>5851</v>
      </c>
      <c r="BO188" s="83" t="s">
        <v>5878</v>
      </c>
      <c r="BP188" s="83" t="s">
        <v>4235</v>
      </c>
      <c r="BQ188" s="83"/>
      <c r="BR188" s="83"/>
      <c r="BS188" s="83"/>
      <c r="BT188" s="351" t="s">
        <v>3643</v>
      </c>
      <c r="BU188" s="363" t="s">
        <v>3644</v>
      </c>
      <c r="BV188" s="351" t="s">
        <v>3645</v>
      </c>
      <c r="BW188" s="363" t="s">
        <v>3646</v>
      </c>
      <c r="BX188" s="96" t="str">
        <f t="shared" si="14"/>
        <v>MR305 NV, 18x9, +25mm Offset, 5x150, 116.5mm Centerbore, Method Bronze - Matte Black Lip</v>
      </c>
      <c r="BY188" s="83" t="s">
        <v>4044</v>
      </c>
      <c r="BZ188" s="83" t="s">
        <v>4045</v>
      </c>
      <c r="CA188" s="83" t="str">
        <f t="shared" si="18"/>
        <v>STREET (3XX)</v>
      </c>
    </row>
    <row r="189" spans="1:79" s="39" customFormat="1" ht="15" customHeight="1">
      <c r="A189" s="23">
        <f t="shared" si="13"/>
        <v>187</v>
      </c>
      <c r="B189" s="105" t="s">
        <v>84</v>
      </c>
      <c r="C189" s="105" t="s">
        <v>1072</v>
      </c>
      <c r="D189" s="5" t="s">
        <v>2369</v>
      </c>
      <c r="E189" s="94" t="str">
        <f>CONCATENATE(LEFT(D189,5),VLOOKUP(CONCATENATE(N189,"x",O189),'PART NUMBER GUIDE'!$B$9:$C$45,2,FALSE),VLOOKUP(CONCATENATE(P189, V189), 'PART NUMBER GUIDE'!$Q$6:$R$84, 2, FALSE),VLOOKUP(Y189,'PART NUMBER GUIDE'!$J$8:$K$37,2, FALSE),IF(U189="N/A",IF(ABS(S189)&lt;10,"0"&amp;ABS(S189),ABS(S189)),CONCATENATE(LEFT(U189,1),RIGHT(U189,1))), F189, G189)</f>
        <v>MR305890581025</v>
      </c>
      <c r="F189" s="93"/>
      <c r="G189" s="93"/>
      <c r="H189" s="81" t="s">
        <v>5716</v>
      </c>
      <c r="I189" s="350">
        <v>44480</v>
      </c>
      <c r="J189" s="87" t="s">
        <v>1265</v>
      </c>
      <c r="K189" s="400">
        <v>447</v>
      </c>
      <c r="L189" s="95">
        <f t="shared" si="15"/>
        <v>447</v>
      </c>
      <c r="M189" s="402"/>
      <c r="N189" s="5">
        <v>18</v>
      </c>
      <c r="O189" s="8">
        <v>9</v>
      </c>
      <c r="P189" s="105" t="str">
        <f t="shared" si="16"/>
        <v>5x150</v>
      </c>
      <c r="Q189" s="3">
        <v>5</v>
      </c>
      <c r="R189" s="3">
        <v>150</v>
      </c>
      <c r="S189" s="3">
        <v>25</v>
      </c>
      <c r="T189" s="17">
        <v>6</v>
      </c>
      <c r="U189" s="106" t="s">
        <v>85</v>
      </c>
      <c r="V189" s="17">
        <v>116.5</v>
      </c>
      <c r="W189" s="8">
        <v>32.74</v>
      </c>
      <c r="X189" s="52">
        <v>2500</v>
      </c>
      <c r="Y189" s="407" t="s">
        <v>5834</v>
      </c>
      <c r="Z189" s="407" t="s">
        <v>3002</v>
      </c>
      <c r="AA189" s="369" t="str">
        <f t="shared" si="17"/>
        <v>18x9, 5x150, 25 OS</v>
      </c>
      <c r="AB189" s="82" t="s">
        <v>5712</v>
      </c>
      <c r="AC189" s="92">
        <f>_xlfn.IFNA(VLOOKUP(AB189,ACCESSORIES!F:K,6,FALSE),"N/A")</f>
        <v>33</v>
      </c>
      <c r="AD189" s="89" t="s">
        <v>85</v>
      </c>
      <c r="AE189" s="89" t="s">
        <v>85</v>
      </c>
      <c r="AF189" s="105" t="s">
        <v>3018</v>
      </c>
      <c r="AG189" s="82" t="s">
        <v>1541</v>
      </c>
      <c r="AH189" s="9">
        <f>_xlfn.IFNA(VLOOKUP(AG189,ACCESSORIES!F:K,6,FALSE),"N/A")</f>
        <v>1.1000000000000001</v>
      </c>
      <c r="AI189" s="105" t="s">
        <v>266</v>
      </c>
      <c r="AJ189" s="105" t="s">
        <v>85</v>
      </c>
      <c r="AK189" s="3" t="s">
        <v>85</v>
      </c>
      <c r="AL189" s="105" t="s">
        <v>85</v>
      </c>
      <c r="AM189" s="105">
        <v>16.2</v>
      </c>
      <c r="AN189" s="105">
        <v>190</v>
      </c>
      <c r="AO189" s="26">
        <v>3</v>
      </c>
      <c r="AP189" s="26">
        <v>26</v>
      </c>
      <c r="AQ189" s="26">
        <v>31</v>
      </c>
      <c r="AR189" s="26">
        <v>44</v>
      </c>
      <c r="AS189" s="26">
        <v>216</v>
      </c>
      <c r="AT189" s="107">
        <v>206</v>
      </c>
      <c r="AU189" s="106">
        <v>111.4</v>
      </c>
      <c r="AV189" s="55">
        <v>37.5</v>
      </c>
      <c r="AW189" s="55">
        <v>40</v>
      </c>
      <c r="AX189" s="55">
        <v>35</v>
      </c>
      <c r="AY189" s="3" t="s">
        <v>85</v>
      </c>
      <c r="AZ189" s="104" t="str">
        <f>_xlfn.IFNA(VLOOKUP(AY189,ACCESSORIES!F:K,6,FALSE),"N/A")</f>
        <v>N/A</v>
      </c>
      <c r="BA189" s="3" t="s">
        <v>85</v>
      </c>
      <c r="BB189" s="104" t="str">
        <f>_xlfn.IFNA(VLOOKUP(BA189,ACCESSORIES!F:K,6,FALSE),"N/A")</f>
        <v>N/A</v>
      </c>
      <c r="BC189" s="79">
        <v>37.479999999999997</v>
      </c>
      <c r="BD189" s="57">
        <v>20.6</v>
      </c>
      <c r="BE189" s="57">
        <v>20.6</v>
      </c>
      <c r="BF189" s="57">
        <v>11.4</v>
      </c>
      <c r="BG189" s="82">
        <v>36</v>
      </c>
      <c r="BH189" s="122" t="s">
        <v>3551</v>
      </c>
      <c r="BI189" s="51" t="s">
        <v>4217</v>
      </c>
      <c r="BJ189" s="83" t="s">
        <v>5882</v>
      </c>
      <c r="BK189" s="83" t="s">
        <v>4233</v>
      </c>
      <c r="BL189" s="83" t="s">
        <v>5150</v>
      </c>
      <c r="BM189" s="83" t="s">
        <v>5880</v>
      </c>
      <c r="BN189" s="83" t="s">
        <v>5883</v>
      </c>
      <c r="BO189" s="83" t="s">
        <v>5884</v>
      </c>
      <c r="BP189" s="83" t="s">
        <v>5885</v>
      </c>
      <c r="BQ189" s="83" t="s">
        <v>4235</v>
      </c>
      <c r="BR189" s="83"/>
      <c r="BS189" s="83"/>
      <c r="BT189" s="351"/>
      <c r="BU189" s="363"/>
      <c r="BV189" s="351"/>
      <c r="BW189" s="363"/>
      <c r="BX189" s="96" t="str">
        <f t="shared" si="14"/>
        <v>MR305 NV, 18x9, +25mm Offset, 5x150, 116.5mm Centerbore, Matte Black - Gloss Black Lip</v>
      </c>
      <c r="BY189" s="83" t="s">
        <v>4044</v>
      </c>
      <c r="BZ189" s="83" t="s">
        <v>4045</v>
      </c>
      <c r="CA189" s="83" t="str">
        <f t="shared" si="18"/>
        <v>STREET (3XX)</v>
      </c>
    </row>
    <row r="190" spans="1:79" s="39" customFormat="1" ht="15" customHeight="1">
      <c r="A190" s="23">
        <f t="shared" si="13"/>
        <v>188</v>
      </c>
      <c r="B190" s="105" t="s">
        <v>84</v>
      </c>
      <c r="C190" s="105" t="s">
        <v>1072</v>
      </c>
      <c r="D190" s="5" t="s">
        <v>2369</v>
      </c>
      <c r="E190" s="94" t="str">
        <f>CONCATENATE(LEFT(D190,5),VLOOKUP(CONCATENATE(N190,"x",O190),'PART NUMBER GUIDE'!$B$9:$C$45,2,FALSE),VLOOKUP(CONCATENATE(P190, V190), 'PART NUMBER GUIDE'!$Q$6:$R$84, 2, FALSE),VLOOKUP(Y190,'PART NUMBER GUIDE'!$J$8:$K$37,2, FALSE),IF(U190="N/A",IF(ABS(S190)&lt;10,"0"&amp;ABS(S190),ABS(S190)),CONCATENATE(LEFT(U190,1),RIGHT(U190,1))), F190, G190)</f>
        <v>MR30589060312N</v>
      </c>
      <c r="F190" s="93" t="s">
        <v>2239</v>
      </c>
      <c r="G190" s="93"/>
      <c r="H190" s="81" t="s">
        <v>495</v>
      </c>
      <c r="I190" s="356">
        <v>41275</v>
      </c>
      <c r="J190" s="87" t="s">
        <v>1265</v>
      </c>
      <c r="K190" s="400">
        <v>371.5</v>
      </c>
      <c r="L190" s="95">
        <f t="shared" si="15"/>
        <v>371.5</v>
      </c>
      <c r="M190" s="402"/>
      <c r="N190" s="5">
        <v>18</v>
      </c>
      <c r="O190" s="8">
        <v>9</v>
      </c>
      <c r="P190" s="105" t="str">
        <f t="shared" si="16"/>
        <v>6x5.5</v>
      </c>
      <c r="Q190" s="3">
        <v>6</v>
      </c>
      <c r="R190" s="3">
        <v>5.5</v>
      </c>
      <c r="S190" s="3">
        <v>-12</v>
      </c>
      <c r="T190" s="17">
        <v>4.5</v>
      </c>
      <c r="U190" s="106" t="s">
        <v>85</v>
      </c>
      <c r="V190" s="17">
        <v>108</v>
      </c>
      <c r="W190" s="8">
        <v>33.840000000000003</v>
      </c>
      <c r="X190" s="52">
        <v>2500</v>
      </c>
      <c r="Y190" s="80" t="s">
        <v>5826</v>
      </c>
      <c r="Z190" s="80" t="s">
        <v>3005</v>
      </c>
      <c r="AA190" s="369" t="str">
        <f t="shared" si="17"/>
        <v>18x9, 6x5.5, -12 OS</v>
      </c>
      <c r="AB190" s="82" t="s">
        <v>1600</v>
      </c>
      <c r="AC190" s="92">
        <f>_xlfn.IFNA(VLOOKUP(AB190,ACCESSORIES!F:K,6,FALSE),"N/A")</f>
        <v>33</v>
      </c>
      <c r="AD190" s="89" t="s">
        <v>85</v>
      </c>
      <c r="AE190" s="89" t="s">
        <v>85</v>
      </c>
      <c r="AF190" s="105" t="s">
        <v>3016</v>
      </c>
      <c r="AG190" s="82" t="s">
        <v>1951</v>
      </c>
      <c r="AH190" s="9">
        <f>_xlfn.IFNA(VLOOKUP(AG190,ACCESSORIES!F:K,6,FALSE),"N/A")</f>
        <v>1.1000000000000001</v>
      </c>
      <c r="AI190" s="105" t="s">
        <v>266</v>
      </c>
      <c r="AJ190" s="105" t="s">
        <v>85</v>
      </c>
      <c r="AK190" s="3" t="s">
        <v>85</v>
      </c>
      <c r="AL190" s="105" t="s">
        <v>85</v>
      </c>
      <c r="AM190" s="105">
        <v>16.2</v>
      </c>
      <c r="AN190" s="105">
        <v>170</v>
      </c>
      <c r="AO190" s="26">
        <v>3</v>
      </c>
      <c r="AP190" s="26">
        <v>20</v>
      </c>
      <c r="AQ190" s="26">
        <v>46</v>
      </c>
      <c r="AR190" s="26">
        <v>60</v>
      </c>
      <c r="AS190" s="26">
        <v>220</v>
      </c>
      <c r="AT190" s="107">
        <v>216</v>
      </c>
      <c r="AU190" s="106">
        <v>107</v>
      </c>
      <c r="AV190" s="55">
        <v>41</v>
      </c>
      <c r="AW190" s="55">
        <v>74</v>
      </c>
      <c r="AX190" s="55">
        <v>37</v>
      </c>
      <c r="AY190" s="3" t="s">
        <v>85</v>
      </c>
      <c r="AZ190" s="104" t="str">
        <f>_xlfn.IFNA(VLOOKUP(AY190,ACCESSORIES!F:K,6,FALSE),"N/A")</f>
        <v>N/A</v>
      </c>
      <c r="BA190" s="3" t="s">
        <v>85</v>
      </c>
      <c r="BB190" s="104" t="str">
        <f>_xlfn.IFNA(VLOOKUP(BA190,ACCESSORIES!F:K,6,FALSE),"N/A")</f>
        <v>N/A</v>
      </c>
      <c r="BC190" s="79">
        <v>39.19</v>
      </c>
      <c r="BD190" s="57">
        <v>20.6</v>
      </c>
      <c r="BE190" s="57">
        <v>20.6</v>
      </c>
      <c r="BF190" s="57">
        <v>11.4</v>
      </c>
      <c r="BG190" s="82">
        <v>36</v>
      </c>
      <c r="BH190" s="122" t="s">
        <v>3551</v>
      </c>
      <c r="BI190" s="51" t="s">
        <v>4217</v>
      </c>
      <c r="BJ190" s="83" t="s">
        <v>4233</v>
      </c>
      <c r="BK190" s="83" t="s">
        <v>5150</v>
      </c>
      <c r="BL190" s="83" t="s">
        <v>5880</v>
      </c>
      <c r="BM190" s="83" t="s">
        <v>5881</v>
      </c>
      <c r="BN190" s="83" t="s">
        <v>5851</v>
      </c>
      <c r="BO190" s="83" t="s">
        <v>5878</v>
      </c>
      <c r="BP190" s="83" t="s">
        <v>4235</v>
      </c>
      <c r="BQ190" s="83"/>
      <c r="BR190" s="83"/>
      <c r="BS190" s="83"/>
      <c r="BT190" s="351" t="s">
        <v>3627</v>
      </c>
      <c r="BU190" s="363" t="s">
        <v>3628</v>
      </c>
      <c r="BV190" s="351" t="s">
        <v>3629</v>
      </c>
      <c r="BW190" s="363" t="s">
        <v>3630</v>
      </c>
      <c r="BX190" s="96" t="str">
        <f t="shared" si="14"/>
        <v>MR305 NV, 18x9, -12mm Offset, 6x5.5, 108mm Centerbore, Machined - Matte Black Lip</v>
      </c>
      <c r="BY190" s="83" t="s">
        <v>4044</v>
      </c>
      <c r="BZ190" s="83" t="s">
        <v>4045</v>
      </c>
      <c r="CA190" s="83" t="str">
        <f t="shared" si="18"/>
        <v>STREET (3XX)</v>
      </c>
    </row>
    <row r="191" spans="1:79" s="39" customFormat="1" ht="15" customHeight="1">
      <c r="A191" s="23">
        <f t="shared" si="13"/>
        <v>189</v>
      </c>
      <c r="B191" s="105" t="s">
        <v>84</v>
      </c>
      <c r="C191" s="105" t="s">
        <v>1072</v>
      </c>
      <c r="D191" s="5" t="s">
        <v>2369</v>
      </c>
      <c r="E191" s="94" t="str">
        <f>CONCATENATE(LEFT(D191,5),VLOOKUP(CONCATENATE(N191,"x",O191),'PART NUMBER GUIDE'!$B$9:$C$45,2,FALSE),VLOOKUP(CONCATENATE(P191, V191), 'PART NUMBER GUIDE'!$Q$6:$R$84, 2, FALSE),VLOOKUP(Y191,'PART NUMBER GUIDE'!$J$8:$K$37,2, FALSE),IF(U191="N/A",IF(ABS(S191)&lt;10,"0"&amp;ABS(S191),ABS(S191)),CONCATENATE(LEFT(U191,1),RIGHT(U191,1))), F191, G191)</f>
        <v>MR30589060512N</v>
      </c>
      <c r="F191" s="93" t="s">
        <v>2239</v>
      </c>
      <c r="G191" s="93"/>
      <c r="H191" s="81" t="s">
        <v>496</v>
      </c>
      <c r="I191" s="356">
        <v>41275</v>
      </c>
      <c r="J191" s="87" t="s">
        <v>1265</v>
      </c>
      <c r="K191" s="400">
        <v>371.5</v>
      </c>
      <c r="L191" s="95">
        <f t="shared" si="15"/>
        <v>371.5</v>
      </c>
      <c r="M191" s="402"/>
      <c r="N191" s="5">
        <v>18</v>
      </c>
      <c r="O191" s="8">
        <v>9</v>
      </c>
      <c r="P191" s="105" t="str">
        <f t="shared" si="16"/>
        <v>6x5.5</v>
      </c>
      <c r="Q191" s="3">
        <v>6</v>
      </c>
      <c r="R191" s="3">
        <v>5.5</v>
      </c>
      <c r="S191" s="3">
        <v>-12</v>
      </c>
      <c r="T191" s="17">
        <v>4.5</v>
      </c>
      <c r="U191" s="106" t="s">
        <v>85</v>
      </c>
      <c r="V191" s="17">
        <v>108</v>
      </c>
      <c r="W191" s="8">
        <v>33.07</v>
      </c>
      <c r="X191" s="52">
        <v>2500</v>
      </c>
      <c r="Y191" s="80" t="s">
        <v>2309</v>
      </c>
      <c r="Z191" s="81" t="s">
        <v>3002</v>
      </c>
      <c r="AA191" s="369" t="str">
        <f t="shared" si="17"/>
        <v>18x9, 6x5.5, -12 OS</v>
      </c>
      <c r="AB191" s="82" t="s">
        <v>1600</v>
      </c>
      <c r="AC191" s="92">
        <f>_xlfn.IFNA(VLOOKUP(AB191,ACCESSORIES!F:K,6,FALSE),"N/A")</f>
        <v>33</v>
      </c>
      <c r="AD191" s="89" t="s">
        <v>85</v>
      </c>
      <c r="AE191" s="89" t="s">
        <v>85</v>
      </c>
      <c r="AF191" s="105" t="s">
        <v>3016</v>
      </c>
      <c r="AG191" s="82" t="s">
        <v>1951</v>
      </c>
      <c r="AH191" s="9">
        <f>_xlfn.IFNA(VLOOKUP(AG191,ACCESSORIES!F:K,6,FALSE),"N/A")</f>
        <v>1.1000000000000001</v>
      </c>
      <c r="AI191" s="105" t="s">
        <v>266</v>
      </c>
      <c r="AJ191" s="105" t="s">
        <v>85</v>
      </c>
      <c r="AK191" s="3" t="s">
        <v>85</v>
      </c>
      <c r="AL191" s="105" t="s">
        <v>85</v>
      </c>
      <c r="AM191" s="105">
        <v>16.2</v>
      </c>
      <c r="AN191" s="105">
        <v>170</v>
      </c>
      <c r="AO191" s="26">
        <v>3</v>
      </c>
      <c r="AP191" s="26">
        <v>20</v>
      </c>
      <c r="AQ191" s="26">
        <v>46</v>
      </c>
      <c r="AR191" s="26">
        <v>60</v>
      </c>
      <c r="AS191" s="26">
        <v>220</v>
      </c>
      <c r="AT191" s="107">
        <v>216</v>
      </c>
      <c r="AU191" s="106">
        <v>107</v>
      </c>
      <c r="AV191" s="55">
        <v>41</v>
      </c>
      <c r="AW191" s="55">
        <v>74</v>
      </c>
      <c r="AX191" s="55">
        <v>37</v>
      </c>
      <c r="AY191" s="3" t="s">
        <v>85</v>
      </c>
      <c r="AZ191" s="104" t="str">
        <f>_xlfn.IFNA(VLOOKUP(AY191,ACCESSORIES!F:K,6,FALSE),"N/A")</f>
        <v>N/A</v>
      </c>
      <c r="BA191" s="3" t="s">
        <v>85</v>
      </c>
      <c r="BB191" s="104" t="str">
        <f>_xlfn.IFNA(VLOOKUP(BA191,ACCESSORIES!F:K,6,FALSE),"N/A")</f>
        <v>N/A</v>
      </c>
      <c r="BC191" s="79">
        <v>38.25</v>
      </c>
      <c r="BD191" s="57">
        <v>20.6</v>
      </c>
      <c r="BE191" s="57">
        <v>20.6</v>
      </c>
      <c r="BF191" s="57">
        <v>11.4</v>
      </c>
      <c r="BG191" s="82">
        <v>36</v>
      </c>
      <c r="BH191" s="122" t="s">
        <v>3551</v>
      </c>
      <c r="BI191" s="51" t="s">
        <v>4217</v>
      </c>
      <c r="BJ191" s="83" t="s">
        <v>4233</v>
      </c>
      <c r="BK191" s="83" t="s">
        <v>5150</v>
      </c>
      <c r="BL191" s="83" t="s">
        <v>5880</v>
      </c>
      <c r="BM191" s="83" t="s">
        <v>5881</v>
      </c>
      <c r="BN191" s="83" t="s">
        <v>5851</v>
      </c>
      <c r="BO191" s="83" t="s">
        <v>5878</v>
      </c>
      <c r="BP191" s="83" t="s">
        <v>4235</v>
      </c>
      <c r="BQ191" s="83"/>
      <c r="BR191" s="83"/>
      <c r="BS191" s="83"/>
      <c r="BT191" s="351" t="s">
        <v>3631</v>
      </c>
      <c r="BU191" s="363" t="s">
        <v>3632</v>
      </c>
      <c r="BV191" s="351" t="s">
        <v>3633</v>
      </c>
      <c r="BW191" s="363" t="s">
        <v>3634</v>
      </c>
      <c r="BX191" s="96" t="str">
        <f t="shared" si="14"/>
        <v>MR305 NV, 18x9, -12mm Offset, 6x5.5, 108mm Centerbore, Matte Black</v>
      </c>
      <c r="BY191" s="83" t="s">
        <v>4044</v>
      </c>
      <c r="BZ191" s="83" t="s">
        <v>4045</v>
      </c>
      <c r="CA191" s="83" t="str">
        <f t="shared" si="18"/>
        <v>STREET (3XX)</v>
      </c>
    </row>
    <row r="192" spans="1:79" s="39" customFormat="1" ht="15" customHeight="1">
      <c r="A192" s="23">
        <f t="shared" si="13"/>
        <v>190</v>
      </c>
      <c r="B192" s="105" t="s">
        <v>84</v>
      </c>
      <c r="C192" s="105" t="s">
        <v>1072</v>
      </c>
      <c r="D192" s="5" t="s">
        <v>2369</v>
      </c>
      <c r="E192" s="94" t="str">
        <f>CONCATENATE(LEFT(D192,5),VLOOKUP(CONCATENATE(N192,"x",O192),'PART NUMBER GUIDE'!$B$9:$C$45,2,FALSE),VLOOKUP(CONCATENATE(P192, V192), 'PART NUMBER GUIDE'!$Q$6:$R$84, 2, FALSE),VLOOKUP(Y192,'PART NUMBER GUIDE'!$J$8:$K$37,2, FALSE),IF(U192="N/A",IF(ABS(S192)&lt;10,"0"&amp;ABS(S192),ABS(S192)),CONCATENATE(LEFT(U192,1),RIGHT(U192,1))), F192, G192)</f>
        <v>MR30589060812N</v>
      </c>
      <c r="F192" s="93" t="s">
        <v>2239</v>
      </c>
      <c r="G192" s="93"/>
      <c r="H192" s="81" t="s">
        <v>6343</v>
      </c>
      <c r="I192" s="356">
        <v>44596</v>
      </c>
      <c r="J192" s="87" t="s">
        <v>1265</v>
      </c>
      <c r="K192" s="400">
        <v>410</v>
      </c>
      <c r="L192" s="95">
        <f t="shared" si="15"/>
        <v>410</v>
      </c>
      <c r="M192" s="402"/>
      <c r="N192" s="5">
        <v>18</v>
      </c>
      <c r="O192" s="8">
        <v>9</v>
      </c>
      <c r="P192" s="105" t="str">
        <f t="shared" si="16"/>
        <v>6x5.5</v>
      </c>
      <c r="Q192" s="3">
        <v>6</v>
      </c>
      <c r="R192" s="3">
        <v>5.5</v>
      </c>
      <c r="S192" s="3">
        <v>-12</v>
      </c>
      <c r="T192" s="17">
        <v>4.5</v>
      </c>
      <c r="U192" s="106" t="s">
        <v>85</v>
      </c>
      <c r="V192" s="17">
        <v>108</v>
      </c>
      <c r="W192" s="8">
        <v>33.36</v>
      </c>
      <c r="X192" s="52">
        <v>2500</v>
      </c>
      <c r="Y192" s="80" t="s">
        <v>6067</v>
      </c>
      <c r="Z192" s="80" t="s">
        <v>3007</v>
      </c>
      <c r="AA192" s="369" t="str">
        <f t="shared" si="17"/>
        <v>18x9, 6x5.5, -12 OS</v>
      </c>
      <c r="AB192" s="82" t="s">
        <v>1600</v>
      </c>
      <c r="AC192" s="92">
        <f>_xlfn.IFNA(VLOOKUP(AB192,ACCESSORIES!F:K,6,FALSE),"N/A")</f>
        <v>33</v>
      </c>
      <c r="AD192" s="89" t="s">
        <v>85</v>
      </c>
      <c r="AE192" s="89" t="s">
        <v>85</v>
      </c>
      <c r="AF192" s="105" t="s">
        <v>3016</v>
      </c>
      <c r="AG192" s="82" t="s">
        <v>1951</v>
      </c>
      <c r="AH192" s="9">
        <f>_xlfn.IFNA(VLOOKUP(AG192,ACCESSORIES!F:K,6,FALSE),"N/A")</f>
        <v>1.1000000000000001</v>
      </c>
      <c r="AI192" s="105" t="s">
        <v>266</v>
      </c>
      <c r="AJ192" s="105" t="s">
        <v>85</v>
      </c>
      <c r="AK192" s="3" t="s">
        <v>85</v>
      </c>
      <c r="AL192" s="105" t="s">
        <v>85</v>
      </c>
      <c r="AM192" s="105">
        <v>16.2</v>
      </c>
      <c r="AN192" s="105">
        <v>170</v>
      </c>
      <c r="AO192" s="26">
        <v>3</v>
      </c>
      <c r="AP192" s="26">
        <v>20</v>
      </c>
      <c r="AQ192" s="26">
        <v>46</v>
      </c>
      <c r="AR192" s="26">
        <v>60</v>
      </c>
      <c r="AS192" s="26">
        <v>220</v>
      </c>
      <c r="AT192" s="107">
        <v>216</v>
      </c>
      <c r="AU192" s="106">
        <v>107</v>
      </c>
      <c r="AV192" s="11">
        <v>41</v>
      </c>
      <c r="AW192" s="11">
        <v>74</v>
      </c>
      <c r="AX192" s="55">
        <v>37</v>
      </c>
      <c r="AY192" s="3" t="s">
        <v>85</v>
      </c>
      <c r="AZ192" s="104" t="str">
        <f>_xlfn.IFNA(VLOOKUP(AY192,ACCESSORIES!F:K,6,FALSE),"N/A")</f>
        <v>N/A</v>
      </c>
      <c r="BA192" s="3" t="s">
        <v>85</v>
      </c>
      <c r="BB192" s="104" t="str">
        <f>_xlfn.IFNA(VLOOKUP(BA192,ACCESSORIES!F:K,6,FALSE),"N/A")</f>
        <v>N/A</v>
      </c>
      <c r="BC192" s="79">
        <v>38.65</v>
      </c>
      <c r="BD192" s="57">
        <v>20.6</v>
      </c>
      <c r="BE192" s="57">
        <v>20.6</v>
      </c>
      <c r="BF192" s="57">
        <v>11.4</v>
      </c>
      <c r="BG192" s="82">
        <v>36</v>
      </c>
      <c r="BH192" s="122" t="s">
        <v>3551</v>
      </c>
      <c r="BI192" s="51" t="s">
        <v>4217</v>
      </c>
      <c r="BJ192" s="83" t="s">
        <v>4233</v>
      </c>
      <c r="BK192" s="83" t="s">
        <v>5150</v>
      </c>
      <c r="BL192" s="83" t="s">
        <v>5880</v>
      </c>
      <c r="BM192" s="83" t="s">
        <v>5881</v>
      </c>
      <c r="BN192" s="83" t="s">
        <v>5851</v>
      </c>
      <c r="BO192" s="83" t="s">
        <v>5878</v>
      </c>
      <c r="BP192" s="83" t="s">
        <v>4235</v>
      </c>
      <c r="BQ192" s="83"/>
      <c r="BR192" s="83"/>
      <c r="BS192" s="83"/>
      <c r="BT192" s="351" t="s">
        <v>6635</v>
      </c>
      <c r="BU192" s="425" t="s">
        <v>6634</v>
      </c>
      <c r="BV192" s="351" t="s">
        <v>6636</v>
      </c>
      <c r="BW192" s="425" t="s">
        <v>6637</v>
      </c>
      <c r="BX192" s="96" t="str">
        <f t="shared" si="14"/>
        <v>MR305 NV, 18x9, -12mm Offset, 6x5.5, 108mm Centerbore, Titanium - Matte Black Lip</v>
      </c>
      <c r="BY192" s="83" t="s">
        <v>4044</v>
      </c>
      <c r="BZ192" s="83" t="s">
        <v>4045</v>
      </c>
      <c r="CA192" s="83" t="str">
        <f t="shared" si="18"/>
        <v>STREET (3XX)</v>
      </c>
    </row>
    <row r="193" spans="1:79" s="39" customFormat="1" ht="15" customHeight="1">
      <c r="A193" s="23">
        <f t="shared" si="13"/>
        <v>191</v>
      </c>
      <c r="B193" s="105" t="s">
        <v>84</v>
      </c>
      <c r="C193" s="105" t="s">
        <v>1072</v>
      </c>
      <c r="D193" s="5" t="s">
        <v>2369</v>
      </c>
      <c r="E193" s="94" t="str">
        <f>CONCATENATE(LEFT(D193,5),VLOOKUP(CONCATENATE(N193,"x",O193),'PART NUMBER GUIDE'!$B$9:$C$45,2,FALSE),VLOOKUP(CONCATENATE(P193, V193), 'PART NUMBER GUIDE'!$Q$6:$R$84, 2, FALSE),VLOOKUP(Y193,'PART NUMBER GUIDE'!$J$8:$K$37,2, FALSE),IF(U193="N/A",IF(ABS(S193)&lt;10,"0"&amp;ABS(S193),ABS(S193)),CONCATENATE(LEFT(U193,1),RIGHT(U193,1))), F193, G193)</f>
        <v>MR30589060912N</v>
      </c>
      <c r="F193" s="93" t="s">
        <v>2239</v>
      </c>
      <c r="G193" s="93"/>
      <c r="H193" s="81" t="s">
        <v>497</v>
      </c>
      <c r="I193" s="356">
        <v>41275</v>
      </c>
      <c r="J193" s="87" t="s">
        <v>1265</v>
      </c>
      <c r="K193" s="400">
        <v>410</v>
      </c>
      <c r="L193" s="95">
        <f t="shared" si="15"/>
        <v>410</v>
      </c>
      <c r="M193" s="402"/>
      <c r="N193" s="5">
        <v>18</v>
      </c>
      <c r="O193" s="8">
        <v>9</v>
      </c>
      <c r="P193" s="105" t="str">
        <f t="shared" si="16"/>
        <v>6x5.5</v>
      </c>
      <c r="Q193" s="3">
        <v>6</v>
      </c>
      <c r="R193" s="3">
        <v>5.5</v>
      </c>
      <c r="S193" s="3">
        <v>-12</v>
      </c>
      <c r="T193" s="17">
        <v>4.5</v>
      </c>
      <c r="U193" s="106" t="s">
        <v>85</v>
      </c>
      <c r="V193" s="17">
        <v>108</v>
      </c>
      <c r="W193" s="8">
        <v>32.67</v>
      </c>
      <c r="X193" s="52">
        <v>2500</v>
      </c>
      <c r="Y193" s="80" t="s">
        <v>5833</v>
      </c>
      <c r="Z193" s="80" t="s">
        <v>3003</v>
      </c>
      <c r="AA193" s="369" t="str">
        <f t="shared" si="17"/>
        <v>18x9, 6x5.5, -12 OS</v>
      </c>
      <c r="AB193" s="82" t="s">
        <v>1600</v>
      </c>
      <c r="AC193" s="92">
        <f>_xlfn.IFNA(VLOOKUP(AB193,ACCESSORIES!F:K,6,FALSE),"N/A")</f>
        <v>33</v>
      </c>
      <c r="AD193" s="89" t="s">
        <v>85</v>
      </c>
      <c r="AE193" s="89" t="s">
        <v>85</v>
      </c>
      <c r="AF193" s="105" t="s">
        <v>3016</v>
      </c>
      <c r="AG193" s="82" t="s">
        <v>1951</v>
      </c>
      <c r="AH193" s="9">
        <f>_xlfn.IFNA(VLOOKUP(AG193,ACCESSORIES!F:K,6,FALSE),"N/A")</f>
        <v>1.1000000000000001</v>
      </c>
      <c r="AI193" s="105" t="s">
        <v>266</v>
      </c>
      <c r="AJ193" s="105" t="s">
        <v>85</v>
      </c>
      <c r="AK193" s="3" t="s">
        <v>85</v>
      </c>
      <c r="AL193" s="105" t="s">
        <v>85</v>
      </c>
      <c r="AM193" s="105">
        <v>16.2</v>
      </c>
      <c r="AN193" s="105">
        <v>170</v>
      </c>
      <c r="AO193" s="26">
        <v>3</v>
      </c>
      <c r="AP193" s="26">
        <v>20</v>
      </c>
      <c r="AQ193" s="26">
        <v>46</v>
      </c>
      <c r="AR193" s="26">
        <v>60</v>
      </c>
      <c r="AS193" s="26">
        <v>220</v>
      </c>
      <c r="AT193" s="107">
        <v>216</v>
      </c>
      <c r="AU193" s="106">
        <v>107</v>
      </c>
      <c r="AV193" s="55">
        <v>41</v>
      </c>
      <c r="AW193" s="55">
        <v>74</v>
      </c>
      <c r="AX193" s="55">
        <v>37</v>
      </c>
      <c r="AY193" s="3" t="s">
        <v>85</v>
      </c>
      <c r="AZ193" s="104" t="str">
        <f>_xlfn.IFNA(VLOOKUP(AY193,ACCESSORIES!F:K,6,FALSE),"N/A")</f>
        <v>N/A</v>
      </c>
      <c r="BA193" s="3" t="s">
        <v>85</v>
      </c>
      <c r="BB193" s="104" t="str">
        <f>_xlfn.IFNA(VLOOKUP(BA193,ACCESSORIES!F:K,6,FALSE),"N/A")</f>
        <v>N/A</v>
      </c>
      <c r="BC193" s="79">
        <v>37.630000000000003</v>
      </c>
      <c r="BD193" s="57">
        <v>20.6</v>
      </c>
      <c r="BE193" s="57">
        <v>20.6</v>
      </c>
      <c r="BF193" s="57">
        <v>11.4</v>
      </c>
      <c r="BG193" s="82">
        <v>36</v>
      </c>
      <c r="BH193" s="122" t="s">
        <v>3551</v>
      </c>
      <c r="BI193" s="51" t="s">
        <v>4217</v>
      </c>
      <c r="BJ193" s="83" t="s">
        <v>4233</v>
      </c>
      <c r="BK193" s="83" t="s">
        <v>5150</v>
      </c>
      <c r="BL193" s="83" t="s">
        <v>5880</v>
      </c>
      <c r="BM193" s="83" t="s">
        <v>5881</v>
      </c>
      <c r="BN193" s="83" t="s">
        <v>5851</v>
      </c>
      <c r="BO193" s="83" t="s">
        <v>5878</v>
      </c>
      <c r="BP193" s="83" t="s">
        <v>4235</v>
      </c>
      <c r="BQ193" s="83"/>
      <c r="BR193" s="83"/>
      <c r="BS193" s="83"/>
      <c r="BT193" s="351" t="s">
        <v>3635</v>
      </c>
      <c r="BU193" s="363" t="s">
        <v>3636</v>
      </c>
      <c r="BV193" s="351" t="s">
        <v>3637</v>
      </c>
      <c r="BW193" s="363" t="s">
        <v>3638</v>
      </c>
      <c r="BX193" s="96" t="str">
        <f t="shared" si="14"/>
        <v>MR305 NV, 18x9, -12mm Offset, 6x5.5, 108mm Centerbore, Method Bronze - Matte Black Lip</v>
      </c>
      <c r="BY193" s="83" t="s">
        <v>4044</v>
      </c>
      <c r="BZ193" s="83" t="s">
        <v>4045</v>
      </c>
      <c r="CA193" s="83" t="str">
        <f t="shared" si="18"/>
        <v>STREET (3XX)</v>
      </c>
    </row>
    <row r="194" spans="1:79" s="39" customFormat="1" ht="15" customHeight="1">
      <c r="A194" s="23">
        <f t="shared" si="13"/>
        <v>192</v>
      </c>
      <c r="B194" s="105" t="s">
        <v>84</v>
      </c>
      <c r="C194" s="105" t="s">
        <v>1072</v>
      </c>
      <c r="D194" s="5" t="s">
        <v>2369</v>
      </c>
      <c r="E194" s="94" t="str">
        <f>CONCATENATE(LEFT(D194,5),VLOOKUP(CONCATENATE(N194,"x",O194),'PART NUMBER GUIDE'!$B$9:$C$45,2,FALSE),VLOOKUP(CONCATENATE(P194, V194), 'PART NUMBER GUIDE'!$Q$6:$R$84, 2, FALSE),VLOOKUP(Y194,'PART NUMBER GUIDE'!$J$8:$K$37,2, FALSE),IF(U194="N/A",IF(ABS(S194)&lt;10,"0"&amp;ABS(S194),ABS(S194)),CONCATENATE(LEFT(U194,1),RIGHT(U194,1))), F194, G194)</f>
        <v>MR305890601012N</v>
      </c>
      <c r="F194" s="93" t="s">
        <v>2239</v>
      </c>
      <c r="G194" s="93"/>
      <c r="H194" s="81" t="s">
        <v>5668</v>
      </c>
      <c r="I194" s="356">
        <v>44253</v>
      </c>
      <c r="J194" s="87" t="s">
        <v>1265</v>
      </c>
      <c r="K194" s="400">
        <v>447</v>
      </c>
      <c r="L194" s="95">
        <f t="shared" si="15"/>
        <v>447</v>
      </c>
      <c r="M194" s="402"/>
      <c r="N194" s="5">
        <v>18</v>
      </c>
      <c r="O194" s="8">
        <v>9</v>
      </c>
      <c r="P194" s="105" t="str">
        <f t="shared" si="16"/>
        <v>6x5.5</v>
      </c>
      <c r="Q194" s="3">
        <v>6</v>
      </c>
      <c r="R194" s="3">
        <v>5.5</v>
      </c>
      <c r="S194" s="3">
        <v>-12</v>
      </c>
      <c r="T194" s="17">
        <v>4.5</v>
      </c>
      <c r="U194" s="106" t="s">
        <v>85</v>
      </c>
      <c r="V194" s="17">
        <v>108</v>
      </c>
      <c r="W194" s="8">
        <v>32.630000000000003</v>
      </c>
      <c r="X194" s="52">
        <v>2500</v>
      </c>
      <c r="Y194" s="407" t="s">
        <v>5834</v>
      </c>
      <c r="Z194" s="407" t="s">
        <v>3002</v>
      </c>
      <c r="AA194" s="369" t="str">
        <f t="shared" si="17"/>
        <v>18x9, 6x5.5, -12 OS</v>
      </c>
      <c r="AB194" s="82" t="s">
        <v>2687</v>
      </c>
      <c r="AC194" s="92">
        <f>_xlfn.IFNA(VLOOKUP(AB194,ACCESSORIES!F:K,6,FALSE),"N/A")</f>
        <v>33</v>
      </c>
      <c r="AD194" s="89" t="s">
        <v>85</v>
      </c>
      <c r="AE194" s="89" t="s">
        <v>85</v>
      </c>
      <c r="AF194" s="105" t="s">
        <v>3016</v>
      </c>
      <c r="AG194" s="82" t="s">
        <v>1541</v>
      </c>
      <c r="AH194" s="9">
        <f>_xlfn.IFNA(VLOOKUP(AG194,ACCESSORIES!F:K,6,FALSE),"N/A")</f>
        <v>1.1000000000000001</v>
      </c>
      <c r="AI194" s="105" t="s">
        <v>266</v>
      </c>
      <c r="AJ194" s="105" t="s">
        <v>85</v>
      </c>
      <c r="AK194" s="3" t="s">
        <v>85</v>
      </c>
      <c r="AL194" s="105" t="s">
        <v>85</v>
      </c>
      <c r="AM194" s="105">
        <v>16.2</v>
      </c>
      <c r="AN194" s="105">
        <v>170</v>
      </c>
      <c r="AO194" s="26">
        <v>3</v>
      </c>
      <c r="AP194" s="26">
        <v>20</v>
      </c>
      <c r="AQ194" s="26">
        <v>46</v>
      </c>
      <c r="AR194" s="26">
        <v>60</v>
      </c>
      <c r="AS194" s="26">
        <v>220</v>
      </c>
      <c r="AT194" s="107">
        <v>216</v>
      </c>
      <c r="AU194" s="106">
        <v>106.7</v>
      </c>
      <c r="AV194" s="55">
        <v>23</v>
      </c>
      <c r="AW194" s="55">
        <v>38</v>
      </c>
      <c r="AX194" s="55">
        <v>37</v>
      </c>
      <c r="AY194" s="3" t="s">
        <v>85</v>
      </c>
      <c r="AZ194" s="104" t="str">
        <f>_xlfn.IFNA(VLOOKUP(AY194,ACCESSORIES!F:K,6,FALSE),"N/A")</f>
        <v>N/A</v>
      </c>
      <c r="BA194" s="3" t="s">
        <v>85</v>
      </c>
      <c r="BB194" s="104" t="str">
        <f>_xlfn.IFNA(VLOOKUP(BA194,ACCESSORIES!F:K,6,FALSE),"N/A")</f>
        <v>N/A</v>
      </c>
      <c r="BC194" s="79">
        <v>37.590000000000003</v>
      </c>
      <c r="BD194" s="57">
        <v>20.6</v>
      </c>
      <c r="BE194" s="57">
        <v>20.6</v>
      </c>
      <c r="BF194" s="57">
        <v>11.4</v>
      </c>
      <c r="BG194" s="82">
        <v>36</v>
      </c>
      <c r="BH194" s="122" t="s">
        <v>3551</v>
      </c>
      <c r="BI194" s="51" t="s">
        <v>4217</v>
      </c>
      <c r="BJ194" s="83" t="s">
        <v>5882</v>
      </c>
      <c r="BK194" s="83" t="s">
        <v>4233</v>
      </c>
      <c r="BL194" s="83" t="s">
        <v>5150</v>
      </c>
      <c r="BM194" s="83" t="s">
        <v>5880</v>
      </c>
      <c r="BN194" s="83" t="s">
        <v>5883</v>
      </c>
      <c r="BO194" s="83" t="s">
        <v>5884</v>
      </c>
      <c r="BP194" s="83" t="s">
        <v>5885</v>
      </c>
      <c r="BQ194" s="83" t="s">
        <v>4235</v>
      </c>
      <c r="BR194" s="83"/>
      <c r="BS194" s="83"/>
      <c r="BT194" s="351" t="s">
        <v>5675</v>
      </c>
      <c r="BU194" s="363" t="s">
        <v>5674</v>
      </c>
      <c r="BV194" s="351" t="s">
        <v>5677</v>
      </c>
      <c r="BW194" s="363" t="s">
        <v>5676</v>
      </c>
      <c r="BX194" s="96" t="str">
        <f t="shared" si="14"/>
        <v>MR305 NV, 18x9, -12mm Offset, 6x5.5, 108mm Centerbore, Matte Black - Gloss Black Lip</v>
      </c>
      <c r="BY194" s="83" t="s">
        <v>4044</v>
      </c>
      <c r="BZ194" s="83" t="s">
        <v>4045</v>
      </c>
      <c r="CA194" s="83" t="str">
        <f t="shared" si="18"/>
        <v>STREET (3XX)</v>
      </c>
    </row>
    <row r="195" spans="1:79" s="39" customFormat="1" ht="15" customHeight="1">
      <c r="A195" s="23">
        <f t="shared" si="13"/>
        <v>193</v>
      </c>
      <c r="B195" s="105" t="s">
        <v>84</v>
      </c>
      <c r="C195" s="105" t="s">
        <v>1072</v>
      </c>
      <c r="D195" s="5" t="s">
        <v>2369</v>
      </c>
      <c r="E195" s="94" t="str">
        <f>CONCATENATE(LEFT(D195,5),VLOOKUP(CONCATENATE(N195,"x",O195),'PART NUMBER GUIDE'!$B$9:$C$45,2,FALSE),VLOOKUP(CONCATENATE(P195, V195), 'PART NUMBER GUIDE'!$Q$6:$R$84, 2, FALSE),VLOOKUP(Y195,'PART NUMBER GUIDE'!$J$8:$K$37,2, FALSE),IF(U195="N/A",IF(ABS(S195)&lt;10,"0"&amp;ABS(S195),ABS(S195)),CONCATENATE(LEFT(U195,1),RIGHT(U195,1))), F195, G195)</f>
        <v>MR30589060318</v>
      </c>
      <c r="F195" s="93"/>
      <c r="G195" s="93"/>
      <c r="H195" s="81" t="s">
        <v>498</v>
      </c>
      <c r="I195" s="356">
        <v>41275</v>
      </c>
      <c r="J195" s="87" t="s">
        <v>1265</v>
      </c>
      <c r="K195" s="400">
        <v>371.5</v>
      </c>
      <c r="L195" s="95">
        <f t="shared" ref="L195:L258" si="21">IF(J195="Coming Soon",K195,IF(J195="Active",K195,""))</f>
        <v>371.5</v>
      </c>
      <c r="M195" s="402"/>
      <c r="N195" s="5">
        <v>18</v>
      </c>
      <c r="O195" s="8">
        <v>9</v>
      </c>
      <c r="P195" s="105" t="str">
        <f t="shared" ref="P195:P258" si="22">CONCATENATE(Q195,"x",R195)</f>
        <v>6x5.5</v>
      </c>
      <c r="Q195" s="3">
        <v>6</v>
      </c>
      <c r="R195" s="3">
        <v>5.5</v>
      </c>
      <c r="S195" s="3">
        <v>18</v>
      </c>
      <c r="T195" s="17">
        <v>5.75</v>
      </c>
      <c r="U195" s="106" t="s">
        <v>85</v>
      </c>
      <c r="V195" s="17">
        <v>108</v>
      </c>
      <c r="W195" s="8">
        <v>34.17</v>
      </c>
      <c r="X195" s="52">
        <v>2500</v>
      </c>
      <c r="Y195" s="80" t="s">
        <v>5826</v>
      </c>
      <c r="Z195" s="80" t="s">
        <v>3005</v>
      </c>
      <c r="AA195" s="369" t="str">
        <f t="shared" ref="AA195:AA258" si="23">_xlfn.CONCAT(N195,"x",O195,","," ",P195,","," ",S195," ","OS")</f>
        <v>18x9, 6x5.5, 18 OS</v>
      </c>
      <c r="AB195" s="82" t="s">
        <v>1600</v>
      </c>
      <c r="AC195" s="92">
        <f>_xlfn.IFNA(VLOOKUP(AB195,ACCESSORIES!F:K,6,FALSE),"N/A")</f>
        <v>33</v>
      </c>
      <c r="AD195" s="89" t="s">
        <v>85</v>
      </c>
      <c r="AE195" s="89" t="s">
        <v>85</v>
      </c>
      <c r="AF195" s="105" t="s">
        <v>3016</v>
      </c>
      <c r="AG195" s="82" t="s">
        <v>1951</v>
      </c>
      <c r="AH195" s="9">
        <f>_xlfn.IFNA(VLOOKUP(AG195,ACCESSORIES!F:K,6,FALSE),"N/A")</f>
        <v>1.1000000000000001</v>
      </c>
      <c r="AI195" s="105" t="s">
        <v>266</v>
      </c>
      <c r="AJ195" s="105" t="s">
        <v>85</v>
      </c>
      <c r="AK195" s="3" t="s">
        <v>85</v>
      </c>
      <c r="AL195" s="105" t="s">
        <v>85</v>
      </c>
      <c r="AM195" s="105">
        <v>16.2</v>
      </c>
      <c r="AN195" s="105">
        <v>170</v>
      </c>
      <c r="AO195" s="26">
        <v>3</v>
      </c>
      <c r="AP195" s="26">
        <v>26</v>
      </c>
      <c r="AQ195" s="26">
        <v>36</v>
      </c>
      <c r="AR195" s="26">
        <v>44</v>
      </c>
      <c r="AS195" s="26">
        <v>217</v>
      </c>
      <c r="AT195" s="107">
        <v>208</v>
      </c>
      <c r="AU195" s="106">
        <v>107</v>
      </c>
      <c r="AV195" s="55">
        <v>41</v>
      </c>
      <c r="AW195" s="55">
        <v>74</v>
      </c>
      <c r="AX195" s="55">
        <v>35</v>
      </c>
      <c r="AY195" s="3" t="s">
        <v>85</v>
      </c>
      <c r="AZ195" s="104" t="str">
        <f>_xlfn.IFNA(VLOOKUP(AY195,ACCESSORIES!F:K,6,FALSE),"N/A")</f>
        <v>N/A</v>
      </c>
      <c r="BA195" s="3" t="s">
        <v>85</v>
      </c>
      <c r="BB195" s="104" t="str">
        <f>_xlfn.IFNA(VLOOKUP(BA195,ACCESSORIES!F:K,6,FALSE),"N/A")</f>
        <v>N/A</v>
      </c>
      <c r="BC195" s="79">
        <v>39.54</v>
      </c>
      <c r="BD195" s="57">
        <v>20.6</v>
      </c>
      <c r="BE195" s="57">
        <v>20.6</v>
      </c>
      <c r="BF195" s="57">
        <v>11.4</v>
      </c>
      <c r="BG195" s="82">
        <v>36</v>
      </c>
      <c r="BH195" s="122" t="s">
        <v>3551</v>
      </c>
      <c r="BI195" s="51" t="s">
        <v>4217</v>
      </c>
      <c r="BJ195" s="83" t="s">
        <v>4233</v>
      </c>
      <c r="BK195" s="83" t="s">
        <v>5150</v>
      </c>
      <c r="BL195" s="83" t="s">
        <v>5880</v>
      </c>
      <c r="BM195" s="83" t="s">
        <v>5881</v>
      </c>
      <c r="BN195" s="83" t="s">
        <v>5851</v>
      </c>
      <c r="BO195" s="83" t="s">
        <v>5878</v>
      </c>
      <c r="BP195" s="83" t="s">
        <v>4235</v>
      </c>
      <c r="BQ195" s="83"/>
      <c r="BR195" s="83"/>
      <c r="BS195" s="83"/>
      <c r="BT195" s="351" t="s">
        <v>3627</v>
      </c>
      <c r="BU195" s="363" t="s">
        <v>3628</v>
      </c>
      <c r="BV195" s="351" t="s">
        <v>3629</v>
      </c>
      <c r="BW195" s="363" t="s">
        <v>3630</v>
      </c>
      <c r="BX195" s="96" t="str">
        <f t="shared" si="14"/>
        <v>MR305 NV, 18x9, +18mm Offset, 6x5.5, 108mm Centerbore, Machined - Matte Black Lip</v>
      </c>
      <c r="BY195" s="83" t="s">
        <v>4044</v>
      </c>
      <c r="BZ195" s="83" t="s">
        <v>4045</v>
      </c>
      <c r="CA195" s="83" t="str">
        <f t="shared" ref="CA195:CA258" si="24">C195</f>
        <v>STREET (3XX)</v>
      </c>
    </row>
    <row r="196" spans="1:79" s="39" customFormat="1" ht="15" customHeight="1">
      <c r="A196" s="23">
        <f t="shared" ref="A196:A262" si="25">ROW(B196)-2</f>
        <v>194</v>
      </c>
      <c r="B196" s="105" t="s">
        <v>84</v>
      </c>
      <c r="C196" s="105" t="s">
        <v>1072</v>
      </c>
      <c r="D196" s="5" t="s">
        <v>2369</v>
      </c>
      <c r="E196" s="94" t="str">
        <f>CONCATENATE(LEFT(D196,5),VLOOKUP(CONCATENATE(N196,"x",O196),'PART NUMBER GUIDE'!$B$9:$C$45,2,FALSE),VLOOKUP(CONCATENATE(P196, V196), 'PART NUMBER GUIDE'!$Q$6:$R$84, 2, FALSE),VLOOKUP(Y196,'PART NUMBER GUIDE'!$J$8:$K$37,2, FALSE),IF(U196="N/A",IF(ABS(S196)&lt;10,"0"&amp;ABS(S196),ABS(S196)),CONCATENATE(LEFT(U196,1),RIGHT(U196,1))), F196, G196)</f>
        <v>MR30589060518</v>
      </c>
      <c r="F196" s="93"/>
      <c r="G196" s="93"/>
      <c r="H196" s="81" t="s">
        <v>499</v>
      </c>
      <c r="I196" s="356">
        <v>41275</v>
      </c>
      <c r="J196" s="87" t="s">
        <v>1265</v>
      </c>
      <c r="K196" s="400">
        <v>371.5</v>
      </c>
      <c r="L196" s="95">
        <f t="shared" si="21"/>
        <v>371.5</v>
      </c>
      <c r="M196" s="402"/>
      <c r="N196" s="5">
        <v>18</v>
      </c>
      <c r="O196" s="8">
        <v>9</v>
      </c>
      <c r="P196" s="105" t="str">
        <f t="shared" si="22"/>
        <v>6x5.5</v>
      </c>
      <c r="Q196" s="3">
        <v>6</v>
      </c>
      <c r="R196" s="3">
        <v>5.5</v>
      </c>
      <c r="S196" s="3">
        <v>18</v>
      </c>
      <c r="T196" s="17">
        <v>5.75</v>
      </c>
      <c r="U196" s="106" t="s">
        <v>85</v>
      </c>
      <c r="V196" s="17">
        <v>108</v>
      </c>
      <c r="W196" s="8">
        <v>34.61</v>
      </c>
      <c r="X196" s="52">
        <v>2500</v>
      </c>
      <c r="Y196" s="80" t="s">
        <v>2309</v>
      </c>
      <c r="Z196" s="81" t="s">
        <v>3002</v>
      </c>
      <c r="AA196" s="369" t="str">
        <f t="shared" si="23"/>
        <v>18x9, 6x5.5, 18 OS</v>
      </c>
      <c r="AB196" s="82" t="s">
        <v>1600</v>
      </c>
      <c r="AC196" s="92">
        <f>_xlfn.IFNA(VLOOKUP(AB196,ACCESSORIES!F:K,6,FALSE),"N/A")</f>
        <v>33</v>
      </c>
      <c r="AD196" s="89" t="s">
        <v>85</v>
      </c>
      <c r="AE196" s="89" t="s">
        <v>85</v>
      </c>
      <c r="AF196" s="105" t="s">
        <v>3016</v>
      </c>
      <c r="AG196" s="82" t="s">
        <v>1951</v>
      </c>
      <c r="AH196" s="9">
        <f>_xlfn.IFNA(VLOOKUP(AG196,ACCESSORIES!F:K,6,FALSE),"N/A")</f>
        <v>1.1000000000000001</v>
      </c>
      <c r="AI196" s="105" t="s">
        <v>266</v>
      </c>
      <c r="AJ196" s="105" t="s">
        <v>85</v>
      </c>
      <c r="AK196" s="3" t="s">
        <v>85</v>
      </c>
      <c r="AL196" s="105" t="s">
        <v>85</v>
      </c>
      <c r="AM196" s="105">
        <v>16.2</v>
      </c>
      <c r="AN196" s="105">
        <v>170</v>
      </c>
      <c r="AO196" s="26">
        <v>3</v>
      </c>
      <c r="AP196" s="26">
        <v>26</v>
      </c>
      <c r="AQ196" s="26">
        <v>36</v>
      </c>
      <c r="AR196" s="26">
        <v>44</v>
      </c>
      <c r="AS196" s="26">
        <v>217</v>
      </c>
      <c r="AT196" s="107">
        <v>208</v>
      </c>
      <c r="AU196" s="106">
        <v>107</v>
      </c>
      <c r="AV196" s="55">
        <v>41</v>
      </c>
      <c r="AW196" s="55">
        <v>74</v>
      </c>
      <c r="AX196" s="55">
        <v>35</v>
      </c>
      <c r="AY196" s="3" t="s">
        <v>85</v>
      </c>
      <c r="AZ196" s="104" t="str">
        <f>_xlfn.IFNA(VLOOKUP(AY196,ACCESSORIES!F:K,6,FALSE),"N/A")</f>
        <v>N/A</v>
      </c>
      <c r="BA196" s="3" t="s">
        <v>85</v>
      </c>
      <c r="BB196" s="104" t="str">
        <f>_xlfn.IFNA(VLOOKUP(BA196,ACCESSORIES!F:K,6,FALSE),"N/A")</f>
        <v>N/A</v>
      </c>
      <c r="BC196" s="79">
        <v>39.9</v>
      </c>
      <c r="BD196" s="57">
        <v>20.6</v>
      </c>
      <c r="BE196" s="57">
        <v>20.6</v>
      </c>
      <c r="BF196" s="57">
        <v>11.4</v>
      </c>
      <c r="BG196" s="82">
        <v>36</v>
      </c>
      <c r="BH196" s="122" t="s">
        <v>3551</v>
      </c>
      <c r="BI196" s="51" t="s">
        <v>4217</v>
      </c>
      <c r="BJ196" s="83" t="s">
        <v>4233</v>
      </c>
      <c r="BK196" s="83" t="s">
        <v>5150</v>
      </c>
      <c r="BL196" s="83" t="s">
        <v>5880</v>
      </c>
      <c r="BM196" s="83" t="s">
        <v>5881</v>
      </c>
      <c r="BN196" s="83" t="s">
        <v>5851</v>
      </c>
      <c r="BO196" s="83" t="s">
        <v>5878</v>
      </c>
      <c r="BP196" s="83" t="s">
        <v>4235</v>
      </c>
      <c r="BQ196" s="83"/>
      <c r="BR196" s="83"/>
      <c r="BS196" s="83"/>
      <c r="BT196" s="351" t="s">
        <v>3631</v>
      </c>
      <c r="BU196" s="363" t="s">
        <v>3632</v>
      </c>
      <c r="BV196" s="351" t="s">
        <v>3633</v>
      </c>
      <c r="BW196" s="363" t="s">
        <v>3634</v>
      </c>
      <c r="BX196" s="96" t="str">
        <f t="shared" ref="BX196:BX262" si="26">CONCATENATE(IF(J196="Closeout","CLOSEOUT - ",""),D196,", ",N196,"x",O196,", ",IF(U196="N/A","",CONCATENATE(U196,"/")),IF(S196&gt;0,CONCATENATE("+",S196),S196),"mm Offset, ",P196,", ",V196,"mm Centerbore, ",PROPER(Y196),IF(G196="R",", Race Drilled",""),"",IF(BA196="N/A","",CONCATENATE(", w/ ",BA196)))</f>
        <v>MR305 NV, 18x9, +18mm Offset, 6x5.5, 108mm Centerbore, Matte Black</v>
      </c>
      <c r="BY196" s="83" t="s">
        <v>4044</v>
      </c>
      <c r="BZ196" s="83" t="s">
        <v>4045</v>
      </c>
      <c r="CA196" s="83" t="str">
        <f t="shared" si="24"/>
        <v>STREET (3XX)</v>
      </c>
    </row>
    <row r="197" spans="1:79" s="39" customFormat="1" ht="15" customHeight="1">
      <c r="A197" s="23">
        <f t="shared" si="25"/>
        <v>195</v>
      </c>
      <c r="B197" s="105" t="s">
        <v>84</v>
      </c>
      <c r="C197" s="105" t="s">
        <v>1072</v>
      </c>
      <c r="D197" s="5" t="s">
        <v>2369</v>
      </c>
      <c r="E197" s="94" t="str">
        <f>CONCATENATE(LEFT(D197,5),VLOOKUP(CONCATENATE(N197,"x",O197),'PART NUMBER GUIDE'!$B$9:$C$45,2,FALSE),VLOOKUP(CONCATENATE(P197, V197), 'PART NUMBER GUIDE'!$Q$6:$R$84, 2, FALSE),VLOOKUP(Y197,'PART NUMBER GUIDE'!$J$8:$K$37,2, FALSE),IF(U197="N/A",IF(ABS(S197)&lt;10,"0"&amp;ABS(S197),ABS(S197)),CONCATENATE(LEFT(U197,1),RIGHT(U197,1))), F197, G197)</f>
        <v>MR30589060818</v>
      </c>
      <c r="F197" s="93"/>
      <c r="G197" s="93"/>
      <c r="H197" s="81" t="s">
        <v>6341</v>
      </c>
      <c r="I197" s="356">
        <v>44596</v>
      </c>
      <c r="J197" s="87" t="s">
        <v>1265</v>
      </c>
      <c r="K197" s="400">
        <v>410</v>
      </c>
      <c r="L197" s="95">
        <f t="shared" si="21"/>
        <v>410</v>
      </c>
      <c r="M197" s="402"/>
      <c r="N197" s="5">
        <v>18</v>
      </c>
      <c r="O197" s="8">
        <v>9</v>
      </c>
      <c r="P197" s="105" t="str">
        <f t="shared" si="22"/>
        <v>6x5.5</v>
      </c>
      <c r="Q197" s="3">
        <v>6</v>
      </c>
      <c r="R197" s="3">
        <v>5.5</v>
      </c>
      <c r="S197" s="3">
        <v>18</v>
      </c>
      <c r="T197" s="17">
        <v>5.75</v>
      </c>
      <c r="U197" s="106" t="s">
        <v>85</v>
      </c>
      <c r="V197" s="17">
        <v>108</v>
      </c>
      <c r="W197" s="8">
        <v>32.520000000000003</v>
      </c>
      <c r="X197" s="52">
        <v>2500</v>
      </c>
      <c r="Y197" s="80" t="s">
        <v>6067</v>
      </c>
      <c r="Z197" s="80" t="s">
        <v>3007</v>
      </c>
      <c r="AA197" s="369" t="str">
        <f t="shared" si="23"/>
        <v>18x9, 6x5.5, 18 OS</v>
      </c>
      <c r="AB197" s="82" t="s">
        <v>1600</v>
      </c>
      <c r="AC197" s="92">
        <f>_xlfn.IFNA(VLOOKUP(AB197,ACCESSORIES!F:K,6,FALSE),"N/A")</f>
        <v>33</v>
      </c>
      <c r="AD197" s="89" t="s">
        <v>85</v>
      </c>
      <c r="AE197" s="89" t="s">
        <v>85</v>
      </c>
      <c r="AF197" s="105" t="s">
        <v>3016</v>
      </c>
      <c r="AG197" s="82" t="s">
        <v>1951</v>
      </c>
      <c r="AH197" s="9">
        <f>_xlfn.IFNA(VLOOKUP(AG197,ACCESSORIES!F:K,6,FALSE),"N/A")</f>
        <v>1.1000000000000001</v>
      </c>
      <c r="AI197" s="105" t="s">
        <v>266</v>
      </c>
      <c r="AJ197" s="105" t="s">
        <v>85</v>
      </c>
      <c r="AK197" s="3" t="s">
        <v>85</v>
      </c>
      <c r="AL197" s="105" t="s">
        <v>85</v>
      </c>
      <c r="AM197" s="105">
        <v>16.2</v>
      </c>
      <c r="AN197" s="105">
        <v>170</v>
      </c>
      <c r="AO197" s="26">
        <v>3</v>
      </c>
      <c r="AP197" s="26">
        <v>26</v>
      </c>
      <c r="AQ197" s="26">
        <v>36</v>
      </c>
      <c r="AR197" s="26">
        <v>44</v>
      </c>
      <c r="AS197" s="26">
        <v>217</v>
      </c>
      <c r="AT197" s="107">
        <v>208</v>
      </c>
      <c r="AU197" s="106">
        <v>107</v>
      </c>
      <c r="AV197" s="11">
        <v>41</v>
      </c>
      <c r="AW197" s="11">
        <v>74</v>
      </c>
      <c r="AX197" s="55">
        <v>35</v>
      </c>
      <c r="AY197" s="3" t="s">
        <v>85</v>
      </c>
      <c r="AZ197" s="104" t="str">
        <f>_xlfn.IFNA(VLOOKUP(AY197,ACCESSORIES!F:K,6,FALSE),"N/A")</f>
        <v>N/A</v>
      </c>
      <c r="BA197" s="3" t="s">
        <v>85</v>
      </c>
      <c r="BB197" s="104" t="str">
        <f>_xlfn.IFNA(VLOOKUP(BA197,ACCESSORIES!F:K,6,FALSE),"N/A")</f>
        <v>N/A</v>
      </c>
      <c r="BC197" s="79">
        <v>37.700000000000003</v>
      </c>
      <c r="BD197" s="57">
        <v>20.6</v>
      </c>
      <c r="BE197" s="57">
        <v>20.6</v>
      </c>
      <c r="BF197" s="57">
        <v>11.4</v>
      </c>
      <c r="BG197" s="82">
        <v>36</v>
      </c>
      <c r="BH197" s="122" t="s">
        <v>3551</v>
      </c>
      <c r="BI197" s="51" t="s">
        <v>4217</v>
      </c>
      <c r="BJ197" s="83" t="s">
        <v>4233</v>
      </c>
      <c r="BK197" s="83" t="s">
        <v>5150</v>
      </c>
      <c r="BL197" s="83" t="s">
        <v>5880</v>
      </c>
      <c r="BM197" s="83" t="s">
        <v>5881</v>
      </c>
      <c r="BN197" s="83" t="s">
        <v>5851</v>
      </c>
      <c r="BO197" s="83" t="s">
        <v>5878</v>
      </c>
      <c r="BP197" s="83" t="s">
        <v>4235</v>
      </c>
      <c r="BQ197" s="83"/>
      <c r="BR197" s="83"/>
      <c r="BS197" s="83"/>
      <c r="BT197" s="351" t="s">
        <v>6635</v>
      </c>
      <c r="BU197" s="425" t="s">
        <v>6634</v>
      </c>
      <c r="BV197" s="351" t="s">
        <v>6636</v>
      </c>
      <c r="BW197" s="425" t="s">
        <v>6637</v>
      </c>
      <c r="BX197" s="96" t="str">
        <f t="shared" si="26"/>
        <v>MR305 NV, 18x9, +18mm Offset, 6x5.5, 108mm Centerbore, Titanium - Matte Black Lip</v>
      </c>
      <c r="BY197" s="83" t="s">
        <v>4044</v>
      </c>
      <c r="BZ197" s="83" t="s">
        <v>4045</v>
      </c>
      <c r="CA197" s="83" t="str">
        <f t="shared" si="24"/>
        <v>STREET (3XX)</v>
      </c>
    </row>
    <row r="198" spans="1:79" s="39" customFormat="1" ht="15" customHeight="1">
      <c r="A198" s="23">
        <f t="shared" si="25"/>
        <v>196</v>
      </c>
      <c r="B198" s="105" t="s">
        <v>84</v>
      </c>
      <c r="C198" s="105" t="s">
        <v>1072</v>
      </c>
      <c r="D198" s="5" t="s">
        <v>2369</v>
      </c>
      <c r="E198" s="94" t="str">
        <f>CONCATENATE(LEFT(D198,5),VLOOKUP(CONCATENATE(N198,"x",O198),'PART NUMBER GUIDE'!$B$9:$C$45,2,FALSE),VLOOKUP(CONCATENATE(P198, V198), 'PART NUMBER GUIDE'!$Q$6:$R$84, 2, FALSE),VLOOKUP(Y198,'PART NUMBER GUIDE'!$J$8:$K$37,2, FALSE),IF(U198="N/A",IF(ABS(S198)&lt;10,"0"&amp;ABS(S198),ABS(S198)),CONCATENATE(LEFT(U198,1),RIGHT(U198,1))), F198, G198)</f>
        <v>MR30589060918</v>
      </c>
      <c r="F198" s="93"/>
      <c r="G198" s="93"/>
      <c r="H198" s="81" t="s">
        <v>500</v>
      </c>
      <c r="I198" s="356">
        <v>41275</v>
      </c>
      <c r="J198" s="87" t="s">
        <v>1265</v>
      </c>
      <c r="K198" s="400">
        <v>410</v>
      </c>
      <c r="L198" s="95">
        <f t="shared" si="21"/>
        <v>410</v>
      </c>
      <c r="M198" s="402"/>
      <c r="N198" s="5">
        <v>18</v>
      </c>
      <c r="O198" s="8">
        <v>9</v>
      </c>
      <c r="P198" s="105" t="str">
        <f t="shared" si="22"/>
        <v>6x5.5</v>
      </c>
      <c r="Q198" s="3">
        <v>6</v>
      </c>
      <c r="R198" s="3">
        <v>5.5</v>
      </c>
      <c r="S198" s="3">
        <v>18</v>
      </c>
      <c r="T198" s="17">
        <v>5.75</v>
      </c>
      <c r="U198" s="106" t="s">
        <v>85</v>
      </c>
      <c r="V198" s="17">
        <v>108</v>
      </c>
      <c r="W198" s="8">
        <v>33.950000000000003</v>
      </c>
      <c r="X198" s="52">
        <v>2500</v>
      </c>
      <c r="Y198" s="80" t="s">
        <v>5833</v>
      </c>
      <c r="Z198" s="80" t="s">
        <v>3003</v>
      </c>
      <c r="AA198" s="369" t="str">
        <f t="shared" si="23"/>
        <v>18x9, 6x5.5, 18 OS</v>
      </c>
      <c r="AB198" s="82" t="s">
        <v>1600</v>
      </c>
      <c r="AC198" s="92">
        <f>_xlfn.IFNA(VLOOKUP(AB198,ACCESSORIES!F:K,6,FALSE),"N/A")</f>
        <v>33</v>
      </c>
      <c r="AD198" s="89" t="s">
        <v>85</v>
      </c>
      <c r="AE198" s="89" t="s">
        <v>85</v>
      </c>
      <c r="AF198" s="105" t="s">
        <v>3016</v>
      </c>
      <c r="AG198" s="82" t="s">
        <v>1951</v>
      </c>
      <c r="AH198" s="9">
        <f>_xlfn.IFNA(VLOOKUP(AG198,ACCESSORIES!F:K,6,FALSE),"N/A")</f>
        <v>1.1000000000000001</v>
      </c>
      <c r="AI198" s="105" t="s">
        <v>266</v>
      </c>
      <c r="AJ198" s="105" t="s">
        <v>85</v>
      </c>
      <c r="AK198" s="3" t="s">
        <v>85</v>
      </c>
      <c r="AL198" s="105" t="s">
        <v>85</v>
      </c>
      <c r="AM198" s="105">
        <v>16.2</v>
      </c>
      <c r="AN198" s="105">
        <v>170</v>
      </c>
      <c r="AO198" s="26">
        <v>3</v>
      </c>
      <c r="AP198" s="26">
        <v>26</v>
      </c>
      <c r="AQ198" s="26">
        <v>36</v>
      </c>
      <c r="AR198" s="26">
        <v>44</v>
      </c>
      <c r="AS198" s="26">
        <v>217</v>
      </c>
      <c r="AT198" s="107">
        <v>208</v>
      </c>
      <c r="AU198" s="106">
        <v>107</v>
      </c>
      <c r="AV198" s="55">
        <v>41</v>
      </c>
      <c r="AW198" s="55">
        <v>74</v>
      </c>
      <c r="AX198" s="55">
        <v>35</v>
      </c>
      <c r="AY198" s="3" t="s">
        <v>85</v>
      </c>
      <c r="AZ198" s="104" t="str">
        <f>_xlfn.IFNA(VLOOKUP(AY198,ACCESSORIES!F:K,6,FALSE),"N/A")</f>
        <v>N/A</v>
      </c>
      <c r="BA198" s="3" t="s">
        <v>85</v>
      </c>
      <c r="BB198" s="104" t="str">
        <f>_xlfn.IFNA(VLOOKUP(BA198,ACCESSORIES!F:K,6,FALSE),"N/A")</f>
        <v>N/A</v>
      </c>
      <c r="BC198" s="79">
        <v>39.57</v>
      </c>
      <c r="BD198" s="57">
        <v>20.6</v>
      </c>
      <c r="BE198" s="57">
        <v>20.6</v>
      </c>
      <c r="BF198" s="57">
        <v>11.4</v>
      </c>
      <c r="BG198" s="82">
        <v>36</v>
      </c>
      <c r="BH198" s="122" t="s">
        <v>3551</v>
      </c>
      <c r="BI198" s="51" t="s">
        <v>4217</v>
      </c>
      <c r="BJ198" s="83" t="s">
        <v>4233</v>
      </c>
      <c r="BK198" s="83" t="s">
        <v>5150</v>
      </c>
      <c r="BL198" s="83" t="s">
        <v>5880</v>
      </c>
      <c r="BM198" s="83" t="s">
        <v>5881</v>
      </c>
      <c r="BN198" s="83" t="s">
        <v>5851</v>
      </c>
      <c r="BO198" s="83" t="s">
        <v>5878</v>
      </c>
      <c r="BP198" s="83" t="s">
        <v>4235</v>
      </c>
      <c r="BQ198" s="83"/>
      <c r="BR198" s="83"/>
      <c r="BS198" s="83"/>
      <c r="BT198" s="351" t="s">
        <v>3635</v>
      </c>
      <c r="BU198" s="363" t="s">
        <v>3636</v>
      </c>
      <c r="BV198" s="351" t="s">
        <v>3637</v>
      </c>
      <c r="BW198" s="363" t="s">
        <v>3638</v>
      </c>
      <c r="BX198" s="96" t="str">
        <f t="shared" si="26"/>
        <v>MR305 NV, 18x9, +18mm Offset, 6x5.5, 108mm Centerbore, Method Bronze - Matte Black Lip</v>
      </c>
      <c r="BY198" s="83" t="s">
        <v>4044</v>
      </c>
      <c r="BZ198" s="83" t="s">
        <v>4045</v>
      </c>
      <c r="CA198" s="83" t="str">
        <f t="shared" si="24"/>
        <v>STREET (3XX)</v>
      </c>
    </row>
    <row r="199" spans="1:79" s="39" customFormat="1" ht="15" customHeight="1">
      <c r="A199" s="23">
        <f t="shared" si="25"/>
        <v>197</v>
      </c>
      <c r="B199" s="105" t="s">
        <v>84</v>
      </c>
      <c r="C199" s="105" t="s">
        <v>1072</v>
      </c>
      <c r="D199" s="5" t="s">
        <v>2369</v>
      </c>
      <c r="E199" s="94" t="str">
        <f>CONCATENATE(LEFT(D199,5),VLOOKUP(CONCATENATE(N199,"x",O199),'PART NUMBER GUIDE'!$B$9:$C$45,2,FALSE),VLOOKUP(CONCATENATE(P199, V199), 'PART NUMBER GUIDE'!$Q$6:$R$84, 2, FALSE),VLOOKUP(Y199,'PART NUMBER GUIDE'!$J$8:$K$37,2, FALSE),IF(U199="N/A",IF(ABS(S199)&lt;10,"0"&amp;ABS(S199),ABS(S199)),CONCATENATE(LEFT(U199,1),RIGHT(U199,1))), F199, G199)</f>
        <v>MR305890601018</v>
      </c>
      <c r="F199" s="93"/>
      <c r="G199" s="93"/>
      <c r="H199" s="81" t="s">
        <v>5717</v>
      </c>
      <c r="I199" s="350">
        <v>44480</v>
      </c>
      <c r="J199" s="87" t="s">
        <v>1265</v>
      </c>
      <c r="K199" s="400">
        <v>447</v>
      </c>
      <c r="L199" s="95">
        <f t="shared" si="21"/>
        <v>447</v>
      </c>
      <c r="M199" s="402"/>
      <c r="N199" s="5">
        <v>18</v>
      </c>
      <c r="O199" s="8">
        <v>9</v>
      </c>
      <c r="P199" s="105" t="str">
        <f t="shared" si="22"/>
        <v>6x5.5</v>
      </c>
      <c r="Q199" s="3">
        <v>6</v>
      </c>
      <c r="R199" s="3">
        <v>5.5</v>
      </c>
      <c r="S199" s="3">
        <v>18</v>
      </c>
      <c r="T199" s="17">
        <v>5.75</v>
      </c>
      <c r="U199" s="106" t="s">
        <v>85</v>
      </c>
      <c r="V199" s="17">
        <v>108</v>
      </c>
      <c r="W199" s="8">
        <v>32.590000000000003</v>
      </c>
      <c r="X199" s="52">
        <v>2500</v>
      </c>
      <c r="Y199" s="407" t="s">
        <v>5834</v>
      </c>
      <c r="Z199" s="407" t="s">
        <v>3002</v>
      </c>
      <c r="AA199" s="369" t="str">
        <f t="shared" si="23"/>
        <v>18x9, 6x5.5, 18 OS</v>
      </c>
      <c r="AB199" s="82" t="s">
        <v>2687</v>
      </c>
      <c r="AC199" s="92">
        <f>_xlfn.IFNA(VLOOKUP(AB199,ACCESSORIES!F:K,6,FALSE),"N/A")</f>
        <v>33</v>
      </c>
      <c r="AD199" s="89" t="s">
        <v>85</v>
      </c>
      <c r="AE199" s="89" t="s">
        <v>85</v>
      </c>
      <c r="AF199" s="105" t="s">
        <v>3016</v>
      </c>
      <c r="AG199" s="82" t="s">
        <v>1541</v>
      </c>
      <c r="AH199" s="9">
        <f>_xlfn.IFNA(VLOOKUP(AG199,ACCESSORIES!F:K,6,FALSE),"N/A")</f>
        <v>1.1000000000000001</v>
      </c>
      <c r="AI199" s="105" t="s">
        <v>266</v>
      </c>
      <c r="AJ199" s="105" t="s">
        <v>85</v>
      </c>
      <c r="AK199" s="3" t="s">
        <v>85</v>
      </c>
      <c r="AL199" s="105" t="s">
        <v>85</v>
      </c>
      <c r="AM199" s="105">
        <v>16.2</v>
      </c>
      <c r="AN199" s="105">
        <v>170</v>
      </c>
      <c r="AO199" s="26">
        <v>3</v>
      </c>
      <c r="AP199" s="26">
        <v>26</v>
      </c>
      <c r="AQ199" s="26">
        <v>36</v>
      </c>
      <c r="AR199" s="26">
        <v>44</v>
      </c>
      <c r="AS199" s="26">
        <v>217</v>
      </c>
      <c r="AT199" s="107">
        <v>208</v>
      </c>
      <c r="AU199" s="106">
        <v>106.5</v>
      </c>
      <c r="AV199" s="55">
        <v>23</v>
      </c>
      <c r="AW199" s="55">
        <v>38</v>
      </c>
      <c r="AX199" s="55">
        <v>35</v>
      </c>
      <c r="AY199" s="3" t="s">
        <v>85</v>
      </c>
      <c r="AZ199" s="104" t="str">
        <f>_xlfn.IFNA(VLOOKUP(AY199,ACCESSORIES!F:K,6,FALSE),"N/A")</f>
        <v>N/A</v>
      </c>
      <c r="BA199" s="3" t="s">
        <v>85</v>
      </c>
      <c r="BB199" s="104" t="str">
        <f>_xlfn.IFNA(VLOOKUP(BA199,ACCESSORIES!F:K,6,FALSE),"N/A")</f>
        <v>N/A</v>
      </c>
      <c r="BC199" s="79">
        <v>37.590000000000003</v>
      </c>
      <c r="BD199" s="57">
        <v>20.6</v>
      </c>
      <c r="BE199" s="57">
        <v>20.6</v>
      </c>
      <c r="BF199" s="57">
        <v>11.4</v>
      </c>
      <c r="BG199" s="82">
        <v>36</v>
      </c>
      <c r="BH199" s="122" t="s">
        <v>3551</v>
      </c>
      <c r="BI199" s="51" t="s">
        <v>4217</v>
      </c>
      <c r="BJ199" s="83" t="s">
        <v>5882</v>
      </c>
      <c r="BK199" s="83" t="s">
        <v>4233</v>
      </c>
      <c r="BL199" s="83" t="s">
        <v>5150</v>
      </c>
      <c r="BM199" s="83" t="s">
        <v>5880</v>
      </c>
      <c r="BN199" s="83" t="s">
        <v>5883</v>
      </c>
      <c r="BO199" s="83" t="s">
        <v>5884</v>
      </c>
      <c r="BP199" s="83" t="s">
        <v>5885</v>
      </c>
      <c r="BQ199" s="83" t="s">
        <v>4235</v>
      </c>
      <c r="BR199" s="83"/>
      <c r="BS199" s="83"/>
      <c r="BT199" s="351" t="s">
        <v>6271</v>
      </c>
      <c r="BU199" s="363" t="s">
        <v>5676</v>
      </c>
      <c r="BV199" s="351" t="s">
        <v>5675</v>
      </c>
      <c r="BW199" s="363" t="s">
        <v>5674</v>
      </c>
      <c r="BX199" s="96" t="str">
        <f t="shared" si="26"/>
        <v>MR305 NV, 18x9, +18mm Offset, 6x5.5, 108mm Centerbore, Matte Black - Gloss Black Lip</v>
      </c>
      <c r="BY199" s="83" t="s">
        <v>4044</v>
      </c>
      <c r="BZ199" s="83" t="s">
        <v>4045</v>
      </c>
      <c r="CA199" s="83" t="str">
        <f t="shared" si="24"/>
        <v>STREET (3XX)</v>
      </c>
    </row>
    <row r="200" spans="1:79" s="39" customFormat="1" ht="15" customHeight="1">
      <c r="A200" s="23">
        <f t="shared" si="25"/>
        <v>198</v>
      </c>
      <c r="B200" s="105" t="s">
        <v>84</v>
      </c>
      <c r="C200" s="105" t="s">
        <v>1072</v>
      </c>
      <c r="D200" s="5" t="s">
        <v>2369</v>
      </c>
      <c r="E200" s="94" t="str">
        <f>CONCATENATE(LEFT(D200,5),VLOOKUP(CONCATENATE(N200,"x",O200),'PART NUMBER GUIDE'!$B$9:$C$45,2,FALSE),VLOOKUP(CONCATENATE(P200, V200), 'PART NUMBER GUIDE'!$Q$6:$R$84, 2, FALSE),VLOOKUP(Y200,'PART NUMBER GUIDE'!$J$8:$K$37,2, FALSE),IF(U200="N/A",IF(ABS(S200)&lt;10,"0"&amp;ABS(S200),ABS(S200)),CONCATENATE(LEFT(U200,1),RIGHT(U200,1))), F200, G200)</f>
        <v>MR30589080512N</v>
      </c>
      <c r="F200" s="93" t="s">
        <v>2239</v>
      </c>
      <c r="G200" s="93"/>
      <c r="H200" s="81" t="s">
        <v>501</v>
      </c>
      <c r="I200" s="356">
        <v>41275</v>
      </c>
      <c r="J200" s="87" t="s">
        <v>1265</v>
      </c>
      <c r="K200" s="400">
        <v>371.5</v>
      </c>
      <c r="L200" s="95">
        <f t="shared" si="21"/>
        <v>371.5</v>
      </c>
      <c r="M200" s="402"/>
      <c r="N200" s="5">
        <v>18</v>
      </c>
      <c r="O200" s="8">
        <v>9</v>
      </c>
      <c r="P200" s="105" t="str">
        <f t="shared" si="22"/>
        <v>8x6.5</v>
      </c>
      <c r="Q200" s="3">
        <v>8</v>
      </c>
      <c r="R200" s="3">
        <v>6.5</v>
      </c>
      <c r="S200" s="3">
        <v>-12</v>
      </c>
      <c r="T200" s="17">
        <v>4.5</v>
      </c>
      <c r="U200" s="106" t="s">
        <v>85</v>
      </c>
      <c r="V200" s="17">
        <v>130.81</v>
      </c>
      <c r="W200" s="8">
        <v>32.229999999999997</v>
      </c>
      <c r="X200" s="52">
        <v>3640</v>
      </c>
      <c r="Y200" s="80" t="s">
        <v>2309</v>
      </c>
      <c r="Z200" s="81" t="s">
        <v>3002</v>
      </c>
      <c r="AA200" s="369" t="str">
        <f t="shared" si="23"/>
        <v>18x9, 8x6.5, -12 OS</v>
      </c>
      <c r="AB200" s="82" t="s">
        <v>1606</v>
      </c>
      <c r="AC200" s="92">
        <f>_xlfn.IFNA(VLOOKUP(AB200,ACCESSORIES!F:K,6,FALSE),"N/A")</f>
        <v>33</v>
      </c>
      <c r="AD200" s="89" t="s">
        <v>85</v>
      </c>
      <c r="AE200" s="89" t="s">
        <v>85</v>
      </c>
      <c r="AF200" s="3" t="s">
        <v>3020</v>
      </c>
      <c r="AG200" s="82" t="s">
        <v>1951</v>
      </c>
      <c r="AH200" s="9">
        <f>_xlfn.IFNA(VLOOKUP(AG200,ACCESSORIES!F:K,6,FALSE),"N/A")</f>
        <v>1.1000000000000001</v>
      </c>
      <c r="AI200" s="105" t="s">
        <v>266</v>
      </c>
      <c r="AJ200" s="105" t="s">
        <v>85</v>
      </c>
      <c r="AK200" s="3" t="s">
        <v>85</v>
      </c>
      <c r="AL200" s="105" t="s">
        <v>85</v>
      </c>
      <c r="AM200" s="105">
        <v>16.2</v>
      </c>
      <c r="AN200" s="105">
        <v>200</v>
      </c>
      <c r="AO200" s="26">
        <v>3</v>
      </c>
      <c r="AP200" s="26">
        <v>3</v>
      </c>
      <c r="AQ200" s="26">
        <v>46</v>
      </c>
      <c r="AR200" s="26">
        <v>60</v>
      </c>
      <c r="AS200" s="26">
        <v>220</v>
      </c>
      <c r="AT200" s="107">
        <v>216</v>
      </c>
      <c r="AU200" s="106">
        <v>126</v>
      </c>
      <c r="AV200" s="55">
        <v>89</v>
      </c>
      <c r="AW200" s="55">
        <v>89</v>
      </c>
      <c r="AX200" s="55">
        <v>37</v>
      </c>
      <c r="AY200" s="3" t="s">
        <v>85</v>
      </c>
      <c r="AZ200" s="104" t="str">
        <f>_xlfn.IFNA(VLOOKUP(AY200,ACCESSORIES!F:K,6,FALSE),"N/A")</f>
        <v>N/A</v>
      </c>
      <c r="BA200" s="3" t="s">
        <v>85</v>
      </c>
      <c r="BB200" s="104" t="str">
        <f>_xlfn.IFNA(VLOOKUP(BA200,ACCESSORIES!F:K,6,FALSE),"N/A")</f>
        <v>N/A</v>
      </c>
      <c r="BC200" s="79">
        <v>37.659999999999997</v>
      </c>
      <c r="BD200" s="57">
        <v>20.6</v>
      </c>
      <c r="BE200" s="57">
        <v>20.6</v>
      </c>
      <c r="BF200" s="57">
        <v>11.4</v>
      </c>
      <c r="BG200" s="82">
        <v>36</v>
      </c>
      <c r="BH200" s="122" t="s">
        <v>3551</v>
      </c>
      <c r="BI200" s="51" t="s">
        <v>4217</v>
      </c>
      <c r="BJ200" s="83" t="s">
        <v>4233</v>
      </c>
      <c r="BK200" s="83" t="s">
        <v>5150</v>
      </c>
      <c r="BL200" s="83" t="s">
        <v>5880</v>
      </c>
      <c r="BM200" s="83" t="s">
        <v>5881</v>
      </c>
      <c r="BN200" s="83" t="s">
        <v>5851</v>
      </c>
      <c r="BO200" s="83" t="s">
        <v>5878</v>
      </c>
      <c r="BP200" s="83" t="s">
        <v>4235</v>
      </c>
      <c r="BQ200" s="83"/>
      <c r="BR200" s="83"/>
      <c r="BS200" s="83"/>
      <c r="BT200" s="351" t="s">
        <v>3639</v>
      </c>
      <c r="BU200" s="363" t="s">
        <v>3640</v>
      </c>
      <c r="BV200" s="351" t="s">
        <v>3641</v>
      </c>
      <c r="BW200" s="363" t="s">
        <v>3642</v>
      </c>
      <c r="BX200" s="96" t="str">
        <f t="shared" si="26"/>
        <v>MR305 NV, 18x9, -12mm Offset, 8x6.5, 130.81mm Centerbore, Matte Black</v>
      </c>
      <c r="BY200" s="83" t="s">
        <v>4044</v>
      </c>
      <c r="BZ200" s="83" t="s">
        <v>4045</v>
      </c>
      <c r="CA200" s="83" t="str">
        <f t="shared" si="24"/>
        <v>STREET (3XX)</v>
      </c>
    </row>
    <row r="201" spans="1:79" s="39" customFormat="1" ht="15" customHeight="1">
      <c r="A201" s="23">
        <f t="shared" si="25"/>
        <v>199</v>
      </c>
      <c r="B201" s="105" t="s">
        <v>84</v>
      </c>
      <c r="C201" s="105" t="s">
        <v>1072</v>
      </c>
      <c r="D201" s="5" t="s">
        <v>2369</v>
      </c>
      <c r="E201" s="94" t="str">
        <f>CONCATENATE(LEFT(D201,5),VLOOKUP(CONCATENATE(N201,"x",O201),'PART NUMBER GUIDE'!$B$9:$C$45,2,FALSE),VLOOKUP(CONCATENATE(P201, V201), 'PART NUMBER GUIDE'!$Q$6:$R$84, 2, FALSE),VLOOKUP(Y201,'PART NUMBER GUIDE'!$J$8:$K$37,2, FALSE),IF(U201="N/A",IF(ABS(S201)&lt;10,"0"&amp;ABS(S201),ABS(S201)),CONCATENATE(LEFT(U201,1),RIGHT(U201,1))), F201, G201)</f>
        <v>MR30589080518</v>
      </c>
      <c r="F201" s="93"/>
      <c r="G201" s="93"/>
      <c r="H201" s="81" t="s">
        <v>502</v>
      </c>
      <c r="I201" s="356">
        <v>41275</v>
      </c>
      <c r="J201" s="87" t="s">
        <v>1265</v>
      </c>
      <c r="K201" s="400">
        <v>371.5</v>
      </c>
      <c r="L201" s="95">
        <f t="shared" si="21"/>
        <v>371.5</v>
      </c>
      <c r="M201" s="402"/>
      <c r="N201" s="5">
        <v>18</v>
      </c>
      <c r="O201" s="8">
        <v>9</v>
      </c>
      <c r="P201" s="105" t="str">
        <f t="shared" si="22"/>
        <v>8x6.5</v>
      </c>
      <c r="Q201" s="3">
        <v>8</v>
      </c>
      <c r="R201" s="3">
        <v>6.5</v>
      </c>
      <c r="S201" s="3">
        <v>18</v>
      </c>
      <c r="T201" s="17">
        <v>5.75</v>
      </c>
      <c r="U201" s="106" t="s">
        <v>85</v>
      </c>
      <c r="V201" s="17">
        <v>130.81</v>
      </c>
      <c r="W201" s="8">
        <v>33.770000000000003</v>
      </c>
      <c r="X201" s="52">
        <v>3640</v>
      </c>
      <c r="Y201" s="80" t="s">
        <v>2309</v>
      </c>
      <c r="Z201" s="81" t="s">
        <v>3002</v>
      </c>
      <c r="AA201" s="369" t="str">
        <f t="shared" si="23"/>
        <v>18x9, 8x6.5, 18 OS</v>
      </c>
      <c r="AB201" s="82" t="s">
        <v>1606</v>
      </c>
      <c r="AC201" s="92">
        <f>_xlfn.IFNA(VLOOKUP(AB201,ACCESSORIES!F:K,6,FALSE),"N/A")</f>
        <v>33</v>
      </c>
      <c r="AD201" s="89" t="s">
        <v>85</v>
      </c>
      <c r="AE201" s="89" t="s">
        <v>85</v>
      </c>
      <c r="AF201" s="3" t="s">
        <v>3020</v>
      </c>
      <c r="AG201" s="82" t="s">
        <v>1951</v>
      </c>
      <c r="AH201" s="9">
        <f>_xlfn.IFNA(VLOOKUP(AG201,ACCESSORIES!F:K,6,FALSE),"N/A")</f>
        <v>1.1000000000000001</v>
      </c>
      <c r="AI201" s="105" t="s">
        <v>266</v>
      </c>
      <c r="AJ201" s="105" t="s">
        <v>85</v>
      </c>
      <c r="AK201" s="3" t="s">
        <v>85</v>
      </c>
      <c r="AL201" s="105" t="s">
        <v>85</v>
      </c>
      <c r="AM201" s="105">
        <v>16.2</v>
      </c>
      <c r="AN201" s="105">
        <v>200</v>
      </c>
      <c r="AO201" s="26">
        <v>3</v>
      </c>
      <c r="AP201" s="26">
        <v>3</v>
      </c>
      <c r="AQ201" s="26">
        <v>36</v>
      </c>
      <c r="AR201" s="26">
        <v>44</v>
      </c>
      <c r="AS201" s="26">
        <v>217</v>
      </c>
      <c r="AT201" s="107">
        <v>208</v>
      </c>
      <c r="AU201" s="106">
        <v>126</v>
      </c>
      <c r="AV201" s="55">
        <v>89</v>
      </c>
      <c r="AW201" s="55">
        <v>89</v>
      </c>
      <c r="AX201" s="55">
        <v>35</v>
      </c>
      <c r="AY201" s="3" t="s">
        <v>85</v>
      </c>
      <c r="AZ201" s="104" t="str">
        <f>_xlfn.IFNA(VLOOKUP(AY201,ACCESSORIES!F:K,6,FALSE),"N/A")</f>
        <v>N/A</v>
      </c>
      <c r="BA201" s="3" t="s">
        <v>85</v>
      </c>
      <c r="BB201" s="104" t="str">
        <f>_xlfn.IFNA(VLOOKUP(BA201,ACCESSORIES!F:K,6,FALSE),"N/A")</f>
        <v>N/A</v>
      </c>
      <c r="BC201" s="79">
        <v>39.06</v>
      </c>
      <c r="BD201" s="57">
        <v>20.6</v>
      </c>
      <c r="BE201" s="57">
        <v>20.6</v>
      </c>
      <c r="BF201" s="57">
        <v>11.4</v>
      </c>
      <c r="BG201" s="82">
        <v>36</v>
      </c>
      <c r="BH201" s="122" t="s">
        <v>3551</v>
      </c>
      <c r="BI201" s="51" t="s">
        <v>4217</v>
      </c>
      <c r="BJ201" s="83" t="s">
        <v>4233</v>
      </c>
      <c r="BK201" s="83" t="s">
        <v>5150</v>
      </c>
      <c r="BL201" s="83" t="s">
        <v>5880</v>
      </c>
      <c r="BM201" s="83" t="s">
        <v>5881</v>
      </c>
      <c r="BN201" s="83" t="s">
        <v>5851</v>
      </c>
      <c r="BO201" s="83" t="s">
        <v>5878</v>
      </c>
      <c r="BP201" s="83" t="s">
        <v>4235</v>
      </c>
      <c r="BQ201" s="83"/>
      <c r="BR201" s="83"/>
      <c r="BS201" s="83"/>
      <c r="BT201" s="351" t="s">
        <v>3639</v>
      </c>
      <c r="BU201" s="363" t="s">
        <v>3640</v>
      </c>
      <c r="BV201" s="351" t="s">
        <v>3641</v>
      </c>
      <c r="BW201" s="363" t="s">
        <v>3642</v>
      </c>
      <c r="BX201" s="96" t="str">
        <f t="shared" si="26"/>
        <v>MR305 NV, 18x9, +18mm Offset, 8x6.5, 130.81mm Centerbore, Matte Black</v>
      </c>
      <c r="BY201" s="83" t="s">
        <v>4044</v>
      </c>
      <c r="BZ201" s="83" t="s">
        <v>4045</v>
      </c>
      <c r="CA201" s="83" t="str">
        <f t="shared" si="24"/>
        <v>STREET (3XX)</v>
      </c>
    </row>
    <row r="202" spans="1:79" s="39" customFormat="1" ht="15" customHeight="1">
      <c r="A202" s="23">
        <f t="shared" si="25"/>
        <v>200</v>
      </c>
      <c r="B202" s="105" t="s">
        <v>84</v>
      </c>
      <c r="C202" s="105" t="s">
        <v>1072</v>
      </c>
      <c r="D202" s="5" t="s">
        <v>2369</v>
      </c>
      <c r="E202" s="94" t="str">
        <f>CONCATENATE(LEFT(D202,5),VLOOKUP(CONCATENATE(N202,"x",O202),'PART NUMBER GUIDE'!$B$9:$C$45,2,FALSE),VLOOKUP(CONCATENATE(P202, V202), 'PART NUMBER GUIDE'!$Q$6:$R$84, 2, FALSE),VLOOKUP(Y202,'PART NUMBER GUIDE'!$J$8:$K$37,2, FALSE),IF(U202="N/A",IF(ABS(S202)&lt;10,"0"&amp;ABS(S202),ABS(S202)),CONCATENATE(LEFT(U202,1),RIGHT(U202,1))), F202, G202)</f>
        <v>MR30589080818</v>
      </c>
      <c r="F202" s="93"/>
      <c r="G202" s="93"/>
      <c r="H202" s="81" t="s">
        <v>6342</v>
      </c>
      <c r="I202" s="356">
        <v>44596</v>
      </c>
      <c r="J202" s="87" t="s">
        <v>1265</v>
      </c>
      <c r="K202" s="400">
        <v>410</v>
      </c>
      <c r="L202" s="95">
        <f t="shared" si="21"/>
        <v>410</v>
      </c>
      <c r="M202" s="402"/>
      <c r="N202" s="5">
        <v>18</v>
      </c>
      <c r="O202" s="8">
        <v>9</v>
      </c>
      <c r="P202" s="105" t="str">
        <f t="shared" si="22"/>
        <v>8x6.5</v>
      </c>
      <c r="Q202" s="3">
        <v>8</v>
      </c>
      <c r="R202" s="3">
        <v>6.5</v>
      </c>
      <c r="S202" s="3">
        <v>18</v>
      </c>
      <c r="T202" s="17">
        <v>5.75</v>
      </c>
      <c r="U202" s="106" t="s">
        <v>85</v>
      </c>
      <c r="V202" s="17">
        <v>130.81</v>
      </c>
      <c r="W202" s="8">
        <v>32.409999999999997</v>
      </c>
      <c r="X202" s="52">
        <v>3640</v>
      </c>
      <c r="Y202" s="80" t="s">
        <v>6067</v>
      </c>
      <c r="Z202" s="80" t="s">
        <v>3007</v>
      </c>
      <c r="AA202" s="369" t="str">
        <f t="shared" si="23"/>
        <v>18x9, 8x6.5, 18 OS</v>
      </c>
      <c r="AB202" s="82" t="s">
        <v>1606</v>
      </c>
      <c r="AC202" s="92">
        <f>_xlfn.IFNA(VLOOKUP(AB202,ACCESSORIES!F:K,6,FALSE),"N/A")</f>
        <v>33</v>
      </c>
      <c r="AD202" s="89" t="s">
        <v>85</v>
      </c>
      <c r="AE202" s="89" t="s">
        <v>85</v>
      </c>
      <c r="AF202" s="3" t="s">
        <v>3020</v>
      </c>
      <c r="AG202" s="82" t="s">
        <v>1951</v>
      </c>
      <c r="AH202" s="9">
        <f>_xlfn.IFNA(VLOOKUP(AG202,ACCESSORIES!F:K,6,FALSE),"N/A")</f>
        <v>1.1000000000000001</v>
      </c>
      <c r="AI202" s="105" t="s">
        <v>266</v>
      </c>
      <c r="AJ202" s="105" t="s">
        <v>85</v>
      </c>
      <c r="AK202" s="3" t="s">
        <v>85</v>
      </c>
      <c r="AL202" s="105" t="s">
        <v>85</v>
      </c>
      <c r="AM202" s="105">
        <v>16.2</v>
      </c>
      <c r="AN202" s="105">
        <v>200</v>
      </c>
      <c r="AO202" s="26">
        <v>3</v>
      </c>
      <c r="AP202" s="26">
        <v>3</v>
      </c>
      <c r="AQ202" s="26">
        <v>36</v>
      </c>
      <c r="AR202" s="26">
        <v>44</v>
      </c>
      <c r="AS202" s="26">
        <v>217</v>
      </c>
      <c r="AT202" s="107">
        <v>208</v>
      </c>
      <c r="AU202" s="106">
        <v>126</v>
      </c>
      <c r="AV202" s="11">
        <v>89</v>
      </c>
      <c r="AW202" s="11">
        <v>89</v>
      </c>
      <c r="AX202" s="55">
        <v>35</v>
      </c>
      <c r="AY202" s="3" t="s">
        <v>85</v>
      </c>
      <c r="AZ202" s="104" t="str">
        <f>_xlfn.IFNA(VLOOKUP(AY202,ACCESSORIES!F:K,6,FALSE),"N/A")</f>
        <v>N/A</v>
      </c>
      <c r="BA202" s="3" t="s">
        <v>85</v>
      </c>
      <c r="BB202" s="104" t="str">
        <f>_xlfn.IFNA(VLOOKUP(BA202,ACCESSORIES!F:K,6,FALSE),"N/A")</f>
        <v>N/A</v>
      </c>
      <c r="BC202" s="79">
        <v>37.44</v>
      </c>
      <c r="BD202" s="57">
        <v>20.6</v>
      </c>
      <c r="BE202" s="57">
        <v>20.6</v>
      </c>
      <c r="BF202" s="57">
        <v>11.4</v>
      </c>
      <c r="BG202" s="82">
        <v>36</v>
      </c>
      <c r="BH202" s="122" t="s">
        <v>3551</v>
      </c>
      <c r="BI202" s="51" t="s">
        <v>4217</v>
      </c>
      <c r="BJ202" s="83" t="s">
        <v>4233</v>
      </c>
      <c r="BK202" s="83" t="s">
        <v>5150</v>
      </c>
      <c r="BL202" s="83" t="s">
        <v>5880</v>
      </c>
      <c r="BM202" s="83" t="s">
        <v>5881</v>
      </c>
      <c r="BN202" s="83" t="s">
        <v>5851</v>
      </c>
      <c r="BO202" s="83" t="s">
        <v>5878</v>
      </c>
      <c r="BP202" s="83" t="s">
        <v>4235</v>
      </c>
      <c r="BQ202" s="83"/>
      <c r="BR202" s="83"/>
      <c r="BS202" s="83"/>
      <c r="BT202" s="351" t="s">
        <v>6638</v>
      </c>
      <c r="BU202" s="425" t="s">
        <v>6639</v>
      </c>
      <c r="BV202" s="351" t="s">
        <v>6640</v>
      </c>
      <c r="BW202" s="425" t="s">
        <v>6641</v>
      </c>
      <c r="BX202" s="96" t="str">
        <f t="shared" si="26"/>
        <v>MR305 NV, 18x9, +18mm Offset, 8x6.5, 130.81mm Centerbore, Titanium - Matte Black Lip</v>
      </c>
      <c r="BY202" s="83" t="s">
        <v>4044</v>
      </c>
      <c r="BZ202" s="83" t="s">
        <v>4045</v>
      </c>
      <c r="CA202" s="83" t="str">
        <f t="shared" si="24"/>
        <v>STREET (3XX)</v>
      </c>
    </row>
    <row r="203" spans="1:79" s="39" customFormat="1" ht="15" customHeight="1">
      <c r="A203" s="23">
        <f t="shared" si="25"/>
        <v>201</v>
      </c>
      <c r="B203" s="105" t="s">
        <v>84</v>
      </c>
      <c r="C203" s="105" t="s">
        <v>1072</v>
      </c>
      <c r="D203" s="5" t="s">
        <v>2369</v>
      </c>
      <c r="E203" s="94" t="str">
        <f>CONCATENATE(LEFT(D203,5),VLOOKUP(CONCATENATE(N203,"x",O203),'PART NUMBER GUIDE'!$B$9:$C$45,2,FALSE),VLOOKUP(CONCATENATE(P203, V203), 'PART NUMBER GUIDE'!$Q$6:$R$84, 2, FALSE),VLOOKUP(Y203,'PART NUMBER GUIDE'!$J$8:$K$37,2, FALSE),IF(U203="N/A",IF(ABS(S203)&lt;10,"0"&amp;ABS(S203),ABS(S203)),CONCATENATE(LEFT(U203,1),RIGHT(U203,1))), F203, G203)</f>
        <v>MR305890801018</v>
      </c>
      <c r="F203" s="93"/>
      <c r="G203" s="93"/>
      <c r="H203" s="81" t="s">
        <v>5718</v>
      </c>
      <c r="I203" s="350">
        <v>44480</v>
      </c>
      <c r="J203" s="87" t="s">
        <v>1265</v>
      </c>
      <c r="K203" s="400">
        <v>447</v>
      </c>
      <c r="L203" s="95">
        <f t="shared" si="21"/>
        <v>447</v>
      </c>
      <c r="M203" s="402"/>
      <c r="N203" s="5">
        <v>18</v>
      </c>
      <c r="O203" s="8">
        <v>9</v>
      </c>
      <c r="P203" s="105" t="str">
        <f t="shared" si="22"/>
        <v>8x6.5</v>
      </c>
      <c r="Q203" s="3">
        <v>8</v>
      </c>
      <c r="R203" s="3">
        <v>6.5</v>
      </c>
      <c r="S203" s="3">
        <v>18</v>
      </c>
      <c r="T203" s="17">
        <v>5.75</v>
      </c>
      <c r="U203" s="106" t="s">
        <v>85</v>
      </c>
      <c r="V203" s="17">
        <v>130.81</v>
      </c>
      <c r="W203" s="8">
        <v>33.07</v>
      </c>
      <c r="X203" s="52">
        <v>3640</v>
      </c>
      <c r="Y203" s="407" t="s">
        <v>5834</v>
      </c>
      <c r="Z203" s="407" t="s">
        <v>3002</v>
      </c>
      <c r="AA203" s="369" t="str">
        <f t="shared" si="23"/>
        <v>18x9, 8x6.5, 18 OS</v>
      </c>
      <c r="AB203" s="82" t="s">
        <v>1917</v>
      </c>
      <c r="AC203" s="92">
        <f>_xlfn.IFNA(VLOOKUP(AB203,ACCESSORIES!F:K,6,FALSE),"N/A")</f>
        <v>33</v>
      </c>
      <c r="AD203" s="89" t="s">
        <v>85</v>
      </c>
      <c r="AE203" s="89" t="s">
        <v>85</v>
      </c>
      <c r="AF203" s="3" t="s">
        <v>3020</v>
      </c>
      <c r="AG203" s="82" t="s">
        <v>1541</v>
      </c>
      <c r="AH203" s="9">
        <f>_xlfn.IFNA(VLOOKUP(AG203,ACCESSORIES!F:K,6,FALSE),"N/A")</f>
        <v>1.1000000000000001</v>
      </c>
      <c r="AI203" s="105" t="s">
        <v>266</v>
      </c>
      <c r="AJ203" s="105" t="s">
        <v>85</v>
      </c>
      <c r="AK203" s="3" t="s">
        <v>85</v>
      </c>
      <c r="AL203" s="105" t="s">
        <v>85</v>
      </c>
      <c r="AM203" s="105">
        <v>16.2</v>
      </c>
      <c r="AN203" s="105">
        <v>200</v>
      </c>
      <c r="AO203" s="26">
        <v>3</v>
      </c>
      <c r="AP203" s="26">
        <v>3</v>
      </c>
      <c r="AQ203" s="26">
        <v>36</v>
      </c>
      <c r="AR203" s="26">
        <v>44</v>
      </c>
      <c r="AS203" s="26">
        <v>217</v>
      </c>
      <c r="AT203" s="107">
        <v>208</v>
      </c>
      <c r="AU203" s="106">
        <v>124</v>
      </c>
      <c r="AV203" s="55">
        <v>100</v>
      </c>
      <c r="AW203" s="55">
        <v>100</v>
      </c>
      <c r="AX203" s="55">
        <v>35</v>
      </c>
      <c r="AY203" s="3" t="s">
        <v>85</v>
      </c>
      <c r="AZ203" s="104" t="str">
        <f>_xlfn.IFNA(VLOOKUP(AY203,ACCESSORIES!F:K,6,FALSE),"N/A")</f>
        <v>N/A</v>
      </c>
      <c r="BA203" s="3" t="s">
        <v>85</v>
      </c>
      <c r="BB203" s="104" t="str">
        <f>_xlfn.IFNA(VLOOKUP(BA203,ACCESSORIES!F:K,6,FALSE),"N/A")</f>
        <v>N/A</v>
      </c>
      <c r="BC203" s="79">
        <v>38.14</v>
      </c>
      <c r="BD203" s="57">
        <v>20.6</v>
      </c>
      <c r="BE203" s="57">
        <v>20.6</v>
      </c>
      <c r="BF203" s="57">
        <v>11.4</v>
      </c>
      <c r="BG203" s="82">
        <v>36</v>
      </c>
      <c r="BH203" s="122" t="s">
        <v>3551</v>
      </c>
      <c r="BI203" s="51" t="s">
        <v>4217</v>
      </c>
      <c r="BJ203" s="83" t="s">
        <v>5882</v>
      </c>
      <c r="BK203" s="83" t="s">
        <v>4233</v>
      </c>
      <c r="BL203" s="83" t="s">
        <v>5150</v>
      </c>
      <c r="BM203" s="83" t="s">
        <v>5880</v>
      </c>
      <c r="BN203" s="83" t="s">
        <v>5883</v>
      </c>
      <c r="BO203" s="83" t="s">
        <v>5884</v>
      </c>
      <c r="BP203" s="83" t="s">
        <v>5885</v>
      </c>
      <c r="BQ203" s="83" t="s">
        <v>4235</v>
      </c>
      <c r="BR203" s="83"/>
      <c r="BS203" s="83"/>
      <c r="BT203" s="351"/>
      <c r="BU203" s="363"/>
      <c r="BV203" s="351"/>
      <c r="BW203" s="363"/>
      <c r="BX203" s="96" t="str">
        <f t="shared" si="26"/>
        <v>MR305 NV, 18x9, +18mm Offset, 8x6.5, 130.81mm Centerbore, Matte Black - Gloss Black Lip</v>
      </c>
      <c r="BY203" s="83" t="s">
        <v>4044</v>
      </c>
      <c r="BZ203" s="83" t="s">
        <v>4045</v>
      </c>
      <c r="CA203" s="83" t="str">
        <f t="shared" si="24"/>
        <v>STREET (3XX)</v>
      </c>
    </row>
    <row r="204" spans="1:79" s="39" customFormat="1" ht="15" customHeight="1">
      <c r="A204" s="23">
        <f t="shared" si="25"/>
        <v>202</v>
      </c>
      <c r="B204" s="105" t="s">
        <v>84</v>
      </c>
      <c r="C204" s="105" t="s">
        <v>1072</v>
      </c>
      <c r="D204" s="5" t="s">
        <v>2369</v>
      </c>
      <c r="E204" s="94" t="str">
        <f>CONCATENATE(LEFT(D204,5),VLOOKUP(CONCATENATE(N204,"x",O204),'PART NUMBER GUIDE'!$B$9:$C$45,2,FALSE),VLOOKUP(CONCATENATE(P204, V204), 'PART NUMBER GUIDE'!$Q$6:$R$84, 2, FALSE),VLOOKUP(Y204,'PART NUMBER GUIDE'!$J$8:$K$37,2, FALSE),IF(U204="N/A",IF(ABS(S204)&lt;10,"0"&amp;ABS(S204),ABS(S204)),CONCATENATE(LEFT(U204,1),RIGHT(U204,1))), F204, G204)</f>
        <v>MR30589087318</v>
      </c>
      <c r="F204" s="93"/>
      <c r="G204" s="93"/>
      <c r="H204" s="81" t="s">
        <v>503</v>
      </c>
      <c r="I204" s="356">
        <v>41275</v>
      </c>
      <c r="J204" s="87" t="s">
        <v>1265</v>
      </c>
      <c r="K204" s="400">
        <v>371.5</v>
      </c>
      <c r="L204" s="95">
        <f t="shared" si="21"/>
        <v>371.5</v>
      </c>
      <c r="M204" s="402"/>
      <c r="N204" s="5">
        <v>18</v>
      </c>
      <c r="O204" s="8">
        <v>9</v>
      </c>
      <c r="P204" s="105" t="str">
        <f t="shared" si="22"/>
        <v>8x170</v>
      </c>
      <c r="Q204" s="3">
        <v>8</v>
      </c>
      <c r="R204" s="3">
        <v>170</v>
      </c>
      <c r="S204" s="3">
        <v>18</v>
      </c>
      <c r="T204" s="17">
        <v>5.75</v>
      </c>
      <c r="U204" s="106" t="s">
        <v>85</v>
      </c>
      <c r="V204" s="17">
        <v>130.81</v>
      </c>
      <c r="W204" s="8">
        <v>33.18</v>
      </c>
      <c r="X204" s="52">
        <v>3640</v>
      </c>
      <c r="Y204" s="80" t="s">
        <v>5826</v>
      </c>
      <c r="Z204" s="80" t="s">
        <v>3005</v>
      </c>
      <c r="AA204" s="369" t="str">
        <f t="shared" si="23"/>
        <v>18x9, 8x170, 18 OS</v>
      </c>
      <c r="AB204" s="82" t="s">
        <v>1864</v>
      </c>
      <c r="AC204" s="92">
        <f>_xlfn.IFNA(VLOOKUP(AB204,ACCESSORIES!F:K,6,FALSE),"N/A")</f>
        <v>33</v>
      </c>
      <c r="AD204" s="89" t="s">
        <v>85</v>
      </c>
      <c r="AE204" s="89" t="s">
        <v>85</v>
      </c>
      <c r="AF204" s="3" t="s">
        <v>3020</v>
      </c>
      <c r="AG204" s="82" t="s">
        <v>1951</v>
      </c>
      <c r="AH204" s="9">
        <f>_xlfn.IFNA(VLOOKUP(AG204,ACCESSORIES!F:K,6,FALSE),"N/A")</f>
        <v>1.1000000000000001</v>
      </c>
      <c r="AI204" s="105" t="s">
        <v>266</v>
      </c>
      <c r="AJ204" s="105" t="s">
        <v>85</v>
      </c>
      <c r="AK204" s="3" t="s">
        <v>85</v>
      </c>
      <c r="AL204" s="105" t="s">
        <v>85</v>
      </c>
      <c r="AM204" s="105">
        <v>16.2</v>
      </c>
      <c r="AN204" s="105">
        <v>200</v>
      </c>
      <c r="AO204" s="26">
        <v>3</v>
      </c>
      <c r="AP204" s="26">
        <v>3</v>
      </c>
      <c r="AQ204" s="26">
        <v>36</v>
      </c>
      <c r="AR204" s="26">
        <v>44</v>
      </c>
      <c r="AS204" s="26">
        <v>217</v>
      </c>
      <c r="AT204" s="107">
        <v>208</v>
      </c>
      <c r="AU204" s="106">
        <v>128</v>
      </c>
      <c r="AV204" s="55">
        <v>97.7</v>
      </c>
      <c r="AW204" s="55">
        <v>107</v>
      </c>
      <c r="AX204" s="55">
        <v>35</v>
      </c>
      <c r="AY204" s="105" t="s">
        <v>85</v>
      </c>
      <c r="AZ204" s="104" t="str">
        <f>_xlfn.IFNA(VLOOKUP(AY204,ACCESSORIES!F:K,6,FALSE),"N/A")</f>
        <v>N/A</v>
      </c>
      <c r="BA204" s="105" t="s">
        <v>85</v>
      </c>
      <c r="BB204" s="104" t="str">
        <f>_xlfn.IFNA(VLOOKUP(BA204,ACCESSORIES!F:K,6,FALSE),"N/A")</f>
        <v>N/A</v>
      </c>
      <c r="BC204" s="79">
        <v>38.58</v>
      </c>
      <c r="BD204" s="57">
        <v>20.6</v>
      </c>
      <c r="BE204" s="57">
        <v>20.6</v>
      </c>
      <c r="BF204" s="57">
        <v>11.4</v>
      </c>
      <c r="BG204" s="82">
        <v>36</v>
      </c>
      <c r="BH204" s="122" t="s">
        <v>3551</v>
      </c>
      <c r="BI204" s="51" t="s">
        <v>4217</v>
      </c>
      <c r="BJ204" s="83" t="s">
        <v>4233</v>
      </c>
      <c r="BK204" s="83" t="s">
        <v>5150</v>
      </c>
      <c r="BL204" s="83" t="s">
        <v>5880</v>
      </c>
      <c r="BM204" s="83" t="s">
        <v>5881</v>
      </c>
      <c r="BN204" s="83" t="s">
        <v>5851</v>
      </c>
      <c r="BO204" s="83" t="s">
        <v>5878</v>
      </c>
      <c r="BP204" s="83" t="s">
        <v>4235</v>
      </c>
      <c r="BQ204" s="83"/>
      <c r="BR204" s="83"/>
      <c r="BS204" s="83"/>
      <c r="BT204" s="351" t="s">
        <v>3647</v>
      </c>
      <c r="BU204" s="363" t="s">
        <v>3648</v>
      </c>
      <c r="BV204" s="351" t="s">
        <v>3649</v>
      </c>
      <c r="BW204" s="363" t="s">
        <v>3650</v>
      </c>
      <c r="BX204" s="96" t="str">
        <f t="shared" si="26"/>
        <v>MR305 NV, 18x9, +18mm Offset, 8x170, 130.81mm Centerbore, Machined - Matte Black Lip</v>
      </c>
      <c r="BY204" s="83" t="s">
        <v>4044</v>
      </c>
      <c r="BZ204" s="83" t="s">
        <v>4045</v>
      </c>
      <c r="CA204" s="83" t="str">
        <f t="shared" si="24"/>
        <v>STREET (3XX)</v>
      </c>
    </row>
    <row r="205" spans="1:79" s="39" customFormat="1" ht="15" customHeight="1">
      <c r="A205" s="23">
        <f t="shared" si="25"/>
        <v>203</v>
      </c>
      <c r="B205" s="105" t="s">
        <v>84</v>
      </c>
      <c r="C205" s="105" t="s">
        <v>1072</v>
      </c>
      <c r="D205" s="5" t="s">
        <v>2369</v>
      </c>
      <c r="E205" s="94" t="str">
        <f>CONCATENATE(LEFT(D205,5),VLOOKUP(CONCATENATE(N205,"x",O205),'PART NUMBER GUIDE'!$B$9:$C$45,2,FALSE),VLOOKUP(CONCATENATE(P205, V205), 'PART NUMBER GUIDE'!$Q$6:$R$84, 2, FALSE),VLOOKUP(Y205,'PART NUMBER GUIDE'!$J$8:$K$37,2, FALSE),IF(U205="N/A",IF(ABS(S205)&lt;10,"0"&amp;ABS(S205),ABS(S205)),CONCATENATE(LEFT(U205,1),RIGHT(U205,1))), F205, G205)</f>
        <v>MR30589087518</v>
      </c>
      <c r="F205" s="93"/>
      <c r="G205" s="93"/>
      <c r="H205" s="81" t="s">
        <v>505</v>
      </c>
      <c r="I205" s="356">
        <v>41275</v>
      </c>
      <c r="J205" s="87" t="s">
        <v>1265</v>
      </c>
      <c r="K205" s="400">
        <v>371.5</v>
      </c>
      <c r="L205" s="95">
        <f t="shared" si="21"/>
        <v>371.5</v>
      </c>
      <c r="M205" s="402"/>
      <c r="N205" s="5">
        <v>18</v>
      </c>
      <c r="O205" s="8">
        <v>9</v>
      </c>
      <c r="P205" s="105" t="str">
        <f t="shared" si="22"/>
        <v>8x170</v>
      </c>
      <c r="Q205" s="3">
        <v>8</v>
      </c>
      <c r="R205" s="3">
        <v>170</v>
      </c>
      <c r="S205" s="3">
        <v>18</v>
      </c>
      <c r="T205" s="17">
        <v>5.75</v>
      </c>
      <c r="U205" s="106" t="s">
        <v>85</v>
      </c>
      <c r="V205" s="17">
        <v>130.81</v>
      </c>
      <c r="W205" s="8">
        <v>33.840000000000003</v>
      </c>
      <c r="X205" s="52">
        <v>3640</v>
      </c>
      <c r="Y205" s="80" t="s">
        <v>2309</v>
      </c>
      <c r="Z205" s="81" t="s">
        <v>3002</v>
      </c>
      <c r="AA205" s="369" t="str">
        <f t="shared" si="23"/>
        <v>18x9, 8x170, 18 OS</v>
      </c>
      <c r="AB205" s="82" t="s">
        <v>1864</v>
      </c>
      <c r="AC205" s="92">
        <f>_xlfn.IFNA(VLOOKUP(AB205,ACCESSORIES!F:K,6,FALSE),"N/A")</f>
        <v>33</v>
      </c>
      <c r="AD205" s="89" t="s">
        <v>85</v>
      </c>
      <c r="AE205" s="105" t="s">
        <v>85</v>
      </c>
      <c r="AF205" s="3" t="s">
        <v>3020</v>
      </c>
      <c r="AG205" s="82" t="s">
        <v>1951</v>
      </c>
      <c r="AH205" s="9">
        <f>_xlfn.IFNA(VLOOKUP(AG205,ACCESSORIES!F:K,6,FALSE),"N/A")</f>
        <v>1.1000000000000001</v>
      </c>
      <c r="AI205" s="105" t="s">
        <v>266</v>
      </c>
      <c r="AJ205" s="105" t="s">
        <v>85</v>
      </c>
      <c r="AK205" s="3" t="s">
        <v>85</v>
      </c>
      <c r="AL205" s="105" t="s">
        <v>85</v>
      </c>
      <c r="AM205" s="105">
        <v>16.2</v>
      </c>
      <c r="AN205" s="105">
        <v>200</v>
      </c>
      <c r="AO205" s="26">
        <v>3</v>
      </c>
      <c r="AP205" s="26">
        <v>3</v>
      </c>
      <c r="AQ205" s="26">
        <v>36</v>
      </c>
      <c r="AR205" s="26">
        <v>44</v>
      </c>
      <c r="AS205" s="26">
        <v>217</v>
      </c>
      <c r="AT205" s="107">
        <v>208</v>
      </c>
      <c r="AU205" s="106">
        <v>128</v>
      </c>
      <c r="AV205" s="55">
        <v>97.7</v>
      </c>
      <c r="AW205" s="55">
        <v>107</v>
      </c>
      <c r="AX205" s="55">
        <v>35</v>
      </c>
      <c r="AY205" s="105" t="s">
        <v>85</v>
      </c>
      <c r="AZ205" s="104" t="str">
        <f>_xlfn.IFNA(VLOOKUP(AY205,ACCESSORIES!F:K,6,FALSE),"N/A")</f>
        <v>N/A</v>
      </c>
      <c r="BA205" s="105" t="s">
        <v>85</v>
      </c>
      <c r="BB205" s="104" t="str">
        <f>_xlfn.IFNA(VLOOKUP(BA205,ACCESSORIES!F:K,6,FALSE),"N/A")</f>
        <v>N/A</v>
      </c>
      <c r="BC205" s="79">
        <v>39.130000000000003</v>
      </c>
      <c r="BD205" s="57">
        <v>20.6</v>
      </c>
      <c r="BE205" s="57">
        <v>20.6</v>
      </c>
      <c r="BF205" s="57">
        <v>11.4</v>
      </c>
      <c r="BG205" s="82">
        <v>36</v>
      </c>
      <c r="BH205" s="122" t="s">
        <v>3551</v>
      </c>
      <c r="BI205" s="51" t="s">
        <v>4217</v>
      </c>
      <c r="BJ205" s="83" t="s">
        <v>4233</v>
      </c>
      <c r="BK205" s="83" t="s">
        <v>5150</v>
      </c>
      <c r="BL205" s="83" t="s">
        <v>5880</v>
      </c>
      <c r="BM205" s="83" t="s">
        <v>5881</v>
      </c>
      <c r="BN205" s="83" t="s">
        <v>5851</v>
      </c>
      <c r="BO205" s="83" t="s">
        <v>5878</v>
      </c>
      <c r="BP205" s="83" t="s">
        <v>4235</v>
      </c>
      <c r="BQ205" s="83"/>
      <c r="BR205" s="83"/>
      <c r="BS205" s="83"/>
      <c r="BT205" s="351" t="s">
        <v>3639</v>
      </c>
      <c r="BU205" s="363" t="s">
        <v>3640</v>
      </c>
      <c r="BV205" s="351" t="s">
        <v>3641</v>
      </c>
      <c r="BW205" s="363" t="s">
        <v>3642</v>
      </c>
      <c r="BX205" s="96" t="str">
        <f t="shared" si="26"/>
        <v>MR305 NV, 18x9, +18mm Offset, 8x170, 130.81mm Centerbore, Matte Black</v>
      </c>
      <c r="BY205" s="83" t="s">
        <v>4044</v>
      </c>
      <c r="BZ205" s="83" t="s">
        <v>4045</v>
      </c>
      <c r="CA205" s="83" t="str">
        <f t="shared" si="24"/>
        <v>STREET (3XX)</v>
      </c>
    </row>
    <row r="206" spans="1:79" s="39" customFormat="1" ht="15" customHeight="1">
      <c r="A206" s="23">
        <f t="shared" si="25"/>
        <v>204</v>
      </c>
      <c r="B206" s="105" t="s">
        <v>84</v>
      </c>
      <c r="C206" s="105" t="s">
        <v>1072</v>
      </c>
      <c r="D206" s="5" t="s">
        <v>2369</v>
      </c>
      <c r="E206" s="94" t="str">
        <f>CONCATENATE(LEFT(D206,5),VLOOKUP(CONCATENATE(N206,"x",O206),'PART NUMBER GUIDE'!$B$9:$C$45,2,FALSE),VLOOKUP(CONCATENATE(P206, V206), 'PART NUMBER GUIDE'!$Q$6:$R$84, 2, FALSE),VLOOKUP(Y206,'PART NUMBER GUIDE'!$J$8:$K$37,2, FALSE),IF(U206="N/A",IF(ABS(S206)&lt;10,"0"&amp;ABS(S206),ABS(S206)),CONCATENATE(LEFT(U206,1),RIGHT(U206,1))), F206, G206)</f>
        <v>MR30589087818</v>
      </c>
      <c r="F206" s="93"/>
      <c r="G206" s="93"/>
      <c r="H206" s="81" t="s">
        <v>6331</v>
      </c>
      <c r="I206" s="356">
        <v>44596</v>
      </c>
      <c r="J206" s="87" t="s">
        <v>1265</v>
      </c>
      <c r="K206" s="400">
        <v>410</v>
      </c>
      <c r="L206" s="95">
        <f t="shared" si="21"/>
        <v>410</v>
      </c>
      <c r="M206" s="402"/>
      <c r="N206" s="5">
        <v>18</v>
      </c>
      <c r="O206" s="8">
        <v>9</v>
      </c>
      <c r="P206" s="105" t="str">
        <f t="shared" si="22"/>
        <v>8x170</v>
      </c>
      <c r="Q206" s="3">
        <v>8</v>
      </c>
      <c r="R206" s="3">
        <v>170</v>
      </c>
      <c r="S206" s="3">
        <v>18</v>
      </c>
      <c r="T206" s="17">
        <v>5.75</v>
      </c>
      <c r="U206" s="106" t="s">
        <v>85</v>
      </c>
      <c r="V206" s="17">
        <v>130.81</v>
      </c>
      <c r="W206" s="8">
        <v>32.409999999999997</v>
      </c>
      <c r="X206" s="52">
        <v>3640</v>
      </c>
      <c r="Y206" s="80" t="s">
        <v>6067</v>
      </c>
      <c r="Z206" s="80" t="s">
        <v>3007</v>
      </c>
      <c r="AA206" s="369" t="str">
        <f t="shared" si="23"/>
        <v>18x9, 8x170, 18 OS</v>
      </c>
      <c r="AB206" s="82" t="s">
        <v>1864</v>
      </c>
      <c r="AC206" s="92">
        <f>_xlfn.IFNA(VLOOKUP(AB206,ACCESSORIES!F:K,6,FALSE),"N/A")</f>
        <v>33</v>
      </c>
      <c r="AD206" s="89" t="s">
        <v>85</v>
      </c>
      <c r="AE206" s="105" t="s">
        <v>85</v>
      </c>
      <c r="AF206" s="3" t="s">
        <v>3020</v>
      </c>
      <c r="AG206" s="82" t="s">
        <v>1951</v>
      </c>
      <c r="AH206" s="9">
        <f>_xlfn.IFNA(VLOOKUP(AG206,ACCESSORIES!F:K,6,FALSE),"N/A")</f>
        <v>1.1000000000000001</v>
      </c>
      <c r="AI206" s="105" t="s">
        <v>266</v>
      </c>
      <c r="AJ206" s="105" t="s">
        <v>85</v>
      </c>
      <c r="AK206" s="3" t="s">
        <v>85</v>
      </c>
      <c r="AL206" s="105" t="s">
        <v>85</v>
      </c>
      <c r="AM206" s="105">
        <v>16.2</v>
      </c>
      <c r="AN206" s="105">
        <v>200</v>
      </c>
      <c r="AO206" s="26">
        <v>3</v>
      </c>
      <c r="AP206" s="26">
        <v>3</v>
      </c>
      <c r="AQ206" s="26">
        <v>36</v>
      </c>
      <c r="AR206" s="26">
        <v>44</v>
      </c>
      <c r="AS206" s="26">
        <v>217</v>
      </c>
      <c r="AT206" s="107">
        <v>208</v>
      </c>
      <c r="AU206" s="106">
        <v>128</v>
      </c>
      <c r="AV206" s="11">
        <v>97.7</v>
      </c>
      <c r="AW206" s="11">
        <v>107</v>
      </c>
      <c r="AX206" s="55">
        <v>35</v>
      </c>
      <c r="AY206" s="105" t="s">
        <v>85</v>
      </c>
      <c r="AZ206" s="104" t="str">
        <f>_xlfn.IFNA(VLOOKUP(AY206,ACCESSORIES!F:K,6,FALSE),"N/A")</f>
        <v>N/A</v>
      </c>
      <c r="BA206" s="105" t="s">
        <v>85</v>
      </c>
      <c r="BB206" s="104" t="str">
        <f>_xlfn.IFNA(VLOOKUP(BA206,ACCESSORIES!F:K,6,FALSE),"N/A")</f>
        <v>N/A</v>
      </c>
      <c r="BC206" s="79">
        <v>37.770000000000003</v>
      </c>
      <c r="BD206" s="57">
        <v>20.6</v>
      </c>
      <c r="BE206" s="57">
        <v>20.6</v>
      </c>
      <c r="BF206" s="57">
        <v>11.4</v>
      </c>
      <c r="BG206" s="82">
        <v>36</v>
      </c>
      <c r="BH206" s="122" t="s">
        <v>3551</v>
      </c>
      <c r="BI206" s="51" t="s">
        <v>4217</v>
      </c>
      <c r="BJ206" s="83" t="s">
        <v>4233</v>
      </c>
      <c r="BK206" s="83" t="s">
        <v>5150</v>
      </c>
      <c r="BL206" s="83" t="s">
        <v>5880</v>
      </c>
      <c r="BM206" s="83" t="s">
        <v>5881</v>
      </c>
      <c r="BN206" s="83" t="s">
        <v>5851</v>
      </c>
      <c r="BO206" s="83" t="s">
        <v>5878</v>
      </c>
      <c r="BP206" s="83" t="s">
        <v>4235</v>
      </c>
      <c r="BQ206" s="83"/>
      <c r="BR206" s="83"/>
      <c r="BS206" s="83"/>
      <c r="BT206" s="351" t="s">
        <v>6638</v>
      </c>
      <c r="BU206" s="425" t="s">
        <v>6639</v>
      </c>
      <c r="BV206" s="351" t="s">
        <v>6640</v>
      </c>
      <c r="BW206" s="425" t="s">
        <v>6641</v>
      </c>
      <c r="BX206" s="96" t="str">
        <f t="shared" si="26"/>
        <v>MR305 NV, 18x9, +18mm Offset, 8x170, 130.81mm Centerbore, Titanium - Matte Black Lip</v>
      </c>
      <c r="BY206" s="83" t="s">
        <v>4044</v>
      </c>
      <c r="BZ206" s="83" t="s">
        <v>4045</v>
      </c>
      <c r="CA206" s="83" t="str">
        <f t="shared" si="24"/>
        <v>STREET (3XX)</v>
      </c>
    </row>
    <row r="207" spans="1:79" s="39" customFormat="1" ht="15" customHeight="1">
      <c r="A207" s="23">
        <f t="shared" si="25"/>
        <v>205</v>
      </c>
      <c r="B207" s="105" t="s">
        <v>84</v>
      </c>
      <c r="C207" s="105" t="s">
        <v>1072</v>
      </c>
      <c r="D207" s="5" t="s">
        <v>2369</v>
      </c>
      <c r="E207" s="94" t="str">
        <f>CONCATENATE(LEFT(D207,5),VLOOKUP(CONCATENATE(N207,"x",O207),'PART NUMBER GUIDE'!$B$9:$C$45,2,FALSE),VLOOKUP(CONCATENATE(P207, V207), 'PART NUMBER GUIDE'!$Q$6:$R$84, 2, FALSE),VLOOKUP(Y207,'PART NUMBER GUIDE'!$J$8:$K$37,2, FALSE),IF(U207="N/A",IF(ABS(S207)&lt;10,"0"&amp;ABS(S207),ABS(S207)),CONCATENATE(LEFT(U207,1),RIGHT(U207,1))), F207, G207)</f>
        <v>MR30589087918</v>
      </c>
      <c r="F207" s="93"/>
      <c r="G207" s="93"/>
      <c r="H207" s="81" t="s">
        <v>1982</v>
      </c>
      <c r="I207" s="356">
        <v>41275</v>
      </c>
      <c r="J207" s="87" t="s">
        <v>1265</v>
      </c>
      <c r="K207" s="400">
        <v>410</v>
      </c>
      <c r="L207" s="95">
        <f t="shared" si="21"/>
        <v>410</v>
      </c>
      <c r="M207" s="402"/>
      <c r="N207" s="5">
        <v>18</v>
      </c>
      <c r="O207" s="8">
        <v>9</v>
      </c>
      <c r="P207" s="105" t="str">
        <f t="shared" si="22"/>
        <v>8x170</v>
      </c>
      <c r="Q207" s="3">
        <v>8</v>
      </c>
      <c r="R207" s="3">
        <v>170</v>
      </c>
      <c r="S207" s="3">
        <v>18</v>
      </c>
      <c r="T207" s="17">
        <v>5.75</v>
      </c>
      <c r="U207" s="106" t="s">
        <v>85</v>
      </c>
      <c r="V207" s="17">
        <v>130.81</v>
      </c>
      <c r="W207" s="8">
        <v>32.479999999999997</v>
      </c>
      <c r="X207" s="52">
        <v>3640</v>
      </c>
      <c r="Y207" s="80" t="s">
        <v>5833</v>
      </c>
      <c r="Z207" s="80" t="s">
        <v>3003</v>
      </c>
      <c r="AA207" s="369" t="str">
        <f t="shared" si="23"/>
        <v>18x9, 8x170, 18 OS</v>
      </c>
      <c r="AB207" s="82" t="s">
        <v>1864</v>
      </c>
      <c r="AC207" s="92">
        <f>_xlfn.IFNA(VLOOKUP(AB207,ACCESSORIES!F:K,6,FALSE),"N/A")</f>
        <v>33</v>
      </c>
      <c r="AD207" s="89" t="s">
        <v>85</v>
      </c>
      <c r="AE207" s="105" t="s">
        <v>85</v>
      </c>
      <c r="AF207" s="3" t="s">
        <v>3020</v>
      </c>
      <c r="AG207" s="82" t="s">
        <v>1951</v>
      </c>
      <c r="AH207" s="9">
        <f>_xlfn.IFNA(VLOOKUP(AG207,ACCESSORIES!F:K,6,FALSE),"N/A")</f>
        <v>1.1000000000000001</v>
      </c>
      <c r="AI207" s="105" t="s">
        <v>266</v>
      </c>
      <c r="AJ207" s="105" t="s">
        <v>85</v>
      </c>
      <c r="AK207" s="3" t="s">
        <v>85</v>
      </c>
      <c r="AL207" s="105" t="s">
        <v>85</v>
      </c>
      <c r="AM207" s="105">
        <v>16.2</v>
      </c>
      <c r="AN207" s="105">
        <v>200</v>
      </c>
      <c r="AO207" s="26">
        <v>3</v>
      </c>
      <c r="AP207" s="26">
        <v>3</v>
      </c>
      <c r="AQ207" s="26">
        <v>36</v>
      </c>
      <c r="AR207" s="26">
        <v>44</v>
      </c>
      <c r="AS207" s="26">
        <v>217</v>
      </c>
      <c r="AT207" s="107">
        <v>208</v>
      </c>
      <c r="AU207" s="106">
        <v>128</v>
      </c>
      <c r="AV207" s="55">
        <v>97.7</v>
      </c>
      <c r="AW207" s="55">
        <v>107</v>
      </c>
      <c r="AX207" s="55">
        <v>35</v>
      </c>
      <c r="AY207" s="105" t="s">
        <v>85</v>
      </c>
      <c r="AZ207" s="104" t="str">
        <f>_xlfn.IFNA(VLOOKUP(AY207,ACCESSORIES!F:K,6,FALSE),"N/A")</f>
        <v>N/A</v>
      </c>
      <c r="BA207" s="105" t="s">
        <v>85</v>
      </c>
      <c r="BB207" s="104" t="str">
        <f>_xlfn.IFNA(VLOOKUP(BA207,ACCESSORIES!F:K,6,FALSE),"N/A")</f>
        <v>N/A</v>
      </c>
      <c r="BC207" s="79">
        <v>37.880000000000003</v>
      </c>
      <c r="BD207" s="57">
        <v>20.6</v>
      </c>
      <c r="BE207" s="57">
        <v>20.6</v>
      </c>
      <c r="BF207" s="57">
        <v>11.4</v>
      </c>
      <c r="BG207" s="82">
        <v>36</v>
      </c>
      <c r="BH207" s="122" t="s">
        <v>3551</v>
      </c>
      <c r="BI207" s="51" t="s">
        <v>4217</v>
      </c>
      <c r="BJ207" s="83" t="s">
        <v>4233</v>
      </c>
      <c r="BK207" s="83" t="s">
        <v>5150</v>
      </c>
      <c r="BL207" s="83" t="s">
        <v>5880</v>
      </c>
      <c r="BM207" s="83" t="s">
        <v>5881</v>
      </c>
      <c r="BN207" s="83" t="s">
        <v>5851</v>
      </c>
      <c r="BO207" s="83" t="s">
        <v>5878</v>
      </c>
      <c r="BP207" s="83" t="s">
        <v>4235</v>
      </c>
      <c r="BQ207" s="83"/>
      <c r="BR207" s="83"/>
      <c r="BS207" s="83"/>
      <c r="BT207" s="351" t="s">
        <v>3651</v>
      </c>
      <c r="BU207" s="363" t="s">
        <v>3652</v>
      </c>
      <c r="BV207" s="351" t="s">
        <v>3653</v>
      </c>
      <c r="BW207" s="363" t="s">
        <v>3654</v>
      </c>
      <c r="BX207" s="96" t="str">
        <f t="shared" si="26"/>
        <v>MR305 NV, 18x9, +18mm Offset, 8x170, 130.81mm Centerbore, Method Bronze - Matte Black Lip</v>
      </c>
      <c r="BY207" s="83" t="s">
        <v>4044</v>
      </c>
      <c r="BZ207" s="83" t="s">
        <v>4045</v>
      </c>
      <c r="CA207" s="83" t="str">
        <f t="shared" si="24"/>
        <v>STREET (3XX)</v>
      </c>
    </row>
    <row r="208" spans="1:79" s="39" customFormat="1" ht="15" customHeight="1">
      <c r="A208" s="23">
        <f t="shared" si="25"/>
        <v>206</v>
      </c>
      <c r="B208" s="105" t="s">
        <v>84</v>
      </c>
      <c r="C208" s="105" t="s">
        <v>1072</v>
      </c>
      <c r="D208" s="5" t="s">
        <v>2369</v>
      </c>
      <c r="E208" s="94" t="str">
        <f>CONCATENATE(LEFT(D208,5),VLOOKUP(CONCATENATE(N208,"x",O208),'PART NUMBER GUIDE'!$B$9:$C$45,2,FALSE),VLOOKUP(CONCATENATE(P208, V208), 'PART NUMBER GUIDE'!$Q$6:$R$84, 2, FALSE),VLOOKUP(Y208,'PART NUMBER GUIDE'!$J$8:$K$37,2, FALSE),IF(U208="N/A",IF(ABS(S208)&lt;10,"0"&amp;ABS(S208),ABS(S208)),CONCATENATE(LEFT(U208,1),RIGHT(U208,1))), F208, G208)</f>
        <v>MR30589087512N</v>
      </c>
      <c r="F208" s="93" t="s">
        <v>2239</v>
      </c>
      <c r="G208" s="93"/>
      <c r="H208" s="81" t="s">
        <v>504</v>
      </c>
      <c r="I208" s="356">
        <v>41275</v>
      </c>
      <c r="J208" s="87" t="s">
        <v>1265</v>
      </c>
      <c r="K208" s="400">
        <v>371.5</v>
      </c>
      <c r="L208" s="95">
        <f t="shared" si="21"/>
        <v>371.5</v>
      </c>
      <c r="M208" s="402"/>
      <c r="N208" s="5">
        <v>18</v>
      </c>
      <c r="O208" s="8">
        <v>9</v>
      </c>
      <c r="P208" s="105" t="str">
        <f t="shared" si="22"/>
        <v>8x170</v>
      </c>
      <c r="Q208" s="3">
        <v>8</v>
      </c>
      <c r="R208" s="3">
        <v>170</v>
      </c>
      <c r="S208" s="3">
        <v>-12</v>
      </c>
      <c r="T208" s="17">
        <v>4.5</v>
      </c>
      <c r="U208" s="106" t="s">
        <v>85</v>
      </c>
      <c r="V208" s="17">
        <v>130.81</v>
      </c>
      <c r="W208" s="8">
        <v>33.99</v>
      </c>
      <c r="X208" s="52">
        <v>3640</v>
      </c>
      <c r="Y208" s="80" t="s">
        <v>2309</v>
      </c>
      <c r="Z208" s="81" t="s">
        <v>3002</v>
      </c>
      <c r="AA208" s="369" t="str">
        <f t="shared" si="23"/>
        <v>18x9, 8x170, -12 OS</v>
      </c>
      <c r="AB208" s="82" t="s">
        <v>1864</v>
      </c>
      <c r="AC208" s="92">
        <f>_xlfn.IFNA(VLOOKUP(AB208,ACCESSORIES!F:K,6,FALSE),"N/A")</f>
        <v>33</v>
      </c>
      <c r="AD208" s="89" t="s">
        <v>85</v>
      </c>
      <c r="AE208" s="82" t="s">
        <v>85</v>
      </c>
      <c r="AF208" s="3" t="s">
        <v>3020</v>
      </c>
      <c r="AG208" s="82" t="s">
        <v>1951</v>
      </c>
      <c r="AH208" s="9">
        <f>_xlfn.IFNA(VLOOKUP(AG208,ACCESSORIES!F:K,6,FALSE),"N/A")</f>
        <v>1.1000000000000001</v>
      </c>
      <c r="AI208" s="105" t="s">
        <v>266</v>
      </c>
      <c r="AJ208" s="105" t="s">
        <v>85</v>
      </c>
      <c r="AK208" s="3" t="s">
        <v>85</v>
      </c>
      <c r="AL208" s="105" t="s">
        <v>85</v>
      </c>
      <c r="AM208" s="105">
        <v>16.2</v>
      </c>
      <c r="AN208" s="105">
        <v>200</v>
      </c>
      <c r="AO208" s="26">
        <v>3</v>
      </c>
      <c r="AP208" s="26">
        <v>3</v>
      </c>
      <c r="AQ208" s="26">
        <v>46</v>
      </c>
      <c r="AR208" s="26">
        <v>60</v>
      </c>
      <c r="AS208" s="26">
        <v>220</v>
      </c>
      <c r="AT208" s="107">
        <v>216</v>
      </c>
      <c r="AU208" s="106">
        <v>128</v>
      </c>
      <c r="AV208" s="55">
        <v>97.7</v>
      </c>
      <c r="AW208" s="55">
        <v>107</v>
      </c>
      <c r="AX208" s="55">
        <v>37</v>
      </c>
      <c r="AY208" s="105" t="s">
        <v>85</v>
      </c>
      <c r="AZ208" s="104" t="str">
        <f>_xlfn.IFNA(VLOOKUP(AY208,ACCESSORIES!F:K,6,FALSE),"N/A")</f>
        <v>N/A</v>
      </c>
      <c r="BA208" s="105" t="s">
        <v>85</v>
      </c>
      <c r="BB208" s="104" t="str">
        <f>_xlfn.IFNA(VLOOKUP(BA208,ACCESSORIES!F:K,6,FALSE),"N/A")</f>
        <v>N/A</v>
      </c>
      <c r="BC208" s="79">
        <v>39.17</v>
      </c>
      <c r="BD208" s="57">
        <v>20.6</v>
      </c>
      <c r="BE208" s="57">
        <v>20.6</v>
      </c>
      <c r="BF208" s="57">
        <v>11.4</v>
      </c>
      <c r="BG208" s="82">
        <v>36</v>
      </c>
      <c r="BH208" s="122" t="s">
        <v>3551</v>
      </c>
      <c r="BI208" s="51" t="s">
        <v>4217</v>
      </c>
      <c r="BJ208" s="83" t="s">
        <v>4233</v>
      </c>
      <c r="BK208" s="83" t="s">
        <v>5150</v>
      </c>
      <c r="BL208" s="83" t="s">
        <v>5880</v>
      </c>
      <c r="BM208" s="83" t="s">
        <v>5881</v>
      </c>
      <c r="BN208" s="83" t="s">
        <v>5851</v>
      </c>
      <c r="BO208" s="83" t="s">
        <v>5878</v>
      </c>
      <c r="BP208" s="83" t="s">
        <v>4235</v>
      </c>
      <c r="BQ208" s="83"/>
      <c r="BR208" s="83"/>
      <c r="BS208" s="83"/>
      <c r="BT208" s="351" t="s">
        <v>3639</v>
      </c>
      <c r="BU208" s="363" t="s">
        <v>3640</v>
      </c>
      <c r="BV208" s="351" t="s">
        <v>3641</v>
      </c>
      <c r="BW208" s="363" t="s">
        <v>3642</v>
      </c>
      <c r="BX208" s="96" t="str">
        <f t="shared" si="26"/>
        <v>MR305 NV, 18x9, -12mm Offset, 8x170, 130.81mm Centerbore, Matte Black</v>
      </c>
      <c r="BY208" s="83" t="s">
        <v>4044</v>
      </c>
      <c r="BZ208" s="83" t="s">
        <v>4045</v>
      </c>
      <c r="CA208" s="83" t="str">
        <f t="shared" si="24"/>
        <v>STREET (3XX)</v>
      </c>
    </row>
    <row r="209" spans="1:79" s="39" customFormat="1" ht="15" customHeight="1">
      <c r="A209" s="23">
        <f t="shared" si="25"/>
        <v>207</v>
      </c>
      <c r="B209" s="105" t="s">
        <v>84</v>
      </c>
      <c r="C209" s="105" t="s">
        <v>1072</v>
      </c>
      <c r="D209" s="5" t="s">
        <v>2369</v>
      </c>
      <c r="E209" s="94" t="str">
        <f>CONCATENATE(LEFT(D209,5),VLOOKUP(CONCATENATE(N209,"x",O209),'PART NUMBER GUIDE'!$B$9:$C$45,2,FALSE),VLOOKUP(CONCATENATE(P209, V209), 'PART NUMBER GUIDE'!$Q$6:$R$84, 2, FALSE),VLOOKUP(Y209,'PART NUMBER GUIDE'!$J$8:$K$37,2, FALSE),IF(U209="N/A",IF(ABS(S209)&lt;10,"0"&amp;ABS(S209),ABS(S209)),CONCATENATE(LEFT(U209,1),RIGHT(U209,1))), F209, G209)</f>
        <v>MR30529055518</v>
      </c>
      <c r="F209" s="93"/>
      <c r="G209" s="93"/>
      <c r="H209" s="91" t="s">
        <v>1045</v>
      </c>
      <c r="I209" s="356">
        <v>41275</v>
      </c>
      <c r="J209" s="87" t="s">
        <v>1265</v>
      </c>
      <c r="K209" s="400">
        <v>423</v>
      </c>
      <c r="L209" s="95">
        <f t="shared" si="21"/>
        <v>423</v>
      </c>
      <c r="M209" s="402"/>
      <c r="N209" s="83">
        <v>20</v>
      </c>
      <c r="O209" s="8">
        <v>9</v>
      </c>
      <c r="P209" s="105" t="str">
        <f t="shared" si="22"/>
        <v>5x5.5</v>
      </c>
      <c r="Q209" s="83">
        <v>5</v>
      </c>
      <c r="R209" s="83">
        <v>5.5</v>
      </c>
      <c r="S209" s="83">
        <v>18</v>
      </c>
      <c r="T209" s="17">
        <v>5.75</v>
      </c>
      <c r="U209" s="106" t="s">
        <v>85</v>
      </c>
      <c r="V209" s="17">
        <v>108</v>
      </c>
      <c r="W209" s="85">
        <v>38.29</v>
      </c>
      <c r="X209" s="52">
        <v>2500</v>
      </c>
      <c r="Y209" s="80" t="s">
        <v>2309</v>
      </c>
      <c r="Z209" s="81" t="s">
        <v>3002</v>
      </c>
      <c r="AA209" s="369" t="str">
        <f t="shared" si="23"/>
        <v>20x9, 5x5.5, 18 OS</v>
      </c>
      <c r="AB209" s="82" t="s">
        <v>1600</v>
      </c>
      <c r="AC209" s="92">
        <f>_xlfn.IFNA(VLOOKUP(AB209,ACCESSORIES!F:K,6,FALSE),"N/A")</f>
        <v>33</v>
      </c>
      <c r="AD209" s="89" t="s">
        <v>85</v>
      </c>
      <c r="AE209" s="82" t="s">
        <v>85</v>
      </c>
      <c r="AF209" s="105" t="s">
        <v>3016</v>
      </c>
      <c r="AG209" s="82" t="s">
        <v>1951</v>
      </c>
      <c r="AH209" s="9">
        <f>_xlfn.IFNA(VLOOKUP(AG209,ACCESSORIES!F:K,6,FALSE),"N/A")</f>
        <v>1.1000000000000001</v>
      </c>
      <c r="AI209" s="105" t="s">
        <v>266</v>
      </c>
      <c r="AJ209" s="3" t="s">
        <v>85</v>
      </c>
      <c r="AK209" s="3" t="s">
        <v>85</v>
      </c>
      <c r="AL209" s="105" t="s">
        <v>85</v>
      </c>
      <c r="AM209" s="105">
        <v>16.2</v>
      </c>
      <c r="AN209" s="105">
        <v>170</v>
      </c>
      <c r="AO209" s="26">
        <v>3</v>
      </c>
      <c r="AP209" s="26">
        <v>22</v>
      </c>
      <c r="AQ209" s="26">
        <v>21</v>
      </c>
      <c r="AR209" s="26">
        <v>30</v>
      </c>
      <c r="AS209" s="26">
        <v>243</v>
      </c>
      <c r="AT209" s="107">
        <v>234</v>
      </c>
      <c r="AU209" s="106">
        <v>107</v>
      </c>
      <c r="AV209" s="55">
        <v>41</v>
      </c>
      <c r="AW209" s="55">
        <v>74</v>
      </c>
      <c r="AX209" s="55">
        <v>36</v>
      </c>
      <c r="AY209" s="105" t="s">
        <v>85</v>
      </c>
      <c r="AZ209" s="104" t="str">
        <f>_xlfn.IFNA(VLOOKUP(AY209,ACCESSORIES!F:K,6,FALSE),"N/A")</f>
        <v>N/A</v>
      </c>
      <c r="BA209" s="105" t="s">
        <v>85</v>
      </c>
      <c r="BB209" s="104" t="str">
        <f>_xlfn.IFNA(VLOOKUP(BA209,ACCESSORIES!F:K,6,FALSE),"N/A")</f>
        <v>N/A</v>
      </c>
      <c r="BC209" s="79">
        <v>44.28</v>
      </c>
      <c r="BD209" s="57">
        <v>22.6</v>
      </c>
      <c r="BE209" s="57">
        <v>22.6</v>
      </c>
      <c r="BF209" s="57">
        <v>11.6</v>
      </c>
      <c r="BG209" s="83">
        <v>24</v>
      </c>
      <c r="BH209" s="122" t="s">
        <v>3551</v>
      </c>
      <c r="BI209" s="51" t="s">
        <v>4217</v>
      </c>
      <c r="BJ209" s="83" t="s">
        <v>4233</v>
      </c>
      <c r="BK209" s="83" t="s">
        <v>5150</v>
      </c>
      <c r="BL209" s="83" t="s">
        <v>5880</v>
      </c>
      <c r="BM209" s="83" t="s">
        <v>5881</v>
      </c>
      <c r="BN209" s="83" t="s">
        <v>5851</v>
      </c>
      <c r="BO209" s="83" t="s">
        <v>5878</v>
      </c>
      <c r="BP209" s="83" t="s">
        <v>4235</v>
      </c>
      <c r="BQ209" s="83"/>
      <c r="BR209" s="83"/>
      <c r="BS209" s="83"/>
      <c r="BT209" s="351" t="s">
        <v>3623</v>
      </c>
      <c r="BU209" s="363" t="s">
        <v>3624</v>
      </c>
      <c r="BV209" s="351" t="s">
        <v>3625</v>
      </c>
      <c r="BW209" s="363" t="s">
        <v>3626</v>
      </c>
      <c r="BX209" s="96" t="str">
        <f t="shared" si="26"/>
        <v>MR305 NV, 20x9, +18mm Offset, 5x5.5, 108mm Centerbore, Matte Black</v>
      </c>
      <c r="BY209" s="83" t="s">
        <v>4044</v>
      </c>
      <c r="BZ209" s="83" t="s">
        <v>4045</v>
      </c>
      <c r="CA209" s="83" t="str">
        <f t="shared" si="24"/>
        <v>STREET (3XX)</v>
      </c>
    </row>
    <row r="210" spans="1:79" s="39" customFormat="1" ht="15" customHeight="1">
      <c r="A210" s="23">
        <f t="shared" si="25"/>
        <v>208</v>
      </c>
      <c r="B210" s="105" t="s">
        <v>84</v>
      </c>
      <c r="C210" s="105" t="s">
        <v>1072</v>
      </c>
      <c r="D210" s="5" t="s">
        <v>2369</v>
      </c>
      <c r="E210" s="94" t="str">
        <f>CONCATENATE(LEFT(D210,5),VLOOKUP(CONCATENATE(N210,"x",O210),'PART NUMBER GUIDE'!$B$9:$C$45,2,FALSE),VLOOKUP(CONCATENATE(P210, V210), 'PART NUMBER GUIDE'!$Q$6:$R$84, 2, FALSE),VLOOKUP(Y210,'PART NUMBER GUIDE'!$J$8:$K$37,2, FALSE),IF(U210="N/A",IF(ABS(S210)&lt;10,"0"&amp;ABS(S210),ABS(S210)),CONCATENATE(LEFT(U210,1),RIGHT(U210,1))), F210, G210)</f>
        <v>MR30529016518</v>
      </c>
      <c r="F210" s="93"/>
      <c r="G210" s="93"/>
      <c r="H210" s="81" t="s">
        <v>439</v>
      </c>
      <c r="I210" s="356">
        <v>41275</v>
      </c>
      <c r="J210" s="87" t="s">
        <v>1265</v>
      </c>
      <c r="K210" s="400">
        <v>423</v>
      </c>
      <c r="L210" s="95">
        <f t="shared" si="21"/>
        <v>423</v>
      </c>
      <c r="M210" s="402"/>
      <c r="N210" s="5">
        <v>20</v>
      </c>
      <c r="O210" s="8">
        <v>9</v>
      </c>
      <c r="P210" s="105" t="str">
        <f t="shared" si="22"/>
        <v>6x135</v>
      </c>
      <c r="Q210" s="3">
        <v>6</v>
      </c>
      <c r="R210" s="3">
        <v>135</v>
      </c>
      <c r="S210" s="3">
        <v>18</v>
      </c>
      <c r="T210" s="17">
        <v>5.75</v>
      </c>
      <c r="U210" s="106" t="s">
        <v>85</v>
      </c>
      <c r="V210" s="17">
        <v>94</v>
      </c>
      <c r="W210" s="8">
        <v>38.619999999999997</v>
      </c>
      <c r="X210" s="52">
        <v>2500</v>
      </c>
      <c r="Y210" s="80" t="s">
        <v>2309</v>
      </c>
      <c r="Z210" s="81" t="s">
        <v>3002</v>
      </c>
      <c r="AA210" s="369" t="str">
        <f t="shared" si="23"/>
        <v>20x9, 6x135, 18 OS</v>
      </c>
      <c r="AB210" s="82" t="s">
        <v>1596</v>
      </c>
      <c r="AC210" s="92">
        <f>_xlfn.IFNA(VLOOKUP(AB210,ACCESSORIES!F:K,6,FALSE),"N/A")</f>
        <v>33</v>
      </c>
      <c r="AD210" s="89" t="s">
        <v>85</v>
      </c>
      <c r="AE210" s="105" t="s">
        <v>85</v>
      </c>
      <c r="AF210" s="82" t="s">
        <v>3015</v>
      </c>
      <c r="AG210" s="82" t="s">
        <v>1951</v>
      </c>
      <c r="AH210" s="9">
        <f>_xlfn.IFNA(VLOOKUP(AG210,ACCESSORIES!F:K,6,FALSE),"N/A")</f>
        <v>1.1000000000000001</v>
      </c>
      <c r="AI210" s="105" t="s">
        <v>266</v>
      </c>
      <c r="AJ210" s="105" t="s">
        <v>85</v>
      </c>
      <c r="AK210" s="3" t="s">
        <v>85</v>
      </c>
      <c r="AL210" s="105" t="s">
        <v>85</v>
      </c>
      <c r="AM210" s="105">
        <v>16.2</v>
      </c>
      <c r="AN210" s="105">
        <v>170</v>
      </c>
      <c r="AO210" s="105">
        <v>3</v>
      </c>
      <c r="AP210" s="105">
        <v>9.3000000000000007</v>
      </c>
      <c r="AQ210" s="26">
        <v>21</v>
      </c>
      <c r="AR210" s="105">
        <v>30</v>
      </c>
      <c r="AS210" s="26">
        <v>243</v>
      </c>
      <c r="AT210" s="105">
        <v>234</v>
      </c>
      <c r="AU210" s="106">
        <v>90</v>
      </c>
      <c r="AV210" s="55">
        <v>52.7</v>
      </c>
      <c r="AW210" s="55">
        <v>75</v>
      </c>
      <c r="AX210" s="55">
        <v>36</v>
      </c>
      <c r="AY210" s="105" t="s">
        <v>85</v>
      </c>
      <c r="AZ210" s="104" t="str">
        <f>_xlfn.IFNA(VLOOKUP(AY210,ACCESSORIES!F:K,6,FALSE),"N/A")</f>
        <v>N/A</v>
      </c>
      <c r="BA210" s="105" t="s">
        <v>85</v>
      </c>
      <c r="BB210" s="104" t="str">
        <f>_xlfn.IFNA(VLOOKUP(BA210,ACCESSORIES!F:K,6,FALSE),"N/A")</f>
        <v>N/A</v>
      </c>
      <c r="BC210" s="79">
        <v>44.75</v>
      </c>
      <c r="BD210" s="57">
        <v>22.6</v>
      </c>
      <c r="BE210" s="57">
        <v>22.6</v>
      </c>
      <c r="BF210" s="57">
        <v>11.6</v>
      </c>
      <c r="BG210" s="82">
        <v>24</v>
      </c>
      <c r="BH210" s="122" t="s">
        <v>3551</v>
      </c>
      <c r="BI210" s="51" t="s">
        <v>4217</v>
      </c>
      <c r="BJ210" s="83" t="s">
        <v>4233</v>
      </c>
      <c r="BK210" s="83" t="s">
        <v>5150</v>
      </c>
      <c r="BL210" s="83" t="s">
        <v>5880</v>
      </c>
      <c r="BM210" s="83" t="s">
        <v>5881</v>
      </c>
      <c r="BN210" s="83" t="s">
        <v>5851</v>
      </c>
      <c r="BO210" s="83" t="s">
        <v>5878</v>
      </c>
      <c r="BP210" s="83" t="s">
        <v>4235</v>
      </c>
      <c r="BQ210" s="83"/>
      <c r="BR210" s="83"/>
      <c r="BS210" s="83"/>
      <c r="BT210" s="351" t="s">
        <v>3631</v>
      </c>
      <c r="BU210" s="363" t="s">
        <v>3632</v>
      </c>
      <c r="BV210" s="351" t="s">
        <v>3633</v>
      </c>
      <c r="BW210" s="363" t="s">
        <v>3634</v>
      </c>
      <c r="BX210" s="96" t="str">
        <f t="shared" si="26"/>
        <v>MR305 NV, 20x9, +18mm Offset, 6x135, 94mm Centerbore, Matte Black</v>
      </c>
      <c r="BY210" s="83" t="s">
        <v>4044</v>
      </c>
      <c r="BZ210" s="83" t="s">
        <v>4045</v>
      </c>
      <c r="CA210" s="83" t="str">
        <f t="shared" si="24"/>
        <v>STREET (3XX)</v>
      </c>
    </row>
    <row r="211" spans="1:79" s="39" customFormat="1" ht="15" customHeight="1">
      <c r="A211" s="23">
        <f t="shared" si="25"/>
        <v>209</v>
      </c>
      <c r="B211" s="105" t="s">
        <v>84</v>
      </c>
      <c r="C211" s="105" t="s">
        <v>1072</v>
      </c>
      <c r="D211" s="5" t="s">
        <v>2369</v>
      </c>
      <c r="E211" s="94" t="str">
        <f>CONCATENATE(LEFT(D211,5),VLOOKUP(CONCATENATE(N211,"x",O211),'PART NUMBER GUIDE'!$B$9:$C$45,2,FALSE),VLOOKUP(CONCATENATE(P211, V211), 'PART NUMBER GUIDE'!$Q$6:$R$84, 2, FALSE),VLOOKUP(Y211,'PART NUMBER GUIDE'!$J$8:$K$37,2, FALSE),IF(U211="N/A",IF(ABS(S211)&lt;10,"0"&amp;ABS(S211),ABS(S211)),CONCATENATE(LEFT(U211,1),RIGHT(U211,1))), F211, G211)</f>
        <v>MR30529016918</v>
      </c>
      <c r="F211" s="93"/>
      <c r="G211" s="93"/>
      <c r="H211" s="81" t="s">
        <v>440</v>
      </c>
      <c r="I211" s="356">
        <v>41275</v>
      </c>
      <c r="J211" s="87" t="s">
        <v>1265</v>
      </c>
      <c r="K211" s="400">
        <v>439</v>
      </c>
      <c r="L211" s="95">
        <f t="shared" si="21"/>
        <v>439</v>
      </c>
      <c r="M211" s="402"/>
      <c r="N211" s="5">
        <v>20</v>
      </c>
      <c r="O211" s="8">
        <v>9</v>
      </c>
      <c r="P211" s="105" t="str">
        <f t="shared" si="22"/>
        <v>6x135</v>
      </c>
      <c r="Q211" s="3">
        <v>6</v>
      </c>
      <c r="R211" s="3">
        <v>135</v>
      </c>
      <c r="S211" s="3">
        <v>18</v>
      </c>
      <c r="T211" s="17">
        <v>5.75</v>
      </c>
      <c r="U211" s="106" t="s">
        <v>85</v>
      </c>
      <c r="V211" s="17">
        <v>94</v>
      </c>
      <c r="W211" s="8">
        <v>37.26</v>
      </c>
      <c r="X211" s="52">
        <v>2500</v>
      </c>
      <c r="Y211" s="80" t="s">
        <v>5833</v>
      </c>
      <c r="Z211" s="80" t="s">
        <v>3003</v>
      </c>
      <c r="AA211" s="369" t="str">
        <f t="shared" si="23"/>
        <v>20x9, 6x135, 18 OS</v>
      </c>
      <c r="AB211" s="82" t="s">
        <v>1596</v>
      </c>
      <c r="AC211" s="92">
        <f>_xlfn.IFNA(VLOOKUP(AB211,ACCESSORIES!F:K,6,FALSE),"N/A")</f>
        <v>33</v>
      </c>
      <c r="AD211" s="89" t="s">
        <v>85</v>
      </c>
      <c r="AE211" s="105" t="s">
        <v>85</v>
      </c>
      <c r="AF211" s="82" t="s">
        <v>3015</v>
      </c>
      <c r="AG211" s="82" t="s">
        <v>1951</v>
      </c>
      <c r="AH211" s="9">
        <f>_xlfn.IFNA(VLOOKUP(AG211,ACCESSORIES!F:K,6,FALSE),"N/A")</f>
        <v>1.1000000000000001</v>
      </c>
      <c r="AI211" s="105" t="s">
        <v>266</v>
      </c>
      <c r="AJ211" s="105" t="s">
        <v>85</v>
      </c>
      <c r="AK211" s="3" t="s">
        <v>85</v>
      </c>
      <c r="AL211" s="105" t="s">
        <v>85</v>
      </c>
      <c r="AM211" s="105">
        <v>16.2</v>
      </c>
      <c r="AN211" s="105">
        <v>170</v>
      </c>
      <c r="AO211" s="105">
        <v>3</v>
      </c>
      <c r="AP211" s="26">
        <v>22</v>
      </c>
      <c r="AQ211" s="26">
        <v>21</v>
      </c>
      <c r="AR211" s="26">
        <v>30</v>
      </c>
      <c r="AS211" s="26">
        <v>243</v>
      </c>
      <c r="AT211" s="105">
        <v>234</v>
      </c>
      <c r="AU211" s="106">
        <v>90</v>
      </c>
      <c r="AV211" s="55">
        <v>52.7</v>
      </c>
      <c r="AW211" s="55">
        <v>75</v>
      </c>
      <c r="AX211" s="55">
        <v>36</v>
      </c>
      <c r="AY211" s="105" t="s">
        <v>85</v>
      </c>
      <c r="AZ211" s="104" t="str">
        <f>_xlfn.IFNA(VLOOKUP(AY211,ACCESSORIES!F:K,6,FALSE),"N/A")</f>
        <v>N/A</v>
      </c>
      <c r="BA211" s="105" t="s">
        <v>85</v>
      </c>
      <c r="BB211" s="104" t="str">
        <f>_xlfn.IFNA(VLOOKUP(BA211,ACCESSORIES!F:K,6,FALSE),"N/A")</f>
        <v>N/A</v>
      </c>
      <c r="BC211" s="79">
        <v>43.21</v>
      </c>
      <c r="BD211" s="57">
        <v>22.6</v>
      </c>
      <c r="BE211" s="57">
        <v>22.6</v>
      </c>
      <c r="BF211" s="57">
        <v>11.6</v>
      </c>
      <c r="BG211" s="82">
        <v>24</v>
      </c>
      <c r="BH211" s="122" t="s">
        <v>3551</v>
      </c>
      <c r="BI211" s="51" t="s">
        <v>4217</v>
      </c>
      <c r="BJ211" s="83" t="s">
        <v>4233</v>
      </c>
      <c r="BK211" s="83" t="s">
        <v>5150</v>
      </c>
      <c r="BL211" s="83" t="s">
        <v>5880</v>
      </c>
      <c r="BM211" s="83" t="s">
        <v>5881</v>
      </c>
      <c r="BN211" s="83" t="s">
        <v>5851</v>
      </c>
      <c r="BO211" s="83" t="s">
        <v>5878</v>
      </c>
      <c r="BP211" s="83" t="s">
        <v>4235</v>
      </c>
      <c r="BQ211" s="83"/>
      <c r="BR211" s="83"/>
      <c r="BS211" s="83"/>
      <c r="BT211" s="351" t="s">
        <v>3635</v>
      </c>
      <c r="BU211" s="363" t="s">
        <v>3636</v>
      </c>
      <c r="BV211" s="351" t="s">
        <v>3637</v>
      </c>
      <c r="BW211" s="363" t="s">
        <v>3638</v>
      </c>
      <c r="BX211" s="96" t="str">
        <f t="shared" si="26"/>
        <v>MR305 NV, 20x9, +18mm Offset, 6x135, 94mm Centerbore, Method Bronze - Matte Black Lip</v>
      </c>
      <c r="BY211" s="83" t="s">
        <v>4044</v>
      </c>
      <c r="BZ211" s="83" t="s">
        <v>4045</v>
      </c>
      <c r="CA211" s="83" t="str">
        <f t="shared" si="24"/>
        <v>STREET (3XX)</v>
      </c>
    </row>
    <row r="212" spans="1:79" s="39" customFormat="1" ht="15" customHeight="1">
      <c r="A212" s="23">
        <f t="shared" si="25"/>
        <v>210</v>
      </c>
      <c r="B212" s="105" t="s">
        <v>84</v>
      </c>
      <c r="C212" s="105" t="s">
        <v>1072</v>
      </c>
      <c r="D212" s="5" t="s">
        <v>2369</v>
      </c>
      <c r="E212" s="94" t="str">
        <f>CONCATENATE(LEFT(D212,5),VLOOKUP(CONCATENATE(N212,"x",O212),'PART NUMBER GUIDE'!$B$9:$C$45,2,FALSE),VLOOKUP(CONCATENATE(P212, V212), 'PART NUMBER GUIDE'!$Q$6:$R$84, 2, FALSE),VLOOKUP(Y212,'PART NUMBER GUIDE'!$J$8:$K$37,2, FALSE),IF(U212="N/A",IF(ABS(S212)&lt;10,"0"&amp;ABS(S212),ABS(S212)),CONCATENATE(LEFT(U212,1),RIGHT(U212,1))), F212, G212)</f>
        <v>MR30529058525</v>
      </c>
      <c r="F212" s="93"/>
      <c r="G212" s="93"/>
      <c r="H212" s="81" t="s">
        <v>442</v>
      </c>
      <c r="I212" s="356">
        <v>41275</v>
      </c>
      <c r="J212" s="87" t="s">
        <v>1265</v>
      </c>
      <c r="K212" s="400">
        <v>423</v>
      </c>
      <c r="L212" s="95">
        <f t="shared" si="21"/>
        <v>423</v>
      </c>
      <c r="M212" s="402"/>
      <c r="N212" s="5">
        <v>20</v>
      </c>
      <c r="O212" s="8">
        <v>9</v>
      </c>
      <c r="P212" s="105" t="str">
        <f t="shared" si="22"/>
        <v>5x150</v>
      </c>
      <c r="Q212" s="3">
        <v>5</v>
      </c>
      <c r="R212" s="3">
        <v>150</v>
      </c>
      <c r="S212" s="3">
        <v>25</v>
      </c>
      <c r="T212" s="17">
        <v>6</v>
      </c>
      <c r="U212" s="106" t="s">
        <v>85</v>
      </c>
      <c r="V212" s="17">
        <v>116.5</v>
      </c>
      <c r="W212" s="8">
        <v>37.07</v>
      </c>
      <c r="X212" s="52">
        <v>2500</v>
      </c>
      <c r="Y212" s="80" t="s">
        <v>2309</v>
      </c>
      <c r="Z212" s="81" t="s">
        <v>3002</v>
      </c>
      <c r="AA212" s="369" t="str">
        <f t="shared" si="23"/>
        <v>20x9, 5x150, 25 OS</v>
      </c>
      <c r="AB212" s="82" t="s">
        <v>1603</v>
      </c>
      <c r="AC212" s="92">
        <f>_xlfn.IFNA(VLOOKUP(AB212,ACCESSORIES!F:K,6,FALSE),"N/A")</f>
        <v>33</v>
      </c>
      <c r="AD212" s="89" t="s">
        <v>85</v>
      </c>
      <c r="AE212" s="105" t="s">
        <v>85</v>
      </c>
      <c r="AF212" s="105" t="s">
        <v>3018</v>
      </c>
      <c r="AG212" s="82" t="s">
        <v>1951</v>
      </c>
      <c r="AH212" s="9">
        <f>_xlfn.IFNA(VLOOKUP(AG212,ACCESSORIES!F:K,6,FALSE),"N/A")</f>
        <v>1.1000000000000001</v>
      </c>
      <c r="AI212" s="105" t="s">
        <v>266</v>
      </c>
      <c r="AJ212" s="105" t="s">
        <v>85</v>
      </c>
      <c r="AK212" s="3" t="s">
        <v>85</v>
      </c>
      <c r="AL212" s="105" t="s">
        <v>85</v>
      </c>
      <c r="AM212" s="105">
        <v>16.2</v>
      </c>
      <c r="AN212" s="105">
        <v>180</v>
      </c>
      <c r="AO212" s="26">
        <v>3</v>
      </c>
      <c r="AP212" s="26">
        <v>5</v>
      </c>
      <c r="AQ212" s="26">
        <v>14</v>
      </c>
      <c r="AR212" s="26">
        <v>21</v>
      </c>
      <c r="AS212" s="26">
        <v>242</v>
      </c>
      <c r="AT212" s="107">
        <v>233</v>
      </c>
      <c r="AU212" s="106">
        <v>112</v>
      </c>
      <c r="AV212" s="55">
        <v>46</v>
      </c>
      <c r="AW212" s="55">
        <v>46</v>
      </c>
      <c r="AX212" s="55">
        <v>36</v>
      </c>
      <c r="AY212" s="105" t="s">
        <v>85</v>
      </c>
      <c r="AZ212" s="104" t="str">
        <f>_xlfn.IFNA(VLOOKUP(AY212,ACCESSORIES!F:K,6,FALSE),"N/A")</f>
        <v>N/A</v>
      </c>
      <c r="BA212" s="105" t="s">
        <v>85</v>
      </c>
      <c r="BB212" s="104" t="str">
        <f>_xlfn.IFNA(VLOOKUP(BA212,ACCESSORIES!F:K,6,FALSE),"N/A")</f>
        <v>N/A</v>
      </c>
      <c r="BC212" s="79">
        <v>43.36</v>
      </c>
      <c r="BD212" s="57">
        <v>22.6</v>
      </c>
      <c r="BE212" s="57">
        <v>22.6</v>
      </c>
      <c r="BF212" s="57">
        <v>11.6</v>
      </c>
      <c r="BG212" s="82">
        <v>24</v>
      </c>
      <c r="BH212" s="122" t="s">
        <v>3551</v>
      </c>
      <c r="BI212" s="51" t="s">
        <v>4217</v>
      </c>
      <c r="BJ212" s="83" t="s">
        <v>4233</v>
      </c>
      <c r="BK212" s="83" t="s">
        <v>5150</v>
      </c>
      <c r="BL212" s="83" t="s">
        <v>5880</v>
      </c>
      <c r="BM212" s="83" t="s">
        <v>5881</v>
      </c>
      <c r="BN212" s="83" t="s">
        <v>5851</v>
      </c>
      <c r="BO212" s="83" t="s">
        <v>5878</v>
      </c>
      <c r="BP212" s="83" t="s">
        <v>4235</v>
      </c>
      <c r="BQ212" s="83"/>
      <c r="BR212" s="83"/>
      <c r="BS212" s="83"/>
      <c r="BT212" s="351" t="s">
        <v>3623</v>
      </c>
      <c r="BU212" s="363" t="s">
        <v>3624</v>
      </c>
      <c r="BV212" s="351" t="s">
        <v>3625</v>
      </c>
      <c r="BW212" s="363" t="s">
        <v>3626</v>
      </c>
      <c r="BX212" s="96" t="str">
        <f t="shared" si="26"/>
        <v>MR305 NV, 20x9, +25mm Offset, 5x150, 116.5mm Centerbore, Matte Black</v>
      </c>
      <c r="BY212" s="83" t="s">
        <v>4044</v>
      </c>
      <c r="BZ212" s="83" t="s">
        <v>4045</v>
      </c>
      <c r="CA212" s="83" t="str">
        <f t="shared" si="24"/>
        <v>STREET (3XX)</v>
      </c>
    </row>
    <row r="213" spans="1:79" s="39" customFormat="1" ht="15" customHeight="1">
      <c r="A213" s="23">
        <f t="shared" si="25"/>
        <v>211</v>
      </c>
      <c r="B213" s="105" t="s">
        <v>84</v>
      </c>
      <c r="C213" s="105" t="s">
        <v>1072</v>
      </c>
      <c r="D213" s="5" t="s">
        <v>2369</v>
      </c>
      <c r="E213" s="94" t="str">
        <f>CONCATENATE(LEFT(D213,5),VLOOKUP(CONCATENATE(N213,"x",O213),'PART NUMBER GUIDE'!$B$9:$C$45,2,FALSE),VLOOKUP(CONCATENATE(P213, V213), 'PART NUMBER GUIDE'!$Q$6:$R$84, 2, FALSE),VLOOKUP(Y213,'PART NUMBER GUIDE'!$J$8:$K$37,2, FALSE),IF(U213="N/A",IF(ABS(S213)&lt;10,"0"&amp;ABS(S213),ABS(S213)),CONCATENATE(LEFT(U213,1),RIGHT(U213,1))), F213, G213)</f>
        <v>MR30529058925</v>
      </c>
      <c r="F213" s="93"/>
      <c r="G213" s="93"/>
      <c r="H213" s="81" t="s">
        <v>443</v>
      </c>
      <c r="I213" s="356">
        <v>41275</v>
      </c>
      <c r="J213" s="87" t="s">
        <v>1265</v>
      </c>
      <c r="K213" s="400">
        <v>439</v>
      </c>
      <c r="L213" s="95">
        <f t="shared" si="21"/>
        <v>439</v>
      </c>
      <c r="M213" s="402"/>
      <c r="N213" s="5">
        <v>20</v>
      </c>
      <c r="O213" s="8">
        <v>9</v>
      </c>
      <c r="P213" s="105" t="str">
        <f t="shared" si="22"/>
        <v>5x150</v>
      </c>
      <c r="Q213" s="3">
        <v>5</v>
      </c>
      <c r="R213" s="3">
        <v>150</v>
      </c>
      <c r="S213" s="3">
        <v>25</v>
      </c>
      <c r="T213" s="17">
        <v>6</v>
      </c>
      <c r="U213" s="106" t="s">
        <v>85</v>
      </c>
      <c r="V213" s="17">
        <v>116.5</v>
      </c>
      <c r="W213" s="8">
        <v>36.979999999999997</v>
      </c>
      <c r="X213" s="52">
        <v>2500</v>
      </c>
      <c r="Y213" s="80" t="s">
        <v>5833</v>
      </c>
      <c r="Z213" s="80" t="s">
        <v>3003</v>
      </c>
      <c r="AA213" s="369" t="str">
        <f t="shared" si="23"/>
        <v>20x9, 5x150, 25 OS</v>
      </c>
      <c r="AB213" s="82" t="s">
        <v>1603</v>
      </c>
      <c r="AC213" s="92">
        <f>_xlfn.IFNA(VLOOKUP(AB213,ACCESSORIES!F:K,6,FALSE),"N/A")</f>
        <v>33</v>
      </c>
      <c r="AD213" s="89" t="s">
        <v>85</v>
      </c>
      <c r="AE213" s="105" t="s">
        <v>85</v>
      </c>
      <c r="AF213" s="105" t="s">
        <v>3018</v>
      </c>
      <c r="AG213" s="82" t="s">
        <v>1951</v>
      </c>
      <c r="AH213" s="9">
        <f>_xlfn.IFNA(VLOOKUP(AG213,ACCESSORIES!F:K,6,FALSE),"N/A")</f>
        <v>1.1000000000000001</v>
      </c>
      <c r="AI213" s="105" t="s">
        <v>266</v>
      </c>
      <c r="AJ213" s="105" t="s">
        <v>85</v>
      </c>
      <c r="AK213" s="3" t="s">
        <v>85</v>
      </c>
      <c r="AL213" s="105" t="s">
        <v>85</v>
      </c>
      <c r="AM213" s="105">
        <v>16.100000000000001</v>
      </c>
      <c r="AN213" s="105">
        <v>180</v>
      </c>
      <c r="AO213" s="26">
        <v>3</v>
      </c>
      <c r="AP213" s="26">
        <v>5</v>
      </c>
      <c r="AQ213" s="26">
        <v>14</v>
      </c>
      <c r="AR213" s="26">
        <v>21</v>
      </c>
      <c r="AS213" s="26">
        <v>242</v>
      </c>
      <c r="AT213" s="107">
        <v>233</v>
      </c>
      <c r="AU213" s="106">
        <v>112</v>
      </c>
      <c r="AV213" s="55">
        <v>46</v>
      </c>
      <c r="AW213" s="55">
        <v>46</v>
      </c>
      <c r="AX213" s="55">
        <v>36</v>
      </c>
      <c r="AY213" s="105" t="s">
        <v>85</v>
      </c>
      <c r="AZ213" s="104" t="str">
        <f>_xlfn.IFNA(VLOOKUP(AY213,ACCESSORIES!F:K,6,FALSE),"N/A")</f>
        <v>N/A</v>
      </c>
      <c r="BA213" s="105" t="s">
        <v>85</v>
      </c>
      <c r="BB213" s="104" t="str">
        <f>_xlfn.IFNA(VLOOKUP(BA213,ACCESSORIES!F:K,6,FALSE),"N/A")</f>
        <v>N/A</v>
      </c>
      <c r="BC213" s="79">
        <v>43.21</v>
      </c>
      <c r="BD213" s="57">
        <v>22.6</v>
      </c>
      <c r="BE213" s="57">
        <v>22.6</v>
      </c>
      <c r="BF213" s="57">
        <v>11.6</v>
      </c>
      <c r="BG213" s="82">
        <v>24</v>
      </c>
      <c r="BH213" s="122" t="s">
        <v>3551</v>
      </c>
      <c r="BI213" s="51" t="s">
        <v>4217</v>
      </c>
      <c r="BJ213" s="83" t="s">
        <v>4233</v>
      </c>
      <c r="BK213" s="83" t="s">
        <v>5150</v>
      </c>
      <c r="BL213" s="83" t="s">
        <v>5880</v>
      </c>
      <c r="BM213" s="83" t="s">
        <v>5881</v>
      </c>
      <c r="BN213" s="83" t="s">
        <v>5851</v>
      </c>
      <c r="BO213" s="83" t="s">
        <v>5878</v>
      </c>
      <c r="BP213" s="83" t="s">
        <v>4235</v>
      </c>
      <c r="BQ213" s="83"/>
      <c r="BR213" s="83"/>
      <c r="BS213" s="83"/>
      <c r="BT213" s="351" t="s">
        <v>3643</v>
      </c>
      <c r="BU213" s="363" t="s">
        <v>3644</v>
      </c>
      <c r="BV213" s="351" t="s">
        <v>3645</v>
      </c>
      <c r="BW213" s="363" t="s">
        <v>3646</v>
      </c>
      <c r="BX213" s="96" t="str">
        <f t="shared" si="26"/>
        <v>MR305 NV, 20x9, +25mm Offset, 5x150, 116.5mm Centerbore, Method Bronze - Matte Black Lip</v>
      </c>
      <c r="BY213" s="83" t="s">
        <v>4044</v>
      </c>
      <c r="BZ213" s="83" t="s">
        <v>4045</v>
      </c>
      <c r="CA213" s="83" t="str">
        <f t="shared" si="24"/>
        <v>STREET (3XX)</v>
      </c>
    </row>
    <row r="214" spans="1:79" s="39" customFormat="1" ht="15" customHeight="1">
      <c r="A214" s="23">
        <f t="shared" si="25"/>
        <v>212</v>
      </c>
      <c r="B214" s="105" t="s">
        <v>84</v>
      </c>
      <c r="C214" s="105" t="s">
        <v>1072</v>
      </c>
      <c r="D214" s="5" t="s">
        <v>2369</v>
      </c>
      <c r="E214" s="94" t="str">
        <f>CONCATENATE(LEFT(D214,5),VLOOKUP(CONCATENATE(N214,"x",O214),'PART NUMBER GUIDE'!$B$9:$C$45,2,FALSE),VLOOKUP(CONCATENATE(P214, V214), 'PART NUMBER GUIDE'!$Q$6:$R$84, 2, FALSE),VLOOKUP(Y214,'PART NUMBER GUIDE'!$J$8:$K$37,2, FALSE),IF(U214="N/A",IF(ABS(S214)&lt;10,"0"&amp;ABS(S214),ABS(S214)),CONCATENATE(LEFT(U214,1),RIGHT(U214,1))), F214, G214)</f>
        <v>MR30529060518</v>
      </c>
      <c r="F214" s="93"/>
      <c r="G214" s="93"/>
      <c r="H214" s="81" t="s">
        <v>445</v>
      </c>
      <c r="I214" s="356">
        <v>41275</v>
      </c>
      <c r="J214" s="87" t="s">
        <v>1265</v>
      </c>
      <c r="K214" s="400">
        <v>423</v>
      </c>
      <c r="L214" s="95">
        <f t="shared" si="21"/>
        <v>423</v>
      </c>
      <c r="M214" s="402"/>
      <c r="N214" s="5">
        <v>20</v>
      </c>
      <c r="O214" s="8">
        <v>9</v>
      </c>
      <c r="P214" s="105" t="str">
        <f t="shared" si="22"/>
        <v>6x5.5</v>
      </c>
      <c r="Q214" s="3">
        <v>6</v>
      </c>
      <c r="R214" s="3">
        <v>5.5</v>
      </c>
      <c r="S214" s="3">
        <v>18</v>
      </c>
      <c r="T214" s="17">
        <v>5.75</v>
      </c>
      <c r="U214" s="106" t="s">
        <v>85</v>
      </c>
      <c r="V214" s="17">
        <v>108</v>
      </c>
      <c r="W214" s="8">
        <v>38.14</v>
      </c>
      <c r="X214" s="52">
        <v>2500</v>
      </c>
      <c r="Y214" s="80" t="s">
        <v>2309</v>
      </c>
      <c r="Z214" s="81" t="s">
        <v>3002</v>
      </c>
      <c r="AA214" s="369" t="str">
        <f t="shared" si="23"/>
        <v>20x9, 6x5.5, 18 OS</v>
      </c>
      <c r="AB214" s="82" t="s">
        <v>1600</v>
      </c>
      <c r="AC214" s="92">
        <f>_xlfn.IFNA(VLOOKUP(AB214,ACCESSORIES!F:K,6,FALSE),"N/A")</f>
        <v>33</v>
      </c>
      <c r="AD214" s="89" t="s">
        <v>85</v>
      </c>
      <c r="AE214" s="105" t="s">
        <v>85</v>
      </c>
      <c r="AF214" s="105" t="s">
        <v>3016</v>
      </c>
      <c r="AG214" s="82" t="s">
        <v>1951</v>
      </c>
      <c r="AH214" s="9">
        <f>_xlfn.IFNA(VLOOKUP(AG214,ACCESSORIES!F:K,6,FALSE),"N/A")</f>
        <v>1.1000000000000001</v>
      </c>
      <c r="AI214" s="105" t="s">
        <v>266</v>
      </c>
      <c r="AJ214" s="105" t="s">
        <v>85</v>
      </c>
      <c r="AK214" s="3" t="s">
        <v>85</v>
      </c>
      <c r="AL214" s="105" t="s">
        <v>85</v>
      </c>
      <c r="AM214" s="105">
        <v>16.2</v>
      </c>
      <c r="AN214" s="105">
        <v>170</v>
      </c>
      <c r="AO214" s="26">
        <v>3</v>
      </c>
      <c r="AP214" s="26">
        <v>22</v>
      </c>
      <c r="AQ214" s="26">
        <v>21</v>
      </c>
      <c r="AR214" s="26">
        <v>30</v>
      </c>
      <c r="AS214" s="26">
        <v>243</v>
      </c>
      <c r="AT214" s="105">
        <v>234</v>
      </c>
      <c r="AU214" s="106">
        <v>107</v>
      </c>
      <c r="AV214" s="55">
        <v>41</v>
      </c>
      <c r="AW214" s="55">
        <v>74</v>
      </c>
      <c r="AX214" s="55">
        <v>36</v>
      </c>
      <c r="AY214" s="105" t="s">
        <v>85</v>
      </c>
      <c r="AZ214" s="104" t="str">
        <f>_xlfn.IFNA(VLOOKUP(AY214,ACCESSORIES!F:K,6,FALSE),"N/A")</f>
        <v>N/A</v>
      </c>
      <c r="BA214" s="105" t="s">
        <v>85</v>
      </c>
      <c r="BB214" s="104" t="str">
        <f>_xlfn.IFNA(VLOOKUP(BA214,ACCESSORIES!F:K,6,FALSE),"N/A")</f>
        <v>N/A</v>
      </c>
      <c r="BC214" s="79">
        <v>44.39</v>
      </c>
      <c r="BD214" s="57">
        <v>22.6</v>
      </c>
      <c r="BE214" s="57">
        <v>22.6</v>
      </c>
      <c r="BF214" s="57">
        <v>11.6</v>
      </c>
      <c r="BG214" s="82">
        <v>24</v>
      </c>
      <c r="BH214" s="122" t="s">
        <v>3551</v>
      </c>
      <c r="BI214" s="51" t="s">
        <v>4217</v>
      </c>
      <c r="BJ214" s="83" t="s">
        <v>4233</v>
      </c>
      <c r="BK214" s="83" t="s">
        <v>5150</v>
      </c>
      <c r="BL214" s="83" t="s">
        <v>5880</v>
      </c>
      <c r="BM214" s="83" t="s">
        <v>5881</v>
      </c>
      <c r="BN214" s="83" t="s">
        <v>5851</v>
      </c>
      <c r="BO214" s="83" t="s">
        <v>5878</v>
      </c>
      <c r="BP214" s="83" t="s">
        <v>4235</v>
      </c>
      <c r="BQ214" s="83"/>
      <c r="BR214" s="83"/>
      <c r="BS214" s="83"/>
      <c r="BT214" s="351" t="s">
        <v>3631</v>
      </c>
      <c r="BU214" s="363" t="s">
        <v>3632</v>
      </c>
      <c r="BV214" s="351" t="s">
        <v>3633</v>
      </c>
      <c r="BW214" s="363" t="s">
        <v>3634</v>
      </c>
      <c r="BX214" s="96" t="str">
        <f t="shared" si="26"/>
        <v>MR305 NV, 20x9, +18mm Offset, 6x5.5, 108mm Centerbore, Matte Black</v>
      </c>
      <c r="BY214" s="83" t="s">
        <v>4044</v>
      </c>
      <c r="BZ214" s="83" t="s">
        <v>4045</v>
      </c>
      <c r="CA214" s="83" t="str">
        <f t="shared" si="24"/>
        <v>STREET (3XX)</v>
      </c>
    </row>
    <row r="215" spans="1:79" s="39" customFormat="1" ht="15" customHeight="1">
      <c r="A215" s="23">
        <f t="shared" si="25"/>
        <v>213</v>
      </c>
      <c r="B215" s="105" t="s">
        <v>84</v>
      </c>
      <c r="C215" s="105" t="s">
        <v>1072</v>
      </c>
      <c r="D215" s="5" t="s">
        <v>2369</v>
      </c>
      <c r="E215" s="94" t="str">
        <f>CONCATENATE(LEFT(D215,5),VLOOKUP(CONCATENATE(N215,"x",O215),'PART NUMBER GUIDE'!$B$9:$C$45,2,FALSE),VLOOKUP(CONCATENATE(P215, V215), 'PART NUMBER GUIDE'!$Q$6:$R$84, 2, FALSE),VLOOKUP(Y215,'PART NUMBER GUIDE'!$J$8:$K$37,2, FALSE),IF(U215="N/A",IF(ABS(S215)&lt;10,"0"&amp;ABS(S215),ABS(S215)),CONCATENATE(LEFT(U215,1),RIGHT(U215,1))), F215, G215)</f>
        <v>MR30529060818</v>
      </c>
      <c r="F215" s="93"/>
      <c r="G215" s="93"/>
      <c r="H215" s="81" t="s">
        <v>6330</v>
      </c>
      <c r="I215" s="356">
        <v>44596</v>
      </c>
      <c r="J215" s="87" t="s">
        <v>1265</v>
      </c>
      <c r="K215" s="400">
        <v>439</v>
      </c>
      <c r="L215" s="95">
        <f t="shared" si="21"/>
        <v>439</v>
      </c>
      <c r="M215" s="402"/>
      <c r="N215" s="5">
        <v>20</v>
      </c>
      <c r="O215" s="8">
        <v>9</v>
      </c>
      <c r="P215" s="105" t="str">
        <f t="shared" si="22"/>
        <v>6x5.5</v>
      </c>
      <c r="Q215" s="3">
        <v>6</v>
      </c>
      <c r="R215" s="3">
        <v>5.5</v>
      </c>
      <c r="S215" s="3">
        <v>18</v>
      </c>
      <c r="T215" s="17">
        <v>5.75</v>
      </c>
      <c r="U215" s="106" t="s">
        <v>85</v>
      </c>
      <c r="V215" s="17">
        <v>108</v>
      </c>
      <c r="W215" s="8">
        <v>36.85</v>
      </c>
      <c r="X215" s="52">
        <v>2500</v>
      </c>
      <c r="Y215" s="80" t="s">
        <v>6067</v>
      </c>
      <c r="Z215" s="80" t="s">
        <v>3007</v>
      </c>
      <c r="AA215" s="369" t="str">
        <f t="shared" si="23"/>
        <v>20x9, 6x5.5, 18 OS</v>
      </c>
      <c r="AB215" s="82" t="s">
        <v>1600</v>
      </c>
      <c r="AC215" s="92">
        <f>_xlfn.IFNA(VLOOKUP(AB215,ACCESSORIES!F:K,6,FALSE),"N/A")</f>
        <v>33</v>
      </c>
      <c r="AD215" s="89" t="s">
        <v>85</v>
      </c>
      <c r="AE215" s="105" t="s">
        <v>85</v>
      </c>
      <c r="AF215" s="105" t="s">
        <v>3016</v>
      </c>
      <c r="AG215" s="82" t="s">
        <v>1951</v>
      </c>
      <c r="AH215" s="9">
        <f>_xlfn.IFNA(VLOOKUP(AG215,ACCESSORIES!F:K,6,FALSE),"N/A")</f>
        <v>1.1000000000000001</v>
      </c>
      <c r="AI215" s="105" t="s">
        <v>266</v>
      </c>
      <c r="AJ215" s="105" t="s">
        <v>85</v>
      </c>
      <c r="AK215" s="3" t="s">
        <v>85</v>
      </c>
      <c r="AL215" s="105" t="s">
        <v>85</v>
      </c>
      <c r="AM215" s="105">
        <v>16.2</v>
      </c>
      <c r="AN215" s="105">
        <v>170</v>
      </c>
      <c r="AO215" s="26">
        <v>3</v>
      </c>
      <c r="AP215" s="26">
        <v>22</v>
      </c>
      <c r="AQ215" s="26">
        <v>21</v>
      </c>
      <c r="AR215" s="26">
        <v>30</v>
      </c>
      <c r="AS215" s="26">
        <v>243</v>
      </c>
      <c r="AT215" s="105">
        <v>234</v>
      </c>
      <c r="AU215" s="106">
        <v>107</v>
      </c>
      <c r="AV215" s="11">
        <v>41</v>
      </c>
      <c r="AW215" s="11">
        <v>74</v>
      </c>
      <c r="AX215" s="55">
        <v>36</v>
      </c>
      <c r="AY215" s="105" t="s">
        <v>85</v>
      </c>
      <c r="AZ215" s="104" t="str">
        <f>_xlfn.IFNA(VLOOKUP(AY215,ACCESSORIES!F:K,6,FALSE),"N/A")</f>
        <v>N/A</v>
      </c>
      <c r="BA215" s="105" t="s">
        <v>85</v>
      </c>
      <c r="BB215" s="104" t="str">
        <f>_xlfn.IFNA(VLOOKUP(BA215,ACCESSORIES!F:K,6,FALSE),"N/A")</f>
        <v>N/A</v>
      </c>
      <c r="BC215" s="79">
        <v>43.32</v>
      </c>
      <c r="BD215" s="57">
        <v>22.6</v>
      </c>
      <c r="BE215" s="57">
        <v>22.6</v>
      </c>
      <c r="BF215" s="57">
        <v>11.6</v>
      </c>
      <c r="BG215" s="82">
        <v>24</v>
      </c>
      <c r="BH215" s="122" t="s">
        <v>3551</v>
      </c>
      <c r="BI215" s="51" t="s">
        <v>4217</v>
      </c>
      <c r="BJ215" s="83" t="s">
        <v>4233</v>
      </c>
      <c r="BK215" s="83" t="s">
        <v>5150</v>
      </c>
      <c r="BL215" s="83" t="s">
        <v>5880</v>
      </c>
      <c r="BM215" s="83" t="s">
        <v>5881</v>
      </c>
      <c r="BN215" s="83" t="s">
        <v>5851</v>
      </c>
      <c r="BO215" s="83" t="s">
        <v>5878</v>
      </c>
      <c r="BP215" s="83" t="s">
        <v>4235</v>
      </c>
      <c r="BQ215" s="83"/>
      <c r="BR215" s="83"/>
      <c r="BS215" s="83"/>
      <c r="BT215" s="351" t="s">
        <v>6635</v>
      </c>
      <c r="BU215" s="425" t="s">
        <v>6634</v>
      </c>
      <c r="BV215" s="351" t="s">
        <v>6636</v>
      </c>
      <c r="BW215" s="425" t="s">
        <v>6637</v>
      </c>
      <c r="BX215" s="96" t="str">
        <f t="shared" si="26"/>
        <v>MR305 NV, 20x9, +18mm Offset, 6x5.5, 108mm Centerbore, Titanium - Matte Black Lip</v>
      </c>
      <c r="BY215" s="83" t="s">
        <v>4044</v>
      </c>
      <c r="BZ215" s="83" t="s">
        <v>4045</v>
      </c>
      <c r="CA215" s="83" t="str">
        <f t="shared" si="24"/>
        <v>STREET (3XX)</v>
      </c>
    </row>
    <row r="216" spans="1:79" s="39" customFormat="1" ht="15" customHeight="1">
      <c r="A216" s="23">
        <f t="shared" si="25"/>
        <v>214</v>
      </c>
      <c r="B216" s="105" t="s">
        <v>84</v>
      </c>
      <c r="C216" s="105" t="s">
        <v>1072</v>
      </c>
      <c r="D216" s="5" t="s">
        <v>2369</v>
      </c>
      <c r="E216" s="94" t="str">
        <f>CONCATENATE(LEFT(D216,5),VLOOKUP(CONCATENATE(N216,"x",O216),'PART NUMBER GUIDE'!$B$9:$C$45,2,FALSE),VLOOKUP(CONCATENATE(P216, V216), 'PART NUMBER GUIDE'!$Q$6:$R$84, 2, FALSE),VLOOKUP(Y216,'PART NUMBER GUIDE'!$J$8:$K$37,2, FALSE),IF(U216="N/A",IF(ABS(S216)&lt;10,"0"&amp;ABS(S216),ABS(S216)),CONCATENATE(LEFT(U216,1),RIGHT(U216,1))), F216, G216)</f>
        <v>MR30529060918</v>
      </c>
      <c r="F216" s="93"/>
      <c r="G216" s="93"/>
      <c r="H216" s="81" t="s">
        <v>446</v>
      </c>
      <c r="I216" s="356">
        <v>41275</v>
      </c>
      <c r="J216" s="87" t="s">
        <v>1265</v>
      </c>
      <c r="K216" s="400">
        <v>439</v>
      </c>
      <c r="L216" s="95">
        <f t="shared" si="21"/>
        <v>439</v>
      </c>
      <c r="M216" s="402"/>
      <c r="N216" s="5">
        <v>20</v>
      </c>
      <c r="O216" s="8">
        <v>9</v>
      </c>
      <c r="P216" s="105" t="str">
        <f t="shared" si="22"/>
        <v>6x5.5</v>
      </c>
      <c r="Q216" s="3">
        <v>6</v>
      </c>
      <c r="R216" s="3">
        <v>5.5</v>
      </c>
      <c r="S216" s="3">
        <v>18</v>
      </c>
      <c r="T216" s="17">
        <v>5.75</v>
      </c>
      <c r="U216" s="106" t="s">
        <v>85</v>
      </c>
      <c r="V216" s="17">
        <v>108</v>
      </c>
      <c r="W216" s="8">
        <v>38.58</v>
      </c>
      <c r="X216" s="52">
        <v>2500</v>
      </c>
      <c r="Y216" s="80" t="s">
        <v>5833</v>
      </c>
      <c r="Z216" s="80" t="s">
        <v>3003</v>
      </c>
      <c r="AA216" s="369" t="str">
        <f t="shared" si="23"/>
        <v>20x9, 6x5.5, 18 OS</v>
      </c>
      <c r="AB216" s="82" t="s">
        <v>1600</v>
      </c>
      <c r="AC216" s="92">
        <f>_xlfn.IFNA(VLOOKUP(AB216,ACCESSORIES!F:K,6,FALSE),"N/A")</f>
        <v>33</v>
      </c>
      <c r="AD216" s="89" t="s">
        <v>85</v>
      </c>
      <c r="AE216" s="105" t="s">
        <v>85</v>
      </c>
      <c r="AF216" s="105" t="s">
        <v>3016</v>
      </c>
      <c r="AG216" s="82" t="s">
        <v>1951</v>
      </c>
      <c r="AH216" s="9">
        <f>_xlfn.IFNA(VLOOKUP(AG216,ACCESSORIES!F:K,6,FALSE),"N/A")</f>
        <v>1.1000000000000001</v>
      </c>
      <c r="AI216" s="105" t="s">
        <v>266</v>
      </c>
      <c r="AJ216" s="105" t="s">
        <v>85</v>
      </c>
      <c r="AK216" s="3" t="s">
        <v>85</v>
      </c>
      <c r="AL216" s="105" t="s">
        <v>85</v>
      </c>
      <c r="AM216" s="105">
        <v>16.2</v>
      </c>
      <c r="AN216" s="105">
        <v>170</v>
      </c>
      <c r="AO216" s="26">
        <v>3</v>
      </c>
      <c r="AP216" s="26">
        <v>22</v>
      </c>
      <c r="AQ216" s="26">
        <v>21</v>
      </c>
      <c r="AR216" s="26">
        <v>30</v>
      </c>
      <c r="AS216" s="26">
        <v>243</v>
      </c>
      <c r="AT216" s="105">
        <v>234</v>
      </c>
      <c r="AU216" s="106">
        <v>107</v>
      </c>
      <c r="AV216" s="55">
        <v>41</v>
      </c>
      <c r="AW216" s="55">
        <v>74</v>
      </c>
      <c r="AX216" s="55">
        <v>36</v>
      </c>
      <c r="AY216" s="105" t="s">
        <v>85</v>
      </c>
      <c r="AZ216" s="104" t="str">
        <f>_xlfn.IFNA(VLOOKUP(AY216,ACCESSORIES!F:K,6,FALSE),"N/A")</f>
        <v>N/A</v>
      </c>
      <c r="BA216" s="105" t="s">
        <v>85</v>
      </c>
      <c r="BB216" s="104" t="str">
        <f>_xlfn.IFNA(VLOOKUP(BA216,ACCESSORIES!F:K,6,FALSE),"N/A")</f>
        <v>N/A</v>
      </c>
      <c r="BC216" s="79">
        <v>44.64</v>
      </c>
      <c r="BD216" s="57">
        <v>22.6</v>
      </c>
      <c r="BE216" s="57">
        <v>22.6</v>
      </c>
      <c r="BF216" s="57">
        <v>11.6</v>
      </c>
      <c r="BG216" s="82">
        <v>24</v>
      </c>
      <c r="BH216" s="122" t="s">
        <v>3551</v>
      </c>
      <c r="BI216" s="51" t="s">
        <v>4217</v>
      </c>
      <c r="BJ216" s="83" t="s">
        <v>4233</v>
      </c>
      <c r="BK216" s="83" t="s">
        <v>5150</v>
      </c>
      <c r="BL216" s="83" t="s">
        <v>5880</v>
      </c>
      <c r="BM216" s="83" t="s">
        <v>5881</v>
      </c>
      <c r="BN216" s="83" t="s">
        <v>5851</v>
      </c>
      <c r="BO216" s="83" t="s">
        <v>5878</v>
      </c>
      <c r="BP216" s="83" t="s">
        <v>4235</v>
      </c>
      <c r="BQ216" s="83"/>
      <c r="BR216" s="83"/>
      <c r="BS216" s="83"/>
      <c r="BT216" s="351" t="s">
        <v>3635</v>
      </c>
      <c r="BU216" s="363" t="s">
        <v>3636</v>
      </c>
      <c r="BV216" s="351" t="s">
        <v>3637</v>
      </c>
      <c r="BW216" s="363" t="s">
        <v>3638</v>
      </c>
      <c r="BX216" s="96" t="str">
        <f t="shared" si="26"/>
        <v>MR305 NV, 20x9, +18mm Offset, 6x5.5, 108mm Centerbore, Method Bronze - Matte Black Lip</v>
      </c>
      <c r="BY216" s="83" t="s">
        <v>4044</v>
      </c>
      <c r="BZ216" s="83" t="s">
        <v>4045</v>
      </c>
      <c r="CA216" s="83" t="str">
        <f t="shared" si="24"/>
        <v>STREET (3XX)</v>
      </c>
    </row>
    <row r="217" spans="1:79" s="39" customFormat="1" ht="15" customHeight="1">
      <c r="A217" s="23">
        <f t="shared" si="25"/>
        <v>215</v>
      </c>
      <c r="B217" s="105" t="s">
        <v>84</v>
      </c>
      <c r="C217" s="105" t="s">
        <v>1072</v>
      </c>
      <c r="D217" s="5" t="s">
        <v>2369</v>
      </c>
      <c r="E217" s="94" t="str">
        <f>CONCATENATE(LEFT(D217,5),VLOOKUP(CONCATENATE(N217,"x",O217),'PART NUMBER GUIDE'!$B$9:$C$45,2,FALSE),VLOOKUP(CONCATENATE(P217, V217), 'PART NUMBER GUIDE'!$Q$6:$R$84, 2, FALSE),VLOOKUP(Y217,'PART NUMBER GUIDE'!$J$8:$K$37,2, FALSE),IF(U217="N/A",IF(ABS(S217)&lt;10,"0"&amp;ABS(S217),ABS(S217)),CONCATENATE(LEFT(U217,1),RIGHT(U217,1))), F217, G217)</f>
        <v>MR30529080518</v>
      </c>
      <c r="F217" s="93"/>
      <c r="G217" s="93"/>
      <c r="H217" s="81" t="s">
        <v>448</v>
      </c>
      <c r="I217" s="356">
        <v>41275</v>
      </c>
      <c r="J217" s="87" t="s">
        <v>1265</v>
      </c>
      <c r="K217" s="400">
        <v>423</v>
      </c>
      <c r="L217" s="95">
        <f t="shared" si="21"/>
        <v>423</v>
      </c>
      <c r="M217" s="402"/>
      <c r="N217" s="5">
        <v>20</v>
      </c>
      <c r="O217" s="8">
        <v>9</v>
      </c>
      <c r="P217" s="105" t="str">
        <f t="shared" si="22"/>
        <v>8x6.5</v>
      </c>
      <c r="Q217" s="3">
        <v>8</v>
      </c>
      <c r="R217" s="3">
        <v>6.5</v>
      </c>
      <c r="S217" s="3">
        <v>18</v>
      </c>
      <c r="T217" s="17">
        <v>5.75</v>
      </c>
      <c r="U217" s="106" t="s">
        <v>85</v>
      </c>
      <c r="V217" s="17">
        <v>130.81</v>
      </c>
      <c r="W217" s="8">
        <v>38.4</v>
      </c>
      <c r="X217" s="52">
        <v>3640</v>
      </c>
      <c r="Y217" s="80" t="s">
        <v>2309</v>
      </c>
      <c r="Z217" s="81" t="s">
        <v>3002</v>
      </c>
      <c r="AA217" s="369" t="str">
        <f t="shared" si="23"/>
        <v>20x9, 8x6.5, 18 OS</v>
      </c>
      <c r="AB217" s="82" t="s">
        <v>1606</v>
      </c>
      <c r="AC217" s="92">
        <f>_xlfn.IFNA(VLOOKUP(AB217,ACCESSORIES!F:K,6,FALSE),"N/A")</f>
        <v>33</v>
      </c>
      <c r="AD217" s="89" t="s">
        <v>85</v>
      </c>
      <c r="AE217" s="105" t="s">
        <v>85</v>
      </c>
      <c r="AF217" s="3" t="s">
        <v>3020</v>
      </c>
      <c r="AG217" s="82" t="s">
        <v>1951</v>
      </c>
      <c r="AH217" s="9">
        <f>_xlfn.IFNA(VLOOKUP(AG217,ACCESSORIES!F:K,6,FALSE),"N/A")</f>
        <v>1.1000000000000001</v>
      </c>
      <c r="AI217" s="105" t="s">
        <v>266</v>
      </c>
      <c r="AJ217" s="105" t="s">
        <v>85</v>
      </c>
      <c r="AK217" s="3" t="s">
        <v>85</v>
      </c>
      <c r="AL217" s="105" t="s">
        <v>85</v>
      </c>
      <c r="AM217" s="105">
        <v>16.2</v>
      </c>
      <c r="AN217" s="105">
        <v>200</v>
      </c>
      <c r="AO217" s="26">
        <v>3</v>
      </c>
      <c r="AP217" s="26">
        <v>3</v>
      </c>
      <c r="AQ217" s="26">
        <v>21</v>
      </c>
      <c r="AR217" s="26">
        <v>30</v>
      </c>
      <c r="AS217" s="26">
        <v>243</v>
      </c>
      <c r="AT217" s="105">
        <v>234</v>
      </c>
      <c r="AU217" s="106">
        <v>126</v>
      </c>
      <c r="AV217" s="55">
        <v>89</v>
      </c>
      <c r="AW217" s="55">
        <v>89</v>
      </c>
      <c r="AX217" s="55">
        <v>36</v>
      </c>
      <c r="AY217" s="105" t="s">
        <v>85</v>
      </c>
      <c r="AZ217" s="104" t="str">
        <f>_xlfn.IFNA(VLOOKUP(AY217,ACCESSORIES!F:K,6,FALSE),"N/A")</f>
        <v>N/A</v>
      </c>
      <c r="BA217" s="105" t="s">
        <v>85</v>
      </c>
      <c r="BB217" s="104" t="str">
        <f>_xlfn.IFNA(VLOOKUP(BA217,ACCESSORIES!F:K,6,FALSE),"N/A")</f>
        <v>N/A</v>
      </c>
      <c r="BC217" s="79">
        <v>44.68</v>
      </c>
      <c r="BD217" s="57">
        <v>22.6</v>
      </c>
      <c r="BE217" s="57">
        <v>22.6</v>
      </c>
      <c r="BF217" s="57">
        <v>11.6</v>
      </c>
      <c r="BG217" s="82">
        <v>24</v>
      </c>
      <c r="BH217" s="122" t="s">
        <v>3551</v>
      </c>
      <c r="BI217" s="51" t="s">
        <v>4217</v>
      </c>
      <c r="BJ217" s="83" t="s">
        <v>4233</v>
      </c>
      <c r="BK217" s="83" t="s">
        <v>5150</v>
      </c>
      <c r="BL217" s="83" t="s">
        <v>5880</v>
      </c>
      <c r="BM217" s="83" t="s">
        <v>5881</v>
      </c>
      <c r="BN217" s="83" t="s">
        <v>5851</v>
      </c>
      <c r="BO217" s="83" t="s">
        <v>5878</v>
      </c>
      <c r="BP217" s="83" t="s">
        <v>4235</v>
      </c>
      <c r="BQ217" s="83"/>
      <c r="BR217" s="83"/>
      <c r="BS217" s="83"/>
      <c r="BT217" s="351" t="s">
        <v>3639</v>
      </c>
      <c r="BU217" s="363" t="s">
        <v>3640</v>
      </c>
      <c r="BV217" s="351" t="s">
        <v>3641</v>
      </c>
      <c r="BW217" s="363" t="s">
        <v>3642</v>
      </c>
      <c r="BX217" s="96" t="str">
        <f t="shared" si="26"/>
        <v>MR305 NV, 20x9, +18mm Offset, 8x6.5, 130.81mm Centerbore, Matte Black</v>
      </c>
      <c r="BY217" s="83" t="s">
        <v>4044</v>
      </c>
      <c r="BZ217" s="83" t="s">
        <v>4045</v>
      </c>
      <c r="CA217" s="83" t="str">
        <f t="shared" si="24"/>
        <v>STREET (3XX)</v>
      </c>
    </row>
    <row r="218" spans="1:79" s="39" customFormat="1" ht="15" customHeight="1">
      <c r="A218" s="23">
        <f t="shared" si="25"/>
        <v>216</v>
      </c>
      <c r="B218" s="105" t="s">
        <v>84</v>
      </c>
      <c r="C218" s="105" t="s">
        <v>1072</v>
      </c>
      <c r="D218" s="5" t="s">
        <v>2369</v>
      </c>
      <c r="E218" s="94" t="str">
        <f>CONCATENATE(LEFT(D218,5),VLOOKUP(CONCATENATE(N218,"x",O218),'PART NUMBER GUIDE'!$B$9:$C$45,2,FALSE),VLOOKUP(CONCATENATE(P218, V218), 'PART NUMBER GUIDE'!$Q$6:$R$84, 2, FALSE),VLOOKUP(Y218,'PART NUMBER GUIDE'!$J$8:$K$37,2, FALSE),IF(U218="N/A",IF(ABS(S218)&lt;10,"0"&amp;ABS(S218),ABS(S218)),CONCATENATE(LEFT(U218,1),RIGHT(U218,1))), F218, G218)</f>
        <v>MR30529080818</v>
      </c>
      <c r="F218" s="93"/>
      <c r="G218" s="93"/>
      <c r="H218" s="81" t="s">
        <v>6329</v>
      </c>
      <c r="I218" s="356">
        <v>44596</v>
      </c>
      <c r="J218" s="87" t="s">
        <v>1265</v>
      </c>
      <c r="K218" s="400">
        <v>439</v>
      </c>
      <c r="L218" s="95">
        <f t="shared" si="21"/>
        <v>439</v>
      </c>
      <c r="M218" s="402"/>
      <c r="N218" s="5">
        <v>20</v>
      </c>
      <c r="O218" s="8">
        <v>9</v>
      </c>
      <c r="P218" s="105" t="str">
        <f t="shared" si="22"/>
        <v>8x6.5</v>
      </c>
      <c r="Q218" s="3">
        <v>8</v>
      </c>
      <c r="R218" s="3">
        <v>6.5</v>
      </c>
      <c r="S218" s="3">
        <v>18</v>
      </c>
      <c r="T218" s="17">
        <v>5.75</v>
      </c>
      <c r="U218" s="106" t="s">
        <v>85</v>
      </c>
      <c r="V218" s="17">
        <v>130.81</v>
      </c>
      <c r="W218" s="8">
        <v>37.630000000000003</v>
      </c>
      <c r="X218" s="52">
        <v>3640</v>
      </c>
      <c r="Y218" s="80" t="s">
        <v>6067</v>
      </c>
      <c r="Z218" s="80" t="s">
        <v>3007</v>
      </c>
      <c r="AA218" s="369" t="str">
        <f t="shared" si="23"/>
        <v>20x9, 8x6.5, 18 OS</v>
      </c>
      <c r="AB218" s="82" t="s">
        <v>1606</v>
      </c>
      <c r="AC218" s="92">
        <f>_xlfn.IFNA(VLOOKUP(AB218,ACCESSORIES!F:K,6,FALSE),"N/A")</f>
        <v>33</v>
      </c>
      <c r="AD218" s="89" t="s">
        <v>85</v>
      </c>
      <c r="AE218" s="105" t="s">
        <v>85</v>
      </c>
      <c r="AF218" s="3" t="s">
        <v>3020</v>
      </c>
      <c r="AG218" s="82" t="s">
        <v>1951</v>
      </c>
      <c r="AH218" s="9">
        <f>_xlfn.IFNA(VLOOKUP(AG218,ACCESSORIES!F:K,6,FALSE),"N/A")</f>
        <v>1.1000000000000001</v>
      </c>
      <c r="AI218" s="105" t="s">
        <v>266</v>
      </c>
      <c r="AJ218" s="105" t="s">
        <v>85</v>
      </c>
      <c r="AK218" s="3" t="s">
        <v>85</v>
      </c>
      <c r="AL218" s="105" t="s">
        <v>85</v>
      </c>
      <c r="AM218" s="105">
        <v>16.2</v>
      </c>
      <c r="AN218" s="105">
        <v>200</v>
      </c>
      <c r="AO218" s="26">
        <v>3</v>
      </c>
      <c r="AP218" s="26">
        <v>3</v>
      </c>
      <c r="AQ218" s="26">
        <v>21</v>
      </c>
      <c r="AR218" s="26">
        <v>30</v>
      </c>
      <c r="AS218" s="26">
        <v>243</v>
      </c>
      <c r="AT218" s="105">
        <v>234</v>
      </c>
      <c r="AU218" s="106">
        <v>126</v>
      </c>
      <c r="AV218" s="11">
        <v>89</v>
      </c>
      <c r="AW218" s="11">
        <v>89</v>
      </c>
      <c r="AX218" s="55">
        <v>36</v>
      </c>
      <c r="AY218" s="105" t="s">
        <v>85</v>
      </c>
      <c r="AZ218" s="104" t="str">
        <f>_xlfn.IFNA(VLOOKUP(AY218,ACCESSORIES!F:K,6,FALSE),"N/A")</f>
        <v>N/A</v>
      </c>
      <c r="BA218" s="105" t="s">
        <v>85</v>
      </c>
      <c r="BB218" s="104" t="str">
        <f>_xlfn.IFNA(VLOOKUP(BA218,ACCESSORIES!F:K,6,FALSE),"N/A")</f>
        <v>N/A</v>
      </c>
      <c r="BC218" s="79">
        <v>43.65</v>
      </c>
      <c r="BD218" s="57">
        <v>22.6</v>
      </c>
      <c r="BE218" s="57">
        <v>22.6</v>
      </c>
      <c r="BF218" s="57">
        <v>11.6</v>
      </c>
      <c r="BG218" s="82">
        <v>24</v>
      </c>
      <c r="BH218" s="122" t="s">
        <v>3551</v>
      </c>
      <c r="BI218" s="51" t="s">
        <v>4217</v>
      </c>
      <c r="BJ218" s="83" t="s">
        <v>4233</v>
      </c>
      <c r="BK218" s="83" t="s">
        <v>5150</v>
      </c>
      <c r="BL218" s="83" t="s">
        <v>5880</v>
      </c>
      <c r="BM218" s="83" t="s">
        <v>5881</v>
      </c>
      <c r="BN218" s="83" t="s">
        <v>5851</v>
      </c>
      <c r="BO218" s="83" t="s">
        <v>5878</v>
      </c>
      <c r="BP218" s="83" t="s">
        <v>4235</v>
      </c>
      <c r="BQ218" s="83"/>
      <c r="BR218" s="83"/>
      <c r="BS218" s="83"/>
      <c r="BT218" s="351" t="s">
        <v>6635</v>
      </c>
      <c r="BU218" s="425" t="s">
        <v>6634</v>
      </c>
      <c r="BV218" s="351" t="s">
        <v>6636</v>
      </c>
      <c r="BW218" s="425" t="s">
        <v>6637</v>
      </c>
      <c r="BX218" s="96" t="str">
        <f t="shared" si="26"/>
        <v>MR305 NV, 20x9, +18mm Offset, 8x6.5, 130.81mm Centerbore, Titanium - Matte Black Lip</v>
      </c>
      <c r="BY218" s="83" t="s">
        <v>4044</v>
      </c>
      <c r="BZ218" s="83" t="s">
        <v>4045</v>
      </c>
      <c r="CA218" s="83" t="str">
        <f t="shared" si="24"/>
        <v>STREET (3XX)</v>
      </c>
    </row>
    <row r="219" spans="1:79" s="39" customFormat="1" ht="15" customHeight="1">
      <c r="A219" s="23">
        <f t="shared" si="25"/>
        <v>217</v>
      </c>
      <c r="B219" s="105" t="s">
        <v>84</v>
      </c>
      <c r="C219" s="105" t="s">
        <v>1072</v>
      </c>
      <c r="D219" s="5" t="s">
        <v>2369</v>
      </c>
      <c r="E219" s="94" t="str">
        <f>CONCATENATE(LEFT(D219,5),VLOOKUP(CONCATENATE(N219,"x",O219),'PART NUMBER GUIDE'!$B$9:$C$45,2,FALSE),VLOOKUP(CONCATENATE(P219, V219), 'PART NUMBER GUIDE'!$Q$6:$R$84, 2, FALSE),VLOOKUP(Y219,'PART NUMBER GUIDE'!$J$8:$K$37,2, FALSE),IF(U219="N/A",IF(ABS(S219)&lt;10,"0"&amp;ABS(S219),ABS(S219)),CONCATENATE(LEFT(U219,1),RIGHT(U219,1))), F219, G219)</f>
        <v>MR30529080918</v>
      </c>
      <c r="F219" s="93"/>
      <c r="G219" s="93"/>
      <c r="H219" s="81" t="s">
        <v>449</v>
      </c>
      <c r="I219" s="356">
        <v>41275</v>
      </c>
      <c r="J219" s="87" t="s">
        <v>1265</v>
      </c>
      <c r="K219" s="400">
        <v>439</v>
      </c>
      <c r="L219" s="95">
        <f t="shared" si="21"/>
        <v>439</v>
      </c>
      <c r="M219" s="402"/>
      <c r="N219" s="5">
        <v>20</v>
      </c>
      <c r="O219" s="8">
        <v>9</v>
      </c>
      <c r="P219" s="105" t="str">
        <f t="shared" si="22"/>
        <v>8x6.5</v>
      </c>
      <c r="Q219" s="3">
        <v>8</v>
      </c>
      <c r="R219" s="3">
        <v>6.5</v>
      </c>
      <c r="S219" s="3">
        <v>18</v>
      </c>
      <c r="T219" s="17">
        <v>5.75</v>
      </c>
      <c r="U219" s="106" t="s">
        <v>85</v>
      </c>
      <c r="V219" s="17">
        <v>130.81</v>
      </c>
      <c r="W219" s="8">
        <v>37.549999999999997</v>
      </c>
      <c r="X219" s="52">
        <v>3640</v>
      </c>
      <c r="Y219" s="80" t="s">
        <v>5833</v>
      </c>
      <c r="Z219" s="80" t="s">
        <v>3003</v>
      </c>
      <c r="AA219" s="369" t="str">
        <f t="shared" si="23"/>
        <v>20x9, 8x6.5, 18 OS</v>
      </c>
      <c r="AB219" s="82" t="s">
        <v>1606</v>
      </c>
      <c r="AC219" s="92">
        <f>_xlfn.IFNA(VLOOKUP(AB219,ACCESSORIES!F:K,6,FALSE),"N/A")</f>
        <v>33</v>
      </c>
      <c r="AD219" s="89" t="s">
        <v>85</v>
      </c>
      <c r="AE219" s="105" t="s">
        <v>85</v>
      </c>
      <c r="AF219" s="3" t="s">
        <v>3020</v>
      </c>
      <c r="AG219" s="82" t="s">
        <v>1951</v>
      </c>
      <c r="AH219" s="9">
        <f>_xlfn.IFNA(VLOOKUP(AG219,ACCESSORIES!F:K,6,FALSE),"N/A")</f>
        <v>1.1000000000000001</v>
      </c>
      <c r="AI219" s="105" t="s">
        <v>266</v>
      </c>
      <c r="AJ219" s="105" t="s">
        <v>85</v>
      </c>
      <c r="AK219" s="3" t="s">
        <v>85</v>
      </c>
      <c r="AL219" s="105" t="s">
        <v>85</v>
      </c>
      <c r="AM219" s="105">
        <v>16.2</v>
      </c>
      <c r="AN219" s="105">
        <v>200</v>
      </c>
      <c r="AO219" s="26">
        <v>3</v>
      </c>
      <c r="AP219" s="26">
        <v>3</v>
      </c>
      <c r="AQ219" s="26">
        <v>21</v>
      </c>
      <c r="AR219" s="26">
        <v>30</v>
      </c>
      <c r="AS219" s="26">
        <v>243</v>
      </c>
      <c r="AT219" s="105">
        <v>234</v>
      </c>
      <c r="AU219" s="106">
        <v>126</v>
      </c>
      <c r="AV219" s="55">
        <v>89</v>
      </c>
      <c r="AW219" s="55">
        <v>89</v>
      </c>
      <c r="AX219" s="55">
        <v>36</v>
      </c>
      <c r="AY219" s="105" t="s">
        <v>85</v>
      </c>
      <c r="AZ219" s="104" t="str">
        <f>_xlfn.IFNA(VLOOKUP(AY219,ACCESSORIES!F:K,6,FALSE),"N/A")</f>
        <v>N/A</v>
      </c>
      <c r="BA219" s="105" t="s">
        <v>85</v>
      </c>
      <c r="BB219" s="104" t="str">
        <f>_xlfn.IFNA(VLOOKUP(BA219,ACCESSORIES!F:K,6,FALSE),"N/A")</f>
        <v>N/A</v>
      </c>
      <c r="BC219" s="79">
        <v>43.73</v>
      </c>
      <c r="BD219" s="57">
        <v>22.6</v>
      </c>
      <c r="BE219" s="57">
        <v>22.6</v>
      </c>
      <c r="BF219" s="57">
        <v>11.6</v>
      </c>
      <c r="BG219" s="82">
        <v>24</v>
      </c>
      <c r="BH219" s="122" t="s">
        <v>3551</v>
      </c>
      <c r="BI219" s="51" t="s">
        <v>4217</v>
      </c>
      <c r="BJ219" s="83" t="s">
        <v>4233</v>
      </c>
      <c r="BK219" s="83" t="s">
        <v>5150</v>
      </c>
      <c r="BL219" s="83" t="s">
        <v>5880</v>
      </c>
      <c r="BM219" s="83" t="s">
        <v>5881</v>
      </c>
      <c r="BN219" s="83" t="s">
        <v>5851</v>
      </c>
      <c r="BO219" s="83" t="s">
        <v>5878</v>
      </c>
      <c r="BP219" s="83" t="s">
        <v>4235</v>
      </c>
      <c r="BQ219" s="83"/>
      <c r="BR219" s="83"/>
      <c r="BS219" s="83"/>
      <c r="BT219" s="351" t="s">
        <v>3651</v>
      </c>
      <c r="BU219" s="363" t="s">
        <v>3652</v>
      </c>
      <c r="BV219" s="351" t="s">
        <v>3653</v>
      </c>
      <c r="BW219" s="363" t="s">
        <v>3654</v>
      </c>
      <c r="BX219" s="96" t="str">
        <f t="shared" si="26"/>
        <v>MR305 NV, 20x9, +18mm Offset, 8x6.5, 130.81mm Centerbore, Method Bronze - Matte Black Lip</v>
      </c>
      <c r="BY219" s="83" t="s">
        <v>4044</v>
      </c>
      <c r="BZ219" s="83" t="s">
        <v>4045</v>
      </c>
      <c r="CA219" s="83" t="str">
        <f t="shared" si="24"/>
        <v>STREET (3XX)</v>
      </c>
    </row>
    <row r="220" spans="1:79" s="39" customFormat="1" ht="15" customHeight="1">
      <c r="A220" s="23">
        <f t="shared" si="25"/>
        <v>218</v>
      </c>
      <c r="B220" s="105" t="s">
        <v>84</v>
      </c>
      <c r="C220" s="105" t="s">
        <v>1072</v>
      </c>
      <c r="D220" s="5" t="s">
        <v>2369</v>
      </c>
      <c r="E220" s="94" t="str">
        <f>CONCATENATE(LEFT(D220,5),VLOOKUP(CONCATENATE(N220,"x",O220),'PART NUMBER GUIDE'!$B$9:$C$45,2,FALSE),VLOOKUP(CONCATENATE(P220, V220), 'PART NUMBER GUIDE'!$Q$6:$R$84, 2, FALSE),VLOOKUP(Y220,'PART NUMBER GUIDE'!$J$8:$K$37,2, FALSE),IF(U220="N/A",IF(ABS(S220)&lt;10,"0"&amp;ABS(S220),ABS(S220)),CONCATENATE(LEFT(U220,1),RIGHT(U220,1))), F220, G220)</f>
        <v>MR30529087518</v>
      </c>
      <c r="F220" s="93"/>
      <c r="G220" s="93"/>
      <c r="H220" s="81" t="s">
        <v>451</v>
      </c>
      <c r="I220" s="356">
        <v>41275</v>
      </c>
      <c r="J220" s="87" t="s">
        <v>1265</v>
      </c>
      <c r="K220" s="400">
        <v>423</v>
      </c>
      <c r="L220" s="95">
        <f t="shared" si="21"/>
        <v>423</v>
      </c>
      <c r="M220" s="402"/>
      <c r="N220" s="5">
        <v>20</v>
      </c>
      <c r="O220" s="8">
        <v>9</v>
      </c>
      <c r="P220" s="105" t="str">
        <f t="shared" si="22"/>
        <v>8x170</v>
      </c>
      <c r="Q220" s="3">
        <v>8</v>
      </c>
      <c r="R220" s="3">
        <v>170</v>
      </c>
      <c r="S220" s="3">
        <v>18</v>
      </c>
      <c r="T220" s="17">
        <v>5.75</v>
      </c>
      <c r="U220" s="106" t="s">
        <v>85</v>
      </c>
      <c r="V220" s="17">
        <v>130.81</v>
      </c>
      <c r="W220" s="8">
        <v>37.85</v>
      </c>
      <c r="X220" s="52">
        <v>3640</v>
      </c>
      <c r="Y220" s="80" t="s">
        <v>2309</v>
      </c>
      <c r="Z220" s="81" t="s">
        <v>3002</v>
      </c>
      <c r="AA220" s="369" t="str">
        <f t="shared" si="23"/>
        <v>20x9, 8x170, 18 OS</v>
      </c>
      <c r="AB220" s="82" t="s">
        <v>1864</v>
      </c>
      <c r="AC220" s="92">
        <f>_xlfn.IFNA(VLOOKUP(AB220,ACCESSORIES!F:K,6,FALSE),"N/A")</f>
        <v>33</v>
      </c>
      <c r="AD220" s="89" t="s">
        <v>85</v>
      </c>
      <c r="AE220" s="105" t="s">
        <v>85</v>
      </c>
      <c r="AF220" s="3" t="s">
        <v>3020</v>
      </c>
      <c r="AG220" s="82" t="s">
        <v>1951</v>
      </c>
      <c r="AH220" s="9">
        <f>_xlfn.IFNA(VLOOKUP(AG220,ACCESSORIES!F:K,6,FALSE),"N/A")</f>
        <v>1.1000000000000001</v>
      </c>
      <c r="AI220" s="105" t="s">
        <v>266</v>
      </c>
      <c r="AJ220" s="105" t="s">
        <v>85</v>
      </c>
      <c r="AK220" s="3" t="s">
        <v>85</v>
      </c>
      <c r="AL220" s="105" t="s">
        <v>85</v>
      </c>
      <c r="AM220" s="105">
        <v>16.2</v>
      </c>
      <c r="AN220" s="105">
        <v>200</v>
      </c>
      <c r="AO220" s="26">
        <v>3</v>
      </c>
      <c r="AP220" s="26">
        <v>3</v>
      </c>
      <c r="AQ220" s="26">
        <v>21</v>
      </c>
      <c r="AR220" s="26">
        <v>30</v>
      </c>
      <c r="AS220" s="26">
        <v>243</v>
      </c>
      <c r="AT220" s="105">
        <v>234</v>
      </c>
      <c r="AU220" s="106">
        <v>128</v>
      </c>
      <c r="AV220" s="55">
        <v>97.7</v>
      </c>
      <c r="AW220" s="55">
        <v>107</v>
      </c>
      <c r="AX220" s="55">
        <v>36</v>
      </c>
      <c r="AY220" s="105" t="s">
        <v>85</v>
      </c>
      <c r="AZ220" s="104" t="str">
        <f>_xlfn.IFNA(VLOOKUP(AY220,ACCESSORIES!F:K,6,FALSE),"N/A")</f>
        <v>N/A</v>
      </c>
      <c r="BA220" s="105" t="s">
        <v>85</v>
      </c>
      <c r="BB220" s="104" t="str">
        <f>_xlfn.IFNA(VLOOKUP(BA220,ACCESSORIES!F:K,6,FALSE),"N/A")</f>
        <v>N/A</v>
      </c>
      <c r="BC220" s="79">
        <v>44.13</v>
      </c>
      <c r="BD220" s="57">
        <v>22.6</v>
      </c>
      <c r="BE220" s="57">
        <v>22.6</v>
      </c>
      <c r="BF220" s="57">
        <v>11.6</v>
      </c>
      <c r="BG220" s="82">
        <v>24</v>
      </c>
      <c r="BH220" s="122" t="s">
        <v>3551</v>
      </c>
      <c r="BI220" s="51" t="s">
        <v>4217</v>
      </c>
      <c r="BJ220" s="83" t="s">
        <v>4233</v>
      </c>
      <c r="BK220" s="83" t="s">
        <v>5150</v>
      </c>
      <c r="BL220" s="83" t="s">
        <v>5880</v>
      </c>
      <c r="BM220" s="83" t="s">
        <v>5881</v>
      </c>
      <c r="BN220" s="83" t="s">
        <v>5851</v>
      </c>
      <c r="BO220" s="83" t="s">
        <v>5878</v>
      </c>
      <c r="BP220" s="83" t="s">
        <v>4235</v>
      </c>
      <c r="BQ220" s="83"/>
      <c r="BR220" s="83"/>
      <c r="BS220" s="83"/>
      <c r="BT220" s="351" t="s">
        <v>3639</v>
      </c>
      <c r="BU220" s="363" t="s">
        <v>3640</v>
      </c>
      <c r="BV220" s="351" t="s">
        <v>3641</v>
      </c>
      <c r="BW220" s="363" t="s">
        <v>3642</v>
      </c>
      <c r="BX220" s="96" t="str">
        <f t="shared" si="26"/>
        <v>MR305 NV, 20x9, +18mm Offset, 8x170, 130.81mm Centerbore, Matte Black</v>
      </c>
      <c r="BY220" s="83" t="s">
        <v>4044</v>
      </c>
      <c r="BZ220" s="83" t="s">
        <v>4045</v>
      </c>
      <c r="CA220" s="83" t="str">
        <f t="shared" si="24"/>
        <v>STREET (3XX)</v>
      </c>
    </row>
    <row r="221" spans="1:79" s="39" customFormat="1" ht="15" customHeight="1">
      <c r="A221" s="23">
        <f t="shared" si="25"/>
        <v>219</v>
      </c>
      <c r="B221" s="105" t="s">
        <v>84</v>
      </c>
      <c r="C221" s="105" t="s">
        <v>1072</v>
      </c>
      <c r="D221" s="5" t="s">
        <v>2369</v>
      </c>
      <c r="E221" s="94" t="str">
        <f>CONCATENATE(LEFT(D221,5),VLOOKUP(CONCATENATE(N221,"x",O221),'PART NUMBER GUIDE'!$B$9:$C$45,2,FALSE),VLOOKUP(CONCATENATE(P221, V221), 'PART NUMBER GUIDE'!$Q$6:$R$84, 2, FALSE),VLOOKUP(Y221,'PART NUMBER GUIDE'!$J$8:$K$37,2, FALSE),IF(U221="N/A",IF(ABS(S221)&lt;10,"0"&amp;ABS(S221),ABS(S221)),CONCATENATE(LEFT(U221,1),RIGHT(U221,1))), F221, G221)</f>
        <v>MR30529087918</v>
      </c>
      <c r="F221" s="93"/>
      <c r="G221" s="93"/>
      <c r="H221" s="81" t="s">
        <v>452</v>
      </c>
      <c r="I221" s="356">
        <v>41275</v>
      </c>
      <c r="J221" s="87" t="s">
        <v>1265</v>
      </c>
      <c r="K221" s="400">
        <v>439</v>
      </c>
      <c r="L221" s="95">
        <f t="shared" si="21"/>
        <v>439</v>
      </c>
      <c r="M221" s="402"/>
      <c r="N221" s="5">
        <v>20</v>
      </c>
      <c r="O221" s="8">
        <v>9</v>
      </c>
      <c r="P221" s="105" t="str">
        <f t="shared" si="22"/>
        <v>8x170</v>
      </c>
      <c r="Q221" s="3">
        <v>8</v>
      </c>
      <c r="R221" s="3">
        <v>170</v>
      </c>
      <c r="S221" s="3">
        <v>18</v>
      </c>
      <c r="T221" s="17">
        <v>5.75</v>
      </c>
      <c r="U221" s="106" t="s">
        <v>85</v>
      </c>
      <c r="V221" s="17">
        <v>130.81</v>
      </c>
      <c r="W221" s="8">
        <v>38.729999999999997</v>
      </c>
      <c r="X221" s="52">
        <v>3640</v>
      </c>
      <c r="Y221" s="80" t="s">
        <v>5833</v>
      </c>
      <c r="Z221" s="80" t="s">
        <v>3003</v>
      </c>
      <c r="AA221" s="369" t="str">
        <f t="shared" si="23"/>
        <v>20x9, 8x170, 18 OS</v>
      </c>
      <c r="AB221" s="82" t="s">
        <v>1864</v>
      </c>
      <c r="AC221" s="92">
        <f>_xlfn.IFNA(VLOOKUP(AB221,ACCESSORIES!F:K,6,FALSE),"N/A")</f>
        <v>33</v>
      </c>
      <c r="AD221" s="89" t="s">
        <v>85</v>
      </c>
      <c r="AE221" s="105" t="s">
        <v>85</v>
      </c>
      <c r="AF221" s="3" t="s">
        <v>3020</v>
      </c>
      <c r="AG221" s="82" t="s">
        <v>1951</v>
      </c>
      <c r="AH221" s="9">
        <f>_xlfn.IFNA(VLOOKUP(AG221,ACCESSORIES!F:K,6,FALSE),"N/A")</f>
        <v>1.1000000000000001</v>
      </c>
      <c r="AI221" s="105" t="s">
        <v>266</v>
      </c>
      <c r="AJ221" s="105" t="s">
        <v>85</v>
      </c>
      <c r="AK221" s="3" t="s">
        <v>85</v>
      </c>
      <c r="AL221" s="105" t="s">
        <v>85</v>
      </c>
      <c r="AM221" s="105">
        <v>16.2</v>
      </c>
      <c r="AN221" s="105">
        <v>200</v>
      </c>
      <c r="AO221" s="26">
        <v>3</v>
      </c>
      <c r="AP221" s="26">
        <v>3</v>
      </c>
      <c r="AQ221" s="26">
        <v>21</v>
      </c>
      <c r="AR221" s="26">
        <v>30</v>
      </c>
      <c r="AS221" s="26">
        <v>243</v>
      </c>
      <c r="AT221" s="105">
        <v>234</v>
      </c>
      <c r="AU221" s="106">
        <v>128</v>
      </c>
      <c r="AV221" s="55">
        <v>97.7</v>
      </c>
      <c r="AW221" s="55">
        <v>107</v>
      </c>
      <c r="AX221" s="55">
        <v>36</v>
      </c>
      <c r="AY221" s="105" t="s">
        <v>85</v>
      </c>
      <c r="AZ221" s="104" t="str">
        <f>_xlfn.IFNA(VLOOKUP(AY221,ACCESSORIES!F:K,6,FALSE),"N/A")</f>
        <v>N/A</v>
      </c>
      <c r="BA221" s="105" t="s">
        <v>85</v>
      </c>
      <c r="BB221" s="104" t="str">
        <f>_xlfn.IFNA(VLOOKUP(BA221,ACCESSORIES!F:K,6,FALSE),"N/A")</f>
        <v>N/A</v>
      </c>
      <c r="BC221" s="79">
        <v>44.97</v>
      </c>
      <c r="BD221" s="57">
        <v>22.6</v>
      </c>
      <c r="BE221" s="57">
        <v>22.6</v>
      </c>
      <c r="BF221" s="57">
        <v>11.6</v>
      </c>
      <c r="BG221" s="82">
        <v>24</v>
      </c>
      <c r="BH221" s="122" t="s">
        <v>3551</v>
      </c>
      <c r="BI221" s="51" t="s">
        <v>4217</v>
      </c>
      <c r="BJ221" s="83" t="s">
        <v>4233</v>
      </c>
      <c r="BK221" s="83" t="s">
        <v>5150</v>
      </c>
      <c r="BL221" s="83" t="s">
        <v>5880</v>
      </c>
      <c r="BM221" s="83" t="s">
        <v>5881</v>
      </c>
      <c r="BN221" s="83" t="s">
        <v>5851</v>
      </c>
      <c r="BO221" s="83" t="s">
        <v>5878</v>
      </c>
      <c r="BP221" s="83" t="s">
        <v>4235</v>
      </c>
      <c r="BQ221" s="83"/>
      <c r="BR221" s="83"/>
      <c r="BS221" s="83"/>
      <c r="BT221" s="351" t="s">
        <v>3651</v>
      </c>
      <c r="BU221" s="363" t="s">
        <v>3652</v>
      </c>
      <c r="BV221" s="351" t="s">
        <v>3653</v>
      </c>
      <c r="BW221" s="363" t="s">
        <v>3654</v>
      </c>
      <c r="BX221" s="96" t="str">
        <f t="shared" si="26"/>
        <v>MR305 NV, 20x9, +18mm Offset, 8x170, 130.81mm Centerbore, Method Bronze - Matte Black Lip</v>
      </c>
      <c r="BY221" s="83" t="s">
        <v>4044</v>
      </c>
      <c r="BZ221" s="83" t="s">
        <v>4045</v>
      </c>
      <c r="CA221" s="83" t="str">
        <f t="shared" si="24"/>
        <v>STREET (3XX)</v>
      </c>
    </row>
    <row r="222" spans="1:79" s="39" customFormat="1" ht="15" customHeight="1">
      <c r="A222" s="23">
        <f t="shared" si="25"/>
        <v>220</v>
      </c>
      <c r="B222" s="105" t="s">
        <v>84</v>
      </c>
      <c r="C222" s="105" t="s">
        <v>1072</v>
      </c>
      <c r="D222" s="5" t="s">
        <v>2369</v>
      </c>
      <c r="E222" s="94" t="str">
        <f>CONCATENATE(LEFT(D222,5),VLOOKUP(CONCATENATE(N222,"x",O222),'PART NUMBER GUIDE'!$B$9:$C$45,2,FALSE),VLOOKUP(CONCATENATE(P222, V222), 'PART NUMBER GUIDE'!$Q$6:$R$84, 2, FALSE),VLOOKUP(Y222,'PART NUMBER GUIDE'!$J$8:$K$37,2, FALSE),IF(U222="N/A",IF(ABS(S222)&lt;10,"0"&amp;ABS(S222),ABS(S222)),CONCATENATE(LEFT(U222,1),RIGHT(U222,1))), F222, G222)</f>
        <v>MR30521050518N</v>
      </c>
      <c r="F222" s="93" t="s">
        <v>2239</v>
      </c>
      <c r="G222" s="93"/>
      <c r="H222" s="81" t="s">
        <v>4461</v>
      </c>
      <c r="I222" s="356">
        <v>43924</v>
      </c>
      <c r="J222" s="87" t="s">
        <v>1265</v>
      </c>
      <c r="K222" s="400">
        <v>414.5</v>
      </c>
      <c r="L222" s="95">
        <f t="shared" si="21"/>
        <v>414.5</v>
      </c>
      <c r="M222" s="402"/>
      <c r="N222" s="5">
        <v>20</v>
      </c>
      <c r="O222" s="8">
        <v>10</v>
      </c>
      <c r="P222" s="105" t="str">
        <f t="shared" si="22"/>
        <v>5x5</v>
      </c>
      <c r="Q222" s="3">
        <v>5</v>
      </c>
      <c r="R222" s="3">
        <v>5</v>
      </c>
      <c r="S222" s="3">
        <v>-18</v>
      </c>
      <c r="T222" s="17">
        <v>4.76</v>
      </c>
      <c r="U222" s="106" t="s">
        <v>85</v>
      </c>
      <c r="V222" s="17">
        <v>94</v>
      </c>
      <c r="W222" s="8">
        <v>36.19</v>
      </c>
      <c r="X222" s="52">
        <v>2650</v>
      </c>
      <c r="Y222" s="80" t="s">
        <v>2309</v>
      </c>
      <c r="Z222" s="81" t="s">
        <v>3002</v>
      </c>
      <c r="AA222" s="369" t="str">
        <f t="shared" si="23"/>
        <v>20x10, 5x5, -18 OS</v>
      </c>
      <c r="AB222" s="82" t="s">
        <v>1596</v>
      </c>
      <c r="AC222" s="92">
        <f>_xlfn.IFNA(VLOOKUP(AB222,ACCESSORIES!F:K,6,FALSE),"N/A")</f>
        <v>33</v>
      </c>
      <c r="AD222" s="89" t="s">
        <v>85</v>
      </c>
      <c r="AE222" s="105" t="s">
        <v>85</v>
      </c>
      <c r="AF222" s="82" t="s">
        <v>3015</v>
      </c>
      <c r="AG222" s="82" t="s">
        <v>1951</v>
      </c>
      <c r="AH222" s="9">
        <f>_xlfn.IFNA(VLOOKUP(AG222,ACCESSORIES!F:K,6,FALSE),"N/A")</f>
        <v>1.1000000000000001</v>
      </c>
      <c r="AI222" s="105" t="s">
        <v>266</v>
      </c>
      <c r="AJ222" s="105" t="s">
        <v>85</v>
      </c>
      <c r="AK222" s="3" t="s">
        <v>85</v>
      </c>
      <c r="AL222" s="105" t="s">
        <v>85</v>
      </c>
      <c r="AM222" s="105">
        <v>16.2</v>
      </c>
      <c r="AN222" s="105">
        <v>170</v>
      </c>
      <c r="AO222" s="26">
        <v>7</v>
      </c>
      <c r="AP222" s="26">
        <v>21</v>
      </c>
      <c r="AQ222" s="26">
        <v>44</v>
      </c>
      <c r="AR222" s="26">
        <v>58.4</v>
      </c>
      <c r="AS222" s="26">
        <v>245</v>
      </c>
      <c r="AT222" s="107">
        <v>241</v>
      </c>
      <c r="AU222" s="106">
        <v>90</v>
      </c>
      <c r="AV222" s="55">
        <v>52.7</v>
      </c>
      <c r="AW222" s="55">
        <v>75</v>
      </c>
      <c r="AX222" s="55">
        <v>52</v>
      </c>
      <c r="AY222" s="105" t="s">
        <v>85</v>
      </c>
      <c r="AZ222" s="104" t="str">
        <f>_xlfn.IFNA(VLOOKUP(AY222,ACCESSORIES!F:K,6,FALSE),"N/A")</f>
        <v>N/A</v>
      </c>
      <c r="BA222" s="105" t="s">
        <v>85</v>
      </c>
      <c r="BB222" s="104" t="str">
        <f>_xlfn.IFNA(VLOOKUP(BA222,ACCESSORIES!F:K,6,FALSE),"N/A")</f>
        <v>N/A</v>
      </c>
      <c r="BC222" s="79">
        <v>41.7</v>
      </c>
      <c r="BD222" s="57">
        <v>22.6</v>
      </c>
      <c r="BE222" s="57">
        <v>22.6</v>
      </c>
      <c r="BF222" s="57">
        <v>12.6</v>
      </c>
      <c r="BG222" s="82">
        <v>20</v>
      </c>
      <c r="BH222" s="122" t="s">
        <v>3551</v>
      </c>
      <c r="BI222" s="51" t="s">
        <v>4217</v>
      </c>
      <c r="BJ222" s="83" t="s">
        <v>4233</v>
      </c>
      <c r="BK222" s="83" t="s">
        <v>5150</v>
      </c>
      <c r="BL222" s="83" t="s">
        <v>5880</v>
      </c>
      <c r="BM222" s="83" t="s">
        <v>5881</v>
      </c>
      <c r="BN222" s="83" t="s">
        <v>5851</v>
      </c>
      <c r="BO222" s="83" t="s">
        <v>5878</v>
      </c>
      <c r="BP222" s="83" t="s">
        <v>4235</v>
      </c>
      <c r="BQ222" s="83"/>
      <c r="BR222" s="83"/>
      <c r="BS222" s="83"/>
      <c r="BT222" s="351" t="s">
        <v>3623</v>
      </c>
      <c r="BU222" s="363" t="s">
        <v>3624</v>
      </c>
      <c r="BV222" s="351" t="s">
        <v>3625</v>
      </c>
      <c r="BW222" s="363" t="s">
        <v>3626</v>
      </c>
      <c r="BX222" s="96" t="str">
        <f t="shared" si="26"/>
        <v>MR305 NV, 20x10, -18mm Offset, 5x5, 94mm Centerbore, Matte Black</v>
      </c>
      <c r="BY222" s="83" t="s">
        <v>4044</v>
      </c>
      <c r="BZ222" s="83" t="s">
        <v>4045</v>
      </c>
      <c r="CA222" s="83" t="str">
        <f t="shared" si="24"/>
        <v>STREET (3XX)</v>
      </c>
    </row>
    <row r="223" spans="1:79" s="39" customFormat="1" ht="15" customHeight="1">
      <c r="A223" s="23">
        <f t="shared" si="25"/>
        <v>221</v>
      </c>
      <c r="B223" s="105" t="s">
        <v>84</v>
      </c>
      <c r="C223" s="105" t="s">
        <v>1072</v>
      </c>
      <c r="D223" s="5" t="s">
        <v>2369</v>
      </c>
      <c r="E223" s="94" t="str">
        <f>CONCATENATE(LEFT(D223,5),VLOOKUP(CONCATENATE(N223,"x",O223),'PART NUMBER GUIDE'!$B$9:$C$45,2,FALSE),VLOOKUP(CONCATENATE(P223, V223), 'PART NUMBER GUIDE'!$Q$6:$R$84, 2, FALSE),VLOOKUP(Y223,'PART NUMBER GUIDE'!$J$8:$K$37,2, FALSE),IF(U223="N/A",IF(ABS(S223)&lt;10,"0"&amp;ABS(S223),ABS(S223)),CONCATENATE(LEFT(U223,1),RIGHT(U223,1))), F223, G223)</f>
        <v>MR30521050918N</v>
      </c>
      <c r="F223" s="93" t="s">
        <v>2239</v>
      </c>
      <c r="G223" s="93"/>
      <c r="H223" s="81" t="s">
        <v>4462</v>
      </c>
      <c r="I223" s="356">
        <v>43924</v>
      </c>
      <c r="J223" s="87" t="s">
        <v>1265</v>
      </c>
      <c r="K223" s="400">
        <v>428</v>
      </c>
      <c r="L223" s="95">
        <f t="shared" si="21"/>
        <v>428</v>
      </c>
      <c r="M223" s="402"/>
      <c r="N223" s="5">
        <v>20</v>
      </c>
      <c r="O223" s="8">
        <v>10</v>
      </c>
      <c r="P223" s="105" t="str">
        <f t="shared" si="22"/>
        <v>5x5</v>
      </c>
      <c r="Q223" s="3">
        <v>5</v>
      </c>
      <c r="R223" s="3">
        <v>5</v>
      </c>
      <c r="S223" s="3">
        <v>-18</v>
      </c>
      <c r="T223" s="17">
        <v>4.76</v>
      </c>
      <c r="U223" s="106" t="s">
        <v>85</v>
      </c>
      <c r="V223" s="17">
        <v>94</v>
      </c>
      <c r="W223" s="8">
        <v>36.630000000000003</v>
      </c>
      <c r="X223" s="52">
        <v>2650</v>
      </c>
      <c r="Y223" s="80" t="s">
        <v>5833</v>
      </c>
      <c r="Z223" s="80" t="s">
        <v>3003</v>
      </c>
      <c r="AA223" s="369" t="str">
        <f t="shared" si="23"/>
        <v>20x10, 5x5, -18 OS</v>
      </c>
      <c r="AB223" s="82" t="s">
        <v>1596</v>
      </c>
      <c r="AC223" s="92">
        <f>_xlfn.IFNA(VLOOKUP(AB223,ACCESSORIES!F:K,6,FALSE),"N/A")</f>
        <v>33</v>
      </c>
      <c r="AD223" s="89" t="s">
        <v>85</v>
      </c>
      <c r="AE223" s="105" t="s">
        <v>85</v>
      </c>
      <c r="AF223" s="82" t="s">
        <v>3015</v>
      </c>
      <c r="AG223" s="82" t="s">
        <v>1951</v>
      </c>
      <c r="AH223" s="9">
        <f>_xlfn.IFNA(VLOOKUP(AG223,ACCESSORIES!F:K,6,FALSE),"N/A")</f>
        <v>1.1000000000000001</v>
      </c>
      <c r="AI223" s="105" t="s">
        <v>266</v>
      </c>
      <c r="AJ223" s="105" t="s">
        <v>85</v>
      </c>
      <c r="AK223" s="3" t="s">
        <v>85</v>
      </c>
      <c r="AL223" s="105" t="s">
        <v>85</v>
      </c>
      <c r="AM223" s="105">
        <v>16.2</v>
      </c>
      <c r="AN223" s="105">
        <v>170</v>
      </c>
      <c r="AO223" s="26">
        <v>7</v>
      </c>
      <c r="AP223" s="26">
        <v>21</v>
      </c>
      <c r="AQ223" s="26">
        <v>44</v>
      </c>
      <c r="AR223" s="26">
        <v>58.4</v>
      </c>
      <c r="AS223" s="26">
        <v>245</v>
      </c>
      <c r="AT223" s="107">
        <v>241</v>
      </c>
      <c r="AU223" s="106">
        <v>90</v>
      </c>
      <c r="AV223" s="55">
        <v>52.7</v>
      </c>
      <c r="AW223" s="55">
        <v>75</v>
      </c>
      <c r="AX223" s="55">
        <v>52</v>
      </c>
      <c r="AY223" s="105" t="s">
        <v>85</v>
      </c>
      <c r="AZ223" s="104" t="str">
        <f>_xlfn.IFNA(VLOOKUP(AY223,ACCESSORIES!F:K,6,FALSE),"N/A")</f>
        <v>N/A</v>
      </c>
      <c r="BA223" s="105" t="s">
        <v>85</v>
      </c>
      <c r="BB223" s="104" t="str">
        <f>_xlfn.IFNA(VLOOKUP(BA223,ACCESSORIES!F:K,6,FALSE),"N/A")</f>
        <v>N/A</v>
      </c>
      <c r="BC223" s="79">
        <v>42.15</v>
      </c>
      <c r="BD223" s="57">
        <v>22.6</v>
      </c>
      <c r="BE223" s="57">
        <v>22.6</v>
      </c>
      <c r="BF223" s="57">
        <v>12.6</v>
      </c>
      <c r="BG223" s="82">
        <v>20</v>
      </c>
      <c r="BH223" s="122" t="s">
        <v>3551</v>
      </c>
      <c r="BI223" s="51" t="s">
        <v>4217</v>
      </c>
      <c r="BJ223" s="83" t="s">
        <v>4233</v>
      </c>
      <c r="BK223" s="83" t="s">
        <v>5150</v>
      </c>
      <c r="BL223" s="83" t="s">
        <v>5880</v>
      </c>
      <c r="BM223" s="83" t="s">
        <v>5881</v>
      </c>
      <c r="BN223" s="83" t="s">
        <v>5851</v>
      </c>
      <c r="BO223" s="83" t="s">
        <v>5878</v>
      </c>
      <c r="BP223" s="83" t="s">
        <v>4235</v>
      </c>
      <c r="BQ223" s="83"/>
      <c r="BR223" s="83"/>
      <c r="BS223" s="83"/>
      <c r="BT223" s="351" t="s">
        <v>3643</v>
      </c>
      <c r="BU223" s="363" t="s">
        <v>3644</v>
      </c>
      <c r="BV223" s="351" t="s">
        <v>3645</v>
      </c>
      <c r="BW223" s="363" t="s">
        <v>3646</v>
      </c>
      <c r="BX223" s="96" t="str">
        <f t="shared" si="26"/>
        <v>MR305 NV, 20x10, -18mm Offset, 5x5, 94mm Centerbore, Method Bronze - Matte Black Lip</v>
      </c>
      <c r="BY223" s="83" t="s">
        <v>4044</v>
      </c>
      <c r="BZ223" s="83" t="s">
        <v>4045</v>
      </c>
      <c r="CA223" s="83" t="str">
        <f t="shared" si="24"/>
        <v>STREET (3XX)</v>
      </c>
    </row>
    <row r="224" spans="1:79" s="39" customFormat="1" ht="15" customHeight="1">
      <c r="A224" s="23">
        <f t="shared" si="25"/>
        <v>222</v>
      </c>
      <c r="B224" s="105" t="s">
        <v>84</v>
      </c>
      <c r="C224" s="105" t="s">
        <v>1072</v>
      </c>
      <c r="D224" s="5" t="s">
        <v>2369</v>
      </c>
      <c r="E224" s="94" t="str">
        <f>CONCATENATE(LEFT(D224,5),VLOOKUP(CONCATENATE(N224,"x",O224),'PART NUMBER GUIDE'!$B$9:$C$45,2,FALSE),VLOOKUP(CONCATENATE(P224, V224), 'PART NUMBER GUIDE'!$Q$6:$R$84, 2, FALSE),VLOOKUP(Y224,'PART NUMBER GUIDE'!$J$8:$K$37,2, FALSE),IF(U224="N/A",IF(ABS(S224)&lt;10,"0"&amp;ABS(S224),ABS(S224)),CONCATENATE(LEFT(U224,1),RIGHT(U224,1))), F224, G224)</f>
        <v>MR30521055518N</v>
      </c>
      <c r="F224" s="93" t="s">
        <v>2239</v>
      </c>
      <c r="G224" s="93"/>
      <c r="H224" s="81" t="s">
        <v>4463</v>
      </c>
      <c r="I224" s="356">
        <v>43924</v>
      </c>
      <c r="J224" s="43" t="s">
        <v>4038</v>
      </c>
      <c r="K224" s="400">
        <v>414.5</v>
      </c>
      <c r="L224" s="95" t="str">
        <f t="shared" si="21"/>
        <v/>
      </c>
      <c r="M224" s="402"/>
      <c r="N224" s="5">
        <v>20</v>
      </c>
      <c r="O224" s="8">
        <v>10</v>
      </c>
      <c r="P224" s="105" t="str">
        <f t="shared" si="22"/>
        <v>5x5.5</v>
      </c>
      <c r="Q224" s="3">
        <v>5</v>
      </c>
      <c r="R224" s="3">
        <v>5.5</v>
      </c>
      <c r="S224" s="3">
        <v>-18</v>
      </c>
      <c r="T224" s="17">
        <v>4.76</v>
      </c>
      <c r="U224" s="106" t="s">
        <v>85</v>
      </c>
      <c r="V224" s="17">
        <v>108</v>
      </c>
      <c r="W224" s="8">
        <v>36.409999999999997</v>
      </c>
      <c r="X224" s="52">
        <v>2650</v>
      </c>
      <c r="Y224" s="80" t="s">
        <v>2309</v>
      </c>
      <c r="Z224" s="81" t="s">
        <v>3002</v>
      </c>
      <c r="AA224" s="369" t="str">
        <f t="shared" si="23"/>
        <v>20x10, 5x5.5, -18 OS</v>
      </c>
      <c r="AB224" s="82" t="s">
        <v>1600</v>
      </c>
      <c r="AC224" s="92">
        <f>_xlfn.IFNA(VLOOKUP(AB224,ACCESSORIES!F:K,6,FALSE),"N/A")</f>
        <v>33</v>
      </c>
      <c r="AD224" s="89" t="s">
        <v>85</v>
      </c>
      <c r="AE224" s="105" t="s">
        <v>85</v>
      </c>
      <c r="AF224" s="105" t="s">
        <v>3016</v>
      </c>
      <c r="AG224" s="82" t="s">
        <v>1951</v>
      </c>
      <c r="AH224" s="9">
        <f>_xlfn.IFNA(VLOOKUP(AG224,ACCESSORIES!F:K,6,FALSE),"N/A")</f>
        <v>1.1000000000000001</v>
      </c>
      <c r="AI224" s="105" t="s">
        <v>266</v>
      </c>
      <c r="AJ224" s="105" t="s">
        <v>85</v>
      </c>
      <c r="AK224" s="3" t="s">
        <v>85</v>
      </c>
      <c r="AL224" s="105" t="s">
        <v>85</v>
      </c>
      <c r="AM224" s="105">
        <v>16.2</v>
      </c>
      <c r="AN224" s="105">
        <v>175</v>
      </c>
      <c r="AO224" s="26">
        <v>3</v>
      </c>
      <c r="AP224" s="26">
        <v>21</v>
      </c>
      <c r="AQ224" s="26">
        <v>44</v>
      </c>
      <c r="AR224" s="26">
        <v>58</v>
      </c>
      <c r="AS224" s="26">
        <v>245</v>
      </c>
      <c r="AT224" s="107">
        <v>241</v>
      </c>
      <c r="AU224" s="106">
        <v>107</v>
      </c>
      <c r="AV224" s="55">
        <v>41</v>
      </c>
      <c r="AW224" s="55">
        <v>74</v>
      </c>
      <c r="AX224" s="55">
        <v>52</v>
      </c>
      <c r="AY224" s="105" t="s">
        <v>85</v>
      </c>
      <c r="AZ224" s="104" t="str">
        <f>_xlfn.IFNA(VLOOKUP(AY224,ACCESSORIES!F:K,6,FALSE),"N/A")</f>
        <v>N/A</v>
      </c>
      <c r="BA224" s="105" t="s">
        <v>85</v>
      </c>
      <c r="BB224" s="104" t="str">
        <f>_xlfn.IFNA(VLOOKUP(BA224,ACCESSORIES!F:K,6,FALSE),"N/A")</f>
        <v>N/A</v>
      </c>
      <c r="BC224" s="79">
        <v>42.48</v>
      </c>
      <c r="BD224" s="57">
        <v>22.6</v>
      </c>
      <c r="BE224" s="57">
        <v>22.6</v>
      </c>
      <c r="BF224" s="57">
        <v>12.6</v>
      </c>
      <c r="BG224" s="82">
        <v>20</v>
      </c>
      <c r="BH224" s="122" t="s">
        <v>3551</v>
      </c>
      <c r="BI224" s="51" t="s">
        <v>4217</v>
      </c>
      <c r="BJ224" s="83" t="s">
        <v>4233</v>
      </c>
      <c r="BK224" s="83" t="s">
        <v>5150</v>
      </c>
      <c r="BL224" s="83" t="s">
        <v>5880</v>
      </c>
      <c r="BM224" s="83" t="s">
        <v>5881</v>
      </c>
      <c r="BN224" s="83" t="s">
        <v>5851</v>
      </c>
      <c r="BO224" s="83" t="s">
        <v>5878</v>
      </c>
      <c r="BP224" s="83" t="s">
        <v>4235</v>
      </c>
      <c r="BQ224" s="83"/>
      <c r="BR224" s="83"/>
      <c r="BS224" s="83"/>
      <c r="BT224" s="351" t="s">
        <v>3623</v>
      </c>
      <c r="BU224" s="363" t="s">
        <v>3624</v>
      </c>
      <c r="BV224" s="351" t="s">
        <v>3625</v>
      </c>
      <c r="BW224" s="363" t="s">
        <v>3626</v>
      </c>
      <c r="BX224" s="96" t="str">
        <f t="shared" si="26"/>
        <v>CLOSEOUT - MR305 NV, 20x10, -18mm Offset, 5x5.5, 108mm Centerbore, Matte Black</v>
      </c>
      <c r="BY224" s="83" t="s">
        <v>4044</v>
      </c>
      <c r="BZ224" s="83" t="s">
        <v>4045</v>
      </c>
      <c r="CA224" s="83" t="str">
        <f t="shared" si="24"/>
        <v>STREET (3XX)</v>
      </c>
    </row>
    <row r="225" spans="1:79" s="39" customFormat="1" ht="15" customHeight="1">
      <c r="A225" s="23">
        <f t="shared" si="25"/>
        <v>223</v>
      </c>
      <c r="B225" s="105" t="s">
        <v>84</v>
      </c>
      <c r="C225" s="105" t="s">
        <v>1072</v>
      </c>
      <c r="D225" s="5" t="s">
        <v>2369</v>
      </c>
      <c r="E225" s="94" t="str">
        <f>CONCATENATE(LEFT(D225,5),VLOOKUP(CONCATENATE(N225,"x",O225),'PART NUMBER GUIDE'!$B$9:$C$45,2,FALSE),VLOOKUP(CONCATENATE(P225, V225), 'PART NUMBER GUIDE'!$Q$6:$R$84, 2, FALSE),VLOOKUP(Y225,'PART NUMBER GUIDE'!$J$8:$K$37,2, FALSE),IF(U225="N/A",IF(ABS(S225)&lt;10,"0"&amp;ABS(S225),ABS(S225)),CONCATENATE(LEFT(U225,1),RIGHT(U225,1))), F225, G225)</f>
        <v>MR30521055918N</v>
      </c>
      <c r="F225" s="93" t="s">
        <v>2239</v>
      </c>
      <c r="G225" s="93"/>
      <c r="H225" s="81" t="s">
        <v>4464</v>
      </c>
      <c r="I225" s="356">
        <v>43924</v>
      </c>
      <c r="J225" s="43" t="s">
        <v>4038</v>
      </c>
      <c r="K225" s="400">
        <v>428</v>
      </c>
      <c r="L225" s="95" t="str">
        <f t="shared" si="21"/>
        <v/>
      </c>
      <c r="M225" s="402"/>
      <c r="N225" s="5">
        <v>20</v>
      </c>
      <c r="O225" s="8">
        <v>10</v>
      </c>
      <c r="P225" s="105" t="str">
        <f t="shared" si="22"/>
        <v>5x5.5</v>
      </c>
      <c r="Q225" s="3">
        <v>5</v>
      </c>
      <c r="R225" s="3">
        <v>5.5</v>
      </c>
      <c r="S225" s="3">
        <v>-18</v>
      </c>
      <c r="T225" s="17">
        <v>4.76</v>
      </c>
      <c r="U225" s="106" t="s">
        <v>85</v>
      </c>
      <c r="V225" s="17">
        <v>108</v>
      </c>
      <c r="W225" s="8">
        <v>36.78</v>
      </c>
      <c r="X225" s="52">
        <v>2650</v>
      </c>
      <c r="Y225" s="80" t="s">
        <v>5833</v>
      </c>
      <c r="Z225" s="80" t="s">
        <v>3003</v>
      </c>
      <c r="AA225" s="369" t="str">
        <f t="shared" si="23"/>
        <v>20x10, 5x5.5, -18 OS</v>
      </c>
      <c r="AB225" s="82" t="s">
        <v>1600</v>
      </c>
      <c r="AC225" s="92">
        <f>_xlfn.IFNA(VLOOKUP(AB225,ACCESSORIES!F:K,6,FALSE),"N/A")</f>
        <v>33</v>
      </c>
      <c r="AD225" s="89" t="s">
        <v>85</v>
      </c>
      <c r="AE225" s="105" t="s">
        <v>85</v>
      </c>
      <c r="AF225" s="105" t="s">
        <v>3016</v>
      </c>
      <c r="AG225" s="82" t="s">
        <v>1951</v>
      </c>
      <c r="AH225" s="9">
        <f>_xlfn.IFNA(VLOOKUP(AG225,ACCESSORIES!F:K,6,FALSE),"N/A")</f>
        <v>1.1000000000000001</v>
      </c>
      <c r="AI225" s="105" t="s">
        <v>266</v>
      </c>
      <c r="AJ225" s="105" t="s">
        <v>85</v>
      </c>
      <c r="AK225" s="3" t="s">
        <v>85</v>
      </c>
      <c r="AL225" s="105" t="s">
        <v>85</v>
      </c>
      <c r="AM225" s="105">
        <v>16.2</v>
      </c>
      <c r="AN225" s="105">
        <v>175</v>
      </c>
      <c r="AO225" s="26">
        <v>3</v>
      </c>
      <c r="AP225" s="26">
        <v>21</v>
      </c>
      <c r="AQ225" s="26">
        <v>44</v>
      </c>
      <c r="AR225" s="26">
        <v>58</v>
      </c>
      <c r="AS225" s="26">
        <v>245</v>
      </c>
      <c r="AT225" s="107">
        <v>241</v>
      </c>
      <c r="AU225" s="106">
        <v>107</v>
      </c>
      <c r="AV225" s="55">
        <v>41</v>
      </c>
      <c r="AW225" s="55">
        <v>74</v>
      </c>
      <c r="AX225" s="55">
        <v>52</v>
      </c>
      <c r="AY225" s="105" t="s">
        <v>85</v>
      </c>
      <c r="AZ225" s="104" t="str">
        <f>_xlfn.IFNA(VLOOKUP(AY225,ACCESSORIES!F:K,6,FALSE),"N/A")</f>
        <v>N/A</v>
      </c>
      <c r="BA225" s="105" t="s">
        <v>85</v>
      </c>
      <c r="BB225" s="104" t="str">
        <f>_xlfn.IFNA(VLOOKUP(BA225,ACCESSORIES!F:K,6,FALSE),"N/A")</f>
        <v>N/A</v>
      </c>
      <c r="BC225" s="79">
        <v>42.4</v>
      </c>
      <c r="BD225" s="57">
        <v>22.6</v>
      </c>
      <c r="BE225" s="57">
        <v>22.6</v>
      </c>
      <c r="BF225" s="57">
        <v>12.6</v>
      </c>
      <c r="BG225" s="82">
        <v>20</v>
      </c>
      <c r="BH225" s="122" t="s">
        <v>3551</v>
      </c>
      <c r="BI225" s="51" t="s">
        <v>4217</v>
      </c>
      <c r="BJ225" s="83" t="s">
        <v>4233</v>
      </c>
      <c r="BK225" s="83" t="s">
        <v>5150</v>
      </c>
      <c r="BL225" s="83" t="s">
        <v>5880</v>
      </c>
      <c r="BM225" s="83" t="s">
        <v>5881</v>
      </c>
      <c r="BN225" s="83" t="s">
        <v>5851</v>
      </c>
      <c r="BO225" s="83" t="s">
        <v>5878</v>
      </c>
      <c r="BP225" s="83" t="s">
        <v>4235</v>
      </c>
      <c r="BQ225" s="83"/>
      <c r="BR225" s="83"/>
      <c r="BS225" s="83"/>
      <c r="BT225" s="351" t="s">
        <v>3643</v>
      </c>
      <c r="BU225" s="363" t="s">
        <v>3644</v>
      </c>
      <c r="BV225" s="351" t="s">
        <v>3645</v>
      </c>
      <c r="BW225" s="363" t="s">
        <v>3646</v>
      </c>
      <c r="BX225" s="96" t="str">
        <f t="shared" si="26"/>
        <v>CLOSEOUT - MR305 NV, 20x10, -18mm Offset, 5x5.5, 108mm Centerbore, Method Bronze - Matte Black Lip</v>
      </c>
      <c r="BY225" s="83" t="s">
        <v>4044</v>
      </c>
      <c r="BZ225" s="83" t="s">
        <v>4045</v>
      </c>
      <c r="CA225" s="83" t="str">
        <f t="shared" si="24"/>
        <v>STREET (3XX)</v>
      </c>
    </row>
    <row r="226" spans="1:79" s="39" customFormat="1" ht="15" customHeight="1">
      <c r="A226" s="23">
        <f t="shared" si="25"/>
        <v>224</v>
      </c>
      <c r="B226" s="105" t="s">
        <v>84</v>
      </c>
      <c r="C226" s="105" t="s">
        <v>1072</v>
      </c>
      <c r="D226" s="5" t="s">
        <v>2369</v>
      </c>
      <c r="E226" s="94" t="str">
        <f>CONCATENATE(LEFT(D226,5),VLOOKUP(CONCATENATE(N226,"x",O226),'PART NUMBER GUIDE'!$B$9:$C$45,2,FALSE),VLOOKUP(CONCATENATE(P226, V226), 'PART NUMBER GUIDE'!$Q$6:$R$84, 2, FALSE),VLOOKUP(Y226,'PART NUMBER GUIDE'!$J$8:$K$37,2, FALSE),IF(U226="N/A",IF(ABS(S226)&lt;10,"0"&amp;ABS(S226),ABS(S226)),CONCATENATE(LEFT(U226,1),RIGHT(U226,1))), F226, G226)</f>
        <v>MR30521016518N</v>
      </c>
      <c r="F226" s="93" t="s">
        <v>2239</v>
      </c>
      <c r="G226" s="93"/>
      <c r="H226" s="81" t="s">
        <v>4465</v>
      </c>
      <c r="I226" s="356">
        <v>43924</v>
      </c>
      <c r="J226" s="87" t="s">
        <v>1265</v>
      </c>
      <c r="K226" s="400">
        <v>414.5</v>
      </c>
      <c r="L226" s="95">
        <f t="shared" si="21"/>
        <v>414.5</v>
      </c>
      <c r="M226" s="402"/>
      <c r="N226" s="5">
        <v>20</v>
      </c>
      <c r="O226" s="8">
        <v>10</v>
      </c>
      <c r="P226" s="105" t="str">
        <f t="shared" si="22"/>
        <v>6x135</v>
      </c>
      <c r="Q226" s="3">
        <v>6</v>
      </c>
      <c r="R226" s="3">
        <v>135</v>
      </c>
      <c r="S226" s="3">
        <v>-18</v>
      </c>
      <c r="T226" s="17">
        <v>4.76</v>
      </c>
      <c r="U226" s="106" t="s">
        <v>85</v>
      </c>
      <c r="V226" s="17">
        <v>94</v>
      </c>
      <c r="W226" s="8">
        <v>36.67</v>
      </c>
      <c r="X226" s="52">
        <v>2650</v>
      </c>
      <c r="Y226" s="80" t="s">
        <v>2309</v>
      </c>
      <c r="Z226" s="81" t="s">
        <v>3002</v>
      </c>
      <c r="AA226" s="369" t="str">
        <f t="shared" si="23"/>
        <v>20x10, 6x135, -18 OS</v>
      </c>
      <c r="AB226" s="82" t="s">
        <v>1596</v>
      </c>
      <c r="AC226" s="92">
        <f>_xlfn.IFNA(VLOOKUP(AB226,ACCESSORIES!F:K,6,FALSE),"N/A")</f>
        <v>33</v>
      </c>
      <c r="AD226" s="89" t="s">
        <v>85</v>
      </c>
      <c r="AE226" s="105" t="s">
        <v>85</v>
      </c>
      <c r="AF226" s="82" t="s">
        <v>3015</v>
      </c>
      <c r="AG226" s="82" t="s">
        <v>1951</v>
      </c>
      <c r="AH226" s="9">
        <f>_xlfn.IFNA(VLOOKUP(AG226,ACCESSORIES!F:K,6,FALSE),"N/A")</f>
        <v>1.1000000000000001</v>
      </c>
      <c r="AI226" s="105" t="s">
        <v>266</v>
      </c>
      <c r="AJ226" s="105" t="s">
        <v>85</v>
      </c>
      <c r="AK226" s="3" t="s">
        <v>85</v>
      </c>
      <c r="AL226" s="105" t="s">
        <v>85</v>
      </c>
      <c r="AM226" s="105">
        <v>16.2</v>
      </c>
      <c r="AN226" s="105">
        <v>170</v>
      </c>
      <c r="AO226" s="105">
        <v>3</v>
      </c>
      <c r="AP226" s="26">
        <v>21</v>
      </c>
      <c r="AQ226" s="26">
        <v>44</v>
      </c>
      <c r="AR226" s="26">
        <v>58</v>
      </c>
      <c r="AS226" s="26">
        <v>245</v>
      </c>
      <c r="AT226" s="107">
        <v>241</v>
      </c>
      <c r="AU226" s="106">
        <v>90</v>
      </c>
      <c r="AV226" s="55">
        <v>52.7</v>
      </c>
      <c r="AW226" s="55">
        <v>75</v>
      </c>
      <c r="AX226" s="55">
        <v>52</v>
      </c>
      <c r="AY226" s="105" t="s">
        <v>85</v>
      </c>
      <c r="AZ226" s="104" t="str">
        <f>_xlfn.IFNA(VLOOKUP(AY226,ACCESSORIES!F:K,6,FALSE),"N/A")</f>
        <v>N/A</v>
      </c>
      <c r="BA226" s="105" t="s">
        <v>85</v>
      </c>
      <c r="BB226" s="104" t="str">
        <f>_xlfn.IFNA(VLOOKUP(BA226,ACCESSORIES!F:K,6,FALSE),"N/A")</f>
        <v>N/A</v>
      </c>
      <c r="BC226" s="79">
        <v>41.85</v>
      </c>
      <c r="BD226" s="57">
        <v>22.6</v>
      </c>
      <c r="BE226" s="57">
        <v>22.6</v>
      </c>
      <c r="BF226" s="57">
        <v>12.6</v>
      </c>
      <c r="BG226" s="82">
        <v>20</v>
      </c>
      <c r="BH226" s="122" t="s">
        <v>3551</v>
      </c>
      <c r="BI226" s="51" t="s">
        <v>4217</v>
      </c>
      <c r="BJ226" s="83" t="s">
        <v>4233</v>
      </c>
      <c r="BK226" s="83" t="s">
        <v>5150</v>
      </c>
      <c r="BL226" s="83" t="s">
        <v>5880</v>
      </c>
      <c r="BM226" s="83" t="s">
        <v>5881</v>
      </c>
      <c r="BN226" s="83" t="s">
        <v>5851</v>
      </c>
      <c r="BO226" s="83" t="s">
        <v>5878</v>
      </c>
      <c r="BP226" s="83" t="s">
        <v>4235</v>
      </c>
      <c r="BQ226" s="83"/>
      <c r="BR226" s="83"/>
      <c r="BS226" s="83"/>
      <c r="BT226" s="351" t="s">
        <v>3631</v>
      </c>
      <c r="BU226" s="363" t="s">
        <v>3632</v>
      </c>
      <c r="BV226" s="351" t="s">
        <v>3633</v>
      </c>
      <c r="BW226" s="363" t="s">
        <v>3634</v>
      </c>
      <c r="BX226" s="96" t="str">
        <f t="shared" si="26"/>
        <v>MR305 NV, 20x10, -18mm Offset, 6x135, 94mm Centerbore, Matte Black</v>
      </c>
      <c r="BY226" s="83" t="s">
        <v>4044</v>
      </c>
      <c r="BZ226" s="83" t="s">
        <v>4045</v>
      </c>
      <c r="CA226" s="83" t="str">
        <f t="shared" si="24"/>
        <v>STREET (3XX)</v>
      </c>
    </row>
    <row r="227" spans="1:79" s="39" customFormat="1" ht="15" customHeight="1">
      <c r="A227" s="23">
        <f t="shared" si="25"/>
        <v>225</v>
      </c>
      <c r="B227" s="105" t="s">
        <v>84</v>
      </c>
      <c r="C227" s="105" t="s">
        <v>1072</v>
      </c>
      <c r="D227" s="5" t="s">
        <v>2369</v>
      </c>
      <c r="E227" s="94" t="str">
        <f>CONCATENATE(LEFT(D227,5),VLOOKUP(CONCATENATE(N227,"x",O227),'PART NUMBER GUIDE'!$B$9:$C$45,2,FALSE),VLOOKUP(CONCATENATE(P227, V227), 'PART NUMBER GUIDE'!$Q$6:$R$84, 2, FALSE),VLOOKUP(Y227,'PART NUMBER GUIDE'!$J$8:$K$37,2, FALSE),IF(U227="N/A",IF(ABS(S227)&lt;10,"0"&amp;ABS(S227),ABS(S227)),CONCATENATE(LEFT(U227,1),RIGHT(U227,1))), F227, G227)</f>
        <v>MR30521016918N</v>
      </c>
      <c r="F227" s="93" t="s">
        <v>2239</v>
      </c>
      <c r="G227" s="93"/>
      <c r="H227" s="81" t="s">
        <v>4466</v>
      </c>
      <c r="I227" s="356">
        <v>43924</v>
      </c>
      <c r="J227" s="87" t="s">
        <v>1265</v>
      </c>
      <c r="K227" s="400">
        <v>428</v>
      </c>
      <c r="L227" s="95">
        <f t="shared" si="21"/>
        <v>428</v>
      </c>
      <c r="M227" s="402"/>
      <c r="N227" s="5">
        <v>20</v>
      </c>
      <c r="O227" s="8">
        <v>10</v>
      </c>
      <c r="P227" s="105" t="str">
        <f t="shared" si="22"/>
        <v>6x135</v>
      </c>
      <c r="Q227" s="3">
        <v>6</v>
      </c>
      <c r="R227" s="3">
        <v>135</v>
      </c>
      <c r="S227" s="3">
        <v>-18</v>
      </c>
      <c r="T227" s="17">
        <v>4.76</v>
      </c>
      <c r="U227" s="106" t="s">
        <v>85</v>
      </c>
      <c r="V227" s="17">
        <v>94</v>
      </c>
      <c r="W227" s="8">
        <v>36.409999999999997</v>
      </c>
      <c r="X227" s="52">
        <v>2650</v>
      </c>
      <c r="Y227" s="80" t="s">
        <v>5833</v>
      </c>
      <c r="Z227" s="80" t="s">
        <v>3003</v>
      </c>
      <c r="AA227" s="369" t="str">
        <f t="shared" si="23"/>
        <v>20x10, 6x135, -18 OS</v>
      </c>
      <c r="AB227" s="82" t="s">
        <v>1596</v>
      </c>
      <c r="AC227" s="92">
        <f>_xlfn.IFNA(VLOOKUP(AB227,ACCESSORIES!F:K,6,FALSE),"N/A")</f>
        <v>33</v>
      </c>
      <c r="AD227" s="89" t="s">
        <v>85</v>
      </c>
      <c r="AE227" s="105" t="s">
        <v>85</v>
      </c>
      <c r="AF227" s="82" t="s">
        <v>3015</v>
      </c>
      <c r="AG227" s="82" t="s">
        <v>1951</v>
      </c>
      <c r="AH227" s="9">
        <f>_xlfn.IFNA(VLOOKUP(AG227,ACCESSORIES!F:K,6,FALSE),"N/A")</f>
        <v>1.1000000000000001</v>
      </c>
      <c r="AI227" s="105" t="s">
        <v>266</v>
      </c>
      <c r="AJ227" s="105" t="s">
        <v>85</v>
      </c>
      <c r="AK227" s="3" t="s">
        <v>85</v>
      </c>
      <c r="AL227" s="105" t="s">
        <v>85</v>
      </c>
      <c r="AM227" s="105">
        <v>16.2</v>
      </c>
      <c r="AN227" s="105">
        <v>170</v>
      </c>
      <c r="AO227" s="105">
        <v>3</v>
      </c>
      <c r="AP227" s="26">
        <v>21</v>
      </c>
      <c r="AQ227" s="26">
        <v>44</v>
      </c>
      <c r="AR227" s="26">
        <v>58</v>
      </c>
      <c r="AS227" s="26">
        <v>245</v>
      </c>
      <c r="AT227" s="107">
        <v>241</v>
      </c>
      <c r="AU227" s="106">
        <v>90</v>
      </c>
      <c r="AV227" s="55">
        <v>52.7</v>
      </c>
      <c r="AW227" s="55">
        <v>75</v>
      </c>
      <c r="AX227" s="55">
        <v>52</v>
      </c>
      <c r="AY227" s="105" t="s">
        <v>85</v>
      </c>
      <c r="AZ227" s="104" t="str">
        <f>_xlfn.IFNA(VLOOKUP(AY227,ACCESSORIES!F:K,6,FALSE),"N/A")</f>
        <v>N/A</v>
      </c>
      <c r="BA227" s="105" t="s">
        <v>85</v>
      </c>
      <c r="BB227" s="104" t="str">
        <f>_xlfn.IFNA(VLOOKUP(BA227,ACCESSORIES!F:K,6,FALSE),"N/A")</f>
        <v>N/A</v>
      </c>
      <c r="BC227" s="79">
        <v>42.29</v>
      </c>
      <c r="BD227" s="57">
        <v>22.6</v>
      </c>
      <c r="BE227" s="57">
        <v>22.6</v>
      </c>
      <c r="BF227" s="57">
        <v>12.6</v>
      </c>
      <c r="BG227" s="82">
        <v>20</v>
      </c>
      <c r="BH227" s="122" t="s">
        <v>3551</v>
      </c>
      <c r="BI227" s="51" t="s">
        <v>4217</v>
      </c>
      <c r="BJ227" s="83" t="s">
        <v>4233</v>
      </c>
      <c r="BK227" s="83" t="s">
        <v>5150</v>
      </c>
      <c r="BL227" s="83" t="s">
        <v>5880</v>
      </c>
      <c r="BM227" s="83" t="s">
        <v>5881</v>
      </c>
      <c r="BN227" s="83" t="s">
        <v>5851</v>
      </c>
      <c r="BO227" s="83" t="s">
        <v>5878</v>
      </c>
      <c r="BP227" s="83" t="s">
        <v>4235</v>
      </c>
      <c r="BQ227" s="83"/>
      <c r="BR227" s="83"/>
      <c r="BS227" s="83"/>
      <c r="BT227" s="351" t="s">
        <v>3635</v>
      </c>
      <c r="BU227" s="363" t="s">
        <v>3636</v>
      </c>
      <c r="BV227" s="351" t="s">
        <v>3637</v>
      </c>
      <c r="BW227" s="363" t="s">
        <v>3638</v>
      </c>
      <c r="BX227" s="96" t="str">
        <f t="shared" si="26"/>
        <v>MR305 NV, 20x10, -18mm Offset, 6x135, 94mm Centerbore, Method Bronze - Matte Black Lip</v>
      </c>
      <c r="BY227" s="83" t="s">
        <v>4044</v>
      </c>
      <c r="BZ227" s="83" t="s">
        <v>4045</v>
      </c>
      <c r="CA227" s="83" t="str">
        <f t="shared" si="24"/>
        <v>STREET (3XX)</v>
      </c>
    </row>
    <row r="228" spans="1:79" s="39" customFormat="1" ht="15" customHeight="1">
      <c r="A228" s="23">
        <f t="shared" si="25"/>
        <v>226</v>
      </c>
      <c r="B228" s="105" t="s">
        <v>84</v>
      </c>
      <c r="C228" s="105" t="s">
        <v>1072</v>
      </c>
      <c r="D228" s="5" t="s">
        <v>2369</v>
      </c>
      <c r="E228" s="94" t="str">
        <f>CONCATENATE(LEFT(D228,5),VLOOKUP(CONCATENATE(N228,"x",O228),'PART NUMBER GUIDE'!$B$9:$C$45,2,FALSE),VLOOKUP(CONCATENATE(P228, V228), 'PART NUMBER GUIDE'!$Q$6:$R$84, 2, FALSE),VLOOKUP(Y228,'PART NUMBER GUIDE'!$J$8:$K$37,2, FALSE),IF(U228="N/A",IF(ABS(S228)&lt;10,"0"&amp;ABS(S228),ABS(S228)),CONCATENATE(LEFT(U228,1),RIGHT(U228,1))), F228, G228)</f>
        <v>MR30521060518N</v>
      </c>
      <c r="F228" s="93" t="s">
        <v>2239</v>
      </c>
      <c r="G228" s="93"/>
      <c r="H228" s="81" t="s">
        <v>4467</v>
      </c>
      <c r="I228" s="356">
        <v>43924</v>
      </c>
      <c r="J228" s="87" t="s">
        <v>1265</v>
      </c>
      <c r="K228" s="400">
        <v>414.5</v>
      </c>
      <c r="L228" s="95">
        <f t="shared" si="21"/>
        <v>414.5</v>
      </c>
      <c r="M228" s="402"/>
      <c r="N228" s="5">
        <v>20</v>
      </c>
      <c r="O228" s="8">
        <v>10</v>
      </c>
      <c r="P228" s="105" t="str">
        <f t="shared" si="22"/>
        <v>6x5.5</v>
      </c>
      <c r="Q228" s="3">
        <v>6</v>
      </c>
      <c r="R228" s="3">
        <v>5.5</v>
      </c>
      <c r="S228" s="3">
        <v>-18</v>
      </c>
      <c r="T228" s="17">
        <v>4.76</v>
      </c>
      <c r="U228" s="106" t="s">
        <v>85</v>
      </c>
      <c r="V228" s="17">
        <v>108</v>
      </c>
      <c r="W228" s="8">
        <v>36.56</v>
      </c>
      <c r="X228" s="52">
        <v>2650</v>
      </c>
      <c r="Y228" s="80" t="s">
        <v>2309</v>
      </c>
      <c r="Z228" s="81" t="s">
        <v>3002</v>
      </c>
      <c r="AA228" s="369" t="str">
        <f t="shared" si="23"/>
        <v>20x10, 6x5.5, -18 OS</v>
      </c>
      <c r="AB228" s="82" t="s">
        <v>1600</v>
      </c>
      <c r="AC228" s="92">
        <f>_xlfn.IFNA(VLOOKUP(AB228,ACCESSORIES!F:K,6,FALSE),"N/A")</f>
        <v>33</v>
      </c>
      <c r="AD228" s="89" t="s">
        <v>85</v>
      </c>
      <c r="AE228" s="105" t="s">
        <v>85</v>
      </c>
      <c r="AF228" s="105" t="s">
        <v>3016</v>
      </c>
      <c r="AG228" s="82" t="s">
        <v>1951</v>
      </c>
      <c r="AH228" s="9">
        <f>_xlfn.IFNA(VLOOKUP(AG228,ACCESSORIES!F:K,6,FALSE),"N/A")</f>
        <v>1.1000000000000001</v>
      </c>
      <c r="AI228" s="105" t="s">
        <v>266</v>
      </c>
      <c r="AJ228" s="105" t="s">
        <v>85</v>
      </c>
      <c r="AK228" s="3" t="s">
        <v>85</v>
      </c>
      <c r="AL228" s="105" t="s">
        <v>85</v>
      </c>
      <c r="AM228" s="105">
        <v>16.2</v>
      </c>
      <c r="AN228" s="105">
        <v>175</v>
      </c>
      <c r="AO228" s="26">
        <v>3</v>
      </c>
      <c r="AP228" s="26">
        <v>18</v>
      </c>
      <c r="AQ228" s="26">
        <v>43</v>
      </c>
      <c r="AR228" s="26">
        <v>58</v>
      </c>
      <c r="AS228" s="26">
        <v>245</v>
      </c>
      <c r="AT228" s="107">
        <v>241</v>
      </c>
      <c r="AU228" s="106">
        <v>107</v>
      </c>
      <c r="AV228" s="55">
        <v>41</v>
      </c>
      <c r="AW228" s="55">
        <v>74</v>
      </c>
      <c r="AX228" s="55">
        <v>52</v>
      </c>
      <c r="AY228" s="105" t="s">
        <v>85</v>
      </c>
      <c r="AZ228" s="104" t="str">
        <f>_xlfn.IFNA(VLOOKUP(AY228,ACCESSORIES!F:K,6,FALSE),"N/A")</f>
        <v>N/A</v>
      </c>
      <c r="BA228" s="105" t="s">
        <v>85</v>
      </c>
      <c r="BB228" s="104" t="str">
        <f>_xlfn.IFNA(VLOOKUP(BA228,ACCESSORIES!F:K,6,FALSE),"N/A")</f>
        <v>N/A</v>
      </c>
      <c r="BC228" s="79">
        <v>42.62</v>
      </c>
      <c r="BD228" s="57">
        <v>22.6</v>
      </c>
      <c r="BE228" s="57">
        <v>22.6</v>
      </c>
      <c r="BF228" s="57">
        <v>12.6</v>
      </c>
      <c r="BG228" s="82">
        <v>20</v>
      </c>
      <c r="BH228" s="122" t="s">
        <v>3551</v>
      </c>
      <c r="BI228" s="51" t="s">
        <v>4217</v>
      </c>
      <c r="BJ228" s="83" t="s">
        <v>4233</v>
      </c>
      <c r="BK228" s="83" t="s">
        <v>5150</v>
      </c>
      <c r="BL228" s="83" t="s">
        <v>5880</v>
      </c>
      <c r="BM228" s="83" t="s">
        <v>5881</v>
      </c>
      <c r="BN228" s="83" t="s">
        <v>5851</v>
      </c>
      <c r="BO228" s="83" t="s">
        <v>5878</v>
      </c>
      <c r="BP228" s="83" t="s">
        <v>4235</v>
      </c>
      <c r="BQ228" s="83"/>
      <c r="BR228" s="83"/>
      <c r="BS228" s="83"/>
      <c r="BT228" s="351" t="s">
        <v>3631</v>
      </c>
      <c r="BU228" s="363" t="s">
        <v>3632</v>
      </c>
      <c r="BV228" s="351" t="s">
        <v>3633</v>
      </c>
      <c r="BW228" s="363" t="s">
        <v>3634</v>
      </c>
      <c r="BX228" s="96" t="str">
        <f t="shared" si="26"/>
        <v>MR305 NV, 20x10, -18mm Offset, 6x5.5, 108mm Centerbore, Matte Black</v>
      </c>
      <c r="BY228" s="83" t="s">
        <v>4044</v>
      </c>
      <c r="BZ228" s="83" t="s">
        <v>4045</v>
      </c>
      <c r="CA228" s="83" t="str">
        <f t="shared" si="24"/>
        <v>STREET (3XX)</v>
      </c>
    </row>
    <row r="229" spans="1:79" s="39" customFormat="1" ht="15" customHeight="1">
      <c r="A229" s="23">
        <f t="shared" si="25"/>
        <v>227</v>
      </c>
      <c r="B229" s="105" t="s">
        <v>84</v>
      </c>
      <c r="C229" s="105" t="s">
        <v>1072</v>
      </c>
      <c r="D229" s="5" t="s">
        <v>2369</v>
      </c>
      <c r="E229" s="94" t="str">
        <f>CONCATENATE(LEFT(D229,5),VLOOKUP(CONCATENATE(N229,"x",O229),'PART NUMBER GUIDE'!$B$9:$C$45,2,FALSE),VLOOKUP(CONCATENATE(P229, V229), 'PART NUMBER GUIDE'!$Q$6:$R$84, 2, FALSE),VLOOKUP(Y229,'PART NUMBER GUIDE'!$J$8:$K$37,2, FALSE),IF(U229="N/A",IF(ABS(S229)&lt;10,"0"&amp;ABS(S229),ABS(S229)),CONCATENATE(LEFT(U229,1),RIGHT(U229,1))), F229, G229)</f>
        <v>MR30521060918N</v>
      </c>
      <c r="F229" s="93" t="s">
        <v>2239</v>
      </c>
      <c r="G229" s="93"/>
      <c r="H229" s="81" t="s">
        <v>4468</v>
      </c>
      <c r="I229" s="356">
        <v>43924</v>
      </c>
      <c r="J229" s="87" t="s">
        <v>1265</v>
      </c>
      <c r="K229" s="400">
        <v>428</v>
      </c>
      <c r="L229" s="95">
        <f t="shared" si="21"/>
        <v>428</v>
      </c>
      <c r="M229" s="402"/>
      <c r="N229" s="5">
        <v>20</v>
      </c>
      <c r="O229" s="8">
        <v>10</v>
      </c>
      <c r="P229" s="105" t="str">
        <f t="shared" si="22"/>
        <v>6x5.5</v>
      </c>
      <c r="Q229" s="3">
        <v>6</v>
      </c>
      <c r="R229" s="3">
        <v>5.5</v>
      </c>
      <c r="S229" s="3">
        <v>-18</v>
      </c>
      <c r="T229" s="17">
        <v>4.76</v>
      </c>
      <c r="U229" s="106" t="s">
        <v>85</v>
      </c>
      <c r="V229" s="17">
        <v>108</v>
      </c>
      <c r="W229" s="8">
        <v>37.18</v>
      </c>
      <c r="X229" s="52">
        <v>2650</v>
      </c>
      <c r="Y229" s="80" t="s">
        <v>5833</v>
      </c>
      <c r="Z229" s="80" t="s">
        <v>3003</v>
      </c>
      <c r="AA229" s="369" t="str">
        <f t="shared" si="23"/>
        <v>20x10, 6x5.5, -18 OS</v>
      </c>
      <c r="AB229" s="82" t="s">
        <v>1600</v>
      </c>
      <c r="AC229" s="92">
        <f>_xlfn.IFNA(VLOOKUP(AB229,ACCESSORIES!F:K,6,FALSE),"N/A")</f>
        <v>33</v>
      </c>
      <c r="AD229" s="89" t="s">
        <v>85</v>
      </c>
      <c r="AE229" s="105" t="s">
        <v>85</v>
      </c>
      <c r="AF229" s="105" t="s">
        <v>3016</v>
      </c>
      <c r="AG229" s="82" t="s">
        <v>1951</v>
      </c>
      <c r="AH229" s="9">
        <f>_xlfn.IFNA(VLOOKUP(AG229,ACCESSORIES!F:K,6,FALSE),"N/A")</f>
        <v>1.1000000000000001</v>
      </c>
      <c r="AI229" s="105" t="s">
        <v>266</v>
      </c>
      <c r="AJ229" s="105" t="s">
        <v>85</v>
      </c>
      <c r="AK229" s="3" t="s">
        <v>85</v>
      </c>
      <c r="AL229" s="105" t="s">
        <v>85</v>
      </c>
      <c r="AM229" s="105">
        <v>16.2</v>
      </c>
      <c r="AN229" s="105">
        <v>175</v>
      </c>
      <c r="AO229" s="26">
        <v>3</v>
      </c>
      <c r="AP229" s="26">
        <v>18</v>
      </c>
      <c r="AQ229" s="26">
        <v>43</v>
      </c>
      <c r="AR229" s="26">
        <v>58</v>
      </c>
      <c r="AS229" s="26">
        <v>245</v>
      </c>
      <c r="AT229" s="107">
        <v>241</v>
      </c>
      <c r="AU229" s="106">
        <v>107</v>
      </c>
      <c r="AV229" s="55">
        <v>41</v>
      </c>
      <c r="AW229" s="55">
        <v>74</v>
      </c>
      <c r="AX229" s="55">
        <v>52</v>
      </c>
      <c r="AY229" s="105" t="s">
        <v>85</v>
      </c>
      <c r="AZ229" s="104" t="str">
        <f>_xlfn.IFNA(VLOOKUP(AY229,ACCESSORIES!F:K,6,FALSE),"N/A")</f>
        <v>N/A</v>
      </c>
      <c r="BA229" s="105" t="s">
        <v>85</v>
      </c>
      <c r="BB229" s="104" t="str">
        <f>_xlfn.IFNA(VLOOKUP(BA229,ACCESSORIES!F:K,6,FALSE),"N/A")</f>
        <v>N/A</v>
      </c>
      <c r="BC229" s="79">
        <v>42.7</v>
      </c>
      <c r="BD229" s="57">
        <v>22.6</v>
      </c>
      <c r="BE229" s="57">
        <v>22.6</v>
      </c>
      <c r="BF229" s="57">
        <v>12.6</v>
      </c>
      <c r="BG229" s="82">
        <v>20</v>
      </c>
      <c r="BH229" s="122" t="s">
        <v>3551</v>
      </c>
      <c r="BI229" s="51" t="s">
        <v>4217</v>
      </c>
      <c r="BJ229" s="83" t="s">
        <v>4233</v>
      </c>
      <c r="BK229" s="83" t="s">
        <v>5150</v>
      </c>
      <c r="BL229" s="83" t="s">
        <v>5880</v>
      </c>
      <c r="BM229" s="83" t="s">
        <v>5881</v>
      </c>
      <c r="BN229" s="83" t="s">
        <v>5851</v>
      </c>
      <c r="BO229" s="83" t="s">
        <v>5878</v>
      </c>
      <c r="BP229" s="83" t="s">
        <v>4235</v>
      </c>
      <c r="BQ229" s="83"/>
      <c r="BR229" s="83"/>
      <c r="BS229" s="83"/>
      <c r="BT229" s="351" t="s">
        <v>3635</v>
      </c>
      <c r="BU229" s="363" t="s">
        <v>3636</v>
      </c>
      <c r="BV229" s="351" t="s">
        <v>3637</v>
      </c>
      <c r="BW229" s="363" t="s">
        <v>3638</v>
      </c>
      <c r="BX229" s="96" t="str">
        <f t="shared" si="26"/>
        <v>MR305 NV, 20x10, -18mm Offset, 6x5.5, 108mm Centerbore, Method Bronze - Matte Black Lip</v>
      </c>
      <c r="BY229" s="83" t="s">
        <v>4044</v>
      </c>
      <c r="BZ229" s="83" t="s">
        <v>4045</v>
      </c>
      <c r="CA229" s="83" t="str">
        <f t="shared" si="24"/>
        <v>STREET (3XX)</v>
      </c>
    </row>
    <row r="230" spans="1:79" s="39" customFormat="1" ht="15" customHeight="1">
      <c r="A230" s="23">
        <f t="shared" si="25"/>
        <v>228</v>
      </c>
      <c r="B230" s="105" t="s">
        <v>84</v>
      </c>
      <c r="C230" s="105" t="s">
        <v>1072</v>
      </c>
      <c r="D230" s="5" t="s">
        <v>2369</v>
      </c>
      <c r="E230" s="94" t="str">
        <f>CONCATENATE(LEFT(D230,5),VLOOKUP(CONCATENATE(N230,"x",O230),'PART NUMBER GUIDE'!$B$9:$C$45,2,FALSE),VLOOKUP(CONCATENATE(P230, V230), 'PART NUMBER GUIDE'!$Q$6:$R$84, 2, FALSE),VLOOKUP(Y230,'PART NUMBER GUIDE'!$J$8:$K$37,2, FALSE),IF(U230="N/A",IF(ABS(S230)&lt;10,"0"&amp;ABS(S230),ABS(S230)),CONCATENATE(LEFT(U230,1),RIGHT(U230,1))), F230, G230)</f>
        <v>MR30521080518N</v>
      </c>
      <c r="F230" s="93" t="s">
        <v>2239</v>
      </c>
      <c r="G230" s="93"/>
      <c r="H230" s="81" t="s">
        <v>4469</v>
      </c>
      <c r="I230" s="356">
        <v>43924</v>
      </c>
      <c r="J230" s="87" t="s">
        <v>1265</v>
      </c>
      <c r="K230" s="400">
        <v>414.5</v>
      </c>
      <c r="L230" s="95">
        <f t="shared" si="21"/>
        <v>414.5</v>
      </c>
      <c r="M230" s="402"/>
      <c r="N230" s="5">
        <v>20</v>
      </c>
      <c r="O230" s="8">
        <v>10</v>
      </c>
      <c r="P230" s="105" t="str">
        <f t="shared" si="22"/>
        <v>8x6.5</v>
      </c>
      <c r="Q230" s="3">
        <v>8</v>
      </c>
      <c r="R230" s="3">
        <v>6.5</v>
      </c>
      <c r="S230" s="3">
        <v>-18</v>
      </c>
      <c r="T230" s="17">
        <v>4.76</v>
      </c>
      <c r="U230" s="106" t="s">
        <v>85</v>
      </c>
      <c r="V230" s="17">
        <v>130.81</v>
      </c>
      <c r="W230" s="8">
        <v>37.18</v>
      </c>
      <c r="X230" s="52">
        <v>3640</v>
      </c>
      <c r="Y230" s="80" t="s">
        <v>2309</v>
      </c>
      <c r="Z230" s="81" t="s">
        <v>3002</v>
      </c>
      <c r="AA230" s="369" t="str">
        <f t="shared" si="23"/>
        <v>20x10, 8x6.5, -18 OS</v>
      </c>
      <c r="AB230" s="82" t="s">
        <v>1606</v>
      </c>
      <c r="AC230" s="92">
        <f>_xlfn.IFNA(VLOOKUP(AB230,ACCESSORIES!F:K,6,FALSE),"N/A")</f>
        <v>33</v>
      </c>
      <c r="AD230" s="89" t="s">
        <v>85</v>
      </c>
      <c r="AE230" s="105" t="s">
        <v>85</v>
      </c>
      <c r="AF230" s="3" t="s">
        <v>3020</v>
      </c>
      <c r="AG230" s="82" t="s">
        <v>1951</v>
      </c>
      <c r="AH230" s="9">
        <f>_xlfn.IFNA(VLOOKUP(AG230,ACCESSORIES!F:K,6,FALSE),"N/A")</f>
        <v>1.1000000000000001</v>
      </c>
      <c r="AI230" s="105" t="s">
        <v>266</v>
      </c>
      <c r="AJ230" s="105" t="s">
        <v>85</v>
      </c>
      <c r="AK230" s="3" t="s">
        <v>85</v>
      </c>
      <c r="AL230" s="105" t="s">
        <v>85</v>
      </c>
      <c r="AM230" s="105">
        <v>16.2</v>
      </c>
      <c r="AN230" s="105">
        <v>200</v>
      </c>
      <c r="AO230" s="26">
        <v>3</v>
      </c>
      <c r="AP230" s="26">
        <v>3</v>
      </c>
      <c r="AQ230" s="26">
        <v>42</v>
      </c>
      <c r="AR230" s="26">
        <v>58</v>
      </c>
      <c r="AS230" s="26">
        <v>245</v>
      </c>
      <c r="AT230" s="107">
        <v>241</v>
      </c>
      <c r="AU230" s="106">
        <v>126</v>
      </c>
      <c r="AV230" s="55">
        <v>89</v>
      </c>
      <c r="AW230" s="55">
        <v>89</v>
      </c>
      <c r="AX230" s="55">
        <v>52</v>
      </c>
      <c r="AY230" s="105" t="s">
        <v>85</v>
      </c>
      <c r="AZ230" s="104" t="str">
        <f>_xlfn.IFNA(VLOOKUP(AY230,ACCESSORIES!F:K,6,FALSE),"N/A")</f>
        <v>N/A</v>
      </c>
      <c r="BA230" s="105" t="s">
        <v>85</v>
      </c>
      <c r="BB230" s="104" t="str">
        <f>_xlfn.IFNA(VLOOKUP(BA230,ACCESSORIES!F:K,6,FALSE),"N/A")</f>
        <v>N/A</v>
      </c>
      <c r="BC230" s="79">
        <v>42.29</v>
      </c>
      <c r="BD230" s="57">
        <v>22.6</v>
      </c>
      <c r="BE230" s="57">
        <v>22.6</v>
      </c>
      <c r="BF230" s="57">
        <v>12.6</v>
      </c>
      <c r="BG230" s="82">
        <v>20</v>
      </c>
      <c r="BH230" s="122" t="s">
        <v>3551</v>
      </c>
      <c r="BI230" s="51" t="s">
        <v>4217</v>
      </c>
      <c r="BJ230" s="83" t="s">
        <v>4233</v>
      </c>
      <c r="BK230" s="83" t="s">
        <v>5150</v>
      </c>
      <c r="BL230" s="83" t="s">
        <v>5880</v>
      </c>
      <c r="BM230" s="83" t="s">
        <v>5881</v>
      </c>
      <c r="BN230" s="83" t="s">
        <v>5851</v>
      </c>
      <c r="BO230" s="83" t="s">
        <v>5878</v>
      </c>
      <c r="BP230" s="83" t="s">
        <v>4235</v>
      </c>
      <c r="BQ230" s="83"/>
      <c r="BR230" s="83"/>
      <c r="BS230" s="83"/>
      <c r="BT230" s="351" t="s">
        <v>3639</v>
      </c>
      <c r="BU230" s="363" t="s">
        <v>3640</v>
      </c>
      <c r="BV230" s="351" t="s">
        <v>3641</v>
      </c>
      <c r="BW230" s="363" t="s">
        <v>3642</v>
      </c>
      <c r="BX230" s="96" t="str">
        <f t="shared" si="26"/>
        <v>MR305 NV, 20x10, -18mm Offset, 8x6.5, 130.81mm Centerbore, Matte Black</v>
      </c>
      <c r="BY230" s="83" t="s">
        <v>4044</v>
      </c>
      <c r="BZ230" s="83" t="s">
        <v>4045</v>
      </c>
      <c r="CA230" s="83" t="str">
        <f t="shared" si="24"/>
        <v>STREET (3XX)</v>
      </c>
    </row>
    <row r="231" spans="1:79" s="39" customFormat="1" ht="15" customHeight="1">
      <c r="A231" s="23">
        <f t="shared" si="25"/>
        <v>229</v>
      </c>
      <c r="B231" s="105" t="s">
        <v>84</v>
      </c>
      <c r="C231" s="105" t="s">
        <v>1072</v>
      </c>
      <c r="D231" s="5" t="s">
        <v>2369</v>
      </c>
      <c r="E231" s="94" t="str">
        <f>CONCATENATE(LEFT(D231,5),VLOOKUP(CONCATENATE(N231,"x",O231),'PART NUMBER GUIDE'!$B$9:$C$45,2,FALSE),VLOOKUP(CONCATENATE(P231, V231), 'PART NUMBER GUIDE'!$Q$6:$R$84, 2, FALSE),VLOOKUP(Y231,'PART NUMBER GUIDE'!$J$8:$K$37,2, FALSE),IF(U231="N/A",IF(ABS(S231)&lt;10,"0"&amp;ABS(S231),ABS(S231)),CONCATENATE(LEFT(U231,1),RIGHT(U231,1))), F231, G231)</f>
        <v>MR30521080918N</v>
      </c>
      <c r="F231" s="93" t="s">
        <v>2239</v>
      </c>
      <c r="G231" s="93"/>
      <c r="H231" s="81" t="s">
        <v>4470</v>
      </c>
      <c r="I231" s="356">
        <v>43924</v>
      </c>
      <c r="J231" s="87" t="s">
        <v>1265</v>
      </c>
      <c r="K231" s="400">
        <v>428</v>
      </c>
      <c r="L231" s="95">
        <f t="shared" si="21"/>
        <v>428</v>
      </c>
      <c r="M231" s="402"/>
      <c r="N231" s="5">
        <v>20</v>
      </c>
      <c r="O231" s="8">
        <v>10</v>
      </c>
      <c r="P231" s="105" t="str">
        <f t="shared" si="22"/>
        <v>8x6.5</v>
      </c>
      <c r="Q231" s="3">
        <v>8</v>
      </c>
      <c r="R231" s="3">
        <v>6.5</v>
      </c>
      <c r="S231" s="3">
        <v>-18</v>
      </c>
      <c r="T231" s="17">
        <v>4.76</v>
      </c>
      <c r="U231" s="106" t="s">
        <v>85</v>
      </c>
      <c r="V231" s="17">
        <v>130.81</v>
      </c>
      <c r="W231" s="8">
        <v>37.549999999999997</v>
      </c>
      <c r="X231" s="52">
        <v>3640</v>
      </c>
      <c r="Y231" s="80" t="s">
        <v>5833</v>
      </c>
      <c r="Z231" s="80" t="s">
        <v>3003</v>
      </c>
      <c r="AA231" s="369" t="str">
        <f t="shared" si="23"/>
        <v>20x10, 8x6.5, -18 OS</v>
      </c>
      <c r="AB231" s="82" t="s">
        <v>1606</v>
      </c>
      <c r="AC231" s="92">
        <f>_xlfn.IFNA(VLOOKUP(AB231,ACCESSORIES!F:K,6,FALSE),"N/A")</f>
        <v>33</v>
      </c>
      <c r="AD231" s="89" t="s">
        <v>85</v>
      </c>
      <c r="AE231" s="105" t="s">
        <v>85</v>
      </c>
      <c r="AF231" s="3" t="s">
        <v>3020</v>
      </c>
      <c r="AG231" s="82" t="s">
        <v>1951</v>
      </c>
      <c r="AH231" s="9">
        <f>_xlfn.IFNA(VLOOKUP(AG231,ACCESSORIES!F:K,6,FALSE),"N/A")</f>
        <v>1.1000000000000001</v>
      </c>
      <c r="AI231" s="105" t="s">
        <v>266</v>
      </c>
      <c r="AJ231" s="105" t="s">
        <v>85</v>
      </c>
      <c r="AK231" s="3" t="s">
        <v>85</v>
      </c>
      <c r="AL231" s="105" t="s">
        <v>85</v>
      </c>
      <c r="AM231" s="105">
        <v>16.2</v>
      </c>
      <c r="AN231" s="105">
        <v>200</v>
      </c>
      <c r="AO231" s="26">
        <v>3</v>
      </c>
      <c r="AP231" s="26">
        <v>3</v>
      </c>
      <c r="AQ231" s="26">
        <v>42</v>
      </c>
      <c r="AR231" s="26">
        <v>58</v>
      </c>
      <c r="AS231" s="26">
        <v>245</v>
      </c>
      <c r="AT231" s="107">
        <v>241</v>
      </c>
      <c r="AU231" s="106">
        <v>126</v>
      </c>
      <c r="AV231" s="55">
        <v>89</v>
      </c>
      <c r="AW231" s="55">
        <v>89</v>
      </c>
      <c r="AX231" s="55">
        <v>52</v>
      </c>
      <c r="AY231" s="105" t="s">
        <v>85</v>
      </c>
      <c r="AZ231" s="104" t="str">
        <f>_xlfn.IFNA(VLOOKUP(AY231,ACCESSORIES!F:K,6,FALSE),"N/A")</f>
        <v>N/A</v>
      </c>
      <c r="BA231" s="105" t="s">
        <v>85</v>
      </c>
      <c r="BB231" s="104" t="str">
        <f>_xlfn.IFNA(VLOOKUP(BA231,ACCESSORIES!F:K,6,FALSE),"N/A")</f>
        <v>N/A</v>
      </c>
      <c r="BC231" s="79">
        <v>42.81</v>
      </c>
      <c r="BD231" s="57">
        <v>22.6</v>
      </c>
      <c r="BE231" s="57">
        <v>22.6</v>
      </c>
      <c r="BF231" s="57">
        <v>12.6</v>
      </c>
      <c r="BG231" s="82">
        <v>20</v>
      </c>
      <c r="BH231" s="122" t="s">
        <v>3551</v>
      </c>
      <c r="BI231" s="51" t="s">
        <v>4217</v>
      </c>
      <c r="BJ231" s="83" t="s">
        <v>4233</v>
      </c>
      <c r="BK231" s="83" t="s">
        <v>5150</v>
      </c>
      <c r="BL231" s="83" t="s">
        <v>5880</v>
      </c>
      <c r="BM231" s="83" t="s">
        <v>5881</v>
      </c>
      <c r="BN231" s="83" t="s">
        <v>5851</v>
      </c>
      <c r="BO231" s="83" t="s">
        <v>5878</v>
      </c>
      <c r="BP231" s="83" t="s">
        <v>4235</v>
      </c>
      <c r="BQ231" s="83"/>
      <c r="BR231" s="83"/>
      <c r="BS231" s="83"/>
      <c r="BT231" s="351" t="s">
        <v>3651</v>
      </c>
      <c r="BU231" s="363" t="s">
        <v>3652</v>
      </c>
      <c r="BV231" s="351" t="s">
        <v>3653</v>
      </c>
      <c r="BW231" s="363" t="s">
        <v>3654</v>
      </c>
      <c r="BX231" s="96" t="str">
        <f t="shared" si="26"/>
        <v>MR305 NV, 20x10, -18mm Offset, 8x6.5, 130.81mm Centerbore, Method Bronze - Matte Black Lip</v>
      </c>
      <c r="BY231" s="83" t="s">
        <v>4044</v>
      </c>
      <c r="BZ231" s="83" t="s">
        <v>4045</v>
      </c>
      <c r="CA231" s="83" t="str">
        <f t="shared" si="24"/>
        <v>STREET (3XX)</v>
      </c>
    </row>
    <row r="232" spans="1:79" s="39" customFormat="1" ht="15" customHeight="1">
      <c r="A232" s="23">
        <f t="shared" si="25"/>
        <v>230</v>
      </c>
      <c r="B232" s="105" t="s">
        <v>84</v>
      </c>
      <c r="C232" s="105" t="s">
        <v>1072</v>
      </c>
      <c r="D232" s="5" t="s">
        <v>2369</v>
      </c>
      <c r="E232" s="94" t="str">
        <f>CONCATENATE(LEFT(D232,5),VLOOKUP(CONCATENATE(N232,"x",O232),'PART NUMBER GUIDE'!$B$9:$C$45,2,FALSE),VLOOKUP(CONCATENATE(P232, V232), 'PART NUMBER GUIDE'!$Q$6:$R$84, 2, FALSE),VLOOKUP(Y232,'PART NUMBER GUIDE'!$J$8:$K$37,2, FALSE),IF(U232="N/A",IF(ABS(S232)&lt;10,"0"&amp;ABS(S232),ABS(S232)),CONCATENATE(LEFT(U232,1),RIGHT(U232,1))), F232, G232)</f>
        <v>MR30521087518N</v>
      </c>
      <c r="F232" s="93" t="s">
        <v>2239</v>
      </c>
      <c r="G232" s="93"/>
      <c r="H232" s="81" t="s">
        <v>4471</v>
      </c>
      <c r="I232" s="356">
        <v>43924</v>
      </c>
      <c r="J232" s="87" t="s">
        <v>1265</v>
      </c>
      <c r="K232" s="400">
        <v>414.5</v>
      </c>
      <c r="L232" s="95">
        <f t="shared" si="21"/>
        <v>414.5</v>
      </c>
      <c r="M232" s="402"/>
      <c r="N232" s="5">
        <v>20</v>
      </c>
      <c r="O232" s="8">
        <v>10</v>
      </c>
      <c r="P232" s="105" t="str">
        <f t="shared" si="22"/>
        <v>8x170</v>
      </c>
      <c r="Q232" s="3">
        <v>8</v>
      </c>
      <c r="R232" s="3">
        <v>170</v>
      </c>
      <c r="S232" s="3">
        <v>-18</v>
      </c>
      <c r="T232" s="17">
        <v>4.76</v>
      </c>
      <c r="U232" s="106" t="s">
        <v>85</v>
      </c>
      <c r="V232" s="17">
        <v>130.81</v>
      </c>
      <c r="W232" s="8">
        <v>37.770000000000003</v>
      </c>
      <c r="X232" s="52">
        <v>3640</v>
      </c>
      <c r="Y232" s="80" t="s">
        <v>2309</v>
      </c>
      <c r="Z232" s="81" t="s">
        <v>3002</v>
      </c>
      <c r="AA232" s="369" t="str">
        <f t="shared" si="23"/>
        <v>20x10, 8x170, -18 OS</v>
      </c>
      <c r="AB232" s="82" t="s">
        <v>1864</v>
      </c>
      <c r="AC232" s="92">
        <f>_xlfn.IFNA(VLOOKUP(AB232,ACCESSORIES!F:K,6,FALSE),"N/A")</f>
        <v>33</v>
      </c>
      <c r="AD232" s="89" t="s">
        <v>85</v>
      </c>
      <c r="AE232" s="105" t="s">
        <v>85</v>
      </c>
      <c r="AF232" s="3" t="s">
        <v>3020</v>
      </c>
      <c r="AG232" s="82" t="s">
        <v>1951</v>
      </c>
      <c r="AH232" s="9">
        <f>_xlfn.IFNA(VLOOKUP(AG232,ACCESSORIES!F:K,6,FALSE),"N/A")</f>
        <v>1.1000000000000001</v>
      </c>
      <c r="AI232" s="105" t="s">
        <v>266</v>
      </c>
      <c r="AJ232" s="105" t="s">
        <v>85</v>
      </c>
      <c r="AK232" s="3" t="s">
        <v>85</v>
      </c>
      <c r="AL232" s="105" t="s">
        <v>85</v>
      </c>
      <c r="AM232" s="105">
        <v>16.2</v>
      </c>
      <c r="AN232" s="105">
        <v>205</v>
      </c>
      <c r="AO232" s="26">
        <v>3</v>
      </c>
      <c r="AP232" s="26">
        <v>3</v>
      </c>
      <c r="AQ232" s="26">
        <v>38</v>
      </c>
      <c r="AR232" s="26">
        <v>58</v>
      </c>
      <c r="AS232" s="26">
        <v>245</v>
      </c>
      <c r="AT232" s="107">
        <v>241</v>
      </c>
      <c r="AU232" s="106">
        <v>128</v>
      </c>
      <c r="AV232" s="55">
        <v>97.7</v>
      </c>
      <c r="AW232" s="55">
        <v>107</v>
      </c>
      <c r="AX232" s="55">
        <v>52</v>
      </c>
      <c r="AY232" s="105" t="s">
        <v>85</v>
      </c>
      <c r="AZ232" s="104" t="str">
        <f>_xlfn.IFNA(VLOOKUP(AY232,ACCESSORIES!F:K,6,FALSE),"N/A")</f>
        <v>N/A</v>
      </c>
      <c r="BA232" s="105" t="s">
        <v>85</v>
      </c>
      <c r="BB232" s="104" t="str">
        <f>_xlfn.IFNA(VLOOKUP(BA232,ACCESSORIES!F:K,6,FALSE),"N/A")</f>
        <v>N/A</v>
      </c>
      <c r="BC232" s="79">
        <v>42.99</v>
      </c>
      <c r="BD232" s="57">
        <v>22.6</v>
      </c>
      <c r="BE232" s="57">
        <v>22.6</v>
      </c>
      <c r="BF232" s="57">
        <v>12.6</v>
      </c>
      <c r="BG232" s="82">
        <v>20</v>
      </c>
      <c r="BH232" s="122" t="s">
        <v>3551</v>
      </c>
      <c r="BI232" s="51" t="s">
        <v>4217</v>
      </c>
      <c r="BJ232" s="83" t="s">
        <v>4233</v>
      </c>
      <c r="BK232" s="83" t="s">
        <v>5150</v>
      </c>
      <c r="BL232" s="83" t="s">
        <v>5880</v>
      </c>
      <c r="BM232" s="83" t="s">
        <v>5881</v>
      </c>
      <c r="BN232" s="83" t="s">
        <v>5851</v>
      </c>
      <c r="BO232" s="83" t="s">
        <v>5878</v>
      </c>
      <c r="BP232" s="83" t="s">
        <v>4235</v>
      </c>
      <c r="BQ232" s="83"/>
      <c r="BR232" s="83"/>
      <c r="BS232" s="83"/>
      <c r="BT232" s="351" t="s">
        <v>3639</v>
      </c>
      <c r="BU232" s="363" t="s">
        <v>3640</v>
      </c>
      <c r="BV232" s="351" t="s">
        <v>3641</v>
      </c>
      <c r="BW232" s="363" t="s">
        <v>3642</v>
      </c>
      <c r="BX232" s="96" t="str">
        <f t="shared" si="26"/>
        <v>MR305 NV, 20x10, -18mm Offset, 8x170, 130.81mm Centerbore, Matte Black</v>
      </c>
      <c r="BY232" s="83" t="s">
        <v>4044</v>
      </c>
      <c r="BZ232" s="83" t="s">
        <v>4045</v>
      </c>
      <c r="CA232" s="83" t="str">
        <f t="shared" si="24"/>
        <v>STREET (3XX)</v>
      </c>
    </row>
    <row r="233" spans="1:79" s="39" customFormat="1" ht="15" customHeight="1">
      <c r="A233" s="23">
        <f t="shared" si="25"/>
        <v>231</v>
      </c>
      <c r="B233" s="105" t="s">
        <v>84</v>
      </c>
      <c r="C233" s="105" t="s">
        <v>1072</v>
      </c>
      <c r="D233" s="5" t="s">
        <v>2369</v>
      </c>
      <c r="E233" s="94" t="str">
        <f>CONCATENATE(LEFT(D233,5),VLOOKUP(CONCATENATE(N233,"x",O233),'PART NUMBER GUIDE'!$B$9:$C$45,2,FALSE),VLOOKUP(CONCATENATE(P233, V233), 'PART NUMBER GUIDE'!$Q$6:$R$84, 2, FALSE),VLOOKUP(Y233,'PART NUMBER GUIDE'!$J$8:$K$37,2, FALSE),IF(U233="N/A",IF(ABS(S233)&lt;10,"0"&amp;ABS(S233),ABS(S233)),CONCATENATE(LEFT(U233,1),RIGHT(U233,1))), F233, G233)</f>
        <v>MR30521087918N</v>
      </c>
      <c r="F233" s="93" t="s">
        <v>2239</v>
      </c>
      <c r="G233" s="93"/>
      <c r="H233" s="81" t="s">
        <v>4472</v>
      </c>
      <c r="I233" s="356">
        <v>43924</v>
      </c>
      <c r="J233" s="87" t="s">
        <v>1265</v>
      </c>
      <c r="K233" s="400">
        <v>428</v>
      </c>
      <c r="L233" s="95">
        <f t="shared" si="21"/>
        <v>428</v>
      </c>
      <c r="M233" s="402"/>
      <c r="N233" s="5">
        <v>20</v>
      </c>
      <c r="O233" s="8">
        <v>10</v>
      </c>
      <c r="P233" s="105" t="str">
        <f t="shared" si="22"/>
        <v>8x170</v>
      </c>
      <c r="Q233" s="3">
        <v>8</v>
      </c>
      <c r="R233" s="3">
        <v>170</v>
      </c>
      <c r="S233" s="3">
        <v>-18</v>
      </c>
      <c r="T233" s="17">
        <v>4.76</v>
      </c>
      <c r="U233" s="106" t="s">
        <v>85</v>
      </c>
      <c r="V233" s="17">
        <v>130.81</v>
      </c>
      <c r="W233" s="8">
        <v>37.74</v>
      </c>
      <c r="X233" s="52">
        <v>3640</v>
      </c>
      <c r="Y233" s="80" t="s">
        <v>5833</v>
      </c>
      <c r="Z233" s="80" t="s">
        <v>3003</v>
      </c>
      <c r="AA233" s="369" t="str">
        <f t="shared" si="23"/>
        <v>20x10, 8x170, -18 OS</v>
      </c>
      <c r="AB233" s="82" t="s">
        <v>1864</v>
      </c>
      <c r="AC233" s="92">
        <f>_xlfn.IFNA(VLOOKUP(AB233,ACCESSORIES!F:K,6,FALSE),"N/A")</f>
        <v>33</v>
      </c>
      <c r="AD233" s="89" t="s">
        <v>85</v>
      </c>
      <c r="AE233" s="105" t="s">
        <v>85</v>
      </c>
      <c r="AF233" s="3" t="s">
        <v>3020</v>
      </c>
      <c r="AG233" s="82" t="s">
        <v>1951</v>
      </c>
      <c r="AH233" s="9">
        <f>_xlfn.IFNA(VLOOKUP(AG233,ACCESSORIES!F:K,6,FALSE),"N/A")</f>
        <v>1.1000000000000001</v>
      </c>
      <c r="AI233" s="105" t="s">
        <v>266</v>
      </c>
      <c r="AJ233" s="105" t="s">
        <v>85</v>
      </c>
      <c r="AK233" s="3" t="s">
        <v>85</v>
      </c>
      <c r="AL233" s="105" t="s">
        <v>85</v>
      </c>
      <c r="AM233" s="105">
        <v>16.2</v>
      </c>
      <c r="AN233" s="105">
        <v>205</v>
      </c>
      <c r="AO233" s="26">
        <v>3</v>
      </c>
      <c r="AP233" s="26">
        <v>3</v>
      </c>
      <c r="AQ233" s="26">
        <v>38</v>
      </c>
      <c r="AR233" s="26">
        <v>58</v>
      </c>
      <c r="AS233" s="26">
        <v>245</v>
      </c>
      <c r="AT233" s="107">
        <v>241</v>
      </c>
      <c r="AU233" s="106">
        <v>128</v>
      </c>
      <c r="AV233" s="55">
        <v>97.7</v>
      </c>
      <c r="AW233" s="55">
        <v>107</v>
      </c>
      <c r="AX233" s="55">
        <v>52</v>
      </c>
      <c r="AY233" s="105" t="s">
        <v>85</v>
      </c>
      <c r="AZ233" s="104" t="str">
        <f>_xlfn.IFNA(VLOOKUP(AY233,ACCESSORIES!F:K,6,FALSE),"N/A")</f>
        <v>N/A</v>
      </c>
      <c r="BA233" s="105" t="s">
        <v>85</v>
      </c>
      <c r="BB233" s="104" t="str">
        <f>_xlfn.IFNA(VLOOKUP(BA233,ACCESSORIES!F:K,6,FALSE),"N/A")</f>
        <v>N/A</v>
      </c>
      <c r="BC233" s="79">
        <v>43.8</v>
      </c>
      <c r="BD233" s="57">
        <v>22.6</v>
      </c>
      <c r="BE233" s="57">
        <v>22.6</v>
      </c>
      <c r="BF233" s="57">
        <v>12.6</v>
      </c>
      <c r="BG233" s="82">
        <v>20</v>
      </c>
      <c r="BH233" s="122" t="s">
        <v>3551</v>
      </c>
      <c r="BI233" s="51" t="s">
        <v>4217</v>
      </c>
      <c r="BJ233" s="83" t="s">
        <v>4233</v>
      </c>
      <c r="BK233" s="83" t="s">
        <v>5150</v>
      </c>
      <c r="BL233" s="83" t="s">
        <v>5880</v>
      </c>
      <c r="BM233" s="83" t="s">
        <v>5881</v>
      </c>
      <c r="BN233" s="83" t="s">
        <v>5851</v>
      </c>
      <c r="BO233" s="83" t="s">
        <v>5878</v>
      </c>
      <c r="BP233" s="83" t="s">
        <v>4235</v>
      </c>
      <c r="BQ233" s="83"/>
      <c r="BR233" s="83"/>
      <c r="BS233" s="83"/>
      <c r="BT233" s="351" t="s">
        <v>3651</v>
      </c>
      <c r="BU233" s="363" t="s">
        <v>3652</v>
      </c>
      <c r="BV233" s="351" t="s">
        <v>3653</v>
      </c>
      <c r="BW233" s="363" t="s">
        <v>3654</v>
      </c>
      <c r="BX233" s="96" t="str">
        <f t="shared" si="26"/>
        <v>MR305 NV, 20x10, -18mm Offset, 8x170, 130.81mm Centerbore, Method Bronze - Matte Black Lip</v>
      </c>
      <c r="BY233" s="83" t="s">
        <v>4044</v>
      </c>
      <c r="BZ233" s="83" t="s">
        <v>4045</v>
      </c>
      <c r="CA233" s="83" t="str">
        <f t="shared" si="24"/>
        <v>STREET (3XX)</v>
      </c>
    </row>
    <row r="234" spans="1:79" s="39" customFormat="1" ht="15" customHeight="1">
      <c r="A234" s="23">
        <f t="shared" si="25"/>
        <v>232</v>
      </c>
      <c r="B234" s="105" t="s">
        <v>84</v>
      </c>
      <c r="C234" s="105" t="s">
        <v>1072</v>
      </c>
      <c r="D234" s="5" t="s">
        <v>2369</v>
      </c>
      <c r="E234" s="94" t="str">
        <f>CONCATENATE(LEFT(D234,5),VLOOKUP(CONCATENATE(N234,"x",O234),'PART NUMBER GUIDE'!$B$9:$C$45,2,FALSE),VLOOKUP(CONCATENATE(P234, V234), 'PART NUMBER GUIDE'!$Q$6:$R$84, 2, FALSE),VLOOKUP(Y234,'PART NUMBER GUIDE'!$J$8:$K$37,2, FALSE),IF(U234="N/A",IF(ABS(S234)&lt;10,"0"&amp;ABS(S234),ABS(S234)),CONCATENATE(LEFT(U234,1),RIGHT(U234,1))), F234, G234)</f>
        <v>MR30521088518N</v>
      </c>
      <c r="F234" s="93" t="s">
        <v>2239</v>
      </c>
      <c r="G234" s="93"/>
      <c r="H234" s="81" t="s">
        <v>4473</v>
      </c>
      <c r="I234" s="356">
        <v>43924</v>
      </c>
      <c r="J234" s="87" t="s">
        <v>1265</v>
      </c>
      <c r="K234" s="400">
        <v>414.5</v>
      </c>
      <c r="L234" s="95">
        <f t="shared" si="21"/>
        <v>414.5</v>
      </c>
      <c r="M234" s="402"/>
      <c r="N234" s="5">
        <v>20</v>
      </c>
      <c r="O234" s="8">
        <v>10</v>
      </c>
      <c r="P234" s="105" t="str">
        <f t="shared" si="22"/>
        <v>8x180</v>
      </c>
      <c r="Q234" s="3">
        <v>8</v>
      </c>
      <c r="R234" s="3">
        <v>180</v>
      </c>
      <c r="S234" s="3">
        <v>-18</v>
      </c>
      <c r="T234" s="17">
        <v>4.76</v>
      </c>
      <c r="U234" s="106" t="s">
        <v>85</v>
      </c>
      <c r="V234" s="17">
        <v>130.81</v>
      </c>
      <c r="W234" s="8">
        <v>37.74</v>
      </c>
      <c r="X234" s="52">
        <v>3640</v>
      </c>
      <c r="Y234" s="80" t="s">
        <v>2309</v>
      </c>
      <c r="Z234" s="81" t="s">
        <v>3002</v>
      </c>
      <c r="AA234" s="369" t="str">
        <f t="shared" si="23"/>
        <v>20x10, 8x180, -18 OS</v>
      </c>
      <c r="AB234" s="82" t="s">
        <v>1606</v>
      </c>
      <c r="AC234" s="92">
        <f>_xlfn.IFNA(VLOOKUP(AB234,ACCESSORIES!F:K,6,FALSE),"N/A")</f>
        <v>33</v>
      </c>
      <c r="AD234" s="89" t="s">
        <v>85</v>
      </c>
      <c r="AE234" s="105" t="s">
        <v>85</v>
      </c>
      <c r="AF234" s="3" t="s">
        <v>3020</v>
      </c>
      <c r="AG234" s="82" t="s">
        <v>1951</v>
      </c>
      <c r="AH234" s="9">
        <f>_xlfn.IFNA(VLOOKUP(AG234,ACCESSORIES!F:K,6,FALSE),"N/A")</f>
        <v>1.1000000000000001</v>
      </c>
      <c r="AI234" s="105" t="s">
        <v>266</v>
      </c>
      <c r="AJ234" s="105" t="s">
        <v>85</v>
      </c>
      <c r="AK234" s="3" t="s">
        <v>85</v>
      </c>
      <c r="AL234" s="105" t="s">
        <v>85</v>
      </c>
      <c r="AM234" s="105">
        <v>16.2</v>
      </c>
      <c r="AN234" s="105">
        <v>210</v>
      </c>
      <c r="AO234" s="26">
        <v>3</v>
      </c>
      <c r="AP234" s="26">
        <v>3</v>
      </c>
      <c r="AQ234" s="26">
        <v>32</v>
      </c>
      <c r="AR234" s="26">
        <v>58</v>
      </c>
      <c r="AS234" s="26">
        <v>245</v>
      </c>
      <c r="AT234" s="107">
        <v>241</v>
      </c>
      <c r="AU234" s="106">
        <v>126</v>
      </c>
      <c r="AV234" s="55">
        <v>89</v>
      </c>
      <c r="AW234" s="55">
        <v>89</v>
      </c>
      <c r="AX234" s="55">
        <v>52</v>
      </c>
      <c r="AY234" s="105" t="s">
        <v>85</v>
      </c>
      <c r="AZ234" s="104" t="str">
        <f>_xlfn.IFNA(VLOOKUP(AY234,ACCESSORIES!F:K,6,FALSE),"N/A")</f>
        <v>N/A</v>
      </c>
      <c r="BA234" s="105" t="s">
        <v>85</v>
      </c>
      <c r="BB234" s="104" t="str">
        <f>_xlfn.IFNA(VLOOKUP(BA234,ACCESSORIES!F:K,6,FALSE),"N/A")</f>
        <v>N/A</v>
      </c>
      <c r="BC234" s="79">
        <v>43.69</v>
      </c>
      <c r="BD234" s="57">
        <v>22.6</v>
      </c>
      <c r="BE234" s="57">
        <v>22.6</v>
      </c>
      <c r="BF234" s="57">
        <v>12.6</v>
      </c>
      <c r="BG234" s="82">
        <v>20</v>
      </c>
      <c r="BH234" s="122" t="s">
        <v>3551</v>
      </c>
      <c r="BI234" s="51" t="s">
        <v>4217</v>
      </c>
      <c r="BJ234" s="83" t="s">
        <v>4233</v>
      </c>
      <c r="BK234" s="83" t="s">
        <v>5150</v>
      </c>
      <c r="BL234" s="83" t="s">
        <v>5880</v>
      </c>
      <c r="BM234" s="83" t="s">
        <v>5881</v>
      </c>
      <c r="BN234" s="83" t="s">
        <v>5851</v>
      </c>
      <c r="BO234" s="83" t="s">
        <v>5878</v>
      </c>
      <c r="BP234" s="83" t="s">
        <v>4235</v>
      </c>
      <c r="BQ234" s="83"/>
      <c r="BR234" s="83"/>
      <c r="BS234" s="83"/>
      <c r="BT234" s="351" t="s">
        <v>3639</v>
      </c>
      <c r="BU234" s="363" t="s">
        <v>3640</v>
      </c>
      <c r="BV234" s="351" t="s">
        <v>3641</v>
      </c>
      <c r="BW234" s="363" t="s">
        <v>3642</v>
      </c>
      <c r="BX234" s="96" t="str">
        <f t="shared" si="26"/>
        <v>MR305 NV, 20x10, -18mm Offset, 8x180, 130.81mm Centerbore, Matte Black</v>
      </c>
      <c r="BY234" s="83" t="s">
        <v>4044</v>
      </c>
      <c r="BZ234" s="83" t="s">
        <v>4045</v>
      </c>
      <c r="CA234" s="83" t="str">
        <f t="shared" si="24"/>
        <v>STREET (3XX)</v>
      </c>
    </row>
    <row r="235" spans="1:79" s="39" customFormat="1" ht="15" customHeight="1">
      <c r="A235" s="23">
        <f t="shared" si="25"/>
        <v>233</v>
      </c>
      <c r="B235" s="105" t="s">
        <v>84</v>
      </c>
      <c r="C235" s="105" t="s">
        <v>1072</v>
      </c>
      <c r="D235" s="5" t="s">
        <v>2369</v>
      </c>
      <c r="E235" s="94" t="str">
        <f>CONCATENATE(LEFT(D235,5),VLOOKUP(CONCATENATE(N235,"x",O235),'PART NUMBER GUIDE'!$B$9:$C$45,2,FALSE),VLOOKUP(CONCATENATE(P235, V235), 'PART NUMBER GUIDE'!$Q$6:$R$84, 2, FALSE),VLOOKUP(Y235,'PART NUMBER GUIDE'!$J$8:$K$37,2, FALSE),IF(U235="N/A",IF(ABS(S235)&lt;10,"0"&amp;ABS(S235),ABS(S235)),CONCATENATE(LEFT(U235,1),RIGHT(U235,1))), F235, G235)</f>
        <v>MR30521088918N</v>
      </c>
      <c r="F235" s="93" t="s">
        <v>2239</v>
      </c>
      <c r="G235" s="93"/>
      <c r="H235" s="81" t="s">
        <v>4474</v>
      </c>
      <c r="I235" s="356">
        <v>43924</v>
      </c>
      <c r="J235" s="87" t="s">
        <v>1265</v>
      </c>
      <c r="K235" s="400">
        <v>428</v>
      </c>
      <c r="L235" s="95">
        <f t="shared" si="21"/>
        <v>428</v>
      </c>
      <c r="M235" s="402"/>
      <c r="N235" s="5">
        <v>20</v>
      </c>
      <c r="O235" s="8">
        <v>10</v>
      </c>
      <c r="P235" s="105" t="str">
        <f t="shared" si="22"/>
        <v>8x180</v>
      </c>
      <c r="Q235" s="3">
        <v>8</v>
      </c>
      <c r="R235" s="3">
        <v>180</v>
      </c>
      <c r="S235" s="3">
        <v>-18</v>
      </c>
      <c r="T235" s="17">
        <v>4.76</v>
      </c>
      <c r="U235" s="106" t="s">
        <v>85</v>
      </c>
      <c r="V235" s="17">
        <v>130.81</v>
      </c>
      <c r="W235" s="8">
        <v>37.630000000000003</v>
      </c>
      <c r="X235" s="52">
        <v>3640</v>
      </c>
      <c r="Y235" s="80" t="s">
        <v>5833</v>
      </c>
      <c r="Z235" s="80" t="s">
        <v>3003</v>
      </c>
      <c r="AA235" s="369" t="str">
        <f t="shared" si="23"/>
        <v>20x10, 8x180, -18 OS</v>
      </c>
      <c r="AB235" s="82" t="s">
        <v>1606</v>
      </c>
      <c r="AC235" s="92">
        <f>_xlfn.IFNA(VLOOKUP(AB235,ACCESSORIES!F:K,6,FALSE),"N/A")</f>
        <v>33</v>
      </c>
      <c r="AD235" s="89" t="s">
        <v>85</v>
      </c>
      <c r="AE235" s="105" t="s">
        <v>85</v>
      </c>
      <c r="AF235" s="3" t="s">
        <v>3020</v>
      </c>
      <c r="AG235" s="82" t="s">
        <v>1951</v>
      </c>
      <c r="AH235" s="9">
        <f>_xlfn.IFNA(VLOOKUP(AG235,ACCESSORIES!F:K,6,FALSE),"N/A")</f>
        <v>1.1000000000000001</v>
      </c>
      <c r="AI235" s="105" t="s">
        <v>266</v>
      </c>
      <c r="AJ235" s="105" t="s">
        <v>85</v>
      </c>
      <c r="AK235" s="3" t="s">
        <v>85</v>
      </c>
      <c r="AL235" s="105" t="s">
        <v>85</v>
      </c>
      <c r="AM235" s="105">
        <v>16.2</v>
      </c>
      <c r="AN235" s="105">
        <v>210</v>
      </c>
      <c r="AO235" s="26">
        <v>3</v>
      </c>
      <c r="AP235" s="26">
        <v>3</v>
      </c>
      <c r="AQ235" s="26">
        <v>32</v>
      </c>
      <c r="AR235" s="26">
        <v>58</v>
      </c>
      <c r="AS235" s="26">
        <v>245</v>
      </c>
      <c r="AT235" s="107">
        <v>241</v>
      </c>
      <c r="AU235" s="106">
        <v>126</v>
      </c>
      <c r="AV235" s="55">
        <v>89</v>
      </c>
      <c r="AW235" s="55">
        <v>89</v>
      </c>
      <c r="AX235" s="55">
        <v>52</v>
      </c>
      <c r="AY235" s="105" t="s">
        <v>85</v>
      </c>
      <c r="AZ235" s="104" t="str">
        <f>_xlfn.IFNA(VLOOKUP(AY235,ACCESSORIES!F:K,6,FALSE),"N/A")</f>
        <v>N/A</v>
      </c>
      <c r="BA235" s="105" t="s">
        <v>85</v>
      </c>
      <c r="BB235" s="104" t="str">
        <f>_xlfn.IFNA(VLOOKUP(BA235,ACCESSORIES!F:K,6,FALSE),"N/A")</f>
        <v>N/A</v>
      </c>
      <c r="BC235" s="79">
        <v>42.7</v>
      </c>
      <c r="BD235" s="57">
        <v>22.6</v>
      </c>
      <c r="BE235" s="57">
        <v>22.6</v>
      </c>
      <c r="BF235" s="57">
        <v>12.6</v>
      </c>
      <c r="BG235" s="82">
        <v>20</v>
      </c>
      <c r="BH235" s="122" t="s">
        <v>3551</v>
      </c>
      <c r="BI235" s="51" t="s">
        <v>4217</v>
      </c>
      <c r="BJ235" s="83" t="s">
        <v>4233</v>
      </c>
      <c r="BK235" s="83" t="s">
        <v>5150</v>
      </c>
      <c r="BL235" s="83" t="s">
        <v>5880</v>
      </c>
      <c r="BM235" s="83" t="s">
        <v>5881</v>
      </c>
      <c r="BN235" s="83" t="s">
        <v>5851</v>
      </c>
      <c r="BO235" s="83" t="s">
        <v>5878</v>
      </c>
      <c r="BP235" s="83" t="s">
        <v>4235</v>
      </c>
      <c r="BQ235" s="83"/>
      <c r="BR235" s="83"/>
      <c r="BS235" s="83"/>
      <c r="BT235" s="351" t="s">
        <v>3651</v>
      </c>
      <c r="BU235" s="363" t="s">
        <v>3652</v>
      </c>
      <c r="BV235" s="351" t="s">
        <v>3653</v>
      </c>
      <c r="BW235" s="363" t="s">
        <v>3654</v>
      </c>
      <c r="BX235" s="96" t="str">
        <f t="shared" si="26"/>
        <v>MR305 NV, 20x10, -18mm Offset, 8x180, 130.81mm Centerbore, Method Bronze - Matte Black Lip</v>
      </c>
      <c r="BY235" s="83" t="s">
        <v>4044</v>
      </c>
      <c r="BZ235" s="83" t="s">
        <v>4045</v>
      </c>
      <c r="CA235" s="83" t="str">
        <f t="shared" si="24"/>
        <v>STREET (3XX)</v>
      </c>
    </row>
    <row r="236" spans="1:79" s="39" customFormat="1" ht="15" customHeight="1">
      <c r="A236" s="23">
        <f t="shared" si="25"/>
        <v>234</v>
      </c>
      <c r="B236" s="105" t="s">
        <v>84</v>
      </c>
      <c r="C236" s="105" t="s">
        <v>1072</v>
      </c>
      <c r="D236" s="5" t="s">
        <v>1117</v>
      </c>
      <c r="E236" s="94" t="str">
        <f>CONCATENATE(LEFT(D236,5),VLOOKUP(CONCATENATE(N236,"x",O236),'PART NUMBER GUIDE'!$B$9:$C$45,2,FALSE),VLOOKUP(CONCATENATE(P236, V236), 'PART NUMBER GUIDE'!$Q$6:$R$84, 2, FALSE),VLOOKUP(Y236,'PART NUMBER GUIDE'!$J$8:$K$37,2, FALSE),IF(U236="N/A",IF(ABS(S236)&lt;10,"0"&amp;ABS(S236),ABS(S236)),CONCATENATE(LEFT(U236,1),RIGHT(U236,1))), F236, G236)</f>
        <v>MR30578580500H</v>
      </c>
      <c r="F236" s="93" t="s">
        <v>2244</v>
      </c>
      <c r="G236" s="93"/>
      <c r="H236" s="81" t="s">
        <v>484</v>
      </c>
      <c r="I236" s="356">
        <v>42736</v>
      </c>
      <c r="J236" s="87" t="s">
        <v>1265</v>
      </c>
      <c r="K236" s="400">
        <v>405</v>
      </c>
      <c r="L236" s="95">
        <f t="shared" si="21"/>
        <v>405</v>
      </c>
      <c r="M236" s="402"/>
      <c r="N236" s="5">
        <v>17</v>
      </c>
      <c r="O236" s="8">
        <v>8.5</v>
      </c>
      <c r="P236" s="105" t="str">
        <f t="shared" si="22"/>
        <v>8x6.5</v>
      </c>
      <c r="Q236" s="3">
        <v>8</v>
      </c>
      <c r="R236" s="3">
        <v>6.5</v>
      </c>
      <c r="S236" s="3">
        <v>0</v>
      </c>
      <c r="T236" s="17">
        <v>4.75</v>
      </c>
      <c r="U236" s="106" t="s">
        <v>85</v>
      </c>
      <c r="V236" s="17">
        <v>130.81</v>
      </c>
      <c r="W236" s="8">
        <v>30.31</v>
      </c>
      <c r="X236" s="52">
        <v>4500</v>
      </c>
      <c r="Y236" s="80" t="s">
        <v>2309</v>
      </c>
      <c r="Z236" s="81" t="s">
        <v>3002</v>
      </c>
      <c r="AA236" s="369" t="str">
        <f t="shared" si="23"/>
        <v>17x8.5, 8x6.5, 0 OS</v>
      </c>
      <c r="AB236" s="82" t="s">
        <v>1606</v>
      </c>
      <c r="AC236" s="92">
        <f>_xlfn.IFNA(VLOOKUP(AB236,ACCESSORIES!F:K,6,FALSE),"N/A")</f>
        <v>33</v>
      </c>
      <c r="AD236" s="89" t="s">
        <v>85</v>
      </c>
      <c r="AE236" s="82" t="s">
        <v>85</v>
      </c>
      <c r="AF236" s="3" t="s">
        <v>3020</v>
      </c>
      <c r="AG236" s="82" t="s">
        <v>1951</v>
      </c>
      <c r="AH236" s="9">
        <f>_xlfn.IFNA(VLOOKUP(AG236,ACCESSORIES!F:K,6,FALSE),"N/A")</f>
        <v>1.1000000000000001</v>
      </c>
      <c r="AI236" s="105" t="s">
        <v>266</v>
      </c>
      <c r="AJ236" s="105" t="s">
        <v>85</v>
      </c>
      <c r="AK236" s="3" t="s">
        <v>85</v>
      </c>
      <c r="AL236" s="105" t="s">
        <v>85</v>
      </c>
      <c r="AM236" s="105">
        <v>16.100000000000001</v>
      </c>
      <c r="AN236" s="105">
        <v>200</v>
      </c>
      <c r="AO236" s="107">
        <v>3</v>
      </c>
      <c r="AP236" s="107">
        <v>3</v>
      </c>
      <c r="AQ236" s="107">
        <v>30</v>
      </c>
      <c r="AR236" s="107">
        <v>45</v>
      </c>
      <c r="AS236" s="105">
        <v>206</v>
      </c>
      <c r="AT236" s="107">
        <v>202</v>
      </c>
      <c r="AU236" s="106">
        <v>126</v>
      </c>
      <c r="AV236" s="55">
        <v>89</v>
      </c>
      <c r="AW236" s="55">
        <v>89</v>
      </c>
      <c r="AX236" s="55">
        <v>32</v>
      </c>
      <c r="AY236" s="105" t="s">
        <v>85</v>
      </c>
      <c r="AZ236" s="104" t="str">
        <f>_xlfn.IFNA(VLOOKUP(AY236,ACCESSORIES!F:K,6,FALSE),"N/A")</f>
        <v>N/A</v>
      </c>
      <c r="BA236" s="105" t="s">
        <v>85</v>
      </c>
      <c r="BB236" s="104" t="str">
        <f>_xlfn.IFNA(VLOOKUP(BA236,ACCESSORIES!F:K,6,FALSE),"N/A")</f>
        <v>N/A</v>
      </c>
      <c r="BC236" s="79">
        <v>35.049999999999997</v>
      </c>
      <c r="BD236" s="57">
        <v>19.7</v>
      </c>
      <c r="BE236" s="57">
        <v>19.7</v>
      </c>
      <c r="BF236" s="57">
        <v>11</v>
      </c>
      <c r="BG236" s="82">
        <v>36</v>
      </c>
      <c r="BH236" s="122" t="s">
        <v>3551</v>
      </c>
      <c r="BI236" s="51" t="s">
        <v>4217</v>
      </c>
      <c r="BJ236" s="83" t="s">
        <v>4233</v>
      </c>
      <c r="BK236" s="83" t="s">
        <v>5150</v>
      </c>
      <c r="BL236" s="83" t="s">
        <v>5880</v>
      </c>
      <c r="BM236" s="83" t="s">
        <v>5881</v>
      </c>
      <c r="BN236" s="83" t="s">
        <v>5851</v>
      </c>
      <c r="BO236" s="83" t="s">
        <v>5878</v>
      </c>
      <c r="BP236" s="83" t="s">
        <v>4235</v>
      </c>
      <c r="BQ236" s="83"/>
      <c r="BR236" s="83"/>
      <c r="BS236" s="83"/>
      <c r="BT236" s="351" t="s">
        <v>3655</v>
      </c>
      <c r="BU236" s="363" t="s">
        <v>3656</v>
      </c>
      <c r="BV236" s="351" t="s">
        <v>3657</v>
      </c>
      <c r="BW236" s="363" t="s">
        <v>3658</v>
      </c>
      <c r="BX236" s="96" t="str">
        <f t="shared" si="26"/>
        <v>MR305 NV HD, 17x8.5, 0mm Offset, 8x6.5, 130.81mm Centerbore, Matte Black</v>
      </c>
      <c r="BY236" s="83" t="s">
        <v>4044</v>
      </c>
      <c r="BZ236" s="83" t="s">
        <v>4045</v>
      </c>
      <c r="CA236" s="83" t="str">
        <f t="shared" si="24"/>
        <v>STREET (3XX)</v>
      </c>
    </row>
    <row r="237" spans="1:79" s="39" customFormat="1" ht="15" customHeight="1">
      <c r="A237" s="23">
        <f t="shared" si="25"/>
        <v>235</v>
      </c>
      <c r="B237" s="105" t="s">
        <v>84</v>
      </c>
      <c r="C237" s="105" t="s">
        <v>1072</v>
      </c>
      <c r="D237" s="5" t="s">
        <v>1117</v>
      </c>
      <c r="E237" s="94" t="str">
        <f>CONCATENATE(LEFT(D237,5),VLOOKUP(CONCATENATE(N237,"x",O237),'PART NUMBER GUIDE'!$B$9:$C$45,2,FALSE),VLOOKUP(CONCATENATE(P237, V237), 'PART NUMBER GUIDE'!$Q$6:$R$84, 2, FALSE),VLOOKUP(Y237,'PART NUMBER GUIDE'!$J$8:$K$37,2, FALSE),IF(U237="N/A",IF(ABS(S237)&lt;10,"0"&amp;ABS(S237),ABS(S237)),CONCATENATE(LEFT(U237,1),RIGHT(U237,1))), F237, G237)</f>
        <v>MR30578587500H</v>
      </c>
      <c r="F237" s="93" t="s">
        <v>2244</v>
      </c>
      <c r="G237" s="93"/>
      <c r="H237" s="81" t="s">
        <v>485</v>
      </c>
      <c r="I237" s="356">
        <v>42736</v>
      </c>
      <c r="J237" s="87" t="s">
        <v>1265</v>
      </c>
      <c r="K237" s="400">
        <v>405</v>
      </c>
      <c r="L237" s="95">
        <f t="shared" si="21"/>
        <v>405</v>
      </c>
      <c r="M237" s="402"/>
      <c r="N237" s="5">
        <v>17</v>
      </c>
      <c r="O237" s="8">
        <v>8.5</v>
      </c>
      <c r="P237" s="105" t="str">
        <f t="shared" si="22"/>
        <v>8x170</v>
      </c>
      <c r="Q237" s="3">
        <v>8</v>
      </c>
      <c r="R237" s="3">
        <v>170</v>
      </c>
      <c r="S237" s="3">
        <v>0</v>
      </c>
      <c r="T237" s="17">
        <v>4.75</v>
      </c>
      <c r="U237" s="106" t="s">
        <v>85</v>
      </c>
      <c r="V237" s="17">
        <v>130.81</v>
      </c>
      <c r="W237" s="8">
        <v>30.57</v>
      </c>
      <c r="X237" s="52">
        <v>4500</v>
      </c>
      <c r="Y237" s="80" t="s">
        <v>2309</v>
      </c>
      <c r="Z237" s="81" t="s">
        <v>3002</v>
      </c>
      <c r="AA237" s="369" t="str">
        <f t="shared" si="23"/>
        <v>17x8.5, 8x170, 0 OS</v>
      </c>
      <c r="AB237" s="82" t="s">
        <v>1864</v>
      </c>
      <c r="AC237" s="92">
        <f>_xlfn.IFNA(VLOOKUP(AB237,ACCESSORIES!F:K,6,FALSE),"N/A")</f>
        <v>33</v>
      </c>
      <c r="AD237" s="89" t="s">
        <v>85</v>
      </c>
      <c r="AE237" s="82" t="s">
        <v>85</v>
      </c>
      <c r="AF237" s="3" t="s">
        <v>3020</v>
      </c>
      <c r="AG237" s="82" t="s">
        <v>1951</v>
      </c>
      <c r="AH237" s="9">
        <f>_xlfn.IFNA(VLOOKUP(AG237,ACCESSORIES!F:K,6,FALSE),"N/A")</f>
        <v>1.1000000000000001</v>
      </c>
      <c r="AI237" s="105" t="s">
        <v>266</v>
      </c>
      <c r="AJ237" s="105" t="s">
        <v>85</v>
      </c>
      <c r="AK237" s="3" t="s">
        <v>85</v>
      </c>
      <c r="AL237" s="105" t="s">
        <v>85</v>
      </c>
      <c r="AM237" s="105">
        <v>16.100000000000001</v>
      </c>
      <c r="AN237" s="105">
        <v>200</v>
      </c>
      <c r="AO237" s="105">
        <v>0</v>
      </c>
      <c r="AP237" s="105">
        <v>0</v>
      </c>
      <c r="AQ237" s="105">
        <v>30</v>
      </c>
      <c r="AR237" s="105">
        <v>45</v>
      </c>
      <c r="AS237" s="105">
        <v>206</v>
      </c>
      <c r="AT237" s="105">
        <v>202</v>
      </c>
      <c r="AU237" s="106">
        <v>128</v>
      </c>
      <c r="AV237" s="55">
        <v>97.7</v>
      </c>
      <c r="AW237" s="55">
        <v>107</v>
      </c>
      <c r="AX237" s="55">
        <v>32</v>
      </c>
      <c r="AY237" s="105" t="s">
        <v>85</v>
      </c>
      <c r="AZ237" s="104" t="str">
        <f>_xlfn.IFNA(VLOOKUP(AY237,ACCESSORIES!F:K,6,FALSE),"N/A")</f>
        <v>N/A</v>
      </c>
      <c r="BA237" s="105" t="s">
        <v>85</v>
      </c>
      <c r="BB237" s="104" t="str">
        <f>_xlfn.IFNA(VLOOKUP(BA237,ACCESSORIES!F:K,6,FALSE),"N/A")</f>
        <v>N/A</v>
      </c>
      <c r="BC237" s="79">
        <v>34.979999999999997</v>
      </c>
      <c r="BD237" s="57">
        <v>19.7</v>
      </c>
      <c r="BE237" s="57">
        <v>19.7</v>
      </c>
      <c r="BF237" s="57">
        <v>11</v>
      </c>
      <c r="BG237" s="82">
        <v>36</v>
      </c>
      <c r="BH237" s="122" t="s">
        <v>3551</v>
      </c>
      <c r="BI237" s="51" t="s">
        <v>4217</v>
      </c>
      <c r="BJ237" s="83" t="s">
        <v>4233</v>
      </c>
      <c r="BK237" s="83" t="s">
        <v>5150</v>
      </c>
      <c r="BL237" s="83" t="s">
        <v>5880</v>
      </c>
      <c r="BM237" s="83" t="s">
        <v>5881</v>
      </c>
      <c r="BN237" s="83" t="s">
        <v>5851</v>
      </c>
      <c r="BO237" s="83" t="s">
        <v>5878</v>
      </c>
      <c r="BP237" s="83" t="s">
        <v>4235</v>
      </c>
      <c r="BQ237" s="83"/>
      <c r="BR237" s="83"/>
      <c r="BS237" s="83"/>
      <c r="BT237" s="351" t="s">
        <v>3655</v>
      </c>
      <c r="BU237" s="363" t="s">
        <v>3656</v>
      </c>
      <c r="BV237" s="351" t="s">
        <v>3657</v>
      </c>
      <c r="BW237" s="363" t="s">
        <v>3658</v>
      </c>
      <c r="BX237" s="96" t="str">
        <f t="shared" si="26"/>
        <v>MR305 NV HD, 17x8.5, 0mm Offset, 8x170, 130.81mm Centerbore, Matte Black</v>
      </c>
      <c r="BY237" s="83" t="s">
        <v>4044</v>
      </c>
      <c r="BZ237" s="83" t="s">
        <v>4045</v>
      </c>
      <c r="CA237" s="83" t="str">
        <f t="shared" si="24"/>
        <v>STREET (3XX)</v>
      </c>
    </row>
    <row r="238" spans="1:79" s="39" customFormat="1" ht="15" customHeight="1">
      <c r="A238" s="23">
        <f t="shared" si="25"/>
        <v>236</v>
      </c>
      <c r="B238" s="105" t="s">
        <v>84</v>
      </c>
      <c r="C238" s="105" t="s">
        <v>1072</v>
      </c>
      <c r="D238" s="5" t="s">
        <v>1117</v>
      </c>
      <c r="E238" s="94" t="str">
        <f>CONCATENATE(LEFT(D238,5),VLOOKUP(CONCATENATE(N238,"x",O238),'PART NUMBER GUIDE'!$B$9:$C$45,2,FALSE),VLOOKUP(CONCATENATE(P238, V238), 'PART NUMBER GUIDE'!$Q$6:$R$84, 2, FALSE),VLOOKUP(Y238,'PART NUMBER GUIDE'!$J$8:$K$37,2, FALSE),IF(U238="N/A",IF(ABS(S238)&lt;10,"0"&amp;ABS(S238),ABS(S238)),CONCATENATE(LEFT(U238,1),RIGHT(U238,1))), F238, G238)</f>
        <v>MR30578588500H</v>
      </c>
      <c r="F238" s="93" t="s">
        <v>2244</v>
      </c>
      <c r="G238" s="93"/>
      <c r="H238" s="81" t="s">
        <v>486</v>
      </c>
      <c r="I238" s="356">
        <v>42736</v>
      </c>
      <c r="J238" s="87" t="s">
        <v>1265</v>
      </c>
      <c r="K238" s="400">
        <v>405</v>
      </c>
      <c r="L238" s="95">
        <f t="shared" si="21"/>
        <v>405</v>
      </c>
      <c r="M238" s="402"/>
      <c r="N238" s="5">
        <v>17</v>
      </c>
      <c r="O238" s="8">
        <v>8.5</v>
      </c>
      <c r="P238" s="105" t="str">
        <f t="shared" si="22"/>
        <v>8x180</v>
      </c>
      <c r="Q238" s="3">
        <v>8</v>
      </c>
      <c r="R238" s="3">
        <v>180</v>
      </c>
      <c r="S238" s="3">
        <v>0</v>
      </c>
      <c r="T238" s="17">
        <v>4.75</v>
      </c>
      <c r="U238" s="106" t="s">
        <v>85</v>
      </c>
      <c r="V238" s="17">
        <v>130.81</v>
      </c>
      <c r="W238" s="8">
        <v>30.57</v>
      </c>
      <c r="X238" s="52">
        <v>4500</v>
      </c>
      <c r="Y238" s="80" t="s">
        <v>2309</v>
      </c>
      <c r="Z238" s="81" t="s">
        <v>3002</v>
      </c>
      <c r="AA238" s="369" t="str">
        <f t="shared" si="23"/>
        <v>17x8.5, 8x180, 0 OS</v>
      </c>
      <c r="AB238" s="82" t="s">
        <v>1606</v>
      </c>
      <c r="AC238" s="92">
        <f>_xlfn.IFNA(VLOOKUP(AB238,ACCESSORIES!F:K,6,FALSE),"N/A")</f>
        <v>33</v>
      </c>
      <c r="AD238" s="89" t="s">
        <v>85</v>
      </c>
      <c r="AE238" s="82" t="s">
        <v>85</v>
      </c>
      <c r="AF238" s="3" t="s">
        <v>3020</v>
      </c>
      <c r="AG238" s="82" t="s">
        <v>1951</v>
      </c>
      <c r="AH238" s="9">
        <f>_xlfn.IFNA(VLOOKUP(AG238,ACCESSORIES!F:K,6,FALSE),"N/A")</f>
        <v>1.1000000000000001</v>
      </c>
      <c r="AI238" s="105" t="s">
        <v>266</v>
      </c>
      <c r="AJ238" s="105" t="s">
        <v>85</v>
      </c>
      <c r="AK238" s="3" t="s">
        <v>85</v>
      </c>
      <c r="AL238" s="105" t="s">
        <v>85</v>
      </c>
      <c r="AM238" s="105">
        <v>16.100000000000001</v>
      </c>
      <c r="AN238" s="105">
        <v>210</v>
      </c>
      <c r="AO238" s="107">
        <v>3</v>
      </c>
      <c r="AP238" s="107">
        <v>3</v>
      </c>
      <c r="AQ238" s="107">
        <v>30</v>
      </c>
      <c r="AR238" s="107">
        <v>45</v>
      </c>
      <c r="AS238" s="105">
        <v>206</v>
      </c>
      <c r="AT238" s="107">
        <v>202</v>
      </c>
      <c r="AU238" s="106">
        <v>126</v>
      </c>
      <c r="AV238" s="55">
        <v>89</v>
      </c>
      <c r="AW238" s="55">
        <v>89</v>
      </c>
      <c r="AX238" s="55">
        <v>32</v>
      </c>
      <c r="AY238" s="105" t="s">
        <v>85</v>
      </c>
      <c r="AZ238" s="104" t="str">
        <f>_xlfn.IFNA(VLOOKUP(AY238,ACCESSORIES!F:K,6,FALSE),"N/A")</f>
        <v>N/A</v>
      </c>
      <c r="BA238" s="105" t="s">
        <v>85</v>
      </c>
      <c r="BB238" s="104" t="str">
        <f>_xlfn.IFNA(VLOOKUP(BA238,ACCESSORIES!F:K,6,FALSE),"N/A")</f>
        <v>N/A</v>
      </c>
      <c r="BC238" s="79">
        <v>35.200000000000003</v>
      </c>
      <c r="BD238" s="57">
        <v>19.7</v>
      </c>
      <c r="BE238" s="57">
        <v>19.7</v>
      </c>
      <c r="BF238" s="57">
        <v>11</v>
      </c>
      <c r="BG238" s="82">
        <v>36</v>
      </c>
      <c r="BH238" s="122" t="s">
        <v>3551</v>
      </c>
      <c r="BI238" s="51" t="s">
        <v>4217</v>
      </c>
      <c r="BJ238" s="83" t="s">
        <v>4233</v>
      </c>
      <c r="BK238" s="83" t="s">
        <v>5150</v>
      </c>
      <c r="BL238" s="83" t="s">
        <v>5880</v>
      </c>
      <c r="BM238" s="83" t="s">
        <v>5881</v>
      </c>
      <c r="BN238" s="83" t="s">
        <v>5851</v>
      </c>
      <c r="BO238" s="83" t="s">
        <v>5878</v>
      </c>
      <c r="BP238" s="83" t="s">
        <v>4235</v>
      </c>
      <c r="BQ238" s="83"/>
      <c r="BR238" s="83"/>
      <c r="BS238" s="83"/>
      <c r="BT238" s="351" t="s">
        <v>3655</v>
      </c>
      <c r="BU238" s="363" t="s">
        <v>3656</v>
      </c>
      <c r="BV238" s="351" t="s">
        <v>3657</v>
      </c>
      <c r="BW238" s="363" t="s">
        <v>3658</v>
      </c>
      <c r="BX238" s="96" t="str">
        <f t="shared" si="26"/>
        <v>MR305 NV HD, 17x8.5, 0mm Offset, 8x180, 130.81mm Centerbore, Matte Black</v>
      </c>
      <c r="BY238" s="83" t="s">
        <v>4044</v>
      </c>
      <c r="BZ238" s="83" t="s">
        <v>4045</v>
      </c>
      <c r="CA238" s="83" t="str">
        <f t="shared" si="24"/>
        <v>STREET (3XX)</v>
      </c>
    </row>
    <row r="239" spans="1:79" s="39" customFormat="1" ht="15" customHeight="1">
      <c r="A239" s="23">
        <f t="shared" si="25"/>
        <v>237</v>
      </c>
      <c r="B239" s="105" t="s">
        <v>84</v>
      </c>
      <c r="C239" s="105" t="s">
        <v>1072</v>
      </c>
      <c r="D239" s="5" t="s">
        <v>1117</v>
      </c>
      <c r="E239" s="94" t="str">
        <f>CONCATENATE(LEFT(D239,5),VLOOKUP(CONCATENATE(N239,"x",O239),'PART NUMBER GUIDE'!$B$9:$C$45,2,FALSE),VLOOKUP(CONCATENATE(P239, V239), 'PART NUMBER GUIDE'!$Q$6:$R$84, 2, FALSE),VLOOKUP(Y239,'PART NUMBER GUIDE'!$J$8:$K$37,2, FALSE),IF(U239="N/A",IF(ABS(S239)&lt;10,"0"&amp;ABS(S239),ABS(S239)),CONCATENATE(LEFT(U239,1),RIGHT(U239,1))), F239, G239)</f>
        <v>MR30589080518H</v>
      </c>
      <c r="F239" s="93" t="s">
        <v>2244</v>
      </c>
      <c r="G239" s="93"/>
      <c r="H239" s="81" t="s">
        <v>506</v>
      </c>
      <c r="I239" s="356">
        <v>42736</v>
      </c>
      <c r="J239" s="87" t="s">
        <v>1265</v>
      </c>
      <c r="K239" s="400">
        <v>453.5</v>
      </c>
      <c r="L239" s="95">
        <f t="shared" si="21"/>
        <v>453.5</v>
      </c>
      <c r="M239" s="402"/>
      <c r="N239" s="5">
        <v>18</v>
      </c>
      <c r="O239" s="8">
        <v>9</v>
      </c>
      <c r="P239" s="105" t="str">
        <f t="shared" si="22"/>
        <v>8x6.5</v>
      </c>
      <c r="Q239" s="3">
        <v>8</v>
      </c>
      <c r="R239" s="3">
        <v>6.5</v>
      </c>
      <c r="S239" s="3">
        <v>18</v>
      </c>
      <c r="T239" s="17">
        <v>5.75</v>
      </c>
      <c r="U239" s="106" t="s">
        <v>85</v>
      </c>
      <c r="V239" s="17">
        <v>130.81</v>
      </c>
      <c r="W239" s="8">
        <v>36.08</v>
      </c>
      <c r="X239" s="52">
        <v>4500</v>
      </c>
      <c r="Y239" s="80" t="s">
        <v>2309</v>
      </c>
      <c r="Z239" s="81" t="s">
        <v>3002</v>
      </c>
      <c r="AA239" s="369" t="str">
        <f t="shared" si="23"/>
        <v>18x9, 8x6.5, 18 OS</v>
      </c>
      <c r="AB239" s="82" t="s">
        <v>1606</v>
      </c>
      <c r="AC239" s="92">
        <f>_xlfn.IFNA(VLOOKUP(AB239,ACCESSORIES!F:K,6,FALSE),"N/A")</f>
        <v>33</v>
      </c>
      <c r="AD239" s="89" t="s">
        <v>85</v>
      </c>
      <c r="AE239" s="82" t="s">
        <v>85</v>
      </c>
      <c r="AF239" s="3" t="s">
        <v>3020</v>
      </c>
      <c r="AG239" s="82" t="s">
        <v>1951</v>
      </c>
      <c r="AH239" s="9">
        <f>_xlfn.IFNA(VLOOKUP(AG239,ACCESSORIES!F:K,6,FALSE),"N/A")</f>
        <v>1.1000000000000001</v>
      </c>
      <c r="AI239" s="105" t="s">
        <v>266</v>
      </c>
      <c r="AJ239" s="105" t="s">
        <v>85</v>
      </c>
      <c r="AK239" s="3" t="s">
        <v>85</v>
      </c>
      <c r="AL239" s="105" t="s">
        <v>85</v>
      </c>
      <c r="AM239" s="105">
        <v>16.100000000000001</v>
      </c>
      <c r="AN239" s="105">
        <v>200</v>
      </c>
      <c r="AO239" s="107">
        <v>3</v>
      </c>
      <c r="AP239" s="107">
        <v>3</v>
      </c>
      <c r="AQ239" s="107">
        <v>28</v>
      </c>
      <c r="AR239" s="107">
        <v>37</v>
      </c>
      <c r="AS239" s="107">
        <v>217</v>
      </c>
      <c r="AT239" s="107">
        <v>208</v>
      </c>
      <c r="AU239" s="106">
        <v>126</v>
      </c>
      <c r="AV239" s="55">
        <v>89</v>
      </c>
      <c r="AW239" s="55">
        <v>89</v>
      </c>
      <c r="AX239" s="55">
        <v>35</v>
      </c>
      <c r="AY239" s="105" t="s">
        <v>85</v>
      </c>
      <c r="AZ239" s="104" t="str">
        <f>_xlfn.IFNA(VLOOKUP(AY239,ACCESSORIES!F:K,6,FALSE),"N/A")</f>
        <v>N/A</v>
      </c>
      <c r="BA239" s="105" t="s">
        <v>85</v>
      </c>
      <c r="BB239" s="104" t="str">
        <f>_xlfn.IFNA(VLOOKUP(BA239,ACCESSORIES!F:K,6,FALSE),"N/A")</f>
        <v>N/A</v>
      </c>
      <c r="BC239" s="79">
        <v>40.82</v>
      </c>
      <c r="BD239" s="57">
        <v>20.6</v>
      </c>
      <c r="BE239" s="57">
        <v>20.6</v>
      </c>
      <c r="BF239" s="57">
        <v>11.4</v>
      </c>
      <c r="BG239" s="82">
        <v>36</v>
      </c>
      <c r="BH239" s="122" t="s">
        <v>3551</v>
      </c>
      <c r="BI239" s="51" t="s">
        <v>4217</v>
      </c>
      <c r="BJ239" s="83" t="s">
        <v>4233</v>
      </c>
      <c r="BK239" s="83" t="s">
        <v>5150</v>
      </c>
      <c r="BL239" s="83" t="s">
        <v>5880</v>
      </c>
      <c r="BM239" s="83" t="s">
        <v>5881</v>
      </c>
      <c r="BN239" s="83" t="s">
        <v>5851</v>
      </c>
      <c r="BO239" s="83" t="s">
        <v>5878</v>
      </c>
      <c r="BP239" s="83" t="s">
        <v>4235</v>
      </c>
      <c r="BQ239" s="83"/>
      <c r="BR239" s="83"/>
      <c r="BS239" s="83"/>
      <c r="BT239" s="351" t="s">
        <v>3655</v>
      </c>
      <c r="BU239" s="363" t="s">
        <v>3656</v>
      </c>
      <c r="BV239" s="351" t="s">
        <v>3657</v>
      </c>
      <c r="BW239" s="363" t="s">
        <v>3658</v>
      </c>
      <c r="BX239" s="96" t="str">
        <f t="shared" si="26"/>
        <v>MR305 NV HD, 18x9, +18mm Offset, 8x6.5, 130.81mm Centerbore, Matte Black</v>
      </c>
      <c r="BY239" s="83" t="s">
        <v>4044</v>
      </c>
      <c r="BZ239" s="83" t="s">
        <v>4045</v>
      </c>
      <c r="CA239" s="83" t="str">
        <f t="shared" si="24"/>
        <v>STREET (3XX)</v>
      </c>
    </row>
    <row r="240" spans="1:79" s="39" customFormat="1" ht="15" customHeight="1">
      <c r="A240" s="23">
        <f t="shared" si="25"/>
        <v>238</v>
      </c>
      <c r="B240" s="105" t="s">
        <v>84</v>
      </c>
      <c r="C240" s="105" t="s">
        <v>1072</v>
      </c>
      <c r="D240" s="5" t="s">
        <v>1117</v>
      </c>
      <c r="E240" s="94" t="str">
        <f>CONCATENATE(LEFT(D240,5),VLOOKUP(CONCATENATE(N240,"x",O240),'PART NUMBER GUIDE'!$B$9:$C$45,2,FALSE),VLOOKUP(CONCATENATE(P240, V240), 'PART NUMBER GUIDE'!$Q$6:$R$84, 2, FALSE),VLOOKUP(Y240,'PART NUMBER GUIDE'!$J$8:$K$37,2, FALSE),IF(U240="N/A",IF(ABS(S240)&lt;10,"0"&amp;ABS(S240),ABS(S240)),CONCATENATE(LEFT(U240,1),RIGHT(U240,1))), F240, G240)</f>
        <v>MR30589087518H</v>
      </c>
      <c r="F240" s="93" t="s">
        <v>2244</v>
      </c>
      <c r="G240" s="93"/>
      <c r="H240" s="81" t="s">
        <v>507</v>
      </c>
      <c r="I240" s="356">
        <v>42736</v>
      </c>
      <c r="J240" s="87" t="s">
        <v>1265</v>
      </c>
      <c r="K240" s="400">
        <v>453.5</v>
      </c>
      <c r="L240" s="95">
        <f t="shared" si="21"/>
        <v>453.5</v>
      </c>
      <c r="M240" s="402"/>
      <c r="N240" s="5">
        <v>18</v>
      </c>
      <c r="O240" s="8">
        <v>9</v>
      </c>
      <c r="P240" s="105" t="str">
        <f t="shared" si="22"/>
        <v>8x170</v>
      </c>
      <c r="Q240" s="3">
        <v>8</v>
      </c>
      <c r="R240" s="3">
        <v>170</v>
      </c>
      <c r="S240" s="3">
        <v>18</v>
      </c>
      <c r="T240" s="17">
        <v>5.75</v>
      </c>
      <c r="U240" s="106" t="s">
        <v>85</v>
      </c>
      <c r="V240" s="17">
        <v>130.81</v>
      </c>
      <c r="W240" s="8">
        <v>35.64</v>
      </c>
      <c r="X240" s="52">
        <v>4500</v>
      </c>
      <c r="Y240" s="80" t="s">
        <v>2309</v>
      </c>
      <c r="Z240" s="81" t="s">
        <v>3002</v>
      </c>
      <c r="AA240" s="369" t="str">
        <f t="shared" si="23"/>
        <v>18x9, 8x170, 18 OS</v>
      </c>
      <c r="AB240" s="82" t="s">
        <v>1864</v>
      </c>
      <c r="AC240" s="92">
        <f>_xlfn.IFNA(VLOOKUP(AB240,ACCESSORIES!F:K,6,FALSE),"N/A")</f>
        <v>33</v>
      </c>
      <c r="AD240" s="89" t="s">
        <v>85</v>
      </c>
      <c r="AE240" s="82" t="s">
        <v>85</v>
      </c>
      <c r="AF240" s="3" t="s">
        <v>3020</v>
      </c>
      <c r="AG240" s="82" t="s">
        <v>1951</v>
      </c>
      <c r="AH240" s="9">
        <f>_xlfn.IFNA(VLOOKUP(AG240,ACCESSORIES!F:K,6,FALSE),"N/A")</f>
        <v>1.1000000000000001</v>
      </c>
      <c r="AI240" s="105" t="s">
        <v>266</v>
      </c>
      <c r="AJ240" s="105" t="s">
        <v>85</v>
      </c>
      <c r="AK240" s="3" t="s">
        <v>85</v>
      </c>
      <c r="AL240" s="105" t="s">
        <v>85</v>
      </c>
      <c r="AM240" s="105">
        <v>16.100000000000001</v>
      </c>
      <c r="AN240" s="105">
        <v>200</v>
      </c>
      <c r="AO240" s="105">
        <v>0</v>
      </c>
      <c r="AP240" s="105">
        <v>0</v>
      </c>
      <c r="AQ240" s="107">
        <v>28</v>
      </c>
      <c r="AR240" s="105">
        <v>37</v>
      </c>
      <c r="AS240" s="107">
        <v>217</v>
      </c>
      <c r="AT240" s="105">
        <v>208</v>
      </c>
      <c r="AU240" s="106">
        <v>128</v>
      </c>
      <c r="AV240" s="55">
        <v>97.7</v>
      </c>
      <c r="AW240" s="55">
        <v>107</v>
      </c>
      <c r="AX240" s="55">
        <v>32</v>
      </c>
      <c r="AY240" s="105" t="s">
        <v>85</v>
      </c>
      <c r="AZ240" s="104" t="str">
        <f>_xlfn.IFNA(VLOOKUP(AY240,ACCESSORIES!F:K,6,FALSE),"N/A")</f>
        <v>N/A</v>
      </c>
      <c r="BA240" s="105" t="s">
        <v>85</v>
      </c>
      <c r="BB240" s="104" t="str">
        <f>_xlfn.IFNA(VLOOKUP(BA240,ACCESSORIES!F:K,6,FALSE),"N/A")</f>
        <v>N/A</v>
      </c>
      <c r="BC240" s="79">
        <v>41.74</v>
      </c>
      <c r="BD240" s="57">
        <v>20.6</v>
      </c>
      <c r="BE240" s="57">
        <v>20.6</v>
      </c>
      <c r="BF240" s="57">
        <v>11.4</v>
      </c>
      <c r="BG240" s="82">
        <v>36</v>
      </c>
      <c r="BH240" s="122" t="s">
        <v>3551</v>
      </c>
      <c r="BI240" s="51" t="s">
        <v>4217</v>
      </c>
      <c r="BJ240" s="83" t="s">
        <v>4233</v>
      </c>
      <c r="BK240" s="83" t="s">
        <v>5150</v>
      </c>
      <c r="BL240" s="83" t="s">
        <v>5880</v>
      </c>
      <c r="BM240" s="83" t="s">
        <v>5881</v>
      </c>
      <c r="BN240" s="83" t="s">
        <v>5851</v>
      </c>
      <c r="BO240" s="83" t="s">
        <v>5878</v>
      </c>
      <c r="BP240" s="83" t="s">
        <v>4235</v>
      </c>
      <c r="BQ240" s="83"/>
      <c r="BR240" s="83"/>
      <c r="BS240" s="83"/>
      <c r="BT240" s="351" t="s">
        <v>3655</v>
      </c>
      <c r="BU240" s="363" t="s">
        <v>3656</v>
      </c>
      <c r="BV240" s="351" t="s">
        <v>3657</v>
      </c>
      <c r="BW240" s="363" t="s">
        <v>3658</v>
      </c>
      <c r="BX240" s="96" t="str">
        <f t="shared" si="26"/>
        <v>MR305 NV HD, 18x9, +18mm Offset, 8x170, 130.81mm Centerbore, Matte Black</v>
      </c>
      <c r="BY240" s="83" t="s">
        <v>4044</v>
      </c>
      <c r="BZ240" s="83" t="s">
        <v>4045</v>
      </c>
      <c r="CA240" s="83" t="str">
        <f t="shared" si="24"/>
        <v>STREET (3XX)</v>
      </c>
    </row>
    <row r="241" spans="1:79" s="39" customFormat="1" ht="15" customHeight="1">
      <c r="A241" s="23">
        <f t="shared" si="25"/>
        <v>239</v>
      </c>
      <c r="B241" s="105" t="s">
        <v>84</v>
      </c>
      <c r="C241" s="105" t="s">
        <v>1072</v>
      </c>
      <c r="D241" s="5" t="s">
        <v>1117</v>
      </c>
      <c r="E241" s="94" t="str">
        <f>CONCATENATE(LEFT(D241,5),VLOOKUP(CONCATENATE(N241,"x",O241),'PART NUMBER GUIDE'!$B$9:$C$45,2,FALSE),VLOOKUP(CONCATENATE(P241, V241), 'PART NUMBER GUIDE'!$Q$6:$R$84, 2, FALSE),VLOOKUP(Y241,'PART NUMBER GUIDE'!$J$8:$K$37,2, FALSE),IF(U241="N/A",IF(ABS(S241)&lt;10,"0"&amp;ABS(S241),ABS(S241)),CONCATENATE(LEFT(U241,1),RIGHT(U241,1))), F241, G241)</f>
        <v>MR30589088518H</v>
      </c>
      <c r="F241" s="93" t="s">
        <v>2244</v>
      </c>
      <c r="G241" s="93"/>
      <c r="H241" s="81" t="s">
        <v>508</v>
      </c>
      <c r="I241" s="356">
        <v>42736</v>
      </c>
      <c r="J241" s="87" t="s">
        <v>1265</v>
      </c>
      <c r="K241" s="400">
        <v>453.5</v>
      </c>
      <c r="L241" s="95">
        <f t="shared" si="21"/>
        <v>453.5</v>
      </c>
      <c r="M241" s="402"/>
      <c r="N241" s="5">
        <v>18</v>
      </c>
      <c r="O241" s="8">
        <v>9</v>
      </c>
      <c r="P241" s="105" t="str">
        <f t="shared" si="22"/>
        <v>8x180</v>
      </c>
      <c r="Q241" s="3">
        <v>8</v>
      </c>
      <c r="R241" s="3">
        <v>180</v>
      </c>
      <c r="S241" s="3">
        <v>18</v>
      </c>
      <c r="T241" s="17">
        <v>5.75</v>
      </c>
      <c r="U241" s="106" t="s">
        <v>85</v>
      </c>
      <c r="V241" s="17">
        <v>130.81</v>
      </c>
      <c r="W241" s="8">
        <v>36.01</v>
      </c>
      <c r="X241" s="52">
        <v>4500</v>
      </c>
      <c r="Y241" s="80" t="s">
        <v>2309</v>
      </c>
      <c r="Z241" s="81" t="s">
        <v>3002</v>
      </c>
      <c r="AA241" s="369" t="str">
        <f t="shared" si="23"/>
        <v>18x9, 8x180, 18 OS</v>
      </c>
      <c r="AB241" s="82" t="s">
        <v>1606</v>
      </c>
      <c r="AC241" s="92">
        <f>_xlfn.IFNA(VLOOKUP(AB241,ACCESSORIES!F:K,6,FALSE),"N/A")</f>
        <v>33</v>
      </c>
      <c r="AD241" s="89" t="s">
        <v>85</v>
      </c>
      <c r="AE241" s="82" t="s">
        <v>85</v>
      </c>
      <c r="AF241" s="3" t="s">
        <v>3020</v>
      </c>
      <c r="AG241" s="82" t="s">
        <v>1951</v>
      </c>
      <c r="AH241" s="9">
        <f>_xlfn.IFNA(VLOOKUP(AG241,ACCESSORIES!F:K,6,FALSE),"N/A")</f>
        <v>1.1000000000000001</v>
      </c>
      <c r="AI241" s="105" t="s">
        <v>266</v>
      </c>
      <c r="AJ241" s="105" t="s">
        <v>85</v>
      </c>
      <c r="AK241" s="3" t="s">
        <v>85</v>
      </c>
      <c r="AL241" s="105" t="s">
        <v>85</v>
      </c>
      <c r="AM241" s="105">
        <v>16.100000000000001</v>
      </c>
      <c r="AN241" s="105">
        <v>210</v>
      </c>
      <c r="AO241" s="107">
        <v>3</v>
      </c>
      <c r="AP241" s="107">
        <v>3</v>
      </c>
      <c r="AQ241" s="107">
        <v>28</v>
      </c>
      <c r="AR241" s="107">
        <v>37</v>
      </c>
      <c r="AS241" s="107">
        <v>217</v>
      </c>
      <c r="AT241" s="107">
        <v>208</v>
      </c>
      <c r="AU241" s="106">
        <v>126</v>
      </c>
      <c r="AV241" s="55">
        <v>89</v>
      </c>
      <c r="AW241" s="55">
        <v>89</v>
      </c>
      <c r="AX241" s="55">
        <v>32</v>
      </c>
      <c r="AY241" s="105" t="s">
        <v>85</v>
      </c>
      <c r="AZ241" s="104" t="str">
        <f>_xlfn.IFNA(VLOOKUP(AY241,ACCESSORIES!F:K,6,FALSE),"N/A")</f>
        <v>N/A</v>
      </c>
      <c r="BA241" s="105" t="s">
        <v>85</v>
      </c>
      <c r="BB241" s="104" t="str">
        <f>_xlfn.IFNA(VLOOKUP(BA241,ACCESSORIES!F:K,6,FALSE),"N/A")</f>
        <v>N/A</v>
      </c>
      <c r="BC241" s="79">
        <v>40.97</v>
      </c>
      <c r="BD241" s="57">
        <v>20.6</v>
      </c>
      <c r="BE241" s="57">
        <v>20.6</v>
      </c>
      <c r="BF241" s="57">
        <v>11.4</v>
      </c>
      <c r="BG241" s="82">
        <v>36</v>
      </c>
      <c r="BH241" s="122" t="s">
        <v>3551</v>
      </c>
      <c r="BI241" s="51" t="s">
        <v>4217</v>
      </c>
      <c r="BJ241" s="83" t="s">
        <v>4233</v>
      </c>
      <c r="BK241" s="83" t="s">
        <v>5150</v>
      </c>
      <c r="BL241" s="83" t="s">
        <v>5880</v>
      </c>
      <c r="BM241" s="83" t="s">
        <v>5881</v>
      </c>
      <c r="BN241" s="83" t="s">
        <v>5851</v>
      </c>
      <c r="BO241" s="83" t="s">
        <v>5878</v>
      </c>
      <c r="BP241" s="83" t="s">
        <v>4235</v>
      </c>
      <c r="BQ241" s="83"/>
      <c r="BR241" s="83"/>
      <c r="BS241" s="83"/>
      <c r="BT241" s="351" t="s">
        <v>3655</v>
      </c>
      <c r="BU241" s="363" t="s">
        <v>3656</v>
      </c>
      <c r="BV241" s="351" t="s">
        <v>3657</v>
      </c>
      <c r="BW241" s="363" t="s">
        <v>3658</v>
      </c>
      <c r="BX241" s="96" t="str">
        <f t="shared" si="26"/>
        <v>MR305 NV HD, 18x9, +18mm Offset, 8x180, 130.81mm Centerbore, Matte Black</v>
      </c>
      <c r="BY241" s="83" t="s">
        <v>4044</v>
      </c>
      <c r="BZ241" s="83" t="s">
        <v>4045</v>
      </c>
      <c r="CA241" s="83" t="str">
        <f t="shared" si="24"/>
        <v>STREET (3XX)</v>
      </c>
    </row>
    <row r="242" spans="1:79" s="39" customFormat="1" ht="15" customHeight="1">
      <c r="A242" s="23">
        <f t="shared" si="25"/>
        <v>240</v>
      </c>
      <c r="B242" s="105" t="s">
        <v>84</v>
      </c>
      <c r="C242" s="105" t="s">
        <v>1072</v>
      </c>
      <c r="D242" s="5" t="s">
        <v>1117</v>
      </c>
      <c r="E242" s="94" t="str">
        <f>CONCATENATE(LEFT(D242,5),VLOOKUP(CONCATENATE(N242,"x",O242),'PART NUMBER GUIDE'!$B$9:$C$45,2,FALSE),VLOOKUP(CONCATENATE(P242, V242), 'PART NUMBER GUIDE'!$Q$6:$R$84, 2, FALSE),VLOOKUP(Y242,'PART NUMBER GUIDE'!$J$8:$K$37,2, FALSE),IF(U242="N/A",IF(ABS(S242)&lt;10,"0"&amp;ABS(S242),ABS(S242)),CONCATENATE(LEFT(U242,1),RIGHT(U242,1))), F242, G242)</f>
        <v>MR30589080918H</v>
      </c>
      <c r="F242" s="93" t="s">
        <v>2244</v>
      </c>
      <c r="G242" s="93"/>
      <c r="H242" s="81" t="s">
        <v>1925</v>
      </c>
      <c r="I242" s="356">
        <v>42736</v>
      </c>
      <c r="J242" s="87" t="s">
        <v>1265</v>
      </c>
      <c r="K242" s="400">
        <v>473</v>
      </c>
      <c r="L242" s="95">
        <f t="shared" si="21"/>
        <v>473</v>
      </c>
      <c r="M242" s="402"/>
      <c r="N242" s="5">
        <v>18</v>
      </c>
      <c r="O242" s="8">
        <v>9</v>
      </c>
      <c r="P242" s="105" t="str">
        <f t="shared" si="22"/>
        <v>8x6.5</v>
      </c>
      <c r="Q242" s="3">
        <v>8</v>
      </c>
      <c r="R242" s="3">
        <v>6.5</v>
      </c>
      <c r="S242" s="3">
        <v>18</v>
      </c>
      <c r="T242" s="17">
        <v>5.75</v>
      </c>
      <c r="U242" s="106" t="s">
        <v>85</v>
      </c>
      <c r="V242" s="17">
        <v>130.81</v>
      </c>
      <c r="W242" s="8">
        <v>36.01</v>
      </c>
      <c r="X242" s="52">
        <v>4500</v>
      </c>
      <c r="Y242" s="80" t="s">
        <v>5833</v>
      </c>
      <c r="Z242" s="80" t="s">
        <v>3003</v>
      </c>
      <c r="AA242" s="369" t="str">
        <f t="shared" si="23"/>
        <v>18x9, 8x6.5, 18 OS</v>
      </c>
      <c r="AB242" s="82" t="s">
        <v>1606</v>
      </c>
      <c r="AC242" s="92">
        <f>_xlfn.IFNA(VLOOKUP(AB242,ACCESSORIES!F:K,6,FALSE),"N/A")</f>
        <v>33</v>
      </c>
      <c r="AD242" s="89" t="s">
        <v>85</v>
      </c>
      <c r="AE242" s="82" t="s">
        <v>85</v>
      </c>
      <c r="AF242" s="3" t="s">
        <v>3020</v>
      </c>
      <c r="AG242" s="82" t="s">
        <v>1951</v>
      </c>
      <c r="AH242" s="9">
        <f>_xlfn.IFNA(VLOOKUP(AG242,ACCESSORIES!F:K,6,FALSE),"N/A")</f>
        <v>1.1000000000000001</v>
      </c>
      <c r="AI242" s="105" t="s">
        <v>266</v>
      </c>
      <c r="AJ242" s="105" t="s">
        <v>85</v>
      </c>
      <c r="AK242" s="3" t="s">
        <v>85</v>
      </c>
      <c r="AL242" s="105" t="s">
        <v>85</v>
      </c>
      <c r="AM242" s="105">
        <v>16.100000000000001</v>
      </c>
      <c r="AN242" s="105">
        <v>200</v>
      </c>
      <c r="AO242" s="107">
        <v>3</v>
      </c>
      <c r="AP242" s="107">
        <v>3</v>
      </c>
      <c r="AQ242" s="107">
        <v>28</v>
      </c>
      <c r="AR242" s="107">
        <v>37</v>
      </c>
      <c r="AS242" s="107">
        <v>217</v>
      </c>
      <c r="AT242" s="107">
        <v>208</v>
      </c>
      <c r="AU242" s="106">
        <v>126</v>
      </c>
      <c r="AV242" s="55">
        <v>89</v>
      </c>
      <c r="AW242" s="55">
        <v>89</v>
      </c>
      <c r="AX242" s="55">
        <v>35</v>
      </c>
      <c r="AY242" s="105" t="s">
        <v>85</v>
      </c>
      <c r="AZ242" s="104" t="str">
        <f>_xlfn.IFNA(VLOOKUP(AY242,ACCESSORIES!F:K,6,FALSE),"N/A")</f>
        <v>N/A</v>
      </c>
      <c r="BA242" s="105" t="s">
        <v>85</v>
      </c>
      <c r="BB242" s="104" t="str">
        <f>_xlfn.IFNA(VLOOKUP(BA242,ACCESSORIES!F:K,6,FALSE),"N/A")</f>
        <v>N/A</v>
      </c>
      <c r="BC242" s="79">
        <v>41.19</v>
      </c>
      <c r="BD242" s="57">
        <v>20.6</v>
      </c>
      <c r="BE242" s="57">
        <v>20.6</v>
      </c>
      <c r="BF242" s="57">
        <v>11.4</v>
      </c>
      <c r="BG242" s="82">
        <v>36</v>
      </c>
      <c r="BH242" s="122" t="s">
        <v>3551</v>
      </c>
      <c r="BI242" s="51" t="s">
        <v>4217</v>
      </c>
      <c r="BJ242" s="83" t="s">
        <v>4233</v>
      </c>
      <c r="BK242" s="83" t="s">
        <v>5150</v>
      </c>
      <c r="BL242" s="83" t="s">
        <v>5880</v>
      </c>
      <c r="BM242" s="83" t="s">
        <v>5881</v>
      </c>
      <c r="BN242" s="83" t="s">
        <v>5851</v>
      </c>
      <c r="BO242" s="83" t="s">
        <v>5878</v>
      </c>
      <c r="BP242" s="83" t="s">
        <v>4235</v>
      </c>
      <c r="BQ242" s="83"/>
      <c r="BR242" s="83"/>
      <c r="BS242" s="83"/>
      <c r="BT242" s="351" t="s">
        <v>3659</v>
      </c>
      <c r="BU242" s="363" t="s">
        <v>3660</v>
      </c>
      <c r="BV242" s="351" t="s">
        <v>3661</v>
      </c>
      <c r="BW242" s="363" t="s">
        <v>3662</v>
      </c>
      <c r="BX242" s="96" t="str">
        <f t="shared" si="26"/>
        <v>MR305 NV HD, 18x9, +18mm Offset, 8x6.5, 130.81mm Centerbore, Method Bronze - Matte Black Lip</v>
      </c>
      <c r="BY242" s="83" t="s">
        <v>4044</v>
      </c>
      <c r="BZ242" s="83" t="s">
        <v>4045</v>
      </c>
      <c r="CA242" s="83" t="str">
        <f t="shared" si="24"/>
        <v>STREET (3XX)</v>
      </c>
    </row>
    <row r="243" spans="1:79" s="39" customFormat="1" ht="15" customHeight="1">
      <c r="A243" s="23">
        <f t="shared" si="25"/>
        <v>241</v>
      </c>
      <c r="B243" s="105" t="s">
        <v>84</v>
      </c>
      <c r="C243" s="105" t="s">
        <v>1072</v>
      </c>
      <c r="D243" s="5" t="s">
        <v>1117</v>
      </c>
      <c r="E243" s="94" t="str">
        <f>CONCATENATE(LEFT(D243,5),VLOOKUP(CONCATENATE(N243,"x",O243),'PART NUMBER GUIDE'!$B$9:$C$45,2,FALSE),VLOOKUP(CONCATENATE(P243, V243), 'PART NUMBER GUIDE'!$Q$6:$R$84, 2, FALSE),VLOOKUP(Y243,'PART NUMBER GUIDE'!$J$8:$K$37,2, FALSE),IF(U243="N/A",IF(ABS(S243)&lt;10,"0"&amp;ABS(S243),ABS(S243)),CONCATENATE(LEFT(U243,1),RIGHT(U243,1))), F243, G243)</f>
        <v>MR30589087918H</v>
      </c>
      <c r="F243" s="93" t="s">
        <v>2244</v>
      </c>
      <c r="G243" s="93"/>
      <c r="H243" s="81" t="s">
        <v>1926</v>
      </c>
      <c r="I243" s="356">
        <v>42736</v>
      </c>
      <c r="J243" s="87" t="s">
        <v>1265</v>
      </c>
      <c r="K243" s="400">
        <v>473</v>
      </c>
      <c r="L243" s="95">
        <f t="shared" si="21"/>
        <v>473</v>
      </c>
      <c r="M243" s="402"/>
      <c r="N243" s="5">
        <v>18</v>
      </c>
      <c r="O243" s="8">
        <v>9</v>
      </c>
      <c r="P243" s="105" t="str">
        <f t="shared" si="22"/>
        <v>8x170</v>
      </c>
      <c r="Q243" s="3">
        <v>8</v>
      </c>
      <c r="R243" s="3">
        <v>170</v>
      </c>
      <c r="S243" s="3">
        <v>18</v>
      </c>
      <c r="T243" s="17">
        <v>5.75</v>
      </c>
      <c r="U243" s="106" t="s">
        <v>85</v>
      </c>
      <c r="V243" s="17">
        <v>130.81</v>
      </c>
      <c r="W243" s="8">
        <v>35.94</v>
      </c>
      <c r="X243" s="52">
        <v>4500</v>
      </c>
      <c r="Y243" s="80" t="s">
        <v>5833</v>
      </c>
      <c r="Z243" s="80" t="s">
        <v>3003</v>
      </c>
      <c r="AA243" s="369" t="str">
        <f t="shared" si="23"/>
        <v>18x9, 8x170, 18 OS</v>
      </c>
      <c r="AB243" s="82" t="s">
        <v>1864</v>
      </c>
      <c r="AC243" s="92">
        <f>_xlfn.IFNA(VLOOKUP(AB243,ACCESSORIES!F:K,6,FALSE),"N/A")</f>
        <v>33</v>
      </c>
      <c r="AD243" s="89" t="s">
        <v>85</v>
      </c>
      <c r="AE243" s="82" t="s">
        <v>85</v>
      </c>
      <c r="AF243" s="3" t="s">
        <v>3020</v>
      </c>
      <c r="AG243" s="82" t="s">
        <v>1951</v>
      </c>
      <c r="AH243" s="9">
        <f>_xlfn.IFNA(VLOOKUP(AG243,ACCESSORIES!F:K,6,FALSE),"N/A")</f>
        <v>1.1000000000000001</v>
      </c>
      <c r="AI243" s="105" t="s">
        <v>266</v>
      </c>
      <c r="AJ243" s="105" t="s">
        <v>85</v>
      </c>
      <c r="AK243" s="3" t="s">
        <v>85</v>
      </c>
      <c r="AL243" s="105" t="s">
        <v>85</v>
      </c>
      <c r="AM243" s="105">
        <v>16.100000000000001</v>
      </c>
      <c r="AN243" s="105">
        <v>200</v>
      </c>
      <c r="AO243" s="107">
        <v>0</v>
      </c>
      <c r="AP243" s="107">
        <v>0</v>
      </c>
      <c r="AQ243" s="107">
        <v>28</v>
      </c>
      <c r="AR243" s="107">
        <v>37</v>
      </c>
      <c r="AS243" s="107">
        <v>217</v>
      </c>
      <c r="AT243" s="107">
        <v>208</v>
      </c>
      <c r="AU243" s="106">
        <v>128</v>
      </c>
      <c r="AV243" s="55">
        <v>97.7</v>
      </c>
      <c r="AW243" s="55">
        <v>107</v>
      </c>
      <c r="AX243" s="55">
        <v>35</v>
      </c>
      <c r="AY243" s="105" t="s">
        <v>85</v>
      </c>
      <c r="AZ243" s="104" t="str">
        <f>_xlfn.IFNA(VLOOKUP(AY243,ACCESSORIES!F:K,6,FALSE),"N/A")</f>
        <v>N/A</v>
      </c>
      <c r="BA243" s="105" t="s">
        <v>85</v>
      </c>
      <c r="BB243" s="104" t="str">
        <f>_xlfn.IFNA(VLOOKUP(BA243,ACCESSORIES!F:K,6,FALSE),"N/A")</f>
        <v>N/A</v>
      </c>
      <c r="BC243" s="79">
        <v>41.37</v>
      </c>
      <c r="BD243" s="57">
        <v>20.6</v>
      </c>
      <c r="BE243" s="57">
        <v>20.6</v>
      </c>
      <c r="BF243" s="57">
        <v>11.4</v>
      </c>
      <c r="BG243" s="82">
        <v>36</v>
      </c>
      <c r="BH243" s="122" t="s">
        <v>3551</v>
      </c>
      <c r="BI243" s="51" t="s">
        <v>4217</v>
      </c>
      <c r="BJ243" s="83" t="s">
        <v>4233</v>
      </c>
      <c r="BK243" s="83" t="s">
        <v>5150</v>
      </c>
      <c r="BL243" s="83" t="s">
        <v>5880</v>
      </c>
      <c r="BM243" s="83" t="s">
        <v>5881</v>
      </c>
      <c r="BN243" s="83" t="s">
        <v>5851</v>
      </c>
      <c r="BO243" s="83" t="s">
        <v>5878</v>
      </c>
      <c r="BP243" s="83" t="s">
        <v>4235</v>
      </c>
      <c r="BQ243" s="83"/>
      <c r="BR243" s="83"/>
      <c r="BS243" s="83"/>
      <c r="BT243" s="351" t="s">
        <v>3659</v>
      </c>
      <c r="BU243" s="363" t="s">
        <v>3660</v>
      </c>
      <c r="BV243" s="351" t="s">
        <v>3661</v>
      </c>
      <c r="BW243" s="363" t="s">
        <v>3662</v>
      </c>
      <c r="BX243" s="96" t="str">
        <f t="shared" si="26"/>
        <v>MR305 NV HD, 18x9, +18mm Offset, 8x170, 130.81mm Centerbore, Method Bronze - Matte Black Lip</v>
      </c>
      <c r="BY243" s="83" t="s">
        <v>4044</v>
      </c>
      <c r="BZ243" s="83" t="s">
        <v>4045</v>
      </c>
      <c r="CA243" s="83" t="str">
        <f t="shared" si="24"/>
        <v>STREET (3XX)</v>
      </c>
    </row>
    <row r="244" spans="1:79" s="39" customFormat="1" ht="15" customHeight="1">
      <c r="A244" s="23">
        <f t="shared" si="25"/>
        <v>242</v>
      </c>
      <c r="B244" s="105" t="s">
        <v>84</v>
      </c>
      <c r="C244" s="105" t="s">
        <v>1072</v>
      </c>
      <c r="D244" s="5" t="s">
        <v>1117</v>
      </c>
      <c r="E244" s="94" t="str">
        <f>CONCATENATE(LEFT(D244,5),VLOOKUP(CONCATENATE(N244,"x",O244),'PART NUMBER GUIDE'!$B$9:$C$45,2,FALSE),VLOOKUP(CONCATENATE(P244, V244), 'PART NUMBER GUIDE'!$Q$6:$R$84, 2, FALSE),VLOOKUP(Y244,'PART NUMBER GUIDE'!$J$8:$K$37,2, FALSE),IF(U244="N/A",IF(ABS(S244)&lt;10,"0"&amp;ABS(S244),ABS(S244)),CONCATENATE(LEFT(U244,1),RIGHT(U244,1))), F244, G244)</f>
        <v>MR30589088918H</v>
      </c>
      <c r="F244" s="93" t="s">
        <v>2244</v>
      </c>
      <c r="G244" s="93"/>
      <c r="H244" s="81" t="s">
        <v>1927</v>
      </c>
      <c r="I244" s="356">
        <v>42736</v>
      </c>
      <c r="J244" s="87" t="s">
        <v>1265</v>
      </c>
      <c r="K244" s="400">
        <v>473</v>
      </c>
      <c r="L244" s="95">
        <f t="shared" si="21"/>
        <v>473</v>
      </c>
      <c r="M244" s="402"/>
      <c r="N244" s="5">
        <v>18</v>
      </c>
      <c r="O244" s="8">
        <v>9</v>
      </c>
      <c r="P244" s="105" t="str">
        <f t="shared" si="22"/>
        <v>8x180</v>
      </c>
      <c r="Q244" s="3">
        <v>8</v>
      </c>
      <c r="R244" s="3">
        <v>180</v>
      </c>
      <c r="S244" s="3">
        <v>18</v>
      </c>
      <c r="T244" s="17">
        <v>5.75</v>
      </c>
      <c r="U244" s="106" t="s">
        <v>85</v>
      </c>
      <c r="V244" s="17">
        <v>130.81</v>
      </c>
      <c r="W244" s="8">
        <v>35.97</v>
      </c>
      <c r="X244" s="52">
        <v>4500</v>
      </c>
      <c r="Y244" s="80" t="s">
        <v>5833</v>
      </c>
      <c r="Z244" s="80" t="s">
        <v>3003</v>
      </c>
      <c r="AA244" s="369" t="str">
        <f t="shared" si="23"/>
        <v>18x9, 8x180, 18 OS</v>
      </c>
      <c r="AB244" s="82" t="s">
        <v>1606</v>
      </c>
      <c r="AC244" s="92">
        <f>_xlfn.IFNA(VLOOKUP(AB244,ACCESSORIES!F:K,6,FALSE),"N/A")</f>
        <v>33</v>
      </c>
      <c r="AD244" s="89" t="s">
        <v>85</v>
      </c>
      <c r="AE244" s="82" t="s">
        <v>85</v>
      </c>
      <c r="AF244" s="3" t="s">
        <v>3020</v>
      </c>
      <c r="AG244" s="82" t="s">
        <v>1951</v>
      </c>
      <c r="AH244" s="9">
        <f>_xlfn.IFNA(VLOOKUP(AG244,ACCESSORIES!F:K,6,FALSE),"N/A")</f>
        <v>1.1000000000000001</v>
      </c>
      <c r="AI244" s="105" t="s">
        <v>266</v>
      </c>
      <c r="AJ244" s="105" t="s">
        <v>85</v>
      </c>
      <c r="AK244" s="3" t="s">
        <v>85</v>
      </c>
      <c r="AL244" s="105" t="s">
        <v>85</v>
      </c>
      <c r="AM244" s="105">
        <v>16.100000000000001</v>
      </c>
      <c r="AN244" s="105">
        <v>210</v>
      </c>
      <c r="AO244" s="107">
        <v>3</v>
      </c>
      <c r="AP244" s="107">
        <v>3</v>
      </c>
      <c r="AQ244" s="107">
        <v>28</v>
      </c>
      <c r="AR244" s="107">
        <v>37</v>
      </c>
      <c r="AS244" s="107">
        <v>217</v>
      </c>
      <c r="AT244" s="107">
        <v>208</v>
      </c>
      <c r="AU244" s="106">
        <v>126</v>
      </c>
      <c r="AV244" s="55">
        <v>89</v>
      </c>
      <c r="AW244" s="55">
        <v>89</v>
      </c>
      <c r="AX244" s="55">
        <v>35</v>
      </c>
      <c r="AY244" s="105" t="s">
        <v>85</v>
      </c>
      <c r="AZ244" s="104" t="str">
        <f>_xlfn.IFNA(VLOOKUP(AY244,ACCESSORIES!F:K,6,FALSE),"N/A")</f>
        <v>N/A</v>
      </c>
      <c r="BA244" s="105" t="s">
        <v>85</v>
      </c>
      <c r="BB244" s="104" t="str">
        <f>_xlfn.IFNA(VLOOKUP(BA244,ACCESSORIES!F:K,6,FALSE),"N/A")</f>
        <v>N/A</v>
      </c>
      <c r="BC244" s="79">
        <v>41.59</v>
      </c>
      <c r="BD244" s="57">
        <v>20.6</v>
      </c>
      <c r="BE244" s="57">
        <v>20.6</v>
      </c>
      <c r="BF244" s="57">
        <v>11.4</v>
      </c>
      <c r="BG244" s="82">
        <v>36</v>
      </c>
      <c r="BH244" s="122" t="s">
        <v>3551</v>
      </c>
      <c r="BI244" s="51" t="s">
        <v>4217</v>
      </c>
      <c r="BJ244" s="83" t="s">
        <v>4233</v>
      </c>
      <c r="BK244" s="83" t="s">
        <v>5150</v>
      </c>
      <c r="BL244" s="83" t="s">
        <v>5880</v>
      </c>
      <c r="BM244" s="83" t="s">
        <v>5881</v>
      </c>
      <c r="BN244" s="83" t="s">
        <v>5851</v>
      </c>
      <c r="BO244" s="83" t="s">
        <v>5878</v>
      </c>
      <c r="BP244" s="83" t="s">
        <v>4235</v>
      </c>
      <c r="BQ244" s="83"/>
      <c r="BR244" s="83"/>
      <c r="BS244" s="83"/>
      <c r="BT244" s="351" t="s">
        <v>3659</v>
      </c>
      <c r="BU244" s="363" t="s">
        <v>3660</v>
      </c>
      <c r="BV244" s="351" t="s">
        <v>3661</v>
      </c>
      <c r="BW244" s="363" t="s">
        <v>3662</v>
      </c>
      <c r="BX244" s="96" t="str">
        <f t="shared" si="26"/>
        <v>MR305 NV HD, 18x9, +18mm Offset, 8x180, 130.81mm Centerbore, Method Bronze - Matte Black Lip</v>
      </c>
      <c r="BY244" s="83" t="s">
        <v>4044</v>
      </c>
      <c r="BZ244" s="83" t="s">
        <v>4045</v>
      </c>
      <c r="CA244" s="83" t="str">
        <f t="shared" si="24"/>
        <v>STREET (3XX)</v>
      </c>
    </row>
    <row r="245" spans="1:79" s="39" customFormat="1" ht="15" customHeight="1">
      <c r="A245" s="23">
        <f t="shared" si="25"/>
        <v>243</v>
      </c>
      <c r="B245" s="105" t="s">
        <v>84</v>
      </c>
      <c r="C245" s="105" t="s">
        <v>1072</v>
      </c>
      <c r="D245" s="5" t="s">
        <v>4831</v>
      </c>
      <c r="E245" s="149" t="str">
        <f>CONCATENATE(LEFT(D245,5),VLOOKUP(CONCATENATE(N245,"x",O245),'PART NUMBER GUIDE'!$B$9:$C$45,2,FALSE),VLOOKUP(CONCATENATE(P245, V245), 'PART NUMBER GUIDE'!$Q$6:$R$84, 2, FALSE),VLOOKUP(Y245,'PART NUMBER GUIDE'!$J$8:$K$37,2, FALSE),IF(U245="N/A",IF(ABS(S245)&lt;10,"0"&amp;ABS(S245),ABS(S245)),CONCATENATE(LEFT(U245,1),RIGHT(U245,1))), F245, G245)</f>
        <v>MR30678512500</v>
      </c>
      <c r="F245" s="93"/>
      <c r="G245" s="93"/>
      <c r="H245" s="81" t="s">
        <v>519</v>
      </c>
      <c r="I245" s="356">
        <v>41640</v>
      </c>
      <c r="J245" s="87" t="s">
        <v>1265</v>
      </c>
      <c r="K245" s="400">
        <v>339</v>
      </c>
      <c r="L245" s="95">
        <f t="shared" si="21"/>
        <v>339</v>
      </c>
      <c r="M245" s="402"/>
      <c r="N245" s="13">
        <v>17</v>
      </c>
      <c r="O245" s="8">
        <v>8.5</v>
      </c>
      <c r="P245" s="105" t="str">
        <f t="shared" si="22"/>
        <v>5x4.5</v>
      </c>
      <c r="Q245" s="3">
        <v>5</v>
      </c>
      <c r="R245" s="3">
        <v>4.5</v>
      </c>
      <c r="S245" s="13">
        <v>0</v>
      </c>
      <c r="T245" s="17">
        <v>4.75</v>
      </c>
      <c r="U245" s="106" t="s">
        <v>85</v>
      </c>
      <c r="V245" s="20">
        <v>83</v>
      </c>
      <c r="W245" s="8">
        <v>27.51</v>
      </c>
      <c r="X245" s="369">
        <v>2500</v>
      </c>
      <c r="Y245" s="80" t="s">
        <v>2309</v>
      </c>
      <c r="Z245" s="81" t="s">
        <v>3002</v>
      </c>
      <c r="AA245" s="369" t="str">
        <f t="shared" si="23"/>
        <v>17x8.5, 5x4.5, 0 OS</v>
      </c>
      <c r="AB245" s="3" t="s">
        <v>1619</v>
      </c>
      <c r="AC245" s="92">
        <f>_xlfn.IFNA(VLOOKUP(AB245,ACCESSORIES!F:K,6,FALSE),"N/A")</f>
        <v>33</v>
      </c>
      <c r="AD245" s="89" t="s">
        <v>85</v>
      </c>
      <c r="AE245" s="82" t="s">
        <v>85</v>
      </c>
      <c r="AF245" s="101" t="s">
        <v>3100</v>
      </c>
      <c r="AG245" s="105" t="s">
        <v>1950</v>
      </c>
      <c r="AH245" s="9">
        <f>_xlfn.IFNA(VLOOKUP(AG245,ACCESSORIES!F:K,6,FALSE),"N/A")</f>
        <v>1.1000000000000001</v>
      </c>
      <c r="AI245" s="105" t="s">
        <v>266</v>
      </c>
      <c r="AJ245" s="105" t="s">
        <v>85</v>
      </c>
      <c r="AK245" s="3" t="s">
        <v>85</v>
      </c>
      <c r="AL245" s="105" t="s">
        <v>85</v>
      </c>
      <c r="AM245" s="105">
        <v>16.5</v>
      </c>
      <c r="AN245" s="105">
        <v>150</v>
      </c>
      <c r="AO245" s="26">
        <v>11</v>
      </c>
      <c r="AP245" s="26">
        <v>20</v>
      </c>
      <c r="AQ245" s="26">
        <v>30</v>
      </c>
      <c r="AR245" s="26">
        <v>41</v>
      </c>
      <c r="AS245" s="26">
        <v>208</v>
      </c>
      <c r="AT245" s="26">
        <v>205</v>
      </c>
      <c r="AU245" s="110">
        <v>79</v>
      </c>
      <c r="AV245" s="55">
        <v>68</v>
      </c>
      <c r="AW245" s="55">
        <v>68</v>
      </c>
      <c r="AX245" s="55">
        <v>46</v>
      </c>
      <c r="AY245" s="105" t="s">
        <v>85</v>
      </c>
      <c r="AZ245" s="104" t="str">
        <f>_xlfn.IFNA(VLOOKUP(AY245,ACCESSORIES!F:K,6,FALSE),"N/A")</f>
        <v>N/A</v>
      </c>
      <c r="BA245" s="105" t="s">
        <v>85</v>
      </c>
      <c r="BB245" s="104" t="str">
        <f>_xlfn.IFNA(VLOOKUP(BA245,ACCESSORIES!F:K,6,FALSE),"N/A")</f>
        <v>N/A</v>
      </c>
      <c r="BC245" s="79">
        <v>31.68</v>
      </c>
      <c r="BD245" s="57">
        <v>19.7</v>
      </c>
      <c r="BE245" s="57">
        <v>19.7</v>
      </c>
      <c r="BF245" s="57">
        <v>11</v>
      </c>
      <c r="BG245" s="82">
        <v>36</v>
      </c>
      <c r="BH245" s="122" t="s">
        <v>3551</v>
      </c>
      <c r="BI245" s="51" t="s">
        <v>4217</v>
      </c>
      <c r="BJ245" s="83" t="s">
        <v>4233</v>
      </c>
      <c r="BK245" s="83" t="s">
        <v>5886</v>
      </c>
      <c r="BL245" s="83" t="s">
        <v>5877</v>
      </c>
      <c r="BM245" s="83" t="s">
        <v>5851</v>
      </c>
      <c r="BN245" s="83" t="s">
        <v>5878</v>
      </c>
      <c r="BO245" s="83" t="s">
        <v>4235</v>
      </c>
      <c r="BP245" s="83"/>
      <c r="BQ245" s="83"/>
      <c r="BR245" s="83"/>
      <c r="BS245" s="83"/>
      <c r="BT245" s="351" t="s">
        <v>4710</v>
      </c>
      <c r="BU245" s="363" t="s">
        <v>4709</v>
      </c>
      <c r="BV245" s="351" t="s">
        <v>4708</v>
      </c>
      <c r="BW245" s="363" t="s">
        <v>4707</v>
      </c>
      <c r="BX245" s="96" t="str">
        <f t="shared" si="26"/>
        <v>MR306 Mesh, 17x8.5, 0mm Offset, 5x4.5, 83mm Centerbore, Matte Black</v>
      </c>
      <c r="BY245" s="83" t="s">
        <v>4044</v>
      </c>
      <c r="BZ245" s="83" t="s">
        <v>4045</v>
      </c>
      <c r="CA245" s="83" t="str">
        <f t="shared" si="24"/>
        <v>STREET (3XX)</v>
      </c>
    </row>
    <row r="246" spans="1:79" s="39" customFormat="1" ht="15" customHeight="1">
      <c r="A246" s="23">
        <f t="shared" si="25"/>
        <v>244</v>
      </c>
      <c r="B246" s="105" t="s">
        <v>84</v>
      </c>
      <c r="C246" s="105" t="s">
        <v>1072</v>
      </c>
      <c r="D246" s="5" t="s">
        <v>4831</v>
      </c>
      <c r="E246" s="94" t="str">
        <f>CONCATENATE(LEFT(D246,5),VLOOKUP(CONCATENATE(N246,"x",O246),'PART NUMBER GUIDE'!$B$9:$C$45,2,FALSE),VLOOKUP(CONCATENATE(P246, V246), 'PART NUMBER GUIDE'!$Q$6:$R$84, 2, FALSE),VLOOKUP(Y246,'PART NUMBER GUIDE'!$J$8:$K$37,2, FALSE),IF(U246="N/A",IF(ABS(S246)&lt;10,"0"&amp;ABS(S246),ABS(S246)),CONCATENATE(LEFT(U246,1),RIGHT(U246,1))), F246, G246)</f>
        <v>MR30678516500</v>
      </c>
      <c r="F246" s="93"/>
      <c r="G246" s="93"/>
      <c r="H246" s="81" t="s">
        <v>520</v>
      </c>
      <c r="I246" s="356">
        <v>41640</v>
      </c>
      <c r="J246" s="87" t="s">
        <v>1265</v>
      </c>
      <c r="K246" s="400">
        <v>339</v>
      </c>
      <c r="L246" s="95">
        <f t="shared" si="21"/>
        <v>339</v>
      </c>
      <c r="M246" s="402"/>
      <c r="N246" s="13">
        <v>17</v>
      </c>
      <c r="O246" s="8">
        <v>8.5</v>
      </c>
      <c r="P246" s="105" t="str">
        <f t="shared" si="22"/>
        <v>6x135</v>
      </c>
      <c r="Q246" s="3">
        <v>6</v>
      </c>
      <c r="R246" s="3">
        <v>135</v>
      </c>
      <c r="S246" s="5">
        <v>0</v>
      </c>
      <c r="T246" s="17">
        <v>4.75</v>
      </c>
      <c r="U246" s="106" t="s">
        <v>85</v>
      </c>
      <c r="V246" s="20">
        <v>94</v>
      </c>
      <c r="W246" s="8">
        <v>27.89</v>
      </c>
      <c r="X246" s="369">
        <v>2500</v>
      </c>
      <c r="Y246" s="80" t="s">
        <v>2309</v>
      </c>
      <c r="Z246" s="81" t="s">
        <v>3002</v>
      </c>
      <c r="AA246" s="369" t="str">
        <f t="shared" si="23"/>
        <v>17x8.5, 6x135, 0 OS</v>
      </c>
      <c r="AB246" s="3" t="s">
        <v>1611</v>
      </c>
      <c r="AC246" s="92">
        <f>_xlfn.IFNA(VLOOKUP(AB246,ACCESSORIES!F:K,6,FALSE),"N/A")</f>
        <v>33</v>
      </c>
      <c r="AD246" s="89" t="s">
        <v>85</v>
      </c>
      <c r="AE246" s="82" t="s">
        <v>85</v>
      </c>
      <c r="AF246" s="82" t="s">
        <v>3015</v>
      </c>
      <c r="AG246" s="105" t="s">
        <v>1950</v>
      </c>
      <c r="AH246" s="9">
        <f>_xlfn.IFNA(VLOOKUP(AG246,ACCESSORIES!F:K,6,FALSE),"N/A")</f>
        <v>1.1000000000000001</v>
      </c>
      <c r="AI246" s="105" t="s">
        <v>266</v>
      </c>
      <c r="AJ246" s="105" t="s">
        <v>85</v>
      </c>
      <c r="AK246" s="3" t="s">
        <v>85</v>
      </c>
      <c r="AL246" s="105" t="s">
        <v>85</v>
      </c>
      <c r="AM246" s="105">
        <v>16.5</v>
      </c>
      <c r="AN246" s="105">
        <v>168</v>
      </c>
      <c r="AO246" s="26">
        <v>11</v>
      </c>
      <c r="AP246" s="26">
        <v>20</v>
      </c>
      <c r="AQ246" s="26">
        <v>30</v>
      </c>
      <c r="AR246" s="26">
        <v>41</v>
      </c>
      <c r="AS246" s="26">
        <v>208</v>
      </c>
      <c r="AT246" s="26">
        <v>205</v>
      </c>
      <c r="AU246" s="110">
        <v>90</v>
      </c>
      <c r="AV246" s="55">
        <v>68</v>
      </c>
      <c r="AW246" s="55">
        <v>68</v>
      </c>
      <c r="AX246" s="55">
        <v>46</v>
      </c>
      <c r="AY246" s="105" t="s">
        <v>85</v>
      </c>
      <c r="AZ246" s="104" t="str">
        <f>_xlfn.IFNA(VLOOKUP(AY246,ACCESSORIES!F:K,6,FALSE),"N/A")</f>
        <v>N/A</v>
      </c>
      <c r="BA246" s="105" t="s">
        <v>85</v>
      </c>
      <c r="BB246" s="104" t="str">
        <f>_xlfn.IFNA(VLOOKUP(BA246,ACCESSORIES!F:K,6,FALSE),"N/A")</f>
        <v>N/A</v>
      </c>
      <c r="BC246" s="79">
        <v>32.119999999999997</v>
      </c>
      <c r="BD246" s="57">
        <v>19.7</v>
      </c>
      <c r="BE246" s="57">
        <v>19.7</v>
      </c>
      <c r="BF246" s="57">
        <v>11</v>
      </c>
      <c r="BG246" s="82">
        <v>36</v>
      </c>
      <c r="BH246" s="122" t="s">
        <v>3551</v>
      </c>
      <c r="BI246" s="51" t="s">
        <v>4217</v>
      </c>
      <c r="BJ246" s="83" t="s">
        <v>4233</v>
      </c>
      <c r="BK246" s="83" t="s">
        <v>5886</v>
      </c>
      <c r="BL246" s="83" t="s">
        <v>5877</v>
      </c>
      <c r="BM246" s="83" t="s">
        <v>5851</v>
      </c>
      <c r="BN246" s="83" t="s">
        <v>5878</v>
      </c>
      <c r="BO246" s="83" t="s">
        <v>4235</v>
      </c>
      <c r="BP246" s="83"/>
      <c r="BQ246" s="83"/>
      <c r="BR246" s="83"/>
      <c r="BS246" s="83"/>
      <c r="BT246" s="351" t="s">
        <v>4714</v>
      </c>
      <c r="BU246" s="363" t="s">
        <v>4713</v>
      </c>
      <c r="BV246" s="351" t="s">
        <v>4712</v>
      </c>
      <c r="BW246" s="363" t="s">
        <v>4711</v>
      </c>
      <c r="BX246" s="96" t="str">
        <f t="shared" si="26"/>
        <v>MR306 Mesh, 17x8.5, 0mm Offset, 6x135, 94mm Centerbore, Matte Black</v>
      </c>
      <c r="BY246" s="83" t="s">
        <v>4044</v>
      </c>
      <c r="BZ246" s="83" t="s">
        <v>4045</v>
      </c>
      <c r="CA246" s="83" t="str">
        <f t="shared" si="24"/>
        <v>STREET (3XX)</v>
      </c>
    </row>
    <row r="247" spans="1:79" s="39" customFormat="1" ht="15" customHeight="1">
      <c r="A247" s="23">
        <f t="shared" si="25"/>
        <v>245</v>
      </c>
      <c r="B247" s="105" t="s">
        <v>84</v>
      </c>
      <c r="C247" s="105" t="s">
        <v>1072</v>
      </c>
      <c r="D247" s="5" t="s">
        <v>4831</v>
      </c>
      <c r="E247" s="94" t="str">
        <f>CONCATENATE(LEFT(D247,5),VLOOKUP(CONCATENATE(N247,"x",O247),'PART NUMBER GUIDE'!$B$9:$C$45,2,FALSE),VLOOKUP(CONCATENATE(P247, V247), 'PART NUMBER GUIDE'!$Q$6:$R$84, 2, FALSE),VLOOKUP(Y247,'PART NUMBER GUIDE'!$J$8:$K$37,2, FALSE),IF(U247="N/A",IF(ABS(S247)&lt;10,"0"&amp;ABS(S247),ABS(S247)),CONCATENATE(LEFT(U247,1),RIGHT(U247,1))), F247, G247)</f>
        <v>MR30678550500</v>
      </c>
      <c r="F247" s="93"/>
      <c r="G247" s="93"/>
      <c r="H247" s="81" t="s">
        <v>521</v>
      </c>
      <c r="I247" s="356">
        <v>41640</v>
      </c>
      <c r="J247" s="87" t="s">
        <v>1265</v>
      </c>
      <c r="K247" s="400">
        <v>339</v>
      </c>
      <c r="L247" s="95">
        <f t="shared" si="21"/>
        <v>339</v>
      </c>
      <c r="M247" s="402"/>
      <c r="N247" s="13">
        <v>17</v>
      </c>
      <c r="O247" s="8">
        <v>8.5</v>
      </c>
      <c r="P247" s="105" t="str">
        <f t="shared" si="22"/>
        <v>5x5</v>
      </c>
      <c r="Q247" s="3">
        <v>5</v>
      </c>
      <c r="R247" s="3">
        <v>5</v>
      </c>
      <c r="S247" s="13">
        <v>0</v>
      </c>
      <c r="T247" s="17">
        <v>4.75</v>
      </c>
      <c r="U247" s="106" t="s">
        <v>85</v>
      </c>
      <c r="V247" s="20">
        <v>94</v>
      </c>
      <c r="W247" s="8">
        <v>27.34</v>
      </c>
      <c r="X247" s="369">
        <v>2500</v>
      </c>
      <c r="Y247" s="80" t="s">
        <v>2309</v>
      </c>
      <c r="Z247" s="81" t="s">
        <v>3002</v>
      </c>
      <c r="AA247" s="369" t="str">
        <f t="shared" si="23"/>
        <v>17x8.5, 5x5, 0 OS</v>
      </c>
      <c r="AB247" s="3" t="s">
        <v>1611</v>
      </c>
      <c r="AC247" s="92">
        <f>_xlfn.IFNA(VLOOKUP(AB247,ACCESSORIES!F:K,6,FALSE),"N/A")</f>
        <v>33</v>
      </c>
      <c r="AD247" s="89" t="s">
        <v>85</v>
      </c>
      <c r="AE247" s="82" t="s">
        <v>85</v>
      </c>
      <c r="AF247" s="82" t="s">
        <v>3015</v>
      </c>
      <c r="AG247" s="105" t="s">
        <v>1950</v>
      </c>
      <c r="AH247" s="9">
        <f>_xlfn.IFNA(VLOOKUP(AG247,ACCESSORIES!F:K,6,FALSE),"N/A")</f>
        <v>1.1000000000000001</v>
      </c>
      <c r="AI247" s="105" t="s">
        <v>266</v>
      </c>
      <c r="AJ247" s="105" t="s">
        <v>85</v>
      </c>
      <c r="AK247" s="3" t="s">
        <v>85</v>
      </c>
      <c r="AL247" s="105" t="s">
        <v>85</v>
      </c>
      <c r="AM247" s="105">
        <v>16.5</v>
      </c>
      <c r="AN247" s="105">
        <v>160</v>
      </c>
      <c r="AO247" s="26">
        <v>11</v>
      </c>
      <c r="AP247" s="26">
        <v>20</v>
      </c>
      <c r="AQ247" s="26">
        <v>30</v>
      </c>
      <c r="AR247" s="26">
        <v>41</v>
      </c>
      <c r="AS247" s="26">
        <v>208</v>
      </c>
      <c r="AT247" s="26">
        <v>205</v>
      </c>
      <c r="AU247" s="110">
        <v>90</v>
      </c>
      <c r="AV247" s="55">
        <v>68</v>
      </c>
      <c r="AW247" s="55">
        <v>68</v>
      </c>
      <c r="AX247" s="55">
        <v>46</v>
      </c>
      <c r="AY247" s="105" t="s">
        <v>85</v>
      </c>
      <c r="AZ247" s="104" t="str">
        <f>_xlfn.IFNA(VLOOKUP(AY247,ACCESSORIES!F:K,6,FALSE),"N/A")</f>
        <v>N/A</v>
      </c>
      <c r="BA247" s="105" t="s">
        <v>85</v>
      </c>
      <c r="BB247" s="104" t="str">
        <f>_xlfn.IFNA(VLOOKUP(BA247,ACCESSORIES!F:K,6,FALSE),"N/A")</f>
        <v>N/A</v>
      </c>
      <c r="BC247" s="79">
        <v>31.44</v>
      </c>
      <c r="BD247" s="57">
        <v>19.7</v>
      </c>
      <c r="BE247" s="57">
        <v>19.7</v>
      </c>
      <c r="BF247" s="57">
        <v>11</v>
      </c>
      <c r="BG247" s="82">
        <v>36</v>
      </c>
      <c r="BH247" s="122" t="s">
        <v>3551</v>
      </c>
      <c r="BI247" s="51" t="s">
        <v>4217</v>
      </c>
      <c r="BJ247" s="83" t="s">
        <v>4233</v>
      </c>
      <c r="BK247" s="83" t="s">
        <v>5886</v>
      </c>
      <c r="BL247" s="83" t="s">
        <v>5877</v>
      </c>
      <c r="BM247" s="83" t="s">
        <v>5851</v>
      </c>
      <c r="BN247" s="83" t="s">
        <v>5878</v>
      </c>
      <c r="BO247" s="83" t="s">
        <v>4235</v>
      </c>
      <c r="BP247" s="83"/>
      <c r="BQ247" s="83"/>
      <c r="BR247" s="83"/>
      <c r="BS247" s="83"/>
      <c r="BT247" s="351" t="s">
        <v>4710</v>
      </c>
      <c r="BU247" s="363" t="s">
        <v>4709</v>
      </c>
      <c r="BV247" s="351" t="s">
        <v>4708</v>
      </c>
      <c r="BW247" s="363" t="s">
        <v>4707</v>
      </c>
      <c r="BX247" s="96" t="str">
        <f t="shared" si="26"/>
        <v>MR306 Mesh, 17x8.5, 0mm Offset, 5x5, 94mm Centerbore, Matte Black</v>
      </c>
      <c r="BY247" s="83" t="s">
        <v>4044</v>
      </c>
      <c r="BZ247" s="83" t="s">
        <v>4045</v>
      </c>
      <c r="CA247" s="83" t="str">
        <f t="shared" si="24"/>
        <v>STREET (3XX)</v>
      </c>
    </row>
    <row r="248" spans="1:79" s="39" customFormat="1" ht="15" customHeight="1">
      <c r="A248" s="23">
        <f t="shared" si="25"/>
        <v>246</v>
      </c>
      <c r="B248" s="105" t="s">
        <v>84</v>
      </c>
      <c r="C248" s="105" t="s">
        <v>1072</v>
      </c>
      <c r="D248" s="5" t="s">
        <v>4831</v>
      </c>
      <c r="E248" s="94" t="str">
        <f>CONCATENATE(LEFT(D248,5),VLOOKUP(CONCATENATE(N248,"x",O248),'PART NUMBER GUIDE'!$B$9:$C$45,2,FALSE),VLOOKUP(CONCATENATE(P248, V248), 'PART NUMBER GUIDE'!$Q$6:$R$84, 2, FALSE),VLOOKUP(Y248,'PART NUMBER GUIDE'!$J$8:$K$37,2, FALSE),IF(U248="N/A",IF(ABS(S248)&lt;10,"0"&amp;ABS(S248),ABS(S248)),CONCATENATE(LEFT(U248,1),RIGHT(U248,1))), F248, G248)</f>
        <v>MR30678555500</v>
      </c>
      <c r="F248" s="93"/>
      <c r="G248" s="93"/>
      <c r="H248" s="81" t="s">
        <v>522</v>
      </c>
      <c r="I248" s="356">
        <v>41640</v>
      </c>
      <c r="J248" s="87" t="s">
        <v>1265</v>
      </c>
      <c r="K248" s="400">
        <v>339</v>
      </c>
      <c r="L248" s="95">
        <f t="shared" si="21"/>
        <v>339</v>
      </c>
      <c r="M248" s="402"/>
      <c r="N248" s="13">
        <v>17</v>
      </c>
      <c r="O248" s="8">
        <v>8.5</v>
      </c>
      <c r="P248" s="105" t="str">
        <f t="shared" si="22"/>
        <v>5x5.5</v>
      </c>
      <c r="Q248" s="3">
        <v>5</v>
      </c>
      <c r="R248" s="3">
        <v>5.5</v>
      </c>
      <c r="S248" s="13">
        <v>0</v>
      </c>
      <c r="T248" s="17">
        <v>4.75</v>
      </c>
      <c r="U248" s="106" t="s">
        <v>85</v>
      </c>
      <c r="V248" s="20">
        <v>108</v>
      </c>
      <c r="W248" s="8">
        <v>27.1</v>
      </c>
      <c r="X248" s="369">
        <v>2500</v>
      </c>
      <c r="Y248" s="80" t="s">
        <v>2309</v>
      </c>
      <c r="Z248" s="81" t="s">
        <v>3002</v>
      </c>
      <c r="AA248" s="369" t="str">
        <f t="shared" si="23"/>
        <v>17x8.5, 5x5.5, 0 OS</v>
      </c>
      <c r="AB248" s="3" t="s">
        <v>1613</v>
      </c>
      <c r="AC248" s="92">
        <f>_xlfn.IFNA(VLOOKUP(AB248,ACCESSORIES!F:K,6,FALSE),"N/A")</f>
        <v>33</v>
      </c>
      <c r="AD248" s="89" t="s">
        <v>85</v>
      </c>
      <c r="AE248" s="82" t="s">
        <v>85</v>
      </c>
      <c r="AF248" s="105" t="s">
        <v>3016</v>
      </c>
      <c r="AG248" s="105" t="s">
        <v>1950</v>
      </c>
      <c r="AH248" s="9">
        <f>_xlfn.IFNA(VLOOKUP(AG248,ACCESSORIES!F:K,6,FALSE),"N/A")</f>
        <v>1.1000000000000001</v>
      </c>
      <c r="AI248" s="105" t="s">
        <v>266</v>
      </c>
      <c r="AJ248" s="105" t="s">
        <v>85</v>
      </c>
      <c r="AK248" s="3" t="s">
        <v>85</v>
      </c>
      <c r="AL248" s="105" t="s">
        <v>85</v>
      </c>
      <c r="AM248" s="105">
        <v>16.5</v>
      </c>
      <c r="AN248" s="105">
        <v>168</v>
      </c>
      <c r="AO248" s="26">
        <v>11</v>
      </c>
      <c r="AP248" s="26">
        <v>20</v>
      </c>
      <c r="AQ248" s="26">
        <v>30</v>
      </c>
      <c r="AR248" s="26">
        <v>41</v>
      </c>
      <c r="AS248" s="26">
        <v>208</v>
      </c>
      <c r="AT248" s="26">
        <v>205</v>
      </c>
      <c r="AU248" s="106">
        <v>104.4</v>
      </c>
      <c r="AV248" s="55">
        <v>61.8</v>
      </c>
      <c r="AW248" s="55">
        <v>61.8</v>
      </c>
      <c r="AX248" s="55">
        <v>46</v>
      </c>
      <c r="AY248" s="105" t="s">
        <v>85</v>
      </c>
      <c r="AZ248" s="104" t="str">
        <f>_xlfn.IFNA(VLOOKUP(AY248,ACCESSORIES!F:K,6,FALSE),"N/A")</f>
        <v>N/A</v>
      </c>
      <c r="BA248" s="105" t="s">
        <v>85</v>
      </c>
      <c r="BB248" s="104" t="str">
        <f>_xlfn.IFNA(VLOOKUP(BA248,ACCESSORIES!F:K,6,FALSE),"N/A")</f>
        <v>N/A</v>
      </c>
      <c r="BC248" s="79">
        <v>30.6</v>
      </c>
      <c r="BD248" s="57">
        <v>19.7</v>
      </c>
      <c r="BE248" s="57">
        <v>19.7</v>
      </c>
      <c r="BF248" s="57">
        <v>11</v>
      </c>
      <c r="BG248" s="82">
        <v>36</v>
      </c>
      <c r="BH248" s="122" t="s">
        <v>3551</v>
      </c>
      <c r="BI248" s="51" t="s">
        <v>4217</v>
      </c>
      <c r="BJ248" s="83" t="s">
        <v>4233</v>
      </c>
      <c r="BK248" s="83" t="s">
        <v>5886</v>
      </c>
      <c r="BL248" s="83" t="s">
        <v>5877</v>
      </c>
      <c r="BM248" s="83" t="s">
        <v>5851</v>
      </c>
      <c r="BN248" s="83" t="s">
        <v>5878</v>
      </c>
      <c r="BO248" s="83" t="s">
        <v>4235</v>
      </c>
      <c r="BP248" s="83"/>
      <c r="BQ248" s="83"/>
      <c r="BR248" s="83"/>
      <c r="BS248" s="83"/>
      <c r="BT248" s="351" t="s">
        <v>4710</v>
      </c>
      <c r="BU248" s="363" t="s">
        <v>4709</v>
      </c>
      <c r="BV248" s="351" t="s">
        <v>4708</v>
      </c>
      <c r="BW248" s="363" t="s">
        <v>4707</v>
      </c>
      <c r="BX248" s="96" t="str">
        <f t="shared" si="26"/>
        <v>MR306 Mesh, 17x8.5, 0mm Offset, 5x5.5, 108mm Centerbore, Matte Black</v>
      </c>
      <c r="BY248" s="83" t="s">
        <v>4044</v>
      </c>
      <c r="BZ248" s="83" t="s">
        <v>4045</v>
      </c>
      <c r="CA248" s="83" t="str">
        <f t="shared" si="24"/>
        <v>STREET (3XX)</v>
      </c>
    </row>
    <row r="249" spans="1:79" s="39" customFormat="1" ht="15" customHeight="1">
      <c r="A249" s="23">
        <f t="shared" si="25"/>
        <v>247</v>
      </c>
      <c r="B249" s="105" t="s">
        <v>84</v>
      </c>
      <c r="C249" s="105" t="s">
        <v>1072</v>
      </c>
      <c r="D249" s="5" t="s">
        <v>4831</v>
      </c>
      <c r="E249" s="94" t="str">
        <f>CONCATENATE(LEFT(D249,5),VLOOKUP(CONCATENATE(N249,"x",O249),'PART NUMBER GUIDE'!$B$9:$C$45,2,FALSE),VLOOKUP(CONCATENATE(P249, V249), 'PART NUMBER GUIDE'!$Q$6:$R$84, 2, FALSE),VLOOKUP(Y249,'PART NUMBER GUIDE'!$J$8:$K$37,2, FALSE),IF(U249="N/A",IF(ABS(S249)&lt;10,"0"&amp;ABS(S249),ABS(S249)),CONCATENATE(LEFT(U249,1),RIGHT(U249,1))), F249, G249)</f>
        <v>MR30678560500</v>
      </c>
      <c r="F249" s="93"/>
      <c r="G249" s="93"/>
      <c r="H249" s="81" t="s">
        <v>523</v>
      </c>
      <c r="I249" s="356">
        <v>41640</v>
      </c>
      <c r="J249" s="87" t="s">
        <v>1265</v>
      </c>
      <c r="K249" s="400">
        <v>339</v>
      </c>
      <c r="L249" s="95">
        <f t="shared" si="21"/>
        <v>339</v>
      </c>
      <c r="M249" s="402"/>
      <c r="N249" s="13">
        <v>17</v>
      </c>
      <c r="O249" s="8">
        <v>8.5</v>
      </c>
      <c r="P249" s="105" t="str">
        <f t="shared" si="22"/>
        <v>6x5.5</v>
      </c>
      <c r="Q249" s="3">
        <v>6</v>
      </c>
      <c r="R249" s="3">
        <v>5.5</v>
      </c>
      <c r="S249" s="13">
        <v>0</v>
      </c>
      <c r="T249" s="17">
        <v>4.75</v>
      </c>
      <c r="U249" s="106" t="s">
        <v>85</v>
      </c>
      <c r="V249" s="20">
        <v>108</v>
      </c>
      <c r="W249" s="8">
        <v>27.38</v>
      </c>
      <c r="X249" s="369">
        <v>2500</v>
      </c>
      <c r="Y249" s="80" t="s">
        <v>2309</v>
      </c>
      <c r="Z249" s="81" t="s">
        <v>3002</v>
      </c>
      <c r="AA249" s="369" t="str">
        <f t="shared" si="23"/>
        <v>17x8.5, 6x5.5, 0 OS</v>
      </c>
      <c r="AB249" s="3" t="s">
        <v>1613</v>
      </c>
      <c r="AC249" s="92">
        <f>_xlfn.IFNA(VLOOKUP(AB249,ACCESSORIES!F:K,6,FALSE),"N/A")</f>
        <v>33</v>
      </c>
      <c r="AD249" s="89" t="s">
        <v>85</v>
      </c>
      <c r="AE249" s="82" t="s">
        <v>85</v>
      </c>
      <c r="AF249" s="105" t="s">
        <v>3016</v>
      </c>
      <c r="AG249" s="105" t="s">
        <v>1950</v>
      </c>
      <c r="AH249" s="9">
        <f>_xlfn.IFNA(VLOOKUP(AG249,ACCESSORIES!F:K,6,FALSE),"N/A")</f>
        <v>1.1000000000000001</v>
      </c>
      <c r="AI249" s="105" t="s">
        <v>266</v>
      </c>
      <c r="AJ249" s="105" t="s">
        <v>85</v>
      </c>
      <c r="AK249" s="3" t="s">
        <v>85</v>
      </c>
      <c r="AL249" s="105" t="s">
        <v>85</v>
      </c>
      <c r="AM249" s="105">
        <v>16.5</v>
      </c>
      <c r="AN249" s="105">
        <v>168</v>
      </c>
      <c r="AO249" s="26">
        <v>11</v>
      </c>
      <c r="AP249" s="26">
        <v>20</v>
      </c>
      <c r="AQ249" s="26">
        <v>30</v>
      </c>
      <c r="AR249" s="26">
        <v>41</v>
      </c>
      <c r="AS249" s="26">
        <v>208</v>
      </c>
      <c r="AT249" s="26">
        <v>205</v>
      </c>
      <c r="AU249" s="106">
        <v>104.4</v>
      </c>
      <c r="AV249" s="55">
        <v>61.8</v>
      </c>
      <c r="AW249" s="55">
        <v>61.8</v>
      </c>
      <c r="AX249" s="55">
        <v>46</v>
      </c>
      <c r="AY249" s="105" t="s">
        <v>85</v>
      </c>
      <c r="AZ249" s="104" t="str">
        <f>_xlfn.IFNA(VLOOKUP(AY249,ACCESSORIES!F:K,6,FALSE),"N/A")</f>
        <v>N/A</v>
      </c>
      <c r="BA249" s="105" t="s">
        <v>85</v>
      </c>
      <c r="BB249" s="104" t="str">
        <f>_xlfn.IFNA(VLOOKUP(BA249,ACCESSORIES!F:K,6,FALSE),"N/A")</f>
        <v>N/A</v>
      </c>
      <c r="BC249" s="79">
        <v>31.97</v>
      </c>
      <c r="BD249" s="57">
        <v>19.7</v>
      </c>
      <c r="BE249" s="57">
        <v>19.7</v>
      </c>
      <c r="BF249" s="57">
        <v>11</v>
      </c>
      <c r="BG249" s="82">
        <v>36</v>
      </c>
      <c r="BH249" s="122" t="s">
        <v>3551</v>
      </c>
      <c r="BI249" s="51" t="s">
        <v>4217</v>
      </c>
      <c r="BJ249" s="83" t="s">
        <v>4233</v>
      </c>
      <c r="BK249" s="83" t="s">
        <v>5886</v>
      </c>
      <c r="BL249" s="83" t="s">
        <v>5877</v>
      </c>
      <c r="BM249" s="83" t="s">
        <v>5851</v>
      </c>
      <c r="BN249" s="83" t="s">
        <v>5878</v>
      </c>
      <c r="BO249" s="83" t="s">
        <v>4235</v>
      </c>
      <c r="BP249" s="83"/>
      <c r="BQ249" s="83"/>
      <c r="BR249" s="83"/>
      <c r="BS249" s="83"/>
      <c r="BT249" s="351" t="s">
        <v>4714</v>
      </c>
      <c r="BU249" s="363" t="s">
        <v>4713</v>
      </c>
      <c r="BV249" s="351" t="s">
        <v>4712</v>
      </c>
      <c r="BW249" s="363" t="s">
        <v>4711</v>
      </c>
      <c r="BX249" s="96" t="str">
        <f t="shared" si="26"/>
        <v>MR306 Mesh, 17x8.5, 0mm Offset, 6x5.5, 108mm Centerbore, Matte Black</v>
      </c>
      <c r="BY249" s="83" t="s">
        <v>4044</v>
      </c>
      <c r="BZ249" s="83" t="s">
        <v>4045</v>
      </c>
      <c r="CA249" s="83" t="str">
        <f t="shared" si="24"/>
        <v>STREET (3XX)</v>
      </c>
    </row>
    <row r="250" spans="1:79" s="39" customFormat="1" ht="15" customHeight="1">
      <c r="A250" s="23">
        <f t="shared" si="25"/>
        <v>248</v>
      </c>
      <c r="B250" s="105" t="s">
        <v>84</v>
      </c>
      <c r="C250" s="105" t="s">
        <v>1072</v>
      </c>
      <c r="D250" s="5" t="s">
        <v>4831</v>
      </c>
      <c r="E250" s="94" t="str">
        <f>CONCATENATE(LEFT(D250,5),VLOOKUP(CONCATENATE(N250,"x",O250),'PART NUMBER GUIDE'!$B$9:$C$45,2,FALSE),VLOOKUP(CONCATENATE(P250, V250), 'PART NUMBER GUIDE'!$Q$6:$R$84, 2, FALSE),VLOOKUP(Y250,'PART NUMBER GUIDE'!$J$8:$K$37,2, FALSE),IF(U250="N/A",IF(ABS(S250)&lt;10,"0"&amp;ABS(S250),ABS(S250)),CONCATENATE(LEFT(U250,1),RIGHT(U250,1))), F250, G250)</f>
        <v>MR30689016518</v>
      </c>
      <c r="F250" s="93"/>
      <c r="G250" s="93"/>
      <c r="H250" s="81" t="s">
        <v>526</v>
      </c>
      <c r="I250" s="356">
        <v>41640</v>
      </c>
      <c r="J250" s="87" t="s">
        <v>1265</v>
      </c>
      <c r="K250" s="400">
        <v>390</v>
      </c>
      <c r="L250" s="95">
        <f t="shared" si="21"/>
        <v>390</v>
      </c>
      <c r="M250" s="402"/>
      <c r="N250" s="13">
        <v>18</v>
      </c>
      <c r="O250" s="8">
        <v>9</v>
      </c>
      <c r="P250" s="105" t="str">
        <f t="shared" si="22"/>
        <v>6x135</v>
      </c>
      <c r="Q250" s="3">
        <v>6</v>
      </c>
      <c r="R250" s="3">
        <v>135</v>
      </c>
      <c r="S250" s="13">
        <v>18</v>
      </c>
      <c r="T250" s="17">
        <v>5.75</v>
      </c>
      <c r="U250" s="106" t="s">
        <v>85</v>
      </c>
      <c r="V250" s="20">
        <v>94</v>
      </c>
      <c r="W250" s="8">
        <v>31.48</v>
      </c>
      <c r="X250" s="369">
        <v>2500</v>
      </c>
      <c r="Y250" s="80" t="s">
        <v>2309</v>
      </c>
      <c r="Z250" s="81" t="s">
        <v>3002</v>
      </c>
      <c r="AA250" s="369" t="str">
        <f t="shared" si="23"/>
        <v>18x9, 6x135, 18 OS</v>
      </c>
      <c r="AB250" s="3" t="s">
        <v>1611</v>
      </c>
      <c r="AC250" s="92">
        <f>_xlfn.IFNA(VLOOKUP(AB250,ACCESSORIES!F:K,6,FALSE),"N/A")</f>
        <v>33</v>
      </c>
      <c r="AD250" s="89" t="s">
        <v>85</v>
      </c>
      <c r="AE250" s="82" t="s">
        <v>85</v>
      </c>
      <c r="AF250" s="82" t="s">
        <v>3015</v>
      </c>
      <c r="AG250" s="105" t="s">
        <v>1950</v>
      </c>
      <c r="AH250" s="9">
        <f>_xlfn.IFNA(VLOOKUP(AG250,ACCESSORIES!F:K,6,FALSE),"N/A")</f>
        <v>1.1000000000000001</v>
      </c>
      <c r="AI250" s="105" t="s">
        <v>266</v>
      </c>
      <c r="AJ250" s="105" t="s">
        <v>85</v>
      </c>
      <c r="AK250" s="3" t="s">
        <v>85</v>
      </c>
      <c r="AL250" s="105" t="s">
        <v>85</v>
      </c>
      <c r="AM250" s="105">
        <v>16.5</v>
      </c>
      <c r="AN250" s="105">
        <v>168</v>
      </c>
      <c r="AO250" s="26">
        <v>9</v>
      </c>
      <c r="AP250" s="26">
        <v>17</v>
      </c>
      <c r="AQ250" s="26">
        <v>27</v>
      </c>
      <c r="AR250" s="26">
        <v>33</v>
      </c>
      <c r="AS250" s="26">
        <v>217</v>
      </c>
      <c r="AT250" s="26">
        <v>208</v>
      </c>
      <c r="AU250" s="110">
        <v>90</v>
      </c>
      <c r="AV250" s="55">
        <v>68</v>
      </c>
      <c r="AW250" s="55">
        <v>68</v>
      </c>
      <c r="AX250" s="55">
        <v>44</v>
      </c>
      <c r="AY250" s="105" t="s">
        <v>85</v>
      </c>
      <c r="AZ250" s="104" t="str">
        <f>_xlfn.IFNA(VLOOKUP(AY250,ACCESSORIES!F:K,6,FALSE),"N/A")</f>
        <v>N/A</v>
      </c>
      <c r="BA250" s="105" t="s">
        <v>85</v>
      </c>
      <c r="BB250" s="104" t="str">
        <f>_xlfn.IFNA(VLOOKUP(BA250,ACCESSORIES!F:K,6,FALSE),"N/A")</f>
        <v>N/A</v>
      </c>
      <c r="BC250" s="79">
        <v>36.51</v>
      </c>
      <c r="BD250" s="57">
        <v>20.6</v>
      </c>
      <c r="BE250" s="57">
        <v>20.6</v>
      </c>
      <c r="BF250" s="57">
        <v>11.4</v>
      </c>
      <c r="BG250" s="82">
        <v>36</v>
      </c>
      <c r="BH250" s="122" t="s">
        <v>3551</v>
      </c>
      <c r="BI250" s="51" t="s">
        <v>4217</v>
      </c>
      <c r="BJ250" s="83" t="s">
        <v>4233</v>
      </c>
      <c r="BK250" s="83" t="s">
        <v>5886</v>
      </c>
      <c r="BL250" s="83" t="s">
        <v>5877</v>
      </c>
      <c r="BM250" s="83" t="s">
        <v>5851</v>
      </c>
      <c r="BN250" s="83" t="s">
        <v>5878</v>
      </c>
      <c r="BO250" s="83" t="s">
        <v>4235</v>
      </c>
      <c r="BP250" s="83"/>
      <c r="BQ250" s="83"/>
      <c r="BR250" s="83"/>
      <c r="BS250" s="83"/>
      <c r="BT250" s="351" t="s">
        <v>4718</v>
      </c>
      <c r="BU250" s="363" t="s">
        <v>4717</v>
      </c>
      <c r="BV250" s="351" t="s">
        <v>4716</v>
      </c>
      <c r="BW250" s="363" t="s">
        <v>4711</v>
      </c>
      <c r="BX250" s="96" t="str">
        <f t="shared" si="26"/>
        <v>MR306 Mesh, 18x9, +18mm Offset, 6x135, 94mm Centerbore, Matte Black</v>
      </c>
      <c r="BY250" s="83" t="s">
        <v>4044</v>
      </c>
      <c r="BZ250" s="83" t="s">
        <v>4045</v>
      </c>
      <c r="CA250" s="83" t="str">
        <f t="shared" si="24"/>
        <v>STREET (3XX)</v>
      </c>
    </row>
    <row r="251" spans="1:79" s="39" customFormat="1" ht="15" customHeight="1">
      <c r="A251" s="23">
        <f t="shared" si="25"/>
        <v>249</v>
      </c>
      <c r="B251" s="105" t="s">
        <v>84</v>
      </c>
      <c r="C251" s="105" t="s">
        <v>1072</v>
      </c>
      <c r="D251" s="5" t="s">
        <v>4831</v>
      </c>
      <c r="E251" s="94" t="str">
        <f>CONCATENATE(LEFT(D251,5),VLOOKUP(CONCATENATE(N251,"x",O251),'PART NUMBER GUIDE'!$B$9:$C$45,2,FALSE),VLOOKUP(CONCATENATE(P251, V251), 'PART NUMBER GUIDE'!$Q$6:$R$84, 2, FALSE),VLOOKUP(Y251,'PART NUMBER GUIDE'!$J$8:$K$37,2, FALSE),IF(U251="N/A",IF(ABS(S251)&lt;10,"0"&amp;ABS(S251),ABS(S251)),CONCATENATE(LEFT(U251,1),RIGHT(U251,1))), F251, G251)</f>
        <v>MR30689050512N</v>
      </c>
      <c r="F251" s="93" t="s">
        <v>2239</v>
      </c>
      <c r="G251" s="93"/>
      <c r="H251" s="81" t="s">
        <v>527</v>
      </c>
      <c r="I251" s="356">
        <v>41640</v>
      </c>
      <c r="J251" s="87" t="s">
        <v>1265</v>
      </c>
      <c r="K251" s="400">
        <v>390</v>
      </c>
      <c r="L251" s="95">
        <f t="shared" si="21"/>
        <v>390</v>
      </c>
      <c r="M251" s="402"/>
      <c r="N251" s="13">
        <v>18</v>
      </c>
      <c r="O251" s="8">
        <v>9</v>
      </c>
      <c r="P251" s="105" t="str">
        <f t="shared" si="22"/>
        <v>5x5</v>
      </c>
      <c r="Q251" s="3">
        <v>5</v>
      </c>
      <c r="R251" s="3">
        <v>5</v>
      </c>
      <c r="S251" s="13">
        <v>-12</v>
      </c>
      <c r="T251" s="17">
        <v>4.5</v>
      </c>
      <c r="U251" s="106" t="s">
        <v>85</v>
      </c>
      <c r="V251" s="20">
        <v>94</v>
      </c>
      <c r="W251" s="8">
        <v>30.91</v>
      </c>
      <c r="X251" s="369">
        <v>2500</v>
      </c>
      <c r="Y251" s="80" t="s">
        <v>2309</v>
      </c>
      <c r="Z251" s="81" t="s">
        <v>3002</v>
      </c>
      <c r="AA251" s="369" t="str">
        <f t="shared" si="23"/>
        <v>18x9, 5x5, -12 OS</v>
      </c>
      <c r="AB251" s="3" t="s">
        <v>1611</v>
      </c>
      <c r="AC251" s="92">
        <f>_xlfn.IFNA(VLOOKUP(AB251,ACCESSORIES!F:K,6,FALSE),"N/A")</f>
        <v>33</v>
      </c>
      <c r="AD251" s="89" t="s">
        <v>85</v>
      </c>
      <c r="AE251" s="82" t="s">
        <v>85</v>
      </c>
      <c r="AF251" s="82" t="s">
        <v>3015</v>
      </c>
      <c r="AG251" s="105" t="s">
        <v>1950</v>
      </c>
      <c r="AH251" s="9">
        <f>_xlfn.IFNA(VLOOKUP(AG251,ACCESSORIES!F:K,6,FALSE),"N/A")</f>
        <v>1.1000000000000001</v>
      </c>
      <c r="AI251" s="105" t="s">
        <v>266</v>
      </c>
      <c r="AJ251" s="105" t="s">
        <v>85</v>
      </c>
      <c r="AK251" s="3" t="s">
        <v>85</v>
      </c>
      <c r="AL251" s="105" t="s">
        <v>85</v>
      </c>
      <c r="AM251" s="105">
        <v>16.5</v>
      </c>
      <c r="AN251" s="105">
        <v>160</v>
      </c>
      <c r="AO251" s="26">
        <v>7</v>
      </c>
      <c r="AP251" s="26">
        <v>19</v>
      </c>
      <c r="AQ251" s="26">
        <v>37</v>
      </c>
      <c r="AR251" s="26">
        <v>53</v>
      </c>
      <c r="AS251" s="26">
        <v>220</v>
      </c>
      <c r="AT251" s="111">
        <v>216</v>
      </c>
      <c r="AU251" s="110">
        <v>90</v>
      </c>
      <c r="AV251" s="55">
        <v>68</v>
      </c>
      <c r="AW251" s="55">
        <v>68</v>
      </c>
      <c r="AX251" s="55">
        <v>47</v>
      </c>
      <c r="AY251" s="105" t="s">
        <v>85</v>
      </c>
      <c r="AZ251" s="104" t="str">
        <f>_xlfn.IFNA(VLOOKUP(AY251,ACCESSORIES!F:K,6,FALSE),"N/A")</f>
        <v>N/A</v>
      </c>
      <c r="BA251" s="105" t="s">
        <v>85</v>
      </c>
      <c r="BB251" s="104" t="str">
        <f>_xlfn.IFNA(VLOOKUP(BA251,ACCESSORIES!F:K,6,FALSE),"N/A")</f>
        <v>N/A</v>
      </c>
      <c r="BC251" s="79">
        <v>35.85</v>
      </c>
      <c r="BD251" s="57">
        <v>20.6</v>
      </c>
      <c r="BE251" s="57">
        <v>20.6</v>
      </c>
      <c r="BF251" s="57">
        <v>11.4</v>
      </c>
      <c r="BG251" s="82">
        <v>36</v>
      </c>
      <c r="BH251" s="122" t="s">
        <v>3551</v>
      </c>
      <c r="BI251" s="51" t="s">
        <v>4217</v>
      </c>
      <c r="BJ251" s="83" t="s">
        <v>4233</v>
      </c>
      <c r="BK251" s="83" t="s">
        <v>5886</v>
      </c>
      <c r="BL251" s="83" t="s">
        <v>5877</v>
      </c>
      <c r="BM251" s="83" t="s">
        <v>5851</v>
      </c>
      <c r="BN251" s="83" t="s">
        <v>5878</v>
      </c>
      <c r="BO251" s="83" t="s">
        <v>4235</v>
      </c>
      <c r="BP251" s="83"/>
      <c r="BQ251" s="83"/>
      <c r="BR251" s="83"/>
      <c r="BS251" s="83"/>
      <c r="BT251" s="351" t="s">
        <v>4710</v>
      </c>
      <c r="BU251" s="363" t="s">
        <v>4709</v>
      </c>
      <c r="BV251" s="351" t="s">
        <v>4708</v>
      </c>
      <c r="BW251" s="363" t="s">
        <v>4707</v>
      </c>
      <c r="BX251" s="96" t="str">
        <f t="shared" si="26"/>
        <v>MR306 Mesh, 18x9, -12mm Offset, 5x5, 94mm Centerbore, Matte Black</v>
      </c>
      <c r="BY251" s="83" t="s">
        <v>4044</v>
      </c>
      <c r="BZ251" s="83" t="s">
        <v>4045</v>
      </c>
      <c r="CA251" s="83" t="str">
        <f t="shared" si="24"/>
        <v>STREET (3XX)</v>
      </c>
    </row>
    <row r="252" spans="1:79" s="39" customFormat="1" ht="15" customHeight="1">
      <c r="A252" s="23">
        <f t="shared" si="25"/>
        <v>250</v>
      </c>
      <c r="B252" s="105" t="s">
        <v>84</v>
      </c>
      <c r="C252" s="105" t="s">
        <v>1072</v>
      </c>
      <c r="D252" s="5" t="s">
        <v>4831</v>
      </c>
      <c r="E252" s="94" t="str">
        <f>CONCATENATE(LEFT(D252,5),VLOOKUP(CONCATENATE(N252,"x",O252),'PART NUMBER GUIDE'!$B$9:$C$45,2,FALSE),VLOOKUP(CONCATENATE(P252, V252), 'PART NUMBER GUIDE'!$Q$6:$R$84, 2, FALSE),VLOOKUP(Y252,'PART NUMBER GUIDE'!$J$8:$K$37,2, FALSE),IF(U252="N/A",IF(ABS(S252)&lt;10,"0"&amp;ABS(S252),ABS(S252)),CONCATENATE(LEFT(U252,1),RIGHT(U252,1))), F252, G252)</f>
        <v>MR30689058518</v>
      </c>
      <c r="F252" s="93"/>
      <c r="G252" s="93"/>
      <c r="H252" s="81" t="s">
        <v>528</v>
      </c>
      <c r="I252" s="356">
        <v>41640</v>
      </c>
      <c r="J252" s="87" t="s">
        <v>1265</v>
      </c>
      <c r="K252" s="400">
        <v>390</v>
      </c>
      <c r="L252" s="95">
        <f t="shared" si="21"/>
        <v>390</v>
      </c>
      <c r="M252" s="402"/>
      <c r="N252" s="13">
        <v>18</v>
      </c>
      <c r="O252" s="8">
        <v>9</v>
      </c>
      <c r="P252" s="105" t="str">
        <f t="shared" si="22"/>
        <v>5x150</v>
      </c>
      <c r="Q252" s="3">
        <v>5</v>
      </c>
      <c r="R252" s="3">
        <v>150</v>
      </c>
      <c r="S252" s="13">
        <v>18</v>
      </c>
      <c r="T252" s="20">
        <v>5.75</v>
      </c>
      <c r="U252" s="106" t="s">
        <v>85</v>
      </c>
      <c r="V252" s="17">
        <v>116.5</v>
      </c>
      <c r="W252" s="8">
        <v>31.61</v>
      </c>
      <c r="X252" s="369">
        <v>2500</v>
      </c>
      <c r="Y252" s="80" t="s">
        <v>2309</v>
      </c>
      <c r="Z252" s="81" t="s">
        <v>3002</v>
      </c>
      <c r="AA252" s="369" t="str">
        <f t="shared" si="23"/>
        <v>18x9, 5x150, 18 OS</v>
      </c>
      <c r="AB252" s="3" t="s">
        <v>1615</v>
      </c>
      <c r="AC252" s="92">
        <f>_xlfn.IFNA(VLOOKUP(AB252,ACCESSORIES!F:K,6,FALSE),"N/A")</f>
        <v>33</v>
      </c>
      <c r="AD252" s="89" t="s">
        <v>85</v>
      </c>
      <c r="AE252" s="82" t="s">
        <v>85</v>
      </c>
      <c r="AF252" s="105" t="s">
        <v>3018</v>
      </c>
      <c r="AG252" s="105" t="s">
        <v>1950</v>
      </c>
      <c r="AH252" s="9">
        <f>_xlfn.IFNA(VLOOKUP(AG252,ACCESSORIES!F:K,6,FALSE),"N/A")</f>
        <v>1.1000000000000001</v>
      </c>
      <c r="AI252" s="105" t="s">
        <v>266</v>
      </c>
      <c r="AJ252" s="105" t="s">
        <v>85</v>
      </c>
      <c r="AK252" s="3" t="s">
        <v>85</v>
      </c>
      <c r="AL252" s="105" t="s">
        <v>85</v>
      </c>
      <c r="AM252" s="105">
        <v>16.5</v>
      </c>
      <c r="AN252" s="105">
        <v>180</v>
      </c>
      <c r="AO252" s="26">
        <v>9</v>
      </c>
      <c r="AP252" s="26">
        <v>17</v>
      </c>
      <c r="AQ252" s="26">
        <v>27</v>
      </c>
      <c r="AR252" s="26">
        <v>33</v>
      </c>
      <c r="AS252" s="26">
        <v>217</v>
      </c>
      <c r="AT252" s="26">
        <v>208</v>
      </c>
      <c r="AU252" s="106">
        <v>112.7</v>
      </c>
      <c r="AV252" s="55">
        <v>85</v>
      </c>
      <c r="AW252" s="55">
        <v>85</v>
      </c>
      <c r="AX252" s="55">
        <v>44</v>
      </c>
      <c r="AY252" s="105" t="s">
        <v>85</v>
      </c>
      <c r="AZ252" s="104" t="str">
        <f>_xlfn.IFNA(VLOOKUP(AY252,ACCESSORIES!F:K,6,FALSE),"N/A")</f>
        <v>N/A</v>
      </c>
      <c r="BA252" s="105" t="s">
        <v>85</v>
      </c>
      <c r="BB252" s="104" t="str">
        <f>_xlfn.IFNA(VLOOKUP(BA252,ACCESSORIES!F:K,6,FALSE),"N/A")</f>
        <v>N/A</v>
      </c>
      <c r="BC252" s="79">
        <v>36.11</v>
      </c>
      <c r="BD252" s="57">
        <v>20.6</v>
      </c>
      <c r="BE252" s="57">
        <v>20.6</v>
      </c>
      <c r="BF252" s="57">
        <v>11.4</v>
      </c>
      <c r="BG252" s="82">
        <v>36</v>
      </c>
      <c r="BH252" s="122" t="s">
        <v>3551</v>
      </c>
      <c r="BI252" s="51" t="s">
        <v>4217</v>
      </c>
      <c r="BJ252" s="83" t="s">
        <v>4233</v>
      </c>
      <c r="BK252" s="83" t="s">
        <v>5886</v>
      </c>
      <c r="BL252" s="83" t="s">
        <v>5877</v>
      </c>
      <c r="BM252" s="83" t="s">
        <v>5851</v>
      </c>
      <c r="BN252" s="83" t="s">
        <v>5878</v>
      </c>
      <c r="BO252" s="83" t="s">
        <v>4235</v>
      </c>
      <c r="BP252" s="83"/>
      <c r="BQ252" s="83"/>
      <c r="BR252" s="83"/>
      <c r="BS252" s="83"/>
      <c r="BT252" s="351" t="s">
        <v>4710</v>
      </c>
      <c r="BU252" s="363" t="s">
        <v>4709</v>
      </c>
      <c r="BV252" s="351" t="s">
        <v>4708</v>
      </c>
      <c r="BW252" s="363" t="s">
        <v>4707</v>
      </c>
      <c r="BX252" s="96" t="str">
        <f t="shared" si="26"/>
        <v>MR306 Mesh, 18x9, +18mm Offset, 5x150, 116.5mm Centerbore, Matte Black</v>
      </c>
      <c r="BY252" s="83" t="s">
        <v>4044</v>
      </c>
      <c r="BZ252" s="83" t="s">
        <v>4045</v>
      </c>
      <c r="CA252" s="83" t="str">
        <f t="shared" si="24"/>
        <v>STREET (3XX)</v>
      </c>
    </row>
    <row r="253" spans="1:79" s="39" customFormat="1" ht="15" customHeight="1">
      <c r="A253" s="23">
        <f t="shared" si="25"/>
        <v>251</v>
      </c>
      <c r="B253" s="105" t="s">
        <v>84</v>
      </c>
      <c r="C253" s="105" t="s">
        <v>1072</v>
      </c>
      <c r="D253" s="5" t="s">
        <v>4831</v>
      </c>
      <c r="E253" s="94" t="str">
        <f>CONCATENATE(LEFT(D253,5),VLOOKUP(CONCATENATE(N253,"x",O253),'PART NUMBER GUIDE'!$B$9:$C$45,2,FALSE),VLOOKUP(CONCATENATE(P253, V253), 'PART NUMBER GUIDE'!$Q$6:$R$84, 2, FALSE),VLOOKUP(Y253,'PART NUMBER GUIDE'!$J$8:$K$37,2, FALSE),IF(U253="N/A",IF(ABS(S253)&lt;10,"0"&amp;ABS(S253),ABS(S253)),CONCATENATE(LEFT(U253,1),RIGHT(U253,1))), F253, G253)</f>
        <v>MR30689060512N</v>
      </c>
      <c r="F253" s="93" t="s">
        <v>2239</v>
      </c>
      <c r="G253" s="93"/>
      <c r="H253" s="81" t="s">
        <v>529</v>
      </c>
      <c r="I253" s="356">
        <v>41640</v>
      </c>
      <c r="J253" s="87" t="s">
        <v>1265</v>
      </c>
      <c r="K253" s="400">
        <v>390</v>
      </c>
      <c r="L253" s="95">
        <f t="shared" si="21"/>
        <v>390</v>
      </c>
      <c r="M253" s="402"/>
      <c r="N253" s="13">
        <v>18</v>
      </c>
      <c r="O253" s="8">
        <v>9</v>
      </c>
      <c r="P253" s="105" t="str">
        <f t="shared" si="22"/>
        <v>6x5.5</v>
      </c>
      <c r="Q253" s="3">
        <v>6</v>
      </c>
      <c r="R253" s="3">
        <v>5.5</v>
      </c>
      <c r="S253" s="13">
        <v>-12</v>
      </c>
      <c r="T253" s="17">
        <v>4.5</v>
      </c>
      <c r="U253" s="106" t="s">
        <v>85</v>
      </c>
      <c r="V253" s="20">
        <v>108</v>
      </c>
      <c r="W253" s="8">
        <v>31.33</v>
      </c>
      <c r="X253" s="369">
        <v>2500</v>
      </c>
      <c r="Y253" s="81" t="s">
        <v>2309</v>
      </c>
      <c r="Z253" s="81" t="s">
        <v>3002</v>
      </c>
      <c r="AA253" s="369" t="str">
        <f t="shared" si="23"/>
        <v>18x9, 6x5.5, -12 OS</v>
      </c>
      <c r="AB253" s="3" t="s">
        <v>1613</v>
      </c>
      <c r="AC253" s="92">
        <f>_xlfn.IFNA(VLOOKUP(AB253,ACCESSORIES!F:K,6,FALSE),"N/A")</f>
        <v>33</v>
      </c>
      <c r="AD253" s="89" t="s">
        <v>85</v>
      </c>
      <c r="AE253" s="105" t="s">
        <v>85</v>
      </c>
      <c r="AF253" s="105" t="s">
        <v>3016</v>
      </c>
      <c r="AG253" s="105" t="s">
        <v>1950</v>
      </c>
      <c r="AH253" s="9">
        <f>_xlfn.IFNA(VLOOKUP(AG253,ACCESSORIES!F:K,6,FALSE),"N/A")</f>
        <v>1.1000000000000001</v>
      </c>
      <c r="AI253" s="105" t="s">
        <v>266</v>
      </c>
      <c r="AJ253" s="105" t="s">
        <v>85</v>
      </c>
      <c r="AK253" s="3" t="s">
        <v>85</v>
      </c>
      <c r="AL253" s="105" t="s">
        <v>85</v>
      </c>
      <c r="AM253" s="105">
        <v>16.5</v>
      </c>
      <c r="AN253" s="105">
        <v>168</v>
      </c>
      <c r="AO253" s="26">
        <v>7</v>
      </c>
      <c r="AP253" s="26">
        <v>19</v>
      </c>
      <c r="AQ253" s="26">
        <v>37</v>
      </c>
      <c r="AR253" s="26">
        <v>53</v>
      </c>
      <c r="AS253" s="26">
        <v>220</v>
      </c>
      <c r="AT253" s="111">
        <v>216</v>
      </c>
      <c r="AU253" s="106">
        <v>104.4</v>
      </c>
      <c r="AV253" s="55">
        <v>61.8</v>
      </c>
      <c r="AW253" s="55">
        <v>61.8</v>
      </c>
      <c r="AX253" s="55">
        <v>47</v>
      </c>
      <c r="AY253" s="105" t="s">
        <v>85</v>
      </c>
      <c r="AZ253" s="104" t="str">
        <f>_xlfn.IFNA(VLOOKUP(AY253,ACCESSORIES!F:K,6,FALSE),"N/A")</f>
        <v>N/A</v>
      </c>
      <c r="BA253" s="105" t="s">
        <v>85</v>
      </c>
      <c r="BB253" s="104" t="str">
        <f>_xlfn.IFNA(VLOOKUP(BA253,ACCESSORIES!F:K,6,FALSE),"N/A")</f>
        <v>N/A</v>
      </c>
      <c r="BC253" s="79">
        <v>36.29</v>
      </c>
      <c r="BD253" s="57">
        <v>20.6</v>
      </c>
      <c r="BE253" s="57">
        <v>20.6</v>
      </c>
      <c r="BF253" s="57">
        <v>11.4</v>
      </c>
      <c r="BG253" s="82">
        <v>36</v>
      </c>
      <c r="BH253" s="122" t="s">
        <v>3551</v>
      </c>
      <c r="BI253" s="51" t="s">
        <v>4217</v>
      </c>
      <c r="BJ253" s="83" t="s">
        <v>4233</v>
      </c>
      <c r="BK253" s="83" t="s">
        <v>5886</v>
      </c>
      <c r="BL253" s="83" t="s">
        <v>5877</v>
      </c>
      <c r="BM253" s="83" t="s">
        <v>5851</v>
      </c>
      <c r="BN253" s="83" t="s">
        <v>5878</v>
      </c>
      <c r="BO253" s="83" t="s">
        <v>4235</v>
      </c>
      <c r="BP253" s="83"/>
      <c r="BQ253" s="83"/>
      <c r="BR253" s="83"/>
      <c r="BS253" s="83"/>
      <c r="BT253" s="351" t="s">
        <v>4714</v>
      </c>
      <c r="BU253" s="363" t="s">
        <v>4713</v>
      </c>
      <c r="BV253" s="351" t="s">
        <v>4712</v>
      </c>
      <c r="BW253" s="363" t="s">
        <v>4711</v>
      </c>
      <c r="BX253" s="96" t="str">
        <f t="shared" si="26"/>
        <v>MR306 Mesh, 18x9, -12mm Offset, 6x5.5, 108mm Centerbore, Matte Black</v>
      </c>
      <c r="BY253" s="83" t="s">
        <v>4044</v>
      </c>
      <c r="BZ253" s="83" t="s">
        <v>4045</v>
      </c>
      <c r="CA253" s="83" t="str">
        <f t="shared" si="24"/>
        <v>STREET (3XX)</v>
      </c>
    </row>
    <row r="254" spans="1:79" s="39" customFormat="1" ht="15" customHeight="1">
      <c r="A254" s="23">
        <f t="shared" si="25"/>
        <v>252</v>
      </c>
      <c r="B254" s="105" t="s">
        <v>84</v>
      </c>
      <c r="C254" s="105" t="s">
        <v>1072</v>
      </c>
      <c r="D254" s="5" t="s">
        <v>4831</v>
      </c>
      <c r="E254" s="94" t="str">
        <f>CONCATENATE(LEFT(D254,5),VLOOKUP(CONCATENATE(N254,"x",O254),'PART NUMBER GUIDE'!$B$9:$C$45,2,FALSE),VLOOKUP(CONCATENATE(P254, V254), 'PART NUMBER GUIDE'!$Q$6:$R$84, 2, FALSE),VLOOKUP(Y254,'PART NUMBER GUIDE'!$J$8:$K$37,2, FALSE),IF(U254="N/A",IF(ABS(S254)&lt;10,"0"&amp;ABS(S254),ABS(S254)),CONCATENATE(LEFT(U254,1),RIGHT(U254,1))), F254, G254)</f>
        <v>MR30689060518</v>
      </c>
      <c r="F254" s="93"/>
      <c r="G254" s="93"/>
      <c r="H254" s="81" t="s">
        <v>530</v>
      </c>
      <c r="I254" s="356">
        <v>41640</v>
      </c>
      <c r="J254" s="87" t="s">
        <v>1265</v>
      </c>
      <c r="K254" s="400">
        <v>390</v>
      </c>
      <c r="L254" s="95">
        <f t="shared" si="21"/>
        <v>390</v>
      </c>
      <c r="M254" s="402"/>
      <c r="N254" s="13">
        <v>18</v>
      </c>
      <c r="O254" s="8">
        <v>9</v>
      </c>
      <c r="P254" s="105" t="str">
        <f t="shared" si="22"/>
        <v>6x5.5</v>
      </c>
      <c r="Q254" s="3">
        <v>6</v>
      </c>
      <c r="R254" s="3">
        <v>5.5</v>
      </c>
      <c r="S254" s="13">
        <v>18</v>
      </c>
      <c r="T254" s="20">
        <v>5.75</v>
      </c>
      <c r="U254" s="106" t="s">
        <v>85</v>
      </c>
      <c r="V254" s="20">
        <v>108</v>
      </c>
      <c r="W254" s="8">
        <v>31.33</v>
      </c>
      <c r="X254" s="369">
        <v>2500</v>
      </c>
      <c r="Y254" s="81" t="s">
        <v>2309</v>
      </c>
      <c r="Z254" s="81" t="s">
        <v>3002</v>
      </c>
      <c r="AA254" s="369" t="str">
        <f t="shared" si="23"/>
        <v>18x9, 6x5.5, 18 OS</v>
      </c>
      <c r="AB254" s="3" t="s">
        <v>1613</v>
      </c>
      <c r="AC254" s="92">
        <f>_xlfn.IFNA(VLOOKUP(AB254,ACCESSORIES!F:K,6,FALSE),"N/A")</f>
        <v>33</v>
      </c>
      <c r="AD254" s="89" t="s">
        <v>85</v>
      </c>
      <c r="AE254" s="82" t="s">
        <v>85</v>
      </c>
      <c r="AF254" s="105" t="s">
        <v>3016</v>
      </c>
      <c r="AG254" s="105" t="s">
        <v>1950</v>
      </c>
      <c r="AH254" s="9">
        <f>_xlfn.IFNA(VLOOKUP(AG254,ACCESSORIES!F:K,6,FALSE),"N/A")</f>
        <v>1.1000000000000001</v>
      </c>
      <c r="AI254" s="105" t="s">
        <v>266</v>
      </c>
      <c r="AJ254" s="105" t="s">
        <v>85</v>
      </c>
      <c r="AK254" s="3" t="s">
        <v>85</v>
      </c>
      <c r="AL254" s="105" t="s">
        <v>85</v>
      </c>
      <c r="AM254" s="105">
        <v>16.5</v>
      </c>
      <c r="AN254" s="105">
        <v>168</v>
      </c>
      <c r="AO254" s="26">
        <v>3</v>
      </c>
      <c r="AP254" s="26">
        <v>19</v>
      </c>
      <c r="AQ254" s="26">
        <v>27</v>
      </c>
      <c r="AR254" s="26">
        <v>33</v>
      </c>
      <c r="AS254" s="26">
        <v>217</v>
      </c>
      <c r="AT254" s="26">
        <v>208</v>
      </c>
      <c r="AU254" s="106">
        <v>104.4</v>
      </c>
      <c r="AV254" s="55">
        <v>61.8</v>
      </c>
      <c r="AW254" s="55">
        <v>61.8</v>
      </c>
      <c r="AX254" s="55">
        <v>44</v>
      </c>
      <c r="AY254" s="105" t="s">
        <v>85</v>
      </c>
      <c r="AZ254" s="104" t="str">
        <f>_xlfn.IFNA(VLOOKUP(AY254,ACCESSORIES!F:K,6,FALSE),"N/A")</f>
        <v>N/A</v>
      </c>
      <c r="BA254" s="105" t="s">
        <v>85</v>
      </c>
      <c r="BB254" s="104" t="str">
        <f>_xlfn.IFNA(VLOOKUP(BA254,ACCESSORIES!F:K,6,FALSE),"N/A")</f>
        <v>N/A</v>
      </c>
      <c r="BC254" s="79">
        <v>36.29</v>
      </c>
      <c r="BD254" s="57">
        <v>20.6</v>
      </c>
      <c r="BE254" s="57">
        <v>20.6</v>
      </c>
      <c r="BF254" s="57">
        <v>11.4</v>
      </c>
      <c r="BG254" s="82">
        <v>36</v>
      </c>
      <c r="BH254" s="122" t="s">
        <v>3551</v>
      </c>
      <c r="BI254" s="51" t="s">
        <v>4217</v>
      </c>
      <c r="BJ254" s="83" t="s">
        <v>4233</v>
      </c>
      <c r="BK254" s="83" t="s">
        <v>5886</v>
      </c>
      <c r="BL254" s="83" t="s">
        <v>5877</v>
      </c>
      <c r="BM254" s="83" t="s">
        <v>5851</v>
      </c>
      <c r="BN254" s="83" t="s">
        <v>5878</v>
      </c>
      <c r="BO254" s="83" t="s">
        <v>4235</v>
      </c>
      <c r="BP254" s="83"/>
      <c r="BQ254" s="83"/>
      <c r="BR254" s="83"/>
      <c r="BS254" s="83"/>
      <c r="BT254" s="351" t="s">
        <v>4714</v>
      </c>
      <c r="BU254" s="363" t="s">
        <v>4713</v>
      </c>
      <c r="BV254" s="351" t="s">
        <v>4712</v>
      </c>
      <c r="BW254" s="363" t="s">
        <v>4711</v>
      </c>
      <c r="BX254" s="96" t="str">
        <f t="shared" si="26"/>
        <v>MR306 Mesh, 18x9, +18mm Offset, 6x5.5, 108mm Centerbore, Matte Black</v>
      </c>
      <c r="BY254" s="83" t="s">
        <v>4044</v>
      </c>
      <c r="BZ254" s="83" t="s">
        <v>4045</v>
      </c>
      <c r="CA254" s="83" t="str">
        <f t="shared" si="24"/>
        <v>STREET (3XX)</v>
      </c>
    </row>
    <row r="255" spans="1:79" s="39" customFormat="1" ht="15" customHeight="1">
      <c r="A255" s="23">
        <f t="shared" si="25"/>
        <v>253</v>
      </c>
      <c r="B255" s="105" t="s">
        <v>84</v>
      </c>
      <c r="C255" s="105" t="s">
        <v>1072</v>
      </c>
      <c r="D255" s="5" t="s">
        <v>4831</v>
      </c>
      <c r="E255" s="94" t="str">
        <f>CONCATENATE(LEFT(D255,5),VLOOKUP(CONCATENATE(N255,"x",O255),'PART NUMBER GUIDE'!$B$9:$C$45,2,FALSE),VLOOKUP(CONCATENATE(P255, V255), 'PART NUMBER GUIDE'!$Q$6:$R$84, 2, FALSE),VLOOKUP(Y255,'PART NUMBER GUIDE'!$J$8:$K$37,2, FALSE),IF(U255="N/A",IF(ABS(S255)&lt;10,"0"&amp;ABS(S255),ABS(S255)),CONCATENATE(LEFT(U255,1),RIGHT(U255,1))), F255, G255)</f>
        <v>MR30689080512N</v>
      </c>
      <c r="F255" s="93" t="s">
        <v>2239</v>
      </c>
      <c r="G255" s="93"/>
      <c r="H255" s="81" t="s">
        <v>531</v>
      </c>
      <c r="I255" s="356">
        <v>41640</v>
      </c>
      <c r="J255" s="87" t="s">
        <v>1265</v>
      </c>
      <c r="K255" s="400">
        <v>390</v>
      </c>
      <c r="L255" s="95">
        <f t="shared" si="21"/>
        <v>390</v>
      </c>
      <c r="M255" s="402"/>
      <c r="N255" s="13">
        <v>18</v>
      </c>
      <c r="O255" s="8">
        <v>9</v>
      </c>
      <c r="P255" s="105" t="str">
        <f t="shared" si="22"/>
        <v>8x6.5</v>
      </c>
      <c r="Q255" s="3">
        <v>8</v>
      </c>
      <c r="R255" s="3">
        <v>6.5</v>
      </c>
      <c r="S255" s="7">
        <v>-12</v>
      </c>
      <c r="T255" s="17">
        <v>4.5</v>
      </c>
      <c r="U255" s="106" t="s">
        <v>85</v>
      </c>
      <c r="V255" s="17">
        <v>130.81</v>
      </c>
      <c r="W255" s="8">
        <v>32.47</v>
      </c>
      <c r="X255" s="369">
        <v>3600</v>
      </c>
      <c r="Y255" s="81" t="s">
        <v>2309</v>
      </c>
      <c r="Z255" s="81" t="s">
        <v>3002</v>
      </c>
      <c r="AA255" s="369" t="str">
        <f t="shared" si="23"/>
        <v>18x9, 8x6.5, -12 OS</v>
      </c>
      <c r="AB255" s="3" t="s">
        <v>1617</v>
      </c>
      <c r="AC255" s="92">
        <f>_xlfn.IFNA(VLOOKUP(AB255,ACCESSORIES!F:K,6,FALSE),"N/A")</f>
        <v>33</v>
      </c>
      <c r="AD255" s="89" t="s">
        <v>85</v>
      </c>
      <c r="AE255" s="105" t="s">
        <v>85</v>
      </c>
      <c r="AF255" s="3" t="s">
        <v>3020</v>
      </c>
      <c r="AG255" s="105" t="s">
        <v>1950</v>
      </c>
      <c r="AH255" s="9">
        <f>_xlfn.IFNA(VLOOKUP(AG255,ACCESSORIES!F:K,6,FALSE),"N/A")</f>
        <v>1.1000000000000001</v>
      </c>
      <c r="AI255" s="105" t="s">
        <v>266</v>
      </c>
      <c r="AJ255" s="105" t="s">
        <v>85</v>
      </c>
      <c r="AK255" s="3" t="s">
        <v>85</v>
      </c>
      <c r="AL255" s="105" t="s">
        <v>85</v>
      </c>
      <c r="AM255" s="105">
        <v>16.5</v>
      </c>
      <c r="AN255" s="105">
        <v>197</v>
      </c>
      <c r="AO255" s="26">
        <v>3</v>
      </c>
      <c r="AP255" s="26">
        <v>3</v>
      </c>
      <c r="AQ255" s="26">
        <v>37</v>
      </c>
      <c r="AR255" s="26">
        <v>53</v>
      </c>
      <c r="AS255" s="26">
        <v>220</v>
      </c>
      <c r="AT255" s="26">
        <v>216</v>
      </c>
      <c r="AU255" s="110">
        <v>125</v>
      </c>
      <c r="AV255" s="55">
        <v>76</v>
      </c>
      <c r="AW255" s="55">
        <v>76</v>
      </c>
      <c r="AX255" s="55">
        <v>47</v>
      </c>
      <c r="AY255" s="105" t="s">
        <v>85</v>
      </c>
      <c r="AZ255" s="104" t="str">
        <f>_xlfn.IFNA(VLOOKUP(AY255,ACCESSORIES!F:K,6,FALSE),"N/A")</f>
        <v>N/A</v>
      </c>
      <c r="BA255" s="105" t="s">
        <v>85</v>
      </c>
      <c r="BB255" s="104" t="str">
        <f>_xlfn.IFNA(VLOOKUP(BA255,ACCESSORIES!F:K,6,FALSE),"N/A")</f>
        <v>N/A</v>
      </c>
      <c r="BC255" s="79">
        <v>37.08</v>
      </c>
      <c r="BD255" s="57">
        <v>20.6</v>
      </c>
      <c r="BE255" s="57">
        <v>20.6</v>
      </c>
      <c r="BF255" s="57">
        <v>11.4</v>
      </c>
      <c r="BG255" s="82">
        <v>36</v>
      </c>
      <c r="BH255" s="122" t="s">
        <v>3551</v>
      </c>
      <c r="BI255" s="51" t="s">
        <v>4217</v>
      </c>
      <c r="BJ255" s="83" t="s">
        <v>4233</v>
      </c>
      <c r="BK255" s="83" t="s">
        <v>5886</v>
      </c>
      <c r="BL255" s="83" t="s">
        <v>5877</v>
      </c>
      <c r="BM255" s="83" t="s">
        <v>5851</v>
      </c>
      <c r="BN255" s="83" t="s">
        <v>5878</v>
      </c>
      <c r="BO255" s="83" t="s">
        <v>4235</v>
      </c>
      <c r="BP255" s="83"/>
      <c r="BQ255" s="83"/>
      <c r="BR255" s="83"/>
      <c r="BS255" s="83"/>
      <c r="BT255" s="351" t="s">
        <v>4718</v>
      </c>
      <c r="BU255" s="363" t="s">
        <v>4717</v>
      </c>
      <c r="BV255" s="351" t="s">
        <v>4716</v>
      </c>
      <c r="BW255" s="363" t="s">
        <v>4715</v>
      </c>
      <c r="BX255" s="96" t="str">
        <f t="shared" si="26"/>
        <v>MR306 Mesh, 18x9, -12mm Offset, 8x6.5, 130.81mm Centerbore, Matte Black</v>
      </c>
      <c r="BY255" s="83" t="s">
        <v>4044</v>
      </c>
      <c r="BZ255" s="83" t="s">
        <v>4045</v>
      </c>
      <c r="CA255" s="83" t="str">
        <f t="shared" si="24"/>
        <v>STREET (3XX)</v>
      </c>
    </row>
    <row r="256" spans="1:79" s="39" customFormat="1" ht="15" customHeight="1">
      <c r="A256" s="23">
        <f t="shared" si="25"/>
        <v>254</v>
      </c>
      <c r="B256" s="105" t="s">
        <v>84</v>
      </c>
      <c r="C256" s="105" t="s">
        <v>1072</v>
      </c>
      <c r="D256" s="5" t="s">
        <v>4831</v>
      </c>
      <c r="E256" s="94" t="str">
        <f>CONCATENATE(LEFT(D256,5),VLOOKUP(CONCATENATE(N256,"x",O256),'PART NUMBER GUIDE'!$B$9:$C$45,2,FALSE),VLOOKUP(CONCATENATE(P256, V256), 'PART NUMBER GUIDE'!$Q$6:$R$84, 2, FALSE),VLOOKUP(Y256,'PART NUMBER GUIDE'!$J$8:$K$37,2, FALSE),IF(U256="N/A",IF(ABS(S256)&lt;10,"0"&amp;ABS(S256),ABS(S256)),CONCATENATE(LEFT(U256,1),RIGHT(U256,1))), F256, G256)</f>
        <v>MR30689080518</v>
      </c>
      <c r="F256" s="93"/>
      <c r="G256" s="93"/>
      <c r="H256" s="81" t="s">
        <v>532</v>
      </c>
      <c r="I256" s="356">
        <v>41640</v>
      </c>
      <c r="J256" s="87" t="s">
        <v>1265</v>
      </c>
      <c r="K256" s="400">
        <v>390</v>
      </c>
      <c r="L256" s="95">
        <f t="shared" si="21"/>
        <v>390</v>
      </c>
      <c r="M256" s="402"/>
      <c r="N256" s="13">
        <v>18</v>
      </c>
      <c r="O256" s="8">
        <v>9</v>
      </c>
      <c r="P256" s="105" t="str">
        <f t="shared" si="22"/>
        <v>8x6.5</v>
      </c>
      <c r="Q256" s="3">
        <v>8</v>
      </c>
      <c r="R256" s="3">
        <v>6.5</v>
      </c>
      <c r="S256" s="3">
        <v>18</v>
      </c>
      <c r="T256" s="20">
        <v>5.75</v>
      </c>
      <c r="U256" s="106" t="s">
        <v>85</v>
      </c>
      <c r="V256" s="17">
        <v>130.81</v>
      </c>
      <c r="W256" s="8">
        <v>32</v>
      </c>
      <c r="X256" s="369">
        <v>3600</v>
      </c>
      <c r="Y256" s="81" t="s">
        <v>2309</v>
      </c>
      <c r="Z256" s="81" t="s">
        <v>3002</v>
      </c>
      <c r="AA256" s="369" t="str">
        <f t="shared" si="23"/>
        <v>18x9, 8x6.5, 18 OS</v>
      </c>
      <c r="AB256" s="3" t="s">
        <v>1617</v>
      </c>
      <c r="AC256" s="92">
        <f>_xlfn.IFNA(VLOOKUP(AB256,ACCESSORIES!F:K,6,FALSE),"N/A")</f>
        <v>33</v>
      </c>
      <c r="AD256" s="89" t="s">
        <v>85</v>
      </c>
      <c r="AE256" s="82" t="s">
        <v>85</v>
      </c>
      <c r="AF256" s="3" t="s">
        <v>3020</v>
      </c>
      <c r="AG256" s="105" t="s">
        <v>1950</v>
      </c>
      <c r="AH256" s="9">
        <f>_xlfn.IFNA(VLOOKUP(AG256,ACCESSORIES!F:K,6,FALSE),"N/A")</f>
        <v>1.1000000000000001</v>
      </c>
      <c r="AI256" s="105" t="s">
        <v>266</v>
      </c>
      <c r="AJ256" s="105" t="s">
        <v>85</v>
      </c>
      <c r="AK256" s="3" t="s">
        <v>85</v>
      </c>
      <c r="AL256" s="105" t="s">
        <v>85</v>
      </c>
      <c r="AM256" s="105">
        <v>16.5</v>
      </c>
      <c r="AN256" s="105">
        <v>197</v>
      </c>
      <c r="AO256" s="26">
        <v>3</v>
      </c>
      <c r="AP256" s="26">
        <v>3</v>
      </c>
      <c r="AQ256" s="26">
        <v>27</v>
      </c>
      <c r="AR256" s="26">
        <v>33</v>
      </c>
      <c r="AS256" s="26">
        <v>217</v>
      </c>
      <c r="AT256" s="26">
        <v>208</v>
      </c>
      <c r="AU256" s="110">
        <v>125</v>
      </c>
      <c r="AV256" s="55">
        <v>76</v>
      </c>
      <c r="AW256" s="55">
        <v>76</v>
      </c>
      <c r="AX256" s="55">
        <v>44</v>
      </c>
      <c r="AY256" s="105" t="s">
        <v>85</v>
      </c>
      <c r="AZ256" s="104" t="str">
        <f>_xlfn.IFNA(VLOOKUP(AY256,ACCESSORIES!F:K,6,FALSE),"N/A")</f>
        <v>N/A</v>
      </c>
      <c r="BA256" s="105" t="s">
        <v>85</v>
      </c>
      <c r="BB256" s="104" t="str">
        <f>_xlfn.IFNA(VLOOKUP(BA256,ACCESSORIES!F:K,6,FALSE),"N/A")</f>
        <v>N/A</v>
      </c>
      <c r="BC256" s="79">
        <v>35.5</v>
      </c>
      <c r="BD256" s="57">
        <v>20.6</v>
      </c>
      <c r="BE256" s="57">
        <v>20.6</v>
      </c>
      <c r="BF256" s="57">
        <v>11.4</v>
      </c>
      <c r="BG256" s="82">
        <v>36</v>
      </c>
      <c r="BH256" s="122" t="s">
        <v>3551</v>
      </c>
      <c r="BI256" s="51" t="s">
        <v>4217</v>
      </c>
      <c r="BJ256" s="83" t="s">
        <v>4233</v>
      </c>
      <c r="BK256" s="83" t="s">
        <v>5886</v>
      </c>
      <c r="BL256" s="83" t="s">
        <v>5877</v>
      </c>
      <c r="BM256" s="83" t="s">
        <v>5851</v>
      </c>
      <c r="BN256" s="83" t="s">
        <v>5878</v>
      </c>
      <c r="BO256" s="83" t="s">
        <v>4235</v>
      </c>
      <c r="BP256" s="83"/>
      <c r="BQ256" s="83"/>
      <c r="BR256" s="83"/>
      <c r="BS256" s="83"/>
      <c r="BT256" s="351" t="s">
        <v>4718</v>
      </c>
      <c r="BU256" s="363" t="s">
        <v>4717</v>
      </c>
      <c r="BV256" s="351" t="s">
        <v>4716</v>
      </c>
      <c r="BW256" s="363" t="s">
        <v>4715</v>
      </c>
      <c r="BX256" s="96" t="str">
        <f t="shared" si="26"/>
        <v>MR306 Mesh, 18x9, +18mm Offset, 8x6.5, 130.81mm Centerbore, Matte Black</v>
      </c>
      <c r="BY256" s="83" t="s">
        <v>4044</v>
      </c>
      <c r="BZ256" s="83" t="s">
        <v>4045</v>
      </c>
      <c r="CA256" s="83" t="str">
        <f t="shared" si="24"/>
        <v>STREET (3XX)</v>
      </c>
    </row>
    <row r="257" spans="1:79" s="39" customFormat="1" ht="15" customHeight="1">
      <c r="A257" s="23">
        <f t="shared" si="25"/>
        <v>255</v>
      </c>
      <c r="B257" s="105" t="s">
        <v>84</v>
      </c>
      <c r="C257" s="105" t="s">
        <v>1072</v>
      </c>
      <c r="D257" s="5" t="s">
        <v>4831</v>
      </c>
      <c r="E257" s="94" t="str">
        <f>CONCATENATE(LEFT(D257,5),VLOOKUP(CONCATENATE(N257,"x",O257),'PART NUMBER GUIDE'!$B$9:$C$45,2,FALSE),VLOOKUP(CONCATENATE(P257, V257), 'PART NUMBER GUIDE'!$Q$6:$R$84, 2, FALSE),VLOOKUP(Y257,'PART NUMBER GUIDE'!$J$8:$K$37,2, FALSE),IF(U257="N/A",IF(ABS(S257)&lt;10,"0"&amp;ABS(S257),ABS(S257)),CONCATENATE(LEFT(U257,1),RIGHT(U257,1))), F257, G257)</f>
        <v>MR30689087512N</v>
      </c>
      <c r="F257" s="93" t="s">
        <v>2239</v>
      </c>
      <c r="G257" s="93"/>
      <c r="H257" s="81" t="s">
        <v>533</v>
      </c>
      <c r="I257" s="356">
        <v>41640</v>
      </c>
      <c r="J257" s="87" t="s">
        <v>1265</v>
      </c>
      <c r="K257" s="400">
        <v>390</v>
      </c>
      <c r="L257" s="95">
        <f t="shared" si="21"/>
        <v>390</v>
      </c>
      <c r="M257" s="402"/>
      <c r="N257" s="13">
        <v>18</v>
      </c>
      <c r="O257" s="8">
        <v>9</v>
      </c>
      <c r="P257" s="105" t="str">
        <f t="shared" si="22"/>
        <v>8x170</v>
      </c>
      <c r="Q257" s="3">
        <v>8</v>
      </c>
      <c r="R257" s="3">
        <v>170</v>
      </c>
      <c r="S257" s="3">
        <v>-12</v>
      </c>
      <c r="T257" s="17">
        <v>4.5</v>
      </c>
      <c r="U257" s="106" t="s">
        <v>85</v>
      </c>
      <c r="V257" s="17">
        <v>130.81</v>
      </c>
      <c r="W257" s="8">
        <v>32.47</v>
      </c>
      <c r="X257" s="369">
        <v>3600</v>
      </c>
      <c r="Y257" s="81" t="s">
        <v>2309</v>
      </c>
      <c r="Z257" s="81" t="s">
        <v>3002</v>
      </c>
      <c r="AA257" s="369" t="str">
        <f t="shared" si="23"/>
        <v>18x9, 8x170, -12 OS</v>
      </c>
      <c r="AB257" s="3" t="s">
        <v>1617</v>
      </c>
      <c r="AC257" s="92">
        <f>_xlfn.IFNA(VLOOKUP(AB257,ACCESSORIES!F:K,6,FALSE),"N/A")</f>
        <v>33</v>
      </c>
      <c r="AD257" s="89" t="s">
        <v>85</v>
      </c>
      <c r="AE257" s="105" t="s">
        <v>85</v>
      </c>
      <c r="AF257" s="3" t="s">
        <v>3020</v>
      </c>
      <c r="AG257" s="105" t="s">
        <v>1950</v>
      </c>
      <c r="AH257" s="9">
        <f>_xlfn.IFNA(VLOOKUP(AG257,ACCESSORIES!F:K,6,FALSE),"N/A")</f>
        <v>1.1000000000000001</v>
      </c>
      <c r="AI257" s="105" t="s">
        <v>266</v>
      </c>
      <c r="AJ257" s="105" t="s">
        <v>85</v>
      </c>
      <c r="AK257" s="3" t="s">
        <v>85</v>
      </c>
      <c r="AL257" s="105" t="s">
        <v>85</v>
      </c>
      <c r="AM257" s="105">
        <v>16.5</v>
      </c>
      <c r="AN257" s="105">
        <v>197</v>
      </c>
      <c r="AO257" s="26">
        <v>3</v>
      </c>
      <c r="AP257" s="26">
        <v>3</v>
      </c>
      <c r="AQ257" s="26">
        <v>37</v>
      </c>
      <c r="AR257" s="26">
        <v>53</v>
      </c>
      <c r="AS257" s="26">
        <v>220</v>
      </c>
      <c r="AT257" s="26">
        <v>216</v>
      </c>
      <c r="AU257" s="110">
        <v>125</v>
      </c>
      <c r="AV257" s="55">
        <v>76</v>
      </c>
      <c r="AW257" s="55">
        <v>76</v>
      </c>
      <c r="AX257" s="55">
        <v>47</v>
      </c>
      <c r="AY257" s="105" t="s">
        <v>85</v>
      </c>
      <c r="AZ257" s="104" t="str">
        <f>_xlfn.IFNA(VLOOKUP(AY257,ACCESSORIES!F:K,6,FALSE),"N/A")</f>
        <v>N/A</v>
      </c>
      <c r="BA257" s="105" t="s">
        <v>85</v>
      </c>
      <c r="BB257" s="104" t="str">
        <f>_xlfn.IFNA(VLOOKUP(BA257,ACCESSORIES!F:K,6,FALSE),"N/A")</f>
        <v>N/A</v>
      </c>
      <c r="BC257" s="79">
        <v>36.99</v>
      </c>
      <c r="BD257" s="57">
        <v>20.6</v>
      </c>
      <c r="BE257" s="57">
        <v>20.6</v>
      </c>
      <c r="BF257" s="57">
        <v>11.4</v>
      </c>
      <c r="BG257" s="82">
        <v>36</v>
      </c>
      <c r="BH257" s="122" t="s">
        <v>3551</v>
      </c>
      <c r="BI257" s="51" t="s">
        <v>4217</v>
      </c>
      <c r="BJ257" s="83" t="s">
        <v>4233</v>
      </c>
      <c r="BK257" s="83" t="s">
        <v>5886</v>
      </c>
      <c r="BL257" s="83" t="s">
        <v>5877</v>
      </c>
      <c r="BM257" s="83" t="s">
        <v>5851</v>
      </c>
      <c r="BN257" s="83" t="s">
        <v>5878</v>
      </c>
      <c r="BO257" s="83" t="s">
        <v>4235</v>
      </c>
      <c r="BP257" s="83"/>
      <c r="BQ257" s="83"/>
      <c r="BR257" s="83"/>
      <c r="BS257" s="83"/>
      <c r="BT257" s="351" t="s">
        <v>4718</v>
      </c>
      <c r="BU257" s="363" t="s">
        <v>4717</v>
      </c>
      <c r="BV257" s="351" t="s">
        <v>4716</v>
      </c>
      <c r="BW257" s="363" t="s">
        <v>4715</v>
      </c>
      <c r="BX257" s="96" t="str">
        <f t="shared" si="26"/>
        <v>MR306 Mesh, 18x9, -12mm Offset, 8x170, 130.81mm Centerbore, Matte Black</v>
      </c>
      <c r="BY257" s="83" t="s">
        <v>4044</v>
      </c>
      <c r="BZ257" s="83" t="s">
        <v>4045</v>
      </c>
      <c r="CA257" s="83" t="str">
        <f t="shared" si="24"/>
        <v>STREET (3XX)</v>
      </c>
    </row>
    <row r="258" spans="1:79" s="39" customFormat="1" ht="15" customHeight="1">
      <c r="A258" s="23">
        <f t="shared" si="25"/>
        <v>256</v>
      </c>
      <c r="B258" s="105" t="s">
        <v>84</v>
      </c>
      <c r="C258" s="105" t="s">
        <v>1072</v>
      </c>
      <c r="D258" s="5" t="s">
        <v>4831</v>
      </c>
      <c r="E258" s="94" t="str">
        <f>CONCATENATE(LEFT(D258,5),VLOOKUP(CONCATENATE(N258,"x",O258),'PART NUMBER GUIDE'!$B$9:$C$45,2,FALSE),VLOOKUP(CONCATENATE(P258, V258), 'PART NUMBER GUIDE'!$Q$6:$R$84, 2, FALSE),VLOOKUP(Y258,'PART NUMBER GUIDE'!$J$8:$K$37,2, FALSE),IF(U258="N/A",IF(ABS(S258)&lt;10,"0"&amp;ABS(S258),ABS(S258)),CONCATENATE(LEFT(U258,1),RIGHT(U258,1))), F258, G258)</f>
        <v>MR30689087518</v>
      </c>
      <c r="F258" s="93"/>
      <c r="G258" s="93"/>
      <c r="H258" s="81" t="s">
        <v>534</v>
      </c>
      <c r="I258" s="356">
        <v>41640</v>
      </c>
      <c r="J258" s="87" t="s">
        <v>1265</v>
      </c>
      <c r="K258" s="400">
        <v>390</v>
      </c>
      <c r="L258" s="95">
        <f t="shared" si="21"/>
        <v>390</v>
      </c>
      <c r="M258" s="402"/>
      <c r="N258" s="13">
        <v>18</v>
      </c>
      <c r="O258" s="8">
        <v>9</v>
      </c>
      <c r="P258" s="105" t="str">
        <f t="shared" si="22"/>
        <v>8x170</v>
      </c>
      <c r="Q258" s="3">
        <v>8</v>
      </c>
      <c r="R258" s="3">
        <v>170</v>
      </c>
      <c r="S258" s="3">
        <v>18</v>
      </c>
      <c r="T258" s="20">
        <v>5.75</v>
      </c>
      <c r="U258" s="106" t="s">
        <v>85</v>
      </c>
      <c r="V258" s="17">
        <v>130.81</v>
      </c>
      <c r="W258" s="8">
        <v>31.57</v>
      </c>
      <c r="X258" s="369">
        <v>3600</v>
      </c>
      <c r="Y258" s="81" t="s">
        <v>2309</v>
      </c>
      <c r="Z258" s="81" t="s">
        <v>3002</v>
      </c>
      <c r="AA258" s="369" t="str">
        <f t="shared" si="23"/>
        <v>18x9, 8x170, 18 OS</v>
      </c>
      <c r="AB258" s="3" t="s">
        <v>1617</v>
      </c>
      <c r="AC258" s="92">
        <f>_xlfn.IFNA(VLOOKUP(AB258,ACCESSORIES!F:K,6,FALSE),"N/A")</f>
        <v>33</v>
      </c>
      <c r="AD258" s="89" t="s">
        <v>85</v>
      </c>
      <c r="AE258" s="82" t="s">
        <v>85</v>
      </c>
      <c r="AF258" s="3" t="s">
        <v>3020</v>
      </c>
      <c r="AG258" s="105" t="s">
        <v>1950</v>
      </c>
      <c r="AH258" s="9">
        <f>_xlfn.IFNA(VLOOKUP(AG258,ACCESSORIES!F:K,6,FALSE),"N/A")</f>
        <v>1.1000000000000001</v>
      </c>
      <c r="AI258" s="105" t="s">
        <v>266</v>
      </c>
      <c r="AJ258" s="105" t="s">
        <v>85</v>
      </c>
      <c r="AK258" s="3" t="s">
        <v>85</v>
      </c>
      <c r="AL258" s="105" t="s">
        <v>85</v>
      </c>
      <c r="AM258" s="105">
        <v>16.5</v>
      </c>
      <c r="AN258" s="105">
        <v>197</v>
      </c>
      <c r="AO258" s="26">
        <v>3</v>
      </c>
      <c r="AP258" s="26">
        <v>3</v>
      </c>
      <c r="AQ258" s="26">
        <v>27</v>
      </c>
      <c r="AR258" s="26">
        <v>33</v>
      </c>
      <c r="AS258" s="26">
        <v>217</v>
      </c>
      <c r="AT258" s="26">
        <v>208</v>
      </c>
      <c r="AU258" s="110">
        <v>125</v>
      </c>
      <c r="AV258" s="55">
        <v>76</v>
      </c>
      <c r="AW258" s="55">
        <v>76</v>
      </c>
      <c r="AX258" s="55">
        <v>44</v>
      </c>
      <c r="AY258" s="105" t="s">
        <v>85</v>
      </c>
      <c r="AZ258" s="104" t="str">
        <f>_xlfn.IFNA(VLOOKUP(AY258,ACCESSORIES!F:K,6,FALSE),"N/A")</f>
        <v>N/A</v>
      </c>
      <c r="BA258" s="105" t="s">
        <v>85</v>
      </c>
      <c r="BB258" s="104" t="str">
        <f>_xlfn.IFNA(VLOOKUP(BA258,ACCESSORIES!F:K,6,FALSE),"N/A")</f>
        <v>N/A</v>
      </c>
      <c r="BC258" s="79">
        <v>36.270000000000003</v>
      </c>
      <c r="BD258" s="57">
        <v>20.6</v>
      </c>
      <c r="BE258" s="57">
        <v>20.6</v>
      </c>
      <c r="BF258" s="57">
        <v>11.4</v>
      </c>
      <c r="BG258" s="82">
        <v>36</v>
      </c>
      <c r="BH258" s="122" t="s">
        <v>3551</v>
      </c>
      <c r="BI258" s="51" t="s">
        <v>4217</v>
      </c>
      <c r="BJ258" s="83" t="s">
        <v>4233</v>
      </c>
      <c r="BK258" s="83" t="s">
        <v>5886</v>
      </c>
      <c r="BL258" s="83" t="s">
        <v>5877</v>
      </c>
      <c r="BM258" s="83" t="s">
        <v>5851</v>
      </c>
      <c r="BN258" s="83" t="s">
        <v>5878</v>
      </c>
      <c r="BO258" s="83" t="s">
        <v>4235</v>
      </c>
      <c r="BP258" s="83"/>
      <c r="BQ258" s="83"/>
      <c r="BR258" s="83"/>
      <c r="BS258" s="83"/>
      <c r="BT258" s="351" t="s">
        <v>4718</v>
      </c>
      <c r="BU258" s="363" t="s">
        <v>4717</v>
      </c>
      <c r="BV258" s="351" t="s">
        <v>4716</v>
      </c>
      <c r="BW258" s="363" t="s">
        <v>4715</v>
      </c>
      <c r="BX258" s="96" t="str">
        <f t="shared" si="26"/>
        <v>MR306 Mesh, 18x9, +18mm Offset, 8x170, 130.81mm Centerbore, Matte Black</v>
      </c>
      <c r="BY258" s="83" t="s">
        <v>4044</v>
      </c>
      <c r="BZ258" s="83" t="s">
        <v>4045</v>
      </c>
      <c r="CA258" s="83" t="str">
        <f t="shared" si="24"/>
        <v>STREET (3XX)</v>
      </c>
    </row>
    <row r="259" spans="1:79" s="39" customFormat="1" ht="15" customHeight="1">
      <c r="A259" s="23">
        <f t="shared" si="25"/>
        <v>257</v>
      </c>
      <c r="B259" s="105" t="s">
        <v>84</v>
      </c>
      <c r="C259" s="105" t="s">
        <v>1072</v>
      </c>
      <c r="D259" s="105" t="s">
        <v>1118</v>
      </c>
      <c r="E259" s="94" t="str">
        <f>CONCATENATE(LEFT(D259,5),VLOOKUP(CONCATENATE(N259,"x",O259),'PART NUMBER GUIDE'!$B$9:$C$45,2,FALSE),VLOOKUP(CONCATENATE(P259, V259), 'PART NUMBER GUIDE'!$Q$6:$R$84, 2, FALSE),VLOOKUP(Y259,'PART NUMBER GUIDE'!$J$8:$K$37,2, FALSE),IF(U259="N/A",IF(ABS(S259)&lt;10,"0"&amp;ABS(S259),ABS(S259)),CONCATENATE(LEFT(U259,1),RIGHT(U259,1))), F259, G259)</f>
        <v>MR30778560500</v>
      </c>
      <c r="F259" s="93"/>
      <c r="G259" s="93"/>
      <c r="H259" s="81" t="s">
        <v>545</v>
      </c>
      <c r="I259" s="356">
        <v>41640</v>
      </c>
      <c r="J259" s="87" t="s">
        <v>1265</v>
      </c>
      <c r="K259" s="400">
        <v>362.5</v>
      </c>
      <c r="L259" s="95">
        <f t="shared" ref="L259:L306" si="27">IF(J259="Coming Soon",K259,IF(J259="Active",K259,""))</f>
        <v>362.5</v>
      </c>
      <c r="M259" s="402"/>
      <c r="N259" s="105">
        <v>17</v>
      </c>
      <c r="O259" s="8">
        <v>8.5</v>
      </c>
      <c r="P259" s="105" t="str">
        <f t="shared" ref="P259:P322" si="28">CONCATENATE(Q259,"x",R259)</f>
        <v>6x5.5</v>
      </c>
      <c r="Q259" s="3">
        <v>6</v>
      </c>
      <c r="R259" s="3">
        <v>5.5</v>
      </c>
      <c r="S259" s="3">
        <v>0</v>
      </c>
      <c r="T259" s="17">
        <v>4.75</v>
      </c>
      <c r="U259" s="106" t="s">
        <v>85</v>
      </c>
      <c r="V259" s="17">
        <v>108</v>
      </c>
      <c r="W259" s="10">
        <v>28.27</v>
      </c>
      <c r="X259" s="52">
        <v>2500</v>
      </c>
      <c r="Y259" s="81" t="s">
        <v>2309</v>
      </c>
      <c r="Z259" s="81" t="s">
        <v>3002</v>
      </c>
      <c r="AA259" s="369" t="str">
        <f t="shared" ref="AA259:AA322" si="29">_xlfn.CONCAT(N259,"x",O259,","," ",P259,","," ",S259," ","OS")</f>
        <v>17x8.5, 6x5.5, 0 OS</v>
      </c>
      <c r="AB259" s="82" t="s">
        <v>1600</v>
      </c>
      <c r="AC259" s="92">
        <f>_xlfn.IFNA(VLOOKUP(AB259,ACCESSORIES!F:K,6,FALSE),"N/A")</f>
        <v>33</v>
      </c>
      <c r="AD259" s="89" t="s">
        <v>85</v>
      </c>
      <c r="AE259" s="82" t="s">
        <v>85</v>
      </c>
      <c r="AF259" s="105" t="s">
        <v>3016</v>
      </c>
      <c r="AG259" s="105" t="s">
        <v>1950</v>
      </c>
      <c r="AH259" s="9">
        <f>_xlfn.IFNA(VLOOKUP(AG259,ACCESSORIES!F:K,6,FALSE),"N/A")</f>
        <v>1.1000000000000001</v>
      </c>
      <c r="AI259" s="105" t="s">
        <v>266</v>
      </c>
      <c r="AJ259" s="105" t="s">
        <v>85</v>
      </c>
      <c r="AK259" s="3" t="s">
        <v>85</v>
      </c>
      <c r="AL259" s="105" t="s">
        <v>85</v>
      </c>
      <c r="AM259" s="105">
        <v>16.100000000000001</v>
      </c>
      <c r="AN259" s="105">
        <v>170</v>
      </c>
      <c r="AO259" s="26">
        <v>3</v>
      </c>
      <c r="AP259" s="26">
        <v>10</v>
      </c>
      <c r="AQ259" s="26">
        <v>31</v>
      </c>
      <c r="AR259" s="26">
        <v>26</v>
      </c>
      <c r="AS259" s="26">
        <v>208</v>
      </c>
      <c r="AT259" s="26">
        <v>203</v>
      </c>
      <c r="AU259" s="106">
        <v>107</v>
      </c>
      <c r="AV259" s="55">
        <v>41</v>
      </c>
      <c r="AW259" s="55">
        <v>74</v>
      </c>
      <c r="AX259" s="55">
        <v>48</v>
      </c>
      <c r="AY259" s="105" t="s">
        <v>85</v>
      </c>
      <c r="AZ259" s="104" t="str">
        <f>_xlfn.IFNA(VLOOKUP(AY259,ACCESSORIES!F:K,6,FALSE),"N/A")</f>
        <v>N/A</v>
      </c>
      <c r="BA259" s="105" t="s">
        <v>85</v>
      </c>
      <c r="BB259" s="104" t="str">
        <f>_xlfn.IFNA(VLOOKUP(BA259,ACCESSORIES!F:K,6,FALSE),"N/A")</f>
        <v>N/A</v>
      </c>
      <c r="BC259" s="79">
        <v>33.68</v>
      </c>
      <c r="BD259" s="57">
        <v>19.7</v>
      </c>
      <c r="BE259" s="57">
        <v>19.7</v>
      </c>
      <c r="BF259" s="57">
        <v>11</v>
      </c>
      <c r="BG259" s="82">
        <v>36</v>
      </c>
      <c r="BH259" s="122" t="s">
        <v>3551</v>
      </c>
      <c r="BI259" s="51" t="s">
        <v>4217</v>
      </c>
      <c r="BJ259" s="30" t="s">
        <v>4233</v>
      </c>
      <c r="BK259" s="30" t="s">
        <v>5887</v>
      </c>
      <c r="BL259" s="30" t="s">
        <v>5880</v>
      </c>
      <c r="BM259" s="30" t="s">
        <v>5881</v>
      </c>
      <c r="BN259" s="30" t="s">
        <v>5851</v>
      </c>
      <c r="BO259" s="30" t="s">
        <v>5878</v>
      </c>
      <c r="BP259" s="30" t="s">
        <v>4235</v>
      </c>
      <c r="BQ259" s="30"/>
      <c r="BR259" s="30"/>
      <c r="BS259" s="30"/>
      <c r="BT259" s="416" t="s">
        <v>3663</v>
      </c>
      <c r="BU259" s="363" t="s">
        <v>3664</v>
      </c>
      <c r="BV259" s="351" t="s">
        <v>3665</v>
      </c>
      <c r="BW259" s="363" t="s">
        <v>3666</v>
      </c>
      <c r="BX259" s="96" t="str">
        <f t="shared" si="26"/>
        <v>MR307 Hole, 17x8.5, 0mm Offset, 6x5.5, 108mm Centerbore, Matte Black</v>
      </c>
      <c r="BY259" s="83" t="s">
        <v>4044</v>
      </c>
      <c r="BZ259" s="83" t="s">
        <v>4045</v>
      </c>
      <c r="CA259" s="83" t="str">
        <f t="shared" ref="CA259:CA306" si="30">C259</f>
        <v>STREET (3XX)</v>
      </c>
    </row>
    <row r="260" spans="1:79" s="39" customFormat="1" ht="15" customHeight="1">
      <c r="A260" s="23">
        <f t="shared" si="25"/>
        <v>258</v>
      </c>
      <c r="B260" s="105" t="s">
        <v>84</v>
      </c>
      <c r="C260" s="105" t="s">
        <v>1072</v>
      </c>
      <c r="D260" s="105" t="s">
        <v>1118</v>
      </c>
      <c r="E260" s="94" t="str">
        <f>CONCATENATE(LEFT(D260,5),VLOOKUP(CONCATENATE(N260,"x",O260),'PART NUMBER GUIDE'!$B$9:$C$45,2,FALSE),VLOOKUP(CONCATENATE(P260, V260), 'PART NUMBER GUIDE'!$Q$6:$R$84, 2, FALSE),VLOOKUP(Y260,'PART NUMBER GUIDE'!$J$8:$K$37,2, FALSE),IF(U260="N/A",IF(ABS(S260)&lt;10,"0"&amp;ABS(S260),ABS(S260)),CONCATENATE(LEFT(U260,1),RIGHT(U260,1))), F260, G260)</f>
        <v>MR30778516500</v>
      </c>
      <c r="F260" s="93"/>
      <c r="G260" s="93"/>
      <c r="H260" s="81" t="s">
        <v>546</v>
      </c>
      <c r="I260" s="356">
        <v>41640</v>
      </c>
      <c r="J260" s="87" t="s">
        <v>1265</v>
      </c>
      <c r="K260" s="400">
        <v>362.5</v>
      </c>
      <c r="L260" s="95">
        <f t="shared" si="27"/>
        <v>362.5</v>
      </c>
      <c r="M260" s="402"/>
      <c r="N260" s="105">
        <v>17</v>
      </c>
      <c r="O260" s="8">
        <v>8.5</v>
      </c>
      <c r="P260" s="105" t="str">
        <f t="shared" si="28"/>
        <v>6x135</v>
      </c>
      <c r="Q260" s="3">
        <v>6</v>
      </c>
      <c r="R260" s="3">
        <v>135</v>
      </c>
      <c r="S260" s="3">
        <v>0</v>
      </c>
      <c r="T260" s="17">
        <v>4.75</v>
      </c>
      <c r="U260" s="106" t="s">
        <v>85</v>
      </c>
      <c r="V260" s="17">
        <v>94</v>
      </c>
      <c r="W260" s="10">
        <v>28.55</v>
      </c>
      <c r="X260" s="52">
        <v>2500</v>
      </c>
      <c r="Y260" s="81" t="s">
        <v>2309</v>
      </c>
      <c r="Z260" s="81" t="s">
        <v>3002</v>
      </c>
      <c r="AA260" s="369" t="str">
        <f t="shared" si="29"/>
        <v>17x8.5, 6x135, 0 OS</v>
      </c>
      <c r="AB260" s="82" t="s">
        <v>1596</v>
      </c>
      <c r="AC260" s="92">
        <f>_xlfn.IFNA(VLOOKUP(AB260,ACCESSORIES!F:K,6,FALSE),"N/A")</f>
        <v>33</v>
      </c>
      <c r="AD260" s="89" t="s">
        <v>85</v>
      </c>
      <c r="AE260" s="82" t="s">
        <v>85</v>
      </c>
      <c r="AF260" s="82" t="s">
        <v>3015</v>
      </c>
      <c r="AG260" s="105" t="s">
        <v>1950</v>
      </c>
      <c r="AH260" s="9">
        <f>_xlfn.IFNA(VLOOKUP(AG260,ACCESSORIES!F:K,6,FALSE),"N/A")</f>
        <v>1.1000000000000001</v>
      </c>
      <c r="AI260" s="105" t="s">
        <v>266</v>
      </c>
      <c r="AJ260" s="105" t="s">
        <v>85</v>
      </c>
      <c r="AK260" s="3" t="s">
        <v>85</v>
      </c>
      <c r="AL260" s="105" t="s">
        <v>85</v>
      </c>
      <c r="AM260" s="105">
        <v>16.100000000000001</v>
      </c>
      <c r="AN260" s="105">
        <v>170</v>
      </c>
      <c r="AO260" s="26">
        <v>3</v>
      </c>
      <c r="AP260" s="26">
        <v>3</v>
      </c>
      <c r="AQ260" s="26">
        <v>31</v>
      </c>
      <c r="AR260" s="26">
        <v>26</v>
      </c>
      <c r="AS260" s="26">
        <v>208</v>
      </c>
      <c r="AT260" s="26">
        <v>203</v>
      </c>
      <c r="AU260" s="106">
        <v>90</v>
      </c>
      <c r="AV260" s="55">
        <v>52.7</v>
      </c>
      <c r="AW260" s="55">
        <v>75</v>
      </c>
      <c r="AX260" s="55">
        <v>48</v>
      </c>
      <c r="AY260" s="105" t="s">
        <v>85</v>
      </c>
      <c r="AZ260" s="104" t="str">
        <f>_xlfn.IFNA(VLOOKUP(AY260,ACCESSORIES!F:K,6,FALSE),"N/A")</f>
        <v>N/A</v>
      </c>
      <c r="BA260" s="105" t="s">
        <v>85</v>
      </c>
      <c r="BB260" s="104" t="str">
        <f>_xlfn.IFNA(VLOOKUP(BA260,ACCESSORIES!F:K,6,FALSE),"N/A")</f>
        <v>N/A</v>
      </c>
      <c r="BC260" s="79">
        <v>33.880000000000003</v>
      </c>
      <c r="BD260" s="57">
        <v>19.7</v>
      </c>
      <c r="BE260" s="57">
        <v>19.7</v>
      </c>
      <c r="BF260" s="57">
        <v>11</v>
      </c>
      <c r="BG260" s="82">
        <v>36</v>
      </c>
      <c r="BH260" s="122" t="s">
        <v>3551</v>
      </c>
      <c r="BI260" s="51" t="s">
        <v>4217</v>
      </c>
      <c r="BJ260" s="30" t="s">
        <v>4233</v>
      </c>
      <c r="BK260" s="30" t="s">
        <v>5887</v>
      </c>
      <c r="BL260" s="30" t="s">
        <v>5880</v>
      </c>
      <c r="BM260" s="30" t="s">
        <v>5881</v>
      </c>
      <c r="BN260" s="30" t="s">
        <v>5851</v>
      </c>
      <c r="BO260" s="30" t="s">
        <v>5878</v>
      </c>
      <c r="BP260" s="30" t="s">
        <v>4235</v>
      </c>
      <c r="BQ260" s="30"/>
      <c r="BR260" s="30"/>
      <c r="BS260" s="30"/>
      <c r="BT260" s="416" t="s">
        <v>3663</v>
      </c>
      <c r="BU260" s="363" t="s">
        <v>3664</v>
      </c>
      <c r="BV260" s="351" t="s">
        <v>3665</v>
      </c>
      <c r="BW260" s="363" t="s">
        <v>3666</v>
      </c>
      <c r="BX260" s="96" t="str">
        <f t="shared" si="26"/>
        <v>MR307 Hole, 17x8.5, 0mm Offset, 6x135, 94mm Centerbore, Matte Black</v>
      </c>
      <c r="BY260" s="83" t="s">
        <v>4044</v>
      </c>
      <c r="BZ260" s="83" t="s">
        <v>4045</v>
      </c>
      <c r="CA260" s="83" t="str">
        <f t="shared" si="30"/>
        <v>STREET (3XX)</v>
      </c>
    </row>
    <row r="261" spans="1:79" s="39" customFormat="1" ht="15" customHeight="1">
      <c r="A261" s="23">
        <f t="shared" si="25"/>
        <v>259</v>
      </c>
      <c r="B261" s="105" t="s">
        <v>84</v>
      </c>
      <c r="C261" s="105" t="s">
        <v>1072</v>
      </c>
      <c r="D261" s="105" t="s">
        <v>1118</v>
      </c>
      <c r="E261" s="94" t="str">
        <f>CONCATENATE(LEFT(D261,5),VLOOKUP(CONCATENATE(N261,"x",O261),'PART NUMBER GUIDE'!$B$9:$C$45,2,FALSE),VLOOKUP(CONCATENATE(P261, V261), 'PART NUMBER GUIDE'!$Q$6:$R$84, 2, FALSE),VLOOKUP(Y261,'PART NUMBER GUIDE'!$J$8:$K$37,2, FALSE),IF(U261="N/A",IF(ABS(S261)&lt;10,"0"&amp;ABS(S261),ABS(S261)),CONCATENATE(LEFT(U261,1),RIGHT(U261,1))), F261, G261)</f>
        <v>MR30778550500</v>
      </c>
      <c r="F261" s="93"/>
      <c r="G261" s="93"/>
      <c r="H261" s="81" t="s">
        <v>547</v>
      </c>
      <c r="I261" s="356">
        <v>41640</v>
      </c>
      <c r="J261" s="87" t="s">
        <v>1265</v>
      </c>
      <c r="K261" s="400">
        <v>362.5</v>
      </c>
      <c r="L261" s="95">
        <f t="shared" si="27"/>
        <v>362.5</v>
      </c>
      <c r="M261" s="402"/>
      <c r="N261" s="105">
        <v>17</v>
      </c>
      <c r="O261" s="8">
        <v>8.5</v>
      </c>
      <c r="P261" s="105" t="str">
        <f t="shared" si="28"/>
        <v>5x5</v>
      </c>
      <c r="Q261" s="3">
        <v>5</v>
      </c>
      <c r="R261" s="26">
        <v>5</v>
      </c>
      <c r="S261" s="3">
        <v>0</v>
      </c>
      <c r="T261" s="17">
        <v>4.75</v>
      </c>
      <c r="U261" s="106" t="s">
        <v>85</v>
      </c>
      <c r="V261" s="17">
        <v>94</v>
      </c>
      <c r="W261" s="10">
        <v>28.22</v>
      </c>
      <c r="X261" s="52">
        <v>2500</v>
      </c>
      <c r="Y261" s="81" t="s">
        <v>2309</v>
      </c>
      <c r="Z261" s="81" t="s">
        <v>3002</v>
      </c>
      <c r="AA261" s="369" t="str">
        <f t="shared" si="29"/>
        <v>17x8.5, 5x5, 0 OS</v>
      </c>
      <c r="AB261" s="82" t="s">
        <v>1596</v>
      </c>
      <c r="AC261" s="92">
        <f>_xlfn.IFNA(VLOOKUP(AB261,ACCESSORIES!F:K,6,FALSE),"N/A")</f>
        <v>33</v>
      </c>
      <c r="AD261" s="89" t="s">
        <v>85</v>
      </c>
      <c r="AE261" s="82" t="s">
        <v>85</v>
      </c>
      <c r="AF261" s="82" t="s">
        <v>3015</v>
      </c>
      <c r="AG261" s="105" t="s">
        <v>1950</v>
      </c>
      <c r="AH261" s="9">
        <f>_xlfn.IFNA(VLOOKUP(AG261,ACCESSORIES!F:K,6,FALSE),"N/A")</f>
        <v>1.1000000000000001</v>
      </c>
      <c r="AI261" s="105" t="s">
        <v>266</v>
      </c>
      <c r="AJ261" s="105" t="s">
        <v>85</v>
      </c>
      <c r="AK261" s="3" t="s">
        <v>85</v>
      </c>
      <c r="AL261" s="105" t="s">
        <v>85</v>
      </c>
      <c r="AM261" s="105">
        <v>16.100000000000001</v>
      </c>
      <c r="AN261" s="105">
        <v>155</v>
      </c>
      <c r="AO261" s="26">
        <v>3</v>
      </c>
      <c r="AP261" s="26">
        <v>3</v>
      </c>
      <c r="AQ261" s="26">
        <v>31</v>
      </c>
      <c r="AR261" s="26">
        <v>26</v>
      </c>
      <c r="AS261" s="26">
        <v>208</v>
      </c>
      <c r="AT261" s="26">
        <v>203</v>
      </c>
      <c r="AU261" s="106">
        <v>90</v>
      </c>
      <c r="AV261" s="55">
        <v>52.7</v>
      </c>
      <c r="AW261" s="55">
        <v>75</v>
      </c>
      <c r="AX261" s="55">
        <v>48</v>
      </c>
      <c r="AY261" s="105" t="s">
        <v>85</v>
      </c>
      <c r="AZ261" s="104" t="str">
        <f>_xlfn.IFNA(VLOOKUP(AY261,ACCESSORIES!F:K,6,FALSE),"N/A")</f>
        <v>N/A</v>
      </c>
      <c r="BA261" s="105" t="s">
        <v>85</v>
      </c>
      <c r="BB261" s="104" t="str">
        <f>_xlfn.IFNA(VLOOKUP(BA261,ACCESSORIES!F:K,6,FALSE),"N/A")</f>
        <v>N/A</v>
      </c>
      <c r="BC261" s="79">
        <v>33.619999999999997</v>
      </c>
      <c r="BD261" s="57">
        <v>19.7</v>
      </c>
      <c r="BE261" s="57">
        <v>19.7</v>
      </c>
      <c r="BF261" s="57">
        <v>11</v>
      </c>
      <c r="BG261" s="82">
        <v>36</v>
      </c>
      <c r="BH261" s="122" t="s">
        <v>3551</v>
      </c>
      <c r="BI261" s="51" t="s">
        <v>4217</v>
      </c>
      <c r="BJ261" s="30" t="s">
        <v>4233</v>
      </c>
      <c r="BK261" s="30" t="s">
        <v>5887</v>
      </c>
      <c r="BL261" s="30" t="s">
        <v>5880</v>
      </c>
      <c r="BM261" s="30" t="s">
        <v>5881</v>
      </c>
      <c r="BN261" s="30" t="s">
        <v>5851</v>
      </c>
      <c r="BO261" s="30" t="s">
        <v>5878</v>
      </c>
      <c r="BP261" s="30" t="s">
        <v>4235</v>
      </c>
      <c r="BQ261" s="30"/>
      <c r="BR261" s="30"/>
      <c r="BS261" s="30"/>
      <c r="BT261" s="416" t="s">
        <v>3667</v>
      </c>
      <c r="BU261" s="363" t="s">
        <v>3668</v>
      </c>
      <c r="BV261" s="351" t="s">
        <v>3669</v>
      </c>
      <c r="BW261" s="363" t="s">
        <v>3670</v>
      </c>
      <c r="BX261" s="96" t="str">
        <f t="shared" si="26"/>
        <v>MR307 Hole, 17x8.5, 0mm Offset, 5x5, 94mm Centerbore, Matte Black</v>
      </c>
      <c r="BY261" s="83" t="s">
        <v>4044</v>
      </c>
      <c r="BZ261" s="83" t="s">
        <v>4045</v>
      </c>
      <c r="CA261" s="83" t="str">
        <f t="shared" si="30"/>
        <v>STREET (3XX)</v>
      </c>
    </row>
    <row r="262" spans="1:79" s="39" customFormat="1" ht="12.75">
      <c r="A262" s="23">
        <f t="shared" si="25"/>
        <v>260</v>
      </c>
      <c r="B262" s="105" t="s">
        <v>84</v>
      </c>
      <c r="C262" s="105" t="s">
        <v>1072</v>
      </c>
      <c r="D262" s="105" t="s">
        <v>1119</v>
      </c>
      <c r="E262" s="94" t="str">
        <f>CONCATENATE(LEFT(D262,5),VLOOKUP(CONCATENATE(N262,"x",O262),'PART NUMBER GUIDE'!$B$9:$C$45,2,FALSE),VLOOKUP(CONCATENATE(P262, V262), 'PART NUMBER GUIDE'!$Q$6:$R$84, 2, FALSE),VLOOKUP(Y262,'PART NUMBER GUIDE'!$J$8:$K$37,2, FALSE),IF(U262="N/A",IF(ABS(S262)&lt;10,"0"&amp;ABS(S262),ABS(S262)),CONCATENATE(LEFT(U262,1),RIGHT(U262,1))), F262, G262)</f>
        <v>MR30878516900</v>
      </c>
      <c r="F262" s="93"/>
      <c r="G262" s="93"/>
      <c r="H262" s="81" t="s">
        <v>553</v>
      </c>
      <c r="I262" s="356">
        <v>42005</v>
      </c>
      <c r="J262" s="43" t="s">
        <v>4038</v>
      </c>
      <c r="K262" s="400">
        <v>339</v>
      </c>
      <c r="L262" s="95" t="str">
        <f t="shared" si="27"/>
        <v/>
      </c>
      <c r="M262" s="402"/>
      <c r="N262" s="105">
        <v>17</v>
      </c>
      <c r="O262" s="8">
        <v>8.5</v>
      </c>
      <c r="P262" s="105" t="str">
        <f t="shared" si="28"/>
        <v>6x135</v>
      </c>
      <c r="Q262" s="3">
        <v>6</v>
      </c>
      <c r="R262" s="3">
        <v>135</v>
      </c>
      <c r="S262" s="3">
        <v>0</v>
      </c>
      <c r="T262" s="17">
        <v>4.75</v>
      </c>
      <c r="U262" s="106" t="s">
        <v>85</v>
      </c>
      <c r="V262" s="17">
        <v>87</v>
      </c>
      <c r="W262" s="10">
        <v>25.61</v>
      </c>
      <c r="X262" s="52">
        <v>2500</v>
      </c>
      <c r="Y262" s="81" t="s">
        <v>2312</v>
      </c>
      <c r="Z262" s="80" t="s">
        <v>3003</v>
      </c>
      <c r="AA262" s="369" t="str">
        <f t="shared" si="29"/>
        <v>17x8.5, 6x135, 0 OS</v>
      </c>
      <c r="AB262" s="3" t="s">
        <v>1633</v>
      </c>
      <c r="AC262" s="92">
        <f>_xlfn.IFNA(VLOOKUP(AB262,ACCESSORIES!F:K,6,FALSE),"N/A")</f>
        <v>33</v>
      </c>
      <c r="AD262" s="89" t="s">
        <v>1808</v>
      </c>
      <c r="AE262" s="82" t="s">
        <v>1899</v>
      </c>
      <c r="AF262" s="3" t="s">
        <v>85</v>
      </c>
      <c r="AG262" s="3" t="s">
        <v>85</v>
      </c>
      <c r="AH262" s="9" t="str">
        <f>_xlfn.IFNA(VLOOKUP(AG262,ACCESSORIES!F:K,6,FALSE),"N/A")</f>
        <v>N/A</v>
      </c>
      <c r="AI262" s="3" t="s">
        <v>265</v>
      </c>
      <c r="AJ262" s="3" t="s">
        <v>85</v>
      </c>
      <c r="AK262" s="3" t="s">
        <v>85</v>
      </c>
      <c r="AL262" s="105" t="s">
        <v>85</v>
      </c>
      <c r="AM262" s="105">
        <v>16.100000000000001</v>
      </c>
      <c r="AN262" s="105">
        <v>175</v>
      </c>
      <c r="AO262" s="26">
        <v>3</v>
      </c>
      <c r="AP262" s="26">
        <v>18</v>
      </c>
      <c r="AQ262" s="26">
        <v>37</v>
      </c>
      <c r="AR262" s="26">
        <v>52</v>
      </c>
      <c r="AS262" s="26">
        <v>208</v>
      </c>
      <c r="AT262" s="107">
        <v>199</v>
      </c>
      <c r="AU262" s="106">
        <v>87</v>
      </c>
      <c r="AV262" s="55">
        <v>30</v>
      </c>
      <c r="AW262" s="55">
        <v>30</v>
      </c>
      <c r="AX262" s="55">
        <v>0</v>
      </c>
      <c r="AY262" s="105" t="s">
        <v>85</v>
      </c>
      <c r="AZ262" s="104" t="str">
        <f>_xlfn.IFNA(VLOOKUP(AY262,ACCESSORIES!F:K,6,FALSE),"N/A")</f>
        <v>N/A</v>
      </c>
      <c r="BA262" s="105" t="s">
        <v>85</v>
      </c>
      <c r="BB262" s="104" t="str">
        <f>_xlfn.IFNA(VLOOKUP(BA262,ACCESSORIES!F:K,6,FALSE),"N/A")</f>
        <v>N/A</v>
      </c>
      <c r="BC262" s="79">
        <v>30.9</v>
      </c>
      <c r="BD262" s="57">
        <v>19.7</v>
      </c>
      <c r="BE262" s="57">
        <v>19.7</v>
      </c>
      <c r="BF262" s="57">
        <v>11</v>
      </c>
      <c r="BG262" s="82">
        <v>36</v>
      </c>
      <c r="BH262" s="122" t="s">
        <v>3551</v>
      </c>
      <c r="BI262" s="51" t="s">
        <v>4217</v>
      </c>
      <c r="BJ262" s="30" t="s">
        <v>4233</v>
      </c>
      <c r="BK262" s="30" t="s">
        <v>5888</v>
      </c>
      <c r="BL262" s="30" t="s">
        <v>5889</v>
      </c>
      <c r="BM262" s="30" t="s">
        <v>4480</v>
      </c>
      <c r="BN262" s="30" t="s">
        <v>4235</v>
      </c>
      <c r="BO262" s="83"/>
      <c r="BP262" s="83"/>
      <c r="BQ262" s="83"/>
      <c r="BR262" s="83"/>
      <c r="BS262" s="83"/>
      <c r="BT262" s="351" t="s">
        <v>3671</v>
      </c>
      <c r="BU262" s="363" t="s">
        <v>3672</v>
      </c>
      <c r="BV262" s="351" t="s">
        <v>3673</v>
      </c>
      <c r="BW262" s="363" t="s">
        <v>3674</v>
      </c>
      <c r="BX262" s="96" t="str">
        <f t="shared" si="26"/>
        <v>CLOSEOUT - MR308 Roost, 17x8.5, 0mm Offset, 6x135, 87mm Centerbore, Method Bronze</v>
      </c>
      <c r="BY262" s="83" t="s">
        <v>4044</v>
      </c>
      <c r="BZ262" s="83" t="s">
        <v>4045</v>
      </c>
      <c r="CA262" s="83" t="str">
        <f t="shared" si="30"/>
        <v>STREET (3XX)</v>
      </c>
    </row>
    <row r="263" spans="1:79" s="39" customFormat="1" ht="15" customHeight="1">
      <c r="A263" s="23">
        <f t="shared" ref="A263:A301" si="31">ROW(B263)-2</f>
        <v>261</v>
      </c>
      <c r="B263" s="105" t="s">
        <v>84</v>
      </c>
      <c r="C263" s="105" t="s">
        <v>1072</v>
      </c>
      <c r="D263" s="105" t="s">
        <v>1119</v>
      </c>
      <c r="E263" s="94" t="str">
        <f>CONCATENATE(LEFT(D263,5),VLOOKUP(CONCATENATE(N263,"x",O263),'PART NUMBER GUIDE'!$B$9:$C$45,2,FALSE),VLOOKUP(CONCATENATE(P263, V263), 'PART NUMBER GUIDE'!$Q$6:$R$84, 2, FALSE),VLOOKUP(Y263,'PART NUMBER GUIDE'!$J$8:$K$37,2, FALSE),IF(U263="N/A",IF(ABS(S263)&lt;10,"0"&amp;ABS(S263),ABS(S263)),CONCATENATE(LEFT(U263,1),RIGHT(U263,1))), F263, G263)</f>
        <v>MR30878516500</v>
      </c>
      <c r="F263" s="93"/>
      <c r="G263" s="93"/>
      <c r="H263" s="81" t="s">
        <v>554</v>
      </c>
      <c r="I263" s="356">
        <v>42005</v>
      </c>
      <c r="J263" s="87" t="s">
        <v>1265</v>
      </c>
      <c r="K263" s="400">
        <v>339</v>
      </c>
      <c r="L263" s="95">
        <f t="shared" si="27"/>
        <v>339</v>
      </c>
      <c r="M263" s="402"/>
      <c r="N263" s="105">
        <v>17</v>
      </c>
      <c r="O263" s="8">
        <v>8.5</v>
      </c>
      <c r="P263" s="105" t="str">
        <f t="shared" si="28"/>
        <v>6x135</v>
      </c>
      <c r="Q263" s="3">
        <v>6</v>
      </c>
      <c r="R263" s="3">
        <v>135</v>
      </c>
      <c r="S263" s="3">
        <v>0</v>
      </c>
      <c r="T263" s="17">
        <v>4.75</v>
      </c>
      <c r="U263" s="106" t="s">
        <v>85</v>
      </c>
      <c r="V263" s="17">
        <v>87</v>
      </c>
      <c r="W263" s="10">
        <v>25.24</v>
      </c>
      <c r="X263" s="52">
        <v>2500</v>
      </c>
      <c r="Y263" s="81" t="s">
        <v>2309</v>
      </c>
      <c r="Z263" s="81" t="s">
        <v>3002</v>
      </c>
      <c r="AA263" s="369" t="str">
        <f t="shared" si="29"/>
        <v>17x8.5, 6x135, 0 OS</v>
      </c>
      <c r="AB263" s="3" t="s">
        <v>1633</v>
      </c>
      <c r="AC263" s="92">
        <f>_xlfn.IFNA(VLOOKUP(AB263,ACCESSORIES!F:K,6,FALSE),"N/A")</f>
        <v>33</v>
      </c>
      <c r="AD263" s="89" t="s">
        <v>1808</v>
      </c>
      <c r="AE263" s="82" t="s">
        <v>1899</v>
      </c>
      <c r="AF263" s="3" t="s">
        <v>85</v>
      </c>
      <c r="AG263" s="3" t="s">
        <v>85</v>
      </c>
      <c r="AH263" s="9" t="str">
        <f>_xlfn.IFNA(VLOOKUP(AG263,ACCESSORIES!F:K,6,FALSE),"N/A")</f>
        <v>N/A</v>
      </c>
      <c r="AI263" s="3" t="s">
        <v>265</v>
      </c>
      <c r="AJ263" s="3" t="s">
        <v>85</v>
      </c>
      <c r="AK263" s="3" t="s">
        <v>85</v>
      </c>
      <c r="AL263" s="105" t="s">
        <v>85</v>
      </c>
      <c r="AM263" s="105">
        <v>16.100000000000001</v>
      </c>
      <c r="AN263" s="105">
        <v>175</v>
      </c>
      <c r="AO263" s="26">
        <v>3</v>
      </c>
      <c r="AP263" s="26">
        <v>18</v>
      </c>
      <c r="AQ263" s="26">
        <v>37</v>
      </c>
      <c r="AR263" s="26">
        <v>52</v>
      </c>
      <c r="AS263" s="26">
        <v>208</v>
      </c>
      <c r="AT263" s="107">
        <v>199</v>
      </c>
      <c r="AU263" s="106">
        <v>87</v>
      </c>
      <c r="AV263" s="55">
        <v>30</v>
      </c>
      <c r="AW263" s="55">
        <v>30</v>
      </c>
      <c r="AX263" s="55">
        <v>0</v>
      </c>
      <c r="AY263" s="105" t="s">
        <v>85</v>
      </c>
      <c r="AZ263" s="104" t="str">
        <f>_xlfn.IFNA(VLOOKUP(AY263,ACCESSORIES!F:K,6,FALSE),"N/A")</f>
        <v>N/A</v>
      </c>
      <c r="BA263" s="105" t="s">
        <v>85</v>
      </c>
      <c r="BB263" s="104" t="str">
        <f>_xlfn.IFNA(VLOOKUP(BA263,ACCESSORIES!F:K,6,FALSE),"N/A")</f>
        <v>N/A</v>
      </c>
      <c r="BC263" s="79">
        <v>30.17</v>
      </c>
      <c r="BD263" s="57">
        <v>19.7</v>
      </c>
      <c r="BE263" s="57">
        <v>19.7</v>
      </c>
      <c r="BF263" s="57">
        <v>11</v>
      </c>
      <c r="BG263" s="82">
        <v>36</v>
      </c>
      <c r="BH263" s="122" t="s">
        <v>3551</v>
      </c>
      <c r="BI263" s="51" t="s">
        <v>4217</v>
      </c>
      <c r="BJ263" s="30" t="s">
        <v>4233</v>
      </c>
      <c r="BK263" s="30" t="s">
        <v>5888</v>
      </c>
      <c r="BL263" s="30" t="s">
        <v>5889</v>
      </c>
      <c r="BM263" s="30" t="s">
        <v>4480</v>
      </c>
      <c r="BN263" s="30" t="s">
        <v>4235</v>
      </c>
      <c r="BO263" s="30"/>
      <c r="BP263" s="30"/>
      <c r="BQ263" s="30"/>
      <c r="BR263" s="30"/>
      <c r="BS263" s="30"/>
      <c r="BT263" s="416" t="s">
        <v>3675</v>
      </c>
      <c r="BU263" s="363" t="s">
        <v>3676</v>
      </c>
      <c r="BV263" s="351" t="s">
        <v>3677</v>
      </c>
      <c r="BW263" s="363" t="s">
        <v>3678</v>
      </c>
      <c r="BX263" s="96" t="str">
        <f t="shared" ref="BX263:BX301" si="32">CONCATENATE(IF(J263="Closeout","CLOSEOUT - ",""),D263,", ",N263,"x",O263,", ",IF(U263="N/A","",CONCATENATE(U263,"/")),IF(S263&gt;0,CONCATENATE("+",S263),S263),"mm Offset, ",P263,", ",V263,"mm Centerbore, ",PROPER(Y263),IF(G263="R",", Race Drilled",""),"",IF(BA263="N/A","",CONCATENATE(", w/ ",BA263)))</f>
        <v>MR308 Roost, 17x8.5, 0mm Offset, 6x135, 87mm Centerbore, Matte Black</v>
      </c>
      <c r="BY263" s="83" t="s">
        <v>4044</v>
      </c>
      <c r="BZ263" s="83" t="s">
        <v>4045</v>
      </c>
      <c r="CA263" s="83" t="str">
        <f t="shared" si="30"/>
        <v>STREET (3XX)</v>
      </c>
    </row>
    <row r="264" spans="1:79" s="39" customFormat="1" ht="15" customHeight="1">
      <c r="A264" s="23">
        <f t="shared" si="31"/>
        <v>262</v>
      </c>
      <c r="B264" s="105" t="s">
        <v>84</v>
      </c>
      <c r="C264" s="105" t="s">
        <v>1072</v>
      </c>
      <c r="D264" s="105" t="s">
        <v>1119</v>
      </c>
      <c r="E264" s="94" t="str">
        <f>CONCATENATE(LEFT(D264,5),VLOOKUP(CONCATENATE(N264,"x",O264),'PART NUMBER GUIDE'!$B$9:$C$45,2,FALSE),VLOOKUP(CONCATENATE(P264, V264), 'PART NUMBER GUIDE'!$Q$6:$R$84, 2, FALSE),VLOOKUP(Y264,'PART NUMBER GUIDE'!$J$8:$K$37,2, FALSE),IF(U264="N/A",IF(ABS(S264)&lt;10,"0"&amp;ABS(S264),ABS(S264)),CONCATENATE(LEFT(U264,1),RIGHT(U264,1))), F264, G264)</f>
        <v>MR30878550900</v>
      </c>
      <c r="F264" s="93"/>
      <c r="G264" s="93"/>
      <c r="H264" s="81" t="s">
        <v>555</v>
      </c>
      <c r="I264" s="356">
        <v>42005</v>
      </c>
      <c r="J264" s="43" t="s">
        <v>4038</v>
      </c>
      <c r="K264" s="400">
        <v>339</v>
      </c>
      <c r="L264" s="95" t="str">
        <f t="shared" si="27"/>
        <v/>
      </c>
      <c r="M264" s="402"/>
      <c r="N264" s="105">
        <v>17</v>
      </c>
      <c r="O264" s="8">
        <v>8.5</v>
      </c>
      <c r="P264" s="105" t="str">
        <f t="shared" si="28"/>
        <v>5x5</v>
      </c>
      <c r="Q264" s="3">
        <v>5</v>
      </c>
      <c r="R264" s="3">
        <v>5</v>
      </c>
      <c r="S264" s="3">
        <v>0</v>
      </c>
      <c r="T264" s="17">
        <v>4.75</v>
      </c>
      <c r="U264" s="106" t="s">
        <v>85</v>
      </c>
      <c r="V264" s="17">
        <v>71.5</v>
      </c>
      <c r="W264" s="10">
        <v>25.2</v>
      </c>
      <c r="X264" s="52">
        <v>2500</v>
      </c>
      <c r="Y264" s="81" t="s">
        <v>2312</v>
      </c>
      <c r="Z264" s="80" t="s">
        <v>3003</v>
      </c>
      <c r="AA264" s="369" t="str">
        <f t="shared" si="29"/>
        <v>17x8.5, 5x5, 0 OS</v>
      </c>
      <c r="AB264" s="3" t="s">
        <v>1631</v>
      </c>
      <c r="AC264" s="92">
        <f>_xlfn.IFNA(VLOOKUP(AB264,ACCESSORIES!F:K,6,FALSE),"N/A")</f>
        <v>33</v>
      </c>
      <c r="AD264" s="89" t="s">
        <v>1806</v>
      </c>
      <c r="AE264" s="82" t="s">
        <v>1899</v>
      </c>
      <c r="AF264" s="3" t="s">
        <v>85</v>
      </c>
      <c r="AG264" s="3" t="s">
        <v>85</v>
      </c>
      <c r="AH264" s="9" t="str">
        <f>_xlfn.IFNA(VLOOKUP(AG264,ACCESSORIES!F:K,6,FALSE),"N/A")</f>
        <v>N/A</v>
      </c>
      <c r="AI264" s="3" t="s">
        <v>265</v>
      </c>
      <c r="AJ264" s="3" t="s">
        <v>85</v>
      </c>
      <c r="AK264" s="3" t="s">
        <v>85</v>
      </c>
      <c r="AL264" s="105" t="s">
        <v>85</v>
      </c>
      <c r="AM264" s="105">
        <v>16.100000000000001</v>
      </c>
      <c r="AN264" s="105">
        <v>175</v>
      </c>
      <c r="AO264" s="26">
        <v>3</v>
      </c>
      <c r="AP264" s="26">
        <v>18</v>
      </c>
      <c r="AQ264" s="26">
        <v>37</v>
      </c>
      <c r="AR264" s="26">
        <v>52</v>
      </c>
      <c r="AS264" s="26">
        <v>208</v>
      </c>
      <c r="AT264" s="107">
        <v>199</v>
      </c>
      <c r="AU264" s="106">
        <v>71.5</v>
      </c>
      <c r="AV264" s="55">
        <v>30</v>
      </c>
      <c r="AW264" s="55">
        <v>30</v>
      </c>
      <c r="AX264" s="55">
        <v>0</v>
      </c>
      <c r="AY264" s="105" t="s">
        <v>85</v>
      </c>
      <c r="AZ264" s="104" t="str">
        <f>_xlfn.IFNA(VLOOKUP(AY264,ACCESSORIES!F:K,6,FALSE),"N/A")</f>
        <v>N/A</v>
      </c>
      <c r="BA264" s="105" t="s">
        <v>85</v>
      </c>
      <c r="BB264" s="104" t="str">
        <f>_xlfn.IFNA(VLOOKUP(BA264,ACCESSORIES!F:K,6,FALSE),"N/A")</f>
        <v>N/A</v>
      </c>
      <c r="BC264" s="79">
        <v>28.7</v>
      </c>
      <c r="BD264" s="57">
        <v>19.7</v>
      </c>
      <c r="BE264" s="57">
        <v>19.7</v>
      </c>
      <c r="BF264" s="57">
        <v>11</v>
      </c>
      <c r="BG264" s="82">
        <v>36</v>
      </c>
      <c r="BH264" s="122" t="s">
        <v>3551</v>
      </c>
      <c r="BI264" s="51" t="s">
        <v>4217</v>
      </c>
      <c r="BJ264" s="30" t="s">
        <v>4233</v>
      </c>
      <c r="BK264" s="30" t="s">
        <v>5888</v>
      </c>
      <c r="BL264" s="30" t="s">
        <v>5889</v>
      </c>
      <c r="BM264" s="30" t="s">
        <v>4480</v>
      </c>
      <c r="BN264" s="30" t="s">
        <v>4235</v>
      </c>
      <c r="BO264" s="83"/>
      <c r="BP264" s="83"/>
      <c r="BQ264" s="83"/>
      <c r="BR264" s="83"/>
      <c r="BS264" s="83"/>
      <c r="BT264" s="351" t="s">
        <v>3679</v>
      </c>
      <c r="BU264" s="363" t="s">
        <v>3680</v>
      </c>
      <c r="BV264" s="351" t="s">
        <v>3681</v>
      </c>
      <c r="BW264" s="363" t="s">
        <v>3682</v>
      </c>
      <c r="BX264" s="96" t="str">
        <f t="shared" si="32"/>
        <v>CLOSEOUT - MR308 Roost, 17x8.5, 0mm Offset, 5x5, 71.5mm Centerbore, Method Bronze</v>
      </c>
      <c r="BY264" s="83" t="s">
        <v>4044</v>
      </c>
      <c r="BZ264" s="83" t="s">
        <v>4045</v>
      </c>
      <c r="CA264" s="83" t="str">
        <f t="shared" si="30"/>
        <v>STREET (3XX)</v>
      </c>
    </row>
    <row r="265" spans="1:79" s="39" customFormat="1" ht="15" customHeight="1">
      <c r="A265" s="23">
        <f t="shared" si="31"/>
        <v>263</v>
      </c>
      <c r="B265" s="105" t="s">
        <v>84</v>
      </c>
      <c r="C265" s="105" t="s">
        <v>1072</v>
      </c>
      <c r="D265" s="105" t="s">
        <v>1119</v>
      </c>
      <c r="E265" s="94" t="str">
        <f>CONCATENATE(LEFT(D265,5),VLOOKUP(CONCATENATE(N265,"x",O265),'PART NUMBER GUIDE'!$B$9:$C$45,2,FALSE),VLOOKUP(CONCATENATE(P265, V265), 'PART NUMBER GUIDE'!$Q$6:$R$84, 2, FALSE),VLOOKUP(Y265,'PART NUMBER GUIDE'!$J$8:$K$37,2, FALSE),IF(U265="N/A",IF(ABS(S265)&lt;10,"0"&amp;ABS(S265),ABS(S265)),CONCATENATE(LEFT(U265,1),RIGHT(U265,1))), F265, G265)</f>
        <v>MR30878550500</v>
      </c>
      <c r="F265" s="93"/>
      <c r="G265" s="93"/>
      <c r="H265" s="81" t="s">
        <v>556</v>
      </c>
      <c r="I265" s="356">
        <v>42005</v>
      </c>
      <c r="J265" s="87" t="s">
        <v>1265</v>
      </c>
      <c r="K265" s="400">
        <v>339</v>
      </c>
      <c r="L265" s="95">
        <f t="shared" si="27"/>
        <v>339</v>
      </c>
      <c r="M265" s="402"/>
      <c r="N265" s="105">
        <v>17</v>
      </c>
      <c r="O265" s="8">
        <v>8.5</v>
      </c>
      <c r="P265" s="105" t="str">
        <f t="shared" si="28"/>
        <v>5x5</v>
      </c>
      <c r="Q265" s="3">
        <v>5</v>
      </c>
      <c r="R265" s="3">
        <v>5</v>
      </c>
      <c r="S265" s="3">
        <v>0</v>
      </c>
      <c r="T265" s="17">
        <v>4.75</v>
      </c>
      <c r="U265" s="106" t="s">
        <v>85</v>
      </c>
      <c r="V265" s="17">
        <v>71.5</v>
      </c>
      <c r="W265" s="10">
        <v>26.16</v>
      </c>
      <c r="X265" s="52">
        <v>2500</v>
      </c>
      <c r="Y265" s="81" t="s">
        <v>2309</v>
      </c>
      <c r="Z265" s="81" t="s">
        <v>3002</v>
      </c>
      <c r="AA265" s="369" t="str">
        <f t="shared" si="29"/>
        <v>17x8.5, 5x5, 0 OS</v>
      </c>
      <c r="AB265" s="3" t="s">
        <v>1631</v>
      </c>
      <c r="AC265" s="92">
        <f>_xlfn.IFNA(VLOOKUP(AB265,ACCESSORIES!F:K,6,FALSE),"N/A")</f>
        <v>33</v>
      </c>
      <c r="AD265" s="89" t="s">
        <v>1806</v>
      </c>
      <c r="AE265" s="82" t="s">
        <v>1899</v>
      </c>
      <c r="AF265" s="3" t="s">
        <v>85</v>
      </c>
      <c r="AG265" s="3" t="s">
        <v>85</v>
      </c>
      <c r="AH265" s="9" t="str">
        <f>_xlfn.IFNA(VLOOKUP(AG265,ACCESSORIES!F:K,6,FALSE),"N/A")</f>
        <v>N/A</v>
      </c>
      <c r="AI265" s="3" t="s">
        <v>265</v>
      </c>
      <c r="AJ265" s="3" t="s">
        <v>85</v>
      </c>
      <c r="AK265" s="3" t="s">
        <v>85</v>
      </c>
      <c r="AL265" s="105" t="s">
        <v>85</v>
      </c>
      <c r="AM265" s="105">
        <v>16.100000000000001</v>
      </c>
      <c r="AN265" s="105">
        <v>175</v>
      </c>
      <c r="AO265" s="26">
        <v>3</v>
      </c>
      <c r="AP265" s="26">
        <v>18</v>
      </c>
      <c r="AQ265" s="26">
        <v>37</v>
      </c>
      <c r="AR265" s="26">
        <v>52</v>
      </c>
      <c r="AS265" s="26">
        <v>208</v>
      </c>
      <c r="AT265" s="107">
        <v>199</v>
      </c>
      <c r="AU265" s="106">
        <v>71.5</v>
      </c>
      <c r="AV265" s="55">
        <v>30</v>
      </c>
      <c r="AW265" s="55">
        <v>30</v>
      </c>
      <c r="AX265" s="55">
        <v>0</v>
      </c>
      <c r="AY265" s="105" t="s">
        <v>85</v>
      </c>
      <c r="AZ265" s="104" t="str">
        <f>_xlfn.IFNA(VLOOKUP(AY265,ACCESSORIES!F:K,6,FALSE),"N/A")</f>
        <v>N/A</v>
      </c>
      <c r="BA265" s="105" t="s">
        <v>85</v>
      </c>
      <c r="BB265" s="104" t="str">
        <f>_xlfn.IFNA(VLOOKUP(BA265,ACCESSORIES!F:K,6,FALSE),"N/A")</f>
        <v>N/A</v>
      </c>
      <c r="BC265" s="79">
        <v>31.12</v>
      </c>
      <c r="BD265" s="57">
        <v>19.7</v>
      </c>
      <c r="BE265" s="57">
        <v>19.7</v>
      </c>
      <c r="BF265" s="57">
        <v>11</v>
      </c>
      <c r="BG265" s="82">
        <v>36</v>
      </c>
      <c r="BH265" s="122" t="s">
        <v>3551</v>
      </c>
      <c r="BI265" s="51" t="s">
        <v>4217</v>
      </c>
      <c r="BJ265" s="30" t="s">
        <v>4233</v>
      </c>
      <c r="BK265" s="30" t="s">
        <v>5888</v>
      </c>
      <c r="BL265" s="30" t="s">
        <v>5889</v>
      </c>
      <c r="BM265" s="30" t="s">
        <v>4480</v>
      </c>
      <c r="BN265" s="30" t="s">
        <v>4235</v>
      </c>
      <c r="BO265" s="30"/>
      <c r="BP265" s="30"/>
      <c r="BQ265" s="30"/>
      <c r="BR265" s="30"/>
      <c r="BS265" s="30"/>
      <c r="BT265" s="416" t="s">
        <v>3683</v>
      </c>
      <c r="BU265" s="363" t="s">
        <v>3684</v>
      </c>
      <c r="BV265" s="351" t="s">
        <v>3685</v>
      </c>
      <c r="BW265" s="363" t="s">
        <v>3686</v>
      </c>
      <c r="BX265" s="96" t="str">
        <f t="shared" si="32"/>
        <v>MR308 Roost, 17x8.5, 0mm Offset, 5x5, 71.5mm Centerbore, Matte Black</v>
      </c>
      <c r="BY265" s="83" t="s">
        <v>4044</v>
      </c>
      <c r="BZ265" s="83" t="s">
        <v>4045</v>
      </c>
      <c r="CA265" s="83" t="str">
        <f t="shared" si="30"/>
        <v>STREET (3XX)</v>
      </c>
    </row>
    <row r="266" spans="1:79" s="39" customFormat="1" ht="15" customHeight="1">
      <c r="A266" s="23">
        <f t="shared" si="31"/>
        <v>264</v>
      </c>
      <c r="B266" s="105" t="s">
        <v>84</v>
      </c>
      <c r="C266" s="105" t="s">
        <v>1072</v>
      </c>
      <c r="D266" s="105" t="s">
        <v>1119</v>
      </c>
      <c r="E266" s="94" t="str">
        <f>CONCATENATE(LEFT(D266,5),VLOOKUP(CONCATENATE(N266,"x",O266),'PART NUMBER GUIDE'!$B$9:$C$45,2,FALSE),VLOOKUP(CONCATENATE(P266, V266), 'PART NUMBER GUIDE'!$Q$6:$R$84, 2, FALSE),VLOOKUP(Y266,'PART NUMBER GUIDE'!$J$8:$K$37,2, FALSE),IF(U266="N/A",IF(ABS(S266)&lt;10,"0"&amp;ABS(S266),ABS(S266)),CONCATENATE(LEFT(U266,1),RIGHT(U266,1))), F266, G266)</f>
        <v>MR30878560900</v>
      </c>
      <c r="F266" s="93"/>
      <c r="G266" s="93"/>
      <c r="H266" s="81" t="s">
        <v>558</v>
      </c>
      <c r="I266" s="356">
        <v>42005</v>
      </c>
      <c r="J266" s="87" t="s">
        <v>1265</v>
      </c>
      <c r="K266" s="400">
        <v>339</v>
      </c>
      <c r="L266" s="95">
        <f t="shared" si="27"/>
        <v>339</v>
      </c>
      <c r="M266" s="402"/>
      <c r="N266" s="105">
        <v>17</v>
      </c>
      <c r="O266" s="8">
        <v>8.5</v>
      </c>
      <c r="P266" s="105" t="str">
        <f t="shared" si="28"/>
        <v>6x5.5</v>
      </c>
      <c r="Q266" s="3">
        <v>6</v>
      </c>
      <c r="R266" s="3">
        <v>5.5</v>
      </c>
      <c r="S266" s="3">
        <v>0</v>
      </c>
      <c r="T266" s="17">
        <v>4.75</v>
      </c>
      <c r="U266" s="106" t="s">
        <v>85</v>
      </c>
      <c r="V266" s="17">
        <v>106.25</v>
      </c>
      <c r="W266" s="10">
        <v>25.68</v>
      </c>
      <c r="X266" s="52">
        <v>2500</v>
      </c>
      <c r="Y266" s="81" t="s">
        <v>2312</v>
      </c>
      <c r="Z266" s="80" t="s">
        <v>3003</v>
      </c>
      <c r="AA266" s="369" t="str">
        <f t="shared" si="29"/>
        <v>17x8.5, 6x5.5, 0 OS</v>
      </c>
      <c r="AB266" s="3" t="s">
        <v>1636</v>
      </c>
      <c r="AC266" s="92">
        <f>_xlfn.IFNA(VLOOKUP(AB266,ACCESSORIES!F:K,6,FALSE),"N/A")</f>
        <v>33</v>
      </c>
      <c r="AD266" s="89" t="s">
        <v>1809</v>
      </c>
      <c r="AE266" s="3" t="s">
        <v>1901</v>
      </c>
      <c r="AF266" s="3" t="s">
        <v>85</v>
      </c>
      <c r="AG266" s="3" t="s">
        <v>85</v>
      </c>
      <c r="AH266" s="9" t="str">
        <f>_xlfn.IFNA(VLOOKUP(AG266,ACCESSORIES!F:K,6,FALSE),"N/A")</f>
        <v>N/A</v>
      </c>
      <c r="AI266" s="3" t="s">
        <v>265</v>
      </c>
      <c r="AJ266" s="83" t="s">
        <v>1712</v>
      </c>
      <c r="AK266" s="41">
        <f>VLOOKUP(AJ266,ACCESSORIES!F:K,6,FALSE)</f>
        <v>2.75</v>
      </c>
      <c r="AL266" s="3">
        <v>78.3</v>
      </c>
      <c r="AM266" s="105">
        <v>16.100000000000001</v>
      </c>
      <c r="AN266" s="105">
        <v>175</v>
      </c>
      <c r="AO266" s="26">
        <v>3</v>
      </c>
      <c r="AP266" s="26">
        <v>18</v>
      </c>
      <c r="AQ266" s="26">
        <v>37</v>
      </c>
      <c r="AR266" s="26">
        <v>52</v>
      </c>
      <c r="AS266" s="26">
        <v>208</v>
      </c>
      <c r="AT266" s="107">
        <v>199</v>
      </c>
      <c r="AU266" s="106">
        <v>106.25</v>
      </c>
      <c r="AV266" s="55">
        <v>30</v>
      </c>
      <c r="AW266" s="55">
        <v>30</v>
      </c>
      <c r="AX266" s="55">
        <v>0</v>
      </c>
      <c r="AY266" s="105" t="s">
        <v>85</v>
      </c>
      <c r="AZ266" s="104" t="str">
        <f>_xlfn.IFNA(VLOOKUP(AY266,ACCESSORIES!F:K,6,FALSE),"N/A")</f>
        <v>N/A</v>
      </c>
      <c r="BA266" s="105" t="s">
        <v>85</v>
      </c>
      <c r="BB266" s="104" t="str">
        <f>_xlfn.IFNA(VLOOKUP(BA266,ACCESSORIES!F:K,6,FALSE),"N/A")</f>
        <v>N/A</v>
      </c>
      <c r="BC266" s="79">
        <v>30.97</v>
      </c>
      <c r="BD266" s="57">
        <v>19.7</v>
      </c>
      <c r="BE266" s="57">
        <v>19.7</v>
      </c>
      <c r="BF266" s="57">
        <v>11</v>
      </c>
      <c r="BG266" s="82">
        <v>36</v>
      </c>
      <c r="BH266" s="122" t="s">
        <v>3551</v>
      </c>
      <c r="BI266" s="51" t="s">
        <v>4217</v>
      </c>
      <c r="BJ266" s="30" t="s">
        <v>4233</v>
      </c>
      <c r="BK266" s="30" t="s">
        <v>5888</v>
      </c>
      <c r="BL266" s="30" t="s">
        <v>5889</v>
      </c>
      <c r="BM266" s="30" t="s">
        <v>4480</v>
      </c>
      <c r="BN266" s="30" t="s">
        <v>4235</v>
      </c>
      <c r="BO266" s="83"/>
      <c r="BP266" s="83"/>
      <c r="BQ266" s="83"/>
      <c r="BR266" s="83"/>
      <c r="BS266" s="83"/>
      <c r="BT266" s="351" t="s">
        <v>3671</v>
      </c>
      <c r="BU266" s="363" t="s">
        <v>3672</v>
      </c>
      <c r="BV266" s="351" t="s">
        <v>3673</v>
      </c>
      <c r="BW266" s="363" t="s">
        <v>3674</v>
      </c>
      <c r="BX266" s="96" t="str">
        <f t="shared" si="32"/>
        <v>MR308 Roost, 17x8.5, 0mm Offset, 6x5.5, 106.25mm Centerbore, Method Bronze</v>
      </c>
      <c r="BY266" s="83" t="s">
        <v>4044</v>
      </c>
      <c r="BZ266" s="83" t="s">
        <v>4045</v>
      </c>
      <c r="CA266" s="83" t="str">
        <f t="shared" si="30"/>
        <v>STREET (3XX)</v>
      </c>
    </row>
    <row r="267" spans="1:79" s="39" customFormat="1" ht="15" customHeight="1">
      <c r="A267" s="23">
        <f t="shared" si="31"/>
        <v>265</v>
      </c>
      <c r="B267" s="105" t="s">
        <v>84</v>
      </c>
      <c r="C267" s="105" t="s">
        <v>1072</v>
      </c>
      <c r="D267" s="105" t="s">
        <v>1119</v>
      </c>
      <c r="E267" s="94" t="str">
        <f>CONCATENATE(LEFT(D267,5),VLOOKUP(CONCATENATE(N267,"x",O267),'PART NUMBER GUIDE'!$B$9:$C$45,2,FALSE),VLOOKUP(CONCATENATE(P267, V267), 'PART NUMBER GUIDE'!$Q$6:$R$84, 2, FALSE),VLOOKUP(Y267,'PART NUMBER GUIDE'!$J$8:$K$37,2, FALSE),IF(U267="N/A",IF(ABS(S267)&lt;10,"0"&amp;ABS(S267),ABS(S267)),CONCATENATE(LEFT(U267,1),RIGHT(U267,1))), F267, G267)</f>
        <v>MR30878560500</v>
      </c>
      <c r="F267" s="93"/>
      <c r="G267" s="93"/>
      <c r="H267" s="81" t="s">
        <v>559</v>
      </c>
      <c r="I267" s="356">
        <v>42005</v>
      </c>
      <c r="J267" s="87" t="s">
        <v>1265</v>
      </c>
      <c r="K267" s="400">
        <v>339</v>
      </c>
      <c r="L267" s="95">
        <f t="shared" si="27"/>
        <v>339</v>
      </c>
      <c r="M267" s="402"/>
      <c r="N267" s="105">
        <v>17</v>
      </c>
      <c r="O267" s="8">
        <v>8.5</v>
      </c>
      <c r="P267" s="105" t="str">
        <f t="shared" si="28"/>
        <v>6x5.5</v>
      </c>
      <c r="Q267" s="3">
        <v>6</v>
      </c>
      <c r="R267" s="3">
        <v>5.5</v>
      </c>
      <c r="S267" s="3">
        <v>0</v>
      </c>
      <c r="T267" s="17">
        <v>4.75</v>
      </c>
      <c r="U267" s="106" t="s">
        <v>85</v>
      </c>
      <c r="V267" s="17">
        <v>106.25</v>
      </c>
      <c r="W267" s="10">
        <v>27.89</v>
      </c>
      <c r="X267" s="52">
        <v>2500</v>
      </c>
      <c r="Y267" s="81" t="s">
        <v>2309</v>
      </c>
      <c r="Z267" s="81" t="s">
        <v>3002</v>
      </c>
      <c r="AA267" s="369" t="str">
        <f t="shared" si="29"/>
        <v>17x8.5, 6x5.5, 0 OS</v>
      </c>
      <c r="AB267" s="3" t="s">
        <v>1636</v>
      </c>
      <c r="AC267" s="92">
        <f>_xlfn.IFNA(VLOOKUP(AB267,ACCESSORIES!F:K,6,FALSE),"N/A")</f>
        <v>33</v>
      </c>
      <c r="AD267" s="89" t="s">
        <v>1809</v>
      </c>
      <c r="AE267" s="3" t="s">
        <v>1901</v>
      </c>
      <c r="AF267" s="3" t="s">
        <v>85</v>
      </c>
      <c r="AG267" s="3" t="s">
        <v>85</v>
      </c>
      <c r="AH267" s="9" t="str">
        <f>_xlfn.IFNA(VLOOKUP(AG267,ACCESSORIES!F:K,6,FALSE),"N/A")</f>
        <v>N/A</v>
      </c>
      <c r="AI267" s="3" t="s">
        <v>265</v>
      </c>
      <c r="AJ267" s="83" t="s">
        <v>1712</v>
      </c>
      <c r="AK267" s="41">
        <f>VLOOKUP(AJ267,ACCESSORIES!F:K,6,FALSE)</f>
        <v>2.75</v>
      </c>
      <c r="AL267" s="3">
        <v>78.3</v>
      </c>
      <c r="AM267" s="105">
        <v>16.100000000000001</v>
      </c>
      <c r="AN267" s="105">
        <v>175</v>
      </c>
      <c r="AO267" s="26">
        <v>3</v>
      </c>
      <c r="AP267" s="26">
        <v>18</v>
      </c>
      <c r="AQ267" s="26">
        <v>37</v>
      </c>
      <c r="AR267" s="26">
        <v>52</v>
      </c>
      <c r="AS267" s="26">
        <v>208</v>
      </c>
      <c r="AT267" s="107">
        <v>199</v>
      </c>
      <c r="AU267" s="106">
        <v>106.25</v>
      </c>
      <c r="AV267" s="55">
        <v>30</v>
      </c>
      <c r="AW267" s="55">
        <v>30</v>
      </c>
      <c r="AX267" s="55">
        <v>0</v>
      </c>
      <c r="AY267" s="105" t="s">
        <v>85</v>
      </c>
      <c r="AZ267" s="104" t="str">
        <f>_xlfn.IFNA(VLOOKUP(AY267,ACCESSORIES!F:K,6,FALSE),"N/A")</f>
        <v>N/A</v>
      </c>
      <c r="BA267" s="105" t="s">
        <v>85</v>
      </c>
      <c r="BB267" s="104" t="str">
        <f>_xlfn.IFNA(VLOOKUP(BA267,ACCESSORIES!F:K,6,FALSE),"N/A")</f>
        <v>N/A</v>
      </c>
      <c r="BC267" s="79">
        <v>33.29</v>
      </c>
      <c r="BD267" s="57">
        <v>19.7</v>
      </c>
      <c r="BE267" s="57">
        <v>19.7</v>
      </c>
      <c r="BF267" s="57">
        <v>11</v>
      </c>
      <c r="BG267" s="82">
        <v>36</v>
      </c>
      <c r="BH267" s="122" t="s">
        <v>3551</v>
      </c>
      <c r="BI267" s="51" t="s">
        <v>4217</v>
      </c>
      <c r="BJ267" s="30" t="s">
        <v>4233</v>
      </c>
      <c r="BK267" s="30" t="s">
        <v>5888</v>
      </c>
      <c r="BL267" s="30" t="s">
        <v>5889</v>
      </c>
      <c r="BM267" s="30" t="s">
        <v>4480</v>
      </c>
      <c r="BN267" s="30" t="s">
        <v>4235</v>
      </c>
      <c r="BO267" s="30"/>
      <c r="BP267" s="30"/>
      <c r="BQ267" s="30"/>
      <c r="BR267" s="30"/>
      <c r="BS267" s="30"/>
      <c r="BT267" s="416" t="s">
        <v>3675</v>
      </c>
      <c r="BU267" s="363" t="s">
        <v>3676</v>
      </c>
      <c r="BV267" s="351" t="s">
        <v>3677</v>
      </c>
      <c r="BW267" s="363" t="s">
        <v>3678</v>
      </c>
      <c r="BX267" s="96" t="str">
        <f t="shared" si="32"/>
        <v>MR308 Roost, 17x8.5, 0mm Offset, 6x5.5, 106.25mm Centerbore, Matte Black</v>
      </c>
      <c r="BY267" s="83" t="s">
        <v>4044</v>
      </c>
      <c r="BZ267" s="83" t="s">
        <v>4045</v>
      </c>
      <c r="CA267" s="83" t="str">
        <f t="shared" si="30"/>
        <v>STREET (3XX)</v>
      </c>
    </row>
    <row r="268" spans="1:79" s="39" customFormat="1" ht="15" customHeight="1">
      <c r="A268" s="23">
        <f t="shared" si="31"/>
        <v>266</v>
      </c>
      <c r="B268" s="105" t="s">
        <v>84</v>
      </c>
      <c r="C268" s="105" t="s">
        <v>1072</v>
      </c>
      <c r="D268" s="105" t="s">
        <v>1119</v>
      </c>
      <c r="E268" s="94" t="str">
        <f>CONCATENATE(LEFT(D268,5),VLOOKUP(CONCATENATE(N268,"x",O268),'PART NUMBER GUIDE'!$B$9:$C$45,2,FALSE),VLOOKUP(CONCATENATE(P268, V268), 'PART NUMBER GUIDE'!$Q$6:$R$84, 2, FALSE),VLOOKUP(Y268,'PART NUMBER GUIDE'!$J$8:$K$37,2, FALSE),IF(U268="N/A",IF(ABS(S268)&lt;10,"0"&amp;ABS(S268),ABS(S268)),CONCATENATE(LEFT(U268,1),RIGHT(U268,1))), F268, G268)</f>
        <v>MR30889058518</v>
      </c>
      <c r="F268" s="93"/>
      <c r="G268" s="93"/>
      <c r="H268" s="81" t="s">
        <v>564</v>
      </c>
      <c r="I268" s="356">
        <v>42005</v>
      </c>
      <c r="J268" s="87" t="s">
        <v>1265</v>
      </c>
      <c r="K268" s="400">
        <v>390</v>
      </c>
      <c r="L268" s="95">
        <f t="shared" si="27"/>
        <v>390</v>
      </c>
      <c r="M268" s="402"/>
      <c r="N268" s="105">
        <v>18</v>
      </c>
      <c r="O268" s="8">
        <v>9</v>
      </c>
      <c r="P268" s="105" t="str">
        <f t="shared" si="28"/>
        <v>5x150</v>
      </c>
      <c r="Q268" s="3">
        <v>5</v>
      </c>
      <c r="R268" s="3">
        <v>150</v>
      </c>
      <c r="S268" s="3">
        <v>18</v>
      </c>
      <c r="T268" s="20">
        <v>5.75</v>
      </c>
      <c r="U268" s="106" t="s">
        <v>85</v>
      </c>
      <c r="V268" s="17">
        <v>110.5</v>
      </c>
      <c r="W268" s="10">
        <v>27.59</v>
      </c>
      <c r="X268" s="52">
        <v>2500</v>
      </c>
      <c r="Y268" s="81" t="s">
        <v>2309</v>
      </c>
      <c r="Z268" s="81" t="s">
        <v>3002</v>
      </c>
      <c r="AA268" s="369" t="str">
        <f t="shared" si="29"/>
        <v>18x9, 5x150, 18 OS</v>
      </c>
      <c r="AB268" s="3" t="s">
        <v>1639</v>
      </c>
      <c r="AC268" s="92">
        <f>_xlfn.IFNA(VLOOKUP(AB268,ACCESSORIES!F:K,6,FALSE),"N/A")</f>
        <v>33</v>
      </c>
      <c r="AD268" s="89" t="s">
        <v>1810</v>
      </c>
      <c r="AE268" s="3" t="s">
        <v>1901</v>
      </c>
      <c r="AF268" s="3" t="s">
        <v>85</v>
      </c>
      <c r="AG268" s="3" t="s">
        <v>85</v>
      </c>
      <c r="AH268" s="9" t="str">
        <f>_xlfn.IFNA(VLOOKUP(AG268,ACCESSORIES!F:K,6,FALSE),"N/A")</f>
        <v>N/A</v>
      </c>
      <c r="AI268" s="3" t="s">
        <v>265</v>
      </c>
      <c r="AJ268" s="3" t="s">
        <v>85</v>
      </c>
      <c r="AK268" s="3" t="s">
        <v>85</v>
      </c>
      <c r="AL268" s="105" t="s">
        <v>85</v>
      </c>
      <c r="AM268" s="105">
        <v>16.100000000000001</v>
      </c>
      <c r="AN268" s="105">
        <v>175</v>
      </c>
      <c r="AO268" s="26">
        <v>4</v>
      </c>
      <c r="AP268" s="26">
        <v>19</v>
      </c>
      <c r="AQ268" s="26">
        <v>36</v>
      </c>
      <c r="AR268" s="26">
        <v>48</v>
      </c>
      <c r="AS268" s="26">
        <v>219</v>
      </c>
      <c r="AT268" s="107">
        <v>209</v>
      </c>
      <c r="AU268" s="106">
        <v>110.5</v>
      </c>
      <c r="AV268" s="55">
        <v>30</v>
      </c>
      <c r="AW268" s="55">
        <v>30</v>
      </c>
      <c r="AX268" s="55">
        <v>0</v>
      </c>
      <c r="AY268" s="105" t="s">
        <v>85</v>
      </c>
      <c r="AZ268" s="104" t="str">
        <f>_xlfn.IFNA(VLOOKUP(AY268,ACCESSORIES!F:K,6,FALSE),"N/A")</f>
        <v>N/A</v>
      </c>
      <c r="BA268" s="105" t="s">
        <v>85</v>
      </c>
      <c r="BB268" s="104" t="str">
        <f>_xlfn.IFNA(VLOOKUP(BA268,ACCESSORIES!F:K,6,FALSE),"N/A")</f>
        <v>N/A</v>
      </c>
      <c r="BC268" s="79">
        <v>32.89</v>
      </c>
      <c r="BD268" s="57">
        <v>20.6</v>
      </c>
      <c r="BE268" s="57">
        <v>20.6</v>
      </c>
      <c r="BF268" s="57">
        <v>11.4</v>
      </c>
      <c r="BG268" s="82">
        <v>36</v>
      </c>
      <c r="BH268" s="122" t="s">
        <v>3551</v>
      </c>
      <c r="BI268" s="51" t="s">
        <v>4217</v>
      </c>
      <c r="BJ268" s="30" t="s">
        <v>4233</v>
      </c>
      <c r="BK268" s="30" t="s">
        <v>5888</v>
      </c>
      <c r="BL268" s="30" t="s">
        <v>5889</v>
      </c>
      <c r="BM268" s="30" t="s">
        <v>4480</v>
      </c>
      <c r="BN268" s="30" t="s">
        <v>4235</v>
      </c>
      <c r="BO268" s="30"/>
      <c r="BP268" s="30"/>
      <c r="BQ268" s="30"/>
      <c r="BR268" s="30"/>
      <c r="BS268" s="30"/>
      <c r="BT268" s="416" t="s">
        <v>3683</v>
      </c>
      <c r="BU268" s="363" t="s">
        <v>3684</v>
      </c>
      <c r="BV268" s="351" t="s">
        <v>3685</v>
      </c>
      <c r="BW268" s="363" t="s">
        <v>3686</v>
      </c>
      <c r="BX268" s="96" t="str">
        <f t="shared" si="32"/>
        <v>MR308 Roost, 18x9, +18mm Offset, 5x150, 110.5mm Centerbore, Matte Black</v>
      </c>
      <c r="BY268" s="83" t="s">
        <v>4044</v>
      </c>
      <c r="BZ268" s="83" t="s">
        <v>4045</v>
      </c>
      <c r="CA268" s="83" t="str">
        <f t="shared" si="30"/>
        <v>STREET (3XX)</v>
      </c>
    </row>
    <row r="269" spans="1:79" s="39" customFormat="1" ht="15" customHeight="1">
      <c r="A269" s="23">
        <f t="shared" si="31"/>
        <v>267</v>
      </c>
      <c r="B269" s="105" t="s">
        <v>84</v>
      </c>
      <c r="C269" s="105" t="s">
        <v>1072</v>
      </c>
      <c r="D269" s="105" t="s">
        <v>1119</v>
      </c>
      <c r="E269" s="94" t="str">
        <f>CONCATENATE(LEFT(D269,5),VLOOKUP(CONCATENATE(N269,"x",O269),'PART NUMBER GUIDE'!$B$9:$C$45,2,FALSE),VLOOKUP(CONCATENATE(P269, V269), 'PART NUMBER GUIDE'!$Q$6:$R$84, 2, FALSE),VLOOKUP(Y269,'PART NUMBER GUIDE'!$J$8:$K$37,2, FALSE),IF(U269="N/A",IF(ABS(S269)&lt;10,"0"&amp;ABS(S269),ABS(S269)),CONCATENATE(LEFT(U269,1),RIGHT(U269,1))), F269, G269)</f>
        <v>MR30889060518</v>
      </c>
      <c r="F269" s="93"/>
      <c r="G269" s="93"/>
      <c r="H269" s="81" t="s">
        <v>566</v>
      </c>
      <c r="I269" s="356">
        <v>42005</v>
      </c>
      <c r="J269" s="87" t="s">
        <v>1265</v>
      </c>
      <c r="K269" s="400">
        <v>390</v>
      </c>
      <c r="L269" s="95">
        <f t="shared" si="27"/>
        <v>390</v>
      </c>
      <c r="M269" s="402"/>
      <c r="N269" s="105">
        <v>18</v>
      </c>
      <c r="O269" s="8">
        <v>9</v>
      </c>
      <c r="P269" s="105" t="str">
        <f t="shared" si="28"/>
        <v>6x5.5</v>
      </c>
      <c r="Q269" s="3">
        <v>6</v>
      </c>
      <c r="R269" s="3">
        <v>5.5</v>
      </c>
      <c r="S269" s="3">
        <v>18</v>
      </c>
      <c r="T269" s="20">
        <v>5.75</v>
      </c>
      <c r="U269" s="106" t="s">
        <v>85</v>
      </c>
      <c r="V269" s="17">
        <v>106.25</v>
      </c>
      <c r="W269" s="10">
        <v>27.7</v>
      </c>
      <c r="X269" s="52">
        <v>2500</v>
      </c>
      <c r="Y269" s="81" t="s">
        <v>2309</v>
      </c>
      <c r="Z269" s="81" t="s">
        <v>3002</v>
      </c>
      <c r="AA269" s="369" t="str">
        <f t="shared" si="29"/>
        <v>18x9, 6x5.5, 18 OS</v>
      </c>
      <c r="AB269" s="3" t="s">
        <v>1636</v>
      </c>
      <c r="AC269" s="92">
        <f>_xlfn.IFNA(VLOOKUP(AB269,ACCESSORIES!F:K,6,FALSE),"N/A")</f>
        <v>33</v>
      </c>
      <c r="AD269" s="89" t="s">
        <v>1809</v>
      </c>
      <c r="AE269" s="3" t="s">
        <v>1901</v>
      </c>
      <c r="AF269" s="3" t="s">
        <v>85</v>
      </c>
      <c r="AG269" s="3" t="s">
        <v>85</v>
      </c>
      <c r="AH269" s="9" t="str">
        <f>_xlfn.IFNA(VLOOKUP(AG269,ACCESSORIES!F:K,6,FALSE),"N/A")</f>
        <v>N/A</v>
      </c>
      <c r="AI269" s="3" t="s">
        <v>265</v>
      </c>
      <c r="AJ269" s="83" t="s">
        <v>1712</v>
      </c>
      <c r="AK269" s="41">
        <f>VLOOKUP(AJ269,ACCESSORIES!F:K,6,FALSE)</f>
        <v>2.75</v>
      </c>
      <c r="AL269" s="3">
        <v>78.3</v>
      </c>
      <c r="AM269" s="105">
        <v>16.100000000000001</v>
      </c>
      <c r="AN269" s="105">
        <v>175</v>
      </c>
      <c r="AO269" s="26">
        <v>4</v>
      </c>
      <c r="AP269" s="26">
        <v>16</v>
      </c>
      <c r="AQ269" s="26">
        <v>36</v>
      </c>
      <c r="AR269" s="26">
        <v>48</v>
      </c>
      <c r="AS269" s="26">
        <v>219</v>
      </c>
      <c r="AT269" s="26">
        <v>209</v>
      </c>
      <c r="AU269" s="106">
        <v>106.25</v>
      </c>
      <c r="AV269" s="55">
        <v>30</v>
      </c>
      <c r="AW269" s="55">
        <v>30</v>
      </c>
      <c r="AX269" s="55">
        <v>0</v>
      </c>
      <c r="AY269" s="105" t="s">
        <v>85</v>
      </c>
      <c r="AZ269" s="104" t="str">
        <f>_xlfn.IFNA(VLOOKUP(AY269,ACCESSORIES!F:K,6,FALSE),"N/A")</f>
        <v>N/A</v>
      </c>
      <c r="BA269" s="105" t="s">
        <v>85</v>
      </c>
      <c r="BB269" s="104" t="str">
        <f>_xlfn.IFNA(VLOOKUP(BA269,ACCESSORIES!F:K,6,FALSE),"N/A")</f>
        <v>N/A</v>
      </c>
      <c r="BC269" s="79">
        <v>32.89</v>
      </c>
      <c r="BD269" s="57">
        <v>20.6</v>
      </c>
      <c r="BE269" s="57">
        <v>20.6</v>
      </c>
      <c r="BF269" s="57">
        <v>11.4</v>
      </c>
      <c r="BG269" s="82">
        <v>36</v>
      </c>
      <c r="BH269" s="122" t="s">
        <v>3551</v>
      </c>
      <c r="BI269" s="51" t="s">
        <v>4217</v>
      </c>
      <c r="BJ269" s="30" t="s">
        <v>4233</v>
      </c>
      <c r="BK269" s="30" t="s">
        <v>5888</v>
      </c>
      <c r="BL269" s="30" t="s">
        <v>5889</v>
      </c>
      <c r="BM269" s="30" t="s">
        <v>4480</v>
      </c>
      <c r="BN269" s="30" t="s">
        <v>4235</v>
      </c>
      <c r="BO269" s="30"/>
      <c r="BP269" s="30"/>
      <c r="BQ269" s="30"/>
      <c r="BR269" s="30"/>
      <c r="BS269" s="30"/>
      <c r="BT269" s="416" t="s">
        <v>3675</v>
      </c>
      <c r="BU269" s="363" t="s">
        <v>3676</v>
      </c>
      <c r="BV269" s="351" t="s">
        <v>3677</v>
      </c>
      <c r="BW269" s="363" t="s">
        <v>3678</v>
      </c>
      <c r="BX269" s="96" t="str">
        <f t="shared" si="32"/>
        <v>MR308 Roost, 18x9, +18mm Offset, 6x5.5, 106.25mm Centerbore, Matte Black</v>
      </c>
      <c r="BY269" s="83" t="s">
        <v>4044</v>
      </c>
      <c r="BZ269" s="83" t="s">
        <v>4045</v>
      </c>
      <c r="CA269" s="83" t="str">
        <f t="shared" si="30"/>
        <v>STREET (3XX)</v>
      </c>
    </row>
    <row r="270" spans="1:79" s="39" customFormat="1" ht="15" customHeight="1">
      <c r="A270" s="23">
        <f t="shared" si="31"/>
        <v>268</v>
      </c>
      <c r="B270" s="105" t="s">
        <v>84</v>
      </c>
      <c r="C270" s="105" t="s">
        <v>1072</v>
      </c>
      <c r="D270" s="105" t="s">
        <v>1120</v>
      </c>
      <c r="E270" s="94" t="str">
        <f>CONCATENATE(LEFT(D270,5),VLOOKUP(CONCATENATE(N270,"x",O270),'PART NUMBER GUIDE'!$B$9:$C$45,2,FALSE),VLOOKUP(CONCATENATE(P270, V270), 'PART NUMBER GUIDE'!$Q$6:$R$84, 2, FALSE),VLOOKUP(Y270,'PART NUMBER GUIDE'!$J$8:$K$37,2, FALSE),IF(U270="N/A",IF(ABS(S270)&lt;10,"0"&amp;ABS(S270),ABS(S270)),CONCATENATE(LEFT(U270,1),RIGHT(U270,1))), F270, G270)</f>
        <v>MR30978558500</v>
      </c>
      <c r="F270" s="93"/>
      <c r="G270" s="93"/>
      <c r="H270" s="81" t="s">
        <v>585</v>
      </c>
      <c r="I270" s="356">
        <v>42005</v>
      </c>
      <c r="J270" s="87" t="s">
        <v>1265</v>
      </c>
      <c r="K270" s="400">
        <v>345</v>
      </c>
      <c r="L270" s="95">
        <f t="shared" si="27"/>
        <v>345</v>
      </c>
      <c r="M270" s="402"/>
      <c r="N270" s="105">
        <v>17</v>
      </c>
      <c r="O270" s="8">
        <v>8.5</v>
      </c>
      <c r="P270" s="105" t="str">
        <f t="shared" si="28"/>
        <v>5x150</v>
      </c>
      <c r="Q270" s="3">
        <v>5</v>
      </c>
      <c r="R270" s="3">
        <v>150</v>
      </c>
      <c r="S270" s="3">
        <v>0</v>
      </c>
      <c r="T270" s="17">
        <v>4.75</v>
      </c>
      <c r="U270" s="106" t="s">
        <v>85</v>
      </c>
      <c r="V270" s="17">
        <v>116.5</v>
      </c>
      <c r="W270" s="8">
        <v>30.75</v>
      </c>
      <c r="X270" s="369">
        <v>2650</v>
      </c>
      <c r="Y270" s="80" t="s">
        <v>2309</v>
      </c>
      <c r="Z270" s="81" t="s">
        <v>3002</v>
      </c>
      <c r="AA270" s="369" t="str">
        <f t="shared" si="29"/>
        <v>17x8.5, 5x150, 0 OS</v>
      </c>
      <c r="AB270" s="82" t="s">
        <v>1603</v>
      </c>
      <c r="AC270" s="92">
        <f>_xlfn.IFNA(VLOOKUP(AB270,ACCESSORIES!F:K,6,FALSE),"N/A")</f>
        <v>33</v>
      </c>
      <c r="AD270" s="82" t="s">
        <v>85</v>
      </c>
      <c r="AE270" s="82" t="s">
        <v>85</v>
      </c>
      <c r="AF270" s="105" t="s">
        <v>3018</v>
      </c>
      <c r="AG270" s="82" t="s">
        <v>1951</v>
      </c>
      <c r="AH270" s="9">
        <f>_xlfn.IFNA(VLOOKUP(AG270,ACCESSORIES!F:K,6,FALSE),"N/A")</f>
        <v>1.1000000000000001</v>
      </c>
      <c r="AI270" s="3" t="s">
        <v>266</v>
      </c>
      <c r="AJ270" s="3" t="s">
        <v>85</v>
      </c>
      <c r="AK270" s="3" t="s">
        <v>85</v>
      </c>
      <c r="AL270" s="105" t="s">
        <v>85</v>
      </c>
      <c r="AM270" s="105">
        <v>16.100000000000001</v>
      </c>
      <c r="AN270" s="105">
        <v>180</v>
      </c>
      <c r="AO270" s="26">
        <v>10</v>
      </c>
      <c r="AP270" s="26">
        <v>16</v>
      </c>
      <c r="AQ270" s="26">
        <v>27</v>
      </c>
      <c r="AR270" s="26">
        <v>43</v>
      </c>
      <c r="AS270" s="26">
        <v>208</v>
      </c>
      <c r="AT270" s="26">
        <v>202</v>
      </c>
      <c r="AU270" s="106">
        <v>112</v>
      </c>
      <c r="AV270" s="55">
        <v>46</v>
      </c>
      <c r="AW270" s="55">
        <v>46</v>
      </c>
      <c r="AX270" s="55">
        <v>46</v>
      </c>
      <c r="AY270" s="105" t="s">
        <v>85</v>
      </c>
      <c r="AZ270" s="104" t="str">
        <f>_xlfn.IFNA(VLOOKUP(AY270,ACCESSORIES!F:K,6,FALSE),"N/A")</f>
        <v>N/A</v>
      </c>
      <c r="BA270" s="105" t="s">
        <v>85</v>
      </c>
      <c r="BB270" s="104" t="str">
        <f>_xlfn.IFNA(VLOOKUP(BA270,ACCESSORIES!F:K,6,FALSE),"N/A")</f>
        <v>N/A</v>
      </c>
      <c r="BC270" s="79">
        <v>35.35</v>
      </c>
      <c r="BD270" s="57">
        <v>19.7</v>
      </c>
      <c r="BE270" s="57">
        <v>19.7</v>
      </c>
      <c r="BF270" s="57">
        <v>11</v>
      </c>
      <c r="BG270" s="82">
        <v>36</v>
      </c>
      <c r="BH270" s="122" t="s">
        <v>3551</v>
      </c>
      <c r="BI270" s="51" t="s">
        <v>4217</v>
      </c>
      <c r="BJ270" s="83" t="s">
        <v>4233</v>
      </c>
      <c r="BK270" s="83" t="s">
        <v>5886</v>
      </c>
      <c r="BL270" s="83" t="s">
        <v>5880</v>
      </c>
      <c r="BM270" s="83" t="s">
        <v>5881</v>
      </c>
      <c r="BN270" s="83" t="s">
        <v>5851</v>
      </c>
      <c r="BO270" s="83" t="s">
        <v>5878</v>
      </c>
      <c r="BP270" s="83" t="s">
        <v>4235</v>
      </c>
      <c r="BQ270" s="83"/>
      <c r="BR270" s="83"/>
      <c r="BS270" s="83"/>
      <c r="BT270" s="351" t="s">
        <v>3687</v>
      </c>
      <c r="BU270" s="363" t="s">
        <v>3688</v>
      </c>
      <c r="BV270" s="351" t="s">
        <v>3689</v>
      </c>
      <c r="BW270" s="363" t="s">
        <v>3690</v>
      </c>
      <c r="BX270" s="96" t="str">
        <f t="shared" si="32"/>
        <v>MR309 Grid, 17x8.5, 0mm Offset, 5x150, 116.5mm Centerbore, Matte Black</v>
      </c>
      <c r="BY270" s="83" t="s">
        <v>4044</v>
      </c>
      <c r="BZ270" s="83" t="s">
        <v>4045</v>
      </c>
      <c r="CA270" s="83" t="str">
        <f t="shared" si="30"/>
        <v>STREET (3XX)</v>
      </c>
    </row>
    <row r="271" spans="1:79" s="39" customFormat="1" ht="15" customHeight="1">
      <c r="A271" s="23">
        <f t="shared" si="31"/>
        <v>269</v>
      </c>
      <c r="B271" s="105" t="s">
        <v>84</v>
      </c>
      <c r="C271" s="105" t="s">
        <v>1072</v>
      </c>
      <c r="D271" s="105" t="s">
        <v>1120</v>
      </c>
      <c r="E271" s="94" t="str">
        <f>CONCATENATE(LEFT(D271,5),VLOOKUP(CONCATENATE(N271,"x",O271),'PART NUMBER GUIDE'!$B$9:$C$45,2,FALSE),VLOOKUP(CONCATENATE(P271, V271), 'PART NUMBER GUIDE'!$Q$6:$R$84, 2, FALSE),VLOOKUP(Y271,'PART NUMBER GUIDE'!$J$8:$K$37,2, FALSE),IF(U271="N/A",IF(ABS(S271)&lt;10,"0"&amp;ABS(S271),ABS(S271)),CONCATENATE(LEFT(U271,1),RIGHT(U271,1))), F271, G271)</f>
        <v>MR30978558800</v>
      </c>
      <c r="F271" s="93"/>
      <c r="G271" s="93"/>
      <c r="H271" s="81" t="s">
        <v>586</v>
      </c>
      <c r="I271" s="356">
        <v>42005</v>
      </c>
      <c r="J271" s="87" t="s">
        <v>1265</v>
      </c>
      <c r="K271" s="400">
        <v>345</v>
      </c>
      <c r="L271" s="95">
        <f t="shared" si="27"/>
        <v>345</v>
      </c>
      <c r="M271" s="402"/>
      <c r="N271" s="105">
        <v>17</v>
      </c>
      <c r="O271" s="8">
        <v>8.5</v>
      </c>
      <c r="P271" s="105" t="str">
        <f t="shared" si="28"/>
        <v>5x150</v>
      </c>
      <c r="Q271" s="3">
        <v>5</v>
      </c>
      <c r="R271" s="3">
        <v>150</v>
      </c>
      <c r="S271" s="3">
        <v>0</v>
      </c>
      <c r="T271" s="17">
        <v>4.75</v>
      </c>
      <c r="U271" s="106" t="s">
        <v>85</v>
      </c>
      <c r="V271" s="17">
        <v>116.5</v>
      </c>
      <c r="W271" s="8">
        <v>31.1</v>
      </c>
      <c r="X271" s="369">
        <v>2650</v>
      </c>
      <c r="Y271" s="80" t="s">
        <v>6067</v>
      </c>
      <c r="Z271" s="80" t="s">
        <v>3007</v>
      </c>
      <c r="AA271" s="369" t="str">
        <f t="shared" si="29"/>
        <v>17x8.5, 5x150, 0 OS</v>
      </c>
      <c r="AB271" s="82" t="s">
        <v>1603</v>
      </c>
      <c r="AC271" s="92">
        <f>_xlfn.IFNA(VLOOKUP(AB271,ACCESSORIES!F:K,6,FALSE),"N/A")</f>
        <v>33</v>
      </c>
      <c r="AD271" s="82" t="s">
        <v>85</v>
      </c>
      <c r="AE271" s="82" t="s">
        <v>85</v>
      </c>
      <c r="AF271" s="105" t="s">
        <v>3018</v>
      </c>
      <c r="AG271" s="82" t="s">
        <v>1951</v>
      </c>
      <c r="AH271" s="9">
        <f>_xlfn.IFNA(VLOOKUP(AG271,ACCESSORIES!F:K,6,FALSE),"N/A")</f>
        <v>1.1000000000000001</v>
      </c>
      <c r="AI271" s="3" t="s">
        <v>266</v>
      </c>
      <c r="AJ271" s="3" t="s">
        <v>85</v>
      </c>
      <c r="AK271" s="3" t="s">
        <v>85</v>
      </c>
      <c r="AL271" s="105" t="s">
        <v>85</v>
      </c>
      <c r="AM271" s="105">
        <v>16.100000000000001</v>
      </c>
      <c r="AN271" s="105">
        <v>180</v>
      </c>
      <c r="AO271" s="26">
        <v>10</v>
      </c>
      <c r="AP271" s="26">
        <v>16</v>
      </c>
      <c r="AQ271" s="26">
        <v>27</v>
      </c>
      <c r="AR271" s="26">
        <v>43</v>
      </c>
      <c r="AS271" s="26">
        <v>208</v>
      </c>
      <c r="AT271" s="26">
        <v>202</v>
      </c>
      <c r="AU271" s="106">
        <v>112</v>
      </c>
      <c r="AV271" s="55">
        <v>46</v>
      </c>
      <c r="AW271" s="55">
        <v>46</v>
      </c>
      <c r="AX271" s="55">
        <v>46</v>
      </c>
      <c r="AY271" s="105" t="s">
        <v>85</v>
      </c>
      <c r="AZ271" s="104" t="str">
        <f>_xlfn.IFNA(VLOOKUP(AY271,ACCESSORIES!F:K,6,FALSE),"N/A")</f>
        <v>N/A</v>
      </c>
      <c r="BA271" s="105" t="s">
        <v>85</v>
      </c>
      <c r="BB271" s="104" t="str">
        <f>_xlfn.IFNA(VLOOKUP(BA271,ACCESSORIES!F:K,6,FALSE),"N/A")</f>
        <v>N/A</v>
      </c>
      <c r="BC271" s="79">
        <v>34.6</v>
      </c>
      <c r="BD271" s="57">
        <v>19.7</v>
      </c>
      <c r="BE271" s="57">
        <v>19.7</v>
      </c>
      <c r="BF271" s="57">
        <v>11</v>
      </c>
      <c r="BG271" s="82">
        <v>36</v>
      </c>
      <c r="BH271" s="122" t="s">
        <v>3551</v>
      </c>
      <c r="BI271" s="51" t="s">
        <v>4217</v>
      </c>
      <c r="BJ271" s="83" t="s">
        <v>4233</v>
      </c>
      <c r="BK271" s="83" t="s">
        <v>5886</v>
      </c>
      <c r="BL271" s="83" t="s">
        <v>5880</v>
      </c>
      <c r="BM271" s="83" t="s">
        <v>5881</v>
      </c>
      <c r="BN271" s="83" t="s">
        <v>5851</v>
      </c>
      <c r="BO271" s="83" t="s">
        <v>5878</v>
      </c>
      <c r="BP271" s="83" t="s">
        <v>4235</v>
      </c>
      <c r="BQ271" s="83"/>
      <c r="BR271" s="83"/>
      <c r="BS271" s="83"/>
      <c r="BT271" s="351" t="s">
        <v>3691</v>
      </c>
      <c r="BU271" s="363" t="s">
        <v>3692</v>
      </c>
      <c r="BV271" s="351" t="s">
        <v>3693</v>
      </c>
      <c r="BW271" s="363" t="s">
        <v>3694</v>
      </c>
      <c r="BX271" s="96" t="str">
        <f t="shared" si="32"/>
        <v>MR309 Grid, 17x8.5, 0mm Offset, 5x150, 116.5mm Centerbore, Titanium - Matte Black Lip</v>
      </c>
      <c r="BY271" s="83" t="s">
        <v>4044</v>
      </c>
      <c r="BZ271" s="83" t="s">
        <v>4045</v>
      </c>
      <c r="CA271" s="83" t="str">
        <f t="shared" si="30"/>
        <v>STREET (3XX)</v>
      </c>
    </row>
    <row r="272" spans="1:79" s="39" customFormat="1" ht="15" customHeight="1">
      <c r="A272" s="23">
        <f t="shared" si="31"/>
        <v>270</v>
      </c>
      <c r="B272" s="105" t="s">
        <v>84</v>
      </c>
      <c r="C272" s="105" t="s">
        <v>1072</v>
      </c>
      <c r="D272" s="105" t="s">
        <v>1120</v>
      </c>
      <c r="E272" s="94" t="str">
        <f>CONCATENATE(LEFT(D272,5),VLOOKUP(CONCATENATE(N272,"x",O272),'PART NUMBER GUIDE'!$B$9:$C$45,2,FALSE),VLOOKUP(CONCATENATE(P272, V272), 'PART NUMBER GUIDE'!$Q$6:$R$84, 2, FALSE),VLOOKUP(Y272,'PART NUMBER GUIDE'!$J$8:$K$37,2, FALSE),IF(U272="N/A",IF(ABS(S272)&lt;10,"0"&amp;ABS(S272),ABS(S272)),CONCATENATE(LEFT(U272,1),RIGHT(U272,1))), F272, G272)</f>
        <v>MR30978550500</v>
      </c>
      <c r="F272" s="93"/>
      <c r="G272" s="93"/>
      <c r="H272" s="81" t="s">
        <v>587</v>
      </c>
      <c r="I272" s="356">
        <v>42005</v>
      </c>
      <c r="J272" s="87" t="s">
        <v>1265</v>
      </c>
      <c r="K272" s="400">
        <v>345</v>
      </c>
      <c r="L272" s="95">
        <f t="shared" si="27"/>
        <v>345</v>
      </c>
      <c r="M272" s="402"/>
      <c r="N272" s="105">
        <v>17</v>
      </c>
      <c r="O272" s="8">
        <v>8.5</v>
      </c>
      <c r="P272" s="105" t="str">
        <f t="shared" si="28"/>
        <v>5x5</v>
      </c>
      <c r="Q272" s="3">
        <v>5</v>
      </c>
      <c r="R272" s="3">
        <v>5</v>
      </c>
      <c r="S272" s="3">
        <v>0</v>
      </c>
      <c r="T272" s="17">
        <v>4.75</v>
      </c>
      <c r="U272" s="106" t="s">
        <v>85</v>
      </c>
      <c r="V272" s="17">
        <v>94</v>
      </c>
      <c r="W272" s="8">
        <v>30.89</v>
      </c>
      <c r="X272" s="369">
        <v>2650</v>
      </c>
      <c r="Y272" s="80" t="s">
        <v>2309</v>
      </c>
      <c r="Z272" s="81" t="s">
        <v>3002</v>
      </c>
      <c r="AA272" s="369" t="str">
        <f t="shared" si="29"/>
        <v>17x8.5, 5x5, 0 OS</v>
      </c>
      <c r="AB272" s="82" t="s">
        <v>1596</v>
      </c>
      <c r="AC272" s="92">
        <f>_xlfn.IFNA(VLOOKUP(AB272,ACCESSORIES!F:K,6,FALSE),"N/A")</f>
        <v>33</v>
      </c>
      <c r="AD272" s="82" t="s">
        <v>85</v>
      </c>
      <c r="AE272" s="82" t="s">
        <v>85</v>
      </c>
      <c r="AF272" s="82" t="s">
        <v>3015</v>
      </c>
      <c r="AG272" s="82" t="s">
        <v>1951</v>
      </c>
      <c r="AH272" s="9">
        <f>_xlfn.IFNA(VLOOKUP(AG272,ACCESSORIES!F:K,6,FALSE),"N/A")</f>
        <v>1.1000000000000001</v>
      </c>
      <c r="AI272" s="3" t="s">
        <v>266</v>
      </c>
      <c r="AJ272" s="3" t="s">
        <v>85</v>
      </c>
      <c r="AK272" s="3" t="s">
        <v>85</v>
      </c>
      <c r="AL272" s="105" t="s">
        <v>85</v>
      </c>
      <c r="AM272" s="105">
        <v>16.100000000000001</v>
      </c>
      <c r="AN272" s="105">
        <v>170</v>
      </c>
      <c r="AO272" s="26">
        <v>6</v>
      </c>
      <c r="AP272" s="26">
        <v>15</v>
      </c>
      <c r="AQ272" s="26">
        <v>27</v>
      </c>
      <c r="AR272" s="26">
        <v>43</v>
      </c>
      <c r="AS272" s="26">
        <v>208</v>
      </c>
      <c r="AT272" s="26">
        <v>202</v>
      </c>
      <c r="AU272" s="106">
        <v>90</v>
      </c>
      <c r="AV272" s="55">
        <v>52.7</v>
      </c>
      <c r="AW272" s="55">
        <v>75</v>
      </c>
      <c r="AX272" s="55">
        <v>46</v>
      </c>
      <c r="AY272" s="105" t="s">
        <v>85</v>
      </c>
      <c r="AZ272" s="104" t="str">
        <f>_xlfn.IFNA(VLOOKUP(AY272,ACCESSORIES!F:K,6,FALSE),"N/A")</f>
        <v>N/A</v>
      </c>
      <c r="BA272" s="105" t="s">
        <v>85</v>
      </c>
      <c r="BB272" s="104" t="str">
        <f>_xlfn.IFNA(VLOOKUP(BA272,ACCESSORIES!F:K,6,FALSE),"N/A")</f>
        <v>N/A</v>
      </c>
      <c r="BC272" s="79">
        <v>35.340000000000003</v>
      </c>
      <c r="BD272" s="57">
        <v>19.7</v>
      </c>
      <c r="BE272" s="57">
        <v>19.7</v>
      </c>
      <c r="BF272" s="57">
        <v>11</v>
      </c>
      <c r="BG272" s="82">
        <v>36</v>
      </c>
      <c r="BH272" s="122" t="s">
        <v>3551</v>
      </c>
      <c r="BI272" s="51" t="s">
        <v>4217</v>
      </c>
      <c r="BJ272" s="83" t="s">
        <v>4233</v>
      </c>
      <c r="BK272" s="83" t="s">
        <v>5886</v>
      </c>
      <c r="BL272" s="83" t="s">
        <v>5880</v>
      </c>
      <c r="BM272" s="83" t="s">
        <v>5881</v>
      </c>
      <c r="BN272" s="83" t="s">
        <v>5851</v>
      </c>
      <c r="BO272" s="83" t="s">
        <v>5878</v>
      </c>
      <c r="BP272" s="83" t="s">
        <v>4235</v>
      </c>
      <c r="BQ272" s="83"/>
      <c r="BR272" s="83"/>
      <c r="BS272" s="83"/>
      <c r="BT272" s="351" t="s">
        <v>3687</v>
      </c>
      <c r="BU272" s="363" t="s">
        <v>3688</v>
      </c>
      <c r="BV272" s="351" t="s">
        <v>3689</v>
      </c>
      <c r="BW272" s="363" t="s">
        <v>3690</v>
      </c>
      <c r="BX272" s="96" t="str">
        <f t="shared" si="32"/>
        <v>MR309 Grid, 17x8.5, 0mm Offset, 5x5, 94mm Centerbore, Matte Black</v>
      </c>
      <c r="BY272" s="83" t="s">
        <v>4044</v>
      </c>
      <c r="BZ272" s="83" t="s">
        <v>4045</v>
      </c>
      <c r="CA272" s="83" t="str">
        <f t="shared" si="30"/>
        <v>STREET (3XX)</v>
      </c>
    </row>
    <row r="273" spans="1:79" s="39" customFormat="1" ht="15" customHeight="1">
      <c r="A273" s="23">
        <f t="shared" si="31"/>
        <v>271</v>
      </c>
      <c r="B273" s="105" t="s">
        <v>84</v>
      </c>
      <c r="C273" s="105" t="s">
        <v>1072</v>
      </c>
      <c r="D273" s="105" t="s">
        <v>1120</v>
      </c>
      <c r="E273" s="94" t="str">
        <f>CONCATENATE(LEFT(D273,5),VLOOKUP(CONCATENATE(N273,"x",O273),'PART NUMBER GUIDE'!$B$9:$C$45,2,FALSE),VLOOKUP(CONCATENATE(P273, V273), 'PART NUMBER GUIDE'!$Q$6:$R$84, 2, FALSE),VLOOKUP(Y273,'PART NUMBER GUIDE'!$J$8:$K$37,2, FALSE),IF(U273="N/A",IF(ABS(S273)&lt;10,"0"&amp;ABS(S273),ABS(S273)),CONCATENATE(LEFT(U273,1),RIGHT(U273,1))), F273, G273)</f>
        <v>MR30978550800</v>
      </c>
      <c r="F273" s="93"/>
      <c r="G273" s="93"/>
      <c r="H273" s="81" t="s">
        <v>588</v>
      </c>
      <c r="I273" s="356">
        <v>42005</v>
      </c>
      <c r="J273" s="87" t="s">
        <v>1265</v>
      </c>
      <c r="K273" s="400">
        <v>345</v>
      </c>
      <c r="L273" s="95">
        <f t="shared" si="27"/>
        <v>345</v>
      </c>
      <c r="M273" s="402"/>
      <c r="N273" s="105">
        <v>17</v>
      </c>
      <c r="O273" s="8">
        <v>8.5</v>
      </c>
      <c r="P273" s="105" t="str">
        <f t="shared" si="28"/>
        <v>5x5</v>
      </c>
      <c r="Q273" s="3">
        <v>5</v>
      </c>
      <c r="R273" s="3">
        <v>5</v>
      </c>
      <c r="S273" s="3">
        <v>0</v>
      </c>
      <c r="T273" s="17">
        <v>4.75</v>
      </c>
      <c r="U273" s="106" t="s">
        <v>85</v>
      </c>
      <c r="V273" s="17">
        <v>94</v>
      </c>
      <c r="W273" s="8">
        <v>31.55</v>
      </c>
      <c r="X273" s="369">
        <v>2650</v>
      </c>
      <c r="Y273" s="80" t="s">
        <v>6067</v>
      </c>
      <c r="Z273" s="80" t="s">
        <v>3007</v>
      </c>
      <c r="AA273" s="369" t="str">
        <f t="shared" si="29"/>
        <v>17x8.5, 5x5, 0 OS</v>
      </c>
      <c r="AB273" s="82" t="s">
        <v>1596</v>
      </c>
      <c r="AC273" s="92">
        <f>_xlfn.IFNA(VLOOKUP(AB273,ACCESSORIES!F:K,6,FALSE),"N/A")</f>
        <v>33</v>
      </c>
      <c r="AD273" s="82" t="s">
        <v>85</v>
      </c>
      <c r="AE273" s="82" t="s">
        <v>85</v>
      </c>
      <c r="AF273" s="82" t="s">
        <v>3015</v>
      </c>
      <c r="AG273" s="82" t="s">
        <v>1951</v>
      </c>
      <c r="AH273" s="9">
        <f>_xlfn.IFNA(VLOOKUP(AG273,ACCESSORIES!F:K,6,FALSE),"N/A")</f>
        <v>1.1000000000000001</v>
      </c>
      <c r="AI273" s="3" t="s">
        <v>266</v>
      </c>
      <c r="AJ273" s="3" t="s">
        <v>85</v>
      </c>
      <c r="AK273" s="3" t="s">
        <v>85</v>
      </c>
      <c r="AL273" s="105" t="s">
        <v>85</v>
      </c>
      <c r="AM273" s="105">
        <v>16.100000000000001</v>
      </c>
      <c r="AN273" s="105">
        <v>170</v>
      </c>
      <c r="AO273" s="26">
        <v>6</v>
      </c>
      <c r="AP273" s="26">
        <v>15</v>
      </c>
      <c r="AQ273" s="26">
        <v>27</v>
      </c>
      <c r="AR273" s="26">
        <v>43</v>
      </c>
      <c r="AS273" s="26">
        <v>208</v>
      </c>
      <c r="AT273" s="26">
        <v>202</v>
      </c>
      <c r="AU273" s="106">
        <v>90</v>
      </c>
      <c r="AV273" s="55">
        <v>52.7</v>
      </c>
      <c r="AW273" s="55">
        <v>75</v>
      </c>
      <c r="AX273" s="55">
        <v>46</v>
      </c>
      <c r="AY273" s="105" t="s">
        <v>85</v>
      </c>
      <c r="AZ273" s="104" t="str">
        <f>_xlfn.IFNA(VLOOKUP(AY273,ACCESSORIES!F:K,6,FALSE),"N/A")</f>
        <v>N/A</v>
      </c>
      <c r="BA273" s="105" t="s">
        <v>85</v>
      </c>
      <c r="BB273" s="104" t="str">
        <f>_xlfn.IFNA(VLOOKUP(BA273,ACCESSORIES!F:K,6,FALSE),"N/A")</f>
        <v>N/A</v>
      </c>
      <c r="BC273" s="79">
        <v>35.65</v>
      </c>
      <c r="BD273" s="57">
        <v>19.7</v>
      </c>
      <c r="BE273" s="57">
        <v>19.7</v>
      </c>
      <c r="BF273" s="57">
        <v>11</v>
      </c>
      <c r="BG273" s="82">
        <v>36</v>
      </c>
      <c r="BH273" s="122" t="s">
        <v>3551</v>
      </c>
      <c r="BI273" s="51" t="s">
        <v>4217</v>
      </c>
      <c r="BJ273" s="83" t="s">
        <v>4233</v>
      </c>
      <c r="BK273" s="83" t="s">
        <v>5886</v>
      </c>
      <c r="BL273" s="83" t="s">
        <v>5880</v>
      </c>
      <c r="BM273" s="83" t="s">
        <v>5881</v>
      </c>
      <c r="BN273" s="83" t="s">
        <v>5851</v>
      </c>
      <c r="BO273" s="83" t="s">
        <v>5878</v>
      </c>
      <c r="BP273" s="83" t="s">
        <v>4235</v>
      </c>
      <c r="BQ273" s="83"/>
      <c r="BR273" s="83"/>
      <c r="BS273" s="83"/>
      <c r="BT273" s="351" t="s">
        <v>3691</v>
      </c>
      <c r="BU273" s="363" t="s">
        <v>3692</v>
      </c>
      <c r="BV273" s="351" t="s">
        <v>3693</v>
      </c>
      <c r="BW273" s="363" t="s">
        <v>3694</v>
      </c>
      <c r="BX273" s="96" t="str">
        <f t="shared" si="32"/>
        <v>MR309 Grid, 17x8.5, 0mm Offset, 5x5, 94mm Centerbore, Titanium - Matte Black Lip</v>
      </c>
      <c r="BY273" s="83" t="s">
        <v>4044</v>
      </c>
      <c r="BZ273" s="83" t="s">
        <v>4045</v>
      </c>
      <c r="CA273" s="83" t="str">
        <f t="shared" si="30"/>
        <v>STREET (3XX)</v>
      </c>
    </row>
    <row r="274" spans="1:79" s="39" customFormat="1" ht="15" customHeight="1">
      <c r="A274" s="23">
        <f t="shared" si="31"/>
        <v>272</v>
      </c>
      <c r="B274" s="105" t="s">
        <v>84</v>
      </c>
      <c r="C274" s="105" t="s">
        <v>1072</v>
      </c>
      <c r="D274" s="105" t="s">
        <v>1120</v>
      </c>
      <c r="E274" s="149" t="str">
        <f>CONCATENATE(LEFT(D274,5),VLOOKUP(CONCATENATE(N274,"x",O274),'PART NUMBER GUIDE'!$B$9:$C$45,2,FALSE),VLOOKUP(CONCATENATE(P274, V274), 'PART NUMBER GUIDE'!$Q$6:$R$84, 2, FALSE),VLOOKUP(Y274,'PART NUMBER GUIDE'!$J$8:$K$37,2, FALSE),IF(U274="N/A",IF(ABS(S274)&lt;10,"0"&amp;ABS(S274),ABS(S274)),CONCATENATE(LEFT(U274,1),RIGHT(U274,1))), F274, G274)</f>
        <v>MR30978562500</v>
      </c>
      <c r="F274" s="93"/>
      <c r="G274" s="93"/>
      <c r="H274" s="81" t="s">
        <v>591</v>
      </c>
      <c r="I274" s="356">
        <v>42005</v>
      </c>
      <c r="J274" s="87" t="s">
        <v>1265</v>
      </c>
      <c r="K274" s="400">
        <v>345</v>
      </c>
      <c r="L274" s="95">
        <f t="shared" si="27"/>
        <v>345</v>
      </c>
      <c r="M274" s="402"/>
      <c r="N274" s="105">
        <v>17</v>
      </c>
      <c r="O274" s="8">
        <v>8.5</v>
      </c>
      <c r="P274" s="105" t="str">
        <f t="shared" si="28"/>
        <v>6x120</v>
      </c>
      <c r="Q274" s="3">
        <v>6</v>
      </c>
      <c r="R274" s="3">
        <v>120</v>
      </c>
      <c r="S274" s="3">
        <v>0</v>
      </c>
      <c r="T274" s="17">
        <v>4.75</v>
      </c>
      <c r="U274" s="106" t="s">
        <v>85</v>
      </c>
      <c r="V274" s="17">
        <v>83</v>
      </c>
      <c r="W274" s="8">
        <v>30.16</v>
      </c>
      <c r="X274" s="369">
        <v>2650</v>
      </c>
      <c r="Y274" s="80" t="s">
        <v>2309</v>
      </c>
      <c r="Z274" s="81" t="s">
        <v>3002</v>
      </c>
      <c r="AA274" s="369" t="str">
        <f t="shared" si="29"/>
        <v>17x8.5, 6x120, 0 OS</v>
      </c>
      <c r="AB274" s="82" t="s">
        <v>1609</v>
      </c>
      <c r="AC274" s="92">
        <f>_xlfn.IFNA(VLOOKUP(AB274,ACCESSORIES!F:K,6,FALSE),"N/A")</f>
        <v>33</v>
      </c>
      <c r="AD274" s="82" t="s">
        <v>85</v>
      </c>
      <c r="AE274" s="82" t="s">
        <v>85</v>
      </c>
      <c r="AF274" s="101" t="s">
        <v>3100</v>
      </c>
      <c r="AG274" s="82" t="s">
        <v>1951</v>
      </c>
      <c r="AH274" s="9">
        <f>_xlfn.IFNA(VLOOKUP(AG274,ACCESSORIES!F:K,6,FALSE),"N/A")</f>
        <v>1.1000000000000001</v>
      </c>
      <c r="AI274" s="3" t="s">
        <v>266</v>
      </c>
      <c r="AJ274" s="3" t="s">
        <v>85</v>
      </c>
      <c r="AK274" s="3" t="s">
        <v>85</v>
      </c>
      <c r="AL274" s="105" t="s">
        <v>85</v>
      </c>
      <c r="AM274" s="105">
        <v>16.100000000000001</v>
      </c>
      <c r="AN274" s="105">
        <v>155</v>
      </c>
      <c r="AO274" s="26">
        <v>4</v>
      </c>
      <c r="AP274" s="26">
        <v>12</v>
      </c>
      <c r="AQ274" s="26">
        <v>27</v>
      </c>
      <c r="AR274" s="26">
        <v>43</v>
      </c>
      <c r="AS274" s="26">
        <v>208</v>
      </c>
      <c r="AT274" s="26">
        <v>202</v>
      </c>
      <c r="AU274" s="106">
        <v>79</v>
      </c>
      <c r="AV274" s="55">
        <v>52</v>
      </c>
      <c r="AW274" s="55">
        <v>74</v>
      </c>
      <c r="AX274" s="55">
        <v>46</v>
      </c>
      <c r="AY274" s="105" t="s">
        <v>85</v>
      </c>
      <c r="AZ274" s="104" t="str">
        <f>_xlfn.IFNA(VLOOKUP(AY274,ACCESSORIES!F:K,6,FALSE),"N/A")</f>
        <v>N/A</v>
      </c>
      <c r="BA274" s="105" t="s">
        <v>85</v>
      </c>
      <c r="BB274" s="104" t="str">
        <f>_xlfn.IFNA(VLOOKUP(BA274,ACCESSORIES!F:K,6,FALSE),"N/A")</f>
        <v>N/A</v>
      </c>
      <c r="BC274" s="79">
        <v>34.630000000000003</v>
      </c>
      <c r="BD274" s="57">
        <v>19.7</v>
      </c>
      <c r="BE274" s="57">
        <v>19.7</v>
      </c>
      <c r="BF274" s="57">
        <v>11</v>
      </c>
      <c r="BG274" s="82">
        <v>36</v>
      </c>
      <c r="BH274" s="122" t="s">
        <v>3551</v>
      </c>
      <c r="BI274" s="51" t="s">
        <v>4217</v>
      </c>
      <c r="BJ274" s="83" t="s">
        <v>4233</v>
      </c>
      <c r="BK274" s="83" t="s">
        <v>5886</v>
      </c>
      <c r="BL274" s="83" t="s">
        <v>5880</v>
      </c>
      <c r="BM274" s="83" t="s">
        <v>5881</v>
      </c>
      <c r="BN274" s="83" t="s">
        <v>5851</v>
      </c>
      <c r="BO274" s="83" t="s">
        <v>5878</v>
      </c>
      <c r="BP274" s="83" t="s">
        <v>4235</v>
      </c>
      <c r="BQ274" s="83"/>
      <c r="BR274" s="83"/>
      <c r="BS274" s="83"/>
      <c r="BT274" s="351" t="s">
        <v>3695</v>
      </c>
      <c r="BU274" s="363" t="s">
        <v>3696</v>
      </c>
      <c r="BV274" s="351" t="s">
        <v>3697</v>
      </c>
      <c r="BW274" s="363" t="s">
        <v>3698</v>
      </c>
      <c r="BX274" s="96" t="str">
        <f t="shared" si="32"/>
        <v>MR309 Grid, 17x8.5, 0mm Offset, 6x120, 83mm Centerbore, Matte Black</v>
      </c>
      <c r="BY274" s="83" t="s">
        <v>4044</v>
      </c>
      <c r="BZ274" s="83" t="s">
        <v>4045</v>
      </c>
      <c r="CA274" s="83" t="str">
        <f t="shared" si="30"/>
        <v>STREET (3XX)</v>
      </c>
    </row>
    <row r="275" spans="1:79" s="39" customFormat="1" ht="15" customHeight="1">
      <c r="A275" s="23">
        <f t="shared" si="31"/>
        <v>273</v>
      </c>
      <c r="B275" s="105" t="s">
        <v>84</v>
      </c>
      <c r="C275" s="105" t="s">
        <v>1072</v>
      </c>
      <c r="D275" s="105" t="s">
        <v>1120</v>
      </c>
      <c r="E275" s="94" t="str">
        <f>CONCATENATE(LEFT(D275,5),VLOOKUP(CONCATENATE(N275,"x",O275),'PART NUMBER GUIDE'!$B$9:$C$45,2,FALSE),VLOOKUP(CONCATENATE(P275, V275), 'PART NUMBER GUIDE'!$Q$6:$R$84, 2, FALSE),VLOOKUP(Y275,'PART NUMBER GUIDE'!$J$8:$K$37,2, FALSE),IF(U275="N/A",IF(ABS(S275)&lt;10,"0"&amp;ABS(S275),ABS(S275)),CONCATENATE(LEFT(U275,1),RIGHT(U275,1))), F275, G275)</f>
        <v>MR30978516500</v>
      </c>
      <c r="F275" s="93"/>
      <c r="G275" s="93"/>
      <c r="H275" s="81" t="s">
        <v>593</v>
      </c>
      <c r="I275" s="356">
        <v>42005</v>
      </c>
      <c r="J275" s="87" t="s">
        <v>1265</v>
      </c>
      <c r="K275" s="400">
        <v>345</v>
      </c>
      <c r="L275" s="95">
        <f t="shared" si="27"/>
        <v>345</v>
      </c>
      <c r="M275" s="402"/>
      <c r="N275" s="105">
        <v>17</v>
      </c>
      <c r="O275" s="8">
        <v>8.5</v>
      </c>
      <c r="P275" s="105" t="str">
        <f t="shared" si="28"/>
        <v>6x135</v>
      </c>
      <c r="Q275" s="3">
        <v>6</v>
      </c>
      <c r="R275" s="3">
        <v>135</v>
      </c>
      <c r="S275" s="3">
        <v>0</v>
      </c>
      <c r="T275" s="17">
        <v>4.75</v>
      </c>
      <c r="U275" s="106" t="s">
        <v>85</v>
      </c>
      <c r="V275" s="17">
        <v>94</v>
      </c>
      <c r="W275" s="8">
        <v>31.42</v>
      </c>
      <c r="X275" s="369">
        <v>2650</v>
      </c>
      <c r="Y275" s="80" t="s">
        <v>2309</v>
      </c>
      <c r="Z275" s="81" t="s">
        <v>3002</v>
      </c>
      <c r="AA275" s="369" t="str">
        <f t="shared" si="29"/>
        <v>17x8.5, 6x135, 0 OS</v>
      </c>
      <c r="AB275" s="82" t="s">
        <v>1596</v>
      </c>
      <c r="AC275" s="92">
        <f>_xlfn.IFNA(VLOOKUP(AB275,ACCESSORIES!F:K,6,FALSE),"N/A")</f>
        <v>33</v>
      </c>
      <c r="AD275" s="82" t="s">
        <v>85</v>
      </c>
      <c r="AE275" s="82" t="s">
        <v>85</v>
      </c>
      <c r="AF275" s="82" t="s">
        <v>3015</v>
      </c>
      <c r="AG275" s="82" t="s">
        <v>1951</v>
      </c>
      <c r="AH275" s="9">
        <f>_xlfn.IFNA(VLOOKUP(AG275,ACCESSORIES!F:K,6,FALSE),"N/A")</f>
        <v>1.1000000000000001</v>
      </c>
      <c r="AI275" s="3" t="s">
        <v>266</v>
      </c>
      <c r="AJ275" s="3" t="s">
        <v>85</v>
      </c>
      <c r="AK275" s="3" t="s">
        <v>85</v>
      </c>
      <c r="AL275" s="105" t="s">
        <v>85</v>
      </c>
      <c r="AM275" s="105">
        <v>16.100000000000001</v>
      </c>
      <c r="AN275" s="105">
        <v>170</v>
      </c>
      <c r="AO275" s="26">
        <v>4</v>
      </c>
      <c r="AP275" s="26">
        <v>12</v>
      </c>
      <c r="AQ275" s="26">
        <v>27</v>
      </c>
      <c r="AR275" s="26">
        <v>43</v>
      </c>
      <c r="AS275" s="26">
        <v>208</v>
      </c>
      <c r="AT275" s="26">
        <v>202</v>
      </c>
      <c r="AU275" s="106">
        <v>90</v>
      </c>
      <c r="AV275" s="55">
        <v>52.7</v>
      </c>
      <c r="AW275" s="55">
        <v>75</v>
      </c>
      <c r="AX275" s="55">
        <v>46</v>
      </c>
      <c r="AY275" s="105" t="s">
        <v>85</v>
      </c>
      <c r="AZ275" s="104" t="str">
        <f>_xlfn.IFNA(VLOOKUP(AY275,ACCESSORIES!F:K,6,FALSE),"N/A")</f>
        <v>N/A</v>
      </c>
      <c r="BA275" s="105" t="s">
        <v>85</v>
      </c>
      <c r="BB275" s="104" t="str">
        <f>_xlfn.IFNA(VLOOKUP(BA275,ACCESSORIES!F:K,6,FALSE),"N/A")</f>
        <v>N/A</v>
      </c>
      <c r="BC275" s="79">
        <v>35.58</v>
      </c>
      <c r="BD275" s="57">
        <v>19.7</v>
      </c>
      <c r="BE275" s="57">
        <v>19.7</v>
      </c>
      <c r="BF275" s="57">
        <v>11</v>
      </c>
      <c r="BG275" s="82">
        <v>36</v>
      </c>
      <c r="BH275" s="122" t="s">
        <v>3551</v>
      </c>
      <c r="BI275" s="51" t="s">
        <v>4217</v>
      </c>
      <c r="BJ275" s="83" t="s">
        <v>4233</v>
      </c>
      <c r="BK275" s="83" t="s">
        <v>5886</v>
      </c>
      <c r="BL275" s="83" t="s">
        <v>5880</v>
      </c>
      <c r="BM275" s="83" t="s">
        <v>5881</v>
      </c>
      <c r="BN275" s="83" t="s">
        <v>5851</v>
      </c>
      <c r="BO275" s="83" t="s">
        <v>5878</v>
      </c>
      <c r="BP275" s="83" t="s">
        <v>4235</v>
      </c>
      <c r="BQ275" s="83"/>
      <c r="BR275" s="83"/>
      <c r="BS275" s="83"/>
      <c r="BT275" s="351" t="s">
        <v>3695</v>
      </c>
      <c r="BU275" s="363" t="s">
        <v>3696</v>
      </c>
      <c r="BV275" s="351" t="s">
        <v>3697</v>
      </c>
      <c r="BW275" s="363" t="s">
        <v>3698</v>
      </c>
      <c r="BX275" s="96" t="str">
        <f t="shared" si="32"/>
        <v>MR309 Grid, 17x8.5, 0mm Offset, 6x135, 94mm Centerbore, Matte Black</v>
      </c>
      <c r="BY275" s="83" t="s">
        <v>4044</v>
      </c>
      <c r="BZ275" s="83" t="s">
        <v>4045</v>
      </c>
      <c r="CA275" s="83" t="str">
        <f t="shared" si="30"/>
        <v>STREET (3XX)</v>
      </c>
    </row>
    <row r="276" spans="1:79" s="39" customFormat="1" ht="15" customHeight="1">
      <c r="A276" s="23">
        <f t="shared" si="31"/>
        <v>274</v>
      </c>
      <c r="B276" s="105" t="s">
        <v>84</v>
      </c>
      <c r="C276" s="105" t="s">
        <v>1072</v>
      </c>
      <c r="D276" s="105" t="s">
        <v>1120</v>
      </c>
      <c r="E276" s="94" t="str">
        <f>CONCATENATE(LEFT(D276,5),VLOOKUP(CONCATENATE(N276,"x",O276),'PART NUMBER GUIDE'!$B$9:$C$45,2,FALSE),VLOOKUP(CONCATENATE(P276, V276), 'PART NUMBER GUIDE'!$Q$6:$R$84, 2, FALSE),VLOOKUP(Y276,'PART NUMBER GUIDE'!$J$8:$K$37,2, FALSE),IF(U276="N/A",IF(ABS(S276)&lt;10,"0"&amp;ABS(S276),ABS(S276)),CONCATENATE(LEFT(U276,1),RIGHT(U276,1))), F276, G276)</f>
        <v>MR30978516800</v>
      </c>
      <c r="F276" s="93"/>
      <c r="G276" s="93"/>
      <c r="H276" s="81" t="s">
        <v>594</v>
      </c>
      <c r="I276" s="356">
        <v>42005</v>
      </c>
      <c r="J276" s="87" t="s">
        <v>1265</v>
      </c>
      <c r="K276" s="400">
        <v>345</v>
      </c>
      <c r="L276" s="95">
        <f t="shared" si="27"/>
        <v>345</v>
      </c>
      <c r="M276" s="402"/>
      <c r="N276" s="105">
        <v>17</v>
      </c>
      <c r="O276" s="8">
        <v>8.5</v>
      </c>
      <c r="P276" s="105" t="str">
        <f t="shared" si="28"/>
        <v>6x135</v>
      </c>
      <c r="Q276" s="3">
        <v>6</v>
      </c>
      <c r="R276" s="3">
        <v>135</v>
      </c>
      <c r="S276" s="3">
        <v>0</v>
      </c>
      <c r="T276" s="17">
        <v>4.75</v>
      </c>
      <c r="U276" s="106" t="s">
        <v>85</v>
      </c>
      <c r="V276" s="17">
        <v>94</v>
      </c>
      <c r="W276" s="8">
        <v>30.69</v>
      </c>
      <c r="X276" s="369">
        <v>2650</v>
      </c>
      <c r="Y276" s="80" t="s">
        <v>6067</v>
      </c>
      <c r="Z276" s="80" t="s">
        <v>3007</v>
      </c>
      <c r="AA276" s="369" t="str">
        <f t="shared" si="29"/>
        <v>17x8.5, 6x135, 0 OS</v>
      </c>
      <c r="AB276" s="82" t="s">
        <v>1596</v>
      </c>
      <c r="AC276" s="92">
        <f>_xlfn.IFNA(VLOOKUP(AB276,ACCESSORIES!F:K,6,FALSE),"N/A")</f>
        <v>33</v>
      </c>
      <c r="AD276" s="82" t="s">
        <v>85</v>
      </c>
      <c r="AE276" s="82" t="s">
        <v>85</v>
      </c>
      <c r="AF276" s="82" t="s">
        <v>3015</v>
      </c>
      <c r="AG276" s="82" t="s">
        <v>1951</v>
      </c>
      <c r="AH276" s="9">
        <f>_xlfn.IFNA(VLOOKUP(AG276,ACCESSORIES!F:K,6,FALSE),"N/A")</f>
        <v>1.1000000000000001</v>
      </c>
      <c r="AI276" s="3" t="s">
        <v>266</v>
      </c>
      <c r="AJ276" s="3" t="s">
        <v>85</v>
      </c>
      <c r="AK276" s="3" t="s">
        <v>85</v>
      </c>
      <c r="AL276" s="105" t="s">
        <v>85</v>
      </c>
      <c r="AM276" s="105">
        <v>16.100000000000001</v>
      </c>
      <c r="AN276" s="105">
        <v>170</v>
      </c>
      <c r="AO276" s="26">
        <v>4</v>
      </c>
      <c r="AP276" s="26">
        <v>12</v>
      </c>
      <c r="AQ276" s="26">
        <v>27</v>
      </c>
      <c r="AR276" s="26">
        <v>43</v>
      </c>
      <c r="AS276" s="26">
        <v>208</v>
      </c>
      <c r="AT276" s="26">
        <v>202</v>
      </c>
      <c r="AU276" s="106">
        <v>90</v>
      </c>
      <c r="AV276" s="55">
        <v>52.7</v>
      </c>
      <c r="AW276" s="55">
        <v>75</v>
      </c>
      <c r="AX276" s="55">
        <v>46</v>
      </c>
      <c r="AY276" s="105" t="s">
        <v>85</v>
      </c>
      <c r="AZ276" s="104" t="str">
        <f>_xlfn.IFNA(VLOOKUP(AY276,ACCESSORIES!F:K,6,FALSE),"N/A")</f>
        <v>N/A</v>
      </c>
      <c r="BA276" s="105" t="s">
        <v>85</v>
      </c>
      <c r="BB276" s="104" t="str">
        <f>_xlfn.IFNA(VLOOKUP(BA276,ACCESSORIES!F:K,6,FALSE),"N/A")</f>
        <v>N/A</v>
      </c>
      <c r="BC276" s="79">
        <v>35.159999999999997</v>
      </c>
      <c r="BD276" s="57">
        <v>19.7</v>
      </c>
      <c r="BE276" s="57">
        <v>19.7</v>
      </c>
      <c r="BF276" s="57">
        <v>11</v>
      </c>
      <c r="BG276" s="82">
        <v>36</v>
      </c>
      <c r="BH276" s="122" t="s">
        <v>3551</v>
      </c>
      <c r="BI276" s="51" t="s">
        <v>4217</v>
      </c>
      <c r="BJ276" s="83" t="s">
        <v>4233</v>
      </c>
      <c r="BK276" s="83" t="s">
        <v>5886</v>
      </c>
      <c r="BL276" s="83" t="s">
        <v>5880</v>
      </c>
      <c r="BM276" s="83" t="s">
        <v>5881</v>
      </c>
      <c r="BN276" s="83" t="s">
        <v>5851</v>
      </c>
      <c r="BO276" s="83" t="s">
        <v>5878</v>
      </c>
      <c r="BP276" s="83" t="s">
        <v>4235</v>
      </c>
      <c r="BQ276" s="83"/>
      <c r="BR276" s="83"/>
      <c r="BS276" s="83"/>
      <c r="BT276" s="351" t="s">
        <v>3699</v>
      </c>
      <c r="BU276" s="363" t="s">
        <v>3700</v>
      </c>
      <c r="BV276" s="351" t="s">
        <v>3701</v>
      </c>
      <c r="BW276" s="363" t="s">
        <v>3702</v>
      </c>
      <c r="BX276" s="96" t="str">
        <f t="shared" si="32"/>
        <v>MR309 Grid, 17x8.5, 0mm Offset, 6x135, 94mm Centerbore, Titanium - Matte Black Lip</v>
      </c>
      <c r="BY276" s="83" t="s">
        <v>4044</v>
      </c>
      <c r="BZ276" s="83" t="s">
        <v>4045</v>
      </c>
      <c r="CA276" s="83" t="str">
        <f t="shared" si="30"/>
        <v>STREET (3XX)</v>
      </c>
    </row>
    <row r="277" spans="1:79" s="39" customFormat="1" ht="15" customHeight="1">
      <c r="A277" s="23">
        <f t="shared" si="31"/>
        <v>275</v>
      </c>
      <c r="B277" s="105" t="s">
        <v>84</v>
      </c>
      <c r="C277" s="105" t="s">
        <v>1072</v>
      </c>
      <c r="D277" s="105" t="s">
        <v>1120</v>
      </c>
      <c r="E277" s="94" t="str">
        <f>CONCATENATE(LEFT(D277,5),VLOOKUP(CONCATENATE(N277,"x",O277),'PART NUMBER GUIDE'!$B$9:$C$45,2,FALSE),VLOOKUP(CONCATENATE(P277, V277), 'PART NUMBER GUIDE'!$Q$6:$R$84, 2, FALSE),VLOOKUP(Y277,'PART NUMBER GUIDE'!$J$8:$K$37,2, FALSE),IF(U277="N/A",IF(ABS(S277)&lt;10,"0"&amp;ABS(S277),ABS(S277)),CONCATENATE(LEFT(U277,1),RIGHT(U277,1))), F277, G277)</f>
        <v>MR30978560500</v>
      </c>
      <c r="F277" s="93"/>
      <c r="G277" s="93"/>
      <c r="H277" s="81" t="s">
        <v>595</v>
      </c>
      <c r="I277" s="356">
        <v>42005</v>
      </c>
      <c r="J277" s="87" t="s">
        <v>1265</v>
      </c>
      <c r="K277" s="400">
        <v>345</v>
      </c>
      <c r="L277" s="95">
        <f t="shared" si="27"/>
        <v>345</v>
      </c>
      <c r="M277" s="402"/>
      <c r="N277" s="105">
        <v>17</v>
      </c>
      <c r="O277" s="8">
        <v>8.5</v>
      </c>
      <c r="P277" s="105" t="str">
        <f t="shared" si="28"/>
        <v>6x5.5</v>
      </c>
      <c r="Q277" s="3">
        <v>6</v>
      </c>
      <c r="R277" s="3">
        <v>5.5</v>
      </c>
      <c r="S277" s="3">
        <v>0</v>
      </c>
      <c r="T277" s="17">
        <v>4.75</v>
      </c>
      <c r="U277" s="106" t="s">
        <v>85</v>
      </c>
      <c r="V277" s="17">
        <v>108</v>
      </c>
      <c r="W277" s="8">
        <v>30.49</v>
      </c>
      <c r="X277" s="369">
        <v>2650</v>
      </c>
      <c r="Y277" s="80" t="s">
        <v>2309</v>
      </c>
      <c r="Z277" s="81" t="s">
        <v>3002</v>
      </c>
      <c r="AA277" s="369" t="str">
        <f t="shared" si="29"/>
        <v>17x8.5, 6x5.5, 0 OS</v>
      </c>
      <c r="AB277" s="82" t="s">
        <v>1600</v>
      </c>
      <c r="AC277" s="92">
        <f>_xlfn.IFNA(VLOOKUP(AB277,ACCESSORIES!F:K,6,FALSE),"N/A")</f>
        <v>33</v>
      </c>
      <c r="AD277" s="82" t="s">
        <v>85</v>
      </c>
      <c r="AE277" s="82" t="s">
        <v>85</v>
      </c>
      <c r="AF277" s="105" t="s">
        <v>3016</v>
      </c>
      <c r="AG277" s="82" t="s">
        <v>1951</v>
      </c>
      <c r="AH277" s="9">
        <f>_xlfn.IFNA(VLOOKUP(AG277,ACCESSORIES!F:K,6,FALSE),"N/A")</f>
        <v>1.1000000000000001</v>
      </c>
      <c r="AI277" s="3" t="s">
        <v>266</v>
      </c>
      <c r="AJ277" s="3" t="s">
        <v>85</v>
      </c>
      <c r="AK277" s="3" t="s">
        <v>85</v>
      </c>
      <c r="AL277" s="105" t="s">
        <v>85</v>
      </c>
      <c r="AM277" s="105">
        <v>16.100000000000001</v>
      </c>
      <c r="AN277" s="105">
        <v>170</v>
      </c>
      <c r="AO277" s="26">
        <v>3</v>
      </c>
      <c r="AP277" s="26">
        <v>12</v>
      </c>
      <c r="AQ277" s="26">
        <v>27</v>
      </c>
      <c r="AR277" s="26">
        <v>43</v>
      </c>
      <c r="AS277" s="26">
        <v>208</v>
      </c>
      <c r="AT277" s="26">
        <v>202</v>
      </c>
      <c r="AU277" s="106">
        <v>107</v>
      </c>
      <c r="AV277" s="55">
        <v>41</v>
      </c>
      <c r="AW277" s="55">
        <v>74</v>
      </c>
      <c r="AX277" s="55">
        <v>46</v>
      </c>
      <c r="AY277" s="105" t="s">
        <v>85</v>
      </c>
      <c r="AZ277" s="104" t="str">
        <f>_xlfn.IFNA(VLOOKUP(AY277,ACCESSORIES!F:K,6,FALSE),"N/A")</f>
        <v>N/A</v>
      </c>
      <c r="BA277" s="105" t="s">
        <v>85</v>
      </c>
      <c r="BB277" s="104" t="str">
        <f>_xlfn.IFNA(VLOOKUP(BA277,ACCESSORIES!F:K,6,FALSE),"N/A")</f>
        <v>N/A</v>
      </c>
      <c r="BC277" s="79">
        <v>34.97</v>
      </c>
      <c r="BD277" s="57">
        <v>19.7</v>
      </c>
      <c r="BE277" s="57">
        <v>19.7</v>
      </c>
      <c r="BF277" s="57">
        <v>11</v>
      </c>
      <c r="BG277" s="82">
        <v>36</v>
      </c>
      <c r="BH277" s="122" t="s">
        <v>3551</v>
      </c>
      <c r="BI277" s="51" t="s">
        <v>4217</v>
      </c>
      <c r="BJ277" s="83" t="s">
        <v>4233</v>
      </c>
      <c r="BK277" s="83" t="s">
        <v>5886</v>
      </c>
      <c r="BL277" s="83" t="s">
        <v>5880</v>
      </c>
      <c r="BM277" s="83" t="s">
        <v>5881</v>
      </c>
      <c r="BN277" s="83" t="s">
        <v>5851</v>
      </c>
      <c r="BO277" s="83" t="s">
        <v>5878</v>
      </c>
      <c r="BP277" s="83" t="s">
        <v>4235</v>
      </c>
      <c r="BQ277" s="83"/>
      <c r="BR277" s="83"/>
      <c r="BS277" s="83"/>
      <c r="BT277" s="351" t="s">
        <v>3695</v>
      </c>
      <c r="BU277" s="363" t="s">
        <v>3696</v>
      </c>
      <c r="BV277" s="351" t="s">
        <v>3697</v>
      </c>
      <c r="BW277" s="363" t="s">
        <v>3698</v>
      </c>
      <c r="BX277" s="96" t="str">
        <f t="shared" si="32"/>
        <v>MR309 Grid, 17x8.5, 0mm Offset, 6x5.5, 108mm Centerbore, Matte Black</v>
      </c>
      <c r="BY277" s="83" t="s">
        <v>4044</v>
      </c>
      <c r="BZ277" s="83" t="s">
        <v>4045</v>
      </c>
      <c r="CA277" s="83" t="str">
        <f t="shared" si="30"/>
        <v>STREET (3XX)</v>
      </c>
    </row>
    <row r="278" spans="1:79" s="39" customFormat="1" ht="15" customHeight="1">
      <c r="A278" s="23">
        <f t="shared" si="31"/>
        <v>276</v>
      </c>
      <c r="B278" s="105" t="s">
        <v>84</v>
      </c>
      <c r="C278" s="105" t="s">
        <v>1072</v>
      </c>
      <c r="D278" s="105" t="s">
        <v>1120</v>
      </c>
      <c r="E278" s="94" t="str">
        <f>CONCATENATE(LEFT(D278,5),VLOOKUP(CONCATENATE(N278,"x",O278),'PART NUMBER GUIDE'!$B$9:$C$45,2,FALSE),VLOOKUP(CONCATENATE(P278, V278), 'PART NUMBER GUIDE'!$Q$6:$R$84, 2, FALSE),VLOOKUP(Y278,'PART NUMBER GUIDE'!$J$8:$K$37,2, FALSE),IF(U278="N/A",IF(ABS(S278)&lt;10,"0"&amp;ABS(S278),ABS(S278)),CONCATENATE(LEFT(U278,1),RIGHT(U278,1))), F278, G278)</f>
        <v>MR30978560800</v>
      </c>
      <c r="F278" s="93"/>
      <c r="G278" s="93"/>
      <c r="H278" s="81" t="s">
        <v>596</v>
      </c>
      <c r="I278" s="356">
        <v>42005</v>
      </c>
      <c r="J278" s="87" t="s">
        <v>1265</v>
      </c>
      <c r="K278" s="400">
        <v>345</v>
      </c>
      <c r="L278" s="95">
        <f t="shared" si="27"/>
        <v>345</v>
      </c>
      <c r="M278" s="402"/>
      <c r="N278" s="105">
        <v>17</v>
      </c>
      <c r="O278" s="8">
        <v>8.5</v>
      </c>
      <c r="P278" s="105" t="str">
        <f t="shared" si="28"/>
        <v>6x5.5</v>
      </c>
      <c r="Q278" s="3">
        <v>6</v>
      </c>
      <c r="R278" s="3">
        <v>5.5</v>
      </c>
      <c r="S278" s="3">
        <v>0</v>
      </c>
      <c r="T278" s="17">
        <v>4.75</v>
      </c>
      <c r="U278" s="106" t="s">
        <v>85</v>
      </c>
      <c r="V278" s="17">
        <v>108</v>
      </c>
      <c r="W278" s="8">
        <v>30.7</v>
      </c>
      <c r="X278" s="369">
        <v>2650</v>
      </c>
      <c r="Y278" s="80" t="s">
        <v>6067</v>
      </c>
      <c r="Z278" s="80" t="s">
        <v>3007</v>
      </c>
      <c r="AA278" s="369" t="str">
        <f t="shared" si="29"/>
        <v>17x8.5, 6x5.5, 0 OS</v>
      </c>
      <c r="AB278" s="82" t="s">
        <v>1600</v>
      </c>
      <c r="AC278" s="92">
        <f>_xlfn.IFNA(VLOOKUP(AB278,ACCESSORIES!F:K,6,FALSE),"N/A")</f>
        <v>33</v>
      </c>
      <c r="AD278" s="82" t="s">
        <v>85</v>
      </c>
      <c r="AE278" s="82" t="s">
        <v>85</v>
      </c>
      <c r="AF278" s="105" t="s">
        <v>3016</v>
      </c>
      <c r="AG278" s="82" t="s">
        <v>1951</v>
      </c>
      <c r="AH278" s="9">
        <f>_xlfn.IFNA(VLOOKUP(AG278,ACCESSORIES!F:K,6,FALSE),"N/A")</f>
        <v>1.1000000000000001</v>
      </c>
      <c r="AI278" s="3" t="s">
        <v>266</v>
      </c>
      <c r="AJ278" s="3" t="s">
        <v>85</v>
      </c>
      <c r="AK278" s="3" t="s">
        <v>85</v>
      </c>
      <c r="AL278" s="105" t="s">
        <v>85</v>
      </c>
      <c r="AM278" s="105">
        <v>16.100000000000001</v>
      </c>
      <c r="AN278" s="105">
        <v>170</v>
      </c>
      <c r="AO278" s="26">
        <v>3</v>
      </c>
      <c r="AP278" s="26">
        <v>12</v>
      </c>
      <c r="AQ278" s="26">
        <v>27</v>
      </c>
      <c r="AR278" s="26">
        <v>43</v>
      </c>
      <c r="AS278" s="26">
        <v>208</v>
      </c>
      <c r="AT278" s="26">
        <v>202</v>
      </c>
      <c r="AU278" s="106">
        <v>107</v>
      </c>
      <c r="AV278" s="55">
        <v>41</v>
      </c>
      <c r="AW278" s="55">
        <v>74</v>
      </c>
      <c r="AX278" s="55">
        <v>46</v>
      </c>
      <c r="AY278" s="105" t="s">
        <v>85</v>
      </c>
      <c r="AZ278" s="104" t="str">
        <f>_xlfn.IFNA(VLOOKUP(AY278,ACCESSORIES!F:K,6,FALSE),"N/A")</f>
        <v>N/A</v>
      </c>
      <c r="BA278" s="105" t="s">
        <v>85</v>
      </c>
      <c r="BB278" s="104" t="str">
        <f>_xlfn.IFNA(VLOOKUP(BA278,ACCESSORIES!F:K,6,FALSE),"N/A")</f>
        <v>N/A</v>
      </c>
      <c r="BC278" s="79">
        <v>35.1</v>
      </c>
      <c r="BD278" s="57">
        <v>19.7</v>
      </c>
      <c r="BE278" s="57">
        <v>19.7</v>
      </c>
      <c r="BF278" s="57">
        <v>11</v>
      </c>
      <c r="BG278" s="82">
        <v>36</v>
      </c>
      <c r="BH278" s="122" t="s">
        <v>3551</v>
      </c>
      <c r="BI278" s="51" t="s">
        <v>4217</v>
      </c>
      <c r="BJ278" s="83" t="s">
        <v>4233</v>
      </c>
      <c r="BK278" s="83" t="s">
        <v>5886</v>
      </c>
      <c r="BL278" s="83" t="s">
        <v>5880</v>
      </c>
      <c r="BM278" s="83" t="s">
        <v>5881</v>
      </c>
      <c r="BN278" s="83" t="s">
        <v>5851</v>
      </c>
      <c r="BO278" s="83" t="s">
        <v>5878</v>
      </c>
      <c r="BP278" s="83" t="s">
        <v>4235</v>
      </c>
      <c r="BQ278" s="83"/>
      <c r="BR278" s="83"/>
      <c r="BS278" s="83"/>
      <c r="BT278" s="351" t="s">
        <v>3699</v>
      </c>
      <c r="BU278" s="363" t="s">
        <v>3700</v>
      </c>
      <c r="BV278" s="351" t="s">
        <v>3701</v>
      </c>
      <c r="BW278" s="363" t="s">
        <v>3702</v>
      </c>
      <c r="BX278" s="96" t="str">
        <f t="shared" si="32"/>
        <v>MR309 Grid, 17x8.5, 0mm Offset, 6x5.5, 108mm Centerbore, Titanium - Matte Black Lip</v>
      </c>
      <c r="BY278" s="83" t="s">
        <v>4044</v>
      </c>
      <c r="BZ278" s="83" t="s">
        <v>4045</v>
      </c>
      <c r="CA278" s="83" t="str">
        <f t="shared" si="30"/>
        <v>STREET (3XX)</v>
      </c>
    </row>
    <row r="279" spans="1:79" s="39" customFormat="1" ht="15" customHeight="1">
      <c r="A279" s="23">
        <f t="shared" si="31"/>
        <v>277</v>
      </c>
      <c r="B279" s="105" t="s">
        <v>84</v>
      </c>
      <c r="C279" s="105" t="s">
        <v>1072</v>
      </c>
      <c r="D279" s="105" t="s">
        <v>1120</v>
      </c>
      <c r="E279" s="94" t="str">
        <f>CONCATENATE(LEFT(D279,5),VLOOKUP(CONCATENATE(N279,"x",O279),'PART NUMBER GUIDE'!$B$9:$C$45,2,FALSE),VLOOKUP(CONCATENATE(P279, V279), 'PART NUMBER GUIDE'!$Q$6:$R$84, 2, FALSE),VLOOKUP(Y279,'PART NUMBER GUIDE'!$J$8:$K$37,2, FALSE),IF(U279="N/A",IF(ABS(S279)&lt;10,"0"&amp;ABS(S279),ABS(S279)),CONCATENATE(LEFT(U279,1),RIGHT(U279,1))), F279, G279)</f>
        <v>MR30978588500</v>
      </c>
      <c r="F279" s="93"/>
      <c r="G279" s="93"/>
      <c r="H279" s="81" t="s">
        <v>599</v>
      </c>
      <c r="I279" s="356">
        <v>42005</v>
      </c>
      <c r="J279" s="87" t="s">
        <v>1265</v>
      </c>
      <c r="K279" s="400">
        <v>345</v>
      </c>
      <c r="L279" s="95">
        <f t="shared" si="27"/>
        <v>345</v>
      </c>
      <c r="M279" s="402"/>
      <c r="N279" s="105">
        <v>17</v>
      </c>
      <c r="O279" s="8">
        <v>8.5</v>
      </c>
      <c r="P279" s="105" t="str">
        <f t="shared" si="28"/>
        <v>8x180</v>
      </c>
      <c r="Q279" s="3">
        <v>8</v>
      </c>
      <c r="R279" s="3">
        <v>180</v>
      </c>
      <c r="S279" s="3">
        <v>0</v>
      </c>
      <c r="T279" s="17">
        <v>4.75</v>
      </c>
      <c r="U279" s="106" t="s">
        <v>85</v>
      </c>
      <c r="V279" s="17">
        <v>130.81</v>
      </c>
      <c r="W279" s="8">
        <v>30.12</v>
      </c>
      <c r="X279" s="369">
        <v>3640</v>
      </c>
      <c r="Y279" s="80" t="s">
        <v>2309</v>
      </c>
      <c r="Z279" s="81" t="s">
        <v>3002</v>
      </c>
      <c r="AA279" s="369" t="str">
        <f t="shared" si="29"/>
        <v>17x8.5, 8x180, 0 OS</v>
      </c>
      <c r="AB279" s="82" t="s">
        <v>1606</v>
      </c>
      <c r="AC279" s="92">
        <f>_xlfn.IFNA(VLOOKUP(AB279,ACCESSORIES!F:K,6,FALSE),"N/A")</f>
        <v>33</v>
      </c>
      <c r="AD279" s="82" t="s">
        <v>85</v>
      </c>
      <c r="AE279" s="82" t="s">
        <v>85</v>
      </c>
      <c r="AF279" s="3" t="s">
        <v>3020</v>
      </c>
      <c r="AG279" s="82" t="s">
        <v>1951</v>
      </c>
      <c r="AH279" s="9">
        <f>_xlfn.IFNA(VLOOKUP(AG279,ACCESSORIES!F:K,6,FALSE),"N/A")</f>
        <v>1.1000000000000001</v>
      </c>
      <c r="AI279" s="3" t="s">
        <v>266</v>
      </c>
      <c r="AJ279" s="3" t="s">
        <v>85</v>
      </c>
      <c r="AK279" s="3" t="s">
        <v>85</v>
      </c>
      <c r="AL279" s="105" t="s">
        <v>85</v>
      </c>
      <c r="AM279" s="105">
        <v>16.100000000000001</v>
      </c>
      <c r="AN279" s="105">
        <v>205</v>
      </c>
      <c r="AO279" s="26">
        <v>3</v>
      </c>
      <c r="AP279" s="26">
        <v>3</v>
      </c>
      <c r="AQ279" s="26">
        <v>27</v>
      </c>
      <c r="AR279" s="26">
        <v>43</v>
      </c>
      <c r="AS279" s="26">
        <v>208</v>
      </c>
      <c r="AT279" s="26">
        <v>202</v>
      </c>
      <c r="AU279" s="106">
        <v>126</v>
      </c>
      <c r="AV279" s="55">
        <v>89</v>
      </c>
      <c r="AW279" s="55">
        <v>89</v>
      </c>
      <c r="AX279" s="55">
        <v>46</v>
      </c>
      <c r="AY279" s="105" t="s">
        <v>85</v>
      </c>
      <c r="AZ279" s="104" t="str">
        <f>_xlfn.IFNA(VLOOKUP(AY279,ACCESSORIES!F:K,6,FALSE),"N/A")</f>
        <v>N/A</v>
      </c>
      <c r="BA279" s="105" t="s">
        <v>85</v>
      </c>
      <c r="BB279" s="104" t="str">
        <f>_xlfn.IFNA(VLOOKUP(BA279,ACCESSORIES!F:K,6,FALSE),"N/A")</f>
        <v>N/A</v>
      </c>
      <c r="BC279" s="79">
        <v>34.57</v>
      </c>
      <c r="BD279" s="57">
        <v>19.7</v>
      </c>
      <c r="BE279" s="57">
        <v>19.7</v>
      </c>
      <c r="BF279" s="57">
        <v>11</v>
      </c>
      <c r="BG279" s="82">
        <v>36</v>
      </c>
      <c r="BH279" s="122" t="s">
        <v>3551</v>
      </c>
      <c r="BI279" s="51" t="s">
        <v>4217</v>
      </c>
      <c r="BJ279" s="83" t="s">
        <v>4233</v>
      </c>
      <c r="BK279" s="83" t="s">
        <v>5886</v>
      </c>
      <c r="BL279" s="83" t="s">
        <v>5880</v>
      </c>
      <c r="BM279" s="83" t="s">
        <v>5881</v>
      </c>
      <c r="BN279" s="83" t="s">
        <v>5851</v>
      </c>
      <c r="BO279" s="83" t="s">
        <v>5878</v>
      </c>
      <c r="BP279" s="83" t="s">
        <v>4235</v>
      </c>
      <c r="BQ279" s="83"/>
      <c r="BR279" s="83"/>
      <c r="BS279" s="83"/>
      <c r="BT279" s="351" t="s">
        <v>3703</v>
      </c>
      <c r="BU279" s="363" t="s">
        <v>3704</v>
      </c>
      <c r="BV279" s="351" t="s">
        <v>3705</v>
      </c>
      <c r="BW279" s="363" t="s">
        <v>3706</v>
      </c>
      <c r="BX279" s="96" t="str">
        <f t="shared" si="32"/>
        <v>MR309 Grid, 17x8.5, 0mm Offset, 8x180, 130.81mm Centerbore, Matte Black</v>
      </c>
      <c r="BY279" s="83" t="s">
        <v>4044</v>
      </c>
      <c r="BZ279" s="83" t="s">
        <v>4045</v>
      </c>
      <c r="CA279" s="83" t="str">
        <f t="shared" si="30"/>
        <v>STREET (3XX)</v>
      </c>
    </row>
    <row r="280" spans="1:79" s="39" customFormat="1" ht="15" customHeight="1">
      <c r="A280" s="23">
        <f t="shared" si="31"/>
        <v>278</v>
      </c>
      <c r="B280" s="105" t="s">
        <v>84</v>
      </c>
      <c r="C280" s="105" t="s">
        <v>1072</v>
      </c>
      <c r="D280" s="105" t="s">
        <v>1120</v>
      </c>
      <c r="E280" s="94" t="str">
        <f>CONCATENATE(LEFT(D280,5),VLOOKUP(CONCATENATE(N280,"x",O280),'PART NUMBER GUIDE'!$B$9:$C$45,2,FALSE),VLOOKUP(CONCATENATE(P280, V280), 'PART NUMBER GUIDE'!$Q$6:$R$84, 2, FALSE),VLOOKUP(Y280,'PART NUMBER GUIDE'!$J$8:$K$37,2, FALSE),IF(U280="N/A",IF(ABS(S280)&lt;10,"0"&amp;ABS(S280),ABS(S280)),CONCATENATE(LEFT(U280,1),RIGHT(U280,1))), F280, G280)</f>
        <v>MR30978580500</v>
      </c>
      <c r="F280" s="93"/>
      <c r="G280" s="93"/>
      <c r="H280" s="81" t="s">
        <v>597</v>
      </c>
      <c r="I280" s="356">
        <v>42005</v>
      </c>
      <c r="J280" s="87" t="s">
        <v>1265</v>
      </c>
      <c r="K280" s="400">
        <v>345</v>
      </c>
      <c r="L280" s="95">
        <f t="shared" si="27"/>
        <v>345</v>
      </c>
      <c r="M280" s="402"/>
      <c r="N280" s="105">
        <v>17</v>
      </c>
      <c r="O280" s="8">
        <v>8.5</v>
      </c>
      <c r="P280" s="105" t="str">
        <f t="shared" si="28"/>
        <v>8x6.5</v>
      </c>
      <c r="Q280" s="3">
        <v>8</v>
      </c>
      <c r="R280" s="3">
        <v>6.5</v>
      </c>
      <c r="S280" s="3">
        <v>0</v>
      </c>
      <c r="T280" s="17">
        <v>4.75</v>
      </c>
      <c r="U280" s="106" t="s">
        <v>85</v>
      </c>
      <c r="V280" s="17">
        <v>130.81</v>
      </c>
      <c r="W280" s="8">
        <v>29.65</v>
      </c>
      <c r="X280" s="369">
        <v>3640</v>
      </c>
      <c r="Y280" s="80" t="s">
        <v>2309</v>
      </c>
      <c r="Z280" s="81" t="s">
        <v>3002</v>
      </c>
      <c r="AA280" s="369" t="str">
        <f t="shared" si="29"/>
        <v>17x8.5, 8x6.5, 0 OS</v>
      </c>
      <c r="AB280" s="82" t="s">
        <v>1606</v>
      </c>
      <c r="AC280" s="92">
        <f>_xlfn.IFNA(VLOOKUP(AB280,ACCESSORIES!F:K,6,FALSE),"N/A")</f>
        <v>33</v>
      </c>
      <c r="AD280" s="82" t="s">
        <v>85</v>
      </c>
      <c r="AE280" s="82" t="s">
        <v>85</v>
      </c>
      <c r="AF280" s="3" t="s">
        <v>3020</v>
      </c>
      <c r="AG280" s="82" t="s">
        <v>1951</v>
      </c>
      <c r="AH280" s="9">
        <f>_xlfn.IFNA(VLOOKUP(AG280,ACCESSORIES!F:K,6,FALSE),"N/A")</f>
        <v>1.1000000000000001</v>
      </c>
      <c r="AI280" s="3" t="s">
        <v>266</v>
      </c>
      <c r="AJ280" s="3" t="s">
        <v>85</v>
      </c>
      <c r="AK280" s="3" t="s">
        <v>85</v>
      </c>
      <c r="AL280" s="105" t="s">
        <v>85</v>
      </c>
      <c r="AM280" s="105">
        <v>16.100000000000001</v>
      </c>
      <c r="AN280" s="105">
        <v>200</v>
      </c>
      <c r="AO280" s="26">
        <v>3</v>
      </c>
      <c r="AP280" s="26">
        <v>3</v>
      </c>
      <c r="AQ280" s="26">
        <v>27</v>
      </c>
      <c r="AR280" s="26">
        <v>43</v>
      </c>
      <c r="AS280" s="26">
        <v>208</v>
      </c>
      <c r="AT280" s="26">
        <v>202</v>
      </c>
      <c r="AU280" s="106">
        <v>126</v>
      </c>
      <c r="AV280" s="55">
        <v>89</v>
      </c>
      <c r="AW280" s="55">
        <v>89</v>
      </c>
      <c r="AX280" s="55">
        <v>46</v>
      </c>
      <c r="AY280" s="105" t="s">
        <v>85</v>
      </c>
      <c r="AZ280" s="104" t="str">
        <f>_xlfn.IFNA(VLOOKUP(AY280,ACCESSORIES!F:K,6,FALSE),"N/A")</f>
        <v>N/A</v>
      </c>
      <c r="BA280" s="105" t="s">
        <v>85</v>
      </c>
      <c r="BB280" s="104" t="str">
        <f>_xlfn.IFNA(VLOOKUP(BA280,ACCESSORIES!F:K,6,FALSE),"N/A")</f>
        <v>N/A</v>
      </c>
      <c r="BC280" s="79">
        <v>34.11</v>
      </c>
      <c r="BD280" s="57">
        <v>19.7</v>
      </c>
      <c r="BE280" s="57">
        <v>19.7</v>
      </c>
      <c r="BF280" s="57">
        <v>11</v>
      </c>
      <c r="BG280" s="82">
        <v>36</v>
      </c>
      <c r="BH280" s="122" t="s">
        <v>3551</v>
      </c>
      <c r="BI280" s="51" t="s">
        <v>4217</v>
      </c>
      <c r="BJ280" s="83" t="s">
        <v>4233</v>
      </c>
      <c r="BK280" s="83" t="s">
        <v>5886</v>
      </c>
      <c r="BL280" s="83" t="s">
        <v>5880</v>
      </c>
      <c r="BM280" s="83" t="s">
        <v>5881</v>
      </c>
      <c r="BN280" s="83" t="s">
        <v>5851</v>
      </c>
      <c r="BO280" s="83" t="s">
        <v>5878</v>
      </c>
      <c r="BP280" s="83" t="s">
        <v>4235</v>
      </c>
      <c r="BQ280" s="83"/>
      <c r="BR280" s="83"/>
      <c r="BS280" s="83"/>
      <c r="BT280" s="351" t="s">
        <v>3703</v>
      </c>
      <c r="BU280" s="363" t="s">
        <v>3704</v>
      </c>
      <c r="BV280" s="351" t="s">
        <v>3705</v>
      </c>
      <c r="BW280" s="363" t="s">
        <v>3706</v>
      </c>
      <c r="BX280" s="96" t="str">
        <f t="shared" si="32"/>
        <v>MR309 Grid, 17x8.5, 0mm Offset, 8x6.5, 130.81mm Centerbore, Matte Black</v>
      </c>
      <c r="BY280" s="83" t="s">
        <v>4044</v>
      </c>
      <c r="BZ280" s="83" t="s">
        <v>4045</v>
      </c>
      <c r="CA280" s="83" t="str">
        <f t="shared" si="30"/>
        <v>STREET (3XX)</v>
      </c>
    </row>
    <row r="281" spans="1:79" s="39" customFormat="1" ht="15" customHeight="1">
      <c r="A281" s="23">
        <f t="shared" si="31"/>
        <v>279</v>
      </c>
      <c r="B281" s="105" t="s">
        <v>84</v>
      </c>
      <c r="C281" s="105" t="s">
        <v>1072</v>
      </c>
      <c r="D281" s="105" t="s">
        <v>1120</v>
      </c>
      <c r="E281" s="94" t="str">
        <f>CONCATENATE(LEFT(D281,5),VLOOKUP(CONCATENATE(N281,"x",O281),'PART NUMBER GUIDE'!$B$9:$C$45,2,FALSE),VLOOKUP(CONCATENATE(P281, V281), 'PART NUMBER GUIDE'!$Q$6:$R$84, 2, FALSE),VLOOKUP(Y281,'PART NUMBER GUIDE'!$J$8:$K$37,2, FALSE),IF(U281="N/A",IF(ABS(S281)&lt;10,"0"&amp;ABS(S281),ABS(S281)),CONCATENATE(LEFT(U281,1),RIGHT(U281,1))), F281, G281)</f>
        <v>MR30978580800</v>
      </c>
      <c r="F281" s="93"/>
      <c r="G281" s="93"/>
      <c r="H281" s="81" t="s">
        <v>598</v>
      </c>
      <c r="I281" s="356">
        <v>42005</v>
      </c>
      <c r="J281" s="87" t="s">
        <v>1265</v>
      </c>
      <c r="K281" s="400">
        <v>345</v>
      </c>
      <c r="L281" s="95">
        <f t="shared" si="27"/>
        <v>345</v>
      </c>
      <c r="M281" s="402"/>
      <c r="N281" s="105">
        <v>17</v>
      </c>
      <c r="O281" s="8">
        <v>8.5</v>
      </c>
      <c r="P281" s="105" t="str">
        <f t="shared" si="28"/>
        <v>8x6.5</v>
      </c>
      <c r="Q281" s="3">
        <v>8</v>
      </c>
      <c r="R281" s="3">
        <v>6.5</v>
      </c>
      <c r="S281" s="3">
        <v>0</v>
      </c>
      <c r="T281" s="17">
        <v>4.75</v>
      </c>
      <c r="U281" s="106" t="s">
        <v>85</v>
      </c>
      <c r="V281" s="17">
        <v>130.81</v>
      </c>
      <c r="W281" s="8">
        <v>30.89</v>
      </c>
      <c r="X281" s="369">
        <v>3640</v>
      </c>
      <c r="Y281" s="80" t="s">
        <v>6067</v>
      </c>
      <c r="Z281" s="80" t="s">
        <v>3007</v>
      </c>
      <c r="AA281" s="369" t="str">
        <f t="shared" si="29"/>
        <v>17x8.5, 8x6.5, 0 OS</v>
      </c>
      <c r="AB281" s="82" t="s">
        <v>1606</v>
      </c>
      <c r="AC281" s="92">
        <f>_xlfn.IFNA(VLOOKUP(AB281,ACCESSORIES!F:K,6,FALSE),"N/A")</f>
        <v>33</v>
      </c>
      <c r="AD281" s="82" t="s">
        <v>85</v>
      </c>
      <c r="AE281" s="82" t="s">
        <v>85</v>
      </c>
      <c r="AF281" s="3" t="s">
        <v>3020</v>
      </c>
      <c r="AG281" s="82" t="s">
        <v>1951</v>
      </c>
      <c r="AH281" s="9">
        <f>_xlfn.IFNA(VLOOKUP(AG281,ACCESSORIES!F:K,6,FALSE),"N/A")</f>
        <v>1.1000000000000001</v>
      </c>
      <c r="AI281" s="3" t="s">
        <v>266</v>
      </c>
      <c r="AJ281" s="3" t="s">
        <v>85</v>
      </c>
      <c r="AK281" s="3" t="s">
        <v>85</v>
      </c>
      <c r="AL281" s="105" t="s">
        <v>85</v>
      </c>
      <c r="AM281" s="105">
        <v>16.100000000000001</v>
      </c>
      <c r="AN281" s="105">
        <v>200</v>
      </c>
      <c r="AO281" s="26">
        <v>3</v>
      </c>
      <c r="AP281" s="26">
        <v>3</v>
      </c>
      <c r="AQ281" s="26">
        <v>27</v>
      </c>
      <c r="AR281" s="26">
        <v>43</v>
      </c>
      <c r="AS281" s="26">
        <v>208</v>
      </c>
      <c r="AT281" s="26">
        <v>202</v>
      </c>
      <c r="AU281" s="106">
        <v>126</v>
      </c>
      <c r="AV281" s="55">
        <v>89</v>
      </c>
      <c r="AW281" s="55">
        <v>89</v>
      </c>
      <c r="AX281" s="55">
        <v>46</v>
      </c>
      <c r="AY281" s="105" t="s">
        <v>85</v>
      </c>
      <c r="AZ281" s="104" t="str">
        <f>_xlfn.IFNA(VLOOKUP(AY281,ACCESSORIES!F:K,6,FALSE),"N/A")</f>
        <v>N/A</v>
      </c>
      <c r="BA281" s="105" t="s">
        <v>85</v>
      </c>
      <c r="BB281" s="104" t="str">
        <f>_xlfn.IFNA(VLOOKUP(BA281,ACCESSORIES!F:K,6,FALSE),"N/A")</f>
        <v>N/A</v>
      </c>
      <c r="BC281" s="79">
        <v>34.92</v>
      </c>
      <c r="BD281" s="57">
        <v>19.7</v>
      </c>
      <c r="BE281" s="57">
        <v>19.7</v>
      </c>
      <c r="BF281" s="57">
        <v>11</v>
      </c>
      <c r="BG281" s="82">
        <v>36</v>
      </c>
      <c r="BH281" s="122" t="s">
        <v>3551</v>
      </c>
      <c r="BI281" s="51" t="s">
        <v>4217</v>
      </c>
      <c r="BJ281" s="83" t="s">
        <v>4233</v>
      </c>
      <c r="BK281" s="83" t="s">
        <v>5886</v>
      </c>
      <c r="BL281" s="83" t="s">
        <v>5880</v>
      </c>
      <c r="BM281" s="83" t="s">
        <v>5881</v>
      </c>
      <c r="BN281" s="83" t="s">
        <v>5851</v>
      </c>
      <c r="BO281" s="83" t="s">
        <v>5878</v>
      </c>
      <c r="BP281" s="83" t="s">
        <v>4235</v>
      </c>
      <c r="BQ281" s="83"/>
      <c r="BR281" s="83"/>
      <c r="BS281" s="83"/>
      <c r="BT281" s="351" t="s">
        <v>3707</v>
      </c>
      <c r="BU281" s="363" t="s">
        <v>3708</v>
      </c>
      <c r="BV281" s="351" t="s">
        <v>3709</v>
      </c>
      <c r="BW281" s="363" t="s">
        <v>3710</v>
      </c>
      <c r="BX281" s="96" t="str">
        <f t="shared" si="32"/>
        <v>MR309 Grid, 17x8.5, 0mm Offset, 8x6.5, 130.81mm Centerbore, Titanium - Matte Black Lip</v>
      </c>
      <c r="BY281" s="83" t="s">
        <v>4044</v>
      </c>
      <c r="BZ281" s="83" t="s">
        <v>4045</v>
      </c>
      <c r="CA281" s="83" t="str">
        <f t="shared" si="30"/>
        <v>STREET (3XX)</v>
      </c>
    </row>
    <row r="282" spans="1:79" s="39" customFormat="1" ht="15" customHeight="1">
      <c r="A282" s="23">
        <f t="shared" si="31"/>
        <v>280</v>
      </c>
      <c r="B282" s="105" t="s">
        <v>84</v>
      </c>
      <c r="C282" s="105" t="s">
        <v>1072</v>
      </c>
      <c r="D282" s="105" t="s">
        <v>1120</v>
      </c>
      <c r="E282" s="94" t="str">
        <f>CONCATENATE(LEFT(D282,5),VLOOKUP(CONCATENATE(N282,"x",O282),'PART NUMBER GUIDE'!$B$9:$C$45,2,FALSE),VLOOKUP(CONCATENATE(P282, V282), 'PART NUMBER GUIDE'!$Q$6:$R$84, 2, FALSE),VLOOKUP(Y282,'PART NUMBER GUIDE'!$J$8:$K$37,2, FALSE),IF(U282="N/A",IF(ABS(S282)&lt;10,"0"&amp;ABS(S282),ABS(S282)),CONCATENATE(LEFT(U282,1),RIGHT(U282,1))), F282, G282)</f>
        <v>MR30989060500</v>
      </c>
      <c r="F282" s="93"/>
      <c r="G282" s="93"/>
      <c r="H282" s="81" t="s">
        <v>611</v>
      </c>
      <c r="I282" s="356">
        <v>42005</v>
      </c>
      <c r="J282" s="87" t="s">
        <v>1265</v>
      </c>
      <c r="K282" s="400">
        <v>410</v>
      </c>
      <c r="L282" s="95">
        <f t="shared" si="27"/>
        <v>410</v>
      </c>
      <c r="M282" s="402"/>
      <c r="N282" s="105">
        <v>18</v>
      </c>
      <c r="O282" s="8">
        <v>9</v>
      </c>
      <c r="P282" s="105" t="str">
        <f t="shared" si="28"/>
        <v>6x5.5</v>
      </c>
      <c r="Q282" s="3">
        <v>6</v>
      </c>
      <c r="R282" s="3">
        <v>5.5</v>
      </c>
      <c r="S282" s="3">
        <v>0</v>
      </c>
      <c r="T282" s="17">
        <v>5</v>
      </c>
      <c r="U282" s="106" t="s">
        <v>85</v>
      </c>
      <c r="V282" s="17">
        <v>108</v>
      </c>
      <c r="W282" s="8">
        <v>31.300000000000004</v>
      </c>
      <c r="X282" s="369">
        <v>2650</v>
      </c>
      <c r="Y282" s="80" t="s">
        <v>2309</v>
      </c>
      <c r="Z282" s="81" t="s">
        <v>3002</v>
      </c>
      <c r="AA282" s="369" t="str">
        <f t="shared" si="29"/>
        <v>18x9, 6x5.5, 0 OS</v>
      </c>
      <c r="AB282" s="82" t="s">
        <v>1600</v>
      </c>
      <c r="AC282" s="92">
        <f>_xlfn.IFNA(VLOOKUP(AB282,ACCESSORIES!F:K,6,FALSE),"N/A")</f>
        <v>33</v>
      </c>
      <c r="AD282" s="82" t="s">
        <v>85</v>
      </c>
      <c r="AE282" s="82" t="s">
        <v>85</v>
      </c>
      <c r="AF282" s="105" t="s">
        <v>3016</v>
      </c>
      <c r="AG282" s="82" t="s">
        <v>1951</v>
      </c>
      <c r="AH282" s="9">
        <f>_xlfn.IFNA(VLOOKUP(AG282,ACCESSORIES!F:K,6,FALSE),"N/A")</f>
        <v>1.1000000000000001</v>
      </c>
      <c r="AI282" s="3" t="s">
        <v>266</v>
      </c>
      <c r="AJ282" s="3" t="s">
        <v>85</v>
      </c>
      <c r="AK282" s="3" t="s">
        <v>85</v>
      </c>
      <c r="AL282" s="105" t="s">
        <v>85</v>
      </c>
      <c r="AM282" s="105">
        <v>16.100000000000001</v>
      </c>
      <c r="AN282" s="105">
        <v>170</v>
      </c>
      <c r="AO282" s="26">
        <v>3</v>
      </c>
      <c r="AP282" s="26">
        <v>10</v>
      </c>
      <c r="AQ282" s="26">
        <v>36</v>
      </c>
      <c r="AR282" s="26">
        <v>54</v>
      </c>
      <c r="AS282" s="26">
        <v>219</v>
      </c>
      <c r="AT282" s="107">
        <v>215</v>
      </c>
      <c r="AU282" s="106">
        <v>107</v>
      </c>
      <c r="AV282" s="55">
        <v>41</v>
      </c>
      <c r="AW282" s="55">
        <v>74</v>
      </c>
      <c r="AX282" s="55">
        <v>45</v>
      </c>
      <c r="AY282" s="105" t="s">
        <v>85</v>
      </c>
      <c r="AZ282" s="104" t="str">
        <f>_xlfn.IFNA(VLOOKUP(AY282,ACCESSORIES!F:K,6,FALSE),"N/A")</f>
        <v>N/A</v>
      </c>
      <c r="BA282" s="105" t="s">
        <v>85</v>
      </c>
      <c r="BB282" s="104" t="str">
        <f>_xlfn.IFNA(VLOOKUP(BA282,ACCESSORIES!F:K,6,FALSE),"N/A")</f>
        <v>N/A</v>
      </c>
      <c r="BC282" s="79">
        <v>34.800000000000004</v>
      </c>
      <c r="BD282" s="57">
        <v>20.6</v>
      </c>
      <c r="BE282" s="57">
        <v>20.6</v>
      </c>
      <c r="BF282" s="57">
        <v>11.4</v>
      </c>
      <c r="BG282" s="82">
        <v>36</v>
      </c>
      <c r="BH282" s="122" t="s">
        <v>3551</v>
      </c>
      <c r="BI282" s="51" t="s">
        <v>4217</v>
      </c>
      <c r="BJ282" s="83" t="s">
        <v>4233</v>
      </c>
      <c r="BK282" s="83" t="s">
        <v>5886</v>
      </c>
      <c r="BL282" s="83" t="s">
        <v>5880</v>
      </c>
      <c r="BM282" s="83" t="s">
        <v>5881</v>
      </c>
      <c r="BN282" s="83" t="s">
        <v>5851</v>
      </c>
      <c r="BO282" s="83" t="s">
        <v>5878</v>
      </c>
      <c r="BP282" s="83" t="s">
        <v>4235</v>
      </c>
      <c r="BQ282" s="83"/>
      <c r="BR282" s="83"/>
      <c r="BS282" s="83"/>
      <c r="BT282" s="351" t="s">
        <v>3695</v>
      </c>
      <c r="BU282" s="363" t="s">
        <v>3696</v>
      </c>
      <c r="BV282" s="351" t="s">
        <v>3697</v>
      </c>
      <c r="BW282" s="363" t="s">
        <v>3698</v>
      </c>
      <c r="BX282" s="96" t="str">
        <f t="shared" si="32"/>
        <v>MR309 Grid, 18x9, 0mm Offset, 6x5.5, 108mm Centerbore, Matte Black</v>
      </c>
      <c r="BY282" s="83" t="s">
        <v>4044</v>
      </c>
      <c r="BZ282" s="83" t="s">
        <v>4045</v>
      </c>
      <c r="CA282" s="83" t="str">
        <f t="shared" si="30"/>
        <v>STREET (3XX)</v>
      </c>
    </row>
    <row r="283" spans="1:79" s="39" customFormat="1" ht="15" customHeight="1">
      <c r="A283" s="23">
        <f t="shared" si="31"/>
        <v>281</v>
      </c>
      <c r="B283" s="105" t="s">
        <v>84</v>
      </c>
      <c r="C283" s="105" t="s">
        <v>1072</v>
      </c>
      <c r="D283" s="105" t="s">
        <v>1120</v>
      </c>
      <c r="E283" s="94" t="str">
        <f>CONCATENATE(LEFT(D283,5),VLOOKUP(CONCATENATE(N283,"x",O283),'PART NUMBER GUIDE'!$B$9:$C$45,2,FALSE),VLOOKUP(CONCATENATE(P283, V283), 'PART NUMBER GUIDE'!$Q$6:$R$84, 2, FALSE),VLOOKUP(Y283,'PART NUMBER GUIDE'!$J$8:$K$37,2, FALSE),IF(U283="N/A",IF(ABS(S283)&lt;10,"0"&amp;ABS(S283),ABS(S283)),CONCATENATE(LEFT(U283,1),RIGHT(U283,1))), F283, G283)</f>
        <v>MR30989060800</v>
      </c>
      <c r="F283" s="93"/>
      <c r="G283" s="93"/>
      <c r="H283" s="81" t="s">
        <v>612</v>
      </c>
      <c r="I283" s="356">
        <v>42005</v>
      </c>
      <c r="J283" s="87" t="s">
        <v>1265</v>
      </c>
      <c r="K283" s="400">
        <v>410</v>
      </c>
      <c r="L283" s="95">
        <f t="shared" si="27"/>
        <v>410</v>
      </c>
      <c r="M283" s="402"/>
      <c r="N283" s="105">
        <v>18</v>
      </c>
      <c r="O283" s="8">
        <v>9</v>
      </c>
      <c r="P283" s="105" t="str">
        <f t="shared" si="28"/>
        <v>6x5.5</v>
      </c>
      <c r="Q283" s="3">
        <v>6</v>
      </c>
      <c r="R283" s="3">
        <v>5.5</v>
      </c>
      <c r="S283" s="3">
        <v>0</v>
      </c>
      <c r="T283" s="17">
        <v>5</v>
      </c>
      <c r="U283" s="106" t="s">
        <v>85</v>
      </c>
      <c r="V283" s="17">
        <v>108</v>
      </c>
      <c r="W283" s="8">
        <v>34.06</v>
      </c>
      <c r="X283" s="369">
        <v>2650</v>
      </c>
      <c r="Y283" s="80" t="s">
        <v>6067</v>
      </c>
      <c r="Z283" s="80" t="s">
        <v>3007</v>
      </c>
      <c r="AA283" s="369" t="str">
        <f t="shared" si="29"/>
        <v>18x9, 6x5.5, 0 OS</v>
      </c>
      <c r="AB283" s="82" t="s">
        <v>1600</v>
      </c>
      <c r="AC283" s="92">
        <f>_xlfn.IFNA(VLOOKUP(AB283,ACCESSORIES!F:K,6,FALSE),"N/A")</f>
        <v>33</v>
      </c>
      <c r="AD283" s="82" t="s">
        <v>85</v>
      </c>
      <c r="AE283" s="82" t="s">
        <v>85</v>
      </c>
      <c r="AF283" s="105" t="s">
        <v>3016</v>
      </c>
      <c r="AG283" s="82" t="s">
        <v>1951</v>
      </c>
      <c r="AH283" s="9">
        <f>_xlfn.IFNA(VLOOKUP(AG283,ACCESSORIES!F:K,6,FALSE),"N/A")</f>
        <v>1.1000000000000001</v>
      </c>
      <c r="AI283" s="3" t="s">
        <v>266</v>
      </c>
      <c r="AJ283" s="3" t="s">
        <v>85</v>
      </c>
      <c r="AK283" s="3" t="s">
        <v>85</v>
      </c>
      <c r="AL283" s="105" t="s">
        <v>85</v>
      </c>
      <c r="AM283" s="105">
        <v>16.100000000000001</v>
      </c>
      <c r="AN283" s="105">
        <v>170</v>
      </c>
      <c r="AO283" s="26">
        <v>3</v>
      </c>
      <c r="AP283" s="26">
        <v>10</v>
      </c>
      <c r="AQ283" s="26">
        <v>36</v>
      </c>
      <c r="AR283" s="26">
        <v>54</v>
      </c>
      <c r="AS283" s="26">
        <v>219</v>
      </c>
      <c r="AT283" s="107">
        <v>215</v>
      </c>
      <c r="AU283" s="106">
        <v>107</v>
      </c>
      <c r="AV283" s="55">
        <v>41</v>
      </c>
      <c r="AW283" s="55">
        <v>74</v>
      </c>
      <c r="AX283" s="55">
        <v>45</v>
      </c>
      <c r="AY283" s="105" t="s">
        <v>85</v>
      </c>
      <c r="AZ283" s="104" t="str">
        <f>_xlfn.IFNA(VLOOKUP(AY283,ACCESSORIES!F:K,6,FALSE),"N/A")</f>
        <v>N/A</v>
      </c>
      <c r="BA283" s="105" t="s">
        <v>85</v>
      </c>
      <c r="BB283" s="104" t="str">
        <f>_xlfn.IFNA(VLOOKUP(BA283,ACCESSORIES!F:K,6,FALSE),"N/A")</f>
        <v>N/A</v>
      </c>
      <c r="BC283" s="79">
        <v>38.67</v>
      </c>
      <c r="BD283" s="57">
        <v>20.6</v>
      </c>
      <c r="BE283" s="57">
        <v>20.6</v>
      </c>
      <c r="BF283" s="57">
        <v>11.4</v>
      </c>
      <c r="BG283" s="82">
        <v>36</v>
      </c>
      <c r="BH283" s="122" t="s">
        <v>3551</v>
      </c>
      <c r="BI283" s="51" t="s">
        <v>4217</v>
      </c>
      <c r="BJ283" s="83" t="s">
        <v>4233</v>
      </c>
      <c r="BK283" s="83" t="s">
        <v>5886</v>
      </c>
      <c r="BL283" s="83" t="s">
        <v>5880</v>
      </c>
      <c r="BM283" s="83" t="s">
        <v>5881</v>
      </c>
      <c r="BN283" s="83" t="s">
        <v>5851</v>
      </c>
      <c r="BO283" s="83" t="s">
        <v>5878</v>
      </c>
      <c r="BP283" s="83" t="s">
        <v>4235</v>
      </c>
      <c r="BQ283" s="83"/>
      <c r="BR283" s="83"/>
      <c r="BS283" s="83"/>
      <c r="BT283" s="351" t="s">
        <v>3699</v>
      </c>
      <c r="BU283" s="363" t="s">
        <v>3700</v>
      </c>
      <c r="BV283" s="351" t="s">
        <v>3701</v>
      </c>
      <c r="BW283" s="363" t="s">
        <v>3702</v>
      </c>
      <c r="BX283" s="96" t="str">
        <f t="shared" si="32"/>
        <v>MR309 Grid, 18x9, 0mm Offset, 6x5.5, 108mm Centerbore, Titanium - Matte Black Lip</v>
      </c>
      <c r="BY283" s="83" t="s">
        <v>4044</v>
      </c>
      <c r="BZ283" s="83" t="s">
        <v>4045</v>
      </c>
      <c r="CA283" s="83" t="str">
        <f t="shared" si="30"/>
        <v>STREET (3XX)</v>
      </c>
    </row>
    <row r="284" spans="1:79" s="39" customFormat="1" ht="15" customHeight="1">
      <c r="A284" s="23">
        <f t="shared" si="31"/>
        <v>282</v>
      </c>
      <c r="B284" s="105" t="s">
        <v>84</v>
      </c>
      <c r="C284" s="105" t="s">
        <v>1072</v>
      </c>
      <c r="D284" s="105" t="s">
        <v>1120</v>
      </c>
      <c r="E284" s="94" t="str">
        <f>CONCATENATE(LEFT(D284,5),VLOOKUP(CONCATENATE(N284,"x",O284),'PART NUMBER GUIDE'!$B$9:$C$45,2,FALSE),VLOOKUP(CONCATENATE(P284, V284), 'PART NUMBER GUIDE'!$Q$6:$R$84, 2, FALSE),VLOOKUP(Y284,'PART NUMBER GUIDE'!$J$8:$K$37,2, FALSE),IF(U284="N/A",IF(ABS(S284)&lt;10,"0"&amp;ABS(S284),ABS(S284)),CONCATENATE(LEFT(U284,1),RIGHT(U284,1))), F284, G284)</f>
        <v>MR30989058500</v>
      </c>
      <c r="F284" s="93"/>
      <c r="G284" s="93"/>
      <c r="H284" s="81" t="s">
        <v>613</v>
      </c>
      <c r="I284" s="356">
        <v>42005</v>
      </c>
      <c r="J284" s="87" t="s">
        <v>1265</v>
      </c>
      <c r="K284" s="400">
        <v>410</v>
      </c>
      <c r="L284" s="95">
        <f t="shared" si="27"/>
        <v>410</v>
      </c>
      <c r="M284" s="402"/>
      <c r="N284" s="105">
        <v>18</v>
      </c>
      <c r="O284" s="8">
        <v>9</v>
      </c>
      <c r="P284" s="105" t="str">
        <f t="shared" si="28"/>
        <v>5x150</v>
      </c>
      <c r="Q284" s="3">
        <v>5</v>
      </c>
      <c r="R284" s="3">
        <v>150</v>
      </c>
      <c r="S284" s="3">
        <v>0</v>
      </c>
      <c r="T284" s="17">
        <v>5</v>
      </c>
      <c r="U284" s="106" t="s">
        <v>85</v>
      </c>
      <c r="V284" s="17">
        <v>116.5</v>
      </c>
      <c r="W284" s="8">
        <v>34.06</v>
      </c>
      <c r="X284" s="369">
        <v>2650</v>
      </c>
      <c r="Y284" s="80" t="s">
        <v>2309</v>
      </c>
      <c r="Z284" s="81" t="s">
        <v>3002</v>
      </c>
      <c r="AA284" s="369" t="str">
        <f t="shared" si="29"/>
        <v>18x9, 5x150, 0 OS</v>
      </c>
      <c r="AB284" s="82" t="s">
        <v>1603</v>
      </c>
      <c r="AC284" s="92">
        <f>_xlfn.IFNA(VLOOKUP(AB284,ACCESSORIES!F:K,6,FALSE),"N/A")</f>
        <v>33</v>
      </c>
      <c r="AD284" s="82" t="s">
        <v>85</v>
      </c>
      <c r="AE284" s="82" t="s">
        <v>85</v>
      </c>
      <c r="AF284" s="105" t="s">
        <v>3018</v>
      </c>
      <c r="AG284" s="82" t="s">
        <v>1951</v>
      </c>
      <c r="AH284" s="9">
        <f>_xlfn.IFNA(VLOOKUP(AG284,ACCESSORIES!F:K,6,FALSE),"N/A")</f>
        <v>1.1000000000000001</v>
      </c>
      <c r="AI284" s="3" t="s">
        <v>266</v>
      </c>
      <c r="AJ284" s="3" t="s">
        <v>85</v>
      </c>
      <c r="AK284" s="3" t="s">
        <v>85</v>
      </c>
      <c r="AL284" s="105" t="s">
        <v>85</v>
      </c>
      <c r="AM284" s="105">
        <v>16.100000000000001</v>
      </c>
      <c r="AN284" s="105">
        <v>180</v>
      </c>
      <c r="AO284" s="26">
        <v>3</v>
      </c>
      <c r="AP284" s="26">
        <v>3</v>
      </c>
      <c r="AQ284" s="26">
        <v>36</v>
      </c>
      <c r="AR284" s="26">
        <v>54</v>
      </c>
      <c r="AS284" s="26">
        <v>219</v>
      </c>
      <c r="AT284" s="107">
        <v>215</v>
      </c>
      <c r="AU284" s="106">
        <v>112</v>
      </c>
      <c r="AV284" s="55">
        <v>46</v>
      </c>
      <c r="AW284" s="55">
        <v>46</v>
      </c>
      <c r="AX284" s="55">
        <v>45</v>
      </c>
      <c r="AY284" s="105" t="s">
        <v>85</v>
      </c>
      <c r="AZ284" s="104" t="str">
        <f>_xlfn.IFNA(VLOOKUP(AY284,ACCESSORIES!F:K,6,FALSE),"N/A")</f>
        <v>N/A</v>
      </c>
      <c r="BA284" s="105" t="s">
        <v>85</v>
      </c>
      <c r="BB284" s="104" t="str">
        <f>_xlfn.IFNA(VLOOKUP(BA284,ACCESSORIES!F:K,6,FALSE),"N/A")</f>
        <v>N/A</v>
      </c>
      <c r="BC284" s="79">
        <v>38.58</v>
      </c>
      <c r="BD284" s="57">
        <v>20.6</v>
      </c>
      <c r="BE284" s="57">
        <v>20.6</v>
      </c>
      <c r="BF284" s="57">
        <v>11.4</v>
      </c>
      <c r="BG284" s="82">
        <v>36</v>
      </c>
      <c r="BH284" s="122" t="s">
        <v>3551</v>
      </c>
      <c r="BI284" s="51" t="s">
        <v>4217</v>
      </c>
      <c r="BJ284" s="83" t="s">
        <v>4233</v>
      </c>
      <c r="BK284" s="83" t="s">
        <v>5886</v>
      </c>
      <c r="BL284" s="83" t="s">
        <v>5880</v>
      </c>
      <c r="BM284" s="83" t="s">
        <v>5881</v>
      </c>
      <c r="BN284" s="83" t="s">
        <v>5851</v>
      </c>
      <c r="BO284" s="83" t="s">
        <v>5878</v>
      </c>
      <c r="BP284" s="83" t="s">
        <v>4235</v>
      </c>
      <c r="BQ284" s="83"/>
      <c r="BR284" s="83"/>
      <c r="BS284" s="83"/>
      <c r="BT284" s="351" t="s">
        <v>3687</v>
      </c>
      <c r="BU284" s="363" t="s">
        <v>3688</v>
      </c>
      <c r="BV284" s="351" t="s">
        <v>3689</v>
      </c>
      <c r="BW284" s="363" t="s">
        <v>3690</v>
      </c>
      <c r="BX284" s="96" t="str">
        <f t="shared" si="32"/>
        <v>MR309 Grid, 18x9, 0mm Offset, 5x150, 116.5mm Centerbore, Matte Black</v>
      </c>
      <c r="BY284" s="83" t="s">
        <v>4044</v>
      </c>
      <c r="BZ284" s="83" t="s">
        <v>4045</v>
      </c>
      <c r="CA284" s="83" t="str">
        <f t="shared" si="30"/>
        <v>STREET (3XX)</v>
      </c>
    </row>
    <row r="285" spans="1:79" s="39" customFormat="1" ht="15" customHeight="1">
      <c r="A285" s="23">
        <f t="shared" si="31"/>
        <v>283</v>
      </c>
      <c r="B285" s="105" t="s">
        <v>84</v>
      </c>
      <c r="C285" s="105" t="s">
        <v>1072</v>
      </c>
      <c r="D285" s="105" t="s">
        <v>1120</v>
      </c>
      <c r="E285" s="94" t="str">
        <f>CONCATENATE(LEFT(D285,5),VLOOKUP(CONCATENATE(N285,"x",O285),'PART NUMBER GUIDE'!$B$9:$C$45,2,FALSE),VLOOKUP(CONCATENATE(P285, V285), 'PART NUMBER GUIDE'!$Q$6:$R$84, 2, FALSE),VLOOKUP(Y285,'PART NUMBER GUIDE'!$J$8:$K$37,2, FALSE),IF(U285="N/A",IF(ABS(S285)&lt;10,"0"&amp;ABS(S285),ABS(S285)),CONCATENATE(LEFT(U285,1),RIGHT(U285,1))), F285, G285)</f>
        <v>MR30989058800</v>
      </c>
      <c r="F285" s="93"/>
      <c r="G285" s="93"/>
      <c r="H285" s="81" t="s">
        <v>614</v>
      </c>
      <c r="I285" s="356">
        <v>42005</v>
      </c>
      <c r="J285" s="87" t="s">
        <v>4038</v>
      </c>
      <c r="K285" s="400">
        <v>379.47</v>
      </c>
      <c r="L285" s="95" t="str">
        <f t="shared" si="27"/>
        <v/>
      </c>
      <c r="M285" s="402"/>
      <c r="N285" s="105">
        <v>18</v>
      </c>
      <c r="O285" s="8">
        <v>9</v>
      </c>
      <c r="P285" s="105" t="str">
        <f t="shared" si="28"/>
        <v>5x150</v>
      </c>
      <c r="Q285" s="3">
        <v>5</v>
      </c>
      <c r="R285" s="3">
        <v>150</v>
      </c>
      <c r="S285" s="3">
        <v>0</v>
      </c>
      <c r="T285" s="17">
        <v>5</v>
      </c>
      <c r="U285" s="106" t="s">
        <v>85</v>
      </c>
      <c r="V285" s="17">
        <v>116.5</v>
      </c>
      <c r="W285" s="8">
        <v>33.950000000000003</v>
      </c>
      <c r="X285" s="52">
        <v>2650</v>
      </c>
      <c r="Y285" s="80" t="s">
        <v>6067</v>
      </c>
      <c r="Z285" s="80" t="s">
        <v>3007</v>
      </c>
      <c r="AA285" s="369" t="str">
        <f t="shared" si="29"/>
        <v>18x9, 5x150, 0 OS</v>
      </c>
      <c r="AB285" s="82" t="s">
        <v>1603</v>
      </c>
      <c r="AC285" s="92">
        <f>_xlfn.IFNA(VLOOKUP(AB285,ACCESSORIES!F:K,6,FALSE),"N/A")</f>
        <v>33</v>
      </c>
      <c r="AD285" s="82" t="s">
        <v>85</v>
      </c>
      <c r="AE285" s="82" t="s">
        <v>85</v>
      </c>
      <c r="AF285" s="105" t="s">
        <v>3018</v>
      </c>
      <c r="AG285" s="82" t="s">
        <v>1951</v>
      </c>
      <c r="AH285" s="9">
        <f>_xlfn.IFNA(VLOOKUP(AG285,ACCESSORIES!F:K,6,FALSE),"N/A")</f>
        <v>1.1000000000000001</v>
      </c>
      <c r="AI285" s="3" t="s">
        <v>266</v>
      </c>
      <c r="AJ285" s="3" t="s">
        <v>85</v>
      </c>
      <c r="AK285" s="3" t="s">
        <v>85</v>
      </c>
      <c r="AL285" s="105" t="s">
        <v>85</v>
      </c>
      <c r="AM285" s="105">
        <v>16.100000000000001</v>
      </c>
      <c r="AN285" s="105">
        <v>180</v>
      </c>
      <c r="AO285" s="26">
        <v>3</v>
      </c>
      <c r="AP285" s="26">
        <v>3</v>
      </c>
      <c r="AQ285" s="26">
        <v>36</v>
      </c>
      <c r="AR285" s="26">
        <v>54</v>
      </c>
      <c r="AS285" s="26">
        <v>219</v>
      </c>
      <c r="AT285" s="107">
        <v>215</v>
      </c>
      <c r="AU285" s="106">
        <v>112</v>
      </c>
      <c r="AV285" s="55">
        <v>46</v>
      </c>
      <c r="AW285" s="55">
        <v>46</v>
      </c>
      <c r="AX285" s="55">
        <v>45</v>
      </c>
      <c r="AY285" s="105" t="s">
        <v>85</v>
      </c>
      <c r="AZ285" s="104" t="str">
        <f>_xlfn.IFNA(VLOOKUP(AY285,ACCESSORIES!F:K,6,FALSE),"N/A")</f>
        <v>N/A</v>
      </c>
      <c r="BA285" s="105" t="s">
        <v>85</v>
      </c>
      <c r="BB285" s="104" t="str">
        <f>_xlfn.IFNA(VLOOKUP(BA285,ACCESSORIES!F:K,6,FALSE),"N/A")</f>
        <v>N/A</v>
      </c>
      <c r="BC285" s="79">
        <v>38.47</v>
      </c>
      <c r="BD285" s="57">
        <v>20.6</v>
      </c>
      <c r="BE285" s="57">
        <v>20.6</v>
      </c>
      <c r="BF285" s="57">
        <v>11.4</v>
      </c>
      <c r="BG285" s="82">
        <v>36</v>
      </c>
      <c r="BH285" s="122" t="s">
        <v>3551</v>
      </c>
      <c r="BI285" s="51" t="s">
        <v>4217</v>
      </c>
      <c r="BJ285" s="83" t="s">
        <v>4233</v>
      </c>
      <c r="BK285" s="83" t="s">
        <v>5886</v>
      </c>
      <c r="BL285" s="83" t="s">
        <v>5880</v>
      </c>
      <c r="BM285" s="83" t="s">
        <v>5881</v>
      </c>
      <c r="BN285" s="83" t="s">
        <v>5851</v>
      </c>
      <c r="BO285" s="83" t="s">
        <v>5878</v>
      </c>
      <c r="BP285" s="83" t="s">
        <v>4235</v>
      </c>
      <c r="BQ285" s="83"/>
      <c r="BR285" s="83"/>
      <c r="BS285" s="83"/>
      <c r="BT285" s="351" t="s">
        <v>3691</v>
      </c>
      <c r="BU285" s="363" t="s">
        <v>3692</v>
      </c>
      <c r="BV285" s="351" t="s">
        <v>3693</v>
      </c>
      <c r="BW285" s="363" t="s">
        <v>3694</v>
      </c>
      <c r="BX285" s="96" t="str">
        <f t="shared" si="32"/>
        <v>CLOSEOUT - MR309 Grid, 18x9, 0mm Offset, 5x150, 116.5mm Centerbore, Titanium - Matte Black Lip</v>
      </c>
      <c r="BY285" s="83" t="s">
        <v>4044</v>
      </c>
      <c r="BZ285" s="83" t="s">
        <v>4045</v>
      </c>
      <c r="CA285" s="83" t="str">
        <f t="shared" si="30"/>
        <v>STREET (3XX)</v>
      </c>
    </row>
    <row r="286" spans="1:79" s="39" customFormat="1" ht="15" customHeight="1">
      <c r="A286" s="23">
        <f t="shared" si="31"/>
        <v>284</v>
      </c>
      <c r="B286" s="105" t="s">
        <v>84</v>
      </c>
      <c r="C286" s="105" t="s">
        <v>1072</v>
      </c>
      <c r="D286" s="105" t="s">
        <v>1120</v>
      </c>
      <c r="E286" s="94" t="str">
        <f>CONCATENATE(LEFT(D286,5),VLOOKUP(CONCATENATE(N286,"x",O286),'PART NUMBER GUIDE'!$B$9:$C$45,2,FALSE),VLOOKUP(CONCATENATE(P286, V286), 'PART NUMBER GUIDE'!$Q$6:$R$84, 2, FALSE),VLOOKUP(Y286,'PART NUMBER GUIDE'!$J$8:$K$37,2, FALSE),IF(U286="N/A",IF(ABS(S286)&lt;10,"0"&amp;ABS(S286),ABS(S286)),CONCATENATE(LEFT(U286,1),RIGHT(U286,1))), F286, G286)</f>
        <v>MR30989088500</v>
      </c>
      <c r="F286" s="93"/>
      <c r="G286" s="93"/>
      <c r="H286" s="81" t="s">
        <v>615</v>
      </c>
      <c r="I286" s="356">
        <v>42005</v>
      </c>
      <c r="J286" s="87" t="s">
        <v>1265</v>
      </c>
      <c r="K286" s="400">
        <v>410</v>
      </c>
      <c r="L286" s="95">
        <f t="shared" si="27"/>
        <v>410</v>
      </c>
      <c r="M286" s="402"/>
      <c r="N286" s="105">
        <v>18</v>
      </c>
      <c r="O286" s="8">
        <v>9</v>
      </c>
      <c r="P286" s="105" t="str">
        <f t="shared" si="28"/>
        <v>8x180</v>
      </c>
      <c r="Q286" s="3">
        <v>8</v>
      </c>
      <c r="R286" s="3">
        <v>180</v>
      </c>
      <c r="S286" s="3">
        <v>0</v>
      </c>
      <c r="T286" s="17">
        <v>5</v>
      </c>
      <c r="U286" s="106" t="s">
        <v>85</v>
      </c>
      <c r="V286" s="17">
        <v>130.81</v>
      </c>
      <c r="W286" s="8">
        <v>32.65</v>
      </c>
      <c r="X286" s="369">
        <v>3640</v>
      </c>
      <c r="Y286" s="80" t="s">
        <v>2309</v>
      </c>
      <c r="Z286" s="81" t="s">
        <v>3002</v>
      </c>
      <c r="AA286" s="369" t="str">
        <f t="shared" si="29"/>
        <v>18x9, 8x180, 0 OS</v>
      </c>
      <c r="AB286" s="82" t="s">
        <v>1606</v>
      </c>
      <c r="AC286" s="92">
        <f>_xlfn.IFNA(VLOOKUP(AB286,ACCESSORIES!F:K,6,FALSE),"N/A")</f>
        <v>33</v>
      </c>
      <c r="AD286" s="82" t="s">
        <v>85</v>
      </c>
      <c r="AE286" s="82" t="s">
        <v>85</v>
      </c>
      <c r="AF286" s="3" t="s">
        <v>3020</v>
      </c>
      <c r="AG286" s="82" t="s">
        <v>1951</v>
      </c>
      <c r="AH286" s="9">
        <f>_xlfn.IFNA(VLOOKUP(AG286,ACCESSORIES!F:K,6,FALSE),"N/A")</f>
        <v>1.1000000000000001</v>
      </c>
      <c r="AI286" s="3" t="s">
        <v>266</v>
      </c>
      <c r="AJ286" s="3" t="s">
        <v>85</v>
      </c>
      <c r="AK286" s="3" t="s">
        <v>85</v>
      </c>
      <c r="AL286" s="105" t="s">
        <v>85</v>
      </c>
      <c r="AM286" s="105">
        <v>16.100000000000001</v>
      </c>
      <c r="AN286" s="105">
        <v>205</v>
      </c>
      <c r="AO286" s="105">
        <v>3</v>
      </c>
      <c r="AP286" s="105">
        <v>3</v>
      </c>
      <c r="AQ286" s="26">
        <v>37</v>
      </c>
      <c r="AR286" s="105">
        <v>54</v>
      </c>
      <c r="AS286" s="105">
        <v>219</v>
      </c>
      <c r="AT286" s="105">
        <v>215</v>
      </c>
      <c r="AU286" s="106">
        <v>126</v>
      </c>
      <c r="AV286" s="55">
        <v>89</v>
      </c>
      <c r="AW286" s="55">
        <v>89</v>
      </c>
      <c r="AX286" s="55">
        <v>43</v>
      </c>
      <c r="AY286" s="105" t="s">
        <v>85</v>
      </c>
      <c r="AZ286" s="104" t="str">
        <f>_xlfn.IFNA(VLOOKUP(AY286,ACCESSORIES!F:K,6,FALSE),"N/A")</f>
        <v>N/A</v>
      </c>
      <c r="BA286" s="105" t="s">
        <v>85</v>
      </c>
      <c r="BB286" s="104" t="str">
        <f>_xlfn.IFNA(VLOOKUP(BA286,ACCESSORIES!F:K,6,FALSE),"N/A")</f>
        <v>N/A</v>
      </c>
      <c r="BC286" s="79">
        <v>37.61</v>
      </c>
      <c r="BD286" s="57">
        <v>20.6</v>
      </c>
      <c r="BE286" s="57">
        <v>20.6</v>
      </c>
      <c r="BF286" s="57">
        <v>11.4</v>
      </c>
      <c r="BG286" s="82">
        <v>36</v>
      </c>
      <c r="BH286" s="122" t="s">
        <v>3551</v>
      </c>
      <c r="BI286" s="51" t="s">
        <v>4217</v>
      </c>
      <c r="BJ286" s="83" t="s">
        <v>4233</v>
      </c>
      <c r="BK286" s="83" t="s">
        <v>5886</v>
      </c>
      <c r="BL286" s="83" t="s">
        <v>5880</v>
      </c>
      <c r="BM286" s="83" t="s">
        <v>5881</v>
      </c>
      <c r="BN286" s="83" t="s">
        <v>5851</v>
      </c>
      <c r="BO286" s="83" t="s">
        <v>5878</v>
      </c>
      <c r="BP286" s="83" t="s">
        <v>4235</v>
      </c>
      <c r="BQ286" s="83"/>
      <c r="BR286" s="83"/>
      <c r="BS286" s="83"/>
      <c r="BT286" s="351" t="s">
        <v>3703</v>
      </c>
      <c r="BU286" s="363" t="s">
        <v>3704</v>
      </c>
      <c r="BV286" s="351" t="s">
        <v>3705</v>
      </c>
      <c r="BW286" s="363" t="s">
        <v>3706</v>
      </c>
      <c r="BX286" s="96" t="str">
        <f t="shared" si="32"/>
        <v>MR309 Grid, 18x9, 0mm Offset, 8x180, 130.81mm Centerbore, Matte Black</v>
      </c>
      <c r="BY286" s="83" t="s">
        <v>4044</v>
      </c>
      <c r="BZ286" s="83" t="s">
        <v>4045</v>
      </c>
      <c r="CA286" s="83" t="str">
        <f t="shared" si="30"/>
        <v>STREET (3XX)</v>
      </c>
    </row>
    <row r="287" spans="1:79" s="39" customFormat="1" ht="15" customHeight="1">
      <c r="A287" s="23">
        <f t="shared" si="31"/>
        <v>285</v>
      </c>
      <c r="B287" s="105" t="s">
        <v>84</v>
      </c>
      <c r="C287" s="105" t="s">
        <v>1072</v>
      </c>
      <c r="D287" s="105" t="s">
        <v>1120</v>
      </c>
      <c r="E287" s="94" t="str">
        <f>CONCATENATE(LEFT(D287,5),VLOOKUP(CONCATENATE(N287,"x",O287),'PART NUMBER GUIDE'!$B$9:$C$45,2,FALSE),VLOOKUP(CONCATENATE(P287, V287), 'PART NUMBER GUIDE'!$Q$6:$R$84, 2, FALSE),VLOOKUP(Y287,'PART NUMBER GUIDE'!$J$8:$K$37,2, FALSE),IF(U287="N/A",IF(ABS(S287)&lt;10,"0"&amp;ABS(S287),ABS(S287)),CONCATENATE(LEFT(U287,1),RIGHT(U287,1))), F287, G287)</f>
        <v>MR30989016518</v>
      </c>
      <c r="F287" s="93"/>
      <c r="G287" s="93"/>
      <c r="H287" s="81" t="s">
        <v>617</v>
      </c>
      <c r="I287" s="356">
        <v>42005</v>
      </c>
      <c r="J287" s="87" t="s">
        <v>1265</v>
      </c>
      <c r="K287" s="400">
        <v>410</v>
      </c>
      <c r="L287" s="95">
        <f t="shared" si="27"/>
        <v>410</v>
      </c>
      <c r="M287" s="402"/>
      <c r="N287" s="105">
        <v>18</v>
      </c>
      <c r="O287" s="8">
        <v>9</v>
      </c>
      <c r="P287" s="105" t="str">
        <f t="shared" si="28"/>
        <v>6x135</v>
      </c>
      <c r="Q287" s="3">
        <v>6</v>
      </c>
      <c r="R287" s="3">
        <v>135</v>
      </c>
      <c r="S287" s="3">
        <v>18</v>
      </c>
      <c r="T287" s="20">
        <v>5.75</v>
      </c>
      <c r="U287" s="106" t="s">
        <v>85</v>
      </c>
      <c r="V287" s="17">
        <v>94</v>
      </c>
      <c r="W287" s="8">
        <v>32.85</v>
      </c>
      <c r="X287" s="369">
        <v>2650</v>
      </c>
      <c r="Y287" s="80" t="s">
        <v>2309</v>
      </c>
      <c r="Z287" s="81" t="s">
        <v>3002</v>
      </c>
      <c r="AA287" s="369" t="str">
        <f t="shared" si="29"/>
        <v>18x9, 6x135, 18 OS</v>
      </c>
      <c r="AB287" s="82" t="s">
        <v>1596</v>
      </c>
      <c r="AC287" s="92">
        <f>_xlfn.IFNA(VLOOKUP(AB287,ACCESSORIES!F:K,6,FALSE),"N/A")</f>
        <v>33</v>
      </c>
      <c r="AD287" s="82" t="s">
        <v>85</v>
      </c>
      <c r="AE287" s="82" t="s">
        <v>85</v>
      </c>
      <c r="AF287" s="82" t="s">
        <v>3015</v>
      </c>
      <c r="AG287" s="82" t="s">
        <v>1951</v>
      </c>
      <c r="AH287" s="9">
        <f>_xlfn.IFNA(VLOOKUP(AG287,ACCESSORIES!F:K,6,FALSE),"N/A")</f>
        <v>1.1000000000000001</v>
      </c>
      <c r="AI287" s="3" t="s">
        <v>266</v>
      </c>
      <c r="AJ287" s="3" t="s">
        <v>85</v>
      </c>
      <c r="AK287" s="3" t="s">
        <v>85</v>
      </c>
      <c r="AL287" s="105" t="s">
        <v>85</v>
      </c>
      <c r="AM287" s="105">
        <v>16.100000000000001</v>
      </c>
      <c r="AN287" s="105">
        <v>170</v>
      </c>
      <c r="AO287" s="26">
        <v>3</v>
      </c>
      <c r="AP287" s="26">
        <v>9</v>
      </c>
      <c r="AQ287" s="26">
        <v>27</v>
      </c>
      <c r="AR287" s="26">
        <v>36</v>
      </c>
      <c r="AS287" s="26">
        <v>217</v>
      </c>
      <c r="AT287" s="107">
        <v>209</v>
      </c>
      <c r="AU287" s="106">
        <v>90</v>
      </c>
      <c r="AV287" s="55">
        <v>52.7</v>
      </c>
      <c r="AW287" s="55">
        <v>75</v>
      </c>
      <c r="AX287" s="55">
        <v>45</v>
      </c>
      <c r="AY287" s="105" t="s">
        <v>85</v>
      </c>
      <c r="AZ287" s="104" t="str">
        <f>_xlfn.IFNA(VLOOKUP(AY287,ACCESSORIES!F:K,6,FALSE),"N/A")</f>
        <v>N/A</v>
      </c>
      <c r="BA287" s="105" t="s">
        <v>85</v>
      </c>
      <c r="BB287" s="104" t="str">
        <f>_xlfn.IFNA(VLOOKUP(BA287,ACCESSORIES!F:K,6,FALSE),"N/A")</f>
        <v>N/A</v>
      </c>
      <c r="BC287" s="79">
        <v>37.479999999999997</v>
      </c>
      <c r="BD287" s="57">
        <v>20.6</v>
      </c>
      <c r="BE287" s="57">
        <v>20.6</v>
      </c>
      <c r="BF287" s="57">
        <v>11.4</v>
      </c>
      <c r="BG287" s="82">
        <v>36</v>
      </c>
      <c r="BH287" s="122" t="s">
        <v>3551</v>
      </c>
      <c r="BI287" s="51" t="s">
        <v>4217</v>
      </c>
      <c r="BJ287" s="83" t="s">
        <v>4233</v>
      </c>
      <c r="BK287" s="83" t="s">
        <v>5886</v>
      </c>
      <c r="BL287" s="83" t="s">
        <v>5880</v>
      </c>
      <c r="BM287" s="83" t="s">
        <v>5881</v>
      </c>
      <c r="BN287" s="83" t="s">
        <v>5851</v>
      </c>
      <c r="BO287" s="83" t="s">
        <v>5878</v>
      </c>
      <c r="BP287" s="83" t="s">
        <v>4235</v>
      </c>
      <c r="BQ287" s="83"/>
      <c r="BR287" s="83"/>
      <c r="BS287" s="83"/>
      <c r="BT287" s="351" t="s">
        <v>3695</v>
      </c>
      <c r="BU287" s="363" t="s">
        <v>3696</v>
      </c>
      <c r="BV287" s="351" t="s">
        <v>3697</v>
      </c>
      <c r="BW287" s="363" t="s">
        <v>3698</v>
      </c>
      <c r="BX287" s="96" t="str">
        <f t="shared" si="32"/>
        <v>MR309 Grid, 18x9, +18mm Offset, 6x135, 94mm Centerbore, Matte Black</v>
      </c>
      <c r="BY287" s="83" t="s">
        <v>4044</v>
      </c>
      <c r="BZ287" s="83" t="s">
        <v>4045</v>
      </c>
      <c r="CA287" s="83" t="str">
        <f t="shared" si="30"/>
        <v>STREET (3XX)</v>
      </c>
    </row>
    <row r="288" spans="1:79" s="39" customFormat="1" ht="15" customHeight="1">
      <c r="A288" s="23">
        <f t="shared" si="31"/>
        <v>286</v>
      </c>
      <c r="B288" s="105" t="s">
        <v>84</v>
      </c>
      <c r="C288" s="105" t="s">
        <v>1072</v>
      </c>
      <c r="D288" s="105" t="s">
        <v>1120</v>
      </c>
      <c r="E288" s="94" t="str">
        <f>CONCATENATE(LEFT(D288,5),VLOOKUP(CONCATENATE(N288,"x",O288),'PART NUMBER GUIDE'!$B$9:$C$45,2,FALSE),VLOOKUP(CONCATENATE(P288, V288), 'PART NUMBER GUIDE'!$Q$6:$R$84, 2, FALSE),VLOOKUP(Y288,'PART NUMBER GUIDE'!$J$8:$K$37,2, FALSE),IF(U288="N/A",IF(ABS(S288)&lt;10,"0"&amp;ABS(S288),ABS(S288)),CONCATENATE(LEFT(U288,1),RIGHT(U288,1))), F288, G288)</f>
        <v>MR30989016818</v>
      </c>
      <c r="F288" s="93"/>
      <c r="G288" s="93"/>
      <c r="H288" s="81" t="s">
        <v>618</v>
      </c>
      <c r="I288" s="356">
        <v>42005</v>
      </c>
      <c r="J288" s="87" t="s">
        <v>1265</v>
      </c>
      <c r="K288" s="400">
        <v>410</v>
      </c>
      <c r="L288" s="95">
        <f t="shared" si="27"/>
        <v>410</v>
      </c>
      <c r="M288" s="402"/>
      <c r="N288" s="105">
        <v>18</v>
      </c>
      <c r="O288" s="8">
        <v>9</v>
      </c>
      <c r="P288" s="105" t="str">
        <f t="shared" si="28"/>
        <v>6x135</v>
      </c>
      <c r="Q288" s="3">
        <v>6</v>
      </c>
      <c r="R288" s="3">
        <v>135</v>
      </c>
      <c r="S288" s="3">
        <v>18</v>
      </c>
      <c r="T288" s="20">
        <v>5.75</v>
      </c>
      <c r="U288" s="106" t="s">
        <v>85</v>
      </c>
      <c r="V288" s="17">
        <v>94</v>
      </c>
      <c r="W288" s="8">
        <v>32.28</v>
      </c>
      <c r="X288" s="369">
        <v>2650</v>
      </c>
      <c r="Y288" s="80" t="s">
        <v>6067</v>
      </c>
      <c r="Z288" s="80" t="s">
        <v>3007</v>
      </c>
      <c r="AA288" s="369" t="str">
        <f t="shared" si="29"/>
        <v>18x9, 6x135, 18 OS</v>
      </c>
      <c r="AB288" s="82" t="s">
        <v>1596</v>
      </c>
      <c r="AC288" s="92">
        <f>_xlfn.IFNA(VLOOKUP(AB288,ACCESSORIES!F:K,6,FALSE),"N/A")</f>
        <v>33</v>
      </c>
      <c r="AD288" s="82" t="s">
        <v>85</v>
      </c>
      <c r="AE288" s="82" t="s">
        <v>85</v>
      </c>
      <c r="AF288" s="82" t="s">
        <v>3015</v>
      </c>
      <c r="AG288" s="82" t="s">
        <v>1951</v>
      </c>
      <c r="AH288" s="9">
        <f>_xlfn.IFNA(VLOOKUP(AG288,ACCESSORIES!F:K,6,FALSE),"N/A")</f>
        <v>1.1000000000000001</v>
      </c>
      <c r="AI288" s="3" t="s">
        <v>266</v>
      </c>
      <c r="AJ288" s="3" t="s">
        <v>85</v>
      </c>
      <c r="AK288" s="3" t="s">
        <v>85</v>
      </c>
      <c r="AL288" s="105" t="s">
        <v>85</v>
      </c>
      <c r="AM288" s="105">
        <v>16.100000000000001</v>
      </c>
      <c r="AN288" s="105">
        <v>170</v>
      </c>
      <c r="AO288" s="26">
        <v>3</v>
      </c>
      <c r="AP288" s="26">
        <v>9</v>
      </c>
      <c r="AQ288" s="26">
        <v>27</v>
      </c>
      <c r="AR288" s="26">
        <v>36</v>
      </c>
      <c r="AS288" s="26">
        <v>217</v>
      </c>
      <c r="AT288" s="107">
        <v>209</v>
      </c>
      <c r="AU288" s="106">
        <v>90</v>
      </c>
      <c r="AV288" s="55">
        <v>52.7</v>
      </c>
      <c r="AW288" s="55">
        <v>75</v>
      </c>
      <c r="AX288" s="55">
        <v>45</v>
      </c>
      <c r="AY288" s="105" t="s">
        <v>85</v>
      </c>
      <c r="AZ288" s="104" t="str">
        <f>_xlfn.IFNA(VLOOKUP(AY288,ACCESSORIES!F:K,6,FALSE),"N/A")</f>
        <v>N/A</v>
      </c>
      <c r="BA288" s="105" t="s">
        <v>85</v>
      </c>
      <c r="BB288" s="104" t="str">
        <f>_xlfn.IFNA(VLOOKUP(BA288,ACCESSORIES!F:K,6,FALSE),"N/A")</f>
        <v>N/A</v>
      </c>
      <c r="BC288" s="79">
        <v>37.21</v>
      </c>
      <c r="BD288" s="57">
        <v>20.6</v>
      </c>
      <c r="BE288" s="57">
        <v>20.6</v>
      </c>
      <c r="BF288" s="57">
        <v>11.4</v>
      </c>
      <c r="BG288" s="82">
        <v>36</v>
      </c>
      <c r="BH288" s="122" t="s">
        <v>3551</v>
      </c>
      <c r="BI288" s="51" t="s">
        <v>4217</v>
      </c>
      <c r="BJ288" s="83" t="s">
        <v>4233</v>
      </c>
      <c r="BK288" s="83" t="s">
        <v>5886</v>
      </c>
      <c r="BL288" s="83" t="s">
        <v>5880</v>
      </c>
      <c r="BM288" s="83" t="s">
        <v>5881</v>
      </c>
      <c r="BN288" s="83" t="s">
        <v>5851</v>
      </c>
      <c r="BO288" s="83" t="s">
        <v>5878</v>
      </c>
      <c r="BP288" s="83" t="s">
        <v>4235</v>
      </c>
      <c r="BQ288" s="83"/>
      <c r="BR288" s="83"/>
      <c r="BS288" s="83"/>
      <c r="BT288" s="351" t="s">
        <v>3699</v>
      </c>
      <c r="BU288" s="363" t="s">
        <v>3700</v>
      </c>
      <c r="BV288" s="351" t="s">
        <v>3701</v>
      </c>
      <c r="BW288" s="363" t="s">
        <v>3702</v>
      </c>
      <c r="BX288" s="96" t="str">
        <f t="shared" si="32"/>
        <v>MR309 Grid, 18x9, +18mm Offset, 6x135, 94mm Centerbore, Titanium - Matte Black Lip</v>
      </c>
      <c r="BY288" s="83" t="s">
        <v>4044</v>
      </c>
      <c r="BZ288" s="83" t="s">
        <v>4045</v>
      </c>
      <c r="CA288" s="83" t="str">
        <f t="shared" si="30"/>
        <v>STREET (3XX)</v>
      </c>
    </row>
    <row r="289" spans="1:79" s="39" customFormat="1" ht="15" customHeight="1">
      <c r="A289" s="23">
        <f t="shared" si="31"/>
        <v>287</v>
      </c>
      <c r="B289" s="105" t="s">
        <v>84</v>
      </c>
      <c r="C289" s="105" t="s">
        <v>1072</v>
      </c>
      <c r="D289" s="105" t="s">
        <v>1120</v>
      </c>
      <c r="E289" s="94" t="str">
        <f>CONCATENATE(LEFT(D289,5),VLOOKUP(CONCATENATE(N289,"x",O289),'PART NUMBER GUIDE'!$B$9:$C$45,2,FALSE),VLOOKUP(CONCATENATE(P289, V289), 'PART NUMBER GUIDE'!$Q$6:$R$84, 2, FALSE),VLOOKUP(Y289,'PART NUMBER GUIDE'!$J$8:$K$37,2, FALSE),IF(U289="N/A",IF(ABS(S289)&lt;10,"0"&amp;ABS(S289),ABS(S289)),CONCATENATE(LEFT(U289,1),RIGHT(U289,1))), F289, G289)</f>
        <v>MR30989058518</v>
      </c>
      <c r="F289" s="93"/>
      <c r="G289" s="93"/>
      <c r="H289" s="81" t="s">
        <v>619</v>
      </c>
      <c r="I289" s="356">
        <v>42005</v>
      </c>
      <c r="J289" s="87" t="s">
        <v>1265</v>
      </c>
      <c r="K289" s="400">
        <v>410</v>
      </c>
      <c r="L289" s="95">
        <f t="shared" si="27"/>
        <v>410</v>
      </c>
      <c r="M289" s="402"/>
      <c r="N289" s="105">
        <v>18</v>
      </c>
      <c r="O289" s="8">
        <v>9</v>
      </c>
      <c r="P289" s="105" t="str">
        <f t="shared" si="28"/>
        <v>5x150</v>
      </c>
      <c r="Q289" s="3">
        <v>5</v>
      </c>
      <c r="R289" s="3">
        <v>150</v>
      </c>
      <c r="S289" s="3">
        <v>18</v>
      </c>
      <c r="T289" s="20">
        <v>5.75</v>
      </c>
      <c r="U289" s="106" t="s">
        <v>85</v>
      </c>
      <c r="V289" s="17">
        <v>116.5</v>
      </c>
      <c r="W289" s="8">
        <v>32.299999999999997</v>
      </c>
      <c r="X289" s="369">
        <v>2650</v>
      </c>
      <c r="Y289" s="80" t="s">
        <v>2309</v>
      </c>
      <c r="Z289" s="81" t="s">
        <v>3002</v>
      </c>
      <c r="AA289" s="369" t="str">
        <f t="shared" si="29"/>
        <v>18x9, 5x150, 18 OS</v>
      </c>
      <c r="AB289" s="82" t="s">
        <v>1603</v>
      </c>
      <c r="AC289" s="92">
        <f>_xlfn.IFNA(VLOOKUP(AB289,ACCESSORIES!F:K,6,FALSE),"N/A")</f>
        <v>33</v>
      </c>
      <c r="AD289" s="82" t="s">
        <v>85</v>
      </c>
      <c r="AE289" s="82" t="s">
        <v>85</v>
      </c>
      <c r="AF289" s="105" t="s">
        <v>3018</v>
      </c>
      <c r="AG289" s="82" t="s">
        <v>1951</v>
      </c>
      <c r="AH289" s="9">
        <f>_xlfn.IFNA(VLOOKUP(AG289,ACCESSORIES!F:K,6,FALSE),"N/A")</f>
        <v>1.1000000000000001</v>
      </c>
      <c r="AI289" s="3" t="s">
        <v>266</v>
      </c>
      <c r="AJ289" s="3" t="s">
        <v>85</v>
      </c>
      <c r="AK289" s="3" t="s">
        <v>85</v>
      </c>
      <c r="AL289" s="105" t="s">
        <v>85</v>
      </c>
      <c r="AM289" s="105">
        <v>16.100000000000001</v>
      </c>
      <c r="AN289" s="105">
        <v>180</v>
      </c>
      <c r="AO289" s="26">
        <v>3</v>
      </c>
      <c r="AP289" s="26">
        <v>8</v>
      </c>
      <c r="AQ289" s="26">
        <v>27</v>
      </c>
      <c r="AR289" s="26">
        <v>36</v>
      </c>
      <c r="AS289" s="26">
        <v>217</v>
      </c>
      <c r="AT289" s="107">
        <v>209</v>
      </c>
      <c r="AU289" s="106">
        <v>112</v>
      </c>
      <c r="AV289" s="55">
        <v>46</v>
      </c>
      <c r="AW289" s="55">
        <v>46</v>
      </c>
      <c r="AX289" s="55">
        <v>45</v>
      </c>
      <c r="AY289" s="105" t="s">
        <v>85</v>
      </c>
      <c r="AZ289" s="104" t="str">
        <f>_xlfn.IFNA(VLOOKUP(AY289,ACCESSORIES!F:K,6,FALSE),"N/A")</f>
        <v>N/A</v>
      </c>
      <c r="BA289" s="105" t="s">
        <v>85</v>
      </c>
      <c r="BB289" s="104" t="str">
        <f>_xlfn.IFNA(VLOOKUP(BA289,ACCESSORIES!F:K,6,FALSE),"N/A")</f>
        <v>N/A</v>
      </c>
      <c r="BC289" s="79">
        <v>37.020000000000003</v>
      </c>
      <c r="BD289" s="57">
        <v>20.6</v>
      </c>
      <c r="BE289" s="57">
        <v>20.6</v>
      </c>
      <c r="BF289" s="57">
        <v>11.4</v>
      </c>
      <c r="BG289" s="82">
        <v>36</v>
      </c>
      <c r="BH289" s="122" t="s">
        <v>3551</v>
      </c>
      <c r="BI289" s="51" t="s">
        <v>4217</v>
      </c>
      <c r="BJ289" s="83" t="s">
        <v>4233</v>
      </c>
      <c r="BK289" s="83" t="s">
        <v>5886</v>
      </c>
      <c r="BL289" s="83" t="s">
        <v>5880</v>
      </c>
      <c r="BM289" s="83" t="s">
        <v>5881</v>
      </c>
      <c r="BN289" s="83" t="s">
        <v>5851</v>
      </c>
      <c r="BO289" s="83" t="s">
        <v>5878</v>
      </c>
      <c r="BP289" s="83" t="s">
        <v>4235</v>
      </c>
      <c r="BQ289" s="83"/>
      <c r="BR289" s="83"/>
      <c r="BS289" s="83"/>
      <c r="BT289" s="351" t="s">
        <v>3687</v>
      </c>
      <c r="BU289" s="363" t="s">
        <v>3688</v>
      </c>
      <c r="BV289" s="351" t="s">
        <v>3689</v>
      </c>
      <c r="BW289" s="363" t="s">
        <v>3690</v>
      </c>
      <c r="BX289" s="96" t="str">
        <f t="shared" si="32"/>
        <v>MR309 Grid, 18x9, +18mm Offset, 5x150, 116.5mm Centerbore, Matte Black</v>
      </c>
      <c r="BY289" s="83" t="s">
        <v>4044</v>
      </c>
      <c r="BZ289" s="83" t="s">
        <v>4045</v>
      </c>
      <c r="CA289" s="83" t="str">
        <f t="shared" si="30"/>
        <v>STREET (3XX)</v>
      </c>
    </row>
    <row r="290" spans="1:79" s="39" customFormat="1" ht="15" customHeight="1">
      <c r="A290" s="23">
        <f t="shared" si="31"/>
        <v>288</v>
      </c>
      <c r="B290" s="105" t="s">
        <v>84</v>
      </c>
      <c r="C290" s="105" t="s">
        <v>1072</v>
      </c>
      <c r="D290" s="105" t="s">
        <v>1120</v>
      </c>
      <c r="E290" s="94" t="str">
        <f>CONCATENATE(LEFT(D290,5),VLOOKUP(CONCATENATE(N290,"x",O290),'PART NUMBER GUIDE'!$B$9:$C$45,2,FALSE),VLOOKUP(CONCATENATE(P290, V290), 'PART NUMBER GUIDE'!$Q$6:$R$84, 2, FALSE),VLOOKUP(Y290,'PART NUMBER GUIDE'!$J$8:$K$37,2, FALSE),IF(U290="N/A",IF(ABS(S290)&lt;10,"0"&amp;ABS(S290),ABS(S290)),CONCATENATE(LEFT(U290,1),RIGHT(U290,1))), F290, G290)</f>
        <v>MR30989058818</v>
      </c>
      <c r="F290" s="93"/>
      <c r="G290" s="93"/>
      <c r="H290" s="81" t="s">
        <v>620</v>
      </c>
      <c r="I290" s="356">
        <v>42005</v>
      </c>
      <c r="J290" s="87" t="s">
        <v>1265</v>
      </c>
      <c r="K290" s="400">
        <v>410</v>
      </c>
      <c r="L290" s="95">
        <f t="shared" si="27"/>
        <v>410</v>
      </c>
      <c r="M290" s="402"/>
      <c r="N290" s="105">
        <v>18</v>
      </c>
      <c r="O290" s="8">
        <v>9</v>
      </c>
      <c r="P290" s="105" t="str">
        <f t="shared" si="28"/>
        <v>5x150</v>
      </c>
      <c r="Q290" s="3">
        <v>5</v>
      </c>
      <c r="R290" s="3">
        <v>150</v>
      </c>
      <c r="S290" s="3">
        <v>18</v>
      </c>
      <c r="T290" s="20">
        <v>5.75</v>
      </c>
      <c r="U290" s="106" t="s">
        <v>85</v>
      </c>
      <c r="V290" s="17">
        <v>116.5</v>
      </c>
      <c r="W290" s="8">
        <v>31.97</v>
      </c>
      <c r="X290" s="369">
        <v>2650</v>
      </c>
      <c r="Y290" s="80" t="s">
        <v>6067</v>
      </c>
      <c r="Z290" s="80" t="s">
        <v>3007</v>
      </c>
      <c r="AA290" s="369" t="str">
        <f t="shared" si="29"/>
        <v>18x9, 5x150, 18 OS</v>
      </c>
      <c r="AB290" s="82" t="s">
        <v>1603</v>
      </c>
      <c r="AC290" s="92">
        <f>_xlfn.IFNA(VLOOKUP(AB290,ACCESSORIES!F:K,6,FALSE),"N/A")</f>
        <v>33</v>
      </c>
      <c r="AD290" s="82" t="s">
        <v>85</v>
      </c>
      <c r="AE290" s="82" t="s">
        <v>85</v>
      </c>
      <c r="AF290" s="105" t="s">
        <v>3018</v>
      </c>
      <c r="AG290" s="82" t="s">
        <v>1951</v>
      </c>
      <c r="AH290" s="9">
        <f>_xlfn.IFNA(VLOOKUP(AG290,ACCESSORIES!F:K,6,FALSE),"N/A")</f>
        <v>1.1000000000000001</v>
      </c>
      <c r="AI290" s="3" t="s">
        <v>266</v>
      </c>
      <c r="AJ290" s="3" t="s">
        <v>85</v>
      </c>
      <c r="AK290" s="3" t="s">
        <v>85</v>
      </c>
      <c r="AL290" s="105" t="s">
        <v>85</v>
      </c>
      <c r="AM290" s="105">
        <v>16.100000000000001</v>
      </c>
      <c r="AN290" s="105">
        <v>180</v>
      </c>
      <c r="AO290" s="26">
        <v>3</v>
      </c>
      <c r="AP290" s="26">
        <v>8</v>
      </c>
      <c r="AQ290" s="26">
        <v>27</v>
      </c>
      <c r="AR290" s="26">
        <v>36</v>
      </c>
      <c r="AS290" s="26">
        <v>217</v>
      </c>
      <c r="AT290" s="107">
        <v>209</v>
      </c>
      <c r="AU290" s="106">
        <v>112</v>
      </c>
      <c r="AV290" s="55">
        <v>46</v>
      </c>
      <c r="AW290" s="55">
        <v>46</v>
      </c>
      <c r="AX290" s="55">
        <v>45</v>
      </c>
      <c r="AY290" s="105" t="s">
        <v>85</v>
      </c>
      <c r="AZ290" s="104" t="str">
        <f>_xlfn.IFNA(VLOOKUP(AY290,ACCESSORIES!F:K,6,FALSE),"N/A")</f>
        <v>N/A</v>
      </c>
      <c r="BA290" s="105" t="s">
        <v>85</v>
      </c>
      <c r="BB290" s="104" t="str">
        <f>_xlfn.IFNA(VLOOKUP(BA290,ACCESSORIES!F:K,6,FALSE),"N/A")</f>
        <v>N/A</v>
      </c>
      <c r="BC290" s="79">
        <v>35.270000000000003</v>
      </c>
      <c r="BD290" s="57">
        <v>20.6</v>
      </c>
      <c r="BE290" s="57">
        <v>20.6</v>
      </c>
      <c r="BF290" s="57">
        <v>11.4</v>
      </c>
      <c r="BG290" s="82">
        <v>36</v>
      </c>
      <c r="BH290" s="122" t="s">
        <v>3551</v>
      </c>
      <c r="BI290" s="51" t="s">
        <v>4217</v>
      </c>
      <c r="BJ290" s="83" t="s">
        <v>4233</v>
      </c>
      <c r="BK290" s="83" t="s">
        <v>5886</v>
      </c>
      <c r="BL290" s="83" t="s">
        <v>5880</v>
      </c>
      <c r="BM290" s="83" t="s">
        <v>5881</v>
      </c>
      <c r="BN290" s="83" t="s">
        <v>5851</v>
      </c>
      <c r="BO290" s="83" t="s">
        <v>5878</v>
      </c>
      <c r="BP290" s="83" t="s">
        <v>4235</v>
      </c>
      <c r="BQ290" s="83"/>
      <c r="BR290" s="83"/>
      <c r="BS290" s="83"/>
      <c r="BT290" s="351" t="s">
        <v>3691</v>
      </c>
      <c r="BU290" s="363" t="s">
        <v>3692</v>
      </c>
      <c r="BV290" s="351" t="s">
        <v>3693</v>
      </c>
      <c r="BW290" s="363" t="s">
        <v>3694</v>
      </c>
      <c r="BX290" s="96" t="str">
        <f t="shared" si="32"/>
        <v>MR309 Grid, 18x9, +18mm Offset, 5x150, 116.5mm Centerbore, Titanium - Matte Black Lip</v>
      </c>
      <c r="BY290" s="83" t="s">
        <v>4044</v>
      </c>
      <c r="BZ290" s="83" t="s">
        <v>4045</v>
      </c>
      <c r="CA290" s="83" t="str">
        <f t="shared" si="30"/>
        <v>STREET (3XX)</v>
      </c>
    </row>
    <row r="291" spans="1:79" s="39" customFormat="1" ht="15" customHeight="1">
      <c r="A291" s="23">
        <f t="shared" si="31"/>
        <v>289</v>
      </c>
      <c r="B291" s="105" t="s">
        <v>84</v>
      </c>
      <c r="C291" s="105" t="s">
        <v>1072</v>
      </c>
      <c r="D291" s="105" t="s">
        <v>1120</v>
      </c>
      <c r="E291" s="94" t="str">
        <f>CONCATENATE(LEFT(D291,5),VLOOKUP(CONCATENATE(N291,"x",O291),'PART NUMBER GUIDE'!$B$9:$C$45,2,FALSE),VLOOKUP(CONCATENATE(P291, V291), 'PART NUMBER GUIDE'!$Q$6:$R$84, 2, FALSE),VLOOKUP(Y291,'PART NUMBER GUIDE'!$J$8:$K$37,2, FALSE),IF(U291="N/A",IF(ABS(S291)&lt;10,"0"&amp;ABS(S291),ABS(S291)),CONCATENATE(LEFT(U291,1),RIGHT(U291,1))), F291, G291)</f>
        <v>MR30989060518</v>
      </c>
      <c r="F291" s="93"/>
      <c r="G291" s="93"/>
      <c r="H291" s="81" t="s">
        <v>621</v>
      </c>
      <c r="I291" s="356">
        <v>42005</v>
      </c>
      <c r="J291" s="87" t="s">
        <v>1265</v>
      </c>
      <c r="K291" s="400">
        <v>410</v>
      </c>
      <c r="L291" s="95">
        <f t="shared" si="27"/>
        <v>410</v>
      </c>
      <c r="M291" s="402"/>
      <c r="N291" s="105">
        <v>18</v>
      </c>
      <c r="O291" s="8">
        <v>9</v>
      </c>
      <c r="P291" s="105" t="str">
        <f t="shared" si="28"/>
        <v>6x5.5</v>
      </c>
      <c r="Q291" s="3">
        <v>6</v>
      </c>
      <c r="R291" s="3">
        <v>5.5</v>
      </c>
      <c r="S291" s="3">
        <v>18</v>
      </c>
      <c r="T291" s="20">
        <v>5.75</v>
      </c>
      <c r="U291" s="106" t="s">
        <v>85</v>
      </c>
      <c r="V291" s="17">
        <v>108</v>
      </c>
      <c r="W291" s="8">
        <v>31.15</v>
      </c>
      <c r="X291" s="369">
        <v>2650</v>
      </c>
      <c r="Y291" s="80" t="s">
        <v>2309</v>
      </c>
      <c r="Z291" s="81" t="s">
        <v>3002</v>
      </c>
      <c r="AA291" s="369" t="str">
        <f t="shared" si="29"/>
        <v>18x9, 6x5.5, 18 OS</v>
      </c>
      <c r="AB291" s="82" t="s">
        <v>1600</v>
      </c>
      <c r="AC291" s="92">
        <f>_xlfn.IFNA(VLOOKUP(AB291,ACCESSORIES!F:K,6,FALSE),"N/A")</f>
        <v>33</v>
      </c>
      <c r="AD291" s="82" t="s">
        <v>85</v>
      </c>
      <c r="AE291" s="82" t="s">
        <v>85</v>
      </c>
      <c r="AF291" s="105" t="s">
        <v>3016</v>
      </c>
      <c r="AG291" s="82" t="s">
        <v>1951</v>
      </c>
      <c r="AH291" s="9">
        <f>_xlfn.IFNA(VLOOKUP(AG291,ACCESSORIES!F:K,6,FALSE),"N/A")</f>
        <v>1.1000000000000001</v>
      </c>
      <c r="AI291" s="3" t="s">
        <v>266</v>
      </c>
      <c r="AJ291" s="3" t="s">
        <v>85</v>
      </c>
      <c r="AK291" s="3" t="s">
        <v>85</v>
      </c>
      <c r="AL291" s="105" t="s">
        <v>85</v>
      </c>
      <c r="AM291" s="105">
        <v>16.100000000000001</v>
      </c>
      <c r="AN291" s="105">
        <v>170</v>
      </c>
      <c r="AO291" s="26">
        <v>3</v>
      </c>
      <c r="AP291" s="26">
        <v>6</v>
      </c>
      <c r="AQ291" s="26">
        <v>27</v>
      </c>
      <c r="AR291" s="26">
        <v>36</v>
      </c>
      <c r="AS291" s="26">
        <v>217</v>
      </c>
      <c r="AT291" s="107">
        <v>209</v>
      </c>
      <c r="AU291" s="106">
        <v>107</v>
      </c>
      <c r="AV291" s="55">
        <v>41</v>
      </c>
      <c r="AW291" s="55">
        <v>74</v>
      </c>
      <c r="AX291" s="55">
        <v>45</v>
      </c>
      <c r="AY291" s="105" t="s">
        <v>85</v>
      </c>
      <c r="AZ291" s="104" t="str">
        <f>_xlfn.IFNA(VLOOKUP(AY291,ACCESSORIES!F:K,6,FALSE),"N/A")</f>
        <v>N/A</v>
      </c>
      <c r="BA291" s="105" t="s">
        <v>85</v>
      </c>
      <c r="BB291" s="104" t="str">
        <f>_xlfn.IFNA(VLOOKUP(BA291,ACCESSORIES!F:K,6,FALSE),"N/A")</f>
        <v>N/A</v>
      </c>
      <c r="BC291" s="79">
        <v>36.159999999999997</v>
      </c>
      <c r="BD291" s="57">
        <v>20.6</v>
      </c>
      <c r="BE291" s="57">
        <v>20.6</v>
      </c>
      <c r="BF291" s="57">
        <v>11.4</v>
      </c>
      <c r="BG291" s="82">
        <v>36</v>
      </c>
      <c r="BH291" s="122" t="s">
        <v>3551</v>
      </c>
      <c r="BI291" s="51" t="s">
        <v>4217</v>
      </c>
      <c r="BJ291" s="83" t="s">
        <v>4233</v>
      </c>
      <c r="BK291" s="83" t="s">
        <v>5886</v>
      </c>
      <c r="BL291" s="83" t="s">
        <v>5880</v>
      </c>
      <c r="BM291" s="83" t="s">
        <v>5881</v>
      </c>
      <c r="BN291" s="83" t="s">
        <v>5851</v>
      </c>
      <c r="BO291" s="83" t="s">
        <v>5878</v>
      </c>
      <c r="BP291" s="83" t="s">
        <v>4235</v>
      </c>
      <c r="BQ291" s="83"/>
      <c r="BR291" s="83"/>
      <c r="BS291" s="83"/>
      <c r="BT291" s="351" t="s">
        <v>3695</v>
      </c>
      <c r="BU291" s="363" t="s">
        <v>3696</v>
      </c>
      <c r="BV291" s="351" t="s">
        <v>3697</v>
      </c>
      <c r="BW291" s="363" t="s">
        <v>3698</v>
      </c>
      <c r="BX291" s="96" t="str">
        <f t="shared" si="32"/>
        <v>MR309 Grid, 18x9, +18mm Offset, 6x5.5, 108mm Centerbore, Matte Black</v>
      </c>
      <c r="BY291" s="83" t="s">
        <v>4044</v>
      </c>
      <c r="BZ291" s="83" t="s">
        <v>4045</v>
      </c>
      <c r="CA291" s="83" t="str">
        <f t="shared" si="30"/>
        <v>STREET (3XX)</v>
      </c>
    </row>
    <row r="292" spans="1:79" s="39" customFormat="1" ht="15" customHeight="1">
      <c r="A292" s="23">
        <f t="shared" si="31"/>
        <v>290</v>
      </c>
      <c r="B292" s="105" t="s">
        <v>84</v>
      </c>
      <c r="C292" s="105" t="s">
        <v>1072</v>
      </c>
      <c r="D292" s="105" t="s">
        <v>1120</v>
      </c>
      <c r="E292" s="94" t="str">
        <f>CONCATENATE(LEFT(D292,5),VLOOKUP(CONCATENATE(N292,"x",O292),'PART NUMBER GUIDE'!$B$9:$C$45,2,FALSE),VLOOKUP(CONCATENATE(P292, V292), 'PART NUMBER GUIDE'!$Q$6:$R$84, 2, FALSE),VLOOKUP(Y292,'PART NUMBER GUIDE'!$J$8:$K$37,2, FALSE),IF(U292="N/A",IF(ABS(S292)&lt;10,"0"&amp;ABS(S292),ABS(S292)),CONCATENATE(LEFT(U292,1),RIGHT(U292,1))), F292, G292)</f>
        <v>MR30989060818</v>
      </c>
      <c r="F292" s="93"/>
      <c r="G292" s="93"/>
      <c r="H292" s="81" t="s">
        <v>622</v>
      </c>
      <c r="I292" s="356">
        <v>42005</v>
      </c>
      <c r="J292" s="87" t="s">
        <v>4038</v>
      </c>
      <c r="K292" s="400">
        <v>379.47</v>
      </c>
      <c r="L292" s="95" t="str">
        <f t="shared" si="27"/>
        <v/>
      </c>
      <c r="M292" s="402"/>
      <c r="N292" s="105">
        <v>18</v>
      </c>
      <c r="O292" s="8">
        <v>9</v>
      </c>
      <c r="P292" s="105" t="str">
        <f t="shared" si="28"/>
        <v>6x5.5</v>
      </c>
      <c r="Q292" s="3">
        <v>6</v>
      </c>
      <c r="R292" s="3">
        <v>5.5</v>
      </c>
      <c r="S292" s="3">
        <v>18</v>
      </c>
      <c r="T292" s="20">
        <v>5.75</v>
      </c>
      <c r="U292" s="106" t="s">
        <v>85</v>
      </c>
      <c r="V292" s="17">
        <v>108</v>
      </c>
      <c r="W292" s="8">
        <v>31.75</v>
      </c>
      <c r="X292" s="52">
        <v>2650</v>
      </c>
      <c r="Y292" s="80" t="s">
        <v>6067</v>
      </c>
      <c r="Z292" s="80" t="s">
        <v>3007</v>
      </c>
      <c r="AA292" s="369" t="str">
        <f t="shared" si="29"/>
        <v>18x9, 6x5.5, 18 OS</v>
      </c>
      <c r="AB292" s="82" t="s">
        <v>1600</v>
      </c>
      <c r="AC292" s="92">
        <f>_xlfn.IFNA(VLOOKUP(AB292,ACCESSORIES!F:K,6,FALSE),"N/A")</f>
        <v>33</v>
      </c>
      <c r="AD292" s="82" t="s">
        <v>85</v>
      </c>
      <c r="AE292" s="82" t="s">
        <v>85</v>
      </c>
      <c r="AF292" s="105" t="s">
        <v>3016</v>
      </c>
      <c r="AG292" s="82" t="s">
        <v>1951</v>
      </c>
      <c r="AH292" s="9">
        <f>_xlfn.IFNA(VLOOKUP(AG292,ACCESSORIES!F:K,6,FALSE),"N/A")</f>
        <v>1.1000000000000001</v>
      </c>
      <c r="AI292" s="3" t="s">
        <v>266</v>
      </c>
      <c r="AJ292" s="3" t="s">
        <v>85</v>
      </c>
      <c r="AK292" s="3" t="s">
        <v>85</v>
      </c>
      <c r="AL292" s="105" t="s">
        <v>85</v>
      </c>
      <c r="AM292" s="105">
        <v>16.100000000000001</v>
      </c>
      <c r="AN292" s="105">
        <v>170</v>
      </c>
      <c r="AO292" s="26">
        <v>3</v>
      </c>
      <c r="AP292" s="26">
        <v>6</v>
      </c>
      <c r="AQ292" s="26">
        <v>27</v>
      </c>
      <c r="AR292" s="26">
        <v>36</v>
      </c>
      <c r="AS292" s="26">
        <v>217</v>
      </c>
      <c r="AT292" s="107">
        <v>209</v>
      </c>
      <c r="AU292" s="106">
        <v>107</v>
      </c>
      <c r="AV292" s="55">
        <v>41</v>
      </c>
      <c r="AW292" s="55">
        <v>74</v>
      </c>
      <c r="AX292" s="55">
        <v>45</v>
      </c>
      <c r="AY292" s="105" t="s">
        <v>85</v>
      </c>
      <c r="AZ292" s="104" t="str">
        <f>_xlfn.IFNA(VLOOKUP(AY292,ACCESSORIES!F:K,6,FALSE),"N/A")</f>
        <v>N/A</v>
      </c>
      <c r="BA292" s="105" t="s">
        <v>85</v>
      </c>
      <c r="BB292" s="104" t="str">
        <f>_xlfn.IFNA(VLOOKUP(BA292,ACCESSORIES!F:K,6,FALSE),"N/A")</f>
        <v>N/A</v>
      </c>
      <c r="BC292" s="79">
        <v>36.75</v>
      </c>
      <c r="BD292" s="57">
        <v>20.6</v>
      </c>
      <c r="BE292" s="57">
        <v>20.6</v>
      </c>
      <c r="BF292" s="57">
        <v>11.4</v>
      </c>
      <c r="BG292" s="82">
        <v>36</v>
      </c>
      <c r="BH292" s="122" t="s">
        <v>3551</v>
      </c>
      <c r="BI292" s="51" t="s">
        <v>4217</v>
      </c>
      <c r="BJ292" s="83" t="s">
        <v>4233</v>
      </c>
      <c r="BK292" s="83" t="s">
        <v>5886</v>
      </c>
      <c r="BL292" s="83" t="s">
        <v>5880</v>
      </c>
      <c r="BM292" s="83" t="s">
        <v>5881</v>
      </c>
      <c r="BN292" s="83" t="s">
        <v>5851</v>
      </c>
      <c r="BO292" s="83" t="s">
        <v>5878</v>
      </c>
      <c r="BP292" s="83" t="s">
        <v>4235</v>
      </c>
      <c r="BQ292" s="83"/>
      <c r="BR292" s="83"/>
      <c r="BS292" s="83"/>
      <c r="BT292" s="351" t="s">
        <v>3699</v>
      </c>
      <c r="BU292" s="363" t="s">
        <v>3700</v>
      </c>
      <c r="BV292" s="351" t="s">
        <v>3701</v>
      </c>
      <c r="BW292" s="363" t="s">
        <v>3702</v>
      </c>
      <c r="BX292" s="96" t="str">
        <f t="shared" si="32"/>
        <v>CLOSEOUT - MR309 Grid, 18x9, +18mm Offset, 6x5.5, 108mm Centerbore, Titanium - Matte Black Lip</v>
      </c>
      <c r="BY292" s="83" t="s">
        <v>4044</v>
      </c>
      <c r="BZ292" s="83" t="s">
        <v>4045</v>
      </c>
      <c r="CA292" s="83" t="str">
        <f t="shared" si="30"/>
        <v>STREET (3XX)</v>
      </c>
    </row>
    <row r="293" spans="1:79" s="39" customFormat="1" ht="15" customHeight="1">
      <c r="A293" s="23">
        <f t="shared" si="31"/>
        <v>291</v>
      </c>
      <c r="B293" s="105" t="s">
        <v>84</v>
      </c>
      <c r="C293" s="105" t="s">
        <v>1072</v>
      </c>
      <c r="D293" s="105" t="s">
        <v>1120</v>
      </c>
      <c r="E293" s="94" t="str">
        <f>CONCATENATE(LEFT(D293,5),VLOOKUP(CONCATENATE(N293,"x",O293),'PART NUMBER GUIDE'!$B$9:$C$45,2,FALSE),VLOOKUP(CONCATENATE(P293, V293), 'PART NUMBER GUIDE'!$Q$6:$R$84, 2, FALSE),VLOOKUP(Y293,'PART NUMBER GUIDE'!$J$8:$K$37,2, FALSE),IF(U293="N/A",IF(ABS(S293)&lt;10,"0"&amp;ABS(S293),ABS(S293)),CONCATENATE(LEFT(U293,1),RIGHT(U293,1))), F293, G293)</f>
        <v>MR30989080518</v>
      </c>
      <c r="F293" s="93"/>
      <c r="G293" s="93"/>
      <c r="H293" s="81" t="s">
        <v>623</v>
      </c>
      <c r="I293" s="356">
        <v>42005</v>
      </c>
      <c r="J293" s="87" t="s">
        <v>1265</v>
      </c>
      <c r="K293" s="400">
        <v>410</v>
      </c>
      <c r="L293" s="95">
        <f t="shared" si="27"/>
        <v>410</v>
      </c>
      <c r="M293" s="402"/>
      <c r="N293" s="105">
        <v>18</v>
      </c>
      <c r="O293" s="8">
        <v>9</v>
      </c>
      <c r="P293" s="105" t="str">
        <f t="shared" si="28"/>
        <v>8x6.5</v>
      </c>
      <c r="Q293" s="3">
        <v>8</v>
      </c>
      <c r="R293" s="3">
        <v>6.5</v>
      </c>
      <c r="S293" s="3">
        <v>18</v>
      </c>
      <c r="T293" s="20">
        <v>5.75</v>
      </c>
      <c r="U293" s="106" t="s">
        <v>85</v>
      </c>
      <c r="V293" s="17">
        <v>130.81</v>
      </c>
      <c r="W293" s="8">
        <v>32.630000000000003</v>
      </c>
      <c r="X293" s="369">
        <v>3640</v>
      </c>
      <c r="Y293" s="80" t="s">
        <v>2309</v>
      </c>
      <c r="Z293" s="81" t="s">
        <v>3002</v>
      </c>
      <c r="AA293" s="369" t="str">
        <f t="shared" si="29"/>
        <v>18x9, 8x6.5, 18 OS</v>
      </c>
      <c r="AB293" s="82" t="s">
        <v>1606</v>
      </c>
      <c r="AC293" s="92">
        <f>_xlfn.IFNA(VLOOKUP(AB293,ACCESSORIES!F:K,6,FALSE),"N/A")</f>
        <v>33</v>
      </c>
      <c r="AD293" s="82" t="s">
        <v>85</v>
      </c>
      <c r="AE293" s="82" t="s">
        <v>85</v>
      </c>
      <c r="AF293" s="3" t="s">
        <v>3020</v>
      </c>
      <c r="AG293" s="82" t="s">
        <v>1951</v>
      </c>
      <c r="AH293" s="9">
        <f>_xlfn.IFNA(VLOOKUP(AG293,ACCESSORIES!F:K,6,FALSE),"N/A")</f>
        <v>1.1000000000000001</v>
      </c>
      <c r="AI293" s="3" t="s">
        <v>266</v>
      </c>
      <c r="AJ293" s="3" t="s">
        <v>85</v>
      </c>
      <c r="AK293" s="3" t="s">
        <v>85</v>
      </c>
      <c r="AL293" s="105" t="s">
        <v>85</v>
      </c>
      <c r="AM293" s="105">
        <v>16.100000000000001</v>
      </c>
      <c r="AN293" s="105">
        <v>200</v>
      </c>
      <c r="AO293" s="26">
        <v>3</v>
      </c>
      <c r="AP293" s="26">
        <v>3</v>
      </c>
      <c r="AQ293" s="26">
        <v>21</v>
      </c>
      <c r="AR293" s="26">
        <v>36</v>
      </c>
      <c r="AS293" s="26">
        <v>217</v>
      </c>
      <c r="AT293" s="107">
        <v>209</v>
      </c>
      <c r="AU293" s="106">
        <v>126</v>
      </c>
      <c r="AV293" s="55">
        <v>89</v>
      </c>
      <c r="AW293" s="55">
        <v>89</v>
      </c>
      <c r="AX293" s="55">
        <v>45</v>
      </c>
      <c r="AY293" s="105" t="s">
        <v>85</v>
      </c>
      <c r="AZ293" s="104" t="str">
        <f>_xlfn.IFNA(VLOOKUP(AY293,ACCESSORIES!F:K,6,FALSE),"N/A")</f>
        <v>N/A</v>
      </c>
      <c r="BA293" s="105" t="s">
        <v>85</v>
      </c>
      <c r="BB293" s="104" t="str">
        <f>_xlfn.IFNA(VLOOKUP(BA293,ACCESSORIES!F:K,6,FALSE),"N/A")</f>
        <v>N/A</v>
      </c>
      <c r="BC293" s="79">
        <v>37.26</v>
      </c>
      <c r="BD293" s="57">
        <v>20.6</v>
      </c>
      <c r="BE293" s="57">
        <v>20.6</v>
      </c>
      <c r="BF293" s="57">
        <v>11.4</v>
      </c>
      <c r="BG293" s="82">
        <v>36</v>
      </c>
      <c r="BH293" s="122" t="s">
        <v>3551</v>
      </c>
      <c r="BI293" s="51" t="s">
        <v>4217</v>
      </c>
      <c r="BJ293" s="83" t="s">
        <v>4233</v>
      </c>
      <c r="BK293" s="83" t="s">
        <v>5886</v>
      </c>
      <c r="BL293" s="83" t="s">
        <v>5880</v>
      </c>
      <c r="BM293" s="83" t="s">
        <v>5881</v>
      </c>
      <c r="BN293" s="83" t="s">
        <v>5851</v>
      </c>
      <c r="BO293" s="83" t="s">
        <v>5878</v>
      </c>
      <c r="BP293" s="83" t="s">
        <v>4235</v>
      </c>
      <c r="BQ293" s="83"/>
      <c r="BR293" s="83"/>
      <c r="BS293" s="83"/>
      <c r="BT293" s="351" t="s">
        <v>3703</v>
      </c>
      <c r="BU293" s="363" t="s">
        <v>3704</v>
      </c>
      <c r="BV293" s="351" t="s">
        <v>3705</v>
      </c>
      <c r="BW293" s="363" t="s">
        <v>3706</v>
      </c>
      <c r="BX293" s="96" t="str">
        <f t="shared" si="32"/>
        <v>MR309 Grid, 18x9, +18mm Offset, 8x6.5, 130.81mm Centerbore, Matte Black</v>
      </c>
      <c r="BY293" s="83" t="s">
        <v>4044</v>
      </c>
      <c r="BZ293" s="83" t="s">
        <v>4045</v>
      </c>
      <c r="CA293" s="83" t="str">
        <f t="shared" si="30"/>
        <v>STREET (3XX)</v>
      </c>
    </row>
    <row r="294" spans="1:79" s="39" customFormat="1" ht="15" customHeight="1">
      <c r="A294" s="23">
        <f t="shared" si="31"/>
        <v>292</v>
      </c>
      <c r="B294" s="105" t="s">
        <v>84</v>
      </c>
      <c r="C294" s="105" t="s">
        <v>1072</v>
      </c>
      <c r="D294" s="105" t="s">
        <v>1120</v>
      </c>
      <c r="E294" s="94" t="str">
        <f>CONCATENATE(LEFT(D294,5),VLOOKUP(CONCATENATE(N294,"x",O294),'PART NUMBER GUIDE'!$B$9:$C$45,2,FALSE),VLOOKUP(CONCATENATE(P294, V294), 'PART NUMBER GUIDE'!$Q$6:$R$84, 2, FALSE),VLOOKUP(Y294,'PART NUMBER GUIDE'!$J$8:$K$37,2, FALSE),IF(U294="N/A",IF(ABS(S294)&lt;10,"0"&amp;ABS(S294),ABS(S294)),CONCATENATE(LEFT(U294,1),RIGHT(U294,1))), F294, G294)</f>
        <v>MR30989080818</v>
      </c>
      <c r="F294" s="93"/>
      <c r="G294" s="93"/>
      <c r="H294" s="81" t="s">
        <v>624</v>
      </c>
      <c r="I294" s="356">
        <v>42005</v>
      </c>
      <c r="J294" s="87" t="s">
        <v>1265</v>
      </c>
      <c r="K294" s="400">
        <v>410</v>
      </c>
      <c r="L294" s="95">
        <f t="shared" si="27"/>
        <v>410</v>
      </c>
      <c r="M294" s="402"/>
      <c r="N294" s="105">
        <v>18</v>
      </c>
      <c r="O294" s="8">
        <v>9</v>
      </c>
      <c r="P294" s="105" t="str">
        <f t="shared" si="28"/>
        <v>8x6.5</v>
      </c>
      <c r="Q294" s="3">
        <v>8</v>
      </c>
      <c r="R294" s="3">
        <v>6.5</v>
      </c>
      <c r="S294" s="3">
        <v>18</v>
      </c>
      <c r="T294" s="20">
        <v>5.75</v>
      </c>
      <c r="U294" s="106" t="s">
        <v>85</v>
      </c>
      <c r="V294" s="17">
        <v>130.81</v>
      </c>
      <c r="W294" s="8">
        <v>31.37</v>
      </c>
      <c r="X294" s="369">
        <v>3640</v>
      </c>
      <c r="Y294" s="80" t="s">
        <v>6067</v>
      </c>
      <c r="Z294" s="80" t="s">
        <v>3007</v>
      </c>
      <c r="AA294" s="369" t="str">
        <f t="shared" si="29"/>
        <v>18x9, 8x6.5, 18 OS</v>
      </c>
      <c r="AB294" s="82" t="s">
        <v>1606</v>
      </c>
      <c r="AC294" s="92">
        <f>_xlfn.IFNA(VLOOKUP(AB294,ACCESSORIES!F:K,6,FALSE),"N/A")</f>
        <v>33</v>
      </c>
      <c r="AD294" s="82" t="s">
        <v>85</v>
      </c>
      <c r="AE294" s="82" t="s">
        <v>85</v>
      </c>
      <c r="AF294" s="3" t="s">
        <v>3020</v>
      </c>
      <c r="AG294" s="82" t="s">
        <v>1951</v>
      </c>
      <c r="AH294" s="9">
        <f>_xlfn.IFNA(VLOOKUP(AG294,ACCESSORIES!F:K,6,FALSE),"N/A")</f>
        <v>1.1000000000000001</v>
      </c>
      <c r="AI294" s="3" t="s">
        <v>266</v>
      </c>
      <c r="AJ294" s="3" t="s">
        <v>85</v>
      </c>
      <c r="AK294" s="3" t="s">
        <v>85</v>
      </c>
      <c r="AL294" s="105" t="s">
        <v>85</v>
      </c>
      <c r="AM294" s="105">
        <v>16.100000000000001</v>
      </c>
      <c r="AN294" s="105">
        <v>200</v>
      </c>
      <c r="AO294" s="26">
        <v>3</v>
      </c>
      <c r="AP294" s="26">
        <v>3</v>
      </c>
      <c r="AQ294" s="26">
        <v>21</v>
      </c>
      <c r="AR294" s="26">
        <v>36</v>
      </c>
      <c r="AS294" s="26">
        <v>217</v>
      </c>
      <c r="AT294" s="107">
        <v>209</v>
      </c>
      <c r="AU294" s="106">
        <v>126</v>
      </c>
      <c r="AV294" s="55">
        <v>89</v>
      </c>
      <c r="AW294" s="55">
        <v>89</v>
      </c>
      <c r="AX294" s="55">
        <v>45</v>
      </c>
      <c r="AY294" s="105" t="s">
        <v>85</v>
      </c>
      <c r="AZ294" s="104" t="str">
        <f>_xlfn.IFNA(VLOOKUP(AY294,ACCESSORIES!F:K,6,FALSE),"N/A")</f>
        <v>N/A</v>
      </c>
      <c r="BA294" s="105" t="s">
        <v>85</v>
      </c>
      <c r="BB294" s="104" t="str">
        <f>_xlfn.IFNA(VLOOKUP(BA294,ACCESSORIES!F:K,6,FALSE),"N/A")</f>
        <v>N/A</v>
      </c>
      <c r="BC294" s="79">
        <v>36.6</v>
      </c>
      <c r="BD294" s="57">
        <v>20.6</v>
      </c>
      <c r="BE294" s="57">
        <v>20.6</v>
      </c>
      <c r="BF294" s="57">
        <v>11.4</v>
      </c>
      <c r="BG294" s="82">
        <v>36</v>
      </c>
      <c r="BH294" s="122" t="s">
        <v>3551</v>
      </c>
      <c r="BI294" s="51" t="s">
        <v>4217</v>
      </c>
      <c r="BJ294" s="83" t="s">
        <v>4233</v>
      </c>
      <c r="BK294" s="83" t="s">
        <v>5886</v>
      </c>
      <c r="BL294" s="83" t="s">
        <v>5880</v>
      </c>
      <c r="BM294" s="83" t="s">
        <v>5881</v>
      </c>
      <c r="BN294" s="83" t="s">
        <v>5851</v>
      </c>
      <c r="BO294" s="83" t="s">
        <v>5878</v>
      </c>
      <c r="BP294" s="83" t="s">
        <v>4235</v>
      </c>
      <c r="BQ294" s="83"/>
      <c r="BR294" s="83"/>
      <c r="BS294" s="83"/>
      <c r="BT294" s="351" t="s">
        <v>3707</v>
      </c>
      <c r="BU294" s="363" t="s">
        <v>3708</v>
      </c>
      <c r="BV294" s="351" t="s">
        <v>3709</v>
      </c>
      <c r="BW294" s="363" t="s">
        <v>3710</v>
      </c>
      <c r="BX294" s="96" t="str">
        <f t="shared" si="32"/>
        <v>MR309 Grid, 18x9, +18mm Offset, 8x6.5, 130.81mm Centerbore, Titanium - Matte Black Lip</v>
      </c>
      <c r="BY294" s="83" t="s">
        <v>4044</v>
      </c>
      <c r="BZ294" s="83" t="s">
        <v>4045</v>
      </c>
      <c r="CA294" s="83" t="str">
        <f t="shared" si="30"/>
        <v>STREET (3XX)</v>
      </c>
    </row>
    <row r="295" spans="1:79" s="39" customFormat="1" ht="15" customHeight="1">
      <c r="A295" s="23">
        <f t="shared" si="31"/>
        <v>293</v>
      </c>
      <c r="B295" s="105" t="s">
        <v>84</v>
      </c>
      <c r="C295" s="105" t="s">
        <v>1072</v>
      </c>
      <c r="D295" s="105" t="s">
        <v>1120</v>
      </c>
      <c r="E295" s="94" t="str">
        <f>CONCATENATE(LEFT(D295,5),VLOOKUP(CONCATENATE(N295,"x",O295),'PART NUMBER GUIDE'!$B$9:$C$45,2,FALSE),VLOOKUP(CONCATENATE(P295, V295), 'PART NUMBER GUIDE'!$Q$6:$R$84, 2, FALSE),VLOOKUP(Y295,'PART NUMBER GUIDE'!$J$8:$K$37,2, FALSE),IF(U295="N/A",IF(ABS(S295)&lt;10,"0"&amp;ABS(S295),ABS(S295)),CONCATENATE(LEFT(U295,1),RIGHT(U295,1))), F295, G295)</f>
        <v>MR30989087818</v>
      </c>
      <c r="F295" s="93"/>
      <c r="G295" s="93"/>
      <c r="H295" s="81" t="s">
        <v>626</v>
      </c>
      <c r="I295" s="356">
        <v>42005</v>
      </c>
      <c r="J295" s="87" t="s">
        <v>1265</v>
      </c>
      <c r="K295" s="400">
        <v>410</v>
      </c>
      <c r="L295" s="95">
        <f t="shared" si="27"/>
        <v>410</v>
      </c>
      <c r="M295" s="402"/>
      <c r="N295" s="105">
        <v>18</v>
      </c>
      <c r="O295" s="8">
        <v>9</v>
      </c>
      <c r="P295" s="105" t="str">
        <f t="shared" si="28"/>
        <v>8x170</v>
      </c>
      <c r="Q295" s="3">
        <v>8</v>
      </c>
      <c r="R295" s="3">
        <v>170</v>
      </c>
      <c r="S295" s="3">
        <v>18</v>
      </c>
      <c r="T295" s="20">
        <v>5.75</v>
      </c>
      <c r="U295" s="106" t="s">
        <v>85</v>
      </c>
      <c r="V295" s="17">
        <v>130.81</v>
      </c>
      <c r="W295" s="8">
        <v>31.86</v>
      </c>
      <c r="X295" s="369">
        <v>3640</v>
      </c>
      <c r="Y295" s="80" t="s">
        <v>6067</v>
      </c>
      <c r="Z295" s="80" t="s">
        <v>3007</v>
      </c>
      <c r="AA295" s="369" t="str">
        <f t="shared" si="29"/>
        <v>18x9, 8x170, 18 OS</v>
      </c>
      <c r="AB295" s="82" t="s">
        <v>1864</v>
      </c>
      <c r="AC295" s="92">
        <f>_xlfn.IFNA(VLOOKUP(AB295,ACCESSORIES!F:K,6,FALSE),"N/A")</f>
        <v>33</v>
      </c>
      <c r="AD295" s="82" t="s">
        <v>85</v>
      </c>
      <c r="AE295" s="82" t="s">
        <v>85</v>
      </c>
      <c r="AF295" s="3" t="s">
        <v>3020</v>
      </c>
      <c r="AG295" s="82" t="s">
        <v>1951</v>
      </c>
      <c r="AH295" s="9">
        <f>_xlfn.IFNA(VLOOKUP(AG295,ACCESSORIES!F:K,6,FALSE),"N/A")</f>
        <v>1.1000000000000001</v>
      </c>
      <c r="AI295" s="3" t="s">
        <v>266</v>
      </c>
      <c r="AJ295" s="3" t="s">
        <v>85</v>
      </c>
      <c r="AK295" s="3" t="s">
        <v>85</v>
      </c>
      <c r="AL295" s="105" t="s">
        <v>85</v>
      </c>
      <c r="AM295" s="105">
        <v>16.100000000000001</v>
      </c>
      <c r="AN295" s="105">
        <v>200</v>
      </c>
      <c r="AO295" s="26">
        <v>3</v>
      </c>
      <c r="AP295" s="26">
        <v>3</v>
      </c>
      <c r="AQ295" s="26">
        <v>21</v>
      </c>
      <c r="AR295" s="26">
        <v>36</v>
      </c>
      <c r="AS295" s="26">
        <v>217</v>
      </c>
      <c r="AT295" s="107">
        <v>209</v>
      </c>
      <c r="AU295" s="106">
        <v>128</v>
      </c>
      <c r="AV295" s="55">
        <v>97.7</v>
      </c>
      <c r="AW295" s="55">
        <v>107</v>
      </c>
      <c r="AX295" s="55">
        <v>45</v>
      </c>
      <c r="AY295" s="105" t="s">
        <v>85</v>
      </c>
      <c r="AZ295" s="104" t="str">
        <f>_xlfn.IFNA(VLOOKUP(AY295,ACCESSORIES!F:K,6,FALSE),"N/A")</f>
        <v>N/A</v>
      </c>
      <c r="BA295" s="105" t="s">
        <v>85</v>
      </c>
      <c r="BB295" s="104" t="str">
        <f>_xlfn.IFNA(VLOOKUP(BA295,ACCESSORIES!F:K,6,FALSE),"N/A")</f>
        <v>N/A</v>
      </c>
      <c r="BC295" s="79">
        <v>36.75</v>
      </c>
      <c r="BD295" s="57">
        <v>20.6</v>
      </c>
      <c r="BE295" s="57">
        <v>20.6</v>
      </c>
      <c r="BF295" s="57">
        <v>11.4</v>
      </c>
      <c r="BG295" s="82">
        <v>36</v>
      </c>
      <c r="BH295" s="122" t="s">
        <v>3551</v>
      </c>
      <c r="BI295" s="51" t="s">
        <v>4217</v>
      </c>
      <c r="BJ295" s="83" t="s">
        <v>4233</v>
      </c>
      <c r="BK295" s="83" t="s">
        <v>5886</v>
      </c>
      <c r="BL295" s="83" t="s">
        <v>5880</v>
      </c>
      <c r="BM295" s="83" t="s">
        <v>5881</v>
      </c>
      <c r="BN295" s="83" t="s">
        <v>5851</v>
      </c>
      <c r="BO295" s="83" t="s">
        <v>5878</v>
      </c>
      <c r="BP295" s="83" t="s">
        <v>4235</v>
      </c>
      <c r="BQ295" s="83"/>
      <c r="BR295" s="83"/>
      <c r="BS295" s="83"/>
      <c r="BT295" s="351" t="s">
        <v>3707</v>
      </c>
      <c r="BU295" s="363" t="s">
        <v>3708</v>
      </c>
      <c r="BV295" s="351" t="s">
        <v>3709</v>
      </c>
      <c r="BW295" s="363" t="s">
        <v>3710</v>
      </c>
      <c r="BX295" s="96" t="str">
        <f t="shared" si="32"/>
        <v>MR309 Grid, 18x9, +18mm Offset, 8x170, 130.81mm Centerbore, Titanium - Matte Black Lip</v>
      </c>
      <c r="BY295" s="83" t="s">
        <v>4044</v>
      </c>
      <c r="BZ295" s="83" t="s">
        <v>4045</v>
      </c>
      <c r="CA295" s="83" t="str">
        <f t="shared" si="30"/>
        <v>STREET (3XX)</v>
      </c>
    </row>
    <row r="296" spans="1:79" s="39" customFormat="1" ht="15" customHeight="1">
      <c r="A296" s="23">
        <f t="shared" si="31"/>
        <v>294</v>
      </c>
      <c r="B296" s="105" t="s">
        <v>84</v>
      </c>
      <c r="C296" s="105" t="s">
        <v>1072</v>
      </c>
      <c r="D296" s="105" t="s">
        <v>1120</v>
      </c>
      <c r="E296" s="94" t="str">
        <f>CONCATENATE(LEFT(D296,5),VLOOKUP(CONCATENATE(N296,"x",O296),'PART NUMBER GUIDE'!$B$9:$C$45,2,FALSE),VLOOKUP(CONCATENATE(P296, V296), 'PART NUMBER GUIDE'!$Q$6:$R$84, 2, FALSE),VLOOKUP(Y296,'PART NUMBER GUIDE'!$J$8:$K$37,2, FALSE),IF(U296="N/A",IF(ABS(S296)&lt;10,"0"&amp;ABS(S296),ABS(S296)),CONCATENATE(LEFT(U296,1),RIGHT(U296,1))), F296, G296)</f>
        <v>MR30989088518</v>
      </c>
      <c r="F296" s="93"/>
      <c r="G296" s="93"/>
      <c r="H296" s="81" t="s">
        <v>627</v>
      </c>
      <c r="I296" s="356">
        <v>42005</v>
      </c>
      <c r="J296" s="87" t="s">
        <v>1265</v>
      </c>
      <c r="K296" s="400">
        <v>410</v>
      </c>
      <c r="L296" s="95">
        <f t="shared" si="27"/>
        <v>410</v>
      </c>
      <c r="M296" s="402"/>
      <c r="N296" s="105">
        <v>18</v>
      </c>
      <c r="O296" s="8">
        <v>9</v>
      </c>
      <c r="P296" s="105" t="str">
        <f t="shared" si="28"/>
        <v>8x180</v>
      </c>
      <c r="Q296" s="3">
        <v>8</v>
      </c>
      <c r="R296" s="3">
        <v>180</v>
      </c>
      <c r="S296" s="3">
        <v>18</v>
      </c>
      <c r="T296" s="20">
        <v>5.75</v>
      </c>
      <c r="U296" s="106" t="s">
        <v>85</v>
      </c>
      <c r="V296" s="17">
        <v>130.81</v>
      </c>
      <c r="W296" s="8">
        <v>32.78</v>
      </c>
      <c r="X296" s="369">
        <v>3640</v>
      </c>
      <c r="Y296" s="80" t="s">
        <v>2309</v>
      </c>
      <c r="Z296" s="81" t="s">
        <v>3002</v>
      </c>
      <c r="AA296" s="369" t="str">
        <f t="shared" si="29"/>
        <v>18x9, 8x180, 18 OS</v>
      </c>
      <c r="AB296" s="82" t="s">
        <v>1606</v>
      </c>
      <c r="AC296" s="92">
        <f>_xlfn.IFNA(VLOOKUP(AB296,ACCESSORIES!F:K,6,FALSE),"N/A")</f>
        <v>33</v>
      </c>
      <c r="AD296" s="82" t="s">
        <v>85</v>
      </c>
      <c r="AE296" s="82" t="s">
        <v>85</v>
      </c>
      <c r="AF296" s="3" t="s">
        <v>3020</v>
      </c>
      <c r="AG296" s="82" t="s">
        <v>1951</v>
      </c>
      <c r="AH296" s="9">
        <f>_xlfn.IFNA(VLOOKUP(AG296,ACCESSORIES!F:K,6,FALSE),"N/A")</f>
        <v>1.1000000000000001</v>
      </c>
      <c r="AI296" s="3" t="s">
        <v>266</v>
      </c>
      <c r="AJ296" s="3" t="s">
        <v>85</v>
      </c>
      <c r="AK296" s="3" t="s">
        <v>85</v>
      </c>
      <c r="AL296" s="105" t="s">
        <v>85</v>
      </c>
      <c r="AM296" s="105">
        <v>16.100000000000001</v>
      </c>
      <c r="AN296" s="105">
        <v>208</v>
      </c>
      <c r="AO296" s="26">
        <v>3</v>
      </c>
      <c r="AP296" s="26">
        <v>3</v>
      </c>
      <c r="AQ296" s="26">
        <v>21</v>
      </c>
      <c r="AR296" s="26">
        <v>36</v>
      </c>
      <c r="AS296" s="26">
        <v>217</v>
      </c>
      <c r="AT296" s="107">
        <v>209</v>
      </c>
      <c r="AU296" s="106">
        <v>126</v>
      </c>
      <c r="AV296" s="55">
        <v>89</v>
      </c>
      <c r="AW296" s="55">
        <v>89</v>
      </c>
      <c r="AX296" s="55">
        <v>45</v>
      </c>
      <c r="AY296" s="105" t="s">
        <v>85</v>
      </c>
      <c r="AZ296" s="104" t="str">
        <f>_xlfn.IFNA(VLOOKUP(AY296,ACCESSORIES!F:K,6,FALSE),"N/A")</f>
        <v>N/A</v>
      </c>
      <c r="BA296" s="105" t="s">
        <v>85</v>
      </c>
      <c r="BB296" s="104" t="str">
        <f>_xlfn.IFNA(VLOOKUP(BA296,ACCESSORIES!F:K,6,FALSE),"N/A")</f>
        <v>N/A</v>
      </c>
      <c r="BC296" s="79">
        <v>36.82</v>
      </c>
      <c r="BD296" s="57">
        <v>20.6</v>
      </c>
      <c r="BE296" s="57">
        <v>20.6</v>
      </c>
      <c r="BF296" s="57">
        <v>11.4</v>
      </c>
      <c r="BG296" s="82">
        <v>36</v>
      </c>
      <c r="BH296" s="122" t="s">
        <v>3551</v>
      </c>
      <c r="BI296" s="51" t="s">
        <v>4217</v>
      </c>
      <c r="BJ296" s="83" t="s">
        <v>4233</v>
      </c>
      <c r="BK296" s="83" t="s">
        <v>5886</v>
      </c>
      <c r="BL296" s="83" t="s">
        <v>5880</v>
      </c>
      <c r="BM296" s="83" t="s">
        <v>5881</v>
      </c>
      <c r="BN296" s="83" t="s">
        <v>5851</v>
      </c>
      <c r="BO296" s="83" t="s">
        <v>5878</v>
      </c>
      <c r="BP296" s="83" t="s">
        <v>4235</v>
      </c>
      <c r="BQ296" s="83"/>
      <c r="BR296" s="83"/>
      <c r="BS296" s="83"/>
      <c r="BT296" s="351" t="s">
        <v>3703</v>
      </c>
      <c r="BU296" s="363" t="s">
        <v>3704</v>
      </c>
      <c r="BV296" s="351" t="s">
        <v>3705</v>
      </c>
      <c r="BW296" s="363" t="s">
        <v>3706</v>
      </c>
      <c r="BX296" s="96" t="str">
        <f t="shared" si="32"/>
        <v>MR309 Grid, 18x9, +18mm Offset, 8x180, 130.81mm Centerbore, Matte Black</v>
      </c>
      <c r="BY296" s="83" t="s">
        <v>4044</v>
      </c>
      <c r="BZ296" s="83" t="s">
        <v>4045</v>
      </c>
      <c r="CA296" s="83" t="str">
        <f t="shared" si="30"/>
        <v>STREET (3XX)</v>
      </c>
    </row>
    <row r="297" spans="1:79" s="39" customFormat="1" ht="15" customHeight="1">
      <c r="A297" s="23">
        <f t="shared" si="31"/>
        <v>295</v>
      </c>
      <c r="B297" s="105" t="s">
        <v>84</v>
      </c>
      <c r="C297" s="105" t="s">
        <v>1072</v>
      </c>
      <c r="D297" s="105" t="s">
        <v>1120</v>
      </c>
      <c r="E297" s="149" t="str">
        <f>CONCATENATE(LEFT(D297,5),VLOOKUP(CONCATENATE(N297,"x",O297),'PART NUMBER GUIDE'!$B$9:$C$45,2,FALSE),VLOOKUP(CONCATENATE(P297, V297), 'PART NUMBER GUIDE'!$Q$6:$R$84, 2, FALSE),VLOOKUP(Y297,'PART NUMBER GUIDE'!$J$8:$K$37,2, FALSE),IF(U297="N/A",IF(ABS(S297)&lt;10,"0"&amp;ABS(S297),ABS(S297)),CONCATENATE(LEFT(U297,1),RIGHT(U297,1))), F297, G297)</f>
        <v>MR30989088818</v>
      </c>
      <c r="F297" s="93"/>
      <c r="G297" s="93"/>
      <c r="H297" s="81" t="s">
        <v>628</v>
      </c>
      <c r="I297" s="356">
        <v>42005</v>
      </c>
      <c r="J297" s="87" t="s">
        <v>1265</v>
      </c>
      <c r="K297" s="400">
        <v>410</v>
      </c>
      <c r="L297" s="95">
        <f t="shared" si="27"/>
        <v>410</v>
      </c>
      <c r="M297" s="402"/>
      <c r="N297" s="105">
        <v>18</v>
      </c>
      <c r="O297" s="8">
        <v>9</v>
      </c>
      <c r="P297" s="105" t="str">
        <f t="shared" si="28"/>
        <v>8x180</v>
      </c>
      <c r="Q297" s="3">
        <v>8</v>
      </c>
      <c r="R297" s="3">
        <v>180</v>
      </c>
      <c r="S297" s="3">
        <v>18</v>
      </c>
      <c r="T297" s="20">
        <v>5.75</v>
      </c>
      <c r="U297" s="106" t="s">
        <v>85</v>
      </c>
      <c r="V297" s="17">
        <v>130.81</v>
      </c>
      <c r="W297" s="8">
        <v>31.61</v>
      </c>
      <c r="X297" s="369">
        <v>3640</v>
      </c>
      <c r="Y297" s="80" t="s">
        <v>6067</v>
      </c>
      <c r="Z297" s="80" t="s">
        <v>3007</v>
      </c>
      <c r="AA297" s="369" t="str">
        <f t="shared" si="29"/>
        <v>18x9, 8x180, 18 OS</v>
      </c>
      <c r="AB297" s="82" t="s">
        <v>1606</v>
      </c>
      <c r="AC297" s="92">
        <f>_xlfn.IFNA(VLOOKUP(AB297,ACCESSORIES!F:K,6,FALSE),"N/A")</f>
        <v>33</v>
      </c>
      <c r="AD297" s="82" t="s">
        <v>85</v>
      </c>
      <c r="AE297" s="82" t="s">
        <v>85</v>
      </c>
      <c r="AF297" s="3" t="s">
        <v>3020</v>
      </c>
      <c r="AG297" s="82" t="s">
        <v>1951</v>
      </c>
      <c r="AH297" s="9">
        <f>_xlfn.IFNA(VLOOKUP(AG297,ACCESSORIES!F:K,6,FALSE),"N/A")</f>
        <v>1.1000000000000001</v>
      </c>
      <c r="AI297" s="3" t="s">
        <v>266</v>
      </c>
      <c r="AJ297" s="3" t="s">
        <v>85</v>
      </c>
      <c r="AK297" s="3" t="s">
        <v>85</v>
      </c>
      <c r="AL297" s="105" t="s">
        <v>85</v>
      </c>
      <c r="AM297" s="105">
        <v>16.100000000000001</v>
      </c>
      <c r="AN297" s="105">
        <v>208</v>
      </c>
      <c r="AO297" s="26">
        <v>3</v>
      </c>
      <c r="AP297" s="26">
        <v>3</v>
      </c>
      <c r="AQ297" s="26">
        <v>21</v>
      </c>
      <c r="AR297" s="26">
        <v>36</v>
      </c>
      <c r="AS297" s="26">
        <v>217</v>
      </c>
      <c r="AT297" s="107">
        <v>209</v>
      </c>
      <c r="AU297" s="106">
        <v>126</v>
      </c>
      <c r="AV297" s="55">
        <v>89</v>
      </c>
      <c r="AW297" s="55">
        <v>89</v>
      </c>
      <c r="AX297" s="55">
        <v>45</v>
      </c>
      <c r="AY297" s="105" t="s">
        <v>85</v>
      </c>
      <c r="AZ297" s="104" t="str">
        <f>_xlfn.IFNA(VLOOKUP(AY297,ACCESSORIES!F:K,6,FALSE),"N/A")</f>
        <v>N/A</v>
      </c>
      <c r="BA297" s="105" t="s">
        <v>85</v>
      </c>
      <c r="BB297" s="104" t="str">
        <f>_xlfn.IFNA(VLOOKUP(BA297,ACCESSORIES!F:K,6,FALSE),"N/A")</f>
        <v>N/A</v>
      </c>
      <c r="BC297" s="79">
        <v>36.659999999999997</v>
      </c>
      <c r="BD297" s="57">
        <v>20.6</v>
      </c>
      <c r="BE297" s="57">
        <v>20.6</v>
      </c>
      <c r="BF297" s="57">
        <v>11.4</v>
      </c>
      <c r="BG297" s="82">
        <v>36</v>
      </c>
      <c r="BH297" s="122" t="s">
        <v>3551</v>
      </c>
      <c r="BI297" s="51" t="s">
        <v>4217</v>
      </c>
      <c r="BJ297" s="83" t="s">
        <v>4233</v>
      </c>
      <c r="BK297" s="83" t="s">
        <v>5886</v>
      </c>
      <c r="BL297" s="83" t="s">
        <v>5880</v>
      </c>
      <c r="BM297" s="83" t="s">
        <v>5881</v>
      </c>
      <c r="BN297" s="83" t="s">
        <v>5851</v>
      </c>
      <c r="BO297" s="83" t="s">
        <v>5878</v>
      </c>
      <c r="BP297" s="83" t="s">
        <v>4235</v>
      </c>
      <c r="BQ297" s="83"/>
      <c r="BR297" s="83"/>
      <c r="BS297" s="83"/>
      <c r="BT297" s="351" t="s">
        <v>3707</v>
      </c>
      <c r="BU297" s="363" t="s">
        <v>3708</v>
      </c>
      <c r="BV297" s="351" t="s">
        <v>3709</v>
      </c>
      <c r="BW297" s="363" t="s">
        <v>3710</v>
      </c>
      <c r="BX297" s="96" t="str">
        <f t="shared" si="32"/>
        <v>MR309 Grid, 18x9, +18mm Offset, 8x180, 130.81mm Centerbore, Titanium - Matte Black Lip</v>
      </c>
      <c r="BY297" s="83" t="s">
        <v>4044</v>
      </c>
      <c r="BZ297" s="83" t="s">
        <v>4045</v>
      </c>
      <c r="CA297" s="83" t="str">
        <f t="shared" si="30"/>
        <v>STREET (3XX)</v>
      </c>
    </row>
    <row r="298" spans="1:79" s="39" customFormat="1" ht="15" customHeight="1">
      <c r="A298" s="23">
        <f t="shared" si="31"/>
        <v>296</v>
      </c>
      <c r="B298" s="105" t="s">
        <v>84</v>
      </c>
      <c r="C298" s="105" t="s">
        <v>1072</v>
      </c>
      <c r="D298" s="105" t="s">
        <v>1121</v>
      </c>
      <c r="E298" s="94" t="str">
        <f>CONCATENATE(LEFT(D298,5),VLOOKUP(CONCATENATE(N298,"x",O298),'PART NUMBER GUIDE'!$B$9:$C$45,2,FALSE),VLOOKUP(CONCATENATE(P298, V298), 'PART NUMBER GUIDE'!$Q$6:$R$84, 2, FALSE),VLOOKUP(Y298,'PART NUMBER GUIDE'!$J$8:$K$37,2, FALSE),IF(U298="N/A",IF(ABS(S298)&lt;10,"0"&amp;ABS(S298),ABS(S298)),CONCATENATE(LEFT(U298,1),RIGHT(U298,1))), F298, G298)</f>
        <v>MR31078560535</v>
      </c>
      <c r="F298" s="93"/>
      <c r="G298" s="93"/>
      <c r="H298" s="91" t="s">
        <v>2059</v>
      </c>
      <c r="I298" s="356">
        <v>42370</v>
      </c>
      <c r="J298" s="43" t="s">
        <v>4038</v>
      </c>
      <c r="K298" s="400">
        <v>356.5</v>
      </c>
      <c r="L298" s="95" t="str">
        <f t="shared" si="27"/>
        <v/>
      </c>
      <c r="M298" s="402"/>
      <c r="N298" s="105">
        <v>17</v>
      </c>
      <c r="O298" s="8">
        <v>8.5</v>
      </c>
      <c r="P298" s="105" t="str">
        <f t="shared" si="28"/>
        <v>6x5.5</v>
      </c>
      <c r="Q298" s="83">
        <v>6</v>
      </c>
      <c r="R298" s="3">
        <v>5.5</v>
      </c>
      <c r="S298" s="3">
        <v>35</v>
      </c>
      <c r="T298" s="17">
        <v>6.1</v>
      </c>
      <c r="U298" s="106" t="s">
        <v>85</v>
      </c>
      <c r="V298" s="86">
        <v>106.25</v>
      </c>
      <c r="W298" s="85">
        <v>36.299999999999997</v>
      </c>
      <c r="X298" s="52">
        <v>2650</v>
      </c>
      <c r="Y298" s="80" t="s">
        <v>2309</v>
      </c>
      <c r="Z298" s="81" t="s">
        <v>3002</v>
      </c>
      <c r="AA298" s="369" t="str">
        <f t="shared" si="29"/>
        <v>17x8.5, 6x5.5, 35 OS</v>
      </c>
      <c r="AB298" s="82" t="s">
        <v>1640</v>
      </c>
      <c r="AC298" s="92">
        <f>_xlfn.IFNA(VLOOKUP(AB298,ACCESSORIES!F:K,6,FALSE),"N/A")</f>
        <v>38.5</v>
      </c>
      <c r="AD298" s="82" t="s">
        <v>1810</v>
      </c>
      <c r="AE298" s="3" t="s">
        <v>1901</v>
      </c>
      <c r="AF298" s="82" t="s">
        <v>85</v>
      </c>
      <c r="AG298" s="82" t="s">
        <v>1951</v>
      </c>
      <c r="AH298" s="9">
        <f>_xlfn.IFNA(VLOOKUP(AG298,ACCESSORIES!F:K,6,FALSE),"N/A")</f>
        <v>1.1000000000000001</v>
      </c>
      <c r="AI298" s="3" t="s">
        <v>265</v>
      </c>
      <c r="AJ298" s="83" t="s">
        <v>1712</v>
      </c>
      <c r="AK298" s="41">
        <f>VLOOKUP(AJ298,ACCESSORIES!F:K,6,FALSE)</f>
        <v>2.75</v>
      </c>
      <c r="AL298" s="3">
        <v>78.3</v>
      </c>
      <c r="AM298" s="105">
        <v>16.100000000000001</v>
      </c>
      <c r="AN298" s="105">
        <v>175</v>
      </c>
      <c r="AO298" s="105">
        <v>7</v>
      </c>
      <c r="AP298" s="105">
        <v>20</v>
      </c>
      <c r="AQ298" s="105">
        <v>29</v>
      </c>
      <c r="AR298" s="105">
        <v>41</v>
      </c>
      <c r="AS298" s="105">
        <v>209</v>
      </c>
      <c r="AT298" s="105">
        <v>199</v>
      </c>
      <c r="AU298" s="106">
        <v>106.25</v>
      </c>
      <c r="AV298" s="55">
        <v>34</v>
      </c>
      <c r="AW298" s="55">
        <v>34</v>
      </c>
      <c r="AX298" s="55">
        <v>17</v>
      </c>
      <c r="AY298" s="105" t="s">
        <v>85</v>
      </c>
      <c r="AZ298" s="104" t="str">
        <f>_xlfn.IFNA(VLOOKUP(AY298,ACCESSORIES!F:K,6,FALSE),"N/A")</f>
        <v>N/A</v>
      </c>
      <c r="BA298" s="105" t="s">
        <v>85</v>
      </c>
      <c r="BB298" s="104" t="str">
        <f>_xlfn.IFNA(VLOOKUP(BA298,ACCESSORIES!F:K,6,FALSE),"N/A")</f>
        <v>N/A</v>
      </c>
      <c r="BC298" s="79">
        <v>41.81</v>
      </c>
      <c r="BD298" s="57">
        <v>19.7</v>
      </c>
      <c r="BE298" s="57">
        <v>19.7</v>
      </c>
      <c r="BF298" s="57">
        <v>11</v>
      </c>
      <c r="BG298" s="82">
        <v>36</v>
      </c>
      <c r="BH298" s="122" t="s">
        <v>3551</v>
      </c>
      <c r="BI298" s="51" t="s">
        <v>4217</v>
      </c>
      <c r="BJ298" s="83" t="s">
        <v>4233</v>
      </c>
      <c r="BK298" s="83" t="s">
        <v>5890</v>
      </c>
      <c r="BL298" s="83" t="s">
        <v>5891</v>
      </c>
      <c r="BM298" s="83" t="s">
        <v>5881</v>
      </c>
      <c r="BN298" s="83" t="s">
        <v>5892</v>
      </c>
      <c r="BO298" s="83" t="s">
        <v>5871</v>
      </c>
      <c r="BP298" s="83" t="s">
        <v>4480</v>
      </c>
      <c r="BQ298" s="83" t="s">
        <v>4235</v>
      </c>
      <c r="BR298" s="83"/>
      <c r="BS298" s="83"/>
      <c r="BT298" s="351" t="s">
        <v>3719</v>
      </c>
      <c r="BU298" s="363" t="s">
        <v>3720</v>
      </c>
      <c r="BV298" s="351" t="s">
        <v>3721</v>
      </c>
      <c r="BW298" s="363" t="s">
        <v>3722</v>
      </c>
      <c r="BX298" s="96" t="str">
        <f t="shared" si="32"/>
        <v>CLOSEOUT - MR310 Con6, 17x8.5, +35mm Offset, 6x5.5, 106.25mm Centerbore, Matte Black</v>
      </c>
      <c r="BY298" s="83" t="s">
        <v>4044</v>
      </c>
      <c r="BZ298" s="83" t="s">
        <v>4045</v>
      </c>
      <c r="CA298" s="83" t="str">
        <f t="shared" si="30"/>
        <v>STREET (3XX)</v>
      </c>
    </row>
    <row r="299" spans="1:79" s="39" customFormat="1" ht="15" customHeight="1">
      <c r="A299" s="23">
        <f t="shared" si="31"/>
        <v>297</v>
      </c>
      <c r="B299" s="105" t="s">
        <v>84</v>
      </c>
      <c r="C299" s="105" t="s">
        <v>1072</v>
      </c>
      <c r="D299" s="105" t="s">
        <v>1121</v>
      </c>
      <c r="E299" s="94" t="str">
        <f>CONCATENATE(LEFT(D299,5),VLOOKUP(CONCATENATE(N299,"x",O299),'PART NUMBER GUIDE'!$B$9:$C$45,2,FALSE),VLOOKUP(CONCATENATE(P299, V299), 'PART NUMBER GUIDE'!$Q$6:$R$84, 2, FALSE),VLOOKUP(Y299,'PART NUMBER GUIDE'!$J$8:$K$37,2, FALSE),IF(U299="N/A",IF(ABS(S299)&lt;10,"0"&amp;ABS(S299),ABS(S299)),CONCATENATE(LEFT(U299,1),RIGHT(U299,1))), F299, G299)</f>
        <v>MR31078560935</v>
      </c>
      <c r="F299" s="93"/>
      <c r="G299" s="93"/>
      <c r="H299" s="91" t="s">
        <v>2060</v>
      </c>
      <c r="I299" s="356">
        <v>42370</v>
      </c>
      <c r="J299" s="43" t="s">
        <v>4038</v>
      </c>
      <c r="K299" s="400">
        <v>377.5</v>
      </c>
      <c r="L299" s="95" t="str">
        <f t="shared" si="27"/>
        <v/>
      </c>
      <c r="M299" s="402"/>
      <c r="N299" s="105">
        <v>17</v>
      </c>
      <c r="O299" s="8">
        <v>8.5</v>
      </c>
      <c r="P299" s="105" t="str">
        <f t="shared" si="28"/>
        <v>6x5.5</v>
      </c>
      <c r="Q299" s="83">
        <v>6</v>
      </c>
      <c r="R299" s="3">
        <v>5.5</v>
      </c>
      <c r="S299" s="3">
        <v>35</v>
      </c>
      <c r="T299" s="17">
        <v>6.1</v>
      </c>
      <c r="U299" s="106" t="s">
        <v>85</v>
      </c>
      <c r="V299" s="86">
        <v>106.25</v>
      </c>
      <c r="W299" s="85">
        <v>29.5</v>
      </c>
      <c r="X299" s="52">
        <v>2650</v>
      </c>
      <c r="Y299" s="80" t="s">
        <v>5833</v>
      </c>
      <c r="Z299" s="80" t="s">
        <v>3003</v>
      </c>
      <c r="AA299" s="369" t="str">
        <f t="shared" si="29"/>
        <v>17x8.5, 6x5.5, 35 OS</v>
      </c>
      <c r="AB299" s="82" t="s">
        <v>1637</v>
      </c>
      <c r="AC299" s="92">
        <f>_xlfn.IFNA(VLOOKUP(AB299,ACCESSORIES!F:K,6,FALSE),"N/A")</f>
        <v>38.5</v>
      </c>
      <c r="AD299" s="82" t="s">
        <v>1809</v>
      </c>
      <c r="AE299" s="3" t="s">
        <v>1901</v>
      </c>
      <c r="AF299" s="82" t="s">
        <v>85</v>
      </c>
      <c r="AG299" s="82" t="s">
        <v>1951</v>
      </c>
      <c r="AH299" s="9">
        <f>_xlfn.IFNA(VLOOKUP(AG299,ACCESSORIES!F:K,6,FALSE),"N/A")</f>
        <v>1.1000000000000001</v>
      </c>
      <c r="AI299" s="3" t="s">
        <v>265</v>
      </c>
      <c r="AJ299" s="83" t="s">
        <v>1712</v>
      </c>
      <c r="AK299" s="41">
        <f>VLOOKUP(AJ299,ACCESSORIES!F:K,6,FALSE)</f>
        <v>2.75</v>
      </c>
      <c r="AL299" s="3">
        <v>78.3</v>
      </c>
      <c r="AM299" s="105">
        <v>16.100000000000001</v>
      </c>
      <c r="AN299" s="105">
        <v>175</v>
      </c>
      <c r="AO299" s="105">
        <v>7</v>
      </c>
      <c r="AP299" s="105">
        <v>20</v>
      </c>
      <c r="AQ299" s="105">
        <v>29</v>
      </c>
      <c r="AR299" s="105">
        <v>41</v>
      </c>
      <c r="AS299" s="105">
        <v>209</v>
      </c>
      <c r="AT299" s="105">
        <v>199</v>
      </c>
      <c r="AU299" s="106">
        <v>106.25</v>
      </c>
      <c r="AV299" s="55">
        <v>34</v>
      </c>
      <c r="AW299" s="55">
        <v>34</v>
      </c>
      <c r="AX299" s="55">
        <v>17</v>
      </c>
      <c r="AY299" s="105" t="s">
        <v>85</v>
      </c>
      <c r="AZ299" s="104" t="str">
        <f>_xlfn.IFNA(VLOOKUP(AY299,ACCESSORIES!F:K,6,FALSE),"N/A")</f>
        <v>N/A</v>
      </c>
      <c r="BA299" s="105" t="s">
        <v>85</v>
      </c>
      <c r="BB299" s="104" t="str">
        <f>_xlfn.IFNA(VLOOKUP(BA299,ACCESSORIES!F:K,6,FALSE),"N/A")</f>
        <v>N/A</v>
      </c>
      <c r="BC299" s="79">
        <v>33</v>
      </c>
      <c r="BD299" s="57">
        <v>19.7</v>
      </c>
      <c r="BE299" s="57">
        <v>19.7</v>
      </c>
      <c r="BF299" s="57">
        <v>11</v>
      </c>
      <c r="BG299" s="82">
        <v>36</v>
      </c>
      <c r="BH299" s="122" t="s">
        <v>3551</v>
      </c>
      <c r="BI299" s="51" t="s">
        <v>4217</v>
      </c>
      <c r="BJ299" s="83" t="s">
        <v>4233</v>
      </c>
      <c r="BK299" s="83" t="s">
        <v>5890</v>
      </c>
      <c r="BL299" s="83" t="s">
        <v>5891</v>
      </c>
      <c r="BM299" s="83" t="s">
        <v>5881</v>
      </c>
      <c r="BN299" s="83" t="s">
        <v>5892</v>
      </c>
      <c r="BO299" s="83" t="s">
        <v>5871</v>
      </c>
      <c r="BP299" s="83" t="s">
        <v>4480</v>
      </c>
      <c r="BQ299" s="83" t="s">
        <v>4235</v>
      </c>
      <c r="BR299" s="83"/>
      <c r="BS299" s="83"/>
      <c r="BT299" s="351" t="s">
        <v>3723</v>
      </c>
      <c r="BU299" s="363" t="s">
        <v>3724</v>
      </c>
      <c r="BV299" s="351" t="s">
        <v>3725</v>
      </c>
      <c r="BW299" s="363" t="s">
        <v>3726</v>
      </c>
      <c r="BX299" s="96" t="str">
        <f t="shared" si="32"/>
        <v>CLOSEOUT - MR310 Con6, 17x8.5, +35mm Offset, 6x5.5, 106.25mm Centerbore, Method Bronze - Matte Black Lip</v>
      </c>
      <c r="BY299" s="83" t="s">
        <v>4044</v>
      </c>
      <c r="BZ299" s="83" t="s">
        <v>4045</v>
      </c>
      <c r="CA299" s="83" t="str">
        <f t="shared" si="30"/>
        <v>STREET (3XX)</v>
      </c>
    </row>
    <row r="300" spans="1:79" s="39" customFormat="1" ht="15" customHeight="1">
      <c r="A300" s="23">
        <f t="shared" si="31"/>
        <v>298</v>
      </c>
      <c r="B300" s="105" t="s">
        <v>84</v>
      </c>
      <c r="C300" s="105" t="s">
        <v>1072</v>
      </c>
      <c r="D300" s="105" t="s">
        <v>1121</v>
      </c>
      <c r="E300" s="94" t="str">
        <f>CONCATENATE(LEFT(D300,5),VLOOKUP(CONCATENATE(N300,"x",O300),'PART NUMBER GUIDE'!$B$9:$C$45,2,FALSE),VLOOKUP(CONCATENATE(P300, V300), 'PART NUMBER GUIDE'!$Q$6:$R$84, 2, FALSE),VLOOKUP(Y300,'PART NUMBER GUIDE'!$J$8:$K$37,2, FALSE),IF(U300="N/A",IF(ABS(S300)&lt;10,"0"&amp;ABS(S300),ABS(S300)),CONCATENATE(LEFT(U300,1),RIGHT(U300,1))), F300, G300)</f>
        <v>MR31089058918</v>
      </c>
      <c r="F300" s="93"/>
      <c r="G300" s="93"/>
      <c r="H300" s="81" t="s">
        <v>690</v>
      </c>
      <c r="I300" s="356">
        <v>42370</v>
      </c>
      <c r="J300" s="43" t="s">
        <v>4038</v>
      </c>
      <c r="K300" s="400">
        <v>421</v>
      </c>
      <c r="L300" s="95" t="str">
        <f t="shared" si="27"/>
        <v/>
      </c>
      <c r="M300" s="402"/>
      <c r="N300" s="105">
        <v>18</v>
      </c>
      <c r="O300" s="8">
        <v>9</v>
      </c>
      <c r="P300" s="105" t="str">
        <f t="shared" si="28"/>
        <v>5x150</v>
      </c>
      <c r="Q300" s="3">
        <v>5</v>
      </c>
      <c r="R300" s="3">
        <v>150</v>
      </c>
      <c r="S300" s="3">
        <v>18</v>
      </c>
      <c r="T300" s="17">
        <v>5.75</v>
      </c>
      <c r="U300" s="106" t="s">
        <v>85</v>
      </c>
      <c r="V300" s="17">
        <v>110.5</v>
      </c>
      <c r="W300" s="8">
        <v>36.01</v>
      </c>
      <c r="X300" s="52">
        <v>2650</v>
      </c>
      <c r="Y300" s="80" t="s">
        <v>5833</v>
      </c>
      <c r="Z300" s="80" t="s">
        <v>3003</v>
      </c>
      <c r="AA300" s="369" t="str">
        <f t="shared" si="29"/>
        <v>18x9, 5x150, 18 OS</v>
      </c>
      <c r="AB300" s="82" t="s">
        <v>1640</v>
      </c>
      <c r="AC300" s="92">
        <f>_xlfn.IFNA(VLOOKUP(AB300,ACCESSORIES!F:K,6,FALSE),"N/A")</f>
        <v>38.5</v>
      </c>
      <c r="AD300" s="82" t="s">
        <v>1810</v>
      </c>
      <c r="AE300" s="3" t="s">
        <v>1901</v>
      </c>
      <c r="AF300" s="82" t="s">
        <v>85</v>
      </c>
      <c r="AG300" s="82" t="s">
        <v>1951</v>
      </c>
      <c r="AH300" s="9">
        <f>_xlfn.IFNA(VLOOKUP(AG300,ACCESSORIES!F:K,6,FALSE),"N/A")</f>
        <v>1.1000000000000001</v>
      </c>
      <c r="AI300" s="3" t="s">
        <v>265</v>
      </c>
      <c r="AJ300" s="3" t="s">
        <v>85</v>
      </c>
      <c r="AK300" s="3" t="s">
        <v>85</v>
      </c>
      <c r="AL300" s="105" t="s">
        <v>85</v>
      </c>
      <c r="AM300" s="105">
        <v>16.100000000000001</v>
      </c>
      <c r="AN300" s="105">
        <v>185</v>
      </c>
      <c r="AO300" s="26">
        <v>5</v>
      </c>
      <c r="AP300" s="26">
        <v>25</v>
      </c>
      <c r="AQ300" s="26">
        <v>39</v>
      </c>
      <c r="AR300" s="26">
        <v>40</v>
      </c>
      <c r="AS300" s="26">
        <v>218</v>
      </c>
      <c r="AT300" s="107">
        <v>209</v>
      </c>
      <c r="AU300" s="106">
        <v>110.5</v>
      </c>
      <c r="AV300" s="55">
        <v>41</v>
      </c>
      <c r="AW300" s="55">
        <v>41</v>
      </c>
      <c r="AX300" s="55">
        <v>23</v>
      </c>
      <c r="AY300" s="105" t="s">
        <v>85</v>
      </c>
      <c r="AZ300" s="104" t="str">
        <f>_xlfn.IFNA(VLOOKUP(AY300,ACCESSORIES!F:K,6,FALSE),"N/A")</f>
        <v>N/A</v>
      </c>
      <c r="BA300" s="105" t="s">
        <v>85</v>
      </c>
      <c r="BB300" s="104" t="str">
        <f>_xlfn.IFNA(VLOOKUP(BA300,ACCESSORIES!F:K,6,FALSE),"N/A")</f>
        <v>N/A</v>
      </c>
      <c r="BC300" s="79">
        <v>40.86</v>
      </c>
      <c r="BD300" s="57">
        <v>20.6</v>
      </c>
      <c r="BE300" s="57">
        <v>20.6</v>
      </c>
      <c r="BF300" s="57">
        <v>11.4</v>
      </c>
      <c r="BG300" s="82">
        <v>36</v>
      </c>
      <c r="BH300" s="122" t="s">
        <v>3551</v>
      </c>
      <c r="BI300" s="51" t="s">
        <v>4217</v>
      </c>
      <c r="BJ300" s="83" t="s">
        <v>4233</v>
      </c>
      <c r="BK300" s="83" t="s">
        <v>5890</v>
      </c>
      <c r="BL300" s="83" t="s">
        <v>5891</v>
      </c>
      <c r="BM300" s="83" t="s">
        <v>5881</v>
      </c>
      <c r="BN300" s="83" t="s">
        <v>5892</v>
      </c>
      <c r="BO300" s="83" t="s">
        <v>5871</v>
      </c>
      <c r="BP300" s="83" t="s">
        <v>4480</v>
      </c>
      <c r="BQ300" s="83" t="s">
        <v>4235</v>
      </c>
      <c r="BR300" s="83"/>
      <c r="BS300" s="83"/>
      <c r="BT300" s="351" t="s">
        <v>3715</v>
      </c>
      <c r="BU300" s="363" t="s">
        <v>3716</v>
      </c>
      <c r="BV300" s="351" t="s">
        <v>3717</v>
      </c>
      <c r="BW300" s="363" t="s">
        <v>3718</v>
      </c>
      <c r="BX300" s="96" t="str">
        <f t="shared" si="32"/>
        <v>CLOSEOUT - MR310 Con6, 18x9, +18mm Offset, 5x150, 110.5mm Centerbore, Method Bronze - Matte Black Lip</v>
      </c>
      <c r="BY300" s="83" t="s">
        <v>4044</v>
      </c>
      <c r="BZ300" s="83" t="s">
        <v>4045</v>
      </c>
      <c r="CA300" s="83" t="str">
        <f t="shared" si="30"/>
        <v>STREET (3XX)</v>
      </c>
    </row>
    <row r="301" spans="1:79" s="39" customFormat="1" ht="15" customHeight="1">
      <c r="A301" s="23">
        <f t="shared" si="31"/>
        <v>299</v>
      </c>
      <c r="B301" s="105" t="s">
        <v>84</v>
      </c>
      <c r="C301" s="105" t="s">
        <v>1072</v>
      </c>
      <c r="D301" s="105" t="s">
        <v>1121</v>
      </c>
      <c r="E301" s="94" t="str">
        <f>CONCATENATE(LEFT(D301,5),VLOOKUP(CONCATENATE(N301,"x",O301),'PART NUMBER GUIDE'!$B$9:$C$45,2,FALSE),VLOOKUP(CONCATENATE(P301, V301), 'PART NUMBER GUIDE'!$Q$6:$R$84, 2, FALSE),VLOOKUP(Y301,'PART NUMBER GUIDE'!$J$8:$K$37,2, FALSE),IF(U301="N/A",IF(ABS(S301)&lt;10,"0"&amp;ABS(S301),ABS(S301)),CONCATENATE(LEFT(U301,1),RIGHT(U301,1))), F301, G301)</f>
        <v>MR31089060518</v>
      </c>
      <c r="F301" s="93"/>
      <c r="G301" s="93"/>
      <c r="H301" s="81" t="s">
        <v>691</v>
      </c>
      <c r="I301" s="356">
        <v>42370</v>
      </c>
      <c r="J301" s="43" t="s">
        <v>4038</v>
      </c>
      <c r="K301" s="400">
        <v>405</v>
      </c>
      <c r="L301" s="95" t="str">
        <f t="shared" si="27"/>
        <v/>
      </c>
      <c r="M301" s="402"/>
      <c r="N301" s="105">
        <v>18</v>
      </c>
      <c r="O301" s="8">
        <v>9</v>
      </c>
      <c r="P301" s="105" t="str">
        <f t="shared" si="28"/>
        <v>6x5.5</v>
      </c>
      <c r="Q301" s="3">
        <v>6</v>
      </c>
      <c r="R301" s="3">
        <v>5.5</v>
      </c>
      <c r="S301" s="3">
        <v>18</v>
      </c>
      <c r="T301" s="17">
        <v>5.75</v>
      </c>
      <c r="U301" s="106" t="s">
        <v>85</v>
      </c>
      <c r="V301" s="17">
        <v>106.25</v>
      </c>
      <c r="W301" s="8">
        <v>35.86</v>
      </c>
      <c r="X301" s="52">
        <v>2650</v>
      </c>
      <c r="Y301" s="80" t="s">
        <v>2309</v>
      </c>
      <c r="Z301" s="81" t="s">
        <v>3002</v>
      </c>
      <c r="AA301" s="369" t="str">
        <f t="shared" si="29"/>
        <v>18x9, 6x5.5, 18 OS</v>
      </c>
      <c r="AB301" s="82" t="s">
        <v>1634</v>
      </c>
      <c r="AC301" s="92">
        <f>_xlfn.IFNA(VLOOKUP(AB301,ACCESSORIES!F:K,6,FALSE),"N/A")</f>
        <v>38.5</v>
      </c>
      <c r="AD301" s="82" t="s">
        <v>1808</v>
      </c>
      <c r="AE301" s="3" t="s">
        <v>1901</v>
      </c>
      <c r="AF301" s="82" t="s">
        <v>85</v>
      </c>
      <c r="AG301" s="82" t="s">
        <v>1951</v>
      </c>
      <c r="AH301" s="9">
        <f>_xlfn.IFNA(VLOOKUP(AG301,ACCESSORIES!F:K,6,FALSE),"N/A")</f>
        <v>1.1000000000000001</v>
      </c>
      <c r="AI301" s="3" t="s">
        <v>265</v>
      </c>
      <c r="AJ301" s="83" t="s">
        <v>1712</v>
      </c>
      <c r="AK301" s="41">
        <f>VLOOKUP(AJ301,ACCESSORIES!F:K,6,FALSE)</f>
        <v>2.75</v>
      </c>
      <c r="AL301" s="3">
        <v>78.3</v>
      </c>
      <c r="AM301" s="105">
        <v>16.100000000000001</v>
      </c>
      <c r="AN301" s="105">
        <v>175</v>
      </c>
      <c r="AO301" s="26">
        <v>3</v>
      </c>
      <c r="AP301" s="26">
        <v>16</v>
      </c>
      <c r="AQ301" s="26">
        <v>39</v>
      </c>
      <c r="AR301" s="26">
        <v>40</v>
      </c>
      <c r="AS301" s="26">
        <v>218</v>
      </c>
      <c r="AT301" s="107">
        <v>209</v>
      </c>
      <c r="AU301" s="106">
        <v>106.25</v>
      </c>
      <c r="AV301" s="55">
        <v>40</v>
      </c>
      <c r="AW301" s="55">
        <v>40</v>
      </c>
      <c r="AX301" s="55">
        <v>23</v>
      </c>
      <c r="AY301" s="105" t="s">
        <v>85</v>
      </c>
      <c r="AZ301" s="104" t="str">
        <f>_xlfn.IFNA(VLOOKUP(AY301,ACCESSORIES!F:K,6,FALSE),"N/A")</f>
        <v>N/A</v>
      </c>
      <c r="BA301" s="105" t="s">
        <v>85</v>
      </c>
      <c r="BB301" s="104" t="str">
        <f>_xlfn.IFNA(VLOOKUP(BA301,ACCESSORIES!F:K,6,FALSE),"N/A")</f>
        <v>N/A</v>
      </c>
      <c r="BC301" s="79">
        <v>40.93</v>
      </c>
      <c r="BD301" s="57">
        <v>20.6</v>
      </c>
      <c r="BE301" s="57">
        <v>20.6</v>
      </c>
      <c r="BF301" s="57">
        <v>11.4</v>
      </c>
      <c r="BG301" s="82">
        <v>36</v>
      </c>
      <c r="BH301" s="122" t="s">
        <v>3551</v>
      </c>
      <c r="BI301" s="51" t="s">
        <v>4217</v>
      </c>
      <c r="BJ301" s="83" t="s">
        <v>4233</v>
      </c>
      <c r="BK301" s="83" t="s">
        <v>5890</v>
      </c>
      <c r="BL301" s="83" t="s">
        <v>5891</v>
      </c>
      <c r="BM301" s="83" t="s">
        <v>5881</v>
      </c>
      <c r="BN301" s="83" t="s">
        <v>5892</v>
      </c>
      <c r="BO301" s="83" t="s">
        <v>5871</v>
      </c>
      <c r="BP301" s="83" t="s">
        <v>4480</v>
      </c>
      <c r="BQ301" s="83" t="s">
        <v>4235</v>
      </c>
      <c r="BR301" s="83"/>
      <c r="BS301" s="83"/>
      <c r="BT301" s="351" t="s">
        <v>3719</v>
      </c>
      <c r="BU301" s="363" t="s">
        <v>3720</v>
      </c>
      <c r="BV301" s="351" t="s">
        <v>3721</v>
      </c>
      <c r="BW301" s="363" t="s">
        <v>3722</v>
      </c>
      <c r="BX301" s="96" t="str">
        <f t="shared" si="32"/>
        <v>CLOSEOUT - MR310 Con6, 18x9, +18mm Offset, 6x5.5, 106.25mm Centerbore, Matte Black</v>
      </c>
      <c r="BY301" s="83" t="s">
        <v>4044</v>
      </c>
      <c r="BZ301" s="83" t="s">
        <v>4045</v>
      </c>
      <c r="CA301" s="83" t="str">
        <f t="shared" si="30"/>
        <v>STREET (3XX)</v>
      </c>
    </row>
    <row r="302" spans="1:79" s="39" customFormat="1" ht="15" customHeight="1">
      <c r="A302" s="23">
        <f t="shared" ref="A302:A332" si="33">ROW(B302)-2</f>
        <v>300</v>
      </c>
      <c r="B302" s="105" t="s">
        <v>84</v>
      </c>
      <c r="C302" s="105" t="s">
        <v>1072</v>
      </c>
      <c r="D302" s="105" t="s">
        <v>1284</v>
      </c>
      <c r="E302" s="94" t="str">
        <f>CONCATENATE(LEFT(D302,5),VLOOKUP(CONCATENATE(N302,"x",O302),'PART NUMBER GUIDE'!$B$9:$C$45,2,FALSE),VLOOKUP(CONCATENATE(P302, V302), 'PART NUMBER GUIDE'!$Q$6:$R$84, 2, FALSE),VLOOKUP(Y302,'PART NUMBER GUIDE'!$J$8:$K$37,2, FALSE),IF(U302="N/A",IF(ABS(S302)&lt;10,"0"&amp;ABS(S302),ABS(S302)),CONCATENATE(LEFT(U302,1),RIGHT(U302,1))), F302, G302)</f>
        <v>MR31278550500</v>
      </c>
      <c r="F302" s="93"/>
      <c r="G302" s="93"/>
      <c r="H302" s="81" t="s">
        <v>1983</v>
      </c>
      <c r="I302" s="356">
        <v>42736</v>
      </c>
      <c r="J302" s="87" t="s">
        <v>1265</v>
      </c>
      <c r="K302" s="400">
        <v>372.5</v>
      </c>
      <c r="L302" s="95">
        <f t="shared" si="27"/>
        <v>372.5</v>
      </c>
      <c r="M302" s="402"/>
      <c r="N302" s="105">
        <v>17</v>
      </c>
      <c r="O302" s="8">
        <v>8.5</v>
      </c>
      <c r="P302" s="105" t="str">
        <f t="shared" si="28"/>
        <v>5x5</v>
      </c>
      <c r="Q302" s="3">
        <v>5</v>
      </c>
      <c r="R302" s="3">
        <v>5</v>
      </c>
      <c r="S302" s="3">
        <v>0</v>
      </c>
      <c r="T302" s="17">
        <v>4.75</v>
      </c>
      <c r="U302" s="106" t="s">
        <v>85</v>
      </c>
      <c r="V302" s="17">
        <v>71.5</v>
      </c>
      <c r="W302" s="8">
        <v>35.090000000000003</v>
      </c>
      <c r="X302" s="52">
        <v>2650</v>
      </c>
      <c r="Y302" s="80" t="s">
        <v>2309</v>
      </c>
      <c r="Z302" s="81" t="s">
        <v>3002</v>
      </c>
      <c r="AA302" s="369" t="str">
        <f t="shared" si="29"/>
        <v>17x8.5, 5x5, 0 OS</v>
      </c>
      <c r="AB302" s="82" t="s">
        <v>2192</v>
      </c>
      <c r="AC302" s="92">
        <f>_xlfn.IFNA(VLOOKUP(AB302,ACCESSORIES!F:K,6,FALSE),"N/A")</f>
        <v>33</v>
      </c>
      <c r="AD302" s="82" t="s">
        <v>85</v>
      </c>
      <c r="AE302" s="82" t="s">
        <v>1899</v>
      </c>
      <c r="AF302" s="82" t="s">
        <v>85</v>
      </c>
      <c r="AG302" s="105" t="s">
        <v>1950</v>
      </c>
      <c r="AH302" s="9">
        <f>_xlfn.IFNA(VLOOKUP(AG302,ACCESSORIES!F:K,6,FALSE),"N/A")</f>
        <v>1.1000000000000001</v>
      </c>
      <c r="AI302" s="80" t="s">
        <v>266</v>
      </c>
      <c r="AJ302" s="3" t="s">
        <v>85</v>
      </c>
      <c r="AK302" s="3" t="s">
        <v>85</v>
      </c>
      <c r="AL302" s="3" t="s">
        <v>85</v>
      </c>
      <c r="AM302" s="3">
        <v>16.100000000000001</v>
      </c>
      <c r="AN302" s="3">
        <v>160</v>
      </c>
      <c r="AO302" s="37">
        <v>4</v>
      </c>
      <c r="AP302" s="37">
        <v>18</v>
      </c>
      <c r="AQ302" s="37">
        <v>30</v>
      </c>
      <c r="AR302" s="37">
        <v>53</v>
      </c>
      <c r="AS302" s="37">
        <v>208</v>
      </c>
      <c r="AT302" s="107">
        <v>199</v>
      </c>
      <c r="AU302" s="106">
        <v>71.5</v>
      </c>
      <c r="AV302" s="55">
        <v>36</v>
      </c>
      <c r="AW302" s="55">
        <v>36</v>
      </c>
      <c r="AX302" s="55">
        <v>25</v>
      </c>
      <c r="AY302" s="105" t="s">
        <v>85</v>
      </c>
      <c r="AZ302" s="104" t="str">
        <f>_xlfn.IFNA(VLOOKUP(AY302,ACCESSORIES!F:K,6,FALSE),"N/A")</f>
        <v>N/A</v>
      </c>
      <c r="BA302" s="105" t="s">
        <v>85</v>
      </c>
      <c r="BB302" s="104" t="str">
        <f>_xlfn.IFNA(VLOOKUP(BA302,ACCESSORIES!F:K,6,FALSE),"N/A")</f>
        <v>N/A</v>
      </c>
      <c r="BC302" s="79">
        <v>40.49</v>
      </c>
      <c r="BD302" s="57">
        <v>19.7</v>
      </c>
      <c r="BE302" s="57">
        <v>19.7</v>
      </c>
      <c r="BF302" s="57">
        <v>11</v>
      </c>
      <c r="BG302" s="82">
        <v>36</v>
      </c>
      <c r="BH302" s="122" t="s">
        <v>3551</v>
      </c>
      <c r="BI302" s="51" t="s">
        <v>4217</v>
      </c>
      <c r="BJ302" s="83" t="s">
        <v>4233</v>
      </c>
      <c r="BK302" s="30" t="s">
        <v>5847</v>
      </c>
      <c r="BL302" s="30" t="s">
        <v>5894</v>
      </c>
      <c r="BM302" s="30" t="s">
        <v>5881</v>
      </c>
      <c r="BN302" s="83" t="s">
        <v>5892</v>
      </c>
      <c r="BO302" s="83" t="s">
        <v>5871</v>
      </c>
      <c r="BP302" s="83" t="s">
        <v>4480</v>
      </c>
      <c r="BQ302" s="83" t="s">
        <v>4235</v>
      </c>
      <c r="BR302" s="83"/>
      <c r="BS302" s="83"/>
      <c r="BT302" s="351" t="s">
        <v>3747</v>
      </c>
      <c r="BU302" s="363" t="s">
        <v>3748</v>
      </c>
      <c r="BV302" s="351" t="s">
        <v>3749</v>
      </c>
      <c r="BW302" s="363" t="s">
        <v>3750</v>
      </c>
      <c r="BX302" s="96" t="str">
        <f t="shared" ref="BX302:BX332" si="34">CONCATENATE(IF(J302="Closeout","CLOSEOUT - ",""),D302,", ",N302,"x",O302,", ",IF(U302="N/A","",CONCATENATE(U302,"/")),IF(S302&gt;0,CONCATENATE("+",S302),S302),"mm Offset, ",P302,", ",V302,"mm Centerbore, ",PROPER(Y302),IF(G302="R",", Race Drilled",""),"",IF(BA302="N/A","",CONCATENATE(", w/ ",BA302)))</f>
        <v>MR312, 17x8.5, 0mm Offset, 5x5, 71.5mm Centerbore, Matte Black</v>
      </c>
      <c r="BY302" s="83" t="s">
        <v>4044</v>
      </c>
      <c r="BZ302" s="83" t="s">
        <v>4045</v>
      </c>
      <c r="CA302" s="83" t="str">
        <f t="shared" si="30"/>
        <v>STREET (3XX)</v>
      </c>
    </row>
    <row r="303" spans="1:79" s="39" customFormat="1" ht="15" customHeight="1">
      <c r="A303" s="23">
        <f t="shared" si="33"/>
        <v>301</v>
      </c>
      <c r="B303" s="105" t="s">
        <v>84</v>
      </c>
      <c r="C303" s="105" t="s">
        <v>1072</v>
      </c>
      <c r="D303" s="105" t="s">
        <v>1284</v>
      </c>
      <c r="E303" s="94" t="str">
        <f>CONCATENATE(LEFT(D303,5),VLOOKUP(CONCATENATE(N303,"x",O303),'PART NUMBER GUIDE'!$B$9:$C$45,2,FALSE),VLOOKUP(CONCATENATE(P303, V303), 'PART NUMBER GUIDE'!$Q$6:$R$84, 2, FALSE),VLOOKUP(Y303,'PART NUMBER GUIDE'!$J$8:$K$37,2, FALSE),IF(U303="N/A",IF(ABS(S303)&lt;10,"0"&amp;ABS(S303),ABS(S303)),CONCATENATE(LEFT(U303,1),RIGHT(U303,1))), F303, G303)</f>
        <v>MR31278550900</v>
      </c>
      <c r="F303" s="93"/>
      <c r="G303" s="93"/>
      <c r="H303" s="81" t="s">
        <v>1984</v>
      </c>
      <c r="I303" s="356">
        <v>42736</v>
      </c>
      <c r="J303" s="87" t="s">
        <v>1265</v>
      </c>
      <c r="K303" s="400">
        <v>405</v>
      </c>
      <c r="L303" s="95">
        <f t="shared" si="27"/>
        <v>405</v>
      </c>
      <c r="M303" s="402"/>
      <c r="N303" s="105">
        <v>17</v>
      </c>
      <c r="O303" s="8">
        <v>8.5</v>
      </c>
      <c r="P303" s="105" t="str">
        <f t="shared" si="28"/>
        <v>5x5</v>
      </c>
      <c r="Q303" s="3">
        <v>5</v>
      </c>
      <c r="R303" s="3">
        <v>5</v>
      </c>
      <c r="S303" s="3">
        <v>0</v>
      </c>
      <c r="T303" s="17">
        <v>4.75</v>
      </c>
      <c r="U303" s="106" t="s">
        <v>85</v>
      </c>
      <c r="V303" s="17">
        <v>71.5</v>
      </c>
      <c r="W303" s="8">
        <v>34.43</v>
      </c>
      <c r="X303" s="52">
        <v>2650</v>
      </c>
      <c r="Y303" s="80" t="s">
        <v>5833</v>
      </c>
      <c r="Z303" s="80" t="s">
        <v>3003</v>
      </c>
      <c r="AA303" s="369" t="str">
        <f t="shared" si="29"/>
        <v>17x8.5, 5x5, 0 OS</v>
      </c>
      <c r="AB303" s="82" t="s">
        <v>2192</v>
      </c>
      <c r="AC303" s="92">
        <f>_xlfn.IFNA(VLOOKUP(AB303,ACCESSORIES!F:K,6,FALSE),"N/A")</f>
        <v>33</v>
      </c>
      <c r="AD303" s="82" t="s">
        <v>85</v>
      </c>
      <c r="AE303" s="82" t="s">
        <v>1899</v>
      </c>
      <c r="AF303" s="82" t="s">
        <v>85</v>
      </c>
      <c r="AG303" s="105" t="s">
        <v>1950</v>
      </c>
      <c r="AH303" s="9">
        <f>_xlfn.IFNA(VLOOKUP(AG303,ACCESSORIES!F:K,6,FALSE),"N/A")</f>
        <v>1.1000000000000001</v>
      </c>
      <c r="AI303" s="80" t="s">
        <v>266</v>
      </c>
      <c r="AJ303" s="3" t="s">
        <v>85</v>
      </c>
      <c r="AK303" s="3" t="s">
        <v>85</v>
      </c>
      <c r="AL303" s="3" t="s">
        <v>85</v>
      </c>
      <c r="AM303" s="3">
        <v>16.100000000000001</v>
      </c>
      <c r="AN303" s="3">
        <v>160</v>
      </c>
      <c r="AO303" s="37">
        <v>4</v>
      </c>
      <c r="AP303" s="37">
        <v>18</v>
      </c>
      <c r="AQ303" s="37">
        <v>30</v>
      </c>
      <c r="AR303" s="37">
        <v>53</v>
      </c>
      <c r="AS303" s="37">
        <v>208</v>
      </c>
      <c r="AT303" s="107">
        <v>199</v>
      </c>
      <c r="AU303" s="106">
        <v>71.5</v>
      </c>
      <c r="AV303" s="55">
        <v>36</v>
      </c>
      <c r="AW303" s="55">
        <v>36</v>
      </c>
      <c r="AX303" s="55">
        <v>25</v>
      </c>
      <c r="AY303" s="105" t="s">
        <v>85</v>
      </c>
      <c r="AZ303" s="104" t="str">
        <f>_xlfn.IFNA(VLOOKUP(AY303,ACCESSORIES!F:K,6,FALSE),"N/A")</f>
        <v>N/A</v>
      </c>
      <c r="BA303" s="105" t="s">
        <v>85</v>
      </c>
      <c r="BB303" s="104" t="str">
        <f>_xlfn.IFNA(VLOOKUP(BA303,ACCESSORIES!F:K,6,FALSE),"N/A")</f>
        <v>N/A</v>
      </c>
      <c r="BC303" s="79">
        <v>39.06</v>
      </c>
      <c r="BD303" s="57">
        <v>19.7</v>
      </c>
      <c r="BE303" s="57">
        <v>19.7</v>
      </c>
      <c r="BF303" s="57">
        <v>11</v>
      </c>
      <c r="BG303" s="82">
        <v>36</v>
      </c>
      <c r="BH303" s="122" t="s">
        <v>3551</v>
      </c>
      <c r="BI303" s="51" t="s">
        <v>4217</v>
      </c>
      <c r="BJ303" s="83" t="s">
        <v>4233</v>
      </c>
      <c r="BK303" s="30" t="s">
        <v>5847</v>
      </c>
      <c r="BL303" s="30" t="s">
        <v>5894</v>
      </c>
      <c r="BM303" s="30" t="s">
        <v>5881</v>
      </c>
      <c r="BN303" s="83" t="s">
        <v>5892</v>
      </c>
      <c r="BO303" s="83" t="s">
        <v>5871</v>
      </c>
      <c r="BP303" s="83" t="s">
        <v>4480</v>
      </c>
      <c r="BQ303" s="83" t="s">
        <v>4235</v>
      </c>
      <c r="BR303" s="83"/>
      <c r="BS303" s="83"/>
      <c r="BT303" s="351" t="s">
        <v>3751</v>
      </c>
      <c r="BU303" s="363" t="s">
        <v>3752</v>
      </c>
      <c r="BV303" s="351" t="s">
        <v>3753</v>
      </c>
      <c r="BW303" s="363" t="s">
        <v>3754</v>
      </c>
      <c r="BX303" s="96" t="str">
        <f t="shared" si="34"/>
        <v>MR312, 17x8.5, 0mm Offset, 5x5, 71.5mm Centerbore, Method Bronze - Matte Black Lip</v>
      </c>
      <c r="BY303" s="83" t="s">
        <v>4044</v>
      </c>
      <c r="BZ303" s="83" t="s">
        <v>4045</v>
      </c>
      <c r="CA303" s="83" t="str">
        <f t="shared" si="30"/>
        <v>STREET (3XX)</v>
      </c>
    </row>
    <row r="304" spans="1:79" s="39" customFormat="1" ht="15" customHeight="1">
      <c r="A304" s="23">
        <f t="shared" si="33"/>
        <v>302</v>
      </c>
      <c r="B304" s="105" t="s">
        <v>84</v>
      </c>
      <c r="C304" s="105" t="s">
        <v>1072</v>
      </c>
      <c r="D304" s="105" t="s">
        <v>1284</v>
      </c>
      <c r="E304" s="94" t="str">
        <f>CONCATENATE(LEFT(D304,5),VLOOKUP(CONCATENATE(N304,"x",O304),'PART NUMBER GUIDE'!$B$9:$C$45,2,FALSE),VLOOKUP(CONCATENATE(P304, V304), 'PART NUMBER GUIDE'!$Q$6:$R$84, 2, FALSE),VLOOKUP(Y304,'PART NUMBER GUIDE'!$J$8:$K$37,2, FALSE),IF(U304="N/A",IF(ABS(S304)&lt;10,"0"&amp;ABS(S304),ABS(S304)),CONCATENATE(LEFT(U304,1),RIGHT(U304,1))), F304, G304)</f>
        <v>MR31278555500</v>
      </c>
      <c r="F304" s="93"/>
      <c r="G304" s="93"/>
      <c r="H304" s="81" t="s">
        <v>1985</v>
      </c>
      <c r="I304" s="356">
        <v>42736</v>
      </c>
      <c r="J304" s="87" t="s">
        <v>1265</v>
      </c>
      <c r="K304" s="400">
        <v>372.5</v>
      </c>
      <c r="L304" s="95">
        <f t="shared" si="27"/>
        <v>372.5</v>
      </c>
      <c r="M304" s="402"/>
      <c r="N304" s="105">
        <v>17</v>
      </c>
      <c r="O304" s="8">
        <v>8.5</v>
      </c>
      <c r="P304" s="105" t="str">
        <f t="shared" si="28"/>
        <v>5x5.5</v>
      </c>
      <c r="Q304" s="3">
        <v>5</v>
      </c>
      <c r="R304" s="3">
        <v>5.5</v>
      </c>
      <c r="S304" s="3">
        <v>0</v>
      </c>
      <c r="T304" s="17">
        <v>4.75</v>
      </c>
      <c r="U304" s="106" t="s">
        <v>85</v>
      </c>
      <c r="V304" s="17">
        <v>108</v>
      </c>
      <c r="W304" s="8">
        <v>34.869999999999997</v>
      </c>
      <c r="X304" s="52">
        <v>2650</v>
      </c>
      <c r="Y304" s="80" t="s">
        <v>2309</v>
      </c>
      <c r="Z304" s="81" t="s">
        <v>3002</v>
      </c>
      <c r="AA304" s="369" t="str">
        <f t="shared" si="29"/>
        <v>17x8.5, 5x5.5, 0 OS</v>
      </c>
      <c r="AB304" s="82" t="s">
        <v>6005</v>
      </c>
      <c r="AC304" s="92">
        <f>_xlfn.IFNA(VLOOKUP(AB304,ACCESSORIES!F:K,6,FALSE),"N/A")</f>
        <v>33</v>
      </c>
      <c r="AD304" s="82" t="s">
        <v>85</v>
      </c>
      <c r="AE304" s="82" t="s">
        <v>1899</v>
      </c>
      <c r="AF304" s="82" t="s">
        <v>85</v>
      </c>
      <c r="AG304" s="105" t="s">
        <v>1950</v>
      </c>
      <c r="AH304" s="9">
        <f>_xlfn.IFNA(VLOOKUP(AG304,ACCESSORIES!F:K,6,FALSE),"N/A")</f>
        <v>1.1000000000000001</v>
      </c>
      <c r="AI304" s="80" t="s">
        <v>266</v>
      </c>
      <c r="AJ304" s="3" t="s">
        <v>85</v>
      </c>
      <c r="AK304" s="3" t="s">
        <v>85</v>
      </c>
      <c r="AL304" s="3" t="s">
        <v>85</v>
      </c>
      <c r="AM304" s="3">
        <v>16.100000000000001</v>
      </c>
      <c r="AN304" s="3">
        <v>175</v>
      </c>
      <c r="AO304" s="37">
        <v>4</v>
      </c>
      <c r="AP304" s="37">
        <v>18</v>
      </c>
      <c r="AQ304" s="37">
        <v>30</v>
      </c>
      <c r="AR304" s="37">
        <v>53</v>
      </c>
      <c r="AS304" s="37">
        <v>208</v>
      </c>
      <c r="AT304" s="107">
        <v>199</v>
      </c>
      <c r="AU304" s="106">
        <v>108</v>
      </c>
      <c r="AV304" s="55">
        <v>41</v>
      </c>
      <c r="AW304" s="55">
        <v>41</v>
      </c>
      <c r="AX304" s="55">
        <v>25</v>
      </c>
      <c r="AY304" s="105" t="s">
        <v>85</v>
      </c>
      <c r="AZ304" s="104" t="str">
        <f>_xlfn.IFNA(VLOOKUP(AY304,ACCESSORIES!F:K,6,FALSE),"N/A")</f>
        <v>N/A</v>
      </c>
      <c r="BA304" s="105" t="s">
        <v>85</v>
      </c>
      <c r="BB304" s="104" t="str">
        <f>_xlfn.IFNA(VLOOKUP(BA304,ACCESSORIES!F:K,6,FALSE),"N/A")</f>
        <v>N/A</v>
      </c>
      <c r="BC304" s="79">
        <v>40.270000000000003</v>
      </c>
      <c r="BD304" s="57">
        <v>19.7</v>
      </c>
      <c r="BE304" s="57">
        <v>19.7</v>
      </c>
      <c r="BF304" s="57">
        <v>11</v>
      </c>
      <c r="BG304" s="82">
        <v>36</v>
      </c>
      <c r="BH304" s="122" t="s">
        <v>3551</v>
      </c>
      <c r="BI304" s="51" t="s">
        <v>4217</v>
      </c>
      <c r="BJ304" s="83" t="s">
        <v>4233</v>
      </c>
      <c r="BK304" s="30" t="s">
        <v>5847</v>
      </c>
      <c r="BL304" s="30" t="s">
        <v>5894</v>
      </c>
      <c r="BM304" s="30" t="s">
        <v>5881</v>
      </c>
      <c r="BN304" s="83" t="s">
        <v>5892</v>
      </c>
      <c r="BO304" s="83" t="s">
        <v>5871</v>
      </c>
      <c r="BP304" s="83" t="s">
        <v>4480</v>
      </c>
      <c r="BQ304" s="83" t="s">
        <v>4235</v>
      </c>
      <c r="BR304" s="83"/>
      <c r="BS304" s="83"/>
      <c r="BT304" s="351" t="s">
        <v>3747</v>
      </c>
      <c r="BU304" s="363" t="s">
        <v>3748</v>
      </c>
      <c r="BV304" s="351" t="s">
        <v>3749</v>
      </c>
      <c r="BW304" s="363" t="s">
        <v>3750</v>
      </c>
      <c r="BX304" s="96" t="str">
        <f t="shared" si="34"/>
        <v>MR312, 17x8.5, 0mm Offset, 5x5.5, 108mm Centerbore, Matte Black</v>
      </c>
      <c r="BY304" s="83" t="s">
        <v>4044</v>
      </c>
      <c r="BZ304" s="83" t="s">
        <v>4045</v>
      </c>
      <c r="CA304" s="83" t="str">
        <f t="shared" si="30"/>
        <v>STREET (3XX)</v>
      </c>
    </row>
    <row r="305" spans="1:79" s="39" customFormat="1" ht="15" customHeight="1">
      <c r="A305" s="23">
        <f t="shared" si="33"/>
        <v>303</v>
      </c>
      <c r="B305" s="105" t="s">
        <v>84</v>
      </c>
      <c r="C305" s="105" t="s">
        <v>1072</v>
      </c>
      <c r="D305" s="105" t="s">
        <v>1284</v>
      </c>
      <c r="E305" s="94" t="str">
        <f>CONCATENATE(LEFT(D305,5),VLOOKUP(CONCATENATE(N305,"x",O305),'PART NUMBER GUIDE'!$B$9:$C$45,2,FALSE),VLOOKUP(CONCATENATE(P305, V305), 'PART NUMBER GUIDE'!$Q$6:$R$84, 2, FALSE),VLOOKUP(Y305,'PART NUMBER GUIDE'!$J$8:$K$37,2, FALSE),IF(U305="N/A",IF(ABS(S305)&lt;10,"0"&amp;ABS(S305),ABS(S305)),CONCATENATE(LEFT(U305,1),RIGHT(U305,1))), F305, G305)</f>
        <v>MR31278555900</v>
      </c>
      <c r="F305" s="93"/>
      <c r="G305" s="93"/>
      <c r="H305" s="81" t="s">
        <v>1986</v>
      </c>
      <c r="I305" s="356">
        <v>42736</v>
      </c>
      <c r="J305" s="87" t="s">
        <v>1265</v>
      </c>
      <c r="K305" s="400">
        <v>405</v>
      </c>
      <c r="L305" s="95">
        <f t="shared" si="27"/>
        <v>405</v>
      </c>
      <c r="M305" s="402"/>
      <c r="N305" s="105">
        <v>17</v>
      </c>
      <c r="O305" s="8">
        <v>8.5</v>
      </c>
      <c r="P305" s="105" t="str">
        <f t="shared" si="28"/>
        <v>5x5.5</v>
      </c>
      <c r="Q305" s="3">
        <v>5</v>
      </c>
      <c r="R305" s="3">
        <v>5.5</v>
      </c>
      <c r="S305" s="3">
        <v>0</v>
      </c>
      <c r="T305" s="17">
        <v>4.75</v>
      </c>
      <c r="U305" s="106" t="s">
        <v>85</v>
      </c>
      <c r="V305" s="17">
        <v>108</v>
      </c>
      <c r="W305" s="8">
        <v>33.51</v>
      </c>
      <c r="X305" s="52">
        <v>2650</v>
      </c>
      <c r="Y305" s="80" t="s">
        <v>5833</v>
      </c>
      <c r="Z305" s="80" t="s">
        <v>3003</v>
      </c>
      <c r="AA305" s="369" t="str">
        <f t="shared" si="29"/>
        <v>17x8.5, 5x5.5, 0 OS</v>
      </c>
      <c r="AB305" s="82" t="s">
        <v>6005</v>
      </c>
      <c r="AC305" s="92">
        <f>_xlfn.IFNA(VLOOKUP(AB305,ACCESSORIES!F:K,6,FALSE),"N/A")</f>
        <v>33</v>
      </c>
      <c r="AD305" s="82" t="s">
        <v>85</v>
      </c>
      <c r="AE305" s="82" t="s">
        <v>1899</v>
      </c>
      <c r="AF305" s="82" t="s">
        <v>85</v>
      </c>
      <c r="AG305" s="105" t="s">
        <v>1950</v>
      </c>
      <c r="AH305" s="9">
        <f>_xlfn.IFNA(VLOOKUP(AG305,ACCESSORIES!F:K,6,FALSE),"N/A")</f>
        <v>1.1000000000000001</v>
      </c>
      <c r="AI305" s="80" t="s">
        <v>266</v>
      </c>
      <c r="AJ305" s="3" t="s">
        <v>85</v>
      </c>
      <c r="AK305" s="3" t="s">
        <v>85</v>
      </c>
      <c r="AL305" s="3" t="s">
        <v>85</v>
      </c>
      <c r="AM305" s="3">
        <v>16.100000000000001</v>
      </c>
      <c r="AN305" s="3">
        <v>175</v>
      </c>
      <c r="AO305" s="37">
        <v>4</v>
      </c>
      <c r="AP305" s="37">
        <v>18</v>
      </c>
      <c r="AQ305" s="37">
        <v>30</v>
      </c>
      <c r="AR305" s="37">
        <v>53</v>
      </c>
      <c r="AS305" s="37">
        <v>208</v>
      </c>
      <c r="AT305" s="107">
        <v>199</v>
      </c>
      <c r="AU305" s="106">
        <v>108</v>
      </c>
      <c r="AV305" s="55">
        <v>41</v>
      </c>
      <c r="AW305" s="55">
        <v>41</v>
      </c>
      <c r="AX305" s="55">
        <v>25</v>
      </c>
      <c r="AY305" s="105" t="s">
        <v>85</v>
      </c>
      <c r="AZ305" s="104" t="str">
        <f>_xlfn.IFNA(VLOOKUP(AY305,ACCESSORIES!F:K,6,FALSE),"N/A")</f>
        <v>N/A</v>
      </c>
      <c r="BA305" s="105" t="s">
        <v>85</v>
      </c>
      <c r="BB305" s="104" t="str">
        <f>_xlfn.IFNA(VLOOKUP(BA305,ACCESSORIES!F:K,6,FALSE),"N/A")</f>
        <v>N/A</v>
      </c>
      <c r="BC305" s="79">
        <v>38.36</v>
      </c>
      <c r="BD305" s="57">
        <v>19.7</v>
      </c>
      <c r="BE305" s="57">
        <v>19.7</v>
      </c>
      <c r="BF305" s="57">
        <v>11</v>
      </c>
      <c r="BG305" s="82">
        <v>36</v>
      </c>
      <c r="BH305" s="122" t="s">
        <v>3551</v>
      </c>
      <c r="BI305" s="51" t="s">
        <v>4217</v>
      </c>
      <c r="BJ305" s="83" t="s">
        <v>4233</v>
      </c>
      <c r="BK305" s="30" t="s">
        <v>5847</v>
      </c>
      <c r="BL305" s="30" t="s">
        <v>5894</v>
      </c>
      <c r="BM305" s="30" t="s">
        <v>5881</v>
      </c>
      <c r="BN305" s="83" t="s">
        <v>5892</v>
      </c>
      <c r="BO305" s="83" t="s">
        <v>5871</v>
      </c>
      <c r="BP305" s="83" t="s">
        <v>4480</v>
      </c>
      <c r="BQ305" s="83" t="s">
        <v>4235</v>
      </c>
      <c r="BR305" s="83"/>
      <c r="BS305" s="83"/>
      <c r="BT305" s="351" t="s">
        <v>3751</v>
      </c>
      <c r="BU305" s="363" t="s">
        <v>3752</v>
      </c>
      <c r="BV305" s="351" t="s">
        <v>3753</v>
      </c>
      <c r="BW305" s="363" t="s">
        <v>3754</v>
      </c>
      <c r="BX305" s="96" t="str">
        <f t="shared" si="34"/>
        <v>MR312, 17x8.5, 0mm Offset, 5x5.5, 108mm Centerbore, Method Bronze - Matte Black Lip</v>
      </c>
      <c r="BY305" s="83" t="s">
        <v>4044</v>
      </c>
      <c r="BZ305" s="83" t="s">
        <v>4045</v>
      </c>
      <c r="CA305" s="83" t="str">
        <f t="shared" si="30"/>
        <v>STREET (3XX)</v>
      </c>
    </row>
    <row r="306" spans="1:79" s="39" customFormat="1" ht="15" customHeight="1">
      <c r="A306" s="23">
        <f t="shared" si="33"/>
        <v>304</v>
      </c>
      <c r="B306" s="105" t="s">
        <v>84</v>
      </c>
      <c r="C306" s="105" t="s">
        <v>1072</v>
      </c>
      <c r="D306" s="105" t="s">
        <v>1284</v>
      </c>
      <c r="E306" s="94" t="str">
        <f>CONCATENATE(LEFT(D306,5),VLOOKUP(CONCATENATE(N306,"x",O306),'PART NUMBER GUIDE'!$B$9:$C$45,2,FALSE),VLOOKUP(CONCATENATE(P306, V306), 'PART NUMBER GUIDE'!$Q$6:$R$84, 2, FALSE),VLOOKUP(Y306,'PART NUMBER GUIDE'!$J$8:$K$37,2, FALSE),IF(U306="N/A",IF(ABS(S306)&lt;10,"0"&amp;ABS(S306),ABS(S306)),CONCATENATE(LEFT(U306,1),RIGHT(U306,1))), F306, G306)</f>
        <v>MR31278562500</v>
      </c>
      <c r="F306" s="93"/>
      <c r="G306" s="93"/>
      <c r="H306" s="81" t="s">
        <v>1987</v>
      </c>
      <c r="I306" s="356">
        <v>42736</v>
      </c>
      <c r="J306" s="87" t="s">
        <v>1265</v>
      </c>
      <c r="K306" s="400">
        <v>372.5</v>
      </c>
      <c r="L306" s="95">
        <f t="shared" si="27"/>
        <v>372.5</v>
      </c>
      <c r="M306" s="402"/>
      <c r="N306" s="105">
        <v>17</v>
      </c>
      <c r="O306" s="8">
        <v>8.5</v>
      </c>
      <c r="P306" s="105" t="str">
        <f t="shared" si="28"/>
        <v>6x120</v>
      </c>
      <c r="Q306" s="83">
        <v>6</v>
      </c>
      <c r="R306" s="3">
        <v>120</v>
      </c>
      <c r="S306" s="3">
        <v>0</v>
      </c>
      <c r="T306" s="17">
        <v>4.75</v>
      </c>
      <c r="U306" s="106" t="s">
        <v>85</v>
      </c>
      <c r="V306" s="86">
        <v>67</v>
      </c>
      <c r="W306" s="8">
        <v>33.36</v>
      </c>
      <c r="X306" s="52">
        <v>2650</v>
      </c>
      <c r="Y306" s="80" t="s">
        <v>2309</v>
      </c>
      <c r="Z306" s="81" t="s">
        <v>3002</v>
      </c>
      <c r="AA306" s="369" t="str">
        <f t="shared" si="29"/>
        <v>17x8.5, 6x120, 0 OS</v>
      </c>
      <c r="AB306" s="82" t="s">
        <v>2191</v>
      </c>
      <c r="AC306" s="92">
        <f>_xlfn.IFNA(VLOOKUP(AB306,ACCESSORIES!F:K,6,FALSE),"N/A")</f>
        <v>33</v>
      </c>
      <c r="AD306" s="82" t="s">
        <v>85</v>
      </c>
      <c r="AE306" s="82" t="s">
        <v>1899</v>
      </c>
      <c r="AF306" s="82" t="s">
        <v>85</v>
      </c>
      <c r="AG306" s="105" t="s">
        <v>1950</v>
      </c>
      <c r="AH306" s="9">
        <f>_xlfn.IFNA(VLOOKUP(AG306,ACCESSORIES!F:K,6,FALSE),"N/A")</f>
        <v>1.1000000000000001</v>
      </c>
      <c r="AI306" s="80" t="s">
        <v>266</v>
      </c>
      <c r="AJ306" s="3" t="s">
        <v>85</v>
      </c>
      <c r="AK306" s="3" t="s">
        <v>85</v>
      </c>
      <c r="AL306" s="3" t="s">
        <v>85</v>
      </c>
      <c r="AM306" s="3">
        <v>16.100000000000001</v>
      </c>
      <c r="AN306" s="3">
        <v>150</v>
      </c>
      <c r="AO306" s="37">
        <v>14</v>
      </c>
      <c r="AP306" s="37">
        <v>19</v>
      </c>
      <c r="AQ306" s="37">
        <v>30</v>
      </c>
      <c r="AR306" s="37">
        <v>53</v>
      </c>
      <c r="AS306" s="37">
        <v>208</v>
      </c>
      <c r="AT306" s="107">
        <v>199</v>
      </c>
      <c r="AU306" s="106">
        <v>67</v>
      </c>
      <c r="AV306" s="55">
        <v>36</v>
      </c>
      <c r="AW306" s="55">
        <v>36</v>
      </c>
      <c r="AX306" s="55">
        <v>25</v>
      </c>
      <c r="AY306" s="105" t="s">
        <v>85</v>
      </c>
      <c r="AZ306" s="104" t="str">
        <f>_xlfn.IFNA(VLOOKUP(AY306,ACCESSORIES!F:K,6,FALSE),"N/A")</f>
        <v>N/A</v>
      </c>
      <c r="BA306" s="105" t="s">
        <v>85</v>
      </c>
      <c r="BB306" s="104" t="str">
        <f>_xlfn.IFNA(VLOOKUP(BA306,ACCESSORIES!F:K,6,FALSE),"N/A")</f>
        <v>N/A</v>
      </c>
      <c r="BC306" s="79">
        <v>38.43</v>
      </c>
      <c r="BD306" s="57">
        <v>19.7</v>
      </c>
      <c r="BE306" s="57">
        <v>19.7</v>
      </c>
      <c r="BF306" s="57">
        <v>11</v>
      </c>
      <c r="BG306" s="82">
        <v>36</v>
      </c>
      <c r="BH306" s="122" t="s">
        <v>3551</v>
      </c>
      <c r="BI306" s="51" t="s">
        <v>4217</v>
      </c>
      <c r="BJ306" s="83" t="s">
        <v>4233</v>
      </c>
      <c r="BK306" s="30" t="s">
        <v>5847</v>
      </c>
      <c r="BL306" s="30" t="s">
        <v>5894</v>
      </c>
      <c r="BM306" s="30" t="s">
        <v>5881</v>
      </c>
      <c r="BN306" s="83" t="s">
        <v>5892</v>
      </c>
      <c r="BO306" s="83" t="s">
        <v>5871</v>
      </c>
      <c r="BP306" s="83" t="s">
        <v>4480</v>
      </c>
      <c r="BQ306" s="83" t="s">
        <v>4235</v>
      </c>
      <c r="BR306" s="83"/>
      <c r="BS306" s="83"/>
      <c r="BT306" s="351" t="s">
        <v>3755</v>
      </c>
      <c r="BU306" s="363" t="s">
        <v>3756</v>
      </c>
      <c r="BV306" s="351" t="s">
        <v>3757</v>
      </c>
      <c r="BW306" s="363" t="s">
        <v>3758</v>
      </c>
      <c r="BX306" s="96" t="str">
        <f t="shared" si="34"/>
        <v>MR312, 17x8.5, 0mm Offset, 6x120, 67mm Centerbore, Matte Black</v>
      </c>
      <c r="BY306" s="83" t="s">
        <v>4044</v>
      </c>
      <c r="BZ306" s="83" t="s">
        <v>4045</v>
      </c>
      <c r="CA306" s="83" t="str">
        <f t="shared" si="30"/>
        <v>STREET (3XX)</v>
      </c>
    </row>
    <row r="307" spans="1:79" s="39" customFormat="1" ht="15" customHeight="1">
      <c r="A307" s="23">
        <f t="shared" si="33"/>
        <v>305</v>
      </c>
      <c r="B307" s="105" t="s">
        <v>84</v>
      </c>
      <c r="C307" s="105" t="s">
        <v>1072</v>
      </c>
      <c r="D307" s="105" t="s">
        <v>1284</v>
      </c>
      <c r="E307" s="94" t="str">
        <f>CONCATENATE(LEFT(D307,5),VLOOKUP(CONCATENATE(N307,"x",O307),'PART NUMBER GUIDE'!$B$9:$C$45,2,FALSE),VLOOKUP(CONCATENATE(P307, V307), 'PART NUMBER GUIDE'!$Q$6:$R$84, 2, FALSE),VLOOKUP(Y307,'PART NUMBER GUIDE'!$J$8:$K$37,2, FALSE),IF(U307="N/A",IF(ABS(S307)&lt;10,"0"&amp;ABS(S307),ABS(S307)),CONCATENATE(LEFT(U307,1),RIGHT(U307,1))), F307, G307)</f>
        <v>MR31278562900</v>
      </c>
      <c r="F307" s="93"/>
      <c r="G307" s="93"/>
      <c r="H307" s="81" t="s">
        <v>1988</v>
      </c>
      <c r="I307" s="356">
        <v>42736</v>
      </c>
      <c r="J307" s="87" t="s">
        <v>1265</v>
      </c>
      <c r="K307" s="400">
        <v>405</v>
      </c>
      <c r="L307" s="95">
        <f t="shared" ref="L307:L362" si="35">IF(J307="Coming Soon",K307,IF(J307="Active",K307,""))</f>
        <v>405</v>
      </c>
      <c r="M307" s="402"/>
      <c r="N307" s="105">
        <v>17</v>
      </c>
      <c r="O307" s="8">
        <v>8.5</v>
      </c>
      <c r="P307" s="105" t="str">
        <f t="shared" si="28"/>
        <v>6x120</v>
      </c>
      <c r="Q307" s="83">
        <v>6</v>
      </c>
      <c r="R307" s="3">
        <v>120</v>
      </c>
      <c r="S307" s="3">
        <v>0</v>
      </c>
      <c r="T307" s="17">
        <v>4.75</v>
      </c>
      <c r="U307" s="106" t="s">
        <v>85</v>
      </c>
      <c r="V307" s="86">
        <v>67</v>
      </c>
      <c r="W307" s="8">
        <v>34.06</v>
      </c>
      <c r="X307" s="52">
        <v>2650</v>
      </c>
      <c r="Y307" s="80" t="s">
        <v>5833</v>
      </c>
      <c r="Z307" s="80" t="s">
        <v>3003</v>
      </c>
      <c r="AA307" s="369" t="str">
        <f t="shared" si="29"/>
        <v>17x8.5, 6x120, 0 OS</v>
      </c>
      <c r="AB307" s="82" t="s">
        <v>2191</v>
      </c>
      <c r="AC307" s="92">
        <f>_xlfn.IFNA(VLOOKUP(AB307,ACCESSORIES!F:K,6,FALSE),"N/A")</f>
        <v>33</v>
      </c>
      <c r="AD307" s="82" t="s">
        <v>85</v>
      </c>
      <c r="AE307" s="82" t="s">
        <v>1899</v>
      </c>
      <c r="AF307" s="82" t="s">
        <v>85</v>
      </c>
      <c r="AG307" s="105" t="s">
        <v>1950</v>
      </c>
      <c r="AH307" s="9">
        <f>_xlfn.IFNA(VLOOKUP(AG307,ACCESSORIES!F:K,6,FALSE),"N/A")</f>
        <v>1.1000000000000001</v>
      </c>
      <c r="AI307" s="80" t="s">
        <v>266</v>
      </c>
      <c r="AJ307" s="3" t="s">
        <v>85</v>
      </c>
      <c r="AK307" s="3" t="s">
        <v>85</v>
      </c>
      <c r="AL307" s="3" t="s">
        <v>85</v>
      </c>
      <c r="AM307" s="3">
        <v>16.100000000000001</v>
      </c>
      <c r="AN307" s="3">
        <v>150</v>
      </c>
      <c r="AO307" s="37">
        <v>14</v>
      </c>
      <c r="AP307" s="37">
        <v>19</v>
      </c>
      <c r="AQ307" s="37">
        <v>30</v>
      </c>
      <c r="AR307" s="37">
        <v>53</v>
      </c>
      <c r="AS307" s="37">
        <v>208</v>
      </c>
      <c r="AT307" s="107">
        <v>199</v>
      </c>
      <c r="AU307" s="106">
        <v>67</v>
      </c>
      <c r="AV307" s="55">
        <v>36</v>
      </c>
      <c r="AW307" s="55">
        <v>36</v>
      </c>
      <c r="AX307" s="55">
        <v>25</v>
      </c>
      <c r="AY307" s="105" t="s">
        <v>85</v>
      </c>
      <c r="AZ307" s="104" t="str">
        <f>_xlfn.IFNA(VLOOKUP(AY307,ACCESSORIES!F:K,6,FALSE),"N/A")</f>
        <v>N/A</v>
      </c>
      <c r="BA307" s="105" t="s">
        <v>85</v>
      </c>
      <c r="BB307" s="104" t="str">
        <f>_xlfn.IFNA(VLOOKUP(BA307,ACCESSORIES!F:K,6,FALSE),"N/A")</f>
        <v>N/A</v>
      </c>
      <c r="BC307" s="79">
        <v>39.35</v>
      </c>
      <c r="BD307" s="57">
        <v>19.7</v>
      </c>
      <c r="BE307" s="57">
        <v>19.7</v>
      </c>
      <c r="BF307" s="57">
        <v>11</v>
      </c>
      <c r="BG307" s="82">
        <v>36</v>
      </c>
      <c r="BH307" s="122" t="s">
        <v>3551</v>
      </c>
      <c r="BI307" s="51" t="s">
        <v>4217</v>
      </c>
      <c r="BJ307" s="83" t="s">
        <v>4233</v>
      </c>
      <c r="BK307" s="30" t="s">
        <v>5847</v>
      </c>
      <c r="BL307" s="30" t="s">
        <v>5894</v>
      </c>
      <c r="BM307" s="30" t="s">
        <v>5881</v>
      </c>
      <c r="BN307" s="83" t="s">
        <v>5892</v>
      </c>
      <c r="BO307" s="83" t="s">
        <v>5871</v>
      </c>
      <c r="BP307" s="83" t="s">
        <v>4480</v>
      </c>
      <c r="BQ307" s="83" t="s">
        <v>4235</v>
      </c>
      <c r="BR307" s="83"/>
      <c r="BS307" s="83"/>
      <c r="BT307" s="351" t="s">
        <v>3759</v>
      </c>
      <c r="BU307" s="363" t="s">
        <v>3760</v>
      </c>
      <c r="BV307" s="351" t="s">
        <v>3761</v>
      </c>
      <c r="BW307" s="363" t="s">
        <v>3762</v>
      </c>
      <c r="BX307" s="96" t="str">
        <f t="shared" si="34"/>
        <v>MR312, 17x8.5, 0mm Offset, 6x120, 67mm Centerbore, Method Bronze - Matte Black Lip</v>
      </c>
      <c r="BY307" s="83" t="s">
        <v>4044</v>
      </c>
      <c r="BZ307" s="83" t="s">
        <v>4045</v>
      </c>
      <c r="CA307" s="83" t="str">
        <f t="shared" ref="CA307:CA362" si="36">C307</f>
        <v>STREET (3XX)</v>
      </c>
    </row>
    <row r="308" spans="1:79" s="39" customFormat="1" ht="15" customHeight="1">
      <c r="A308" s="23">
        <f t="shared" si="33"/>
        <v>306</v>
      </c>
      <c r="B308" s="105" t="s">
        <v>84</v>
      </c>
      <c r="C308" s="105" t="s">
        <v>1072</v>
      </c>
      <c r="D308" s="105" t="s">
        <v>1284</v>
      </c>
      <c r="E308" s="94" t="str">
        <f>CONCATENATE(LEFT(D308,5),VLOOKUP(CONCATENATE(N308,"x",O308),'PART NUMBER GUIDE'!$B$9:$C$45,2,FALSE),VLOOKUP(CONCATENATE(P308, V308), 'PART NUMBER GUIDE'!$Q$6:$R$84, 2, FALSE),VLOOKUP(Y308,'PART NUMBER GUIDE'!$J$8:$K$37,2, FALSE),IF(U308="N/A",IF(ABS(S308)&lt;10,"0"&amp;ABS(S308),ABS(S308)),CONCATENATE(LEFT(U308,1),RIGHT(U308,1))), F308, G308)</f>
        <v>MR31278516500</v>
      </c>
      <c r="F308" s="93"/>
      <c r="G308" s="93"/>
      <c r="H308" s="81" t="s">
        <v>1989</v>
      </c>
      <c r="I308" s="356">
        <v>42736</v>
      </c>
      <c r="J308" s="87" t="s">
        <v>1265</v>
      </c>
      <c r="K308" s="400">
        <v>372.5</v>
      </c>
      <c r="L308" s="95">
        <f t="shared" si="35"/>
        <v>372.5</v>
      </c>
      <c r="M308" s="402"/>
      <c r="N308" s="105">
        <v>17</v>
      </c>
      <c r="O308" s="8">
        <v>8.5</v>
      </c>
      <c r="P308" s="105" t="str">
        <f t="shared" si="28"/>
        <v>6x135</v>
      </c>
      <c r="Q308" s="3">
        <v>6</v>
      </c>
      <c r="R308" s="3">
        <v>135</v>
      </c>
      <c r="S308" s="3">
        <v>0</v>
      </c>
      <c r="T308" s="17">
        <v>4.75</v>
      </c>
      <c r="U308" s="106" t="s">
        <v>85</v>
      </c>
      <c r="V308" s="17">
        <v>87</v>
      </c>
      <c r="W308" s="8">
        <v>35.42</v>
      </c>
      <c r="X308" s="52">
        <v>2650</v>
      </c>
      <c r="Y308" s="80" t="s">
        <v>2309</v>
      </c>
      <c r="Z308" s="81" t="s">
        <v>3002</v>
      </c>
      <c r="AA308" s="369" t="str">
        <f t="shared" si="29"/>
        <v>17x8.5, 6x135, 0 OS</v>
      </c>
      <c r="AB308" s="82" t="s">
        <v>2193</v>
      </c>
      <c r="AC308" s="92">
        <f>_xlfn.IFNA(VLOOKUP(AB308,ACCESSORIES!F:K,6,FALSE),"N/A")</f>
        <v>33</v>
      </c>
      <c r="AD308" s="82" t="s">
        <v>85</v>
      </c>
      <c r="AE308" s="82" t="s">
        <v>1899</v>
      </c>
      <c r="AF308" s="82" t="s">
        <v>85</v>
      </c>
      <c r="AG308" s="105" t="s">
        <v>1950</v>
      </c>
      <c r="AH308" s="9">
        <f>_xlfn.IFNA(VLOOKUP(AG308,ACCESSORIES!F:K,6,FALSE),"N/A")</f>
        <v>1.1000000000000001</v>
      </c>
      <c r="AI308" s="80" t="s">
        <v>266</v>
      </c>
      <c r="AJ308" s="3" t="s">
        <v>85</v>
      </c>
      <c r="AK308" s="3" t="s">
        <v>85</v>
      </c>
      <c r="AL308" s="3" t="s">
        <v>85</v>
      </c>
      <c r="AM308" s="3">
        <v>16.100000000000001</v>
      </c>
      <c r="AN308" s="3">
        <v>175</v>
      </c>
      <c r="AO308" s="37">
        <v>4</v>
      </c>
      <c r="AP308" s="37">
        <v>18</v>
      </c>
      <c r="AQ308" s="37">
        <v>30</v>
      </c>
      <c r="AR308" s="37">
        <v>53</v>
      </c>
      <c r="AS308" s="37">
        <v>208</v>
      </c>
      <c r="AT308" s="107">
        <v>199</v>
      </c>
      <c r="AU308" s="106">
        <v>87</v>
      </c>
      <c r="AV308" s="55">
        <v>36</v>
      </c>
      <c r="AW308" s="55">
        <v>36</v>
      </c>
      <c r="AX308" s="55">
        <v>25</v>
      </c>
      <c r="AY308" s="105" t="s">
        <v>85</v>
      </c>
      <c r="AZ308" s="104" t="str">
        <f>_xlfn.IFNA(VLOOKUP(AY308,ACCESSORIES!F:K,6,FALSE),"N/A")</f>
        <v>N/A</v>
      </c>
      <c r="BA308" s="105" t="s">
        <v>85</v>
      </c>
      <c r="BB308" s="104" t="str">
        <f>_xlfn.IFNA(VLOOKUP(BA308,ACCESSORIES!F:K,6,FALSE),"N/A")</f>
        <v>N/A</v>
      </c>
      <c r="BC308" s="79">
        <v>40.86</v>
      </c>
      <c r="BD308" s="57">
        <v>19.7</v>
      </c>
      <c r="BE308" s="57">
        <v>19.7</v>
      </c>
      <c r="BF308" s="57">
        <v>11</v>
      </c>
      <c r="BG308" s="82">
        <v>36</v>
      </c>
      <c r="BH308" s="122" t="s">
        <v>3551</v>
      </c>
      <c r="BI308" s="51" t="s">
        <v>4217</v>
      </c>
      <c r="BJ308" s="83" t="s">
        <v>4233</v>
      </c>
      <c r="BK308" s="30" t="s">
        <v>5847</v>
      </c>
      <c r="BL308" s="30" t="s">
        <v>5894</v>
      </c>
      <c r="BM308" s="30" t="s">
        <v>5881</v>
      </c>
      <c r="BN308" s="83" t="s">
        <v>5892</v>
      </c>
      <c r="BO308" s="83" t="s">
        <v>5871</v>
      </c>
      <c r="BP308" s="83" t="s">
        <v>4480</v>
      </c>
      <c r="BQ308" s="83" t="s">
        <v>4235</v>
      </c>
      <c r="BR308" s="83"/>
      <c r="BS308" s="83"/>
      <c r="BT308" s="351" t="s">
        <v>3755</v>
      </c>
      <c r="BU308" s="363" t="s">
        <v>3756</v>
      </c>
      <c r="BV308" s="351" t="s">
        <v>3757</v>
      </c>
      <c r="BW308" s="363" t="s">
        <v>3758</v>
      </c>
      <c r="BX308" s="96" t="str">
        <f t="shared" si="34"/>
        <v>MR312, 17x8.5, 0mm Offset, 6x135, 87mm Centerbore, Matte Black</v>
      </c>
      <c r="BY308" s="83" t="s">
        <v>4044</v>
      </c>
      <c r="BZ308" s="83" t="s">
        <v>4045</v>
      </c>
      <c r="CA308" s="83" t="str">
        <f t="shared" si="36"/>
        <v>STREET (3XX)</v>
      </c>
    </row>
    <row r="309" spans="1:79" s="39" customFormat="1" ht="15" customHeight="1">
      <c r="A309" s="23">
        <f t="shared" si="33"/>
        <v>307</v>
      </c>
      <c r="B309" s="105" t="s">
        <v>84</v>
      </c>
      <c r="C309" s="105" t="s">
        <v>1072</v>
      </c>
      <c r="D309" s="105" t="s">
        <v>1284</v>
      </c>
      <c r="E309" s="94" t="str">
        <f>CONCATENATE(LEFT(D309,5),VLOOKUP(CONCATENATE(N309,"x",O309),'PART NUMBER GUIDE'!$B$9:$C$45,2,FALSE),VLOOKUP(CONCATENATE(P309, V309), 'PART NUMBER GUIDE'!$Q$6:$R$84, 2, FALSE),VLOOKUP(Y309,'PART NUMBER GUIDE'!$J$8:$K$37,2, FALSE),IF(U309="N/A",IF(ABS(S309)&lt;10,"0"&amp;ABS(S309),ABS(S309)),CONCATENATE(LEFT(U309,1),RIGHT(U309,1))), F309, G309)</f>
        <v>MR31278516900</v>
      </c>
      <c r="F309" s="93"/>
      <c r="G309" s="93"/>
      <c r="H309" s="81" t="s">
        <v>1990</v>
      </c>
      <c r="I309" s="356">
        <v>42736</v>
      </c>
      <c r="J309" s="87" t="s">
        <v>1265</v>
      </c>
      <c r="K309" s="400">
        <v>405</v>
      </c>
      <c r="L309" s="95">
        <f t="shared" si="35"/>
        <v>405</v>
      </c>
      <c r="M309" s="402"/>
      <c r="N309" s="105">
        <v>17</v>
      </c>
      <c r="O309" s="8">
        <v>8.5</v>
      </c>
      <c r="P309" s="105" t="str">
        <f t="shared" si="28"/>
        <v>6x135</v>
      </c>
      <c r="Q309" s="3">
        <v>6</v>
      </c>
      <c r="R309" s="3">
        <v>135</v>
      </c>
      <c r="S309" s="3">
        <v>0</v>
      </c>
      <c r="T309" s="17">
        <v>4.75</v>
      </c>
      <c r="U309" s="106" t="s">
        <v>85</v>
      </c>
      <c r="V309" s="17">
        <v>87</v>
      </c>
      <c r="W309" s="8">
        <v>34.76</v>
      </c>
      <c r="X309" s="52">
        <v>2650</v>
      </c>
      <c r="Y309" s="80" t="s">
        <v>5833</v>
      </c>
      <c r="Z309" s="80" t="s">
        <v>3003</v>
      </c>
      <c r="AA309" s="369" t="str">
        <f t="shared" si="29"/>
        <v>17x8.5, 6x135, 0 OS</v>
      </c>
      <c r="AB309" s="82" t="s">
        <v>2193</v>
      </c>
      <c r="AC309" s="92">
        <f>_xlfn.IFNA(VLOOKUP(AB309,ACCESSORIES!F:K,6,FALSE),"N/A")</f>
        <v>33</v>
      </c>
      <c r="AD309" s="82" t="s">
        <v>85</v>
      </c>
      <c r="AE309" s="82" t="s">
        <v>1899</v>
      </c>
      <c r="AF309" s="82" t="s">
        <v>85</v>
      </c>
      <c r="AG309" s="105" t="s">
        <v>1950</v>
      </c>
      <c r="AH309" s="9">
        <f>_xlfn.IFNA(VLOOKUP(AG309,ACCESSORIES!F:K,6,FALSE),"N/A")</f>
        <v>1.1000000000000001</v>
      </c>
      <c r="AI309" s="80" t="s">
        <v>266</v>
      </c>
      <c r="AJ309" s="3" t="s">
        <v>85</v>
      </c>
      <c r="AK309" s="3" t="s">
        <v>85</v>
      </c>
      <c r="AL309" s="3" t="s">
        <v>85</v>
      </c>
      <c r="AM309" s="3">
        <v>16.100000000000001</v>
      </c>
      <c r="AN309" s="3">
        <v>175</v>
      </c>
      <c r="AO309" s="37">
        <v>4</v>
      </c>
      <c r="AP309" s="37">
        <v>18</v>
      </c>
      <c r="AQ309" s="37">
        <v>30</v>
      </c>
      <c r="AR309" s="37">
        <v>53</v>
      </c>
      <c r="AS309" s="37">
        <v>208</v>
      </c>
      <c r="AT309" s="107">
        <v>199</v>
      </c>
      <c r="AU309" s="106">
        <v>87</v>
      </c>
      <c r="AV309" s="55">
        <v>36</v>
      </c>
      <c r="AW309" s="55">
        <v>36</v>
      </c>
      <c r="AX309" s="55">
        <v>25</v>
      </c>
      <c r="AY309" s="105" t="s">
        <v>85</v>
      </c>
      <c r="AZ309" s="104" t="str">
        <f>_xlfn.IFNA(VLOOKUP(AY309,ACCESSORIES!F:K,6,FALSE),"N/A")</f>
        <v>N/A</v>
      </c>
      <c r="BA309" s="105" t="s">
        <v>85</v>
      </c>
      <c r="BB309" s="104" t="str">
        <f>_xlfn.IFNA(VLOOKUP(BA309,ACCESSORIES!F:K,6,FALSE),"N/A")</f>
        <v>N/A</v>
      </c>
      <c r="BC309" s="79">
        <v>40.049999999999997</v>
      </c>
      <c r="BD309" s="57">
        <v>19.7</v>
      </c>
      <c r="BE309" s="57">
        <v>19.7</v>
      </c>
      <c r="BF309" s="57">
        <v>11</v>
      </c>
      <c r="BG309" s="82">
        <v>36</v>
      </c>
      <c r="BH309" s="122" t="s">
        <v>3551</v>
      </c>
      <c r="BI309" s="51" t="s">
        <v>4217</v>
      </c>
      <c r="BJ309" s="83" t="s">
        <v>4233</v>
      </c>
      <c r="BK309" s="30" t="s">
        <v>5847</v>
      </c>
      <c r="BL309" s="30" t="s">
        <v>5894</v>
      </c>
      <c r="BM309" s="30" t="s">
        <v>5881</v>
      </c>
      <c r="BN309" s="83" t="s">
        <v>5892</v>
      </c>
      <c r="BO309" s="83" t="s">
        <v>5871</v>
      </c>
      <c r="BP309" s="83" t="s">
        <v>4480</v>
      </c>
      <c r="BQ309" s="83" t="s">
        <v>4235</v>
      </c>
      <c r="BR309" s="83"/>
      <c r="BS309" s="83"/>
      <c r="BT309" s="351" t="s">
        <v>3759</v>
      </c>
      <c r="BU309" s="363" t="s">
        <v>3760</v>
      </c>
      <c r="BV309" s="351" t="s">
        <v>3761</v>
      </c>
      <c r="BW309" s="363" t="s">
        <v>3762</v>
      </c>
      <c r="BX309" s="96" t="str">
        <f t="shared" si="34"/>
        <v>MR312, 17x8.5, 0mm Offset, 6x135, 87mm Centerbore, Method Bronze - Matte Black Lip</v>
      </c>
      <c r="BY309" s="83" t="s">
        <v>4044</v>
      </c>
      <c r="BZ309" s="83" t="s">
        <v>4045</v>
      </c>
      <c r="CA309" s="83" t="str">
        <f t="shared" si="36"/>
        <v>STREET (3XX)</v>
      </c>
    </row>
    <row r="310" spans="1:79" s="39" customFormat="1" ht="15" customHeight="1">
      <c r="A310" s="23">
        <f t="shared" si="33"/>
        <v>308</v>
      </c>
      <c r="B310" s="105" t="s">
        <v>84</v>
      </c>
      <c r="C310" s="105" t="s">
        <v>1072</v>
      </c>
      <c r="D310" s="105" t="s">
        <v>1284</v>
      </c>
      <c r="E310" s="94" t="str">
        <f>CONCATENATE(LEFT(D310,5),VLOOKUP(CONCATENATE(N310,"x",O310),'PART NUMBER GUIDE'!$B$9:$C$45,2,FALSE),VLOOKUP(CONCATENATE(P310, V310), 'PART NUMBER GUIDE'!$Q$6:$R$84, 2, FALSE),VLOOKUP(Y310,'PART NUMBER GUIDE'!$J$8:$K$37,2, FALSE),IF(U310="N/A",IF(ABS(S310)&lt;10,"0"&amp;ABS(S310),ABS(S310)),CONCATENATE(LEFT(U310,1),RIGHT(U310,1))), F310, G310)</f>
        <v>MR31278558500</v>
      </c>
      <c r="F310" s="93"/>
      <c r="G310" s="93"/>
      <c r="H310" s="81" t="s">
        <v>1991</v>
      </c>
      <c r="I310" s="356">
        <v>42736</v>
      </c>
      <c r="J310" s="87" t="s">
        <v>1265</v>
      </c>
      <c r="K310" s="400">
        <v>372.5</v>
      </c>
      <c r="L310" s="95">
        <f t="shared" si="35"/>
        <v>372.5</v>
      </c>
      <c r="M310" s="402"/>
      <c r="N310" s="105">
        <v>17</v>
      </c>
      <c r="O310" s="8">
        <v>8.5</v>
      </c>
      <c r="P310" s="105" t="str">
        <f t="shared" si="28"/>
        <v>5x150</v>
      </c>
      <c r="Q310" s="3">
        <v>5</v>
      </c>
      <c r="R310" s="3">
        <v>150</v>
      </c>
      <c r="S310" s="3">
        <v>0</v>
      </c>
      <c r="T310" s="17">
        <v>4.75</v>
      </c>
      <c r="U310" s="106" t="s">
        <v>85</v>
      </c>
      <c r="V310" s="17">
        <v>110.5</v>
      </c>
      <c r="W310" s="8">
        <v>33.840000000000003</v>
      </c>
      <c r="X310" s="52">
        <v>2650</v>
      </c>
      <c r="Y310" s="80" t="s">
        <v>2309</v>
      </c>
      <c r="Z310" s="81" t="s">
        <v>3002</v>
      </c>
      <c r="AA310" s="369" t="str">
        <f t="shared" si="29"/>
        <v>17x8.5, 5x150, 0 OS</v>
      </c>
      <c r="AB310" s="82" t="s">
        <v>2194</v>
      </c>
      <c r="AC310" s="92">
        <f>_xlfn.IFNA(VLOOKUP(AB310,ACCESSORIES!F:K,6,FALSE),"N/A")</f>
        <v>33</v>
      </c>
      <c r="AD310" s="82" t="s">
        <v>85</v>
      </c>
      <c r="AE310" s="82" t="s">
        <v>1899</v>
      </c>
      <c r="AF310" s="82" t="s">
        <v>85</v>
      </c>
      <c r="AG310" s="105" t="s">
        <v>1950</v>
      </c>
      <c r="AH310" s="9">
        <f>_xlfn.IFNA(VLOOKUP(AG310,ACCESSORIES!F:K,6,FALSE),"N/A")</f>
        <v>1.1000000000000001</v>
      </c>
      <c r="AI310" s="80" t="s">
        <v>266</v>
      </c>
      <c r="AJ310" s="3" t="s">
        <v>85</v>
      </c>
      <c r="AK310" s="3" t="s">
        <v>85</v>
      </c>
      <c r="AL310" s="3" t="s">
        <v>85</v>
      </c>
      <c r="AM310" s="3">
        <v>16.100000000000001</v>
      </c>
      <c r="AN310" s="3">
        <v>185</v>
      </c>
      <c r="AO310" s="37">
        <v>3</v>
      </c>
      <c r="AP310" s="37">
        <v>15</v>
      </c>
      <c r="AQ310" s="37">
        <v>30</v>
      </c>
      <c r="AR310" s="37">
        <v>53</v>
      </c>
      <c r="AS310" s="37">
        <v>208</v>
      </c>
      <c r="AT310" s="107">
        <v>199</v>
      </c>
      <c r="AU310" s="106">
        <v>110.5</v>
      </c>
      <c r="AV310" s="55">
        <v>42</v>
      </c>
      <c r="AW310" s="55">
        <v>42</v>
      </c>
      <c r="AX310" s="55">
        <v>25</v>
      </c>
      <c r="AY310" s="105" t="s">
        <v>85</v>
      </c>
      <c r="AZ310" s="104" t="str">
        <f>_xlfn.IFNA(VLOOKUP(AY310,ACCESSORIES!F:K,6,FALSE),"N/A")</f>
        <v>N/A</v>
      </c>
      <c r="BA310" s="105" t="s">
        <v>85</v>
      </c>
      <c r="BB310" s="104" t="str">
        <f>_xlfn.IFNA(VLOOKUP(BA310,ACCESSORIES!F:K,6,FALSE),"N/A")</f>
        <v>N/A</v>
      </c>
      <c r="BC310" s="79">
        <v>39.46</v>
      </c>
      <c r="BD310" s="57">
        <v>19.7</v>
      </c>
      <c r="BE310" s="57">
        <v>19.7</v>
      </c>
      <c r="BF310" s="57">
        <v>11</v>
      </c>
      <c r="BG310" s="82">
        <v>36</v>
      </c>
      <c r="BH310" s="122" t="s">
        <v>3551</v>
      </c>
      <c r="BI310" s="51" t="s">
        <v>4217</v>
      </c>
      <c r="BJ310" s="83" t="s">
        <v>4233</v>
      </c>
      <c r="BK310" s="30" t="s">
        <v>5847</v>
      </c>
      <c r="BL310" s="30" t="s">
        <v>5894</v>
      </c>
      <c r="BM310" s="30" t="s">
        <v>5881</v>
      </c>
      <c r="BN310" s="83" t="s">
        <v>5892</v>
      </c>
      <c r="BO310" s="83" t="s">
        <v>5871</v>
      </c>
      <c r="BP310" s="83" t="s">
        <v>4480</v>
      </c>
      <c r="BQ310" s="83" t="s">
        <v>4235</v>
      </c>
      <c r="BR310" s="83"/>
      <c r="BS310" s="83"/>
      <c r="BT310" s="351" t="s">
        <v>3747</v>
      </c>
      <c r="BU310" s="363" t="s">
        <v>3748</v>
      </c>
      <c r="BV310" s="351" t="s">
        <v>3749</v>
      </c>
      <c r="BW310" s="363" t="s">
        <v>3750</v>
      </c>
      <c r="BX310" s="96" t="str">
        <f t="shared" si="34"/>
        <v>MR312, 17x8.5, 0mm Offset, 5x150, 110.5mm Centerbore, Matte Black</v>
      </c>
      <c r="BY310" s="83" t="s">
        <v>4044</v>
      </c>
      <c r="BZ310" s="83" t="s">
        <v>4045</v>
      </c>
      <c r="CA310" s="83" t="str">
        <f t="shared" si="36"/>
        <v>STREET (3XX)</v>
      </c>
    </row>
    <row r="311" spans="1:79" s="39" customFormat="1" ht="15" customHeight="1">
      <c r="A311" s="23">
        <f t="shared" si="33"/>
        <v>309</v>
      </c>
      <c r="B311" s="105" t="s">
        <v>84</v>
      </c>
      <c r="C311" s="105" t="s">
        <v>1072</v>
      </c>
      <c r="D311" s="105" t="s">
        <v>1284</v>
      </c>
      <c r="E311" s="94" t="str">
        <f>CONCATENATE(LEFT(D311,5),VLOOKUP(CONCATENATE(N311,"x",O311),'PART NUMBER GUIDE'!$B$9:$C$45,2,FALSE),VLOOKUP(CONCATENATE(P311, V311), 'PART NUMBER GUIDE'!$Q$6:$R$84, 2, FALSE),VLOOKUP(Y311,'PART NUMBER GUIDE'!$J$8:$K$37,2, FALSE),IF(U311="N/A",IF(ABS(S311)&lt;10,"0"&amp;ABS(S311),ABS(S311)),CONCATENATE(LEFT(U311,1),RIGHT(U311,1))), F311, G311)</f>
        <v>MR31278558900</v>
      </c>
      <c r="F311" s="93"/>
      <c r="G311" s="93"/>
      <c r="H311" s="81" t="s">
        <v>1992</v>
      </c>
      <c r="I311" s="356">
        <v>42736</v>
      </c>
      <c r="J311" s="87" t="s">
        <v>1265</v>
      </c>
      <c r="K311" s="400">
        <v>405</v>
      </c>
      <c r="L311" s="95">
        <f t="shared" si="35"/>
        <v>405</v>
      </c>
      <c r="M311" s="402"/>
      <c r="N311" s="105">
        <v>17</v>
      </c>
      <c r="O311" s="8">
        <v>8.5</v>
      </c>
      <c r="P311" s="105" t="str">
        <f t="shared" si="28"/>
        <v>5x150</v>
      </c>
      <c r="Q311" s="3">
        <v>5</v>
      </c>
      <c r="R311" s="3">
        <v>150</v>
      </c>
      <c r="S311" s="3">
        <v>0</v>
      </c>
      <c r="T311" s="17">
        <v>4.75</v>
      </c>
      <c r="U311" s="106" t="s">
        <v>85</v>
      </c>
      <c r="V311" s="17">
        <v>110.5</v>
      </c>
      <c r="W311" s="8">
        <v>31.67</v>
      </c>
      <c r="X311" s="52">
        <v>2650</v>
      </c>
      <c r="Y311" s="80" t="s">
        <v>5833</v>
      </c>
      <c r="Z311" s="80" t="s">
        <v>3003</v>
      </c>
      <c r="AA311" s="369" t="str">
        <f t="shared" si="29"/>
        <v>17x8.5, 5x150, 0 OS</v>
      </c>
      <c r="AB311" s="82" t="s">
        <v>2194</v>
      </c>
      <c r="AC311" s="92">
        <f>_xlfn.IFNA(VLOOKUP(AB311,ACCESSORIES!F:K,6,FALSE),"N/A")</f>
        <v>33</v>
      </c>
      <c r="AD311" s="82" t="s">
        <v>85</v>
      </c>
      <c r="AE311" s="82" t="s">
        <v>1899</v>
      </c>
      <c r="AF311" s="82" t="s">
        <v>85</v>
      </c>
      <c r="AG311" s="105" t="s">
        <v>1950</v>
      </c>
      <c r="AH311" s="9">
        <f>_xlfn.IFNA(VLOOKUP(AG311,ACCESSORIES!F:K,6,FALSE),"N/A")</f>
        <v>1.1000000000000001</v>
      </c>
      <c r="AI311" s="80" t="s">
        <v>266</v>
      </c>
      <c r="AJ311" s="3" t="s">
        <v>85</v>
      </c>
      <c r="AK311" s="3" t="s">
        <v>85</v>
      </c>
      <c r="AL311" s="3" t="s">
        <v>85</v>
      </c>
      <c r="AM311" s="3">
        <v>16.100000000000001</v>
      </c>
      <c r="AN311" s="3">
        <v>185</v>
      </c>
      <c r="AO311" s="37">
        <v>3</v>
      </c>
      <c r="AP311" s="37">
        <v>15</v>
      </c>
      <c r="AQ311" s="37">
        <v>30</v>
      </c>
      <c r="AR311" s="37">
        <v>53</v>
      </c>
      <c r="AS311" s="37">
        <v>208</v>
      </c>
      <c r="AT311" s="107">
        <v>199</v>
      </c>
      <c r="AU311" s="106">
        <v>110.5</v>
      </c>
      <c r="AV311" s="55">
        <v>42</v>
      </c>
      <c r="AW311" s="55">
        <v>42</v>
      </c>
      <c r="AX311" s="55">
        <v>25</v>
      </c>
      <c r="AY311" s="105" t="s">
        <v>85</v>
      </c>
      <c r="AZ311" s="104" t="str">
        <f>_xlfn.IFNA(VLOOKUP(AY311,ACCESSORIES!F:K,6,FALSE),"N/A")</f>
        <v>N/A</v>
      </c>
      <c r="BA311" s="105" t="s">
        <v>85</v>
      </c>
      <c r="BB311" s="104" t="str">
        <f>_xlfn.IFNA(VLOOKUP(BA311,ACCESSORIES!F:K,6,FALSE),"N/A")</f>
        <v>N/A</v>
      </c>
      <c r="BC311" s="79">
        <v>38.51</v>
      </c>
      <c r="BD311" s="57">
        <v>19.7</v>
      </c>
      <c r="BE311" s="57">
        <v>19.7</v>
      </c>
      <c r="BF311" s="57">
        <v>11</v>
      </c>
      <c r="BG311" s="82">
        <v>36</v>
      </c>
      <c r="BH311" s="122" t="s">
        <v>3551</v>
      </c>
      <c r="BI311" s="51" t="s">
        <v>4217</v>
      </c>
      <c r="BJ311" s="83" t="s">
        <v>4233</v>
      </c>
      <c r="BK311" s="30" t="s">
        <v>5847</v>
      </c>
      <c r="BL311" s="30" t="s">
        <v>5894</v>
      </c>
      <c r="BM311" s="30" t="s">
        <v>5881</v>
      </c>
      <c r="BN311" s="83" t="s">
        <v>5892</v>
      </c>
      <c r="BO311" s="83" t="s">
        <v>5871</v>
      </c>
      <c r="BP311" s="83" t="s">
        <v>4480</v>
      </c>
      <c r="BQ311" s="83" t="s">
        <v>4235</v>
      </c>
      <c r="BR311" s="83"/>
      <c r="BS311" s="83"/>
      <c r="BT311" s="351" t="s">
        <v>3751</v>
      </c>
      <c r="BU311" s="363" t="s">
        <v>3752</v>
      </c>
      <c r="BV311" s="351" t="s">
        <v>3753</v>
      </c>
      <c r="BW311" s="363" t="s">
        <v>3754</v>
      </c>
      <c r="BX311" s="96" t="str">
        <f t="shared" si="34"/>
        <v>MR312, 17x8.5, 0mm Offset, 5x150, 110.5mm Centerbore, Method Bronze - Matte Black Lip</v>
      </c>
      <c r="BY311" s="83" t="s">
        <v>4044</v>
      </c>
      <c r="BZ311" s="83" t="s">
        <v>4045</v>
      </c>
      <c r="CA311" s="83" t="str">
        <f t="shared" si="36"/>
        <v>STREET (3XX)</v>
      </c>
    </row>
    <row r="312" spans="1:79" s="39" customFormat="1" ht="15" customHeight="1">
      <c r="A312" s="23">
        <f t="shared" si="33"/>
        <v>310</v>
      </c>
      <c r="B312" s="105" t="s">
        <v>84</v>
      </c>
      <c r="C312" s="105" t="s">
        <v>1072</v>
      </c>
      <c r="D312" s="105" t="s">
        <v>1284</v>
      </c>
      <c r="E312" s="94" t="str">
        <f>CONCATENATE(LEFT(D312,5),VLOOKUP(CONCATENATE(N312,"x",O312),'PART NUMBER GUIDE'!$B$9:$C$45,2,FALSE),VLOOKUP(CONCATENATE(P312, V312), 'PART NUMBER GUIDE'!$Q$6:$R$84, 2, FALSE),VLOOKUP(Y312,'PART NUMBER GUIDE'!$J$8:$K$37,2, FALSE),IF(U312="N/A",IF(ABS(S312)&lt;10,"0"&amp;ABS(S312),ABS(S312)),CONCATENATE(LEFT(U312,1),RIGHT(U312,1))), F312, G312)</f>
        <v>MR31278560500</v>
      </c>
      <c r="F312" s="93"/>
      <c r="G312" s="93"/>
      <c r="H312" s="81" t="s">
        <v>1993</v>
      </c>
      <c r="I312" s="356">
        <v>42736</v>
      </c>
      <c r="J312" s="87" t="s">
        <v>1265</v>
      </c>
      <c r="K312" s="400">
        <v>372.5</v>
      </c>
      <c r="L312" s="95">
        <f t="shared" si="35"/>
        <v>372.5</v>
      </c>
      <c r="M312" s="402"/>
      <c r="N312" s="105">
        <v>17</v>
      </c>
      <c r="O312" s="8">
        <v>8.5</v>
      </c>
      <c r="P312" s="105" t="str">
        <f t="shared" si="28"/>
        <v>6x5.5</v>
      </c>
      <c r="Q312" s="3">
        <v>6</v>
      </c>
      <c r="R312" s="3">
        <v>5.5</v>
      </c>
      <c r="S312" s="3">
        <v>0</v>
      </c>
      <c r="T312" s="17">
        <v>4.75</v>
      </c>
      <c r="U312" s="106" t="s">
        <v>85</v>
      </c>
      <c r="V312" s="17">
        <v>106.25</v>
      </c>
      <c r="W312" s="8">
        <v>34.54</v>
      </c>
      <c r="X312" s="52">
        <v>2650</v>
      </c>
      <c r="Y312" s="80" t="s">
        <v>2309</v>
      </c>
      <c r="Z312" s="81" t="s">
        <v>3002</v>
      </c>
      <c r="AA312" s="369" t="str">
        <f t="shared" si="29"/>
        <v>17x8.5, 6x5.5, 0 OS</v>
      </c>
      <c r="AB312" s="82" t="s">
        <v>2683</v>
      </c>
      <c r="AC312" s="92">
        <f>_xlfn.IFNA(VLOOKUP(AB312,ACCESSORIES!F:K,6,FALSE),"N/A")</f>
        <v>33</v>
      </c>
      <c r="AD312" s="82" t="s">
        <v>85</v>
      </c>
      <c r="AE312" s="82" t="s">
        <v>1899</v>
      </c>
      <c r="AF312" s="82" t="s">
        <v>85</v>
      </c>
      <c r="AG312" s="105" t="s">
        <v>1950</v>
      </c>
      <c r="AH312" s="9">
        <f>_xlfn.IFNA(VLOOKUP(AG312,ACCESSORIES!F:K,6,FALSE),"N/A")</f>
        <v>1.1000000000000001</v>
      </c>
      <c r="AI312" s="3" t="s">
        <v>265</v>
      </c>
      <c r="AJ312" s="83" t="s">
        <v>1712</v>
      </c>
      <c r="AK312" s="41">
        <f>VLOOKUP(AJ312,ACCESSORIES!F:K,6,FALSE)</f>
        <v>2.75</v>
      </c>
      <c r="AL312" s="3">
        <v>78.3</v>
      </c>
      <c r="AM312" s="3">
        <v>16.100000000000001</v>
      </c>
      <c r="AN312" s="3">
        <v>175</v>
      </c>
      <c r="AO312" s="37">
        <v>4</v>
      </c>
      <c r="AP312" s="37">
        <v>18</v>
      </c>
      <c r="AQ312" s="37">
        <v>30</v>
      </c>
      <c r="AR312" s="37">
        <v>53</v>
      </c>
      <c r="AS312" s="37">
        <v>208</v>
      </c>
      <c r="AT312" s="107">
        <v>199</v>
      </c>
      <c r="AU312" s="106">
        <v>106.25</v>
      </c>
      <c r="AV312" s="55">
        <v>41</v>
      </c>
      <c r="AW312" s="55">
        <v>41</v>
      </c>
      <c r="AX312" s="55">
        <v>25</v>
      </c>
      <c r="AY312" s="105" t="s">
        <v>85</v>
      </c>
      <c r="AZ312" s="104" t="str">
        <f>_xlfn.IFNA(VLOOKUP(AY312,ACCESSORIES!F:K,6,FALSE),"N/A")</f>
        <v>N/A</v>
      </c>
      <c r="BA312" s="105" t="s">
        <v>85</v>
      </c>
      <c r="BB312" s="104" t="str">
        <f>_xlfn.IFNA(VLOOKUP(BA312,ACCESSORIES!F:K,6,FALSE),"N/A")</f>
        <v>N/A</v>
      </c>
      <c r="BC312" s="79">
        <v>39.9</v>
      </c>
      <c r="BD312" s="57">
        <v>19.7</v>
      </c>
      <c r="BE312" s="57">
        <v>19.7</v>
      </c>
      <c r="BF312" s="57">
        <v>11</v>
      </c>
      <c r="BG312" s="82">
        <v>36</v>
      </c>
      <c r="BH312" s="122" t="s">
        <v>3551</v>
      </c>
      <c r="BI312" s="51" t="s">
        <v>4217</v>
      </c>
      <c r="BJ312" s="83" t="s">
        <v>4233</v>
      </c>
      <c r="BK312" s="30" t="s">
        <v>5847</v>
      </c>
      <c r="BL312" s="30" t="s">
        <v>5894</v>
      </c>
      <c r="BM312" s="30" t="s">
        <v>5881</v>
      </c>
      <c r="BN312" s="83" t="s">
        <v>5892</v>
      </c>
      <c r="BO312" s="83" t="s">
        <v>5871</v>
      </c>
      <c r="BP312" s="83" t="s">
        <v>4480</v>
      </c>
      <c r="BQ312" s="83" t="s">
        <v>4235</v>
      </c>
      <c r="BR312" s="83"/>
      <c r="BS312" s="83"/>
      <c r="BT312" s="351" t="s">
        <v>3755</v>
      </c>
      <c r="BU312" s="363" t="s">
        <v>3756</v>
      </c>
      <c r="BV312" s="351" t="s">
        <v>3757</v>
      </c>
      <c r="BW312" s="363" t="s">
        <v>3758</v>
      </c>
      <c r="BX312" s="96" t="str">
        <f t="shared" si="34"/>
        <v>MR312, 17x8.5, 0mm Offset, 6x5.5, 106.25mm Centerbore, Matte Black</v>
      </c>
      <c r="BY312" s="83" t="s">
        <v>4044</v>
      </c>
      <c r="BZ312" s="83" t="s">
        <v>4045</v>
      </c>
      <c r="CA312" s="83" t="str">
        <f t="shared" si="36"/>
        <v>STREET (3XX)</v>
      </c>
    </row>
    <row r="313" spans="1:79" s="39" customFormat="1" ht="15" customHeight="1">
      <c r="A313" s="23">
        <f t="shared" si="33"/>
        <v>311</v>
      </c>
      <c r="B313" s="105" t="s">
        <v>84</v>
      </c>
      <c r="C313" s="105" t="s">
        <v>1072</v>
      </c>
      <c r="D313" s="105" t="s">
        <v>1284</v>
      </c>
      <c r="E313" s="94" t="str">
        <f>CONCATENATE(LEFT(D313,5),VLOOKUP(CONCATENATE(N313,"x",O313),'PART NUMBER GUIDE'!$B$9:$C$45,2,FALSE),VLOOKUP(CONCATENATE(P313, V313), 'PART NUMBER GUIDE'!$Q$6:$R$84, 2, FALSE),VLOOKUP(Y313,'PART NUMBER GUIDE'!$J$8:$K$37,2, FALSE),IF(U313="N/A",IF(ABS(S313)&lt;10,"0"&amp;ABS(S313),ABS(S313)),CONCATENATE(LEFT(U313,1),RIGHT(U313,1))), F313, G313)</f>
        <v>MR31278560900</v>
      </c>
      <c r="F313" s="93"/>
      <c r="G313" s="93"/>
      <c r="H313" s="81" t="s">
        <v>1994</v>
      </c>
      <c r="I313" s="356">
        <v>42736</v>
      </c>
      <c r="J313" s="87" t="s">
        <v>1265</v>
      </c>
      <c r="K313" s="400">
        <v>405</v>
      </c>
      <c r="L313" s="95">
        <f t="shared" si="35"/>
        <v>405</v>
      </c>
      <c r="M313" s="402"/>
      <c r="N313" s="105">
        <v>17</v>
      </c>
      <c r="O313" s="8">
        <v>8.5</v>
      </c>
      <c r="P313" s="105" t="str">
        <f t="shared" si="28"/>
        <v>6x5.5</v>
      </c>
      <c r="Q313" s="3">
        <v>6</v>
      </c>
      <c r="R313" s="3">
        <v>5.5</v>
      </c>
      <c r="S313" s="3">
        <v>0</v>
      </c>
      <c r="T313" s="17">
        <v>4.75</v>
      </c>
      <c r="U313" s="106" t="s">
        <v>85</v>
      </c>
      <c r="V313" s="17">
        <v>106.25</v>
      </c>
      <c r="W313" s="8">
        <v>34.39</v>
      </c>
      <c r="X313" s="52">
        <v>2650</v>
      </c>
      <c r="Y313" s="80" t="s">
        <v>5833</v>
      </c>
      <c r="Z313" s="80" t="s">
        <v>3003</v>
      </c>
      <c r="AA313" s="369" t="str">
        <f t="shared" si="29"/>
        <v>17x8.5, 6x5.5, 0 OS</v>
      </c>
      <c r="AB313" s="82" t="s">
        <v>2683</v>
      </c>
      <c r="AC313" s="92">
        <f>_xlfn.IFNA(VLOOKUP(AB313,ACCESSORIES!F:K,6,FALSE),"N/A")</f>
        <v>33</v>
      </c>
      <c r="AD313" s="82" t="s">
        <v>85</v>
      </c>
      <c r="AE313" s="82" t="s">
        <v>1899</v>
      </c>
      <c r="AF313" s="82" t="s">
        <v>85</v>
      </c>
      <c r="AG313" s="105" t="s">
        <v>1950</v>
      </c>
      <c r="AH313" s="9">
        <f>_xlfn.IFNA(VLOOKUP(AG313,ACCESSORIES!F:K,6,FALSE),"N/A")</f>
        <v>1.1000000000000001</v>
      </c>
      <c r="AI313" s="3" t="s">
        <v>265</v>
      </c>
      <c r="AJ313" s="83" t="s">
        <v>1712</v>
      </c>
      <c r="AK313" s="41">
        <f>VLOOKUP(AJ313,ACCESSORIES!F:K,6,FALSE)</f>
        <v>2.75</v>
      </c>
      <c r="AL313" s="3">
        <v>78.3</v>
      </c>
      <c r="AM313" s="3">
        <v>16.100000000000001</v>
      </c>
      <c r="AN313" s="3">
        <v>175</v>
      </c>
      <c r="AO313" s="37">
        <v>4</v>
      </c>
      <c r="AP313" s="37">
        <v>18</v>
      </c>
      <c r="AQ313" s="37">
        <v>30</v>
      </c>
      <c r="AR313" s="37">
        <v>53</v>
      </c>
      <c r="AS313" s="37">
        <v>208</v>
      </c>
      <c r="AT313" s="107">
        <v>199</v>
      </c>
      <c r="AU313" s="106">
        <v>106.25</v>
      </c>
      <c r="AV313" s="55">
        <v>41</v>
      </c>
      <c r="AW313" s="55">
        <v>41</v>
      </c>
      <c r="AX313" s="55">
        <v>25</v>
      </c>
      <c r="AY313" s="105" t="s">
        <v>85</v>
      </c>
      <c r="AZ313" s="104" t="str">
        <f>_xlfn.IFNA(VLOOKUP(AY313,ACCESSORIES!F:K,6,FALSE),"N/A")</f>
        <v>N/A</v>
      </c>
      <c r="BA313" s="105" t="s">
        <v>85</v>
      </c>
      <c r="BB313" s="104" t="str">
        <f>_xlfn.IFNA(VLOOKUP(BA313,ACCESSORIES!F:K,6,FALSE),"N/A")</f>
        <v>N/A</v>
      </c>
      <c r="BC313" s="79">
        <v>39.72</v>
      </c>
      <c r="BD313" s="57">
        <v>19.7</v>
      </c>
      <c r="BE313" s="57">
        <v>19.7</v>
      </c>
      <c r="BF313" s="57">
        <v>11</v>
      </c>
      <c r="BG313" s="82">
        <v>36</v>
      </c>
      <c r="BH313" s="122" t="s">
        <v>3551</v>
      </c>
      <c r="BI313" s="51" t="s">
        <v>4217</v>
      </c>
      <c r="BJ313" s="83" t="s">
        <v>4233</v>
      </c>
      <c r="BK313" s="30" t="s">
        <v>5847</v>
      </c>
      <c r="BL313" s="30" t="s">
        <v>5894</v>
      </c>
      <c r="BM313" s="30" t="s">
        <v>5881</v>
      </c>
      <c r="BN313" s="83" t="s">
        <v>5892</v>
      </c>
      <c r="BO313" s="83" t="s">
        <v>5871</v>
      </c>
      <c r="BP313" s="83" t="s">
        <v>4480</v>
      </c>
      <c r="BQ313" s="83" t="s">
        <v>4235</v>
      </c>
      <c r="BR313" s="83"/>
      <c r="BS313" s="83"/>
      <c r="BT313" s="351" t="s">
        <v>3759</v>
      </c>
      <c r="BU313" s="363" t="s">
        <v>3760</v>
      </c>
      <c r="BV313" s="351" t="s">
        <v>3761</v>
      </c>
      <c r="BW313" s="363" t="s">
        <v>3762</v>
      </c>
      <c r="BX313" s="96" t="str">
        <f t="shared" si="34"/>
        <v>MR312, 17x8.5, 0mm Offset, 6x5.5, 106.25mm Centerbore, Method Bronze - Matte Black Lip</v>
      </c>
      <c r="BY313" s="83" t="s">
        <v>4044</v>
      </c>
      <c r="BZ313" s="83" t="s">
        <v>4045</v>
      </c>
      <c r="CA313" s="83" t="str">
        <f t="shared" si="36"/>
        <v>STREET (3XX)</v>
      </c>
    </row>
    <row r="314" spans="1:79" s="39" customFormat="1" ht="15" customHeight="1">
      <c r="A314" s="23">
        <f t="shared" si="33"/>
        <v>312</v>
      </c>
      <c r="B314" s="105" t="s">
        <v>84</v>
      </c>
      <c r="C314" s="105" t="s">
        <v>1072</v>
      </c>
      <c r="D314" s="105" t="s">
        <v>1284</v>
      </c>
      <c r="E314" s="94" t="str">
        <f>CONCATENATE(LEFT(D314,5),VLOOKUP(CONCATENATE(N314,"x",O314),'PART NUMBER GUIDE'!$B$9:$C$45,2,FALSE),VLOOKUP(CONCATENATE(P314, V314), 'PART NUMBER GUIDE'!$Q$6:$R$84, 2, FALSE),VLOOKUP(Y314,'PART NUMBER GUIDE'!$J$8:$K$37,2, FALSE),IF(U314="N/A",IF(ABS(S314)&lt;10,"0"&amp;ABS(S314),ABS(S314)),CONCATENATE(LEFT(U314,1),RIGHT(U314,1))), F314, G314)</f>
        <v>MR31278580500</v>
      </c>
      <c r="F314" s="93"/>
      <c r="G314" s="93"/>
      <c r="H314" s="81" t="s">
        <v>1995</v>
      </c>
      <c r="I314" s="356">
        <v>42736</v>
      </c>
      <c r="J314" s="87" t="s">
        <v>1265</v>
      </c>
      <c r="K314" s="400">
        <v>372.5</v>
      </c>
      <c r="L314" s="95">
        <f t="shared" si="35"/>
        <v>372.5</v>
      </c>
      <c r="M314" s="402"/>
      <c r="N314" s="105">
        <v>17</v>
      </c>
      <c r="O314" s="8">
        <v>8.5</v>
      </c>
      <c r="P314" s="105" t="str">
        <f t="shared" si="28"/>
        <v>8x6.5</v>
      </c>
      <c r="Q314" s="3">
        <v>8</v>
      </c>
      <c r="R314" s="3">
        <v>6.5</v>
      </c>
      <c r="S314" s="3">
        <v>0</v>
      </c>
      <c r="T314" s="17">
        <v>4.75</v>
      </c>
      <c r="U314" s="106" t="s">
        <v>85</v>
      </c>
      <c r="V314" s="17">
        <v>130.81</v>
      </c>
      <c r="W314" s="8">
        <v>30.97</v>
      </c>
      <c r="X314" s="52">
        <v>3640</v>
      </c>
      <c r="Y314" s="80" t="s">
        <v>2309</v>
      </c>
      <c r="Z314" s="81" t="s">
        <v>3002</v>
      </c>
      <c r="AA314" s="369" t="str">
        <f t="shared" si="29"/>
        <v>17x8.5, 8x6.5, 0 OS</v>
      </c>
      <c r="AB314" s="82" t="s">
        <v>1606</v>
      </c>
      <c r="AC314" s="92">
        <f>_xlfn.IFNA(VLOOKUP(AB314,ACCESSORIES!F:K,6,FALSE),"N/A")</f>
        <v>33</v>
      </c>
      <c r="AD314" s="82" t="s">
        <v>85</v>
      </c>
      <c r="AE314" s="82" t="s">
        <v>85</v>
      </c>
      <c r="AF314" s="3" t="s">
        <v>3020</v>
      </c>
      <c r="AG314" s="105" t="s">
        <v>1950</v>
      </c>
      <c r="AH314" s="9">
        <f>_xlfn.IFNA(VLOOKUP(AG314,ACCESSORIES!F:K,6,FALSE),"N/A")</f>
        <v>1.1000000000000001</v>
      </c>
      <c r="AI314" s="80" t="s">
        <v>266</v>
      </c>
      <c r="AJ314" s="3" t="s">
        <v>85</v>
      </c>
      <c r="AK314" s="3" t="s">
        <v>85</v>
      </c>
      <c r="AL314" s="3" t="s">
        <v>85</v>
      </c>
      <c r="AM314" s="3">
        <v>16.100000000000001</v>
      </c>
      <c r="AN314" s="3">
        <v>200</v>
      </c>
      <c r="AO314" s="37">
        <v>3</v>
      </c>
      <c r="AP314" s="37">
        <v>3</v>
      </c>
      <c r="AQ314" s="37">
        <v>28</v>
      </c>
      <c r="AR314" s="37">
        <v>50</v>
      </c>
      <c r="AS314" s="37">
        <v>208</v>
      </c>
      <c r="AT314" s="107">
        <v>199</v>
      </c>
      <c r="AU314" s="106">
        <v>126</v>
      </c>
      <c r="AV314" s="55">
        <v>89</v>
      </c>
      <c r="AW314" s="55">
        <v>89</v>
      </c>
      <c r="AX314" s="55">
        <v>25</v>
      </c>
      <c r="AY314" s="105" t="s">
        <v>85</v>
      </c>
      <c r="AZ314" s="104" t="str">
        <f>_xlfn.IFNA(VLOOKUP(AY314,ACCESSORIES!F:K,6,FALSE),"N/A")</f>
        <v>N/A</v>
      </c>
      <c r="BA314" s="105" t="s">
        <v>85</v>
      </c>
      <c r="BB314" s="104" t="str">
        <f>_xlfn.IFNA(VLOOKUP(BA314,ACCESSORIES!F:K,6,FALSE),"N/A")</f>
        <v>N/A</v>
      </c>
      <c r="BC314" s="79">
        <v>36.270000000000003</v>
      </c>
      <c r="BD314" s="57">
        <v>19.7</v>
      </c>
      <c r="BE314" s="57">
        <v>19.7</v>
      </c>
      <c r="BF314" s="57">
        <v>11</v>
      </c>
      <c r="BG314" s="82">
        <v>36</v>
      </c>
      <c r="BH314" s="122" t="s">
        <v>3551</v>
      </c>
      <c r="BI314" s="51" t="s">
        <v>4217</v>
      </c>
      <c r="BJ314" s="83" t="s">
        <v>4233</v>
      </c>
      <c r="BK314" s="30" t="s">
        <v>5847</v>
      </c>
      <c r="BL314" s="30" t="s">
        <v>5894</v>
      </c>
      <c r="BM314" s="30" t="s">
        <v>5881</v>
      </c>
      <c r="BN314" s="83" t="s">
        <v>5892</v>
      </c>
      <c r="BO314" s="83" t="s">
        <v>5871</v>
      </c>
      <c r="BP314" s="83" t="s">
        <v>4480</v>
      </c>
      <c r="BQ314" s="83" t="s">
        <v>4235</v>
      </c>
      <c r="BR314" s="83"/>
      <c r="BS314" s="83"/>
      <c r="BT314" s="351" t="s">
        <v>3763</v>
      </c>
      <c r="BU314" s="363" t="s">
        <v>3764</v>
      </c>
      <c r="BV314" s="351" t="s">
        <v>3765</v>
      </c>
      <c r="BW314" s="363" t="s">
        <v>3766</v>
      </c>
      <c r="BX314" s="96" t="str">
        <f t="shared" si="34"/>
        <v>MR312, 17x8.5, 0mm Offset, 8x6.5, 130.81mm Centerbore, Matte Black</v>
      </c>
      <c r="BY314" s="83" t="s">
        <v>4044</v>
      </c>
      <c r="BZ314" s="83" t="s">
        <v>4045</v>
      </c>
      <c r="CA314" s="83" t="str">
        <f t="shared" si="36"/>
        <v>STREET (3XX)</v>
      </c>
    </row>
    <row r="315" spans="1:79" s="39" customFormat="1" ht="15" customHeight="1">
      <c r="A315" s="23">
        <f t="shared" si="33"/>
        <v>313</v>
      </c>
      <c r="B315" s="105" t="s">
        <v>84</v>
      </c>
      <c r="C315" s="105" t="s">
        <v>1072</v>
      </c>
      <c r="D315" s="105" t="s">
        <v>1284</v>
      </c>
      <c r="E315" s="94" t="str">
        <f>CONCATENATE(LEFT(D315,5),VLOOKUP(CONCATENATE(N315,"x",O315),'PART NUMBER GUIDE'!$B$9:$C$45,2,FALSE),VLOOKUP(CONCATENATE(P315, V315), 'PART NUMBER GUIDE'!$Q$6:$R$84, 2, FALSE),VLOOKUP(Y315,'PART NUMBER GUIDE'!$J$8:$K$37,2, FALSE),IF(U315="N/A",IF(ABS(S315)&lt;10,"0"&amp;ABS(S315),ABS(S315)),CONCATENATE(LEFT(U315,1),RIGHT(U315,1))), F315, G315)</f>
        <v>MR31278587500</v>
      </c>
      <c r="F315" s="93"/>
      <c r="G315" s="93"/>
      <c r="H315" s="81" t="s">
        <v>1997</v>
      </c>
      <c r="I315" s="356">
        <v>42736</v>
      </c>
      <c r="J315" s="43" t="s">
        <v>4038</v>
      </c>
      <c r="K315" s="400">
        <v>372.5</v>
      </c>
      <c r="L315" s="95" t="str">
        <f t="shared" si="35"/>
        <v/>
      </c>
      <c r="M315" s="402"/>
      <c r="N315" s="105">
        <v>17</v>
      </c>
      <c r="O315" s="8">
        <v>8.5</v>
      </c>
      <c r="P315" s="105" t="str">
        <f t="shared" si="28"/>
        <v>8x170</v>
      </c>
      <c r="Q315" s="3">
        <v>8</v>
      </c>
      <c r="R315" s="3">
        <v>170</v>
      </c>
      <c r="S315" s="3">
        <v>0</v>
      </c>
      <c r="T315" s="17">
        <v>4.75</v>
      </c>
      <c r="U315" s="106" t="s">
        <v>85</v>
      </c>
      <c r="V315" s="17">
        <v>130.81</v>
      </c>
      <c r="W315" s="8">
        <v>34.94</v>
      </c>
      <c r="X315" s="52">
        <v>3640</v>
      </c>
      <c r="Y315" s="80" t="s">
        <v>2309</v>
      </c>
      <c r="Z315" s="81" t="s">
        <v>3002</v>
      </c>
      <c r="AA315" s="369" t="str">
        <f t="shared" si="29"/>
        <v>17x8.5, 8x170, 0 OS</v>
      </c>
      <c r="AB315" s="82" t="s">
        <v>1864</v>
      </c>
      <c r="AC315" s="92">
        <f>_xlfn.IFNA(VLOOKUP(AB315,ACCESSORIES!F:K,6,FALSE),"N/A")</f>
        <v>33</v>
      </c>
      <c r="AD315" s="82" t="s">
        <v>85</v>
      </c>
      <c r="AE315" s="82" t="s">
        <v>85</v>
      </c>
      <c r="AF315" s="3" t="s">
        <v>3020</v>
      </c>
      <c r="AG315" s="105" t="s">
        <v>1950</v>
      </c>
      <c r="AH315" s="9">
        <f>_xlfn.IFNA(VLOOKUP(AG315,ACCESSORIES!F:K,6,FALSE),"N/A")</f>
        <v>1.1000000000000001</v>
      </c>
      <c r="AI315" s="80" t="s">
        <v>266</v>
      </c>
      <c r="AJ315" s="3" t="s">
        <v>85</v>
      </c>
      <c r="AK315" s="3" t="s">
        <v>85</v>
      </c>
      <c r="AL315" s="3" t="s">
        <v>85</v>
      </c>
      <c r="AM315" s="3">
        <v>16.100000000000001</v>
      </c>
      <c r="AN315" s="3">
        <v>210</v>
      </c>
      <c r="AO315" s="37">
        <v>3</v>
      </c>
      <c r="AP315" s="37">
        <v>3</v>
      </c>
      <c r="AQ315" s="37">
        <v>26</v>
      </c>
      <c r="AR315" s="37">
        <v>53</v>
      </c>
      <c r="AS315" s="37">
        <v>208</v>
      </c>
      <c r="AT315" s="107">
        <v>199</v>
      </c>
      <c r="AU315" s="106">
        <v>128</v>
      </c>
      <c r="AV315" s="55">
        <v>97.7</v>
      </c>
      <c r="AW315" s="55">
        <v>107</v>
      </c>
      <c r="AX315" s="55">
        <v>25</v>
      </c>
      <c r="AY315" s="105" t="s">
        <v>85</v>
      </c>
      <c r="AZ315" s="104" t="str">
        <f>_xlfn.IFNA(VLOOKUP(AY315,ACCESSORIES!F:K,6,FALSE),"N/A")</f>
        <v>N/A</v>
      </c>
      <c r="BA315" s="105" t="s">
        <v>85</v>
      </c>
      <c r="BB315" s="104" t="str">
        <f>_xlfn.IFNA(VLOOKUP(BA315,ACCESSORIES!F:K,6,FALSE),"N/A")</f>
        <v>N/A</v>
      </c>
      <c r="BC315" s="79">
        <v>40.01</v>
      </c>
      <c r="BD315" s="57">
        <v>19.7</v>
      </c>
      <c r="BE315" s="57">
        <v>19.7</v>
      </c>
      <c r="BF315" s="57">
        <v>11</v>
      </c>
      <c r="BG315" s="82">
        <v>36</v>
      </c>
      <c r="BH315" s="122" t="s">
        <v>3551</v>
      </c>
      <c r="BI315" s="51" t="s">
        <v>4217</v>
      </c>
      <c r="BJ315" s="83" t="s">
        <v>4233</v>
      </c>
      <c r="BK315" s="30" t="s">
        <v>5847</v>
      </c>
      <c r="BL315" s="30" t="s">
        <v>5894</v>
      </c>
      <c r="BM315" s="30" t="s">
        <v>5881</v>
      </c>
      <c r="BN315" s="83" t="s">
        <v>5892</v>
      </c>
      <c r="BO315" s="83" t="s">
        <v>5871</v>
      </c>
      <c r="BP315" s="83" t="s">
        <v>4480</v>
      </c>
      <c r="BQ315" s="83" t="s">
        <v>4235</v>
      </c>
      <c r="BR315" s="83"/>
      <c r="BS315" s="83"/>
      <c r="BT315" s="351" t="s">
        <v>3763</v>
      </c>
      <c r="BU315" s="363" t="s">
        <v>3764</v>
      </c>
      <c r="BV315" s="351" t="s">
        <v>3765</v>
      </c>
      <c r="BW315" s="363" t="s">
        <v>3766</v>
      </c>
      <c r="BX315" s="96" t="str">
        <f t="shared" si="34"/>
        <v>CLOSEOUT - MR312, 17x8.5, 0mm Offset, 8x170, 130.81mm Centerbore, Matte Black</v>
      </c>
      <c r="BY315" s="83" t="s">
        <v>4044</v>
      </c>
      <c r="BZ315" s="83" t="s">
        <v>4045</v>
      </c>
      <c r="CA315" s="83" t="str">
        <f t="shared" si="36"/>
        <v>STREET (3XX)</v>
      </c>
    </row>
    <row r="316" spans="1:79" s="39" customFormat="1" ht="15" customHeight="1">
      <c r="A316" s="23">
        <f t="shared" si="33"/>
        <v>314</v>
      </c>
      <c r="B316" s="105" t="s">
        <v>84</v>
      </c>
      <c r="C316" s="105" t="s">
        <v>1072</v>
      </c>
      <c r="D316" s="105" t="s">
        <v>1284</v>
      </c>
      <c r="E316" s="94" t="str">
        <f>CONCATENATE(LEFT(D316,5),VLOOKUP(CONCATENATE(N316,"x",O316),'PART NUMBER GUIDE'!$B$9:$C$45,2,FALSE),VLOOKUP(CONCATENATE(P316, V316), 'PART NUMBER GUIDE'!$Q$6:$R$84, 2, FALSE),VLOOKUP(Y316,'PART NUMBER GUIDE'!$J$8:$K$37,2, FALSE),IF(U316="N/A",IF(ABS(S316)&lt;10,"0"&amp;ABS(S316),ABS(S316)),CONCATENATE(LEFT(U316,1),RIGHT(U316,1))), F316, G316)</f>
        <v>MR31279050512N</v>
      </c>
      <c r="F316" s="93" t="s">
        <v>2239</v>
      </c>
      <c r="G316" s="93"/>
      <c r="H316" s="81" t="s">
        <v>2001</v>
      </c>
      <c r="I316" s="356">
        <v>42736</v>
      </c>
      <c r="J316" s="87" t="s">
        <v>1265</v>
      </c>
      <c r="K316" s="400">
        <v>389</v>
      </c>
      <c r="L316" s="95">
        <f t="shared" si="35"/>
        <v>389</v>
      </c>
      <c r="M316" s="402"/>
      <c r="N316" s="30">
        <v>17</v>
      </c>
      <c r="O316" s="8">
        <v>9</v>
      </c>
      <c r="P316" s="105" t="str">
        <f t="shared" si="28"/>
        <v>5x5</v>
      </c>
      <c r="Q316" s="3">
        <v>5</v>
      </c>
      <c r="R316" s="30">
        <v>5</v>
      </c>
      <c r="S316" s="30">
        <v>-12</v>
      </c>
      <c r="T316" s="17">
        <v>4.5</v>
      </c>
      <c r="U316" s="106" t="s">
        <v>85</v>
      </c>
      <c r="V316" s="17">
        <v>71.5</v>
      </c>
      <c r="W316" s="8">
        <v>34.979999999999997</v>
      </c>
      <c r="X316" s="52">
        <v>2650</v>
      </c>
      <c r="Y316" s="80" t="s">
        <v>2309</v>
      </c>
      <c r="Z316" s="81" t="s">
        <v>3002</v>
      </c>
      <c r="AA316" s="369" t="str">
        <f t="shared" si="29"/>
        <v>17x9, 5x5, -12 OS</v>
      </c>
      <c r="AB316" s="82" t="s">
        <v>2192</v>
      </c>
      <c r="AC316" s="92">
        <f>_xlfn.IFNA(VLOOKUP(AB316,ACCESSORIES!F:K,6,FALSE),"N/A")</f>
        <v>33</v>
      </c>
      <c r="AD316" s="82" t="s">
        <v>85</v>
      </c>
      <c r="AE316" s="82" t="s">
        <v>1899</v>
      </c>
      <c r="AF316" s="82" t="s">
        <v>85</v>
      </c>
      <c r="AG316" s="105" t="s">
        <v>1950</v>
      </c>
      <c r="AH316" s="9">
        <f>_xlfn.IFNA(VLOOKUP(AG316,ACCESSORIES!F:K,6,FALSE),"N/A")</f>
        <v>1.1000000000000001</v>
      </c>
      <c r="AI316" s="80" t="s">
        <v>266</v>
      </c>
      <c r="AJ316" s="3" t="s">
        <v>85</v>
      </c>
      <c r="AK316" s="3" t="s">
        <v>85</v>
      </c>
      <c r="AL316" s="3" t="s">
        <v>85</v>
      </c>
      <c r="AM316" s="3">
        <v>16.100000000000001</v>
      </c>
      <c r="AN316" s="3">
        <v>175</v>
      </c>
      <c r="AO316" s="37">
        <v>4</v>
      </c>
      <c r="AP316" s="37">
        <v>21</v>
      </c>
      <c r="AQ316" s="37">
        <v>39</v>
      </c>
      <c r="AR316" s="37">
        <v>61</v>
      </c>
      <c r="AS316" s="37">
        <v>208</v>
      </c>
      <c r="AT316" s="107">
        <v>204</v>
      </c>
      <c r="AU316" s="106">
        <v>71.5</v>
      </c>
      <c r="AV316" s="55">
        <v>36</v>
      </c>
      <c r="AW316" s="55">
        <v>36</v>
      </c>
      <c r="AX316" s="55">
        <v>23</v>
      </c>
      <c r="AY316" s="105" t="s">
        <v>85</v>
      </c>
      <c r="AZ316" s="104" t="str">
        <f>_xlfn.IFNA(VLOOKUP(AY316,ACCESSORIES!F:K,6,FALSE),"N/A")</f>
        <v>N/A</v>
      </c>
      <c r="BA316" s="105" t="s">
        <v>85</v>
      </c>
      <c r="BB316" s="104" t="str">
        <f>_xlfn.IFNA(VLOOKUP(BA316,ACCESSORIES!F:K,6,FALSE),"N/A")</f>
        <v>N/A</v>
      </c>
      <c r="BC316" s="79">
        <v>39.61</v>
      </c>
      <c r="BD316" s="57">
        <v>19.7</v>
      </c>
      <c r="BE316" s="57">
        <v>19.7</v>
      </c>
      <c r="BF316" s="57">
        <v>11.5</v>
      </c>
      <c r="BG316" s="82">
        <v>36</v>
      </c>
      <c r="BH316" s="122" t="s">
        <v>3551</v>
      </c>
      <c r="BI316" s="51" t="s">
        <v>4217</v>
      </c>
      <c r="BJ316" s="83" t="s">
        <v>4233</v>
      </c>
      <c r="BK316" s="30" t="s">
        <v>5847</v>
      </c>
      <c r="BL316" s="30" t="s">
        <v>5894</v>
      </c>
      <c r="BM316" s="30" t="s">
        <v>5881</v>
      </c>
      <c r="BN316" s="83" t="s">
        <v>5892</v>
      </c>
      <c r="BO316" s="83" t="s">
        <v>5871</v>
      </c>
      <c r="BP316" s="83" t="s">
        <v>4480</v>
      </c>
      <c r="BQ316" s="83" t="s">
        <v>4235</v>
      </c>
      <c r="BR316" s="83"/>
      <c r="BS316" s="83"/>
      <c r="BT316" s="351" t="s">
        <v>3747</v>
      </c>
      <c r="BU316" s="363" t="s">
        <v>3748</v>
      </c>
      <c r="BV316" s="351" t="s">
        <v>3749</v>
      </c>
      <c r="BW316" s="363" t="s">
        <v>3750</v>
      </c>
      <c r="BX316" s="96" t="str">
        <f t="shared" si="34"/>
        <v>MR312, 17x9, -12mm Offset, 5x5, 71.5mm Centerbore, Matte Black</v>
      </c>
      <c r="BY316" s="83" t="s">
        <v>4044</v>
      </c>
      <c r="BZ316" s="83" t="s">
        <v>4045</v>
      </c>
      <c r="CA316" s="83" t="str">
        <f t="shared" si="36"/>
        <v>STREET (3XX)</v>
      </c>
    </row>
    <row r="317" spans="1:79" s="39" customFormat="1" ht="15" customHeight="1">
      <c r="A317" s="23">
        <f t="shared" si="33"/>
        <v>315</v>
      </c>
      <c r="B317" s="105" t="s">
        <v>84</v>
      </c>
      <c r="C317" s="105" t="s">
        <v>1072</v>
      </c>
      <c r="D317" s="105" t="s">
        <v>1284</v>
      </c>
      <c r="E317" s="94" t="str">
        <f>CONCATENATE(LEFT(D317,5),VLOOKUP(CONCATENATE(N317,"x",O317),'PART NUMBER GUIDE'!$B$9:$C$45,2,FALSE),VLOOKUP(CONCATENATE(P317, V317), 'PART NUMBER GUIDE'!$Q$6:$R$84, 2, FALSE),VLOOKUP(Y317,'PART NUMBER GUIDE'!$J$8:$K$37,2, FALSE),IF(U317="N/A",IF(ABS(S317)&lt;10,"0"&amp;ABS(S317),ABS(S317)),CONCATENATE(LEFT(U317,1),RIGHT(U317,1))), F317, G317)</f>
        <v>MR31279050912N</v>
      </c>
      <c r="F317" s="93" t="s">
        <v>2239</v>
      </c>
      <c r="G317" s="93"/>
      <c r="H317" s="81" t="s">
        <v>2002</v>
      </c>
      <c r="I317" s="356">
        <v>42736</v>
      </c>
      <c r="J317" s="87" t="s">
        <v>1265</v>
      </c>
      <c r="K317" s="400">
        <v>421</v>
      </c>
      <c r="L317" s="95">
        <f t="shared" si="35"/>
        <v>421</v>
      </c>
      <c r="M317" s="402"/>
      <c r="N317" s="30">
        <v>17</v>
      </c>
      <c r="O317" s="8">
        <v>9</v>
      </c>
      <c r="P317" s="105" t="str">
        <f t="shared" si="28"/>
        <v>5x5</v>
      </c>
      <c r="Q317" s="3">
        <v>5</v>
      </c>
      <c r="R317" s="30">
        <v>5</v>
      </c>
      <c r="S317" s="30">
        <v>-12</v>
      </c>
      <c r="T317" s="17">
        <v>4.5</v>
      </c>
      <c r="U317" s="106" t="s">
        <v>85</v>
      </c>
      <c r="V317" s="17">
        <v>71.5</v>
      </c>
      <c r="W317" s="8">
        <v>33.619999999999997</v>
      </c>
      <c r="X317" s="52">
        <v>2650</v>
      </c>
      <c r="Y317" s="80" t="s">
        <v>5833</v>
      </c>
      <c r="Z317" s="80" t="s">
        <v>3003</v>
      </c>
      <c r="AA317" s="369" t="str">
        <f t="shared" si="29"/>
        <v>17x9, 5x5, -12 OS</v>
      </c>
      <c r="AB317" s="82" t="s">
        <v>2192</v>
      </c>
      <c r="AC317" s="92">
        <f>_xlfn.IFNA(VLOOKUP(AB317,ACCESSORIES!F:K,6,FALSE),"N/A")</f>
        <v>33</v>
      </c>
      <c r="AD317" s="82" t="s">
        <v>85</v>
      </c>
      <c r="AE317" s="82" t="s">
        <v>1899</v>
      </c>
      <c r="AF317" s="82" t="s">
        <v>85</v>
      </c>
      <c r="AG317" s="105" t="s">
        <v>1950</v>
      </c>
      <c r="AH317" s="9">
        <f>_xlfn.IFNA(VLOOKUP(AG317,ACCESSORIES!F:K,6,FALSE),"N/A")</f>
        <v>1.1000000000000001</v>
      </c>
      <c r="AI317" s="80" t="s">
        <v>266</v>
      </c>
      <c r="AJ317" s="3" t="s">
        <v>85</v>
      </c>
      <c r="AK317" s="3" t="s">
        <v>85</v>
      </c>
      <c r="AL317" s="3" t="s">
        <v>85</v>
      </c>
      <c r="AM317" s="3">
        <v>16.100000000000001</v>
      </c>
      <c r="AN317" s="3">
        <v>175</v>
      </c>
      <c r="AO317" s="37">
        <v>4</v>
      </c>
      <c r="AP317" s="37">
        <v>21</v>
      </c>
      <c r="AQ317" s="37">
        <v>39</v>
      </c>
      <c r="AR317" s="37">
        <v>61</v>
      </c>
      <c r="AS317" s="37">
        <v>208</v>
      </c>
      <c r="AT317" s="107">
        <v>204</v>
      </c>
      <c r="AU317" s="106">
        <v>71.5</v>
      </c>
      <c r="AV317" s="55">
        <v>36</v>
      </c>
      <c r="AW317" s="55">
        <v>36</v>
      </c>
      <c r="AX317" s="55">
        <v>23</v>
      </c>
      <c r="AY317" s="105" t="s">
        <v>85</v>
      </c>
      <c r="AZ317" s="104" t="str">
        <f>_xlfn.IFNA(VLOOKUP(AY317,ACCESSORIES!F:K,6,FALSE),"N/A")</f>
        <v>N/A</v>
      </c>
      <c r="BA317" s="105" t="s">
        <v>85</v>
      </c>
      <c r="BB317" s="104" t="str">
        <f>_xlfn.IFNA(VLOOKUP(BA317,ACCESSORIES!F:K,6,FALSE),"N/A")</f>
        <v>N/A</v>
      </c>
      <c r="BC317" s="79">
        <v>39.020000000000003</v>
      </c>
      <c r="BD317" s="57">
        <v>19.7</v>
      </c>
      <c r="BE317" s="57">
        <v>19.7</v>
      </c>
      <c r="BF317" s="57">
        <v>11.5</v>
      </c>
      <c r="BG317" s="82">
        <v>36</v>
      </c>
      <c r="BH317" s="122" t="s">
        <v>3551</v>
      </c>
      <c r="BI317" s="51" t="s">
        <v>4217</v>
      </c>
      <c r="BJ317" s="83" t="s">
        <v>4233</v>
      </c>
      <c r="BK317" s="30" t="s">
        <v>5847</v>
      </c>
      <c r="BL317" s="30" t="s">
        <v>5894</v>
      </c>
      <c r="BM317" s="30" t="s">
        <v>5881</v>
      </c>
      <c r="BN317" s="83" t="s">
        <v>5892</v>
      </c>
      <c r="BO317" s="83" t="s">
        <v>5871</v>
      </c>
      <c r="BP317" s="83" t="s">
        <v>4480</v>
      </c>
      <c r="BQ317" s="83" t="s">
        <v>4235</v>
      </c>
      <c r="BR317" s="83"/>
      <c r="BS317" s="83"/>
      <c r="BT317" s="351" t="s">
        <v>3751</v>
      </c>
      <c r="BU317" s="363" t="s">
        <v>3752</v>
      </c>
      <c r="BV317" s="351" t="s">
        <v>3753</v>
      </c>
      <c r="BW317" s="363" t="s">
        <v>3754</v>
      </c>
      <c r="BX317" s="96" t="str">
        <f t="shared" si="34"/>
        <v>MR312, 17x9, -12mm Offset, 5x5, 71.5mm Centerbore, Method Bronze - Matte Black Lip</v>
      </c>
      <c r="BY317" s="83" t="s">
        <v>4044</v>
      </c>
      <c r="BZ317" s="83" t="s">
        <v>4045</v>
      </c>
      <c r="CA317" s="83" t="str">
        <f t="shared" si="36"/>
        <v>STREET (3XX)</v>
      </c>
    </row>
    <row r="318" spans="1:79" s="39" customFormat="1" ht="15" customHeight="1">
      <c r="A318" s="23">
        <f t="shared" si="33"/>
        <v>316</v>
      </c>
      <c r="B318" s="105" t="s">
        <v>84</v>
      </c>
      <c r="C318" s="105" t="s">
        <v>1072</v>
      </c>
      <c r="D318" s="105" t="s">
        <v>1284</v>
      </c>
      <c r="E318" s="94" t="str">
        <f>CONCATENATE(LEFT(D318,5),VLOOKUP(CONCATENATE(N318,"x",O318),'PART NUMBER GUIDE'!$B$9:$C$45,2,FALSE),VLOOKUP(CONCATENATE(P318, V318), 'PART NUMBER GUIDE'!$Q$6:$R$84, 2, FALSE),VLOOKUP(Y318,'PART NUMBER GUIDE'!$J$8:$K$37,2, FALSE),IF(U318="N/A",IF(ABS(S318)&lt;10,"0"&amp;ABS(S318),ABS(S318)),CONCATENATE(LEFT(U318,1),RIGHT(U318,1))), F318, G318)</f>
        <v>MR31279060512N</v>
      </c>
      <c r="F318" s="93" t="s">
        <v>2239</v>
      </c>
      <c r="G318" s="93"/>
      <c r="H318" s="81" t="s">
        <v>2003</v>
      </c>
      <c r="I318" s="356">
        <v>42736</v>
      </c>
      <c r="J318" s="87" t="s">
        <v>1265</v>
      </c>
      <c r="K318" s="400">
        <v>389</v>
      </c>
      <c r="L318" s="95">
        <f t="shared" si="35"/>
        <v>389</v>
      </c>
      <c r="M318" s="402"/>
      <c r="N318" s="30">
        <v>17</v>
      </c>
      <c r="O318" s="8">
        <v>9</v>
      </c>
      <c r="P318" s="105" t="str">
        <f t="shared" si="28"/>
        <v>6x5.5</v>
      </c>
      <c r="Q318" s="3">
        <v>6</v>
      </c>
      <c r="R318" s="30">
        <v>5.5</v>
      </c>
      <c r="S318" s="30">
        <v>-12</v>
      </c>
      <c r="T318" s="17">
        <v>4.5</v>
      </c>
      <c r="U318" s="106" t="s">
        <v>85</v>
      </c>
      <c r="V318" s="17">
        <v>106.25</v>
      </c>
      <c r="W318" s="8">
        <v>34.25</v>
      </c>
      <c r="X318" s="52">
        <v>2650</v>
      </c>
      <c r="Y318" s="80" t="s">
        <v>2309</v>
      </c>
      <c r="Z318" s="81" t="s">
        <v>3002</v>
      </c>
      <c r="AA318" s="369" t="str">
        <f t="shared" si="29"/>
        <v>17x9, 6x5.5, -12 OS</v>
      </c>
      <c r="AB318" s="82" t="s">
        <v>2683</v>
      </c>
      <c r="AC318" s="92">
        <f>_xlfn.IFNA(VLOOKUP(AB318,ACCESSORIES!F:K,6,FALSE),"N/A")</f>
        <v>33</v>
      </c>
      <c r="AD318" s="82" t="s">
        <v>85</v>
      </c>
      <c r="AE318" s="82" t="s">
        <v>1899</v>
      </c>
      <c r="AF318" s="82" t="s">
        <v>85</v>
      </c>
      <c r="AG318" s="105" t="s">
        <v>1950</v>
      </c>
      <c r="AH318" s="9">
        <f>_xlfn.IFNA(VLOOKUP(AG318,ACCESSORIES!F:K,6,FALSE),"N/A")</f>
        <v>1.1000000000000001</v>
      </c>
      <c r="AI318" s="3" t="s">
        <v>265</v>
      </c>
      <c r="AJ318" s="83" t="s">
        <v>1712</v>
      </c>
      <c r="AK318" s="41">
        <f>VLOOKUP(AJ318,ACCESSORIES!F:K,6,FALSE)</f>
        <v>2.75</v>
      </c>
      <c r="AL318" s="3">
        <v>78.3</v>
      </c>
      <c r="AM318" s="3">
        <v>16.100000000000001</v>
      </c>
      <c r="AN318" s="3">
        <v>175</v>
      </c>
      <c r="AO318" s="37">
        <v>4</v>
      </c>
      <c r="AP318" s="37">
        <v>21</v>
      </c>
      <c r="AQ318" s="37">
        <v>39</v>
      </c>
      <c r="AR318" s="37">
        <v>61</v>
      </c>
      <c r="AS318" s="37">
        <v>208</v>
      </c>
      <c r="AT318" s="107">
        <v>204</v>
      </c>
      <c r="AU318" s="106">
        <v>106.25</v>
      </c>
      <c r="AV318" s="55">
        <v>41</v>
      </c>
      <c r="AW318" s="55">
        <v>41</v>
      </c>
      <c r="AX318" s="55">
        <v>23</v>
      </c>
      <c r="AY318" s="105" t="s">
        <v>85</v>
      </c>
      <c r="AZ318" s="104" t="str">
        <f>_xlfn.IFNA(VLOOKUP(AY318,ACCESSORIES!F:K,6,FALSE),"N/A")</f>
        <v>N/A</v>
      </c>
      <c r="BA318" s="105" t="s">
        <v>85</v>
      </c>
      <c r="BB318" s="104" t="str">
        <f>_xlfn.IFNA(VLOOKUP(BA318,ACCESSORIES!F:K,6,FALSE),"N/A")</f>
        <v>N/A</v>
      </c>
      <c r="BC318" s="79">
        <v>39.76</v>
      </c>
      <c r="BD318" s="57">
        <v>19.7</v>
      </c>
      <c r="BE318" s="57">
        <v>19.7</v>
      </c>
      <c r="BF318" s="57">
        <v>11.5</v>
      </c>
      <c r="BG318" s="82">
        <v>36</v>
      </c>
      <c r="BH318" s="122" t="s">
        <v>3551</v>
      </c>
      <c r="BI318" s="51" t="s">
        <v>4217</v>
      </c>
      <c r="BJ318" s="83" t="s">
        <v>4233</v>
      </c>
      <c r="BK318" s="30" t="s">
        <v>5847</v>
      </c>
      <c r="BL318" s="30" t="s">
        <v>5894</v>
      </c>
      <c r="BM318" s="30" t="s">
        <v>5881</v>
      </c>
      <c r="BN318" s="83" t="s">
        <v>5892</v>
      </c>
      <c r="BO318" s="83" t="s">
        <v>5871</v>
      </c>
      <c r="BP318" s="83" t="s">
        <v>4480</v>
      </c>
      <c r="BQ318" s="83" t="s">
        <v>4235</v>
      </c>
      <c r="BR318" s="83"/>
      <c r="BS318" s="83"/>
      <c r="BT318" s="351" t="s">
        <v>3755</v>
      </c>
      <c r="BU318" s="363" t="s">
        <v>3756</v>
      </c>
      <c r="BV318" s="351" t="s">
        <v>3757</v>
      </c>
      <c r="BW318" s="363" t="s">
        <v>3758</v>
      </c>
      <c r="BX318" s="96" t="str">
        <f t="shared" si="34"/>
        <v>MR312, 17x9, -12mm Offset, 6x5.5, 106.25mm Centerbore, Matte Black</v>
      </c>
      <c r="BY318" s="83" t="s">
        <v>4044</v>
      </c>
      <c r="BZ318" s="83" t="s">
        <v>4045</v>
      </c>
      <c r="CA318" s="83" t="str">
        <f t="shared" si="36"/>
        <v>STREET (3XX)</v>
      </c>
    </row>
    <row r="319" spans="1:79" s="39" customFormat="1" ht="15" customHeight="1">
      <c r="A319" s="23">
        <f t="shared" si="33"/>
        <v>317</v>
      </c>
      <c r="B319" s="105" t="s">
        <v>84</v>
      </c>
      <c r="C319" s="105" t="s">
        <v>1072</v>
      </c>
      <c r="D319" s="105" t="s">
        <v>1284</v>
      </c>
      <c r="E319" s="94" t="str">
        <f>CONCATENATE(LEFT(D319,5),VLOOKUP(CONCATENATE(N319,"x",O319),'PART NUMBER GUIDE'!$B$9:$C$45,2,FALSE),VLOOKUP(CONCATENATE(P319, V319), 'PART NUMBER GUIDE'!$Q$6:$R$84, 2, FALSE),VLOOKUP(Y319,'PART NUMBER GUIDE'!$J$8:$K$37,2, FALSE),IF(U319="N/A",IF(ABS(S319)&lt;10,"0"&amp;ABS(S319),ABS(S319)),CONCATENATE(LEFT(U319,1),RIGHT(U319,1))), F319, G319)</f>
        <v>MR31279060912N</v>
      </c>
      <c r="F319" s="93" t="s">
        <v>2239</v>
      </c>
      <c r="G319" s="93"/>
      <c r="H319" s="81" t="s">
        <v>2004</v>
      </c>
      <c r="I319" s="356">
        <v>42736</v>
      </c>
      <c r="J319" s="87" t="s">
        <v>1265</v>
      </c>
      <c r="K319" s="400">
        <v>421</v>
      </c>
      <c r="L319" s="95">
        <f t="shared" si="35"/>
        <v>421</v>
      </c>
      <c r="M319" s="402"/>
      <c r="N319" s="30">
        <v>17</v>
      </c>
      <c r="O319" s="8">
        <v>9</v>
      </c>
      <c r="P319" s="105" t="str">
        <f t="shared" si="28"/>
        <v>6x5.5</v>
      </c>
      <c r="Q319" s="3">
        <v>6</v>
      </c>
      <c r="R319" s="30">
        <v>5.5</v>
      </c>
      <c r="S319" s="30">
        <v>-12</v>
      </c>
      <c r="T319" s="17">
        <v>4.5</v>
      </c>
      <c r="U319" s="106" t="s">
        <v>85</v>
      </c>
      <c r="V319" s="17">
        <v>106.25</v>
      </c>
      <c r="W319" s="8">
        <v>34.28</v>
      </c>
      <c r="X319" s="52">
        <v>2650</v>
      </c>
      <c r="Y319" s="80" t="s">
        <v>5833</v>
      </c>
      <c r="Z319" s="80" t="s">
        <v>3003</v>
      </c>
      <c r="AA319" s="369" t="str">
        <f t="shared" si="29"/>
        <v>17x9, 6x5.5, -12 OS</v>
      </c>
      <c r="AB319" s="82" t="s">
        <v>2683</v>
      </c>
      <c r="AC319" s="92">
        <f>_xlfn.IFNA(VLOOKUP(AB319,ACCESSORIES!F:K,6,FALSE),"N/A")</f>
        <v>33</v>
      </c>
      <c r="AD319" s="82" t="s">
        <v>85</v>
      </c>
      <c r="AE319" s="82" t="s">
        <v>1899</v>
      </c>
      <c r="AF319" s="82" t="s">
        <v>85</v>
      </c>
      <c r="AG319" s="105" t="s">
        <v>1950</v>
      </c>
      <c r="AH319" s="9">
        <f>_xlfn.IFNA(VLOOKUP(AG319,ACCESSORIES!F:K,6,FALSE),"N/A")</f>
        <v>1.1000000000000001</v>
      </c>
      <c r="AI319" s="3" t="s">
        <v>265</v>
      </c>
      <c r="AJ319" s="83" t="s">
        <v>1712</v>
      </c>
      <c r="AK319" s="41">
        <f>VLOOKUP(AJ319,ACCESSORIES!F:K,6,FALSE)</f>
        <v>2.75</v>
      </c>
      <c r="AL319" s="3">
        <v>78.3</v>
      </c>
      <c r="AM319" s="3">
        <v>16.100000000000001</v>
      </c>
      <c r="AN319" s="3">
        <v>175</v>
      </c>
      <c r="AO319" s="37">
        <v>4</v>
      </c>
      <c r="AP319" s="37">
        <v>21</v>
      </c>
      <c r="AQ319" s="37">
        <v>39</v>
      </c>
      <c r="AR319" s="37">
        <v>61</v>
      </c>
      <c r="AS319" s="37">
        <v>208</v>
      </c>
      <c r="AT319" s="107">
        <v>204</v>
      </c>
      <c r="AU319" s="106">
        <v>106.25</v>
      </c>
      <c r="AV319" s="55">
        <v>41</v>
      </c>
      <c r="AW319" s="55">
        <v>41</v>
      </c>
      <c r="AX319" s="55">
        <v>23</v>
      </c>
      <c r="AY319" s="105" t="s">
        <v>85</v>
      </c>
      <c r="AZ319" s="104" t="str">
        <f>_xlfn.IFNA(VLOOKUP(AY319,ACCESSORIES!F:K,6,FALSE),"N/A")</f>
        <v>N/A</v>
      </c>
      <c r="BA319" s="105" t="s">
        <v>85</v>
      </c>
      <c r="BB319" s="104" t="str">
        <f>_xlfn.IFNA(VLOOKUP(BA319,ACCESSORIES!F:K,6,FALSE),"N/A")</f>
        <v>N/A</v>
      </c>
      <c r="BC319" s="79">
        <v>39.79</v>
      </c>
      <c r="BD319" s="57">
        <v>19.7</v>
      </c>
      <c r="BE319" s="57">
        <v>19.7</v>
      </c>
      <c r="BF319" s="57">
        <v>11.5</v>
      </c>
      <c r="BG319" s="82">
        <v>36</v>
      </c>
      <c r="BH319" s="122" t="s">
        <v>3551</v>
      </c>
      <c r="BI319" s="51" t="s">
        <v>4217</v>
      </c>
      <c r="BJ319" s="83" t="s">
        <v>4233</v>
      </c>
      <c r="BK319" s="30" t="s">
        <v>5847</v>
      </c>
      <c r="BL319" s="30" t="s">
        <v>5894</v>
      </c>
      <c r="BM319" s="30" t="s">
        <v>5881</v>
      </c>
      <c r="BN319" s="83" t="s">
        <v>5892</v>
      </c>
      <c r="BO319" s="83" t="s">
        <v>5871</v>
      </c>
      <c r="BP319" s="83" t="s">
        <v>4480</v>
      </c>
      <c r="BQ319" s="83" t="s">
        <v>4235</v>
      </c>
      <c r="BR319" s="83"/>
      <c r="BS319" s="83"/>
      <c r="BT319" s="351" t="s">
        <v>3759</v>
      </c>
      <c r="BU319" s="363" t="s">
        <v>3760</v>
      </c>
      <c r="BV319" s="351" t="s">
        <v>3761</v>
      </c>
      <c r="BW319" s="363" t="s">
        <v>3762</v>
      </c>
      <c r="BX319" s="96" t="str">
        <f t="shared" si="34"/>
        <v>MR312, 17x9, -12mm Offset, 6x5.5, 106.25mm Centerbore, Method Bronze - Matte Black Lip</v>
      </c>
      <c r="BY319" s="83" t="s">
        <v>4044</v>
      </c>
      <c r="BZ319" s="83" t="s">
        <v>4045</v>
      </c>
      <c r="CA319" s="83" t="str">
        <f t="shared" si="36"/>
        <v>STREET (3XX)</v>
      </c>
    </row>
    <row r="320" spans="1:79" s="39" customFormat="1" ht="15" customHeight="1">
      <c r="A320" s="23">
        <f t="shared" si="33"/>
        <v>318</v>
      </c>
      <c r="B320" s="105" t="s">
        <v>84</v>
      </c>
      <c r="C320" s="105" t="s">
        <v>1072</v>
      </c>
      <c r="D320" s="105" t="s">
        <v>1284</v>
      </c>
      <c r="E320" s="94" t="str">
        <f>CONCATENATE(LEFT(D320,5),VLOOKUP(CONCATENATE(N320,"x",O320),'PART NUMBER GUIDE'!$B$9:$C$45,2,FALSE),VLOOKUP(CONCATENATE(P320, V320), 'PART NUMBER GUIDE'!$Q$6:$R$84, 2, FALSE),VLOOKUP(Y320,'PART NUMBER GUIDE'!$J$8:$K$37,2, FALSE),IF(U320="N/A",IF(ABS(S320)&lt;10,"0"&amp;ABS(S320),ABS(S320)),CONCATENATE(LEFT(U320,1),RIGHT(U320,1))), F320, G320)</f>
        <v>MR31289058518</v>
      </c>
      <c r="F320" s="93"/>
      <c r="G320" s="93"/>
      <c r="H320" s="81" t="s">
        <v>2005</v>
      </c>
      <c r="I320" s="356">
        <v>42736</v>
      </c>
      <c r="J320" s="87" t="s">
        <v>1265</v>
      </c>
      <c r="K320" s="400">
        <v>405</v>
      </c>
      <c r="L320" s="95">
        <f t="shared" si="35"/>
        <v>405</v>
      </c>
      <c r="M320" s="402"/>
      <c r="N320" s="30">
        <v>18</v>
      </c>
      <c r="O320" s="8">
        <v>9</v>
      </c>
      <c r="P320" s="105" t="str">
        <f t="shared" si="28"/>
        <v>5x150</v>
      </c>
      <c r="Q320" s="3">
        <v>5</v>
      </c>
      <c r="R320" s="30">
        <v>150</v>
      </c>
      <c r="S320" s="30">
        <v>18</v>
      </c>
      <c r="T320" s="17">
        <v>5.75</v>
      </c>
      <c r="U320" s="106" t="s">
        <v>85</v>
      </c>
      <c r="V320" s="17">
        <v>110.5</v>
      </c>
      <c r="W320" s="8">
        <v>34.799999999999997</v>
      </c>
      <c r="X320" s="52">
        <v>2650</v>
      </c>
      <c r="Y320" s="80" t="s">
        <v>2309</v>
      </c>
      <c r="Z320" s="81" t="s">
        <v>3002</v>
      </c>
      <c r="AA320" s="369" t="str">
        <f t="shared" si="29"/>
        <v>18x9, 5x150, 18 OS</v>
      </c>
      <c r="AB320" s="82" t="s">
        <v>2194</v>
      </c>
      <c r="AC320" s="92">
        <f>_xlfn.IFNA(VLOOKUP(AB320,ACCESSORIES!F:K,6,FALSE),"N/A")</f>
        <v>33</v>
      </c>
      <c r="AD320" s="82" t="s">
        <v>85</v>
      </c>
      <c r="AE320" s="82" t="s">
        <v>1899</v>
      </c>
      <c r="AF320" s="82" t="s">
        <v>85</v>
      </c>
      <c r="AG320" s="105" t="s">
        <v>1950</v>
      </c>
      <c r="AH320" s="9">
        <f>_xlfn.IFNA(VLOOKUP(AG320,ACCESSORIES!F:K,6,FALSE),"N/A")</f>
        <v>1.1000000000000001</v>
      </c>
      <c r="AI320" s="80" t="s">
        <v>266</v>
      </c>
      <c r="AJ320" s="3" t="s">
        <v>85</v>
      </c>
      <c r="AK320" s="3" t="s">
        <v>85</v>
      </c>
      <c r="AL320" s="3" t="s">
        <v>85</v>
      </c>
      <c r="AM320" s="3">
        <v>16.100000000000001</v>
      </c>
      <c r="AN320" s="3">
        <v>185</v>
      </c>
      <c r="AO320" s="37">
        <v>3</v>
      </c>
      <c r="AP320" s="37">
        <v>16</v>
      </c>
      <c r="AQ320" s="37">
        <v>32</v>
      </c>
      <c r="AR320" s="37">
        <v>43</v>
      </c>
      <c r="AS320" s="37">
        <v>218</v>
      </c>
      <c r="AT320" s="107">
        <v>209</v>
      </c>
      <c r="AU320" s="86">
        <v>110.5</v>
      </c>
      <c r="AV320" s="55">
        <v>42</v>
      </c>
      <c r="AW320" s="55">
        <v>42</v>
      </c>
      <c r="AX320" s="55">
        <v>26</v>
      </c>
      <c r="AY320" s="105" t="s">
        <v>85</v>
      </c>
      <c r="AZ320" s="104" t="str">
        <f>_xlfn.IFNA(VLOOKUP(AY320,ACCESSORIES!F:K,6,FALSE),"N/A")</f>
        <v>N/A</v>
      </c>
      <c r="BA320" s="105" t="s">
        <v>85</v>
      </c>
      <c r="BB320" s="104" t="str">
        <f>_xlfn.IFNA(VLOOKUP(BA320,ACCESSORIES!F:K,6,FALSE),"N/A")</f>
        <v>N/A</v>
      </c>
      <c r="BC320" s="79">
        <v>40.200000000000003</v>
      </c>
      <c r="BD320" s="57">
        <v>20.6</v>
      </c>
      <c r="BE320" s="57">
        <v>20.6</v>
      </c>
      <c r="BF320" s="57">
        <v>11.4</v>
      </c>
      <c r="BG320" s="82">
        <v>36</v>
      </c>
      <c r="BH320" s="122" t="s">
        <v>3551</v>
      </c>
      <c r="BI320" s="51" t="s">
        <v>4217</v>
      </c>
      <c r="BJ320" s="83" t="s">
        <v>4233</v>
      </c>
      <c r="BK320" s="30" t="s">
        <v>5847</v>
      </c>
      <c r="BL320" s="30" t="s">
        <v>5894</v>
      </c>
      <c r="BM320" s="30" t="s">
        <v>5881</v>
      </c>
      <c r="BN320" s="83" t="s">
        <v>5892</v>
      </c>
      <c r="BO320" s="83" t="s">
        <v>5871</v>
      </c>
      <c r="BP320" s="83" t="s">
        <v>4480</v>
      </c>
      <c r="BQ320" s="83" t="s">
        <v>4235</v>
      </c>
      <c r="BR320" s="83"/>
      <c r="BS320" s="83"/>
      <c r="BT320" s="351" t="s">
        <v>3747</v>
      </c>
      <c r="BU320" s="363" t="s">
        <v>3748</v>
      </c>
      <c r="BV320" s="351" t="s">
        <v>3749</v>
      </c>
      <c r="BW320" s="363" t="s">
        <v>3750</v>
      </c>
      <c r="BX320" s="96" t="str">
        <f t="shared" si="34"/>
        <v>MR312, 18x9, +18mm Offset, 5x150, 110.5mm Centerbore, Matte Black</v>
      </c>
      <c r="BY320" s="83" t="s">
        <v>4044</v>
      </c>
      <c r="BZ320" s="83" t="s">
        <v>4045</v>
      </c>
      <c r="CA320" s="83" t="str">
        <f t="shared" si="36"/>
        <v>STREET (3XX)</v>
      </c>
    </row>
    <row r="321" spans="1:79" s="39" customFormat="1" ht="15" customHeight="1">
      <c r="A321" s="23">
        <f t="shared" si="33"/>
        <v>319</v>
      </c>
      <c r="B321" s="105" t="s">
        <v>84</v>
      </c>
      <c r="C321" s="105" t="s">
        <v>1072</v>
      </c>
      <c r="D321" s="105" t="s">
        <v>1284</v>
      </c>
      <c r="E321" s="94" t="str">
        <f>CONCATENATE(LEFT(D321,5),VLOOKUP(CONCATENATE(N321,"x",O321),'PART NUMBER GUIDE'!$B$9:$C$45,2,FALSE),VLOOKUP(CONCATENATE(P321, V321), 'PART NUMBER GUIDE'!$Q$6:$R$84, 2, FALSE),VLOOKUP(Y321,'PART NUMBER GUIDE'!$J$8:$K$37,2, FALSE),IF(U321="N/A",IF(ABS(S321)&lt;10,"0"&amp;ABS(S321),ABS(S321)),CONCATENATE(LEFT(U321,1),RIGHT(U321,1))), F321, G321)</f>
        <v>MR31289058918</v>
      </c>
      <c r="F321" s="93"/>
      <c r="G321" s="93"/>
      <c r="H321" s="81" t="s">
        <v>2006</v>
      </c>
      <c r="I321" s="356">
        <v>42736</v>
      </c>
      <c r="J321" s="87" t="s">
        <v>1265</v>
      </c>
      <c r="K321" s="400">
        <v>437.5</v>
      </c>
      <c r="L321" s="95">
        <f t="shared" si="35"/>
        <v>437.5</v>
      </c>
      <c r="M321" s="402"/>
      <c r="N321" s="30">
        <v>18</v>
      </c>
      <c r="O321" s="8">
        <v>9</v>
      </c>
      <c r="P321" s="105" t="str">
        <f t="shared" si="28"/>
        <v>5x150</v>
      </c>
      <c r="Q321" s="3">
        <v>5</v>
      </c>
      <c r="R321" s="30">
        <v>150</v>
      </c>
      <c r="S321" s="30">
        <v>18</v>
      </c>
      <c r="T321" s="17">
        <v>5.75</v>
      </c>
      <c r="U321" s="106" t="s">
        <v>85</v>
      </c>
      <c r="V321" s="17">
        <v>110.5</v>
      </c>
      <c r="W321" s="8">
        <v>36.49</v>
      </c>
      <c r="X321" s="52">
        <v>2650</v>
      </c>
      <c r="Y321" s="80" t="s">
        <v>5833</v>
      </c>
      <c r="Z321" s="80" t="s">
        <v>3003</v>
      </c>
      <c r="AA321" s="369" t="str">
        <f t="shared" si="29"/>
        <v>18x9, 5x150, 18 OS</v>
      </c>
      <c r="AB321" s="82" t="s">
        <v>2194</v>
      </c>
      <c r="AC321" s="92">
        <f>_xlfn.IFNA(VLOOKUP(AB321,ACCESSORIES!F:K,6,FALSE),"N/A")</f>
        <v>33</v>
      </c>
      <c r="AD321" s="82" t="s">
        <v>85</v>
      </c>
      <c r="AE321" s="82" t="s">
        <v>1899</v>
      </c>
      <c r="AF321" s="82" t="s">
        <v>85</v>
      </c>
      <c r="AG321" s="105" t="s">
        <v>1950</v>
      </c>
      <c r="AH321" s="9">
        <f>_xlfn.IFNA(VLOOKUP(AG321,ACCESSORIES!F:K,6,FALSE),"N/A")</f>
        <v>1.1000000000000001</v>
      </c>
      <c r="AI321" s="80" t="s">
        <v>266</v>
      </c>
      <c r="AJ321" s="3" t="s">
        <v>85</v>
      </c>
      <c r="AK321" s="3" t="s">
        <v>85</v>
      </c>
      <c r="AL321" s="3" t="s">
        <v>85</v>
      </c>
      <c r="AM321" s="3">
        <v>16.100000000000001</v>
      </c>
      <c r="AN321" s="3">
        <v>185</v>
      </c>
      <c r="AO321" s="37">
        <v>3</v>
      </c>
      <c r="AP321" s="37">
        <v>16</v>
      </c>
      <c r="AQ321" s="37">
        <v>32</v>
      </c>
      <c r="AR321" s="37">
        <v>43</v>
      </c>
      <c r="AS321" s="37">
        <v>218</v>
      </c>
      <c r="AT321" s="107">
        <v>209</v>
      </c>
      <c r="AU321" s="86">
        <v>110.5</v>
      </c>
      <c r="AV321" s="55">
        <v>42</v>
      </c>
      <c r="AW321" s="55">
        <v>42</v>
      </c>
      <c r="AX321" s="55">
        <v>26</v>
      </c>
      <c r="AY321" s="105" t="s">
        <v>85</v>
      </c>
      <c r="AZ321" s="104" t="str">
        <f>_xlfn.IFNA(VLOOKUP(AY321,ACCESSORIES!F:K,6,FALSE),"N/A")</f>
        <v>N/A</v>
      </c>
      <c r="BA321" s="105" t="s">
        <v>85</v>
      </c>
      <c r="BB321" s="104" t="str">
        <f>_xlfn.IFNA(VLOOKUP(BA321,ACCESSORIES!F:K,6,FALSE),"N/A")</f>
        <v>N/A</v>
      </c>
      <c r="BC321" s="79">
        <v>42.15</v>
      </c>
      <c r="BD321" s="57">
        <v>20.6</v>
      </c>
      <c r="BE321" s="57">
        <v>20.6</v>
      </c>
      <c r="BF321" s="57">
        <v>11.4</v>
      </c>
      <c r="BG321" s="82">
        <v>36</v>
      </c>
      <c r="BH321" s="122" t="s">
        <v>3551</v>
      </c>
      <c r="BI321" s="51" t="s">
        <v>4217</v>
      </c>
      <c r="BJ321" s="83" t="s">
        <v>4233</v>
      </c>
      <c r="BK321" s="30" t="s">
        <v>5847</v>
      </c>
      <c r="BL321" s="30" t="s">
        <v>5894</v>
      </c>
      <c r="BM321" s="30" t="s">
        <v>5881</v>
      </c>
      <c r="BN321" s="83" t="s">
        <v>5892</v>
      </c>
      <c r="BO321" s="83" t="s">
        <v>5871</v>
      </c>
      <c r="BP321" s="83" t="s">
        <v>4480</v>
      </c>
      <c r="BQ321" s="83" t="s">
        <v>4235</v>
      </c>
      <c r="BR321" s="83"/>
      <c r="BS321" s="83"/>
      <c r="BT321" s="351" t="s">
        <v>3751</v>
      </c>
      <c r="BU321" s="363" t="s">
        <v>3752</v>
      </c>
      <c r="BV321" s="351" t="s">
        <v>3753</v>
      </c>
      <c r="BW321" s="363" t="s">
        <v>3754</v>
      </c>
      <c r="BX321" s="96" t="str">
        <f t="shared" si="34"/>
        <v>MR312, 18x9, +18mm Offset, 5x150, 110.5mm Centerbore, Method Bronze - Matte Black Lip</v>
      </c>
      <c r="BY321" s="83" t="s">
        <v>4044</v>
      </c>
      <c r="BZ321" s="83" t="s">
        <v>4045</v>
      </c>
      <c r="CA321" s="83" t="str">
        <f t="shared" si="36"/>
        <v>STREET (3XX)</v>
      </c>
    </row>
    <row r="322" spans="1:79" s="39" customFormat="1" ht="15" customHeight="1">
      <c r="A322" s="23">
        <f t="shared" si="33"/>
        <v>320</v>
      </c>
      <c r="B322" s="105" t="s">
        <v>84</v>
      </c>
      <c r="C322" s="105" t="s">
        <v>1072</v>
      </c>
      <c r="D322" s="105" t="s">
        <v>1284</v>
      </c>
      <c r="E322" s="94" t="str">
        <f>CONCATENATE(LEFT(D322,5),VLOOKUP(CONCATENATE(N322,"x",O322),'PART NUMBER GUIDE'!$B$9:$C$45,2,FALSE),VLOOKUP(CONCATENATE(P322, V322), 'PART NUMBER GUIDE'!$Q$6:$R$84, 2, FALSE),VLOOKUP(Y322,'PART NUMBER GUIDE'!$J$8:$K$37,2, FALSE),IF(U322="N/A",IF(ABS(S322)&lt;10,"0"&amp;ABS(S322),ABS(S322)),CONCATENATE(LEFT(U322,1),RIGHT(U322,1))), F322, G322)</f>
        <v>MR31289060518</v>
      </c>
      <c r="F322" s="93"/>
      <c r="G322" s="93"/>
      <c r="H322" s="81" t="s">
        <v>2007</v>
      </c>
      <c r="I322" s="356">
        <v>42736</v>
      </c>
      <c r="J322" s="87" t="s">
        <v>1265</v>
      </c>
      <c r="K322" s="400">
        <v>405</v>
      </c>
      <c r="L322" s="95">
        <f t="shared" si="35"/>
        <v>405</v>
      </c>
      <c r="M322" s="402"/>
      <c r="N322" s="30">
        <v>18</v>
      </c>
      <c r="O322" s="8">
        <v>9</v>
      </c>
      <c r="P322" s="105" t="str">
        <f t="shared" si="28"/>
        <v>6x5.5</v>
      </c>
      <c r="Q322" s="3">
        <v>6</v>
      </c>
      <c r="R322" s="30">
        <v>5.5</v>
      </c>
      <c r="S322" s="30">
        <v>18</v>
      </c>
      <c r="T322" s="17">
        <v>5.75</v>
      </c>
      <c r="U322" s="106" t="s">
        <v>85</v>
      </c>
      <c r="V322" s="17">
        <v>106.25</v>
      </c>
      <c r="W322" s="8">
        <v>35.83</v>
      </c>
      <c r="X322" s="52">
        <v>2650</v>
      </c>
      <c r="Y322" s="80" t="s">
        <v>2309</v>
      </c>
      <c r="Z322" s="81" t="s">
        <v>3002</v>
      </c>
      <c r="AA322" s="369" t="str">
        <f t="shared" si="29"/>
        <v>18x9, 6x5.5, 18 OS</v>
      </c>
      <c r="AB322" s="82" t="s">
        <v>2683</v>
      </c>
      <c r="AC322" s="92">
        <f>_xlfn.IFNA(VLOOKUP(AB322,ACCESSORIES!F:K,6,FALSE),"N/A")</f>
        <v>33</v>
      </c>
      <c r="AD322" s="82" t="s">
        <v>85</v>
      </c>
      <c r="AE322" s="82" t="s">
        <v>1899</v>
      </c>
      <c r="AF322" s="82" t="s">
        <v>85</v>
      </c>
      <c r="AG322" s="105" t="s">
        <v>1950</v>
      </c>
      <c r="AH322" s="9">
        <f>_xlfn.IFNA(VLOOKUP(AG322,ACCESSORIES!F:K,6,FALSE),"N/A")</f>
        <v>1.1000000000000001</v>
      </c>
      <c r="AI322" s="3" t="s">
        <v>265</v>
      </c>
      <c r="AJ322" s="83" t="s">
        <v>1712</v>
      </c>
      <c r="AK322" s="41">
        <f>VLOOKUP(AJ322,ACCESSORIES!F:K,6,FALSE)</f>
        <v>2.75</v>
      </c>
      <c r="AL322" s="3">
        <v>78.3</v>
      </c>
      <c r="AM322" s="3">
        <v>16.100000000000001</v>
      </c>
      <c r="AN322" s="3">
        <v>175</v>
      </c>
      <c r="AO322" s="37">
        <v>4</v>
      </c>
      <c r="AP322" s="37">
        <v>20</v>
      </c>
      <c r="AQ322" s="37">
        <v>32</v>
      </c>
      <c r="AR322" s="37">
        <v>43</v>
      </c>
      <c r="AS322" s="37">
        <v>218</v>
      </c>
      <c r="AT322" s="107">
        <v>209</v>
      </c>
      <c r="AU322" s="86">
        <v>106.25</v>
      </c>
      <c r="AV322" s="55">
        <v>36</v>
      </c>
      <c r="AW322" s="55">
        <v>36</v>
      </c>
      <c r="AX322" s="55">
        <v>26</v>
      </c>
      <c r="AY322" s="105" t="s">
        <v>85</v>
      </c>
      <c r="AZ322" s="104" t="str">
        <f>_xlfn.IFNA(VLOOKUP(AY322,ACCESSORIES!F:K,6,FALSE),"N/A")</f>
        <v>N/A</v>
      </c>
      <c r="BA322" s="105" t="s">
        <v>85</v>
      </c>
      <c r="BB322" s="104" t="str">
        <f>_xlfn.IFNA(VLOOKUP(BA322,ACCESSORIES!F:K,6,FALSE),"N/A")</f>
        <v>N/A</v>
      </c>
      <c r="BC322" s="79">
        <v>40.9</v>
      </c>
      <c r="BD322" s="57">
        <v>20.6</v>
      </c>
      <c r="BE322" s="57">
        <v>20.6</v>
      </c>
      <c r="BF322" s="57">
        <v>11.4</v>
      </c>
      <c r="BG322" s="82">
        <v>36</v>
      </c>
      <c r="BH322" s="122" t="s">
        <v>3551</v>
      </c>
      <c r="BI322" s="51" t="s">
        <v>4217</v>
      </c>
      <c r="BJ322" s="83" t="s">
        <v>4233</v>
      </c>
      <c r="BK322" s="30" t="s">
        <v>5847</v>
      </c>
      <c r="BL322" s="30" t="s">
        <v>5894</v>
      </c>
      <c r="BM322" s="30" t="s">
        <v>5881</v>
      </c>
      <c r="BN322" s="83" t="s">
        <v>5892</v>
      </c>
      <c r="BO322" s="83" t="s">
        <v>5871</v>
      </c>
      <c r="BP322" s="83" t="s">
        <v>4480</v>
      </c>
      <c r="BQ322" s="83" t="s">
        <v>4235</v>
      </c>
      <c r="BR322" s="83"/>
      <c r="BS322" s="83"/>
      <c r="BT322" s="351" t="s">
        <v>3755</v>
      </c>
      <c r="BU322" s="363" t="s">
        <v>3756</v>
      </c>
      <c r="BV322" s="351" t="s">
        <v>3757</v>
      </c>
      <c r="BW322" s="363" t="s">
        <v>3758</v>
      </c>
      <c r="BX322" s="96" t="str">
        <f t="shared" si="34"/>
        <v>MR312, 18x9, +18mm Offset, 6x5.5, 106.25mm Centerbore, Matte Black</v>
      </c>
      <c r="BY322" s="83" t="s">
        <v>4044</v>
      </c>
      <c r="BZ322" s="83" t="s">
        <v>4045</v>
      </c>
      <c r="CA322" s="83" t="str">
        <f t="shared" si="36"/>
        <v>STREET (3XX)</v>
      </c>
    </row>
    <row r="323" spans="1:79" s="39" customFormat="1" ht="15" customHeight="1">
      <c r="A323" s="23">
        <f t="shared" si="33"/>
        <v>321</v>
      </c>
      <c r="B323" s="105" t="s">
        <v>84</v>
      </c>
      <c r="C323" s="105" t="s">
        <v>1072</v>
      </c>
      <c r="D323" s="105" t="s">
        <v>1284</v>
      </c>
      <c r="E323" s="94" t="str">
        <f>CONCATENATE(LEFT(D323,5),VLOOKUP(CONCATENATE(N323,"x",O323),'PART NUMBER GUIDE'!$B$9:$C$45,2,FALSE),VLOOKUP(CONCATENATE(P323, V323), 'PART NUMBER GUIDE'!$Q$6:$R$84, 2, FALSE),VLOOKUP(Y323,'PART NUMBER GUIDE'!$J$8:$K$37,2, FALSE),IF(U323="N/A",IF(ABS(S323)&lt;10,"0"&amp;ABS(S323),ABS(S323)),CONCATENATE(LEFT(U323,1),RIGHT(U323,1))), F323, G323)</f>
        <v>MR31289060918</v>
      </c>
      <c r="F323" s="93"/>
      <c r="G323" s="93"/>
      <c r="H323" s="81" t="s">
        <v>2008</v>
      </c>
      <c r="I323" s="356">
        <v>42736</v>
      </c>
      <c r="J323" s="87" t="s">
        <v>1265</v>
      </c>
      <c r="K323" s="400">
        <v>437.5</v>
      </c>
      <c r="L323" s="95">
        <f t="shared" si="35"/>
        <v>437.5</v>
      </c>
      <c r="M323" s="402"/>
      <c r="N323" s="30">
        <v>18</v>
      </c>
      <c r="O323" s="8">
        <v>9</v>
      </c>
      <c r="P323" s="105" t="str">
        <f t="shared" ref="P323:P386" si="37">CONCATENATE(Q323,"x",R323)</f>
        <v>6x5.5</v>
      </c>
      <c r="Q323" s="3">
        <v>6</v>
      </c>
      <c r="R323" s="30">
        <v>5.5</v>
      </c>
      <c r="S323" s="30">
        <v>18</v>
      </c>
      <c r="T323" s="17">
        <v>5.75</v>
      </c>
      <c r="U323" s="106" t="s">
        <v>85</v>
      </c>
      <c r="V323" s="17">
        <v>106.25</v>
      </c>
      <c r="W323" s="8">
        <v>35.75</v>
      </c>
      <c r="X323" s="52">
        <v>2650</v>
      </c>
      <c r="Y323" s="80" t="s">
        <v>5833</v>
      </c>
      <c r="Z323" s="80" t="s">
        <v>3003</v>
      </c>
      <c r="AA323" s="369" t="str">
        <f t="shared" ref="AA323:AA386" si="38">_xlfn.CONCAT(N323,"x",O323,","," ",P323,","," ",S323," ","OS")</f>
        <v>18x9, 6x5.5, 18 OS</v>
      </c>
      <c r="AB323" s="82" t="s">
        <v>2683</v>
      </c>
      <c r="AC323" s="92">
        <f>_xlfn.IFNA(VLOOKUP(AB323,ACCESSORIES!F:K,6,FALSE),"N/A")</f>
        <v>33</v>
      </c>
      <c r="AD323" s="82" t="s">
        <v>85</v>
      </c>
      <c r="AE323" s="82" t="s">
        <v>1899</v>
      </c>
      <c r="AF323" s="82" t="s">
        <v>85</v>
      </c>
      <c r="AG323" s="105" t="s">
        <v>1950</v>
      </c>
      <c r="AH323" s="9">
        <f>_xlfn.IFNA(VLOOKUP(AG323,ACCESSORIES!F:K,6,FALSE),"N/A")</f>
        <v>1.1000000000000001</v>
      </c>
      <c r="AI323" s="3" t="s">
        <v>265</v>
      </c>
      <c r="AJ323" s="83" t="s">
        <v>1712</v>
      </c>
      <c r="AK323" s="41">
        <f>VLOOKUP(AJ323,ACCESSORIES!F:K,6,FALSE)</f>
        <v>2.75</v>
      </c>
      <c r="AL323" s="3">
        <v>78.3</v>
      </c>
      <c r="AM323" s="3">
        <v>16.100000000000001</v>
      </c>
      <c r="AN323" s="3">
        <v>175</v>
      </c>
      <c r="AO323" s="37">
        <v>4</v>
      </c>
      <c r="AP323" s="37">
        <v>20</v>
      </c>
      <c r="AQ323" s="37">
        <v>32</v>
      </c>
      <c r="AR323" s="37">
        <v>43</v>
      </c>
      <c r="AS323" s="37">
        <v>218</v>
      </c>
      <c r="AT323" s="107">
        <v>209</v>
      </c>
      <c r="AU323" s="86">
        <v>106.25</v>
      </c>
      <c r="AV323" s="55">
        <v>36</v>
      </c>
      <c r="AW323" s="55">
        <v>36</v>
      </c>
      <c r="AX323" s="55">
        <v>26</v>
      </c>
      <c r="AY323" s="105" t="s">
        <v>85</v>
      </c>
      <c r="AZ323" s="104" t="str">
        <f>_xlfn.IFNA(VLOOKUP(AY323,ACCESSORIES!F:K,6,FALSE),"N/A")</f>
        <v>N/A</v>
      </c>
      <c r="BA323" s="105" t="s">
        <v>85</v>
      </c>
      <c r="BB323" s="104" t="str">
        <f>_xlfn.IFNA(VLOOKUP(BA323,ACCESSORIES!F:K,6,FALSE),"N/A")</f>
        <v>N/A</v>
      </c>
      <c r="BC323" s="79">
        <v>41.23</v>
      </c>
      <c r="BD323" s="57">
        <v>20.6</v>
      </c>
      <c r="BE323" s="57">
        <v>20.6</v>
      </c>
      <c r="BF323" s="57">
        <v>11.4</v>
      </c>
      <c r="BG323" s="82">
        <v>36</v>
      </c>
      <c r="BH323" s="122" t="s">
        <v>3551</v>
      </c>
      <c r="BI323" s="51" t="s">
        <v>4217</v>
      </c>
      <c r="BJ323" s="83" t="s">
        <v>4233</v>
      </c>
      <c r="BK323" s="30" t="s">
        <v>5847</v>
      </c>
      <c r="BL323" s="30" t="s">
        <v>5894</v>
      </c>
      <c r="BM323" s="30" t="s">
        <v>5881</v>
      </c>
      <c r="BN323" s="83" t="s">
        <v>5892</v>
      </c>
      <c r="BO323" s="83" t="s">
        <v>5871</v>
      </c>
      <c r="BP323" s="83" t="s">
        <v>4480</v>
      </c>
      <c r="BQ323" s="83" t="s">
        <v>4235</v>
      </c>
      <c r="BR323" s="83"/>
      <c r="BS323" s="83"/>
      <c r="BT323" s="351" t="s">
        <v>3759</v>
      </c>
      <c r="BU323" s="363" t="s">
        <v>3760</v>
      </c>
      <c r="BV323" s="351" t="s">
        <v>3761</v>
      </c>
      <c r="BW323" s="363" t="s">
        <v>3762</v>
      </c>
      <c r="BX323" s="96" t="str">
        <f t="shared" si="34"/>
        <v>MR312, 18x9, +18mm Offset, 6x5.5, 106.25mm Centerbore, Method Bronze - Matte Black Lip</v>
      </c>
      <c r="BY323" s="83" t="s">
        <v>4044</v>
      </c>
      <c r="BZ323" s="83" t="s">
        <v>4045</v>
      </c>
      <c r="CA323" s="83" t="str">
        <f t="shared" si="36"/>
        <v>STREET (3XX)</v>
      </c>
    </row>
    <row r="324" spans="1:79" s="39" customFormat="1" ht="15" customHeight="1">
      <c r="A324" s="23">
        <f t="shared" si="33"/>
        <v>322</v>
      </c>
      <c r="B324" s="105" t="s">
        <v>84</v>
      </c>
      <c r="C324" s="105" t="s">
        <v>1072</v>
      </c>
      <c r="D324" s="105" t="s">
        <v>1284</v>
      </c>
      <c r="E324" s="94" t="str">
        <f>CONCATENATE(LEFT(D324,5),VLOOKUP(CONCATENATE(N324,"x",O324),'PART NUMBER GUIDE'!$B$9:$C$45,2,FALSE),VLOOKUP(CONCATENATE(P324, V324), 'PART NUMBER GUIDE'!$Q$6:$R$84, 2, FALSE),VLOOKUP(Y324,'PART NUMBER GUIDE'!$J$8:$K$37,2, FALSE),IF(U324="N/A",IF(ABS(S324)&lt;10,"0"&amp;ABS(S324),ABS(S324)),CONCATENATE(LEFT(U324,1),RIGHT(U324,1))), F324, G324)</f>
        <v>MR31289016518</v>
      </c>
      <c r="F324" s="93"/>
      <c r="G324" s="93"/>
      <c r="H324" s="81" t="s">
        <v>2009</v>
      </c>
      <c r="I324" s="356">
        <v>42736</v>
      </c>
      <c r="J324" s="87" t="s">
        <v>1265</v>
      </c>
      <c r="K324" s="400">
        <v>405</v>
      </c>
      <c r="L324" s="95">
        <f t="shared" si="35"/>
        <v>405</v>
      </c>
      <c r="M324" s="402"/>
      <c r="N324" s="30">
        <v>18</v>
      </c>
      <c r="O324" s="8">
        <v>9</v>
      </c>
      <c r="P324" s="105" t="str">
        <f t="shared" si="37"/>
        <v>6x135</v>
      </c>
      <c r="Q324" s="3">
        <v>6</v>
      </c>
      <c r="R324" s="30">
        <v>135</v>
      </c>
      <c r="S324" s="30">
        <v>18</v>
      </c>
      <c r="T324" s="17">
        <v>5.75</v>
      </c>
      <c r="U324" s="106" t="s">
        <v>85</v>
      </c>
      <c r="V324" s="17">
        <v>87</v>
      </c>
      <c r="W324" s="8">
        <v>36.270000000000003</v>
      </c>
      <c r="X324" s="52">
        <v>2650</v>
      </c>
      <c r="Y324" s="80" t="s">
        <v>2309</v>
      </c>
      <c r="Z324" s="81" t="s">
        <v>3002</v>
      </c>
      <c r="AA324" s="369" t="str">
        <f t="shared" si="38"/>
        <v>18x9, 6x135, 18 OS</v>
      </c>
      <c r="AB324" s="82" t="s">
        <v>2193</v>
      </c>
      <c r="AC324" s="92">
        <f>_xlfn.IFNA(VLOOKUP(AB324,ACCESSORIES!F:K,6,FALSE),"N/A")</f>
        <v>33</v>
      </c>
      <c r="AD324" s="82" t="s">
        <v>85</v>
      </c>
      <c r="AE324" s="82" t="s">
        <v>1899</v>
      </c>
      <c r="AF324" s="82" t="s">
        <v>85</v>
      </c>
      <c r="AG324" s="105" t="s">
        <v>1950</v>
      </c>
      <c r="AH324" s="9">
        <f>_xlfn.IFNA(VLOOKUP(AG324,ACCESSORIES!F:K,6,FALSE),"N/A")</f>
        <v>1.1000000000000001</v>
      </c>
      <c r="AI324" s="80" t="s">
        <v>266</v>
      </c>
      <c r="AJ324" s="3" t="s">
        <v>85</v>
      </c>
      <c r="AK324" s="3" t="s">
        <v>85</v>
      </c>
      <c r="AL324" s="3" t="s">
        <v>85</v>
      </c>
      <c r="AM324" s="3">
        <v>16.100000000000001</v>
      </c>
      <c r="AN324" s="3">
        <v>175</v>
      </c>
      <c r="AO324" s="37">
        <v>4</v>
      </c>
      <c r="AP324" s="37">
        <v>20</v>
      </c>
      <c r="AQ324" s="37">
        <v>32</v>
      </c>
      <c r="AR324" s="37">
        <v>43</v>
      </c>
      <c r="AS324" s="37">
        <v>218</v>
      </c>
      <c r="AT324" s="107">
        <v>209</v>
      </c>
      <c r="AU324" s="86">
        <v>87</v>
      </c>
      <c r="AV324" s="55">
        <v>36</v>
      </c>
      <c r="AW324" s="55">
        <v>36</v>
      </c>
      <c r="AX324" s="55">
        <v>26</v>
      </c>
      <c r="AY324" s="105" t="s">
        <v>85</v>
      </c>
      <c r="AZ324" s="104" t="str">
        <f>_xlfn.IFNA(VLOOKUP(AY324,ACCESSORIES!F:K,6,FALSE),"N/A")</f>
        <v>N/A</v>
      </c>
      <c r="BA324" s="105" t="s">
        <v>85</v>
      </c>
      <c r="BB324" s="104" t="str">
        <f>_xlfn.IFNA(VLOOKUP(BA324,ACCESSORIES!F:K,6,FALSE),"N/A")</f>
        <v>N/A</v>
      </c>
      <c r="BC324" s="79">
        <v>41.37</v>
      </c>
      <c r="BD324" s="57">
        <v>20.6</v>
      </c>
      <c r="BE324" s="57">
        <v>20.6</v>
      </c>
      <c r="BF324" s="57">
        <v>11.4</v>
      </c>
      <c r="BG324" s="82">
        <v>36</v>
      </c>
      <c r="BH324" s="122" t="s">
        <v>3551</v>
      </c>
      <c r="BI324" s="51" t="s">
        <v>4217</v>
      </c>
      <c r="BJ324" s="83" t="s">
        <v>4233</v>
      </c>
      <c r="BK324" s="30" t="s">
        <v>5847</v>
      </c>
      <c r="BL324" s="30" t="s">
        <v>5894</v>
      </c>
      <c r="BM324" s="30" t="s">
        <v>5881</v>
      </c>
      <c r="BN324" s="83" t="s">
        <v>5892</v>
      </c>
      <c r="BO324" s="83" t="s">
        <v>5871</v>
      </c>
      <c r="BP324" s="83" t="s">
        <v>4480</v>
      </c>
      <c r="BQ324" s="83" t="s">
        <v>4235</v>
      </c>
      <c r="BR324" s="83"/>
      <c r="BS324" s="83"/>
      <c r="BT324" s="351" t="s">
        <v>3755</v>
      </c>
      <c r="BU324" s="363" t="s">
        <v>3756</v>
      </c>
      <c r="BV324" s="351" t="s">
        <v>3757</v>
      </c>
      <c r="BW324" s="363" t="s">
        <v>3758</v>
      </c>
      <c r="BX324" s="96" t="str">
        <f t="shared" si="34"/>
        <v>MR312, 18x9, +18mm Offset, 6x135, 87mm Centerbore, Matte Black</v>
      </c>
      <c r="BY324" s="83" t="s">
        <v>4044</v>
      </c>
      <c r="BZ324" s="83" t="s">
        <v>4045</v>
      </c>
      <c r="CA324" s="83" t="str">
        <f t="shared" si="36"/>
        <v>STREET (3XX)</v>
      </c>
    </row>
    <row r="325" spans="1:79" s="39" customFormat="1" ht="15" customHeight="1">
      <c r="A325" s="23">
        <f t="shared" si="33"/>
        <v>323</v>
      </c>
      <c r="B325" s="105" t="s">
        <v>84</v>
      </c>
      <c r="C325" s="105" t="s">
        <v>1072</v>
      </c>
      <c r="D325" s="105" t="s">
        <v>1284</v>
      </c>
      <c r="E325" s="94" t="str">
        <f>CONCATENATE(LEFT(D325,5),VLOOKUP(CONCATENATE(N325,"x",O325),'PART NUMBER GUIDE'!$B$9:$C$45,2,FALSE),VLOOKUP(CONCATENATE(P325, V325), 'PART NUMBER GUIDE'!$Q$6:$R$84, 2, FALSE),VLOOKUP(Y325,'PART NUMBER GUIDE'!$J$8:$K$37,2, FALSE),IF(U325="N/A",IF(ABS(S325)&lt;10,"0"&amp;ABS(S325),ABS(S325)),CONCATENATE(LEFT(U325,1),RIGHT(U325,1))), F325, G325)</f>
        <v>MR31289080518</v>
      </c>
      <c r="F325" s="93"/>
      <c r="G325" s="93"/>
      <c r="H325" s="81" t="s">
        <v>2011</v>
      </c>
      <c r="I325" s="356">
        <v>42736</v>
      </c>
      <c r="J325" s="87" t="s">
        <v>1265</v>
      </c>
      <c r="K325" s="400">
        <v>405</v>
      </c>
      <c r="L325" s="95">
        <f t="shared" si="35"/>
        <v>405</v>
      </c>
      <c r="M325" s="402"/>
      <c r="N325" s="30">
        <v>18</v>
      </c>
      <c r="O325" s="8">
        <v>9</v>
      </c>
      <c r="P325" s="105" t="str">
        <f t="shared" si="37"/>
        <v>8x6.5</v>
      </c>
      <c r="Q325" s="3">
        <v>8</v>
      </c>
      <c r="R325" s="30">
        <v>6.5</v>
      </c>
      <c r="S325" s="30">
        <v>18</v>
      </c>
      <c r="T325" s="17">
        <v>5.75</v>
      </c>
      <c r="U325" s="106" t="s">
        <v>85</v>
      </c>
      <c r="V325" s="17">
        <v>130.81</v>
      </c>
      <c r="W325" s="8">
        <v>36.520000000000003</v>
      </c>
      <c r="X325" s="52">
        <v>3640</v>
      </c>
      <c r="Y325" s="80" t="s">
        <v>2309</v>
      </c>
      <c r="Z325" s="81" t="s">
        <v>3002</v>
      </c>
      <c r="AA325" s="369" t="str">
        <f t="shared" si="38"/>
        <v>18x9, 8x6.5, 18 OS</v>
      </c>
      <c r="AB325" s="82" t="s">
        <v>1606</v>
      </c>
      <c r="AC325" s="92">
        <f>_xlfn.IFNA(VLOOKUP(AB325,ACCESSORIES!F:K,6,FALSE),"N/A")</f>
        <v>33</v>
      </c>
      <c r="AD325" s="82" t="s">
        <v>85</v>
      </c>
      <c r="AE325" s="82" t="s">
        <v>85</v>
      </c>
      <c r="AF325" s="3" t="s">
        <v>3020</v>
      </c>
      <c r="AG325" s="105" t="s">
        <v>1950</v>
      </c>
      <c r="AH325" s="9">
        <f>_xlfn.IFNA(VLOOKUP(AG325,ACCESSORIES!F:K,6,FALSE),"N/A")</f>
        <v>1.1000000000000001</v>
      </c>
      <c r="AI325" s="80" t="s">
        <v>266</v>
      </c>
      <c r="AJ325" s="3" t="s">
        <v>85</v>
      </c>
      <c r="AK325" s="3" t="s">
        <v>85</v>
      </c>
      <c r="AL325" s="3" t="s">
        <v>85</v>
      </c>
      <c r="AM325" s="3">
        <v>16.100000000000001</v>
      </c>
      <c r="AN325" s="3">
        <v>200</v>
      </c>
      <c r="AO325" s="37">
        <v>3</v>
      </c>
      <c r="AP325" s="37">
        <v>3</v>
      </c>
      <c r="AQ325" s="37">
        <v>25</v>
      </c>
      <c r="AR325" s="37">
        <v>40</v>
      </c>
      <c r="AS325" s="37">
        <v>218</v>
      </c>
      <c r="AT325" s="107">
        <v>209</v>
      </c>
      <c r="AU325" s="86">
        <v>126</v>
      </c>
      <c r="AV325" s="55">
        <v>89</v>
      </c>
      <c r="AW325" s="55">
        <v>89</v>
      </c>
      <c r="AX325" s="55">
        <v>26</v>
      </c>
      <c r="AY325" s="105" t="s">
        <v>85</v>
      </c>
      <c r="AZ325" s="104" t="str">
        <f>_xlfn.IFNA(VLOOKUP(AY325,ACCESSORIES!F:K,6,FALSE),"N/A")</f>
        <v>N/A</v>
      </c>
      <c r="BA325" s="105" t="s">
        <v>85</v>
      </c>
      <c r="BB325" s="104" t="str">
        <f>_xlfn.IFNA(VLOOKUP(BA325,ACCESSORIES!F:K,6,FALSE),"N/A")</f>
        <v>N/A</v>
      </c>
      <c r="BC325" s="79">
        <v>41.63</v>
      </c>
      <c r="BD325" s="57">
        <v>20.6</v>
      </c>
      <c r="BE325" s="57">
        <v>20.6</v>
      </c>
      <c r="BF325" s="57">
        <v>11.4</v>
      </c>
      <c r="BG325" s="82">
        <v>36</v>
      </c>
      <c r="BH325" s="122" t="s">
        <v>3551</v>
      </c>
      <c r="BI325" s="51" t="s">
        <v>4217</v>
      </c>
      <c r="BJ325" s="83" t="s">
        <v>4233</v>
      </c>
      <c r="BK325" s="30" t="s">
        <v>5847</v>
      </c>
      <c r="BL325" s="30" t="s">
        <v>5894</v>
      </c>
      <c r="BM325" s="30" t="s">
        <v>5881</v>
      </c>
      <c r="BN325" s="83" t="s">
        <v>5892</v>
      </c>
      <c r="BO325" s="83" t="s">
        <v>5871</v>
      </c>
      <c r="BP325" s="83" t="s">
        <v>4480</v>
      </c>
      <c r="BQ325" s="83" t="s">
        <v>4235</v>
      </c>
      <c r="BR325" s="83"/>
      <c r="BS325" s="83"/>
      <c r="BT325" s="351" t="s">
        <v>3763</v>
      </c>
      <c r="BU325" s="363" t="s">
        <v>3764</v>
      </c>
      <c r="BV325" s="351" t="s">
        <v>3765</v>
      </c>
      <c r="BW325" s="363" t="s">
        <v>3766</v>
      </c>
      <c r="BX325" s="96" t="str">
        <f t="shared" si="34"/>
        <v>MR312, 18x9, +18mm Offset, 8x6.5, 130.81mm Centerbore, Matte Black</v>
      </c>
      <c r="BY325" s="83" t="s">
        <v>4044</v>
      </c>
      <c r="BZ325" s="83" t="s">
        <v>4045</v>
      </c>
      <c r="CA325" s="83" t="str">
        <f t="shared" si="36"/>
        <v>STREET (3XX)</v>
      </c>
    </row>
    <row r="326" spans="1:79" s="39" customFormat="1" ht="15" customHeight="1">
      <c r="A326" s="23">
        <f t="shared" si="33"/>
        <v>324</v>
      </c>
      <c r="B326" s="105" t="s">
        <v>84</v>
      </c>
      <c r="C326" s="105" t="s">
        <v>1072</v>
      </c>
      <c r="D326" s="105" t="s">
        <v>1284</v>
      </c>
      <c r="E326" s="94" t="str">
        <f>CONCATENATE(LEFT(D326,5),VLOOKUP(CONCATENATE(N326,"x",O326),'PART NUMBER GUIDE'!$B$9:$C$45,2,FALSE),VLOOKUP(CONCATENATE(P326, V326), 'PART NUMBER GUIDE'!$Q$6:$R$84, 2, FALSE),VLOOKUP(Y326,'PART NUMBER GUIDE'!$J$8:$K$37,2, FALSE),IF(U326="N/A",IF(ABS(S326)&lt;10,"0"&amp;ABS(S326),ABS(S326)),CONCATENATE(LEFT(U326,1),RIGHT(U326,1))), F326, G326)</f>
        <v>MR31289080918</v>
      </c>
      <c r="F326" s="93"/>
      <c r="G326" s="93"/>
      <c r="H326" s="81" t="s">
        <v>2012</v>
      </c>
      <c r="I326" s="356">
        <v>42736</v>
      </c>
      <c r="J326" s="87" t="s">
        <v>1265</v>
      </c>
      <c r="K326" s="400">
        <v>437.5</v>
      </c>
      <c r="L326" s="95">
        <f t="shared" si="35"/>
        <v>437.5</v>
      </c>
      <c r="M326" s="402"/>
      <c r="N326" s="30">
        <v>18</v>
      </c>
      <c r="O326" s="8">
        <v>9</v>
      </c>
      <c r="P326" s="105" t="str">
        <f t="shared" si="37"/>
        <v>8x6.5</v>
      </c>
      <c r="Q326" s="3">
        <v>8</v>
      </c>
      <c r="R326" s="30">
        <v>6.5</v>
      </c>
      <c r="S326" s="30">
        <v>18</v>
      </c>
      <c r="T326" s="17">
        <v>5.75</v>
      </c>
      <c r="U326" s="106" t="s">
        <v>85</v>
      </c>
      <c r="V326" s="17">
        <v>130.81</v>
      </c>
      <c r="W326" s="8">
        <v>36.520000000000003</v>
      </c>
      <c r="X326" s="52">
        <v>3640</v>
      </c>
      <c r="Y326" s="80" t="s">
        <v>5833</v>
      </c>
      <c r="Z326" s="80" t="s">
        <v>3003</v>
      </c>
      <c r="AA326" s="369" t="str">
        <f t="shared" si="38"/>
        <v>18x9, 8x6.5, 18 OS</v>
      </c>
      <c r="AB326" s="82" t="s">
        <v>1606</v>
      </c>
      <c r="AC326" s="92">
        <f>_xlfn.IFNA(VLOOKUP(AB326,ACCESSORIES!F:K,6,FALSE),"N/A")</f>
        <v>33</v>
      </c>
      <c r="AD326" s="82" t="s">
        <v>85</v>
      </c>
      <c r="AE326" s="82" t="s">
        <v>85</v>
      </c>
      <c r="AF326" s="3" t="s">
        <v>3020</v>
      </c>
      <c r="AG326" s="105" t="s">
        <v>1950</v>
      </c>
      <c r="AH326" s="9">
        <f>_xlfn.IFNA(VLOOKUP(AG326,ACCESSORIES!F:K,6,FALSE),"N/A")</f>
        <v>1.1000000000000001</v>
      </c>
      <c r="AI326" s="80" t="s">
        <v>266</v>
      </c>
      <c r="AJ326" s="3" t="s">
        <v>85</v>
      </c>
      <c r="AK326" s="3" t="s">
        <v>85</v>
      </c>
      <c r="AL326" s="3" t="s">
        <v>85</v>
      </c>
      <c r="AM326" s="3">
        <v>16.100000000000001</v>
      </c>
      <c r="AN326" s="3">
        <v>200</v>
      </c>
      <c r="AO326" s="37">
        <v>3</v>
      </c>
      <c r="AP326" s="37">
        <v>3</v>
      </c>
      <c r="AQ326" s="37">
        <v>25</v>
      </c>
      <c r="AR326" s="37">
        <v>40</v>
      </c>
      <c r="AS326" s="37">
        <v>218</v>
      </c>
      <c r="AT326" s="107">
        <v>209</v>
      </c>
      <c r="AU326" s="86">
        <v>126</v>
      </c>
      <c r="AV326" s="55">
        <v>89</v>
      </c>
      <c r="AW326" s="55">
        <v>89</v>
      </c>
      <c r="AX326" s="55">
        <v>26</v>
      </c>
      <c r="AY326" s="105" t="s">
        <v>85</v>
      </c>
      <c r="AZ326" s="104" t="str">
        <f>_xlfn.IFNA(VLOOKUP(AY326,ACCESSORIES!F:K,6,FALSE),"N/A")</f>
        <v>N/A</v>
      </c>
      <c r="BA326" s="105" t="s">
        <v>85</v>
      </c>
      <c r="BB326" s="104" t="str">
        <f>_xlfn.IFNA(VLOOKUP(BA326,ACCESSORIES!F:K,6,FALSE),"N/A")</f>
        <v>N/A</v>
      </c>
      <c r="BC326" s="79">
        <v>41.63</v>
      </c>
      <c r="BD326" s="57">
        <v>20.6</v>
      </c>
      <c r="BE326" s="57">
        <v>20.6</v>
      </c>
      <c r="BF326" s="57">
        <v>11.4</v>
      </c>
      <c r="BG326" s="82">
        <v>36</v>
      </c>
      <c r="BH326" s="122" t="s">
        <v>3551</v>
      </c>
      <c r="BI326" s="51" t="s">
        <v>4217</v>
      </c>
      <c r="BJ326" s="83" t="s">
        <v>4233</v>
      </c>
      <c r="BK326" s="30" t="s">
        <v>5847</v>
      </c>
      <c r="BL326" s="30" t="s">
        <v>5894</v>
      </c>
      <c r="BM326" s="30" t="s">
        <v>5881</v>
      </c>
      <c r="BN326" s="83" t="s">
        <v>5892</v>
      </c>
      <c r="BO326" s="83" t="s">
        <v>5871</v>
      </c>
      <c r="BP326" s="83" t="s">
        <v>4480</v>
      </c>
      <c r="BQ326" s="83" t="s">
        <v>4235</v>
      </c>
      <c r="BR326" s="83"/>
      <c r="BS326" s="83"/>
      <c r="BT326" s="351" t="s">
        <v>3767</v>
      </c>
      <c r="BU326" s="363" t="s">
        <v>3768</v>
      </c>
      <c r="BV326" s="351" t="s">
        <v>3769</v>
      </c>
      <c r="BW326" s="363" t="s">
        <v>3770</v>
      </c>
      <c r="BX326" s="96" t="str">
        <f t="shared" si="34"/>
        <v>MR312, 18x9, +18mm Offset, 8x6.5, 130.81mm Centerbore, Method Bronze - Matte Black Lip</v>
      </c>
      <c r="BY326" s="83" t="s">
        <v>4044</v>
      </c>
      <c r="BZ326" s="83" t="s">
        <v>4045</v>
      </c>
      <c r="CA326" s="83" t="str">
        <f t="shared" si="36"/>
        <v>STREET (3XX)</v>
      </c>
    </row>
    <row r="327" spans="1:79" s="39" customFormat="1" ht="15" customHeight="1">
      <c r="A327" s="23">
        <f t="shared" si="33"/>
        <v>325</v>
      </c>
      <c r="B327" s="105" t="s">
        <v>84</v>
      </c>
      <c r="C327" s="105" t="s">
        <v>1072</v>
      </c>
      <c r="D327" s="105" t="s">
        <v>1284</v>
      </c>
      <c r="E327" s="94" t="str">
        <f>CONCATENATE(LEFT(D327,5),VLOOKUP(CONCATENATE(N327,"x",O327),'PART NUMBER GUIDE'!$B$9:$C$45,2,FALSE),VLOOKUP(CONCATENATE(P327, V327), 'PART NUMBER GUIDE'!$Q$6:$R$84, 2, FALSE),VLOOKUP(Y327,'PART NUMBER GUIDE'!$J$8:$K$37,2, FALSE),IF(U327="N/A",IF(ABS(S327)&lt;10,"0"&amp;ABS(S327),ABS(S327)),CONCATENATE(LEFT(U327,1),RIGHT(U327,1))), F327, G327)</f>
        <v>MR31289087518</v>
      </c>
      <c r="F327" s="93"/>
      <c r="G327" s="93"/>
      <c r="H327" s="81" t="s">
        <v>2013</v>
      </c>
      <c r="I327" s="356">
        <v>42736</v>
      </c>
      <c r="J327" s="87" t="s">
        <v>1265</v>
      </c>
      <c r="K327" s="400">
        <v>405</v>
      </c>
      <c r="L327" s="95">
        <f t="shared" si="35"/>
        <v>405</v>
      </c>
      <c r="M327" s="402"/>
      <c r="N327" s="30">
        <v>18</v>
      </c>
      <c r="O327" s="8">
        <v>9</v>
      </c>
      <c r="P327" s="105" t="str">
        <f t="shared" si="37"/>
        <v>8x170</v>
      </c>
      <c r="Q327" s="3">
        <v>8</v>
      </c>
      <c r="R327" s="30">
        <v>170</v>
      </c>
      <c r="S327" s="30">
        <v>18</v>
      </c>
      <c r="T327" s="17">
        <v>5.75</v>
      </c>
      <c r="U327" s="106" t="s">
        <v>85</v>
      </c>
      <c r="V327" s="17">
        <v>130.81</v>
      </c>
      <c r="W327" s="8">
        <v>37</v>
      </c>
      <c r="X327" s="52">
        <v>3640</v>
      </c>
      <c r="Y327" s="80" t="s">
        <v>2309</v>
      </c>
      <c r="Z327" s="81" t="s">
        <v>3002</v>
      </c>
      <c r="AA327" s="369" t="str">
        <f t="shared" si="38"/>
        <v>18x9, 8x170, 18 OS</v>
      </c>
      <c r="AB327" s="82" t="s">
        <v>1864</v>
      </c>
      <c r="AC327" s="92">
        <f>_xlfn.IFNA(VLOOKUP(AB327,ACCESSORIES!F:K,6,FALSE),"N/A")</f>
        <v>33</v>
      </c>
      <c r="AD327" s="82" t="s">
        <v>85</v>
      </c>
      <c r="AE327" s="82" t="s">
        <v>85</v>
      </c>
      <c r="AF327" s="3" t="s">
        <v>3020</v>
      </c>
      <c r="AG327" s="105" t="s">
        <v>1950</v>
      </c>
      <c r="AH327" s="9">
        <f>_xlfn.IFNA(VLOOKUP(AG327,ACCESSORIES!F:K,6,FALSE),"N/A")</f>
        <v>1.1000000000000001</v>
      </c>
      <c r="AI327" s="80" t="s">
        <v>266</v>
      </c>
      <c r="AJ327" s="3" t="s">
        <v>85</v>
      </c>
      <c r="AK327" s="3" t="s">
        <v>85</v>
      </c>
      <c r="AL327" s="3" t="s">
        <v>85</v>
      </c>
      <c r="AM327" s="3">
        <v>16.100000000000001</v>
      </c>
      <c r="AN327" s="3">
        <v>210</v>
      </c>
      <c r="AO327" s="37">
        <v>3</v>
      </c>
      <c r="AP327" s="37">
        <v>3</v>
      </c>
      <c r="AQ327" s="37">
        <v>23</v>
      </c>
      <c r="AR327" s="37">
        <v>40</v>
      </c>
      <c r="AS327" s="37">
        <v>218</v>
      </c>
      <c r="AT327" s="107">
        <v>209</v>
      </c>
      <c r="AU327" s="106">
        <v>128</v>
      </c>
      <c r="AV327" s="55">
        <v>97.7</v>
      </c>
      <c r="AW327" s="55">
        <v>107</v>
      </c>
      <c r="AX327" s="55">
        <v>26</v>
      </c>
      <c r="AY327" s="105" t="s">
        <v>85</v>
      </c>
      <c r="AZ327" s="104" t="str">
        <f>_xlfn.IFNA(VLOOKUP(AY327,ACCESSORIES!F:K,6,FALSE),"N/A")</f>
        <v>N/A</v>
      </c>
      <c r="BA327" s="105" t="s">
        <v>85</v>
      </c>
      <c r="BB327" s="104" t="str">
        <f>_xlfn.IFNA(VLOOKUP(BA327,ACCESSORIES!F:K,6,FALSE),"N/A")</f>
        <v>N/A</v>
      </c>
      <c r="BC327" s="79">
        <v>42.29</v>
      </c>
      <c r="BD327" s="57">
        <v>20.6</v>
      </c>
      <c r="BE327" s="57">
        <v>20.6</v>
      </c>
      <c r="BF327" s="57">
        <v>11.4</v>
      </c>
      <c r="BG327" s="82">
        <v>36</v>
      </c>
      <c r="BH327" s="122" t="s">
        <v>3551</v>
      </c>
      <c r="BI327" s="51" t="s">
        <v>4217</v>
      </c>
      <c r="BJ327" s="83" t="s">
        <v>4233</v>
      </c>
      <c r="BK327" s="30" t="s">
        <v>5847</v>
      </c>
      <c r="BL327" s="30" t="s">
        <v>5894</v>
      </c>
      <c r="BM327" s="30" t="s">
        <v>5881</v>
      </c>
      <c r="BN327" s="83" t="s">
        <v>5892</v>
      </c>
      <c r="BO327" s="83" t="s">
        <v>5871</v>
      </c>
      <c r="BP327" s="83" t="s">
        <v>4480</v>
      </c>
      <c r="BQ327" s="83" t="s">
        <v>4235</v>
      </c>
      <c r="BR327" s="83"/>
      <c r="BS327" s="83"/>
      <c r="BT327" s="351" t="s">
        <v>3763</v>
      </c>
      <c r="BU327" s="363" t="s">
        <v>3764</v>
      </c>
      <c r="BV327" s="351" t="s">
        <v>3765</v>
      </c>
      <c r="BW327" s="363" t="s">
        <v>3766</v>
      </c>
      <c r="BX327" s="96" t="str">
        <f t="shared" si="34"/>
        <v>MR312, 18x9, +18mm Offset, 8x170, 130.81mm Centerbore, Matte Black</v>
      </c>
      <c r="BY327" s="83" t="s">
        <v>4044</v>
      </c>
      <c r="BZ327" s="83" t="s">
        <v>4045</v>
      </c>
      <c r="CA327" s="83" t="str">
        <f t="shared" si="36"/>
        <v>STREET (3XX)</v>
      </c>
    </row>
    <row r="328" spans="1:79" s="39" customFormat="1" ht="15" customHeight="1">
      <c r="A328" s="23">
        <f t="shared" si="33"/>
        <v>326</v>
      </c>
      <c r="B328" s="105" t="s">
        <v>84</v>
      </c>
      <c r="C328" s="105" t="s">
        <v>1072</v>
      </c>
      <c r="D328" s="105" t="s">
        <v>1284</v>
      </c>
      <c r="E328" s="94" t="str">
        <f>CONCATENATE(LEFT(D328,5),VLOOKUP(CONCATENATE(N328,"x",O328),'PART NUMBER GUIDE'!$B$9:$C$45,2,FALSE),VLOOKUP(CONCATENATE(P328, V328), 'PART NUMBER GUIDE'!$Q$6:$R$84, 2, FALSE),VLOOKUP(Y328,'PART NUMBER GUIDE'!$J$8:$K$37,2, FALSE),IF(U328="N/A",IF(ABS(S328)&lt;10,"0"&amp;ABS(S328),ABS(S328)),CONCATENATE(LEFT(U328,1),RIGHT(U328,1))), F328, G328)</f>
        <v>MR31289088518</v>
      </c>
      <c r="F328" s="93"/>
      <c r="G328" s="93"/>
      <c r="H328" s="81" t="s">
        <v>2015</v>
      </c>
      <c r="I328" s="356">
        <v>42736</v>
      </c>
      <c r="J328" s="87" t="s">
        <v>1265</v>
      </c>
      <c r="K328" s="400">
        <v>405</v>
      </c>
      <c r="L328" s="95">
        <f t="shared" si="35"/>
        <v>405</v>
      </c>
      <c r="M328" s="402"/>
      <c r="N328" s="30">
        <v>18</v>
      </c>
      <c r="O328" s="8">
        <v>9</v>
      </c>
      <c r="P328" s="105" t="str">
        <f t="shared" si="37"/>
        <v>8x180</v>
      </c>
      <c r="Q328" s="3">
        <v>8</v>
      </c>
      <c r="R328" s="30">
        <v>180</v>
      </c>
      <c r="S328" s="30">
        <v>18</v>
      </c>
      <c r="T328" s="17">
        <v>5.75</v>
      </c>
      <c r="U328" s="106" t="s">
        <v>85</v>
      </c>
      <c r="V328" s="17">
        <v>130.81</v>
      </c>
      <c r="W328" s="8">
        <v>36.49</v>
      </c>
      <c r="X328" s="52">
        <v>3640</v>
      </c>
      <c r="Y328" s="80" t="s">
        <v>2309</v>
      </c>
      <c r="Z328" s="81" t="s">
        <v>3002</v>
      </c>
      <c r="AA328" s="369" t="str">
        <f t="shared" si="38"/>
        <v>18x9, 8x180, 18 OS</v>
      </c>
      <c r="AB328" s="82" t="s">
        <v>1606</v>
      </c>
      <c r="AC328" s="92">
        <f>_xlfn.IFNA(VLOOKUP(AB328,ACCESSORIES!F:K,6,FALSE),"N/A")</f>
        <v>33</v>
      </c>
      <c r="AD328" s="82" t="s">
        <v>85</v>
      </c>
      <c r="AE328" s="82" t="s">
        <v>85</v>
      </c>
      <c r="AF328" s="3" t="s">
        <v>3020</v>
      </c>
      <c r="AG328" s="105" t="s">
        <v>1950</v>
      </c>
      <c r="AH328" s="9">
        <f>_xlfn.IFNA(VLOOKUP(AG328,ACCESSORIES!F:K,6,FALSE),"N/A")</f>
        <v>1.1000000000000001</v>
      </c>
      <c r="AI328" s="80" t="s">
        <v>266</v>
      </c>
      <c r="AJ328" s="3" t="s">
        <v>85</v>
      </c>
      <c r="AK328" s="3" t="s">
        <v>85</v>
      </c>
      <c r="AL328" s="3" t="s">
        <v>85</v>
      </c>
      <c r="AM328" s="3">
        <v>16.100000000000001</v>
      </c>
      <c r="AN328" s="3">
        <v>210</v>
      </c>
      <c r="AO328" s="37">
        <v>3</v>
      </c>
      <c r="AP328" s="37">
        <v>3</v>
      </c>
      <c r="AQ328" s="37">
        <v>23</v>
      </c>
      <c r="AR328" s="37">
        <v>40</v>
      </c>
      <c r="AS328" s="37">
        <v>218</v>
      </c>
      <c r="AT328" s="107">
        <v>209</v>
      </c>
      <c r="AU328" s="86">
        <v>126</v>
      </c>
      <c r="AV328" s="55">
        <v>89</v>
      </c>
      <c r="AW328" s="55">
        <v>89</v>
      </c>
      <c r="AX328" s="55">
        <v>26</v>
      </c>
      <c r="AY328" s="105" t="s">
        <v>85</v>
      </c>
      <c r="AZ328" s="104" t="str">
        <f>_xlfn.IFNA(VLOOKUP(AY328,ACCESSORIES!F:K,6,FALSE),"N/A")</f>
        <v>N/A</v>
      </c>
      <c r="BA328" s="105" t="s">
        <v>85</v>
      </c>
      <c r="BB328" s="104" t="str">
        <f>_xlfn.IFNA(VLOOKUP(BA328,ACCESSORIES!F:K,6,FALSE),"N/A")</f>
        <v>N/A</v>
      </c>
      <c r="BC328" s="79">
        <v>42.15</v>
      </c>
      <c r="BD328" s="57">
        <v>20.6</v>
      </c>
      <c r="BE328" s="57">
        <v>20.6</v>
      </c>
      <c r="BF328" s="57">
        <v>11.4</v>
      </c>
      <c r="BG328" s="82">
        <v>36</v>
      </c>
      <c r="BH328" s="122" t="s">
        <v>3551</v>
      </c>
      <c r="BI328" s="51" t="s">
        <v>4217</v>
      </c>
      <c r="BJ328" s="83" t="s">
        <v>4233</v>
      </c>
      <c r="BK328" s="30" t="s">
        <v>5847</v>
      </c>
      <c r="BL328" s="30" t="s">
        <v>5894</v>
      </c>
      <c r="BM328" s="30" t="s">
        <v>5881</v>
      </c>
      <c r="BN328" s="83" t="s">
        <v>5892</v>
      </c>
      <c r="BO328" s="83" t="s">
        <v>5871</v>
      </c>
      <c r="BP328" s="83" t="s">
        <v>4480</v>
      </c>
      <c r="BQ328" s="83" t="s">
        <v>4235</v>
      </c>
      <c r="BR328" s="83"/>
      <c r="BS328" s="83"/>
      <c r="BT328" s="351" t="s">
        <v>3763</v>
      </c>
      <c r="BU328" s="363" t="s">
        <v>3764</v>
      </c>
      <c r="BV328" s="351" t="s">
        <v>3765</v>
      </c>
      <c r="BW328" s="363" t="s">
        <v>3766</v>
      </c>
      <c r="BX328" s="96" t="str">
        <f t="shared" si="34"/>
        <v>MR312, 18x9, +18mm Offset, 8x180, 130.81mm Centerbore, Matte Black</v>
      </c>
      <c r="BY328" s="83" t="s">
        <v>4044</v>
      </c>
      <c r="BZ328" s="83" t="s">
        <v>4045</v>
      </c>
      <c r="CA328" s="83" t="str">
        <f t="shared" si="36"/>
        <v>STREET (3XX)</v>
      </c>
    </row>
    <row r="329" spans="1:79" s="39" customFormat="1" ht="15" customHeight="1">
      <c r="A329" s="23">
        <f t="shared" si="33"/>
        <v>327</v>
      </c>
      <c r="B329" s="105" t="s">
        <v>84</v>
      </c>
      <c r="C329" s="105" t="s">
        <v>1072</v>
      </c>
      <c r="D329" s="105" t="s">
        <v>2117</v>
      </c>
      <c r="E329" s="94" t="str">
        <f>CONCATENATE(LEFT(D329,5),VLOOKUP(CONCATENATE(N329,"x",O329),'PART NUMBER GUIDE'!$B$9:$C$45,2,FALSE),VLOOKUP(CONCATENATE(P329, V329), 'PART NUMBER GUIDE'!$Q$6:$R$84, 2, FALSE),VLOOKUP(Y329,'PART NUMBER GUIDE'!$J$8:$K$37,2, FALSE),IF(U329="N/A",IF(ABS(S329)&lt;10,"0"&amp;ABS(S329),ABS(S329)),CONCATENATE(LEFT(U329,1),RIGHT(U329,1))), F329, G329)</f>
        <v>MR31378550500</v>
      </c>
      <c r="F329" s="93"/>
      <c r="G329" s="93"/>
      <c r="H329" s="81" t="s">
        <v>2120</v>
      </c>
      <c r="I329" s="356">
        <v>43340</v>
      </c>
      <c r="J329" s="87" t="s">
        <v>4038</v>
      </c>
      <c r="K329" s="400">
        <v>414.03</v>
      </c>
      <c r="L329" s="95" t="str">
        <f t="shared" si="35"/>
        <v/>
      </c>
      <c r="M329" s="402"/>
      <c r="N329" s="30">
        <v>17</v>
      </c>
      <c r="O329" s="25">
        <v>8.5</v>
      </c>
      <c r="P329" s="105" t="str">
        <f t="shared" si="37"/>
        <v>5x5</v>
      </c>
      <c r="Q329" s="3">
        <v>5</v>
      </c>
      <c r="R329" s="30">
        <v>5</v>
      </c>
      <c r="S329" s="30">
        <v>0</v>
      </c>
      <c r="T329" s="17">
        <v>4.75</v>
      </c>
      <c r="U329" s="106" t="s">
        <v>85</v>
      </c>
      <c r="V329" s="17">
        <v>71.5</v>
      </c>
      <c r="W329" s="8">
        <v>23.75</v>
      </c>
      <c r="X329" s="52">
        <v>2650</v>
      </c>
      <c r="Y329" s="80" t="s">
        <v>2309</v>
      </c>
      <c r="Z329" s="81" t="s">
        <v>3002</v>
      </c>
      <c r="AA329" s="369" t="str">
        <f t="shared" si="38"/>
        <v>17x8.5, 5x5, 0 OS</v>
      </c>
      <c r="AB329" s="88" t="s">
        <v>5125</v>
      </c>
      <c r="AC329" s="92">
        <f>_xlfn.IFNA(VLOOKUP(AB329,ACCESSORIES!F:K,6,FALSE),"N/A")</f>
        <v>22</v>
      </c>
      <c r="AD329" s="82" t="s">
        <v>85</v>
      </c>
      <c r="AE329" s="82" t="s">
        <v>85</v>
      </c>
      <c r="AF329" s="82" t="s">
        <v>85</v>
      </c>
      <c r="AG329" s="82" t="s">
        <v>85</v>
      </c>
      <c r="AH329" s="9" t="str">
        <f>_xlfn.IFNA(VLOOKUP(AG329,ACCESSORIES!F:K,6,FALSE),"N/A")</f>
        <v>N/A</v>
      </c>
      <c r="AI329" s="80" t="s">
        <v>266</v>
      </c>
      <c r="AJ329" s="3" t="s">
        <v>85</v>
      </c>
      <c r="AK329" s="3" t="s">
        <v>85</v>
      </c>
      <c r="AL329" s="3" t="s">
        <v>85</v>
      </c>
      <c r="AM329" s="3">
        <v>16</v>
      </c>
      <c r="AN329" s="3">
        <v>165</v>
      </c>
      <c r="AO329" s="37">
        <v>15</v>
      </c>
      <c r="AP329" s="37">
        <v>35</v>
      </c>
      <c r="AQ329" s="37">
        <v>63</v>
      </c>
      <c r="AR329" s="37">
        <v>71</v>
      </c>
      <c r="AS329" s="37">
        <v>211</v>
      </c>
      <c r="AT329" s="107">
        <v>209</v>
      </c>
      <c r="AU329" s="17">
        <v>71.5</v>
      </c>
      <c r="AV329" s="55">
        <v>64</v>
      </c>
      <c r="AW329" s="55">
        <v>64</v>
      </c>
      <c r="AX329" s="55">
        <v>35</v>
      </c>
      <c r="AY329" s="105" t="s">
        <v>85</v>
      </c>
      <c r="AZ329" s="104" t="str">
        <f>_xlfn.IFNA(VLOOKUP(AY329,ACCESSORIES!F:K,6,FALSE),"N/A")</f>
        <v>N/A</v>
      </c>
      <c r="BA329" s="105" t="s">
        <v>85</v>
      </c>
      <c r="BB329" s="104" t="str">
        <f>_xlfn.IFNA(VLOOKUP(BA329,ACCESSORIES!F:K,6,FALSE),"N/A")</f>
        <v>N/A</v>
      </c>
      <c r="BC329" s="79">
        <v>27.4</v>
      </c>
      <c r="BD329" s="57">
        <v>19.7</v>
      </c>
      <c r="BE329" s="57">
        <v>19.7</v>
      </c>
      <c r="BF329" s="57">
        <v>11</v>
      </c>
      <c r="BG329" s="82">
        <v>36</v>
      </c>
      <c r="BH329" s="122" t="s">
        <v>3551</v>
      </c>
      <c r="BI329" s="51" t="s">
        <v>4217</v>
      </c>
      <c r="BJ329" s="47" t="s">
        <v>5899</v>
      </c>
      <c r="BK329" s="30" t="s">
        <v>4233</v>
      </c>
      <c r="BL329" s="30" t="s">
        <v>5817</v>
      </c>
      <c r="BM329" s="30" t="s">
        <v>5900</v>
      </c>
      <c r="BN329" s="83" t="s">
        <v>5901</v>
      </c>
      <c r="BO329" s="83" t="s">
        <v>5902</v>
      </c>
      <c r="BP329" s="83" t="s">
        <v>5903</v>
      </c>
      <c r="BQ329" s="83" t="s">
        <v>4480</v>
      </c>
      <c r="BR329" s="83" t="s">
        <v>4235</v>
      </c>
      <c r="BS329" s="83"/>
      <c r="BT329" s="351" t="s">
        <v>3771</v>
      </c>
      <c r="BU329" s="363" t="s">
        <v>3772</v>
      </c>
      <c r="BV329" s="351" t="s">
        <v>3773</v>
      </c>
      <c r="BW329" s="363" t="s">
        <v>3774</v>
      </c>
      <c r="BX329" s="96" t="str">
        <f t="shared" si="34"/>
        <v>CLOSEOUT - MR313, 17x8.5, 0mm Offset, 5x5, 71.5mm Centerbore, Matte Black</v>
      </c>
      <c r="BY329" s="83" t="s">
        <v>4044</v>
      </c>
      <c r="BZ329" s="83" t="s">
        <v>4045</v>
      </c>
      <c r="CA329" s="83" t="str">
        <f t="shared" si="36"/>
        <v>STREET (3XX)</v>
      </c>
    </row>
    <row r="330" spans="1:79" s="39" customFormat="1" ht="15" customHeight="1">
      <c r="A330" s="23">
        <f t="shared" si="33"/>
        <v>328</v>
      </c>
      <c r="B330" s="105" t="s">
        <v>84</v>
      </c>
      <c r="C330" s="105" t="s">
        <v>1072</v>
      </c>
      <c r="D330" s="105" t="s">
        <v>2117</v>
      </c>
      <c r="E330" s="94" t="str">
        <f>CONCATENATE(LEFT(D330,5),VLOOKUP(CONCATENATE(N330,"x",O330),'PART NUMBER GUIDE'!$B$9:$C$45,2,FALSE),VLOOKUP(CONCATENATE(P330, V330), 'PART NUMBER GUIDE'!$Q$6:$R$84, 2, FALSE),VLOOKUP(Y330,'PART NUMBER GUIDE'!$J$8:$K$37,2, FALSE),IF(U330="N/A",IF(ABS(S330)&lt;10,"0"&amp;ABS(S330),ABS(S330)),CONCATENATE(LEFT(U330,1),RIGHT(U330,1))), F330, G330)</f>
        <v>MR31378516800</v>
      </c>
      <c r="F330" s="93"/>
      <c r="G330" s="93"/>
      <c r="H330" s="81" t="s">
        <v>2717</v>
      </c>
      <c r="I330" s="356">
        <v>43340</v>
      </c>
      <c r="J330" s="87" t="s">
        <v>4038</v>
      </c>
      <c r="K330" s="400">
        <v>414.03</v>
      </c>
      <c r="L330" s="95" t="str">
        <f t="shared" si="35"/>
        <v/>
      </c>
      <c r="M330" s="402"/>
      <c r="N330" s="30">
        <v>17</v>
      </c>
      <c r="O330" s="25">
        <v>8.5</v>
      </c>
      <c r="P330" s="105" t="str">
        <f t="shared" si="37"/>
        <v>6x135</v>
      </c>
      <c r="Q330" s="3">
        <v>6</v>
      </c>
      <c r="R330" s="30">
        <v>135</v>
      </c>
      <c r="S330" s="30">
        <v>0</v>
      </c>
      <c r="T330" s="17">
        <v>4.75</v>
      </c>
      <c r="U330" s="106" t="s">
        <v>85</v>
      </c>
      <c r="V330" s="17">
        <v>87</v>
      </c>
      <c r="W330" s="8">
        <v>24.7</v>
      </c>
      <c r="X330" s="52">
        <v>2650</v>
      </c>
      <c r="Y330" s="80" t="s">
        <v>2661</v>
      </c>
      <c r="Z330" s="80" t="s">
        <v>3007</v>
      </c>
      <c r="AA330" s="369" t="str">
        <f t="shared" si="38"/>
        <v>17x8.5, 6x135, 0 OS</v>
      </c>
      <c r="AB330" s="88" t="s">
        <v>5125</v>
      </c>
      <c r="AC330" s="92">
        <f>_xlfn.IFNA(VLOOKUP(AB330,ACCESSORIES!F:K,6,FALSE),"N/A")</f>
        <v>22</v>
      </c>
      <c r="AD330" s="82" t="s">
        <v>85</v>
      </c>
      <c r="AE330" s="82" t="s">
        <v>85</v>
      </c>
      <c r="AF330" s="82" t="s">
        <v>85</v>
      </c>
      <c r="AG330" s="82" t="s">
        <v>85</v>
      </c>
      <c r="AH330" s="9" t="str">
        <f>_xlfn.IFNA(VLOOKUP(AG330,ACCESSORIES!F:K,6,FALSE),"N/A")</f>
        <v>N/A</v>
      </c>
      <c r="AI330" s="80" t="s">
        <v>266</v>
      </c>
      <c r="AJ330" s="3" t="s">
        <v>85</v>
      </c>
      <c r="AK330" s="3" t="s">
        <v>85</v>
      </c>
      <c r="AL330" s="3" t="s">
        <v>85</v>
      </c>
      <c r="AM330" s="3">
        <v>16</v>
      </c>
      <c r="AN330" s="3">
        <v>170</v>
      </c>
      <c r="AO330" s="37">
        <v>11</v>
      </c>
      <c r="AP330" s="37">
        <v>33</v>
      </c>
      <c r="AQ330" s="37">
        <v>63</v>
      </c>
      <c r="AR330" s="37">
        <v>71</v>
      </c>
      <c r="AS330" s="37">
        <v>211</v>
      </c>
      <c r="AT330" s="107">
        <v>209</v>
      </c>
      <c r="AU330" s="17">
        <v>87</v>
      </c>
      <c r="AV330" s="55">
        <v>64</v>
      </c>
      <c r="AW330" s="55">
        <v>64</v>
      </c>
      <c r="AX330" s="55">
        <v>34</v>
      </c>
      <c r="AY330" s="105" t="s">
        <v>85</v>
      </c>
      <c r="AZ330" s="104" t="str">
        <f>_xlfn.IFNA(VLOOKUP(AY330,ACCESSORIES!F:K,6,FALSE),"N/A")</f>
        <v>N/A</v>
      </c>
      <c r="BA330" s="105" t="s">
        <v>85</v>
      </c>
      <c r="BB330" s="104" t="str">
        <f>_xlfn.IFNA(VLOOKUP(BA330,ACCESSORIES!F:K,6,FALSE),"N/A")</f>
        <v>N/A</v>
      </c>
      <c r="BC330" s="79">
        <v>28.2</v>
      </c>
      <c r="BD330" s="57">
        <v>19.7</v>
      </c>
      <c r="BE330" s="57">
        <v>19.7</v>
      </c>
      <c r="BF330" s="57">
        <v>11</v>
      </c>
      <c r="BG330" s="82">
        <v>36</v>
      </c>
      <c r="BH330" s="122" t="s">
        <v>3551</v>
      </c>
      <c r="BI330" s="51" t="s">
        <v>4217</v>
      </c>
      <c r="BJ330" s="47" t="s">
        <v>5899</v>
      </c>
      <c r="BK330" s="30" t="s">
        <v>4233</v>
      </c>
      <c r="BL330" s="30" t="s">
        <v>5817</v>
      </c>
      <c r="BM330" s="30" t="s">
        <v>5900</v>
      </c>
      <c r="BN330" s="83" t="s">
        <v>5901</v>
      </c>
      <c r="BO330" s="83" t="s">
        <v>5902</v>
      </c>
      <c r="BP330" s="83" t="s">
        <v>5903</v>
      </c>
      <c r="BQ330" s="83" t="s">
        <v>4480</v>
      </c>
      <c r="BR330" s="83" t="s">
        <v>4235</v>
      </c>
      <c r="BS330" s="83"/>
      <c r="BT330" s="351" t="s">
        <v>3783</v>
      </c>
      <c r="BU330" s="363" t="s">
        <v>3784</v>
      </c>
      <c r="BV330" s="351" t="s">
        <v>3785</v>
      </c>
      <c r="BW330" s="363" t="s">
        <v>3786</v>
      </c>
      <c r="BX330" s="96" t="str">
        <f t="shared" si="34"/>
        <v>CLOSEOUT - MR313, 17x8.5, 0mm Offset, 6x135, 87mm Centerbore, Gloss Titanium</v>
      </c>
      <c r="BY330" s="83" t="s">
        <v>4044</v>
      </c>
      <c r="BZ330" s="83" t="s">
        <v>4045</v>
      </c>
      <c r="CA330" s="83" t="str">
        <f t="shared" si="36"/>
        <v>STREET (3XX)</v>
      </c>
    </row>
    <row r="331" spans="1:79" s="39" customFormat="1" ht="15" customHeight="1">
      <c r="A331" s="23">
        <f t="shared" si="33"/>
        <v>329</v>
      </c>
      <c r="B331" s="105" t="s">
        <v>84</v>
      </c>
      <c r="C331" s="105" t="s">
        <v>1072</v>
      </c>
      <c r="D331" s="105" t="s">
        <v>2117</v>
      </c>
      <c r="E331" s="94" t="str">
        <f>CONCATENATE(LEFT(D331,5),VLOOKUP(CONCATENATE(N331,"x",O331),'PART NUMBER GUIDE'!$B$9:$C$45,2,FALSE),VLOOKUP(CONCATENATE(P331, V331), 'PART NUMBER GUIDE'!$Q$6:$R$84, 2, FALSE),VLOOKUP(Y331,'PART NUMBER GUIDE'!$J$8:$K$37,2, FALSE),IF(U331="N/A",IF(ABS(S331)&lt;10,"0"&amp;ABS(S331),ABS(S331)),CONCATENATE(LEFT(U331,1),RIGHT(U331,1))), F331, G331)</f>
        <v>MR31329566545</v>
      </c>
      <c r="F331" s="93"/>
      <c r="G331" s="93"/>
      <c r="H331" s="81" t="s">
        <v>3194</v>
      </c>
      <c r="I331" s="356">
        <v>43592</v>
      </c>
      <c r="J331" s="87" t="s">
        <v>4038</v>
      </c>
      <c r="K331" s="400">
        <v>545.86</v>
      </c>
      <c r="L331" s="95" t="str">
        <f t="shared" si="35"/>
        <v/>
      </c>
      <c r="M331" s="402"/>
      <c r="N331" s="30">
        <v>20</v>
      </c>
      <c r="O331" s="25">
        <v>9.5</v>
      </c>
      <c r="P331" s="105" t="str">
        <f t="shared" si="37"/>
        <v>5x130</v>
      </c>
      <c r="Q331" s="3">
        <v>5</v>
      </c>
      <c r="R331" s="30">
        <v>130</v>
      </c>
      <c r="S331" s="30">
        <v>45</v>
      </c>
      <c r="T331" s="17">
        <v>6.9</v>
      </c>
      <c r="U331" s="106" t="s">
        <v>85</v>
      </c>
      <c r="V331" s="17">
        <v>71.599999999999994</v>
      </c>
      <c r="W331" s="8">
        <v>30</v>
      </c>
      <c r="X331" s="52">
        <v>2650</v>
      </c>
      <c r="Y331" s="80" t="s">
        <v>2309</v>
      </c>
      <c r="Z331" s="81" t="s">
        <v>3002</v>
      </c>
      <c r="AA331" s="369" t="str">
        <f t="shared" si="38"/>
        <v>20x9.5, 5x130, 45 OS</v>
      </c>
      <c r="AB331" s="88" t="s">
        <v>5125</v>
      </c>
      <c r="AC331" s="92">
        <f>_xlfn.IFNA(VLOOKUP(AB331,ACCESSORIES!F:K,6,FALSE),"N/A")</f>
        <v>22</v>
      </c>
      <c r="AD331" s="82" t="s">
        <v>85</v>
      </c>
      <c r="AE331" s="82" t="s">
        <v>85</v>
      </c>
      <c r="AF331" s="82" t="s">
        <v>85</v>
      </c>
      <c r="AG331" s="82" t="s">
        <v>85</v>
      </c>
      <c r="AH331" s="9" t="str">
        <f>_xlfn.IFNA(VLOOKUP(AG331,ACCESSORIES!F:K,6,FALSE),"N/A")</f>
        <v>N/A</v>
      </c>
      <c r="AI331" s="3" t="s">
        <v>265</v>
      </c>
      <c r="AJ331" s="3" t="s">
        <v>85</v>
      </c>
      <c r="AK331" s="3" t="s">
        <v>85</v>
      </c>
      <c r="AL331" s="3" t="s">
        <v>85</v>
      </c>
      <c r="AM331" s="3">
        <v>15</v>
      </c>
      <c r="AN331" s="3">
        <v>165</v>
      </c>
      <c r="AO331" s="37">
        <v>11</v>
      </c>
      <c r="AP331" s="37">
        <v>26</v>
      </c>
      <c r="AQ331" s="37">
        <v>43</v>
      </c>
      <c r="AR331" s="26">
        <v>51</v>
      </c>
      <c r="AS331" s="26">
        <v>247</v>
      </c>
      <c r="AT331" s="37">
        <v>241</v>
      </c>
      <c r="AU331" s="17">
        <v>71.599999999999994</v>
      </c>
      <c r="AV331" s="55">
        <v>49</v>
      </c>
      <c r="AW331" s="55">
        <v>49</v>
      </c>
      <c r="AX331" s="55">
        <v>12</v>
      </c>
      <c r="AY331" s="105" t="s">
        <v>85</v>
      </c>
      <c r="AZ331" s="104" t="str">
        <f>_xlfn.IFNA(VLOOKUP(AY331,ACCESSORIES!F:K,6,FALSE),"N/A")</f>
        <v>N/A</v>
      </c>
      <c r="BA331" s="105" t="s">
        <v>85</v>
      </c>
      <c r="BB331" s="104" t="str">
        <f>_xlfn.IFNA(VLOOKUP(BA331,ACCESSORIES!F:K,6,FALSE),"N/A")</f>
        <v>N/A</v>
      </c>
      <c r="BC331" s="79">
        <v>33.5</v>
      </c>
      <c r="BD331" s="57">
        <v>22.1</v>
      </c>
      <c r="BE331" s="57">
        <v>22.1</v>
      </c>
      <c r="BF331" s="57">
        <v>11.7</v>
      </c>
      <c r="BG331" s="82">
        <v>24</v>
      </c>
      <c r="BH331" s="122" t="s">
        <v>3551</v>
      </c>
      <c r="BI331" s="51" t="s">
        <v>4217</v>
      </c>
      <c r="BJ331" s="47" t="s">
        <v>5899</v>
      </c>
      <c r="BK331" s="30" t="s">
        <v>4233</v>
      </c>
      <c r="BL331" s="30" t="s">
        <v>5817</v>
      </c>
      <c r="BM331" s="30" t="s">
        <v>5900</v>
      </c>
      <c r="BN331" s="83" t="s">
        <v>5901</v>
      </c>
      <c r="BO331" s="83" t="s">
        <v>5902</v>
      </c>
      <c r="BP331" s="83" t="s">
        <v>5903</v>
      </c>
      <c r="BQ331" s="83" t="s">
        <v>4480</v>
      </c>
      <c r="BR331" s="83" t="s">
        <v>4235</v>
      </c>
      <c r="BS331" s="83"/>
      <c r="BT331" s="351" t="s">
        <v>3771</v>
      </c>
      <c r="BU331" s="363" t="s">
        <v>3772</v>
      </c>
      <c r="BV331" s="351" t="s">
        <v>3773</v>
      </c>
      <c r="BW331" s="363" t="s">
        <v>3774</v>
      </c>
      <c r="BX331" s="96" t="str">
        <f t="shared" si="34"/>
        <v>CLOSEOUT - MR313, 20x9.5, +45mm Offset, 5x130, 71.6mm Centerbore, Matte Black</v>
      </c>
      <c r="BY331" s="83" t="s">
        <v>4044</v>
      </c>
      <c r="BZ331" s="83" t="s">
        <v>4045</v>
      </c>
      <c r="CA331" s="83" t="str">
        <f t="shared" si="36"/>
        <v>STREET (3XX)</v>
      </c>
    </row>
    <row r="332" spans="1:79" s="39" customFormat="1" ht="15" customHeight="1">
      <c r="A332" s="23">
        <f t="shared" si="33"/>
        <v>330</v>
      </c>
      <c r="B332" s="105" t="s">
        <v>84</v>
      </c>
      <c r="C332" s="105" t="s">
        <v>1072</v>
      </c>
      <c r="D332" s="105" t="s">
        <v>2117</v>
      </c>
      <c r="E332" s="94" t="str">
        <f>CONCATENATE(LEFT(D332,5),VLOOKUP(CONCATENATE(N332,"x",O332),'PART NUMBER GUIDE'!$B$9:$C$45,2,FALSE),VLOOKUP(CONCATENATE(P332, V332), 'PART NUMBER GUIDE'!$Q$6:$R$84, 2, FALSE),VLOOKUP(Y332,'PART NUMBER GUIDE'!$J$8:$K$37,2, FALSE),IF(U332="N/A",IF(ABS(S332)&lt;10,"0"&amp;ABS(S332),ABS(S332)),CONCATENATE(LEFT(U332,1),RIGHT(U332,1))), F332, G332)</f>
        <v>MR31329558525</v>
      </c>
      <c r="F332" s="93"/>
      <c r="G332" s="93"/>
      <c r="H332" s="81" t="s">
        <v>3198</v>
      </c>
      <c r="I332" s="356">
        <v>43592</v>
      </c>
      <c r="J332" s="87" t="s">
        <v>4038</v>
      </c>
      <c r="K332" s="400">
        <v>545.86</v>
      </c>
      <c r="L332" s="95" t="str">
        <f t="shared" si="35"/>
        <v/>
      </c>
      <c r="M332" s="402"/>
      <c r="N332" s="30">
        <v>20</v>
      </c>
      <c r="O332" s="25">
        <v>9.5</v>
      </c>
      <c r="P332" s="105" t="str">
        <f t="shared" si="37"/>
        <v>5x150</v>
      </c>
      <c r="Q332" s="3">
        <v>5</v>
      </c>
      <c r="R332" s="30">
        <v>150</v>
      </c>
      <c r="S332" s="30">
        <v>25</v>
      </c>
      <c r="T332" s="17">
        <v>6.2</v>
      </c>
      <c r="U332" s="106" t="s">
        <v>85</v>
      </c>
      <c r="V332" s="17">
        <v>110.5</v>
      </c>
      <c r="W332" s="8">
        <v>31.5</v>
      </c>
      <c r="X332" s="52">
        <v>2650</v>
      </c>
      <c r="Y332" s="80" t="s">
        <v>2309</v>
      </c>
      <c r="Z332" s="81" t="s">
        <v>3002</v>
      </c>
      <c r="AA332" s="369" t="str">
        <f t="shared" si="38"/>
        <v>20x9.5, 5x150, 25 OS</v>
      </c>
      <c r="AB332" s="88" t="s">
        <v>5126</v>
      </c>
      <c r="AC332" s="92">
        <f>_xlfn.IFNA(VLOOKUP(AB332,ACCESSORIES!F:K,6,FALSE),"N/A")</f>
        <v>22</v>
      </c>
      <c r="AD332" s="82" t="s">
        <v>85</v>
      </c>
      <c r="AE332" s="82" t="s">
        <v>85</v>
      </c>
      <c r="AF332" s="82" t="s">
        <v>85</v>
      </c>
      <c r="AG332" s="82" t="s">
        <v>85</v>
      </c>
      <c r="AH332" s="9" t="str">
        <f>_xlfn.IFNA(VLOOKUP(AG332,ACCESSORIES!F:K,6,FALSE),"N/A")</f>
        <v>N/A</v>
      </c>
      <c r="AI332" s="3" t="s">
        <v>265</v>
      </c>
      <c r="AJ332" s="3" t="s">
        <v>85</v>
      </c>
      <c r="AK332" s="3" t="s">
        <v>85</v>
      </c>
      <c r="AL332" s="3" t="s">
        <v>85</v>
      </c>
      <c r="AM332" s="3">
        <v>16</v>
      </c>
      <c r="AN332" s="3">
        <v>185</v>
      </c>
      <c r="AO332" s="37">
        <v>0</v>
      </c>
      <c r="AP332" s="37">
        <v>44</v>
      </c>
      <c r="AQ332" s="37">
        <v>61</v>
      </c>
      <c r="AR332" s="26">
        <v>71</v>
      </c>
      <c r="AS332" s="26">
        <v>247</v>
      </c>
      <c r="AT332" s="37">
        <v>246</v>
      </c>
      <c r="AU332" s="17">
        <v>110.5</v>
      </c>
      <c r="AV332" s="55">
        <v>72</v>
      </c>
      <c r="AW332" s="55">
        <v>72</v>
      </c>
      <c r="AX332" s="55">
        <v>12</v>
      </c>
      <c r="AY332" s="105" t="s">
        <v>85</v>
      </c>
      <c r="AZ332" s="104" t="str">
        <f>_xlfn.IFNA(VLOOKUP(AY332,ACCESSORIES!F:K,6,FALSE),"N/A")</f>
        <v>N/A</v>
      </c>
      <c r="BA332" s="105" t="s">
        <v>85</v>
      </c>
      <c r="BB332" s="104" t="str">
        <f>_xlfn.IFNA(VLOOKUP(BA332,ACCESSORIES!F:K,6,FALSE),"N/A")</f>
        <v>N/A</v>
      </c>
      <c r="BC332" s="79">
        <v>35</v>
      </c>
      <c r="BD332" s="57">
        <v>22.1</v>
      </c>
      <c r="BE332" s="57">
        <v>22.1</v>
      </c>
      <c r="BF332" s="57">
        <v>11.7</v>
      </c>
      <c r="BG332" s="82">
        <v>24</v>
      </c>
      <c r="BH332" s="122" t="s">
        <v>3551</v>
      </c>
      <c r="BI332" s="51" t="s">
        <v>4217</v>
      </c>
      <c r="BJ332" s="47" t="s">
        <v>5899</v>
      </c>
      <c r="BK332" s="30" t="s">
        <v>4233</v>
      </c>
      <c r="BL332" s="30" t="s">
        <v>5817</v>
      </c>
      <c r="BM332" s="30" t="s">
        <v>5900</v>
      </c>
      <c r="BN332" s="83" t="s">
        <v>5901</v>
      </c>
      <c r="BO332" s="83" t="s">
        <v>5902</v>
      </c>
      <c r="BP332" s="83" t="s">
        <v>5903</v>
      </c>
      <c r="BQ332" s="83" t="s">
        <v>4480</v>
      </c>
      <c r="BR332" s="83" t="s">
        <v>4235</v>
      </c>
      <c r="BS332" s="83"/>
      <c r="BT332" s="351" t="s">
        <v>3771</v>
      </c>
      <c r="BU332" s="363" t="s">
        <v>3772</v>
      </c>
      <c r="BV332" s="351" t="s">
        <v>3773</v>
      </c>
      <c r="BW332" s="363" t="s">
        <v>3774</v>
      </c>
      <c r="BX332" s="96" t="str">
        <f t="shared" si="34"/>
        <v>CLOSEOUT - MR313, 20x9.5, +25mm Offset, 5x150, 110.5mm Centerbore, Matte Black</v>
      </c>
      <c r="BY332" s="83" t="s">
        <v>4044</v>
      </c>
      <c r="BZ332" s="83" t="s">
        <v>4045</v>
      </c>
      <c r="CA332" s="83" t="str">
        <f t="shared" si="36"/>
        <v>STREET (3XX)</v>
      </c>
    </row>
    <row r="333" spans="1:79" s="39" customFormat="1" ht="15" customHeight="1">
      <c r="A333" s="23">
        <f t="shared" ref="A333:A387" si="39">ROW(B333)-2</f>
        <v>331</v>
      </c>
      <c r="B333" s="105" t="s">
        <v>84</v>
      </c>
      <c r="C333" s="105" t="s">
        <v>1072</v>
      </c>
      <c r="D333" s="105" t="s">
        <v>2118</v>
      </c>
      <c r="E333" s="94" t="str">
        <f>CONCATENATE(LEFT(D333,5),VLOOKUP(CONCATENATE(N333,"x",O333),'PART NUMBER GUIDE'!$B$9:$C$45,2,FALSE),VLOOKUP(CONCATENATE(P333, V333), 'PART NUMBER GUIDE'!$Q$6:$R$84, 2, FALSE),VLOOKUP(Y333,'PART NUMBER GUIDE'!$J$8:$K$37,2, FALSE),IF(U333="N/A",IF(ABS(S333)&lt;10,"0"&amp;ABS(S333),ABS(S333)),CONCATENATE(LEFT(U333,1),RIGHT(U333,1))), F333, G333)</f>
        <v>MR31457051515</v>
      </c>
      <c r="F333" s="93"/>
      <c r="G333" s="93"/>
      <c r="H333" s="81" t="s">
        <v>3289</v>
      </c>
      <c r="I333" s="356">
        <v>43613</v>
      </c>
      <c r="J333" s="87" t="s">
        <v>1265</v>
      </c>
      <c r="K333" s="400">
        <v>266</v>
      </c>
      <c r="L333" s="95">
        <f t="shared" si="35"/>
        <v>266</v>
      </c>
      <c r="M333" s="402"/>
      <c r="N333" s="30">
        <v>15</v>
      </c>
      <c r="O333" s="25">
        <v>7</v>
      </c>
      <c r="P333" s="105" t="str">
        <f t="shared" si="37"/>
        <v>5x100</v>
      </c>
      <c r="Q333" s="3">
        <v>5</v>
      </c>
      <c r="R333" s="30">
        <v>100</v>
      </c>
      <c r="S333" s="30">
        <v>15</v>
      </c>
      <c r="T333" s="86">
        <v>4.5999999999999996</v>
      </c>
      <c r="U333" s="106" t="s">
        <v>85</v>
      </c>
      <c r="V333" s="86">
        <v>56.1</v>
      </c>
      <c r="W333" s="85">
        <v>20.14</v>
      </c>
      <c r="X333" s="52">
        <v>1850</v>
      </c>
      <c r="Y333" s="80" t="s">
        <v>2309</v>
      </c>
      <c r="Z333" s="81" t="s">
        <v>3002</v>
      </c>
      <c r="AA333" s="369" t="str">
        <f t="shared" si="38"/>
        <v>15x7, 5x100, 15 OS</v>
      </c>
      <c r="AB333" s="88" t="s">
        <v>1887</v>
      </c>
      <c r="AC333" s="92">
        <f>_xlfn.IFNA(VLOOKUP(AB333,ACCESSORIES!F:K,6,FALSE),"N/A")</f>
        <v>22</v>
      </c>
      <c r="AD333" s="89" t="s">
        <v>85</v>
      </c>
      <c r="AE333" s="82" t="s">
        <v>85</v>
      </c>
      <c r="AF333" s="82" t="s">
        <v>85</v>
      </c>
      <c r="AG333" s="82" t="s">
        <v>85</v>
      </c>
      <c r="AH333" s="9" t="str">
        <f>_xlfn.IFNA(VLOOKUP(AG333,ACCESSORIES!F:K,6,FALSE),"N/A")</f>
        <v>N/A</v>
      </c>
      <c r="AI333" s="83" t="s">
        <v>265</v>
      </c>
      <c r="AJ333" s="83" t="s">
        <v>85</v>
      </c>
      <c r="AK333" s="3" t="s">
        <v>85</v>
      </c>
      <c r="AL333" s="83" t="s">
        <v>85</v>
      </c>
      <c r="AM333" s="83">
        <v>16</v>
      </c>
      <c r="AN333" s="83">
        <v>140</v>
      </c>
      <c r="AO333" s="37">
        <v>36</v>
      </c>
      <c r="AP333" s="37">
        <v>42</v>
      </c>
      <c r="AQ333" s="37">
        <v>50</v>
      </c>
      <c r="AR333" s="37">
        <v>53</v>
      </c>
      <c r="AS333" s="37">
        <v>181</v>
      </c>
      <c r="AT333" s="37">
        <v>175</v>
      </c>
      <c r="AU333" s="86">
        <v>56.1</v>
      </c>
      <c r="AV333" s="55">
        <v>27</v>
      </c>
      <c r="AW333" s="55">
        <v>27</v>
      </c>
      <c r="AX333" s="55">
        <v>0</v>
      </c>
      <c r="AY333" s="3" t="s">
        <v>85</v>
      </c>
      <c r="AZ333" s="104" t="str">
        <f>_xlfn.IFNA(VLOOKUP(AY333,ACCESSORIES!F:K,6,FALSE),"N/A")</f>
        <v>N/A</v>
      </c>
      <c r="BA333" s="3" t="s">
        <v>85</v>
      </c>
      <c r="BB333" s="104" t="str">
        <f>_xlfn.IFNA(VLOOKUP(BA333,ACCESSORIES!F:K,6,FALSE),"N/A")</f>
        <v>N/A</v>
      </c>
      <c r="BC333" s="79">
        <v>24.97</v>
      </c>
      <c r="BD333" s="57">
        <v>17.7</v>
      </c>
      <c r="BE333" s="57">
        <v>17.7</v>
      </c>
      <c r="BF333" s="57">
        <v>9.6</v>
      </c>
      <c r="BG333" s="5">
        <v>48</v>
      </c>
      <c r="BH333" s="122" t="s">
        <v>3551</v>
      </c>
      <c r="BI333" s="51" t="s">
        <v>4217</v>
      </c>
      <c r="BJ333" s="30" t="s">
        <v>4233</v>
      </c>
      <c r="BK333" s="30" t="s">
        <v>5895</v>
      </c>
      <c r="BL333" s="30" t="s">
        <v>5896</v>
      </c>
      <c r="BM333" s="30" t="s">
        <v>5897</v>
      </c>
      <c r="BN333" s="83" t="s">
        <v>5898</v>
      </c>
      <c r="BO333" s="83" t="s">
        <v>4480</v>
      </c>
      <c r="BP333" s="83" t="s">
        <v>4235</v>
      </c>
      <c r="BQ333" s="83"/>
      <c r="BR333" s="83"/>
      <c r="BS333" s="83"/>
      <c r="BT333" s="351" t="s">
        <v>3787</v>
      </c>
      <c r="BU333" s="363" t="s">
        <v>3788</v>
      </c>
      <c r="BV333" s="351" t="s">
        <v>3789</v>
      </c>
      <c r="BW333" s="363" t="s">
        <v>3790</v>
      </c>
      <c r="BX333" s="96" t="str">
        <f t="shared" ref="BX333:BX387" si="40">CONCATENATE(IF(J333="Closeout","CLOSEOUT - ",""),D333,", ",N333,"x",O333,", ",IF(U333="N/A","",CONCATENATE(U333,"/")),IF(S333&gt;0,CONCATENATE("+",S333),S333),"mm Offset, ",P333,", ",V333,"mm Centerbore, ",PROPER(Y333),IF(G333="R",", Race Drilled",""),"",IF(BA333="N/A","",CONCATENATE(", w/ ",BA333)))</f>
        <v>MR314, 15x7, +15mm Offset, 5x100, 56.1mm Centerbore, Matte Black</v>
      </c>
      <c r="BY333" s="83" t="s">
        <v>4044</v>
      </c>
      <c r="BZ333" s="83" t="s">
        <v>4045</v>
      </c>
      <c r="CA333" s="83" t="str">
        <f t="shared" si="36"/>
        <v>STREET (3XX)</v>
      </c>
    </row>
    <row r="334" spans="1:79" s="39" customFormat="1" ht="15" customHeight="1">
      <c r="A334" s="23">
        <f t="shared" si="39"/>
        <v>332</v>
      </c>
      <c r="B334" s="105" t="s">
        <v>84</v>
      </c>
      <c r="C334" s="105" t="s">
        <v>1072</v>
      </c>
      <c r="D334" s="105" t="s">
        <v>2118</v>
      </c>
      <c r="E334" s="94" t="str">
        <f>CONCATENATE(LEFT(D334,5),VLOOKUP(CONCATENATE(N334,"x",O334),'PART NUMBER GUIDE'!$B$9:$C$45,2,FALSE),VLOOKUP(CONCATENATE(P334, V334), 'PART NUMBER GUIDE'!$Q$6:$R$84, 2, FALSE),VLOOKUP(Y334,'PART NUMBER GUIDE'!$J$8:$K$37,2, FALSE),IF(U334="N/A",IF(ABS(S334)&lt;10,"0"&amp;ABS(S334),ABS(S334)),CONCATENATE(LEFT(U334,1),RIGHT(U334,1))), F334, G334)</f>
        <v>MR31457051815</v>
      </c>
      <c r="F334" s="93"/>
      <c r="G334" s="93"/>
      <c r="H334" s="81" t="s">
        <v>3290</v>
      </c>
      <c r="I334" s="356">
        <v>43613</v>
      </c>
      <c r="J334" s="87" t="s">
        <v>1265</v>
      </c>
      <c r="K334" s="400">
        <v>266</v>
      </c>
      <c r="L334" s="95">
        <f t="shared" si="35"/>
        <v>266</v>
      </c>
      <c r="M334" s="402"/>
      <c r="N334" s="30">
        <v>15</v>
      </c>
      <c r="O334" s="25">
        <v>7</v>
      </c>
      <c r="P334" s="105" t="str">
        <f t="shared" si="37"/>
        <v>5x100</v>
      </c>
      <c r="Q334" s="3">
        <v>5</v>
      </c>
      <c r="R334" s="30">
        <v>100</v>
      </c>
      <c r="S334" s="30">
        <v>15</v>
      </c>
      <c r="T334" s="86">
        <v>4.5999999999999996</v>
      </c>
      <c r="U334" s="106" t="s">
        <v>85</v>
      </c>
      <c r="V334" s="86">
        <v>56.1</v>
      </c>
      <c r="W334" s="85">
        <v>20</v>
      </c>
      <c r="X334" s="52">
        <v>1850</v>
      </c>
      <c r="Y334" s="80" t="s">
        <v>2661</v>
      </c>
      <c r="Z334" s="80" t="s">
        <v>3007</v>
      </c>
      <c r="AA334" s="369" t="str">
        <f t="shared" si="38"/>
        <v>15x7, 5x100, 15 OS</v>
      </c>
      <c r="AB334" s="88" t="s">
        <v>1887</v>
      </c>
      <c r="AC334" s="92">
        <f>_xlfn.IFNA(VLOOKUP(AB334,ACCESSORIES!F:K,6,FALSE),"N/A")</f>
        <v>22</v>
      </c>
      <c r="AD334" s="89" t="s">
        <v>85</v>
      </c>
      <c r="AE334" s="82" t="s">
        <v>85</v>
      </c>
      <c r="AF334" s="82" t="s">
        <v>85</v>
      </c>
      <c r="AG334" s="82" t="s">
        <v>85</v>
      </c>
      <c r="AH334" s="9" t="str">
        <f>_xlfn.IFNA(VLOOKUP(AG334,ACCESSORIES!F:K,6,FALSE),"N/A")</f>
        <v>N/A</v>
      </c>
      <c r="AI334" s="83" t="s">
        <v>265</v>
      </c>
      <c r="AJ334" s="83" t="s">
        <v>85</v>
      </c>
      <c r="AK334" s="3" t="s">
        <v>85</v>
      </c>
      <c r="AL334" s="83" t="s">
        <v>85</v>
      </c>
      <c r="AM334" s="83">
        <v>16</v>
      </c>
      <c r="AN334" s="83">
        <v>140</v>
      </c>
      <c r="AO334" s="37">
        <v>36</v>
      </c>
      <c r="AP334" s="37">
        <v>42</v>
      </c>
      <c r="AQ334" s="37">
        <v>50</v>
      </c>
      <c r="AR334" s="37">
        <v>53</v>
      </c>
      <c r="AS334" s="37">
        <v>181</v>
      </c>
      <c r="AT334" s="37">
        <v>175</v>
      </c>
      <c r="AU334" s="86">
        <v>56.1</v>
      </c>
      <c r="AV334" s="55">
        <v>27</v>
      </c>
      <c r="AW334" s="55">
        <v>27</v>
      </c>
      <c r="AX334" s="55">
        <v>0</v>
      </c>
      <c r="AY334" s="3" t="s">
        <v>85</v>
      </c>
      <c r="AZ334" s="104" t="str">
        <f>_xlfn.IFNA(VLOOKUP(AY334,ACCESSORIES!F:K,6,FALSE),"N/A")</f>
        <v>N/A</v>
      </c>
      <c r="BA334" s="3" t="s">
        <v>85</v>
      </c>
      <c r="BB334" s="104" t="str">
        <f>_xlfn.IFNA(VLOOKUP(BA334,ACCESSORIES!F:K,6,FALSE),"N/A")</f>
        <v>N/A</v>
      </c>
      <c r="BC334" s="79">
        <v>23.5</v>
      </c>
      <c r="BD334" s="57">
        <v>17.7</v>
      </c>
      <c r="BE334" s="57">
        <v>17.7</v>
      </c>
      <c r="BF334" s="57">
        <v>9.6</v>
      </c>
      <c r="BG334" s="5">
        <v>48</v>
      </c>
      <c r="BH334" s="122" t="s">
        <v>3551</v>
      </c>
      <c r="BI334" s="51" t="s">
        <v>4217</v>
      </c>
      <c r="BJ334" s="30" t="s">
        <v>4233</v>
      </c>
      <c r="BK334" s="30" t="s">
        <v>5895</v>
      </c>
      <c r="BL334" s="30" t="s">
        <v>5896</v>
      </c>
      <c r="BM334" s="30" t="s">
        <v>5897</v>
      </c>
      <c r="BN334" s="83" t="s">
        <v>5898</v>
      </c>
      <c r="BO334" s="83" t="s">
        <v>4480</v>
      </c>
      <c r="BP334" s="83" t="s">
        <v>4235</v>
      </c>
      <c r="BQ334" s="83"/>
      <c r="BR334" s="83"/>
      <c r="BS334" s="83"/>
      <c r="BT334" s="351" t="s">
        <v>3791</v>
      </c>
      <c r="BU334" s="363" t="s">
        <v>3792</v>
      </c>
      <c r="BV334" s="351" t="s">
        <v>3793</v>
      </c>
      <c r="BW334" s="363" t="s">
        <v>3794</v>
      </c>
      <c r="BX334" s="96" t="str">
        <f t="shared" si="40"/>
        <v>MR314, 15x7, +15mm Offset, 5x100, 56.1mm Centerbore, Gloss Titanium</v>
      </c>
      <c r="BY334" s="83" t="s">
        <v>4044</v>
      </c>
      <c r="BZ334" s="83" t="s">
        <v>4045</v>
      </c>
      <c r="CA334" s="83" t="str">
        <f t="shared" si="36"/>
        <v>STREET (3XX)</v>
      </c>
    </row>
    <row r="335" spans="1:79" s="39" customFormat="1" ht="15" customHeight="1">
      <c r="A335" s="23">
        <f t="shared" si="39"/>
        <v>333</v>
      </c>
      <c r="B335" s="105" t="s">
        <v>84</v>
      </c>
      <c r="C335" s="105" t="s">
        <v>1072</v>
      </c>
      <c r="D335" s="105" t="s">
        <v>2118</v>
      </c>
      <c r="E335" s="94" t="str">
        <f>CONCATENATE(LEFT(D335,5),VLOOKUP(CONCATENATE(N335,"x",O335),'PART NUMBER GUIDE'!$B$9:$C$45,2,FALSE),VLOOKUP(CONCATENATE(P335, V335), 'PART NUMBER GUIDE'!$Q$6:$R$84, 2, FALSE),VLOOKUP(Y335,'PART NUMBER GUIDE'!$J$8:$K$37,2, FALSE),IF(U335="N/A",IF(ABS(S335)&lt;10,"0"&amp;ABS(S335),ABS(S335)),CONCATENATE(LEFT(U335,1),RIGHT(U335,1))), F335, G335)</f>
        <v>MR31477551530</v>
      </c>
      <c r="F335" s="93"/>
      <c r="G335" s="93"/>
      <c r="H335" s="81" t="s">
        <v>5318</v>
      </c>
      <c r="I335" s="356">
        <v>44298</v>
      </c>
      <c r="J335" s="87" t="s">
        <v>1266</v>
      </c>
      <c r="K335" s="400">
        <v>323</v>
      </c>
      <c r="L335" s="95">
        <f t="shared" si="35"/>
        <v>323</v>
      </c>
      <c r="M335" s="402"/>
      <c r="N335" s="30">
        <v>17</v>
      </c>
      <c r="O335" s="25">
        <v>7.5</v>
      </c>
      <c r="P335" s="105" t="str">
        <f t="shared" si="37"/>
        <v>5x100</v>
      </c>
      <c r="Q335" s="3">
        <v>5</v>
      </c>
      <c r="R335" s="30">
        <v>100</v>
      </c>
      <c r="S335" s="30">
        <v>30</v>
      </c>
      <c r="T335" s="86">
        <v>5.5</v>
      </c>
      <c r="U335" s="106" t="s">
        <v>85</v>
      </c>
      <c r="V335" s="86">
        <v>56.1</v>
      </c>
      <c r="W335" s="85">
        <v>26.01</v>
      </c>
      <c r="X335" s="52">
        <v>3640</v>
      </c>
      <c r="Y335" s="80" t="s">
        <v>2309</v>
      </c>
      <c r="Z335" s="81" t="s">
        <v>3002</v>
      </c>
      <c r="AA335" s="369" t="str">
        <f t="shared" si="38"/>
        <v>17x7.5, 5x100, 30 OS</v>
      </c>
      <c r="AB335" s="88" t="s">
        <v>1887</v>
      </c>
      <c r="AC335" s="92">
        <f>_xlfn.IFNA(VLOOKUP(AB335,ACCESSORIES!F:K,6,FALSE),"N/A")</f>
        <v>22</v>
      </c>
      <c r="AD335" s="89" t="s">
        <v>85</v>
      </c>
      <c r="AE335" s="82" t="s">
        <v>85</v>
      </c>
      <c r="AF335" s="82" t="s">
        <v>85</v>
      </c>
      <c r="AG335" s="82" t="s">
        <v>85</v>
      </c>
      <c r="AH335" s="9" t="str">
        <f>_xlfn.IFNA(VLOOKUP(AG335,ACCESSORIES!F:K,6,FALSE),"N/A")</f>
        <v>N/A</v>
      </c>
      <c r="AI335" s="82" t="s">
        <v>265</v>
      </c>
      <c r="AJ335" s="82" t="s">
        <v>85</v>
      </c>
      <c r="AK335" s="82" t="s">
        <v>85</v>
      </c>
      <c r="AL335" s="82" t="s">
        <v>85</v>
      </c>
      <c r="AM335" s="83">
        <v>16</v>
      </c>
      <c r="AN335" s="83">
        <v>150</v>
      </c>
      <c r="AO335" s="37">
        <v>15</v>
      </c>
      <c r="AP335" s="37">
        <v>20</v>
      </c>
      <c r="AQ335" s="37">
        <v>30</v>
      </c>
      <c r="AR335" s="37">
        <v>42</v>
      </c>
      <c r="AS335" s="37">
        <v>207</v>
      </c>
      <c r="AT335" s="37">
        <v>196</v>
      </c>
      <c r="AU335" s="86">
        <v>56.1</v>
      </c>
      <c r="AV335" s="55">
        <v>35</v>
      </c>
      <c r="AW335" s="55">
        <v>35</v>
      </c>
      <c r="AX335" s="55">
        <v>0</v>
      </c>
      <c r="AY335" s="3" t="s">
        <v>85</v>
      </c>
      <c r="AZ335" s="104" t="str">
        <f>_xlfn.IFNA(VLOOKUP(AY335,ACCESSORIES!F:K,6,FALSE),"N/A")</f>
        <v>N/A</v>
      </c>
      <c r="BA335" s="3" t="s">
        <v>85</v>
      </c>
      <c r="BB335" s="104" t="str">
        <f>_xlfn.IFNA(VLOOKUP(BA335,ACCESSORIES!F:K,6,FALSE),"N/A")</f>
        <v>N/A</v>
      </c>
      <c r="BC335" s="79">
        <v>30.01</v>
      </c>
      <c r="BD335" s="57">
        <v>19.8</v>
      </c>
      <c r="BE335" s="57">
        <v>19.8</v>
      </c>
      <c r="BF335" s="57">
        <v>9.9</v>
      </c>
      <c r="BG335" s="82">
        <v>36</v>
      </c>
      <c r="BH335" s="122" t="s">
        <v>3551</v>
      </c>
      <c r="BI335" s="51" t="s">
        <v>4217</v>
      </c>
      <c r="BJ335" s="30" t="s">
        <v>4233</v>
      </c>
      <c r="BK335" s="30" t="s">
        <v>5895</v>
      </c>
      <c r="BL335" s="30" t="s">
        <v>5896</v>
      </c>
      <c r="BM335" s="30" t="s">
        <v>5897</v>
      </c>
      <c r="BN335" s="83" t="s">
        <v>5898</v>
      </c>
      <c r="BO335" s="83" t="s">
        <v>4480</v>
      </c>
      <c r="BP335" s="83" t="s">
        <v>4235</v>
      </c>
      <c r="BQ335" s="83"/>
      <c r="BR335" s="83"/>
      <c r="BS335" s="83"/>
      <c r="BT335" s="351" t="s">
        <v>3787</v>
      </c>
      <c r="BU335" s="363" t="s">
        <v>3788</v>
      </c>
      <c r="BV335" s="351" t="s">
        <v>3789</v>
      </c>
      <c r="BW335" s="363" t="s">
        <v>3790</v>
      </c>
      <c r="BX335" s="96" t="str">
        <f t="shared" si="40"/>
        <v>MR314, 17x7.5, +30mm Offset, 5x100, 56.1mm Centerbore, Matte Black</v>
      </c>
      <c r="BY335" s="83" t="s">
        <v>4044</v>
      </c>
      <c r="BZ335" s="83" t="s">
        <v>4045</v>
      </c>
      <c r="CA335" s="83" t="str">
        <f t="shared" si="36"/>
        <v>STREET (3XX)</v>
      </c>
    </row>
    <row r="336" spans="1:79" s="39" customFormat="1" ht="15" customHeight="1">
      <c r="A336" s="23">
        <f t="shared" si="39"/>
        <v>334</v>
      </c>
      <c r="B336" s="105" t="s">
        <v>84</v>
      </c>
      <c r="C336" s="105" t="s">
        <v>1072</v>
      </c>
      <c r="D336" s="105" t="s">
        <v>2118</v>
      </c>
      <c r="E336" s="94" t="str">
        <f>CONCATENATE(LEFT(D336,5),VLOOKUP(CONCATENATE(N336,"x",O336),'PART NUMBER GUIDE'!$B$9:$C$45,2,FALSE),VLOOKUP(CONCATENATE(P336, V336), 'PART NUMBER GUIDE'!$Q$6:$R$84, 2, FALSE),VLOOKUP(Y336,'PART NUMBER GUIDE'!$J$8:$K$37,2, FALSE),IF(U336="N/A",IF(ABS(S336)&lt;10,"0"&amp;ABS(S336),ABS(S336)),CONCATENATE(LEFT(U336,1),RIGHT(U336,1))), F336, G336)</f>
        <v>MR31477551830</v>
      </c>
      <c r="F336" s="93"/>
      <c r="G336" s="93"/>
      <c r="H336" s="81" t="s">
        <v>5319</v>
      </c>
      <c r="I336" s="356">
        <v>44298</v>
      </c>
      <c r="J336" s="87" t="s">
        <v>1266</v>
      </c>
      <c r="K336" s="400">
        <v>323</v>
      </c>
      <c r="L336" s="95">
        <f t="shared" si="35"/>
        <v>323</v>
      </c>
      <c r="M336" s="402"/>
      <c r="N336" s="30">
        <v>17</v>
      </c>
      <c r="O336" s="25">
        <v>7.5</v>
      </c>
      <c r="P336" s="105" t="str">
        <f t="shared" si="37"/>
        <v>5x100</v>
      </c>
      <c r="Q336" s="3">
        <v>5</v>
      </c>
      <c r="R336" s="30">
        <v>100</v>
      </c>
      <c r="S336" s="30">
        <v>30</v>
      </c>
      <c r="T336" s="86">
        <v>5.5</v>
      </c>
      <c r="U336" s="106" t="s">
        <v>85</v>
      </c>
      <c r="V336" s="86">
        <v>56.1</v>
      </c>
      <c r="W336" s="85">
        <v>26.01</v>
      </c>
      <c r="X336" s="52">
        <v>3640</v>
      </c>
      <c r="Y336" s="80" t="s">
        <v>2661</v>
      </c>
      <c r="Z336" s="80" t="s">
        <v>3007</v>
      </c>
      <c r="AA336" s="369" t="str">
        <f t="shared" si="38"/>
        <v>17x7.5, 5x100, 30 OS</v>
      </c>
      <c r="AB336" s="88" t="s">
        <v>1887</v>
      </c>
      <c r="AC336" s="92">
        <f>_xlfn.IFNA(VLOOKUP(AB336,ACCESSORIES!F:K,6,FALSE),"N/A")</f>
        <v>22</v>
      </c>
      <c r="AD336" s="89" t="s">
        <v>85</v>
      </c>
      <c r="AE336" s="82" t="s">
        <v>85</v>
      </c>
      <c r="AF336" s="82" t="s">
        <v>85</v>
      </c>
      <c r="AG336" s="82" t="s">
        <v>85</v>
      </c>
      <c r="AH336" s="9" t="str">
        <f>_xlfn.IFNA(VLOOKUP(AG336,ACCESSORIES!F:K,6,FALSE),"N/A")</f>
        <v>N/A</v>
      </c>
      <c r="AI336" s="82" t="s">
        <v>265</v>
      </c>
      <c r="AJ336" s="82" t="s">
        <v>85</v>
      </c>
      <c r="AK336" s="82" t="s">
        <v>85</v>
      </c>
      <c r="AL336" s="82" t="s">
        <v>85</v>
      </c>
      <c r="AM336" s="83">
        <v>16</v>
      </c>
      <c r="AN336" s="83">
        <v>150</v>
      </c>
      <c r="AO336" s="37">
        <v>15</v>
      </c>
      <c r="AP336" s="37">
        <v>20</v>
      </c>
      <c r="AQ336" s="37">
        <v>30</v>
      </c>
      <c r="AR336" s="37">
        <v>42</v>
      </c>
      <c r="AS336" s="37">
        <v>207</v>
      </c>
      <c r="AT336" s="37">
        <v>196</v>
      </c>
      <c r="AU336" s="86">
        <v>56.1</v>
      </c>
      <c r="AV336" s="55">
        <v>35</v>
      </c>
      <c r="AW336" s="55">
        <v>35</v>
      </c>
      <c r="AX336" s="55">
        <v>0</v>
      </c>
      <c r="AY336" s="3" t="s">
        <v>85</v>
      </c>
      <c r="AZ336" s="104" t="str">
        <f>_xlfn.IFNA(VLOOKUP(AY336,ACCESSORIES!F:K,6,FALSE),"N/A")</f>
        <v>N/A</v>
      </c>
      <c r="BA336" s="3" t="s">
        <v>85</v>
      </c>
      <c r="BB336" s="104" t="str">
        <f>_xlfn.IFNA(VLOOKUP(BA336,ACCESSORIES!F:K,6,FALSE),"N/A")</f>
        <v>N/A</v>
      </c>
      <c r="BC336" s="79">
        <v>30.01</v>
      </c>
      <c r="BD336" s="57">
        <v>19.8</v>
      </c>
      <c r="BE336" s="57">
        <v>19.8</v>
      </c>
      <c r="BF336" s="57">
        <v>9.9</v>
      </c>
      <c r="BG336" s="82">
        <v>36</v>
      </c>
      <c r="BH336" s="122" t="s">
        <v>3551</v>
      </c>
      <c r="BI336" s="51" t="s">
        <v>4217</v>
      </c>
      <c r="BJ336" s="30" t="s">
        <v>4233</v>
      </c>
      <c r="BK336" s="30" t="s">
        <v>5895</v>
      </c>
      <c r="BL336" s="30" t="s">
        <v>5896</v>
      </c>
      <c r="BM336" s="30" t="s">
        <v>5897</v>
      </c>
      <c r="BN336" s="83" t="s">
        <v>5898</v>
      </c>
      <c r="BO336" s="83" t="s">
        <v>4480</v>
      </c>
      <c r="BP336" s="83" t="s">
        <v>4235</v>
      </c>
      <c r="BQ336" s="83"/>
      <c r="BR336" s="83"/>
      <c r="BS336" s="83"/>
      <c r="BT336" s="351" t="s">
        <v>3791</v>
      </c>
      <c r="BU336" s="363" t="s">
        <v>3792</v>
      </c>
      <c r="BV336" s="351" t="s">
        <v>3793</v>
      </c>
      <c r="BW336" s="363" t="s">
        <v>3794</v>
      </c>
      <c r="BX336" s="96" t="str">
        <f t="shared" si="40"/>
        <v>MR314, 17x7.5, +30mm Offset, 5x100, 56.1mm Centerbore, Gloss Titanium</v>
      </c>
      <c r="BY336" s="83" t="s">
        <v>4044</v>
      </c>
      <c r="BZ336" s="83" t="s">
        <v>4045</v>
      </c>
      <c r="CA336" s="83" t="str">
        <f t="shared" si="36"/>
        <v>STREET (3XX)</v>
      </c>
    </row>
    <row r="337" spans="1:79" s="39" customFormat="1" ht="15" customHeight="1">
      <c r="A337" s="23">
        <f t="shared" si="39"/>
        <v>335</v>
      </c>
      <c r="B337" s="105" t="s">
        <v>84</v>
      </c>
      <c r="C337" s="105" t="s">
        <v>1072</v>
      </c>
      <c r="D337" s="105" t="s">
        <v>2118</v>
      </c>
      <c r="E337" s="94" t="str">
        <f>CONCATENATE(LEFT(D337,5),VLOOKUP(CONCATENATE(N337,"x",O337),'PART NUMBER GUIDE'!$B$9:$C$45,2,FALSE),VLOOKUP(CONCATENATE(P337, V337), 'PART NUMBER GUIDE'!$Q$6:$R$84, 2, FALSE),VLOOKUP(Y337,'PART NUMBER GUIDE'!$J$8:$K$37,2, FALSE),IF(U337="N/A",IF(ABS(S337)&lt;10,"0"&amp;ABS(S337),ABS(S337)),CONCATENATE(LEFT(U337,1),RIGHT(U337,1))), F337, G337)</f>
        <v>MR31477512530</v>
      </c>
      <c r="F337" s="93"/>
      <c r="G337" s="93"/>
      <c r="H337" s="81" t="s">
        <v>5320</v>
      </c>
      <c r="I337" s="356">
        <v>44298</v>
      </c>
      <c r="J337" s="87" t="s">
        <v>1265</v>
      </c>
      <c r="K337" s="400">
        <v>323</v>
      </c>
      <c r="L337" s="95">
        <f t="shared" si="35"/>
        <v>323</v>
      </c>
      <c r="M337" s="402"/>
      <c r="N337" s="30">
        <v>17</v>
      </c>
      <c r="O337" s="25">
        <v>7.5</v>
      </c>
      <c r="P337" s="105" t="str">
        <f t="shared" si="37"/>
        <v>5x4.5</v>
      </c>
      <c r="Q337" s="3">
        <v>5</v>
      </c>
      <c r="R337" s="30">
        <v>4.5</v>
      </c>
      <c r="S337" s="30">
        <v>30</v>
      </c>
      <c r="T337" s="86">
        <v>5.5</v>
      </c>
      <c r="U337" s="106" t="s">
        <v>85</v>
      </c>
      <c r="V337" s="86">
        <v>73</v>
      </c>
      <c r="W337" s="85">
        <v>26.01</v>
      </c>
      <c r="X337" s="52">
        <v>3640</v>
      </c>
      <c r="Y337" s="80" t="s">
        <v>2309</v>
      </c>
      <c r="Z337" s="81" t="s">
        <v>3002</v>
      </c>
      <c r="AA337" s="369" t="str">
        <f t="shared" si="38"/>
        <v>17x7.5, 5x4.5, 30 OS</v>
      </c>
      <c r="AB337" s="88" t="s">
        <v>1887</v>
      </c>
      <c r="AC337" s="92">
        <f>_xlfn.IFNA(VLOOKUP(AB337,ACCESSORIES!F:K,6,FALSE),"N/A")</f>
        <v>22</v>
      </c>
      <c r="AD337" s="89" t="s">
        <v>85</v>
      </c>
      <c r="AE337" s="82" t="s">
        <v>85</v>
      </c>
      <c r="AF337" s="82" t="s">
        <v>85</v>
      </c>
      <c r="AG337" s="82" t="s">
        <v>85</v>
      </c>
      <c r="AH337" s="9" t="str">
        <f>_xlfn.IFNA(VLOOKUP(AG337,ACCESSORIES!F:K,6,FALSE),"N/A")</f>
        <v>N/A</v>
      </c>
      <c r="AI337" s="82" t="s">
        <v>266</v>
      </c>
      <c r="AJ337" s="82" t="s">
        <v>85</v>
      </c>
      <c r="AK337" s="82" t="s">
        <v>85</v>
      </c>
      <c r="AL337" s="82" t="s">
        <v>85</v>
      </c>
      <c r="AM337" s="83">
        <v>16</v>
      </c>
      <c r="AN337" s="83">
        <v>150</v>
      </c>
      <c r="AO337" s="37">
        <v>15</v>
      </c>
      <c r="AP337" s="37">
        <v>20</v>
      </c>
      <c r="AQ337" s="37">
        <v>30</v>
      </c>
      <c r="AR337" s="37">
        <v>42</v>
      </c>
      <c r="AS337" s="37">
        <v>207</v>
      </c>
      <c r="AT337" s="37">
        <v>196</v>
      </c>
      <c r="AU337" s="86">
        <v>73</v>
      </c>
      <c r="AV337" s="55">
        <v>35</v>
      </c>
      <c r="AW337" s="55">
        <v>35</v>
      </c>
      <c r="AX337" s="55">
        <v>0</v>
      </c>
      <c r="AY337" s="3" t="s">
        <v>85</v>
      </c>
      <c r="AZ337" s="104" t="str">
        <f>_xlfn.IFNA(VLOOKUP(AY337,ACCESSORIES!F:K,6,FALSE),"N/A")</f>
        <v>N/A</v>
      </c>
      <c r="BA337" s="3" t="s">
        <v>85</v>
      </c>
      <c r="BB337" s="104" t="str">
        <f>_xlfn.IFNA(VLOOKUP(BA337,ACCESSORIES!F:K,6,FALSE),"N/A")</f>
        <v>N/A</v>
      </c>
      <c r="BC337" s="79">
        <v>30.01</v>
      </c>
      <c r="BD337" s="57">
        <v>19.8</v>
      </c>
      <c r="BE337" s="57">
        <v>19.8</v>
      </c>
      <c r="BF337" s="57">
        <v>9.9</v>
      </c>
      <c r="BG337" s="82">
        <v>36</v>
      </c>
      <c r="BH337" s="122" t="s">
        <v>3551</v>
      </c>
      <c r="BI337" s="51" t="s">
        <v>4217</v>
      </c>
      <c r="BJ337" s="30" t="s">
        <v>4233</v>
      </c>
      <c r="BK337" s="30" t="s">
        <v>5895</v>
      </c>
      <c r="BL337" s="30" t="s">
        <v>5896</v>
      </c>
      <c r="BM337" s="30" t="s">
        <v>5897</v>
      </c>
      <c r="BN337" s="83" t="s">
        <v>5898</v>
      </c>
      <c r="BO337" s="83" t="s">
        <v>4480</v>
      </c>
      <c r="BP337" s="83" t="s">
        <v>4235</v>
      </c>
      <c r="BQ337" s="83"/>
      <c r="BR337" s="83"/>
      <c r="BS337" s="83"/>
      <c r="BT337" s="351" t="s">
        <v>3787</v>
      </c>
      <c r="BU337" s="363" t="s">
        <v>3788</v>
      </c>
      <c r="BV337" s="351" t="s">
        <v>3789</v>
      </c>
      <c r="BW337" s="363" t="s">
        <v>3790</v>
      </c>
      <c r="BX337" s="96" t="str">
        <f t="shared" si="40"/>
        <v>MR314, 17x7.5, +30mm Offset, 5x4.5, 73mm Centerbore, Matte Black</v>
      </c>
      <c r="BY337" s="83" t="s">
        <v>4044</v>
      </c>
      <c r="BZ337" s="83" t="s">
        <v>4045</v>
      </c>
      <c r="CA337" s="83" t="str">
        <f t="shared" si="36"/>
        <v>STREET (3XX)</v>
      </c>
    </row>
    <row r="338" spans="1:79" s="39" customFormat="1" ht="15" customHeight="1">
      <c r="A338" s="23">
        <f t="shared" si="39"/>
        <v>336</v>
      </c>
      <c r="B338" s="105" t="s">
        <v>84</v>
      </c>
      <c r="C338" s="105" t="s">
        <v>1072</v>
      </c>
      <c r="D338" s="105" t="s">
        <v>2118</v>
      </c>
      <c r="E338" s="94" t="str">
        <f>CONCATENATE(LEFT(D338,5),VLOOKUP(CONCATENATE(N338,"x",O338),'PART NUMBER GUIDE'!$B$9:$C$45,2,FALSE),VLOOKUP(CONCATENATE(P338, V338), 'PART NUMBER GUIDE'!$Q$6:$R$84, 2, FALSE),VLOOKUP(Y338,'PART NUMBER GUIDE'!$J$8:$K$37,2, FALSE),IF(U338="N/A",IF(ABS(S338)&lt;10,"0"&amp;ABS(S338),ABS(S338)),CONCATENATE(LEFT(U338,1),RIGHT(U338,1))), F338, G338)</f>
        <v>MR31477512830</v>
      </c>
      <c r="F338" s="93"/>
      <c r="G338" s="93"/>
      <c r="H338" s="81" t="s">
        <v>5321</v>
      </c>
      <c r="I338" s="356">
        <v>44298</v>
      </c>
      <c r="J338" s="87" t="s">
        <v>1265</v>
      </c>
      <c r="K338" s="400">
        <v>323</v>
      </c>
      <c r="L338" s="95">
        <f t="shared" si="35"/>
        <v>323</v>
      </c>
      <c r="M338" s="402"/>
      <c r="N338" s="30">
        <v>17</v>
      </c>
      <c r="O338" s="25">
        <v>7.5</v>
      </c>
      <c r="P338" s="105" t="str">
        <f t="shared" si="37"/>
        <v>5x4.5</v>
      </c>
      <c r="Q338" s="3">
        <v>5</v>
      </c>
      <c r="R338" s="30">
        <v>4.5</v>
      </c>
      <c r="S338" s="30">
        <v>30</v>
      </c>
      <c r="T338" s="86">
        <v>5.5</v>
      </c>
      <c r="U338" s="106" t="s">
        <v>85</v>
      </c>
      <c r="V338" s="86">
        <v>73</v>
      </c>
      <c r="W338" s="85">
        <v>26.01</v>
      </c>
      <c r="X338" s="52">
        <v>3640</v>
      </c>
      <c r="Y338" s="80" t="s">
        <v>2661</v>
      </c>
      <c r="Z338" s="80" t="s">
        <v>3007</v>
      </c>
      <c r="AA338" s="369" t="str">
        <f t="shared" si="38"/>
        <v>17x7.5, 5x4.5, 30 OS</v>
      </c>
      <c r="AB338" s="88" t="s">
        <v>1887</v>
      </c>
      <c r="AC338" s="92">
        <f>_xlfn.IFNA(VLOOKUP(AB338,ACCESSORIES!F:K,6,FALSE),"N/A")</f>
        <v>22</v>
      </c>
      <c r="AD338" s="89" t="s">
        <v>85</v>
      </c>
      <c r="AE338" s="82" t="s">
        <v>85</v>
      </c>
      <c r="AF338" s="82" t="s">
        <v>85</v>
      </c>
      <c r="AG338" s="82" t="s">
        <v>85</v>
      </c>
      <c r="AH338" s="9" t="str">
        <f>_xlfn.IFNA(VLOOKUP(AG338,ACCESSORIES!F:K,6,FALSE),"N/A")</f>
        <v>N/A</v>
      </c>
      <c r="AI338" s="82" t="s">
        <v>266</v>
      </c>
      <c r="AJ338" s="82" t="s">
        <v>85</v>
      </c>
      <c r="AK338" s="82" t="s">
        <v>85</v>
      </c>
      <c r="AL338" s="82" t="s">
        <v>85</v>
      </c>
      <c r="AM338" s="83">
        <v>16</v>
      </c>
      <c r="AN338" s="83">
        <v>150</v>
      </c>
      <c r="AO338" s="37">
        <v>15</v>
      </c>
      <c r="AP338" s="37">
        <v>20</v>
      </c>
      <c r="AQ338" s="37">
        <v>30</v>
      </c>
      <c r="AR338" s="37">
        <v>42</v>
      </c>
      <c r="AS338" s="37">
        <v>207</v>
      </c>
      <c r="AT338" s="37">
        <v>196</v>
      </c>
      <c r="AU338" s="86">
        <v>73</v>
      </c>
      <c r="AV338" s="55">
        <v>35</v>
      </c>
      <c r="AW338" s="55">
        <v>35</v>
      </c>
      <c r="AX338" s="55">
        <v>0</v>
      </c>
      <c r="AY338" s="3" t="s">
        <v>85</v>
      </c>
      <c r="AZ338" s="104" t="str">
        <f>_xlfn.IFNA(VLOOKUP(AY338,ACCESSORIES!F:K,6,FALSE),"N/A")</f>
        <v>N/A</v>
      </c>
      <c r="BA338" s="3" t="s">
        <v>85</v>
      </c>
      <c r="BB338" s="104" t="str">
        <f>_xlfn.IFNA(VLOOKUP(BA338,ACCESSORIES!F:K,6,FALSE),"N/A")</f>
        <v>N/A</v>
      </c>
      <c r="BC338" s="79">
        <v>30.01</v>
      </c>
      <c r="BD338" s="57">
        <v>19.8</v>
      </c>
      <c r="BE338" s="57">
        <v>19.8</v>
      </c>
      <c r="BF338" s="57">
        <v>9.9</v>
      </c>
      <c r="BG338" s="82">
        <v>36</v>
      </c>
      <c r="BH338" s="122" t="s">
        <v>3551</v>
      </c>
      <c r="BI338" s="51" t="s">
        <v>4217</v>
      </c>
      <c r="BJ338" s="30" t="s">
        <v>4233</v>
      </c>
      <c r="BK338" s="30" t="s">
        <v>5895</v>
      </c>
      <c r="BL338" s="30" t="s">
        <v>5896</v>
      </c>
      <c r="BM338" s="30" t="s">
        <v>5897</v>
      </c>
      <c r="BN338" s="83" t="s">
        <v>5898</v>
      </c>
      <c r="BO338" s="83" t="s">
        <v>4480</v>
      </c>
      <c r="BP338" s="83" t="s">
        <v>4235</v>
      </c>
      <c r="BQ338" s="83"/>
      <c r="BR338" s="83"/>
      <c r="BS338" s="83"/>
      <c r="BT338" s="351" t="s">
        <v>3791</v>
      </c>
      <c r="BU338" s="363" t="s">
        <v>3792</v>
      </c>
      <c r="BV338" s="351" t="s">
        <v>3793</v>
      </c>
      <c r="BW338" s="363" t="s">
        <v>3794</v>
      </c>
      <c r="BX338" s="96" t="str">
        <f t="shared" si="40"/>
        <v>MR314, 17x7.5, +30mm Offset, 5x4.5, 73mm Centerbore, Gloss Titanium</v>
      </c>
      <c r="BY338" s="83" t="s">
        <v>4044</v>
      </c>
      <c r="BZ338" s="83" t="s">
        <v>4045</v>
      </c>
      <c r="CA338" s="83" t="str">
        <f t="shared" si="36"/>
        <v>STREET (3XX)</v>
      </c>
    </row>
    <row r="339" spans="1:79" s="39" customFormat="1" ht="15" customHeight="1">
      <c r="A339" s="23">
        <f t="shared" si="39"/>
        <v>337</v>
      </c>
      <c r="B339" s="105" t="s">
        <v>84</v>
      </c>
      <c r="C339" s="105" t="s">
        <v>1072</v>
      </c>
      <c r="D339" s="105" t="s">
        <v>2118</v>
      </c>
      <c r="E339" s="94" t="str">
        <f>CONCATENATE(LEFT(D339,5),VLOOKUP(CONCATENATE(N339,"x",O339),'PART NUMBER GUIDE'!$B$9:$C$45,2,FALSE),VLOOKUP(CONCATENATE(P339, V339), 'PART NUMBER GUIDE'!$Q$6:$R$84, 2, FALSE),VLOOKUP(Y339,'PART NUMBER GUIDE'!$J$8:$K$37,2, FALSE),IF(U339="N/A",IF(ABS(S339)&lt;10,"0"&amp;ABS(S339),ABS(S339)),CONCATENATE(LEFT(U339,1),RIGHT(U339,1))), F339, G339)</f>
        <v>MR31477554530</v>
      </c>
      <c r="F339" s="93"/>
      <c r="G339" s="93"/>
      <c r="H339" s="81" t="s">
        <v>5322</v>
      </c>
      <c r="I339" s="356">
        <v>44298</v>
      </c>
      <c r="J339" s="87" t="s">
        <v>1265</v>
      </c>
      <c r="K339" s="400">
        <v>323</v>
      </c>
      <c r="L339" s="95">
        <f t="shared" si="35"/>
        <v>323</v>
      </c>
      <c r="M339" s="402"/>
      <c r="N339" s="30">
        <v>17</v>
      </c>
      <c r="O339" s="25">
        <v>7.5</v>
      </c>
      <c r="P339" s="105" t="str">
        <f t="shared" si="37"/>
        <v>5x110</v>
      </c>
      <c r="Q339" s="3">
        <v>5</v>
      </c>
      <c r="R339" s="30">
        <v>110</v>
      </c>
      <c r="S339" s="30">
        <v>30</v>
      </c>
      <c r="T339" s="86">
        <v>5.5</v>
      </c>
      <c r="U339" s="106" t="s">
        <v>85</v>
      </c>
      <c r="V339" s="77">
        <v>65.099999999999994</v>
      </c>
      <c r="W339" s="85">
        <v>26.01</v>
      </c>
      <c r="X339" s="52">
        <v>3640</v>
      </c>
      <c r="Y339" s="80" t="s">
        <v>2309</v>
      </c>
      <c r="Z339" s="81" t="s">
        <v>3002</v>
      </c>
      <c r="AA339" s="369" t="str">
        <f t="shared" si="38"/>
        <v>17x7.5, 5x110, 30 OS</v>
      </c>
      <c r="AB339" s="88" t="s">
        <v>1887</v>
      </c>
      <c r="AC339" s="92">
        <f>_xlfn.IFNA(VLOOKUP(AB339,ACCESSORIES!F:K,6,FALSE),"N/A")</f>
        <v>22</v>
      </c>
      <c r="AD339" s="89" t="s">
        <v>85</v>
      </c>
      <c r="AE339" s="82" t="s">
        <v>85</v>
      </c>
      <c r="AF339" s="82" t="s">
        <v>85</v>
      </c>
      <c r="AG339" s="82" t="s">
        <v>85</v>
      </c>
      <c r="AH339" s="9" t="str">
        <f>_xlfn.IFNA(VLOOKUP(AG339,ACCESSORIES!F:K,6,FALSE),"N/A")</f>
        <v>N/A</v>
      </c>
      <c r="AI339" s="82" t="s">
        <v>265</v>
      </c>
      <c r="AJ339" s="82" t="s">
        <v>85</v>
      </c>
      <c r="AK339" s="82" t="s">
        <v>85</v>
      </c>
      <c r="AL339" s="82" t="s">
        <v>85</v>
      </c>
      <c r="AM339" s="83">
        <v>16</v>
      </c>
      <c r="AN339" s="83">
        <v>150</v>
      </c>
      <c r="AO339" s="37">
        <v>15</v>
      </c>
      <c r="AP339" s="37">
        <v>20</v>
      </c>
      <c r="AQ339" s="37">
        <v>30</v>
      </c>
      <c r="AR339" s="37">
        <v>42</v>
      </c>
      <c r="AS339" s="37">
        <v>207</v>
      </c>
      <c r="AT339" s="37">
        <v>196</v>
      </c>
      <c r="AU339" s="86">
        <v>65.099999999999994</v>
      </c>
      <c r="AV339" s="55">
        <v>35</v>
      </c>
      <c r="AW339" s="55">
        <v>35</v>
      </c>
      <c r="AX339" s="55">
        <v>0</v>
      </c>
      <c r="AY339" s="3" t="s">
        <v>85</v>
      </c>
      <c r="AZ339" s="104" t="str">
        <f>_xlfn.IFNA(VLOOKUP(AY339,ACCESSORIES!F:K,6,FALSE),"N/A")</f>
        <v>N/A</v>
      </c>
      <c r="BA339" s="3" t="s">
        <v>85</v>
      </c>
      <c r="BB339" s="104" t="str">
        <f>_xlfn.IFNA(VLOOKUP(BA339,ACCESSORIES!F:K,6,FALSE),"N/A")</f>
        <v>N/A</v>
      </c>
      <c r="BC339" s="79">
        <v>30.01</v>
      </c>
      <c r="BD339" s="57">
        <v>19.8</v>
      </c>
      <c r="BE339" s="57">
        <v>19.8</v>
      </c>
      <c r="BF339" s="57">
        <v>9.9</v>
      </c>
      <c r="BG339" s="82">
        <v>36</v>
      </c>
      <c r="BH339" s="122" t="s">
        <v>3551</v>
      </c>
      <c r="BI339" s="51" t="s">
        <v>4217</v>
      </c>
      <c r="BJ339" s="30" t="s">
        <v>4233</v>
      </c>
      <c r="BK339" s="30" t="s">
        <v>5895</v>
      </c>
      <c r="BL339" s="30" t="s">
        <v>5896</v>
      </c>
      <c r="BM339" s="30" t="s">
        <v>5897</v>
      </c>
      <c r="BN339" s="83" t="s">
        <v>5898</v>
      </c>
      <c r="BO339" s="83" t="s">
        <v>4480</v>
      </c>
      <c r="BP339" s="83" t="s">
        <v>4235</v>
      </c>
      <c r="BQ339" s="83"/>
      <c r="BR339" s="83"/>
      <c r="BS339" s="83"/>
      <c r="BT339" s="351" t="s">
        <v>3787</v>
      </c>
      <c r="BU339" s="363" t="s">
        <v>3788</v>
      </c>
      <c r="BV339" s="351" t="s">
        <v>3789</v>
      </c>
      <c r="BW339" s="363" t="s">
        <v>3790</v>
      </c>
      <c r="BX339" s="96" t="str">
        <f t="shared" si="40"/>
        <v>MR314, 17x7.5, +30mm Offset, 5x110, 65.1mm Centerbore, Matte Black</v>
      </c>
      <c r="BY339" s="83" t="s">
        <v>4044</v>
      </c>
      <c r="BZ339" s="83" t="s">
        <v>4045</v>
      </c>
      <c r="CA339" s="83" t="str">
        <f t="shared" si="36"/>
        <v>STREET (3XX)</v>
      </c>
    </row>
    <row r="340" spans="1:79" s="39" customFormat="1" ht="15" customHeight="1">
      <c r="A340" s="23">
        <f t="shared" si="39"/>
        <v>338</v>
      </c>
      <c r="B340" s="105" t="s">
        <v>84</v>
      </c>
      <c r="C340" s="105" t="s">
        <v>1072</v>
      </c>
      <c r="D340" s="105" t="s">
        <v>2118</v>
      </c>
      <c r="E340" s="94" t="str">
        <f>CONCATENATE(LEFT(D340,5),VLOOKUP(CONCATENATE(N340,"x",O340),'PART NUMBER GUIDE'!$B$9:$C$45,2,FALSE),VLOOKUP(CONCATENATE(P340, V340), 'PART NUMBER GUIDE'!$Q$6:$R$84, 2, FALSE),VLOOKUP(Y340,'PART NUMBER GUIDE'!$J$8:$K$37,2, FALSE),IF(U340="N/A",IF(ABS(S340)&lt;10,"0"&amp;ABS(S340),ABS(S340)),CONCATENATE(LEFT(U340,1),RIGHT(U340,1))), F340, G340)</f>
        <v>MR31477554830</v>
      </c>
      <c r="F340" s="93"/>
      <c r="G340" s="93"/>
      <c r="H340" s="81" t="s">
        <v>5323</v>
      </c>
      <c r="I340" s="356">
        <v>44298</v>
      </c>
      <c r="J340" s="87" t="s">
        <v>1265</v>
      </c>
      <c r="K340" s="400">
        <v>323</v>
      </c>
      <c r="L340" s="95">
        <f t="shared" si="35"/>
        <v>323</v>
      </c>
      <c r="M340" s="402"/>
      <c r="N340" s="30">
        <v>17</v>
      </c>
      <c r="O340" s="25">
        <v>7.5</v>
      </c>
      <c r="P340" s="105" t="str">
        <f t="shared" si="37"/>
        <v>5x110</v>
      </c>
      <c r="Q340" s="3">
        <v>5</v>
      </c>
      <c r="R340" s="30">
        <v>110</v>
      </c>
      <c r="S340" s="30">
        <v>30</v>
      </c>
      <c r="T340" s="86">
        <v>5.5</v>
      </c>
      <c r="U340" s="106" t="s">
        <v>85</v>
      </c>
      <c r="V340" s="77">
        <v>65.099999999999994</v>
      </c>
      <c r="W340" s="85">
        <v>26.01</v>
      </c>
      <c r="X340" s="52">
        <v>3640</v>
      </c>
      <c r="Y340" s="80" t="s">
        <v>2661</v>
      </c>
      <c r="Z340" s="80" t="s">
        <v>3007</v>
      </c>
      <c r="AA340" s="369" t="str">
        <f t="shared" si="38"/>
        <v>17x7.5, 5x110, 30 OS</v>
      </c>
      <c r="AB340" s="88" t="s">
        <v>1887</v>
      </c>
      <c r="AC340" s="92">
        <f>_xlfn.IFNA(VLOOKUP(AB340,ACCESSORIES!F:K,6,FALSE),"N/A")</f>
        <v>22</v>
      </c>
      <c r="AD340" s="89" t="s">
        <v>85</v>
      </c>
      <c r="AE340" s="82" t="s">
        <v>85</v>
      </c>
      <c r="AF340" s="82" t="s">
        <v>85</v>
      </c>
      <c r="AG340" s="82" t="s">
        <v>85</v>
      </c>
      <c r="AH340" s="9" t="str">
        <f>_xlfn.IFNA(VLOOKUP(AG340,ACCESSORIES!F:K,6,FALSE),"N/A")</f>
        <v>N/A</v>
      </c>
      <c r="AI340" s="82" t="s">
        <v>265</v>
      </c>
      <c r="AJ340" s="82" t="s">
        <v>85</v>
      </c>
      <c r="AK340" s="82" t="s">
        <v>85</v>
      </c>
      <c r="AL340" s="82" t="s">
        <v>85</v>
      </c>
      <c r="AM340" s="83">
        <v>16</v>
      </c>
      <c r="AN340" s="83">
        <v>150</v>
      </c>
      <c r="AO340" s="37">
        <v>15</v>
      </c>
      <c r="AP340" s="37">
        <v>20</v>
      </c>
      <c r="AQ340" s="37">
        <v>30</v>
      </c>
      <c r="AR340" s="37">
        <v>42</v>
      </c>
      <c r="AS340" s="37">
        <v>207</v>
      </c>
      <c r="AT340" s="37">
        <v>196</v>
      </c>
      <c r="AU340" s="86">
        <v>65.099999999999994</v>
      </c>
      <c r="AV340" s="55">
        <v>35</v>
      </c>
      <c r="AW340" s="55">
        <v>35</v>
      </c>
      <c r="AX340" s="55">
        <v>0</v>
      </c>
      <c r="AY340" s="3" t="s">
        <v>85</v>
      </c>
      <c r="AZ340" s="104" t="str">
        <f>_xlfn.IFNA(VLOOKUP(AY340,ACCESSORIES!F:K,6,FALSE),"N/A")</f>
        <v>N/A</v>
      </c>
      <c r="BA340" s="3" t="s">
        <v>85</v>
      </c>
      <c r="BB340" s="104" t="str">
        <f>_xlfn.IFNA(VLOOKUP(BA340,ACCESSORIES!F:K,6,FALSE),"N/A")</f>
        <v>N/A</v>
      </c>
      <c r="BC340" s="79">
        <v>30.01</v>
      </c>
      <c r="BD340" s="57">
        <v>19.8</v>
      </c>
      <c r="BE340" s="57">
        <v>19.8</v>
      </c>
      <c r="BF340" s="57">
        <v>9.9</v>
      </c>
      <c r="BG340" s="82">
        <v>36</v>
      </c>
      <c r="BH340" s="122" t="s">
        <v>3551</v>
      </c>
      <c r="BI340" s="51" t="s">
        <v>4217</v>
      </c>
      <c r="BJ340" s="30" t="s">
        <v>4233</v>
      </c>
      <c r="BK340" s="30" t="s">
        <v>5895</v>
      </c>
      <c r="BL340" s="30" t="s">
        <v>5896</v>
      </c>
      <c r="BM340" s="30" t="s">
        <v>5897</v>
      </c>
      <c r="BN340" s="83" t="s">
        <v>5898</v>
      </c>
      <c r="BO340" s="83" t="s">
        <v>4480</v>
      </c>
      <c r="BP340" s="83" t="s">
        <v>4235</v>
      </c>
      <c r="BQ340" s="83"/>
      <c r="BR340" s="83"/>
      <c r="BS340" s="83"/>
      <c r="BT340" s="351" t="s">
        <v>3791</v>
      </c>
      <c r="BU340" s="363" t="s">
        <v>3792</v>
      </c>
      <c r="BV340" s="351" t="s">
        <v>3793</v>
      </c>
      <c r="BW340" s="363" t="s">
        <v>3794</v>
      </c>
      <c r="BX340" s="96" t="str">
        <f t="shared" si="40"/>
        <v>MR314, 17x7.5, +30mm Offset, 5x110, 65.1mm Centerbore, Gloss Titanium</v>
      </c>
      <c r="BY340" s="83" t="s">
        <v>4044</v>
      </c>
      <c r="BZ340" s="83" t="s">
        <v>4045</v>
      </c>
      <c r="CA340" s="83" t="str">
        <f t="shared" si="36"/>
        <v>STREET (3XX)</v>
      </c>
    </row>
    <row r="341" spans="1:79" s="39" customFormat="1" ht="15" customHeight="1">
      <c r="A341" s="23">
        <f t="shared" si="39"/>
        <v>339</v>
      </c>
      <c r="B341" s="105" t="s">
        <v>84</v>
      </c>
      <c r="C341" s="105" t="s">
        <v>1072</v>
      </c>
      <c r="D341" s="105" t="s">
        <v>2118</v>
      </c>
      <c r="E341" s="94" t="str">
        <f>CONCATENATE(LEFT(D341,5),VLOOKUP(CONCATENATE(N341,"x",O341),'PART NUMBER GUIDE'!$B$9:$C$45,2,FALSE),VLOOKUP(CONCATENATE(P341, V341), 'PART NUMBER GUIDE'!$Q$6:$R$84, 2, FALSE),VLOOKUP(Y341,'PART NUMBER GUIDE'!$J$8:$K$37,2, FALSE),IF(U341="N/A",IF(ABS(S341)&lt;10,"0"&amp;ABS(S341),ABS(S341)),CONCATENATE(LEFT(U341,1),RIGHT(U341,1))), F341, G341)</f>
        <v>MR31477552525</v>
      </c>
      <c r="F341" s="93"/>
      <c r="G341" s="93"/>
      <c r="H341" s="81" t="s">
        <v>4946</v>
      </c>
      <c r="I341" s="356">
        <v>44159</v>
      </c>
      <c r="J341" s="87" t="s">
        <v>1265</v>
      </c>
      <c r="K341" s="400">
        <v>323</v>
      </c>
      <c r="L341" s="95">
        <f t="shared" si="35"/>
        <v>323</v>
      </c>
      <c r="M341" s="402"/>
      <c r="N341" s="30">
        <v>17</v>
      </c>
      <c r="O341" s="25">
        <v>7.5</v>
      </c>
      <c r="P341" s="105" t="str">
        <f t="shared" si="37"/>
        <v>5x120</v>
      </c>
      <c r="Q341" s="3">
        <v>5</v>
      </c>
      <c r="R341" s="30">
        <v>120</v>
      </c>
      <c r="S341" s="30">
        <v>25</v>
      </c>
      <c r="T341" s="86">
        <v>5.2</v>
      </c>
      <c r="U341" s="106" t="s">
        <v>85</v>
      </c>
      <c r="V341" s="86">
        <v>70.099999999999994</v>
      </c>
      <c r="W341" s="85">
        <v>26.52</v>
      </c>
      <c r="X341" s="52">
        <v>3640</v>
      </c>
      <c r="Y341" s="80" t="s">
        <v>2309</v>
      </c>
      <c r="Z341" s="81" t="s">
        <v>3002</v>
      </c>
      <c r="AA341" s="369" t="str">
        <f t="shared" si="38"/>
        <v>17x7.5, 5x120, 25 OS</v>
      </c>
      <c r="AB341" s="80" t="s">
        <v>1644</v>
      </c>
      <c r="AC341" s="92">
        <f>_xlfn.IFNA(VLOOKUP(AB341,ACCESSORIES!F:K,6,FALSE),"N/A")</f>
        <v>22</v>
      </c>
      <c r="AD341" s="89" t="s">
        <v>85</v>
      </c>
      <c r="AE341" s="82" t="s">
        <v>85</v>
      </c>
      <c r="AF341" s="82" t="s">
        <v>85</v>
      </c>
      <c r="AG341" s="82" t="s">
        <v>85</v>
      </c>
      <c r="AH341" s="9" t="str">
        <f>_xlfn.IFNA(VLOOKUP(AG341,ACCESSORIES!F:K,6,FALSE),"N/A")</f>
        <v>N/A</v>
      </c>
      <c r="AI341" s="83" t="s">
        <v>265</v>
      </c>
      <c r="AJ341" s="3" t="s">
        <v>85</v>
      </c>
      <c r="AK341" s="3" t="s">
        <v>85</v>
      </c>
      <c r="AL341" s="3" t="s">
        <v>85</v>
      </c>
      <c r="AM341" s="83">
        <v>16</v>
      </c>
      <c r="AN341" s="83">
        <v>160</v>
      </c>
      <c r="AO341" s="37">
        <v>11</v>
      </c>
      <c r="AP341" s="37">
        <v>22</v>
      </c>
      <c r="AQ341" s="37">
        <v>35</v>
      </c>
      <c r="AR341" s="37">
        <v>47</v>
      </c>
      <c r="AS341" s="37">
        <v>207</v>
      </c>
      <c r="AT341" s="37">
        <v>198</v>
      </c>
      <c r="AU341" s="86">
        <v>70.099999999999994</v>
      </c>
      <c r="AV341" s="55">
        <v>40</v>
      </c>
      <c r="AW341" s="55">
        <v>40</v>
      </c>
      <c r="AX341" s="55">
        <v>0</v>
      </c>
      <c r="AY341" s="3" t="s">
        <v>85</v>
      </c>
      <c r="AZ341" s="104" t="str">
        <f>_xlfn.IFNA(VLOOKUP(AY341,ACCESSORIES!F:K,6,FALSE),"N/A")</f>
        <v>N/A</v>
      </c>
      <c r="BA341" s="3" t="s">
        <v>85</v>
      </c>
      <c r="BB341" s="104" t="str">
        <f>_xlfn.IFNA(VLOOKUP(BA341,ACCESSORIES!F:K,6,FALSE),"N/A")</f>
        <v>N/A</v>
      </c>
      <c r="BC341" s="79">
        <v>30.52</v>
      </c>
      <c r="BD341" s="57">
        <v>19.8</v>
      </c>
      <c r="BE341" s="57">
        <v>19.8</v>
      </c>
      <c r="BF341" s="57">
        <v>9.9</v>
      </c>
      <c r="BG341" s="82">
        <v>36</v>
      </c>
      <c r="BH341" s="122" t="s">
        <v>3551</v>
      </c>
      <c r="BI341" s="51" t="s">
        <v>4217</v>
      </c>
      <c r="BJ341" s="30" t="s">
        <v>4233</v>
      </c>
      <c r="BK341" s="30" t="s">
        <v>5895</v>
      </c>
      <c r="BL341" s="30" t="s">
        <v>5896</v>
      </c>
      <c r="BM341" s="30" t="s">
        <v>5897</v>
      </c>
      <c r="BN341" s="83" t="s">
        <v>5898</v>
      </c>
      <c r="BO341" s="83" t="s">
        <v>4480</v>
      </c>
      <c r="BP341" s="83" t="s">
        <v>4235</v>
      </c>
      <c r="BQ341" s="83"/>
      <c r="BR341" s="83"/>
      <c r="BS341" s="83"/>
      <c r="BT341" s="351" t="s">
        <v>3787</v>
      </c>
      <c r="BU341" s="363" t="s">
        <v>3788</v>
      </c>
      <c r="BV341" s="351" t="s">
        <v>3789</v>
      </c>
      <c r="BW341" s="363" t="s">
        <v>3790</v>
      </c>
      <c r="BX341" s="96" t="str">
        <f t="shared" si="40"/>
        <v>MR314, 17x7.5, +25mm Offset, 5x120, 70.1mm Centerbore, Matte Black</v>
      </c>
      <c r="BY341" s="83" t="s">
        <v>4044</v>
      </c>
      <c r="BZ341" s="83" t="s">
        <v>4045</v>
      </c>
      <c r="CA341" s="83" t="str">
        <f t="shared" si="36"/>
        <v>STREET (3XX)</v>
      </c>
    </row>
    <row r="342" spans="1:79" s="39" customFormat="1" ht="15" customHeight="1">
      <c r="A342" s="23">
        <f t="shared" si="39"/>
        <v>340</v>
      </c>
      <c r="B342" s="105" t="s">
        <v>84</v>
      </c>
      <c r="C342" s="105" t="s">
        <v>1072</v>
      </c>
      <c r="D342" s="105" t="s">
        <v>2118</v>
      </c>
      <c r="E342" s="94" t="str">
        <f>CONCATENATE(LEFT(D342,5),VLOOKUP(CONCATENATE(N342,"x",O342),'PART NUMBER GUIDE'!$B$9:$C$45,2,FALSE),VLOOKUP(CONCATENATE(P342, V342), 'PART NUMBER GUIDE'!$Q$6:$R$84, 2, FALSE),VLOOKUP(Y342,'PART NUMBER GUIDE'!$J$8:$K$37,2, FALSE),IF(U342="N/A",IF(ABS(S342)&lt;10,"0"&amp;ABS(S342),ABS(S342)),CONCATENATE(LEFT(U342,1),RIGHT(U342,1))), F342, G342)</f>
        <v>MR31477552825</v>
      </c>
      <c r="F342" s="93"/>
      <c r="G342" s="93"/>
      <c r="H342" s="81" t="s">
        <v>4947</v>
      </c>
      <c r="I342" s="356">
        <v>44159</v>
      </c>
      <c r="J342" s="87" t="s">
        <v>1265</v>
      </c>
      <c r="K342" s="400">
        <v>323</v>
      </c>
      <c r="L342" s="95">
        <f t="shared" si="35"/>
        <v>323</v>
      </c>
      <c r="M342" s="402"/>
      <c r="N342" s="30">
        <v>17</v>
      </c>
      <c r="O342" s="25">
        <v>7.5</v>
      </c>
      <c r="P342" s="105" t="str">
        <f t="shared" si="37"/>
        <v>5x120</v>
      </c>
      <c r="Q342" s="3">
        <v>5</v>
      </c>
      <c r="R342" s="30">
        <v>120</v>
      </c>
      <c r="S342" s="30">
        <v>25</v>
      </c>
      <c r="T342" s="86">
        <v>5.2</v>
      </c>
      <c r="U342" s="106" t="s">
        <v>85</v>
      </c>
      <c r="V342" s="86">
        <v>70.099999999999994</v>
      </c>
      <c r="W342" s="85">
        <v>26.52</v>
      </c>
      <c r="X342" s="52">
        <v>3640</v>
      </c>
      <c r="Y342" s="80" t="s">
        <v>2661</v>
      </c>
      <c r="Z342" s="80" t="s">
        <v>3007</v>
      </c>
      <c r="AA342" s="369" t="str">
        <f t="shared" si="38"/>
        <v>17x7.5, 5x120, 25 OS</v>
      </c>
      <c r="AB342" s="80" t="s">
        <v>1644</v>
      </c>
      <c r="AC342" s="92">
        <f>_xlfn.IFNA(VLOOKUP(AB342,ACCESSORIES!F:K,6,FALSE),"N/A")</f>
        <v>22</v>
      </c>
      <c r="AD342" s="89" t="s">
        <v>85</v>
      </c>
      <c r="AE342" s="82" t="s">
        <v>85</v>
      </c>
      <c r="AF342" s="82" t="s">
        <v>85</v>
      </c>
      <c r="AG342" s="82" t="s">
        <v>85</v>
      </c>
      <c r="AH342" s="9" t="str">
        <f>_xlfn.IFNA(VLOOKUP(AG342,ACCESSORIES!F:K,6,FALSE),"N/A")</f>
        <v>N/A</v>
      </c>
      <c r="AI342" s="83" t="s">
        <v>265</v>
      </c>
      <c r="AJ342" s="3" t="s">
        <v>85</v>
      </c>
      <c r="AK342" s="3" t="s">
        <v>85</v>
      </c>
      <c r="AL342" s="3" t="s">
        <v>85</v>
      </c>
      <c r="AM342" s="83">
        <v>16</v>
      </c>
      <c r="AN342" s="83">
        <v>160</v>
      </c>
      <c r="AO342" s="37">
        <v>11</v>
      </c>
      <c r="AP342" s="37">
        <v>22</v>
      </c>
      <c r="AQ342" s="37">
        <v>35</v>
      </c>
      <c r="AR342" s="37">
        <v>47</v>
      </c>
      <c r="AS342" s="37">
        <v>207</v>
      </c>
      <c r="AT342" s="37">
        <v>198</v>
      </c>
      <c r="AU342" s="86">
        <v>70.099999999999994</v>
      </c>
      <c r="AV342" s="55">
        <v>40</v>
      </c>
      <c r="AW342" s="55">
        <v>40</v>
      </c>
      <c r="AX342" s="55">
        <v>0</v>
      </c>
      <c r="AY342" s="3" t="s">
        <v>85</v>
      </c>
      <c r="AZ342" s="104" t="str">
        <f>_xlfn.IFNA(VLOOKUP(AY342,ACCESSORIES!F:K,6,FALSE),"N/A")</f>
        <v>N/A</v>
      </c>
      <c r="BA342" s="3" t="s">
        <v>85</v>
      </c>
      <c r="BB342" s="104" t="str">
        <f>_xlfn.IFNA(VLOOKUP(BA342,ACCESSORIES!F:K,6,FALSE),"N/A")</f>
        <v>N/A</v>
      </c>
      <c r="BC342" s="79">
        <v>30.52</v>
      </c>
      <c r="BD342" s="57">
        <v>19.8</v>
      </c>
      <c r="BE342" s="57">
        <v>19.8</v>
      </c>
      <c r="BF342" s="57">
        <v>9.9</v>
      </c>
      <c r="BG342" s="82">
        <v>36</v>
      </c>
      <c r="BH342" s="122" t="s">
        <v>3551</v>
      </c>
      <c r="BI342" s="51" t="s">
        <v>4217</v>
      </c>
      <c r="BJ342" s="30" t="s">
        <v>4233</v>
      </c>
      <c r="BK342" s="30" t="s">
        <v>5895</v>
      </c>
      <c r="BL342" s="30" t="s">
        <v>5896</v>
      </c>
      <c r="BM342" s="30" t="s">
        <v>5897</v>
      </c>
      <c r="BN342" s="83" t="s">
        <v>5898</v>
      </c>
      <c r="BO342" s="83" t="s">
        <v>4480</v>
      </c>
      <c r="BP342" s="83" t="s">
        <v>4235</v>
      </c>
      <c r="BQ342" s="83"/>
      <c r="BR342" s="83"/>
      <c r="BS342" s="83"/>
      <c r="BT342" s="351" t="s">
        <v>3791</v>
      </c>
      <c r="BU342" s="363" t="s">
        <v>3792</v>
      </c>
      <c r="BV342" s="351" t="s">
        <v>3793</v>
      </c>
      <c r="BW342" s="363" t="s">
        <v>3794</v>
      </c>
      <c r="BX342" s="96" t="str">
        <f t="shared" si="40"/>
        <v>MR314, 17x7.5, +25mm Offset, 5x120, 70.1mm Centerbore, Gloss Titanium</v>
      </c>
      <c r="BY342" s="83" t="s">
        <v>4044</v>
      </c>
      <c r="BZ342" s="83" t="s">
        <v>4045</v>
      </c>
      <c r="CA342" s="83" t="str">
        <f t="shared" si="36"/>
        <v>STREET (3XX)</v>
      </c>
    </row>
    <row r="343" spans="1:79" s="39" customFormat="1" ht="15" customHeight="1">
      <c r="A343" s="23">
        <f t="shared" si="39"/>
        <v>341</v>
      </c>
      <c r="B343" s="105" t="s">
        <v>84</v>
      </c>
      <c r="C343" s="105" t="s">
        <v>1072</v>
      </c>
      <c r="D343" s="105" t="s">
        <v>2118</v>
      </c>
      <c r="E343" s="94" t="str">
        <f>CONCATENATE(LEFT(D343,5),VLOOKUP(CONCATENATE(N343,"x",O343),'PART NUMBER GUIDE'!$B$9:$C$45,2,FALSE),VLOOKUP(CONCATENATE(P343, V343), 'PART NUMBER GUIDE'!$Q$6:$R$84, 2, FALSE),VLOOKUP(Y343,'PART NUMBER GUIDE'!$J$8:$K$37,2, FALSE),IF(U343="N/A",IF(ABS(S343)&lt;10,"0"&amp;ABS(S343),ABS(S343)),CONCATENATE(LEFT(U343,1),RIGHT(U343,1))), F343, G343)</f>
        <v>MR31477558525</v>
      </c>
      <c r="F343" s="93"/>
      <c r="G343" s="93"/>
      <c r="H343" s="81" t="s">
        <v>4168</v>
      </c>
      <c r="I343" s="356">
        <v>43795</v>
      </c>
      <c r="J343" s="87" t="s">
        <v>1265</v>
      </c>
      <c r="K343" s="400">
        <v>323</v>
      </c>
      <c r="L343" s="95">
        <f t="shared" si="35"/>
        <v>323</v>
      </c>
      <c r="M343" s="402"/>
      <c r="N343" s="30">
        <v>17</v>
      </c>
      <c r="O343" s="25">
        <v>7.5</v>
      </c>
      <c r="P343" s="105" t="str">
        <f t="shared" si="37"/>
        <v>5x150</v>
      </c>
      <c r="Q343" s="3">
        <v>5</v>
      </c>
      <c r="R343" s="30">
        <v>150</v>
      </c>
      <c r="S343" s="30">
        <v>25</v>
      </c>
      <c r="T343" s="86">
        <v>5.2</v>
      </c>
      <c r="U343" s="106" t="s">
        <v>85</v>
      </c>
      <c r="V343" s="86">
        <v>110.5</v>
      </c>
      <c r="W343" s="85">
        <v>26.4</v>
      </c>
      <c r="X343" s="52">
        <v>3640</v>
      </c>
      <c r="Y343" s="80" t="s">
        <v>2309</v>
      </c>
      <c r="Z343" s="81" t="s">
        <v>3002</v>
      </c>
      <c r="AA343" s="369" t="str">
        <f t="shared" si="38"/>
        <v>17x7.5, 5x150, 25 OS</v>
      </c>
      <c r="AB343" s="88" t="s">
        <v>1642</v>
      </c>
      <c r="AC343" s="92">
        <f>_xlfn.IFNA(VLOOKUP(AB343,ACCESSORIES!F:K,6,FALSE),"N/A")</f>
        <v>22</v>
      </c>
      <c r="AD343" s="89" t="s">
        <v>85</v>
      </c>
      <c r="AE343" s="82" t="s">
        <v>85</v>
      </c>
      <c r="AF343" s="82" t="s">
        <v>85</v>
      </c>
      <c r="AG343" s="82" t="s">
        <v>85</v>
      </c>
      <c r="AH343" s="9" t="str">
        <f>_xlfn.IFNA(VLOOKUP(AG343,ACCESSORIES!F:K,6,FALSE),"N/A")</f>
        <v>N/A</v>
      </c>
      <c r="AI343" s="80" t="s">
        <v>266</v>
      </c>
      <c r="AJ343" s="3" t="s">
        <v>85</v>
      </c>
      <c r="AK343" s="3" t="s">
        <v>85</v>
      </c>
      <c r="AL343" s="3" t="s">
        <v>85</v>
      </c>
      <c r="AM343" s="83">
        <v>16</v>
      </c>
      <c r="AN343" s="83">
        <v>180</v>
      </c>
      <c r="AO343" s="37">
        <v>4.33</v>
      </c>
      <c r="AP343" s="37">
        <v>21.65</v>
      </c>
      <c r="AQ343" s="37">
        <v>35</v>
      </c>
      <c r="AR343" s="37">
        <v>48.51</v>
      </c>
      <c r="AS343" s="37">
        <v>207</v>
      </c>
      <c r="AT343" s="37">
        <v>198</v>
      </c>
      <c r="AU343" s="86">
        <v>110.5</v>
      </c>
      <c r="AV343" s="55">
        <v>40</v>
      </c>
      <c r="AW343" s="55">
        <v>40</v>
      </c>
      <c r="AX343" s="55">
        <v>0</v>
      </c>
      <c r="AY343" s="3" t="s">
        <v>85</v>
      </c>
      <c r="AZ343" s="104" t="str">
        <f>_xlfn.IFNA(VLOOKUP(AY343,ACCESSORIES!F:K,6,FALSE),"N/A")</f>
        <v>N/A</v>
      </c>
      <c r="BA343" s="3" t="s">
        <v>85</v>
      </c>
      <c r="BB343" s="104" t="str">
        <f>_xlfn.IFNA(VLOOKUP(BA343,ACCESSORIES!F:K,6,FALSE),"N/A")</f>
        <v>N/A</v>
      </c>
      <c r="BC343" s="79">
        <v>29.9</v>
      </c>
      <c r="BD343" s="57">
        <v>19.8</v>
      </c>
      <c r="BE343" s="57">
        <v>19.8</v>
      </c>
      <c r="BF343" s="57">
        <v>9.9</v>
      </c>
      <c r="BG343" s="82">
        <v>36</v>
      </c>
      <c r="BH343" s="122" t="s">
        <v>3551</v>
      </c>
      <c r="BI343" s="51" t="s">
        <v>4217</v>
      </c>
      <c r="BJ343" s="30" t="s">
        <v>4233</v>
      </c>
      <c r="BK343" s="30" t="s">
        <v>5895</v>
      </c>
      <c r="BL343" s="30" t="s">
        <v>5896</v>
      </c>
      <c r="BM343" s="30" t="s">
        <v>5897</v>
      </c>
      <c r="BN343" s="83" t="s">
        <v>5898</v>
      </c>
      <c r="BO343" s="83" t="s">
        <v>4480</v>
      </c>
      <c r="BP343" s="83" t="s">
        <v>4235</v>
      </c>
      <c r="BQ343" s="83"/>
      <c r="BR343" s="83"/>
      <c r="BS343" s="83"/>
      <c r="BT343" s="351" t="s">
        <v>3787</v>
      </c>
      <c r="BU343" s="363" t="s">
        <v>3788</v>
      </c>
      <c r="BV343" s="351" t="s">
        <v>3789</v>
      </c>
      <c r="BW343" s="363" t="s">
        <v>3790</v>
      </c>
      <c r="BX343" s="96" t="str">
        <f t="shared" si="40"/>
        <v>MR314, 17x7.5, +25mm Offset, 5x150, 110.5mm Centerbore, Matte Black</v>
      </c>
      <c r="BY343" s="83" t="s">
        <v>4044</v>
      </c>
      <c r="BZ343" s="83" t="s">
        <v>4045</v>
      </c>
      <c r="CA343" s="83" t="str">
        <f t="shared" si="36"/>
        <v>STREET (3XX)</v>
      </c>
    </row>
    <row r="344" spans="1:79" s="39" customFormat="1" ht="15" customHeight="1">
      <c r="A344" s="23">
        <f t="shared" si="39"/>
        <v>342</v>
      </c>
      <c r="B344" s="105" t="s">
        <v>84</v>
      </c>
      <c r="C344" s="105" t="s">
        <v>1072</v>
      </c>
      <c r="D344" s="105" t="s">
        <v>2118</v>
      </c>
      <c r="E344" s="94" t="str">
        <f>CONCATENATE(LEFT(D344,5),VLOOKUP(CONCATENATE(N344,"x",O344),'PART NUMBER GUIDE'!$B$9:$C$45,2,FALSE),VLOOKUP(CONCATENATE(P344, V344), 'PART NUMBER GUIDE'!$Q$6:$R$84, 2, FALSE),VLOOKUP(Y344,'PART NUMBER GUIDE'!$J$8:$K$37,2, FALSE),IF(U344="N/A",IF(ABS(S344)&lt;10,"0"&amp;ABS(S344),ABS(S344)),CONCATENATE(LEFT(U344,1),RIGHT(U344,1))), F344, G344)</f>
        <v>MR31477558825</v>
      </c>
      <c r="F344" s="93"/>
      <c r="G344" s="93"/>
      <c r="H344" s="81" t="s">
        <v>4169</v>
      </c>
      <c r="I344" s="356">
        <v>43795</v>
      </c>
      <c r="J344" s="87" t="s">
        <v>1265</v>
      </c>
      <c r="K344" s="400">
        <v>323</v>
      </c>
      <c r="L344" s="95">
        <f t="shared" si="35"/>
        <v>323</v>
      </c>
      <c r="M344" s="402"/>
      <c r="N344" s="30">
        <v>17</v>
      </c>
      <c r="O344" s="25">
        <v>7.5</v>
      </c>
      <c r="P344" s="105" t="str">
        <f t="shared" si="37"/>
        <v>5x150</v>
      </c>
      <c r="Q344" s="3">
        <v>5</v>
      </c>
      <c r="R344" s="30">
        <v>150</v>
      </c>
      <c r="S344" s="30">
        <v>25</v>
      </c>
      <c r="T344" s="86">
        <v>5.2</v>
      </c>
      <c r="U344" s="106" t="s">
        <v>85</v>
      </c>
      <c r="V344" s="86">
        <v>110.5</v>
      </c>
      <c r="W344" s="85">
        <v>26.4</v>
      </c>
      <c r="X344" s="52">
        <v>3640</v>
      </c>
      <c r="Y344" s="80" t="s">
        <v>2661</v>
      </c>
      <c r="Z344" s="80" t="s">
        <v>3007</v>
      </c>
      <c r="AA344" s="369" t="str">
        <f t="shared" si="38"/>
        <v>17x7.5, 5x150, 25 OS</v>
      </c>
      <c r="AB344" s="88" t="s">
        <v>1642</v>
      </c>
      <c r="AC344" s="92">
        <f>_xlfn.IFNA(VLOOKUP(AB344,ACCESSORIES!F:K,6,FALSE),"N/A")</f>
        <v>22</v>
      </c>
      <c r="AD344" s="89" t="s">
        <v>85</v>
      </c>
      <c r="AE344" s="82" t="s">
        <v>85</v>
      </c>
      <c r="AF344" s="82" t="s">
        <v>85</v>
      </c>
      <c r="AG344" s="82" t="s">
        <v>85</v>
      </c>
      <c r="AH344" s="9" t="str">
        <f>_xlfn.IFNA(VLOOKUP(AG344,ACCESSORIES!F:K,6,FALSE),"N/A")</f>
        <v>N/A</v>
      </c>
      <c r="AI344" s="80" t="s">
        <v>266</v>
      </c>
      <c r="AJ344" s="3" t="s">
        <v>85</v>
      </c>
      <c r="AK344" s="3" t="s">
        <v>85</v>
      </c>
      <c r="AL344" s="3" t="s">
        <v>85</v>
      </c>
      <c r="AM344" s="83">
        <v>16</v>
      </c>
      <c r="AN344" s="83">
        <v>180</v>
      </c>
      <c r="AO344" s="37">
        <v>4.33</v>
      </c>
      <c r="AP344" s="37">
        <v>21.65</v>
      </c>
      <c r="AQ344" s="37">
        <v>35</v>
      </c>
      <c r="AR344" s="37">
        <v>48.51</v>
      </c>
      <c r="AS344" s="37">
        <v>207</v>
      </c>
      <c r="AT344" s="37">
        <v>198</v>
      </c>
      <c r="AU344" s="86">
        <v>110.5</v>
      </c>
      <c r="AV344" s="55">
        <v>40</v>
      </c>
      <c r="AW344" s="55">
        <v>40</v>
      </c>
      <c r="AX344" s="55">
        <v>0</v>
      </c>
      <c r="AY344" s="3" t="s">
        <v>85</v>
      </c>
      <c r="AZ344" s="104" t="str">
        <f>_xlfn.IFNA(VLOOKUP(AY344,ACCESSORIES!F:K,6,FALSE),"N/A")</f>
        <v>N/A</v>
      </c>
      <c r="BA344" s="3" t="s">
        <v>85</v>
      </c>
      <c r="BB344" s="104" t="str">
        <f>_xlfn.IFNA(VLOOKUP(BA344,ACCESSORIES!F:K,6,FALSE),"N/A")</f>
        <v>N/A</v>
      </c>
      <c r="BC344" s="79">
        <v>29.9</v>
      </c>
      <c r="BD344" s="57">
        <v>19.8</v>
      </c>
      <c r="BE344" s="57">
        <v>19.8</v>
      </c>
      <c r="BF344" s="57">
        <v>9.9</v>
      </c>
      <c r="BG344" s="82">
        <v>36</v>
      </c>
      <c r="BH344" s="122" t="s">
        <v>3551</v>
      </c>
      <c r="BI344" s="51" t="s">
        <v>4217</v>
      </c>
      <c r="BJ344" s="30" t="s">
        <v>4233</v>
      </c>
      <c r="BK344" s="30" t="s">
        <v>5895</v>
      </c>
      <c r="BL344" s="30" t="s">
        <v>5896</v>
      </c>
      <c r="BM344" s="30" t="s">
        <v>5897</v>
      </c>
      <c r="BN344" s="83" t="s">
        <v>5898</v>
      </c>
      <c r="BO344" s="83" t="s">
        <v>4480</v>
      </c>
      <c r="BP344" s="83" t="s">
        <v>4235</v>
      </c>
      <c r="BQ344" s="83"/>
      <c r="BR344" s="83"/>
      <c r="BS344" s="83"/>
      <c r="BT344" s="351" t="s">
        <v>3791</v>
      </c>
      <c r="BU344" s="363" t="s">
        <v>3792</v>
      </c>
      <c r="BV344" s="351" t="s">
        <v>3793</v>
      </c>
      <c r="BW344" s="363" t="s">
        <v>3794</v>
      </c>
      <c r="BX344" s="96" t="str">
        <f t="shared" si="40"/>
        <v>MR314, 17x7.5, +25mm Offset, 5x150, 110.5mm Centerbore, Gloss Titanium</v>
      </c>
      <c r="BY344" s="83" t="s">
        <v>4044</v>
      </c>
      <c r="BZ344" s="83" t="s">
        <v>4045</v>
      </c>
      <c r="CA344" s="83" t="str">
        <f t="shared" si="36"/>
        <v>STREET (3XX)</v>
      </c>
    </row>
    <row r="345" spans="1:79" s="39" customFormat="1" ht="15" customHeight="1">
      <c r="A345" s="23">
        <f t="shared" si="39"/>
        <v>343</v>
      </c>
      <c r="B345" s="105" t="s">
        <v>84</v>
      </c>
      <c r="C345" s="105" t="s">
        <v>1072</v>
      </c>
      <c r="D345" s="105" t="s">
        <v>2118</v>
      </c>
      <c r="E345" s="94" t="str">
        <f>CONCATENATE(LEFT(D345,5),VLOOKUP(CONCATENATE(N345,"x",O345),'PART NUMBER GUIDE'!$B$9:$C$45,2,FALSE),VLOOKUP(CONCATENATE(P345, V345), 'PART NUMBER GUIDE'!$Q$6:$R$84, 2, FALSE),VLOOKUP(Y345,'PART NUMBER GUIDE'!$J$8:$K$37,2, FALSE),IF(U345="N/A",IF(ABS(S345)&lt;10,"0"&amp;ABS(S345),ABS(S345)),CONCATENATE(LEFT(U345,1),RIGHT(U345,1))), F345, G345)</f>
        <v>MR31477549530</v>
      </c>
      <c r="F345" s="93"/>
      <c r="G345" s="93"/>
      <c r="H345" s="81" t="s">
        <v>5088</v>
      </c>
      <c r="I345" s="356">
        <v>44210</v>
      </c>
      <c r="J345" s="87" t="s">
        <v>1265</v>
      </c>
      <c r="K345" s="400">
        <v>323</v>
      </c>
      <c r="L345" s="95">
        <f t="shared" si="35"/>
        <v>323</v>
      </c>
      <c r="M345" s="402"/>
      <c r="N345" s="30">
        <v>17</v>
      </c>
      <c r="O345" s="25">
        <v>7.5</v>
      </c>
      <c r="P345" s="105" t="str">
        <f t="shared" si="37"/>
        <v>5x108</v>
      </c>
      <c r="Q345" s="3">
        <v>5</v>
      </c>
      <c r="R345" s="30">
        <v>108</v>
      </c>
      <c r="S345" s="30">
        <v>30</v>
      </c>
      <c r="T345" s="86">
        <v>5.5</v>
      </c>
      <c r="U345" s="106" t="s">
        <v>85</v>
      </c>
      <c r="V345" s="86">
        <v>63.4</v>
      </c>
      <c r="W345" s="85">
        <v>26</v>
      </c>
      <c r="X345" s="52">
        <v>3640</v>
      </c>
      <c r="Y345" s="80" t="s">
        <v>2309</v>
      </c>
      <c r="Z345" s="81" t="s">
        <v>3002</v>
      </c>
      <c r="AA345" s="369" t="str">
        <f t="shared" si="38"/>
        <v>17x7.5, 5x108, 30 OS</v>
      </c>
      <c r="AB345" s="88" t="s">
        <v>1887</v>
      </c>
      <c r="AC345" s="92">
        <f>_xlfn.IFNA(VLOOKUP(AB345,ACCESSORIES!F:K,6,FALSE),"N/A")</f>
        <v>22</v>
      </c>
      <c r="AD345" s="89" t="s">
        <v>85</v>
      </c>
      <c r="AE345" s="82" t="s">
        <v>85</v>
      </c>
      <c r="AF345" s="82" t="s">
        <v>85</v>
      </c>
      <c r="AG345" s="82" t="s">
        <v>85</v>
      </c>
      <c r="AH345" s="9" t="str">
        <f>_xlfn.IFNA(VLOOKUP(AG345,ACCESSORIES!F:K,6,FALSE),"N/A")</f>
        <v>N/A</v>
      </c>
      <c r="AI345" s="80" t="s">
        <v>266</v>
      </c>
      <c r="AJ345" s="3" t="s">
        <v>85</v>
      </c>
      <c r="AK345" s="3" t="s">
        <v>85</v>
      </c>
      <c r="AL345" s="3" t="s">
        <v>85</v>
      </c>
      <c r="AM345" s="83">
        <v>16</v>
      </c>
      <c r="AN345" s="83">
        <v>150</v>
      </c>
      <c r="AO345" s="37">
        <v>15</v>
      </c>
      <c r="AP345" s="37">
        <v>20</v>
      </c>
      <c r="AQ345" s="37">
        <v>30</v>
      </c>
      <c r="AR345" s="37">
        <v>42</v>
      </c>
      <c r="AS345" s="37">
        <v>207</v>
      </c>
      <c r="AT345" s="37">
        <v>195</v>
      </c>
      <c r="AU345" s="86">
        <v>63.4</v>
      </c>
      <c r="AV345" s="55">
        <v>35</v>
      </c>
      <c r="AW345" s="55">
        <v>35</v>
      </c>
      <c r="AX345" s="55">
        <v>0</v>
      </c>
      <c r="AY345" s="3" t="s">
        <v>85</v>
      </c>
      <c r="AZ345" s="104" t="str">
        <f>_xlfn.IFNA(VLOOKUP(AY345,ACCESSORIES!F:K,6,FALSE),"N/A")</f>
        <v>N/A</v>
      </c>
      <c r="BA345" s="3" t="s">
        <v>85</v>
      </c>
      <c r="BB345" s="104" t="str">
        <f>_xlfn.IFNA(VLOOKUP(BA345,ACCESSORIES!F:K,6,FALSE),"N/A")</f>
        <v>N/A</v>
      </c>
      <c r="BC345" s="79">
        <v>30</v>
      </c>
      <c r="BD345" s="57">
        <v>19.8</v>
      </c>
      <c r="BE345" s="57">
        <v>19.8</v>
      </c>
      <c r="BF345" s="57">
        <v>9.9</v>
      </c>
      <c r="BG345" s="82">
        <v>36</v>
      </c>
      <c r="BH345" s="122" t="s">
        <v>3551</v>
      </c>
      <c r="BI345" s="51" t="s">
        <v>4217</v>
      </c>
      <c r="BJ345" s="30" t="s">
        <v>4233</v>
      </c>
      <c r="BK345" s="30" t="s">
        <v>5895</v>
      </c>
      <c r="BL345" s="30" t="s">
        <v>5896</v>
      </c>
      <c r="BM345" s="30" t="s">
        <v>5897</v>
      </c>
      <c r="BN345" s="83" t="s">
        <v>5898</v>
      </c>
      <c r="BO345" s="83" t="s">
        <v>4480</v>
      </c>
      <c r="BP345" s="83" t="s">
        <v>4235</v>
      </c>
      <c r="BQ345" s="83"/>
      <c r="BR345" s="83"/>
      <c r="BS345" s="83"/>
      <c r="BT345" s="351" t="s">
        <v>3787</v>
      </c>
      <c r="BU345" s="363" t="s">
        <v>3788</v>
      </c>
      <c r="BV345" s="351" t="s">
        <v>3789</v>
      </c>
      <c r="BW345" s="363" t="s">
        <v>3790</v>
      </c>
      <c r="BX345" s="96" t="str">
        <f t="shared" si="40"/>
        <v>MR314, 17x7.5, +30mm Offset, 5x108, 63.4mm Centerbore, Matte Black</v>
      </c>
      <c r="BY345" s="83" t="s">
        <v>4044</v>
      </c>
      <c r="BZ345" s="83" t="s">
        <v>4045</v>
      </c>
      <c r="CA345" s="83" t="str">
        <f t="shared" si="36"/>
        <v>STREET (3XX)</v>
      </c>
    </row>
    <row r="346" spans="1:79" s="39" customFormat="1" ht="15" customHeight="1">
      <c r="A346" s="23">
        <f t="shared" si="39"/>
        <v>344</v>
      </c>
      <c r="B346" s="105" t="s">
        <v>84</v>
      </c>
      <c r="C346" s="105" t="s">
        <v>1072</v>
      </c>
      <c r="D346" s="105" t="s">
        <v>2118</v>
      </c>
      <c r="E346" s="94" t="str">
        <f>CONCATENATE(LEFT(D346,5),VLOOKUP(CONCATENATE(N346,"x",O346),'PART NUMBER GUIDE'!$B$9:$C$45,2,FALSE),VLOOKUP(CONCATENATE(P346, V346), 'PART NUMBER GUIDE'!$Q$6:$R$84, 2, FALSE),VLOOKUP(Y346,'PART NUMBER GUIDE'!$J$8:$K$37,2, FALSE),IF(U346="N/A",IF(ABS(S346)&lt;10,"0"&amp;ABS(S346),ABS(S346)),CONCATENATE(LEFT(U346,1),RIGHT(U346,1))), F346, G346)</f>
        <v>MR31477549830</v>
      </c>
      <c r="F346" s="93"/>
      <c r="G346" s="93"/>
      <c r="H346" s="81" t="s">
        <v>5089</v>
      </c>
      <c r="I346" s="356">
        <v>44210</v>
      </c>
      <c r="J346" s="87" t="s">
        <v>1265</v>
      </c>
      <c r="K346" s="400">
        <v>323</v>
      </c>
      <c r="L346" s="95">
        <f t="shared" si="35"/>
        <v>323</v>
      </c>
      <c r="M346" s="402"/>
      <c r="N346" s="30">
        <v>17</v>
      </c>
      <c r="O346" s="25">
        <v>7.5</v>
      </c>
      <c r="P346" s="105" t="str">
        <f t="shared" si="37"/>
        <v>5x108</v>
      </c>
      <c r="Q346" s="3">
        <v>5</v>
      </c>
      <c r="R346" s="30">
        <v>108</v>
      </c>
      <c r="S346" s="30">
        <v>30</v>
      </c>
      <c r="T346" s="86">
        <v>5.5</v>
      </c>
      <c r="U346" s="106" t="s">
        <v>85</v>
      </c>
      <c r="V346" s="86">
        <v>63.4</v>
      </c>
      <c r="W346" s="85">
        <v>26</v>
      </c>
      <c r="X346" s="52">
        <v>3640</v>
      </c>
      <c r="Y346" s="80" t="s">
        <v>2661</v>
      </c>
      <c r="Z346" s="80" t="s">
        <v>3007</v>
      </c>
      <c r="AA346" s="369" t="str">
        <f t="shared" si="38"/>
        <v>17x7.5, 5x108, 30 OS</v>
      </c>
      <c r="AB346" s="88" t="s">
        <v>1887</v>
      </c>
      <c r="AC346" s="92">
        <f>_xlfn.IFNA(VLOOKUP(AB346,ACCESSORIES!F:K,6,FALSE),"N/A")</f>
        <v>22</v>
      </c>
      <c r="AD346" s="89" t="s">
        <v>85</v>
      </c>
      <c r="AE346" s="82" t="s">
        <v>85</v>
      </c>
      <c r="AF346" s="82" t="s">
        <v>85</v>
      </c>
      <c r="AG346" s="82" t="s">
        <v>85</v>
      </c>
      <c r="AH346" s="9" t="str">
        <f>_xlfn.IFNA(VLOOKUP(AG346,ACCESSORIES!F:K,6,FALSE),"N/A")</f>
        <v>N/A</v>
      </c>
      <c r="AI346" s="80" t="s">
        <v>266</v>
      </c>
      <c r="AJ346" s="3" t="s">
        <v>85</v>
      </c>
      <c r="AK346" s="3" t="s">
        <v>85</v>
      </c>
      <c r="AL346" s="3" t="s">
        <v>85</v>
      </c>
      <c r="AM346" s="83">
        <v>16</v>
      </c>
      <c r="AN346" s="83">
        <v>150</v>
      </c>
      <c r="AO346" s="37">
        <v>15</v>
      </c>
      <c r="AP346" s="37">
        <v>20</v>
      </c>
      <c r="AQ346" s="37">
        <v>30</v>
      </c>
      <c r="AR346" s="37">
        <v>42</v>
      </c>
      <c r="AS346" s="37">
        <v>207</v>
      </c>
      <c r="AT346" s="37">
        <v>195</v>
      </c>
      <c r="AU346" s="86">
        <v>63.4</v>
      </c>
      <c r="AV346" s="55">
        <v>35</v>
      </c>
      <c r="AW346" s="55">
        <v>35</v>
      </c>
      <c r="AX346" s="55">
        <v>0</v>
      </c>
      <c r="AY346" s="3" t="s">
        <v>85</v>
      </c>
      <c r="AZ346" s="104" t="str">
        <f>_xlfn.IFNA(VLOOKUP(AY346,ACCESSORIES!F:K,6,FALSE),"N/A")</f>
        <v>N/A</v>
      </c>
      <c r="BA346" s="3" t="s">
        <v>85</v>
      </c>
      <c r="BB346" s="104" t="str">
        <f>_xlfn.IFNA(VLOOKUP(BA346,ACCESSORIES!F:K,6,FALSE),"N/A")</f>
        <v>N/A</v>
      </c>
      <c r="BC346" s="79">
        <v>30</v>
      </c>
      <c r="BD346" s="57">
        <v>19.8</v>
      </c>
      <c r="BE346" s="57">
        <v>19.8</v>
      </c>
      <c r="BF346" s="57">
        <v>9.9</v>
      </c>
      <c r="BG346" s="82">
        <v>36</v>
      </c>
      <c r="BH346" s="122" t="s">
        <v>3551</v>
      </c>
      <c r="BI346" s="51" t="s">
        <v>4217</v>
      </c>
      <c r="BJ346" s="30" t="s">
        <v>4233</v>
      </c>
      <c r="BK346" s="30" t="s">
        <v>5895</v>
      </c>
      <c r="BL346" s="30" t="s">
        <v>5896</v>
      </c>
      <c r="BM346" s="30" t="s">
        <v>5897</v>
      </c>
      <c r="BN346" s="83" t="s">
        <v>5898</v>
      </c>
      <c r="BO346" s="83" t="s">
        <v>4480</v>
      </c>
      <c r="BP346" s="83" t="s">
        <v>4235</v>
      </c>
      <c r="BQ346" s="83"/>
      <c r="BR346" s="83"/>
      <c r="BS346" s="83"/>
      <c r="BT346" s="351" t="s">
        <v>3791</v>
      </c>
      <c r="BU346" s="363" t="s">
        <v>3792</v>
      </c>
      <c r="BV346" s="351" t="s">
        <v>3793</v>
      </c>
      <c r="BW346" s="363" t="s">
        <v>3794</v>
      </c>
      <c r="BX346" s="96" t="str">
        <f t="shared" si="40"/>
        <v>MR314, 17x7.5, +30mm Offset, 5x108, 63.4mm Centerbore, Gloss Titanium</v>
      </c>
      <c r="BY346" s="83" t="s">
        <v>4044</v>
      </c>
      <c r="BZ346" s="83" t="s">
        <v>4045</v>
      </c>
      <c r="CA346" s="83" t="str">
        <f t="shared" si="36"/>
        <v>STREET (3XX)</v>
      </c>
    </row>
    <row r="347" spans="1:79" s="39" customFormat="1" ht="15" customHeight="1">
      <c r="A347" s="23">
        <f t="shared" si="39"/>
        <v>345</v>
      </c>
      <c r="B347" s="105" t="s">
        <v>84</v>
      </c>
      <c r="C347" s="105" t="s">
        <v>1072</v>
      </c>
      <c r="D347" s="105" t="s">
        <v>2118</v>
      </c>
      <c r="E347" s="94" t="str">
        <f>CONCATENATE(LEFT(D347,5),VLOOKUP(CONCATENATE(N347,"x",O347),'PART NUMBER GUIDE'!$B$9:$C$45,2,FALSE),VLOOKUP(CONCATENATE(P347, V347), 'PART NUMBER GUIDE'!$Q$6:$R$84, 2, FALSE),VLOOKUP(Y347,'PART NUMBER GUIDE'!$J$8:$K$37,2, FALSE),IF(U347="N/A",IF(ABS(S347)&lt;10,"0"&amp;ABS(S347),ABS(S347)),CONCATENATE(LEFT(U347,1),RIGHT(U347,1))), F347, G347)</f>
        <v>MR31477564524</v>
      </c>
      <c r="F347" s="93"/>
      <c r="G347" s="93"/>
      <c r="H347" s="81" t="s">
        <v>4948</v>
      </c>
      <c r="I347" s="356">
        <v>44159</v>
      </c>
      <c r="J347" s="87" t="s">
        <v>1265</v>
      </c>
      <c r="K347" s="400">
        <v>323</v>
      </c>
      <c r="L347" s="95">
        <f t="shared" si="35"/>
        <v>323</v>
      </c>
      <c r="M347" s="402"/>
      <c r="N347" s="30">
        <v>17</v>
      </c>
      <c r="O347" s="25">
        <v>7.5</v>
      </c>
      <c r="P347" s="105" t="str">
        <f t="shared" si="37"/>
        <v>6x4.5</v>
      </c>
      <c r="Q347" s="3">
        <v>6</v>
      </c>
      <c r="R347" s="30">
        <v>4.5</v>
      </c>
      <c r="S347" s="30">
        <v>24</v>
      </c>
      <c r="T347" s="86">
        <v>5.16</v>
      </c>
      <c r="U347" s="106" t="s">
        <v>85</v>
      </c>
      <c r="V347" s="86">
        <v>66.099999999999994</v>
      </c>
      <c r="W347" s="85">
        <v>26.52</v>
      </c>
      <c r="X347" s="52">
        <v>3640</v>
      </c>
      <c r="Y347" s="80" t="s">
        <v>2309</v>
      </c>
      <c r="Z347" s="81" t="s">
        <v>3002</v>
      </c>
      <c r="AA347" s="369" t="str">
        <f t="shared" si="38"/>
        <v>17x7.5, 6x4.5, 24 OS</v>
      </c>
      <c r="AB347" s="88" t="s">
        <v>1887</v>
      </c>
      <c r="AC347" s="92">
        <f>_xlfn.IFNA(VLOOKUP(AB347,ACCESSORIES!F:K,6,FALSE),"N/A")</f>
        <v>22</v>
      </c>
      <c r="AD347" s="89" t="s">
        <v>85</v>
      </c>
      <c r="AE347" s="82" t="s">
        <v>85</v>
      </c>
      <c r="AF347" s="82" t="s">
        <v>85</v>
      </c>
      <c r="AG347" s="82" t="s">
        <v>85</v>
      </c>
      <c r="AH347" s="9" t="str">
        <f>_xlfn.IFNA(VLOOKUP(AG347,ACCESSORIES!F:K,6,FALSE),"N/A")</f>
        <v>N/A</v>
      </c>
      <c r="AI347" s="83" t="s">
        <v>265</v>
      </c>
      <c r="AJ347" s="3" t="s">
        <v>85</v>
      </c>
      <c r="AK347" s="3" t="s">
        <v>85</v>
      </c>
      <c r="AL347" s="3" t="s">
        <v>85</v>
      </c>
      <c r="AM347" s="83">
        <v>16</v>
      </c>
      <c r="AN347" s="83">
        <v>160</v>
      </c>
      <c r="AO347" s="37">
        <v>14</v>
      </c>
      <c r="AP347" s="37">
        <v>26</v>
      </c>
      <c r="AQ347" s="37">
        <v>38</v>
      </c>
      <c r="AR347" s="37">
        <v>49</v>
      </c>
      <c r="AS347" s="37">
        <v>207</v>
      </c>
      <c r="AT347" s="37">
        <v>198</v>
      </c>
      <c r="AU347" s="86">
        <v>66.099999999999994</v>
      </c>
      <c r="AV347" s="55">
        <v>41</v>
      </c>
      <c r="AW347" s="55">
        <v>41</v>
      </c>
      <c r="AX347" s="55">
        <v>0</v>
      </c>
      <c r="AY347" s="3" t="s">
        <v>85</v>
      </c>
      <c r="AZ347" s="104" t="str">
        <f>_xlfn.IFNA(VLOOKUP(AY347,ACCESSORIES!F:K,6,FALSE),"N/A")</f>
        <v>N/A</v>
      </c>
      <c r="BA347" s="3" t="s">
        <v>85</v>
      </c>
      <c r="BB347" s="104" t="str">
        <f>_xlfn.IFNA(VLOOKUP(BA347,ACCESSORIES!F:K,6,FALSE),"N/A")</f>
        <v>N/A</v>
      </c>
      <c r="BC347" s="79">
        <v>30.52</v>
      </c>
      <c r="BD347" s="57">
        <v>19.8</v>
      </c>
      <c r="BE347" s="57">
        <v>19.8</v>
      </c>
      <c r="BF347" s="57">
        <v>9.9</v>
      </c>
      <c r="BG347" s="82">
        <v>36</v>
      </c>
      <c r="BH347" s="122" t="s">
        <v>3551</v>
      </c>
      <c r="BI347" s="51" t="s">
        <v>4217</v>
      </c>
      <c r="BJ347" s="30" t="s">
        <v>4233</v>
      </c>
      <c r="BK347" s="30" t="s">
        <v>5895</v>
      </c>
      <c r="BL347" s="30" t="s">
        <v>5896</v>
      </c>
      <c r="BM347" s="30" t="s">
        <v>5897</v>
      </c>
      <c r="BN347" s="83" t="s">
        <v>5898</v>
      </c>
      <c r="BO347" s="83" t="s">
        <v>4480</v>
      </c>
      <c r="BP347" s="83" t="s">
        <v>4235</v>
      </c>
      <c r="BQ347" s="83"/>
      <c r="BR347" s="83"/>
      <c r="BS347" s="83"/>
      <c r="BT347" s="351" t="s">
        <v>3795</v>
      </c>
      <c r="BU347" s="363" t="s">
        <v>3796</v>
      </c>
      <c r="BV347" s="351" t="s">
        <v>3797</v>
      </c>
      <c r="BW347" s="363" t="s">
        <v>3798</v>
      </c>
      <c r="BX347" s="96" t="str">
        <f t="shared" si="40"/>
        <v>MR314, 17x7.5, +24mm Offset, 6x4.5, 66.1mm Centerbore, Matte Black</v>
      </c>
      <c r="BY347" s="83" t="s">
        <v>4044</v>
      </c>
      <c r="BZ347" s="83" t="s">
        <v>4045</v>
      </c>
      <c r="CA347" s="83" t="str">
        <f t="shared" si="36"/>
        <v>STREET (3XX)</v>
      </c>
    </row>
    <row r="348" spans="1:79" s="39" customFormat="1" ht="15" customHeight="1">
      <c r="A348" s="23">
        <f t="shared" si="39"/>
        <v>346</v>
      </c>
      <c r="B348" s="105" t="s">
        <v>84</v>
      </c>
      <c r="C348" s="105" t="s">
        <v>1072</v>
      </c>
      <c r="D348" s="105" t="s">
        <v>2118</v>
      </c>
      <c r="E348" s="94" t="str">
        <f>CONCATENATE(LEFT(D348,5),VLOOKUP(CONCATENATE(N348,"x",O348),'PART NUMBER GUIDE'!$B$9:$C$45,2,FALSE),VLOOKUP(CONCATENATE(P348, V348), 'PART NUMBER GUIDE'!$Q$6:$R$84, 2, FALSE),VLOOKUP(Y348,'PART NUMBER GUIDE'!$J$8:$K$37,2, FALSE),IF(U348="N/A",IF(ABS(S348)&lt;10,"0"&amp;ABS(S348),ABS(S348)),CONCATENATE(LEFT(U348,1),RIGHT(U348,1))), F348, G348)</f>
        <v>MR31477564824</v>
      </c>
      <c r="F348" s="93"/>
      <c r="G348" s="93"/>
      <c r="H348" s="81" t="s">
        <v>4949</v>
      </c>
      <c r="I348" s="356">
        <v>44159</v>
      </c>
      <c r="J348" s="87" t="s">
        <v>1265</v>
      </c>
      <c r="K348" s="400">
        <v>323</v>
      </c>
      <c r="L348" s="95">
        <f t="shared" si="35"/>
        <v>323</v>
      </c>
      <c r="M348" s="402"/>
      <c r="N348" s="30">
        <v>17</v>
      </c>
      <c r="O348" s="25">
        <v>7.5</v>
      </c>
      <c r="P348" s="105" t="str">
        <f t="shared" si="37"/>
        <v>6x4.5</v>
      </c>
      <c r="Q348" s="3">
        <v>6</v>
      </c>
      <c r="R348" s="30">
        <v>4.5</v>
      </c>
      <c r="S348" s="30">
        <v>24</v>
      </c>
      <c r="T348" s="86">
        <v>5.16</v>
      </c>
      <c r="U348" s="106" t="s">
        <v>85</v>
      </c>
      <c r="V348" s="86">
        <v>66.099999999999994</v>
      </c>
      <c r="W348" s="85">
        <v>26.52</v>
      </c>
      <c r="X348" s="52">
        <v>3640</v>
      </c>
      <c r="Y348" s="80" t="s">
        <v>2661</v>
      </c>
      <c r="Z348" s="80" t="s">
        <v>3007</v>
      </c>
      <c r="AA348" s="369" t="str">
        <f t="shared" si="38"/>
        <v>17x7.5, 6x4.5, 24 OS</v>
      </c>
      <c r="AB348" s="88" t="s">
        <v>1887</v>
      </c>
      <c r="AC348" s="92">
        <f>_xlfn.IFNA(VLOOKUP(AB348,ACCESSORIES!F:K,6,FALSE),"N/A")</f>
        <v>22</v>
      </c>
      <c r="AD348" s="89" t="s">
        <v>85</v>
      </c>
      <c r="AE348" s="82" t="s">
        <v>85</v>
      </c>
      <c r="AF348" s="82" t="s">
        <v>85</v>
      </c>
      <c r="AG348" s="82" t="s">
        <v>85</v>
      </c>
      <c r="AH348" s="9" t="str">
        <f>_xlfn.IFNA(VLOOKUP(AG348,ACCESSORIES!F:K,6,FALSE),"N/A")</f>
        <v>N/A</v>
      </c>
      <c r="AI348" s="83" t="s">
        <v>265</v>
      </c>
      <c r="AJ348" s="3" t="s">
        <v>85</v>
      </c>
      <c r="AK348" s="3" t="s">
        <v>85</v>
      </c>
      <c r="AL348" s="3" t="s">
        <v>85</v>
      </c>
      <c r="AM348" s="83">
        <v>16</v>
      </c>
      <c r="AN348" s="83">
        <v>160</v>
      </c>
      <c r="AO348" s="37">
        <v>14</v>
      </c>
      <c r="AP348" s="37">
        <v>26</v>
      </c>
      <c r="AQ348" s="37">
        <v>38</v>
      </c>
      <c r="AR348" s="37">
        <v>49</v>
      </c>
      <c r="AS348" s="37">
        <v>207</v>
      </c>
      <c r="AT348" s="37">
        <v>198</v>
      </c>
      <c r="AU348" s="86">
        <v>66.099999999999994</v>
      </c>
      <c r="AV348" s="55">
        <v>41</v>
      </c>
      <c r="AW348" s="55">
        <v>41</v>
      </c>
      <c r="AX348" s="55">
        <v>0</v>
      </c>
      <c r="AY348" s="3" t="s">
        <v>85</v>
      </c>
      <c r="AZ348" s="104" t="str">
        <f>_xlfn.IFNA(VLOOKUP(AY348,ACCESSORIES!F:K,6,FALSE),"N/A")</f>
        <v>N/A</v>
      </c>
      <c r="BA348" s="3" t="s">
        <v>85</v>
      </c>
      <c r="BB348" s="104" t="str">
        <f>_xlfn.IFNA(VLOOKUP(BA348,ACCESSORIES!F:K,6,FALSE),"N/A")</f>
        <v>N/A</v>
      </c>
      <c r="BC348" s="79">
        <v>30.52</v>
      </c>
      <c r="BD348" s="57">
        <v>19.8</v>
      </c>
      <c r="BE348" s="57">
        <v>19.8</v>
      </c>
      <c r="BF348" s="57">
        <v>9.9</v>
      </c>
      <c r="BG348" s="82">
        <v>36</v>
      </c>
      <c r="BH348" s="122" t="s">
        <v>3551</v>
      </c>
      <c r="BI348" s="51" t="s">
        <v>4217</v>
      </c>
      <c r="BJ348" s="30" t="s">
        <v>4233</v>
      </c>
      <c r="BK348" s="30" t="s">
        <v>5895</v>
      </c>
      <c r="BL348" s="30" t="s">
        <v>5896</v>
      </c>
      <c r="BM348" s="30" t="s">
        <v>5897</v>
      </c>
      <c r="BN348" s="83" t="s">
        <v>5898</v>
      </c>
      <c r="BO348" s="83" t="s">
        <v>4480</v>
      </c>
      <c r="BP348" s="83" t="s">
        <v>4235</v>
      </c>
      <c r="BQ348" s="83"/>
      <c r="BR348" s="83"/>
      <c r="BS348" s="83"/>
      <c r="BT348" s="351" t="s">
        <v>3799</v>
      </c>
      <c r="BU348" s="363" t="s">
        <v>3800</v>
      </c>
      <c r="BV348" s="351" t="s">
        <v>3801</v>
      </c>
      <c r="BW348" s="363" t="s">
        <v>3802</v>
      </c>
      <c r="BX348" s="96" t="str">
        <f t="shared" si="40"/>
        <v>MR314, 17x7.5, +24mm Offset, 6x4.5, 66.1mm Centerbore, Gloss Titanium</v>
      </c>
      <c r="BY348" s="83" t="s">
        <v>4044</v>
      </c>
      <c r="BZ348" s="83" t="s">
        <v>4045</v>
      </c>
      <c r="CA348" s="83" t="str">
        <f t="shared" si="36"/>
        <v>STREET (3XX)</v>
      </c>
    </row>
    <row r="349" spans="1:79" s="39" customFormat="1" ht="15" customHeight="1">
      <c r="A349" s="23">
        <f t="shared" si="39"/>
        <v>347</v>
      </c>
      <c r="B349" s="105" t="s">
        <v>84</v>
      </c>
      <c r="C349" s="105" t="s">
        <v>1072</v>
      </c>
      <c r="D349" s="105" t="s">
        <v>2118</v>
      </c>
      <c r="E349" s="94" t="str">
        <f>CONCATENATE(LEFT(D349,5),VLOOKUP(CONCATENATE(N349,"x",O349),'PART NUMBER GUIDE'!$B$9:$C$45,2,FALSE),VLOOKUP(CONCATENATE(P349, V349), 'PART NUMBER GUIDE'!$Q$6:$R$84, 2, FALSE),VLOOKUP(Y349,'PART NUMBER GUIDE'!$J$8:$K$37,2, FALSE),IF(U349="N/A",IF(ABS(S349)&lt;10,"0"&amp;ABS(S349),ABS(S349)),CONCATENATE(LEFT(U349,1),RIGHT(U349,1))), F349, G349)</f>
        <v>MR31477560525</v>
      </c>
      <c r="F349" s="93"/>
      <c r="G349" s="93"/>
      <c r="H349" s="81" t="s">
        <v>4170</v>
      </c>
      <c r="I349" s="356">
        <v>43795</v>
      </c>
      <c r="J349" s="87" t="s">
        <v>1265</v>
      </c>
      <c r="K349" s="400">
        <v>323</v>
      </c>
      <c r="L349" s="95">
        <f t="shared" si="35"/>
        <v>323</v>
      </c>
      <c r="M349" s="402"/>
      <c r="N349" s="30">
        <v>17</v>
      </c>
      <c r="O349" s="25">
        <v>7.5</v>
      </c>
      <c r="P349" s="105" t="str">
        <f t="shared" si="37"/>
        <v>6x5.5</v>
      </c>
      <c r="Q349" s="3">
        <v>6</v>
      </c>
      <c r="R349" s="30">
        <v>5.5</v>
      </c>
      <c r="S349" s="30">
        <v>25</v>
      </c>
      <c r="T349" s="86">
        <v>5.2</v>
      </c>
      <c r="U349" s="106" t="s">
        <v>85</v>
      </c>
      <c r="V349" s="86">
        <v>106.25</v>
      </c>
      <c r="W349" s="85">
        <v>26.5</v>
      </c>
      <c r="X349" s="52">
        <v>3640</v>
      </c>
      <c r="Y349" s="80" t="s">
        <v>2309</v>
      </c>
      <c r="Z349" s="81" t="s">
        <v>3002</v>
      </c>
      <c r="AA349" s="369" t="str">
        <f t="shared" si="38"/>
        <v>17x7.5, 6x5.5, 25 OS</v>
      </c>
      <c r="AB349" s="88" t="s">
        <v>1642</v>
      </c>
      <c r="AC349" s="92">
        <f>_xlfn.IFNA(VLOOKUP(AB349,ACCESSORIES!F:K,6,FALSE),"N/A")</f>
        <v>22</v>
      </c>
      <c r="AD349" s="89" t="s">
        <v>85</v>
      </c>
      <c r="AE349" s="82" t="s">
        <v>85</v>
      </c>
      <c r="AF349" s="82" t="s">
        <v>85</v>
      </c>
      <c r="AG349" s="82" t="s">
        <v>85</v>
      </c>
      <c r="AH349" s="9" t="str">
        <f>_xlfn.IFNA(VLOOKUP(AG349,ACCESSORIES!F:K,6,FALSE),"N/A")</f>
        <v>N/A</v>
      </c>
      <c r="AI349" s="3" t="s">
        <v>265</v>
      </c>
      <c r="AJ349" s="83" t="s">
        <v>1712</v>
      </c>
      <c r="AK349" s="41">
        <f>VLOOKUP(AJ349,ACCESSORIES!F:K,6,FALSE)</f>
        <v>2.75</v>
      </c>
      <c r="AL349" s="3">
        <v>78.3</v>
      </c>
      <c r="AM349" s="83">
        <v>16</v>
      </c>
      <c r="AN349" s="83">
        <v>170</v>
      </c>
      <c r="AO349" s="37">
        <v>3</v>
      </c>
      <c r="AP349" s="37">
        <v>21.65</v>
      </c>
      <c r="AQ349" s="37">
        <v>35</v>
      </c>
      <c r="AR349" s="37">
        <v>48.51</v>
      </c>
      <c r="AS349" s="37">
        <v>207</v>
      </c>
      <c r="AT349" s="37">
        <v>198</v>
      </c>
      <c r="AU349" s="86">
        <v>106.25</v>
      </c>
      <c r="AV349" s="55">
        <v>40</v>
      </c>
      <c r="AW349" s="55">
        <v>40</v>
      </c>
      <c r="AX349" s="55">
        <v>0</v>
      </c>
      <c r="AY349" s="3" t="s">
        <v>85</v>
      </c>
      <c r="AZ349" s="104" t="str">
        <f>_xlfn.IFNA(VLOOKUP(AY349,ACCESSORIES!F:K,6,FALSE),"N/A")</f>
        <v>N/A</v>
      </c>
      <c r="BA349" s="3" t="s">
        <v>85</v>
      </c>
      <c r="BB349" s="104" t="str">
        <f>_xlfn.IFNA(VLOOKUP(BA349,ACCESSORIES!F:K,6,FALSE),"N/A")</f>
        <v>N/A</v>
      </c>
      <c r="BC349" s="79">
        <v>30</v>
      </c>
      <c r="BD349" s="57">
        <v>19.8</v>
      </c>
      <c r="BE349" s="57">
        <v>19.8</v>
      </c>
      <c r="BF349" s="57">
        <v>9.9</v>
      </c>
      <c r="BG349" s="82">
        <v>36</v>
      </c>
      <c r="BH349" s="122" t="s">
        <v>3551</v>
      </c>
      <c r="BI349" s="51" t="s">
        <v>4217</v>
      </c>
      <c r="BJ349" s="30" t="s">
        <v>4233</v>
      </c>
      <c r="BK349" s="30" t="s">
        <v>5895</v>
      </c>
      <c r="BL349" s="30" t="s">
        <v>5896</v>
      </c>
      <c r="BM349" s="30" t="s">
        <v>5897</v>
      </c>
      <c r="BN349" s="83" t="s">
        <v>5898</v>
      </c>
      <c r="BO349" s="83" t="s">
        <v>4480</v>
      </c>
      <c r="BP349" s="83" t="s">
        <v>4235</v>
      </c>
      <c r="BQ349" s="83"/>
      <c r="BR349" s="83"/>
      <c r="BS349" s="83"/>
      <c r="BT349" s="351" t="s">
        <v>3795</v>
      </c>
      <c r="BU349" s="363" t="s">
        <v>3796</v>
      </c>
      <c r="BV349" s="351" t="s">
        <v>3797</v>
      </c>
      <c r="BW349" s="363" t="s">
        <v>3798</v>
      </c>
      <c r="BX349" s="96" t="str">
        <f t="shared" si="40"/>
        <v>MR314, 17x7.5, +25mm Offset, 6x5.5, 106.25mm Centerbore, Matte Black</v>
      </c>
      <c r="BY349" s="83" t="s">
        <v>4044</v>
      </c>
      <c r="BZ349" s="83" t="s">
        <v>4045</v>
      </c>
      <c r="CA349" s="83" t="str">
        <f t="shared" si="36"/>
        <v>STREET (3XX)</v>
      </c>
    </row>
    <row r="350" spans="1:79" s="39" customFormat="1" ht="15" customHeight="1">
      <c r="A350" s="23">
        <f t="shared" si="39"/>
        <v>348</v>
      </c>
      <c r="B350" s="105" t="s">
        <v>84</v>
      </c>
      <c r="C350" s="105" t="s">
        <v>1072</v>
      </c>
      <c r="D350" s="105" t="s">
        <v>2118</v>
      </c>
      <c r="E350" s="94" t="str">
        <f>CONCATENATE(LEFT(D350,5),VLOOKUP(CONCATENATE(N350,"x",O350),'PART NUMBER GUIDE'!$B$9:$C$45,2,FALSE),VLOOKUP(CONCATENATE(P350, V350), 'PART NUMBER GUIDE'!$Q$6:$R$84, 2, FALSE),VLOOKUP(Y350,'PART NUMBER GUIDE'!$J$8:$K$37,2, FALSE),IF(U350="N/A",IF(ABS(S350)&lt;10,"0"&amp;ABS(S350),ABS(S350)),CONCATENATE(LEFT(U350,1),RIGHT(U350,1))), F350, G350)</f>
        <v>MR31477560825</v>
      </c>
      <c r="F350" s="93"/>
      <c r="G350" s="93"/>
      <c r="H350" s="81" t="s">
        <v>4171</v>
      </c>
      <c r="I350" s="356">
        <v>43795</v>
      </c>
      <c r="J350" s="87" t="s">
        <v>1265</v>
      </c>
      <c r="K350" s="400">
        <v>323</v>
      </c>
      <c r="L350" s="95">
        <f t="shared" si="35"/>
        <v>323</v>
      </c>
      <c r="M350" s="402"/>
      <c r="N350" s="30">
        <v>17</v>
      </c>
      <c r="O350" s="25">
        <v>7.5</v>
      </c>
      <c r="P350" s="105" t="str">
        <f t="shared" si="37"/>
        <v>6x5.5</v>
      </c>
      <c r="Q350" s="3">
        <v>6</v>
      </c>
      <c r="R350" s="30">
        <v>5.5</v>
      </c>
      <c r="S350" s="30">
        <v>25</v>
      </c>
      <c r="T350" s="86">
        <v>5.2</v>
      </c>
      <c r="U350" s="106" t="s">
        <v>85</v>
      </c>
      <c r="V350" s="86">
        <v>106.25</v>
      </c>
      <c r="W350" s="85">
        <v>26.5</v>
      </c>
      <c r="X350" s="52">
        <v>3640</v>
      </c>
      <c r="Y350" s="80" t="s">
        <v>2661</v>
      </c>
      <c r="Z350" s="80" t="s">
        <v>3007</v>
      </c>
      <c r="AA350" s="369" t="str">
        <f t="shared" si="38"/>
        <v>17x7.5, 6x5.5, 25 OS</v>
      </c>
      <c r="AB350" s="88" t="s">
        <v>1642</v>
      </c>
      <c r="AC350" s="92">
        <f>_xlfn.IFNA(VLOOKUP(AB350,ACCESSORIES!F:K,6,FALSE),"N/A")</f>
        <v>22</v>
      </c>
      <c r="AD350" s="89" t="s">
        <v>85</v>
      </c>
      <c r="AE350" s="82" t="s">
        <v>85</v>
      </c>
      <c r="AF350" s="82" t="s">
        <v>85</v>
      </c>
      <c r="AG350" s="82" t="s">
        <v>85</v>
      </c>
      <c r="AH350" s="9" t="str">
        <f>_xlfn.IFNA(VLOOKUP(AG350,ACCESSORIES!F:K,6,FALSE),"N/A")</f>
        <v>N/A</v>
      </c>
      <c r="AI350" s="3" t="s">
        <v>265</v>
      </c>
      <c r="AJ350" s="83" t="s">
        <v>1712</v>
      </c>
      <c r="AK350" s="41">
        <f>VLOOKUP(AJ350,ACCESSORIES!F:K,6,FALSE)</f>
        <v>2.75</v>
      </c>
      <c r="AL350" s="3">
        <v>78.3</v>
      </c>
      <c r="AM350" s="83">
        <v>16</v>
      </c>
      <c r="AN350" s="83">
        <v>170</v>
      </c>
      <c r="AO350" s="37">
        <v>3</v>
      </c>
      <c r="AP350" s="37">
        <v>21.65</v>
      </c>
      <c r="AQ350" s="37">
        <v>35</v>
      </c>
      <c r="AR350" s="37">
        <v>48.51</v>
      </c>
      <c r="AS350" s="37">
        <v>207</v>
      </c>
      <c r="AT350" s="37">
        <v>198</v>
      </c>
      <c r="AU350" s="86">
        <v>106.25</v>
      </c>
      <c r="AV350" s="55">
        <v>40</v>
      </c>
      <c r="AW350" s="55">
        <v>40</v>
      </c>
      <c r="AX350" s="55">
        <v>0</v>
      </c>
      <c r="AY350" s="3" t="s">
        <v>85</v>
      </c>
      <c r="AZ350" s="104" t="str">
        <f>_xlfn.IFNA(VLOOKUP(AY350,ACCESSORIES!F:K,6,FALSE),"N/A")</f>
        <v>N/A</v>
      </c>
      <c r="BA350" s="3" t="s">
        <v>85</v>
      </c>
      <c r="BB350" s="104" t="str">
        <f>_xlfn.IFNA(VLOOKUP(BA350,ACCESSORIES!F:K,6,FALSE),"N/A")</f>
        <v>N/A</v>
      </c>
      <c r="BC350" s="79">
        <v>30</v>
      </c>
      <c r="BD350" s="57">
        <v>19.8</v>
      </c>
      <c r="BE350" s="57">
        <v>19.8</v>
      </c>
      <c r="BF350" s="57">
        <v>9.9</v>
      </c>
      <c r="BG350" s="82">
        <v>36</v>
      </c>
      <c r="BH350" s="122" t="s">
        <v>3551</v>
      </c>
      <c r="BI350" s="51" t="s">
        <v>4217</v>
      </c>
      <c r="BJ350" s="30" t="s">
        <v>4233</v>
      </c>
      <c r="BK350" s="30" t="s">
        <v>5895</v>
      </c>
      <c r="BL350" s="30" t="s">
        <v>5896</v>
      </c>
      <c r="BM350" s="30" t="s">
        <v>5897</v>
      </c>
      <c r="BN350" s="83" t="s">
        <v>5898</v>
      </c>
      <c r="BO350" s="83" t="s">
        <v>4480</v>
      </c>
      <c r="BP350" s="83" t="s">
        <v>4235</v>
      </c>
      <c r="BQ350" s="83"/>
      <c r="BR350" s="83"/>
      <c r="BS350" s="83"/>
      <c r="BT350" s="351" t="s">
        <v>3799</v>
      </c>
      <c r="BU350" s="363" t="s">
        <v>3800</v>
      </c>
      <c r="BV350" s="351" t="s">
        <v>3801</v>
      </c>
      <c r="BW350" s="363" t="s">
        <v>3802</v>
      </c>
      <c r="BX350" s="96" t="str">
        <f t="shared" si="40"/>
        <v>MR314, 17x7.5, +25mm Offset, 6x5.5, 106.25mm Centerbore, Gloss Titanium</v>
      </c>
      <c r="BY350" s="83" t="s">
        <v>4044</v>
      </c>
      <c r="BZ350" s="83" t="s">
        <v>4045</v>
      </c>
      <c r="CA350" s="83" t="str">
        <f t="shared" si="36"/>
        <v>STREET (3XX)</v>
      </c>
    </row>
    <row r="351" spans="1:79" s="39" customFormat="1" ht="15" customHeight="1">
      <c r="A351" s="23">
        <f t="shared" si="39"/>
        <v>349</v>
      </c>
      <c r="B351" s="105" t="s">
        <v>84</v>
      </c>
      <c r="C351" s="105" t="s">
        <v>1072</v>
      </c>
      <c r="D351" s="105" t="s">
        <v>2118</v>
      </c>
      <c r="E351" s="94" t="str">
        <f>CONCATENATE(LEFT(D351,5),VLOOKUP(CONCATENATE(N351,"x",O351),'PART NUMBER GUIDE'!$B$9:$C$45,2,FALSE),VLOOKUP(CONCATENATE(P351, V351), 'PART NUMBER GUIDE'!$Q$6:$R$84, 2, FALSE),VLOOKUP(Y351,'PART NUMBER GUIDE'!$J$8:$K$37,2, FALSE),IF(U351="N/A",IF(ABS(S351)&lt;10,"0"&amp;ABS(S351),ABS(S351)),CONCATENATE(LEFT(U351,1),RIGHT(U351,1))), F351, G351)</f>
        <v>MR31478550500</v>
      </c>
      <c r="F351" s="93"/>
      <c r="G351" s="93"/>
      <c r="H351" s="81" t="s">
        <v>2130</v>
      </c>
      <c r="I351" s="356">
        <v>43340</v>
      </c>
      <c r="J351" s="87" t="s">
        <v>1265</v>
      </c>
      <c r="K351" s="400">
        <v>380.5</v>
      </c>
      <c r="L351" s="95">
        <f t="shared" si="35"/>
        <v>380.5</v>
      </c>
      <c r="M351" s="402"/>
      <c r="N351" s="30">
        <v>17</v>
      </c>
      <c r="O351" s="25">
        <v>8.5</v>
      </c>
      <c r="P351" s="105" t="str">
        <f t="shared" si="37"/>
        <v>5x5</v>
      </c>
      <c r="Q351" s="3">
        <v>5</v>
      </c>
      <c r="R351" s="30">
        <v>5</v>
      </c>
      <c r="S351" s="30">
        <v>0</v>
      </c>
      <c r="T351" s="17">
        <v>4.75</v>
      </c>
      <c r="U351" s="106" t="s">
        <v>85</v>
      </c>
      <c r="V351" s="17">
        <v>71.5</v>
      </c>
      <c r="W351" s="8">
        <v>32.549999999999997</v>
      </c>
      <c r="X351" s="52">
        <v>2650</v>
      </c>
      <c r="Y351" s="80" t="s">
        <v>2309</v>
      </c>
      <c r="Z351" s="81" t="s">
        <v>3002</v>
      </c>
      <c r="AA351" s="369" t="str">
        <f t="shared" si="38"/>
        <v>17x8.5, 5x5, 0 OS</v>
      </c>
      <c r="AB351" s="80" t="s">
        <v>1644</v>
      </c>
      <c r="AC351" s="92">
        <f>_xlfn.IFNA(VLOOKUP(AB351,ACCESSORIES!F:K,6,FALSE),"N/A")</f>
        <v>22</v>
      </c>
      <c r="AD351" s="82" t="s">
        <v>85</v>
      </c>
      <c r="AE351" s="82" t="s">
        <v>85</v>
      </c>
      <c r="AF351" s="82" t="s">
        <v>85</v>
      </c>
      <c r="AG351" s="82" t="s">
        <v>85</v>
      </c>
      <c r="AH351" s="9" t="str">
        <f>_xlfn.IFNA(VLOOKUP(AG351,ACCESSORIES!F:K,6,FALSE),"N/A")</f>
        <v>N/A</v>
      </c>
      <c r="AI351" s="80" t="s">
        <v>266</v>
      </c>
      <c r="AJ351" s="3" t="s">
        <v>85</v>
      </c>
      <c r="AK351" s="3" t="s">
        <v>85</v>
      </c>
      <c r="AL351" s="3" t="s">
        <v>85</v>
      </c>
      <c r="AM351" s="3">
        <v>16.2</v>
      </c>
      <c r="AN351" s="3">
        <v>166</v>
      </c>
      <c r="AO351" s="37">
        <v>14</v>
      </c>
      <c r="AP351" s="37">
        <v>34</v>
      </c>
      <c r="AQ351" s="37">
        <v>66</v>
      </c>
      <c r="AR351" s="37">
        <v>84</v>
      </c>
      <c r="AS351" s="37">
        <v>207</v>
      </c>
      <c r="AT351" s="107">
        <v>205</v>
      </c>
      <c r="AU351" s="17">
        <v>71.5</v>
      </c>
      <c r="AV351" s="55">
        <v>40</v>
      </c>
      <c r="AW351" s="55">
        <v>40</v>
      </c>
      <c r="AX351" s="55">
        <v>0</v>
      </c>
      <c r="AY351" s="105" t="s">
        <v>85</v>
      </c>
      <c r="AZ351" s="104" t="str">
        <f>_xlfn.IFNA(VLOOKUP(AY351,ACCESSORIES!F:K,6,FALSE),"N/A")</f>
        <v>N/A</v>
      </c>
      <c r="BA351" s="105" t="s">
        <v>85</v>
      </c>
      <c r="BB351" s="104" t="str">
        <f>_xlfn.IFNA(VLOOKUP(BA351,ACCESSORIES!F:K,6,FALSE),"N/A")</f>
        <v>N/A</v>
      </c>
      <c r="BC351" s="79">
        <v>36.049999999999997</v>
      </c>
      <c r="BD351" s="57">
        <v>19.7</v>
      </c>
      <c r="BE351" s="57">
        <v>19.7</v>
      </c>
      <c r="BF351" s="57">
        <v>11</v>
      </c>
      <c r="BG351" s="82">
        <v>36</v>
      </c>
      <c r="BH351" s="122" t="s">
        <v>3551</v>
      </c>
      <c r="BI351" s="51" t="s">
        <v>4217</v>
      </c>
      <c r="BJ351" s="30" t="s">
        <v>4233</v>
      </c>
      <c r="BK351" s="30" t="s">
        <v>5895</v>
      </c>
      <c r="BL351" s="30" t="s">
        <v>5896</v>
      </c>
      <c r="BM351" s="30" t="s">
        <v>5897</v>
      </c>
      <c r="BN351" s="83" t="s">
        <v>5898</v>
      </c>
      <c r="BO351" s="83" t="s">
        <v>4480</v>
      </c>
      <c r="BP351" s="83" t="s">
        <v>4235</v>
      </c>
      <c r="BQ351" s="83"/>
      <c r="BR351" s="83"/>
      <c r="BS351" s="83"/>
      <c r="BT351" s="351" t="s">
        <v>3787</v>
      </c>
      <c r="BU351" s="363" t="s">
        <v>3788</v>
      </c>
      <c r="BV351" s="351" t="s">
        <v>3789</v>
      </c>
      <c r="BW351" s="363" t="s">
        <v>3790</v>
      </c>
      <c r="BX351" s="96" t="str">
        <f t="shared" si="40"/>
        <v>MR314, 17x8.5, 0mm Offset, 5x5, 71.5mm Centerbore, Matte Black</v>
      </c>
      <c r="BY351" s="83" t="s">
        <v>4044</v>
      </c>
      <c r="BZ351" s="83" t="s">
        <v>4045</v>
      </c>
      <c r="CA351" s="83" t="str">
        <f t="shared" si="36"/>
        <v>STREET (3XX)</v>
      </c>
    </row>
    <row r="352" spans="1:79" s="39" customFormat="1" ht="15" customHeight="1">
      <c r="A352" s="23">
        <f t="shared" si="39"/>
        <v>350</v>
      </c>
      <c r="B352" s="105" t="s">
        <v>84</v>
      </c>
      <c r="C352" s="105" t="s">
        <v>1072</v>
      </c>
      <c r="D352" s="105" t="s">
        <v>2118</v>
      </c>
      <c r="E352" s="94" t="str">
        <f>CONCATENATE(LEFT(D352,5),VLOOKUP(CONCATENATE(N352,"x",O352),'PART NUMBER GUIDE'!$B$9:$C$45,2,FALSE),VLOOKUP(CONCATENATE(P352, V352), 'PART NUMBER GUIDE'!$Q$6:$R$84, 2, FALSE),VLOOKUP(Y352,'PART NUMBER GUIDE'!$J$8:$K$37,2, FALSE),IF(U352="N/A",IF(ABS(S352)&lt;10,"0"&amp;ABS(S352),ABS(S352)),CONCATENATE(LEFT(U352,1),RIGHT(U352,1))), F352, G352)</f>
        <v>MR31478550800</v>
      </c>
      <c r="F352" s="93"/>
      <c r="G352" s="93"/>
      <c r="H352" s="81" t="s">
        <v>2663</v>
      </c>
      <c r="I352" s="356">
        <v>43340</v>
      </c>
      <c r="J352" s="87" t="s">
        <v>1265</v>
      </c>
      <c r="K352" s="400">
        <v>380.5</v>
      </c>
      <c r="L352" s="95">
        <f t="shared" si="35"/>
        <v>380.5</v>
      </c>
      <c r="M352" s="402"/>
      <c r="N352" s="30">
        <v>17</v>
      </c>
      <c r="O352" s="25">
        <v>8.5</v>
      </c>
      <c r="P352" s="105" t="str">
        <f t="shared" si="37"/>
        <v>5x5</v>
      </c>
      <c r="Q352" s="3">
        <v>5</v>
      </c>
      <c r="R352" s="30">
        <v>5</v>
      </c>
      <c r="S352" s="30">
        <v>0</v>
      </c>
      <c r="T352" s="17">
        <v>4.75</v>
      </c>
      <c r="U352" s="106" t="s">
        <v>85</v>
      </c>
      <c r="V352" s="17">
        <v>71.5</v>
      </c>
      <c r="W352" s="8">
        <v>32.549999999999997</v>
      </c>
      <c r="X352" s="52">
        <v>2650</v>
      </c>
      <c r="Y352" s="80" t="s">
        <v>2661</v>
      </c>
      <c r="Z352" s="80" t="s">
        <v>3007</v>
      </c>
      <c r="AA352" s="369" t="str">
        <f t="shared" si="38"/>
        <v>17x8.5, 5x5, 0 OS</v>
      </c>
      <c r="AB352" s="80" t="s">
        <v>1644</v>
      </c>
      <c r="AC352" s="92">
        <f>_xlfn.IFNA(VLOOKUP(AB352,ACCESSORIES!F:K,6,FALSE),"N/A")</f>
        <v>22</v>
      </c>
      <c r="AD352" s="82" t="s">
        <v>85</v>
      </c>
      <c r="AE352" s="82" t="s">
        <v>85</v>
      </c>
      <c r="AF352" s="82" t="s">
        <v>85</v>
      </c>
      <c r="AG352" s="82" t="s">
        <v>85</v>
      </c>
      <c r="AH352" s="9" t="str">
        <f>_xlfn.IFNA(VLOOKUP(AG352,ACCESSORIES!F:K,6,FALSE),"N/A")</f>
        <v>N/A</v>
      </c>
      <c r="AI352" s="80" t="s">
        <v>266</v>
      </c>
      <c r="AJ352" s="3" t="s">
        <v>85</v>
      </c>
      <c r="AK352" s="3" t="s">
        <v>85</v>
      </c>
      <c r="AL352" s="3" t="s">
        <v>85</v>
      </c>
      <c r="AM352" s="3">
        <v>16.2</v>
      </c>
      <c r="AN352" s="3">
        <v>166</v>
      </c>
      <c r="AO352" s="37">
        <v>14</v>
      </c>
      <c r="AP352" s="37">
        <v>34</v>
      </c>
      <c r="AQ352" s="37">
        <v>66</v>
      </c>
      <c r="AR352" s="37">
        <v>84</v>
      </c>
      <c r="AS352" s="37">
        <v>207</v>
      </c>
      <c r="AT352" s="107">
        <v>205</v>
      </c>
      <c r="AU352" s="17">
        <v>71.5</v>
      </c>
      <c r="AV352" s="55">
        <v>40</v>
      </c>
      <c r="AW352" s="55">
        <v>40</v>
      </c>
      <c r="AX352" s="55">
        <v>0</v>
      </c>
      <c r="AY352" s="105" t="s">
        <v>85</v>
      </c>
      <c r="AZ352" s="104" t="str">
        <f>_xlfn.IFNA(VLOOKUP(AY352,ACCESSORIES!F:K,6,FALSE),"N/A")</f>
        <v>N/A</v>
      </c>
      <c r="BA352" s="105" t="s">
        <v>85</v>
      </c>
      <c r="BB352" s="104" t="str">
        <f>_xlfn.IFNA(VLOOKUP(BA352,ACCESSORIES!F:K,6,FALSE),"N/A")</f>
        <v>N/A</v>
      </c>
      <c r="BC352" s="79">
        <v>36.049999999999997</v>
      </c>
      <c r="BD352" s="57">
        <v>19.7</v>
      </c>
      <c r="BE352" s="57">
        <v>19.7</v>
      </c>
      <c r="BF352" s="57">
        <v>11</v>
      </c>
      <c r="BG352" s="82">
        <v>36</v>
      </c>
      <c r="BH352" s="122" t="s">
        <v>3551</v>
      </c>
      <c r="BI352" s="51" t="s">
        <v>4217</v>
      </c>
      <c r="BJ352" s="30" t="s">
        <v>4233</v>
      </c>
      <c r="BK352" s="30" t="s">
        <v>5895</v>
      </c>
      <c r="BL352" s="30" t="s">
        <v>5896</v>
      </c>
      <c r="BM352" s="30" t="s">
        <v>5897</v>
      </c>
      <c r="BN352" s="83" t="s">
        <v>5898</v>
      </c>
      <c r="BO352" s="83" t="s">
        <v>4480</v>
      </c>
      <c r="BP352" s="83" t="s">
        <v>4235</v>
      </c>
      <c r="BQ352" s="83"/>
      <c r="BR352" s="83"/>
      <c r="BS352" s="83"/>
      <c r="BT352" s="351" t="s">
        <v>3791</v>
      </c>
      <c r="BU352" s="363" t="s">
        <v>3792</v>
      </c>
      <c r="BV352" s="351" t="s">
        <v>3793</v>
      </c>
      <c r="BW352" s="363" t="s">
        <v>3794</v>
      </c>
      <c r="BX352" s="96" t="str">
        <f t="shared" si="40"/>
        <v>MR314, 17x8.5, 0mm Offset, 5x5, 71.5mm Centerbore, Gloss Titanium</v>
      </c>
      <c r="BY352" s="83" t="s">
        <v>4044</v>
      </c>
      <c r="BZ352" s="83" t="s">
        <v>4045</v>
      </c>
      <c r="CA352" s="83" t="str">
        <f t="shared" si="36"/>
        <v>STREET (3XX)</v>
      </c>
    </row>
    <row r="353" spans="1:79" s="39" customFormat="1" ht="15" customHeight="1">
      <c r="A353" s="23">
        <f t="shared" si="39"/>
        <v>351</v>
      </c>
      <c r="B353" s="105" t="s">
        <v>84</v>
      </c>
      <c r="C353" s="105" t="s">
        <v>1072</v>
      </c>
      <c r="D353" s="105" t="s">
        <v>2118</v>
      </c>
      <c r="E353" s="94" t="str">
        <f>CONCATENATE(LEFT(D353,5),VLOOKUP(CONCATENATE(N353,"x",O353),'PART NUMBER GUIDE'!$B$9:$C$45,2,FALSE),VLOOKUP(CONCATENATE(P353, V353), 'PART NUMBER GUIDE'!$Q$6:$R$84, 2, FALSE),VLOOKUP(Y353,'PART NUMBER GUIDE'!$J$8:$K$37,2, FALSE),IF(U353="N/A",IF(ABS(S353)&lt;10,"0"&amp;ABS(S353),ABS(S353)),CONCATENATE(LEFT(U353,1),RIGHT(U353,1))), F353, G353)</f>
        <v>MR31478558500</v>
      </c>
      <c r="F353" s="93"/>
      <c r="G353" s="93"/>
      <c r="H353" s="81" t="s">
        <v>2131</v>
      </c>
      <c r="I353" s="356">
        <v>43340</v>
      </c>
      <c r="J353" s="87" t="s">
        <v>1265</v>
      </c>
      <c r="K353" s="400">
        <v>380.5</v>
      </c>
      <c r="L353" s="95">
        <f t="shared" si="35"/>
        <v>380.5</v>
      </c>
      <c r="M353" s="402"/>
      <c r="N353" s="30">
        <v>17</v>
      </c>
      <c r="O353" s="25">
        <v>8.5</v>
      </c>
      <c r="P353" s="105" t="str">
        <f t="shared" si="37"/>
        <v>5x150</v>
      </c>
      <c r="Q353" s="3">
        <v>5</v>
      </c>
      <c r="R353" s="30">
        <v>150</v>
      </c>
      <c r="S353" s="30">
        <v>0</v>
      </c>
      <c r="T353" s="17">
        <v>4.75</v>
      </c>
      <c r="U353" s="106" t="s">
        <v>85</v>
      </c>
      <c r="V353" s="17">
        <v>110.5</v>
      </c>
      <c r="W353" s="8">
        <v>33.159999999999997</v>
      </c>
      <c r="X353" s="52">
        <v>2650</v>
      </c>
      <c r="Y353" s="80" t="s">
        <v>2309</v>
      </c>
      <c r="Z353" s="81" t="s">
        <v>3002</v>
      </c>
      <c r="AA353" s="369" t="str">
        <f t="shared" si="38"/>
        <v>17x8.5, 5x150, 0 OS</v>
      </c>
      <c r="AB353" s="80" t="s">
        <v>1642</v>
      </c>
      <c r="AC353" s="92">
        <f>_xlfn.IFNA(VLOOKUP(AB353,ACCESSORIES!F:K,6,FALSE),"N/A")</f>
        <v>22</v>
      </c>
      <c r="AD353" s="82" t="s">
        <v>85</v>
      </c>
      <c r="AE353" s="82" t="s">
        <v>85</v>
      </c>
      <c r="AF353" s="82" t="s">
        <v>85</v>
      </c>
      <c r="AG353" s="82" t="s">
        <v>85</v>
      </c>
      <c r="AH353" s="9" t="str">
        <f>_xlfn.IFNA(VLOOKUP(AG353,ACCESSORIES!F:K,6,FALSE),"N/A")</f>
        <v>N/A</v>
      </c>
      <c r="AI353" s="80" t="s">
        <v>266</v>
      </c>
      <c r="AJ353" s="3" t="s">
        <v>85</v>
      </c>
      <c r="AK353" s="3" t="s">
        <v>85</v>
      </c>
      <c r="AL353" s="3" t="s">
        <v>85</v>
      </c>
      <c r="AM353" s="3">
        <v>16.2</v>
      </c>
      <c r="AN353" s="3">
        <v>180</v>
      </c>
      <c r="AO353" s="37">
        <v>0</v>
      </c>
      <c r="AP353" s="37">
        <v>27</v>
      </c>
      <c r="AQ353" s="37">
        <v>66</v>
      </c>
      <c r="AR353" s="37">
        <v>84</v>
      </c>
      <c r="AS353" s="37">
        <v>207</v>
      </c>
      <c r="AT353" s="107">
        <v>205</v>
      </c>
      <c r="AU353" s="17">
        <v>110.5</v>
      </c>
      <c r="AV353" s="55">
        <v>40</v>
      </c>
      <c r="AW353" s="55">
        <v>40</v>
      </c>
      <c r="AX353" s="55">
        <v>0</v>
      </c>
      <c r="AY353" s="105" t="s">
        <v>85</v>
      </c>
      <c r="AZ353" s="104" t="str">
        <f>_xlfn.IFNA(VLOOKUP(AY353,ACCESSORIES!F:K,6,FALSE),"N/A")</f>
        <v>N/A</v>
      </c>
      <c r="BA353" s="105" t="s">
        <v>85</v>
      </c>
      <c r="BB353" s="104" t="str">
        <f>_xlfn.IFNA(VLOOKUP(BA353,ACCESSORIES!F:K,6,FALSE),"N/A")</f>
        <v>N/A</v>
      </c>
      <c r="BC353" s="79">
        <v>38.119999999999997</v>
      </c>
      <c r="BD353" s="57">
        <v>19.7</v>
      </c>
      <c r="BE353" s="57">
        <v>19.7</v>
      </c>
      <c r="BF353" s="57">
        <v>11</v>
      </c>
      <c r="BG353" s="82">
        <v>36</v>
      </c>
      <c r="BH353" s="122" t="s">
        <v>3551</v>
      </c>
      <c r="BI353" s="51" t="s">
        <v>4217</v>
      </c>
      <c r="BJ353" s="30" t="s">
        <v>4233</v>
      </c>
      <c r="BK353" s="30" t="s">
        <v>5895</v>
      </c>
      <c r="BL353" s="30" t="s">
        <v>5896</v>
      </c>
      <c r="BM353" s="30" t="s">
        <v>5897</v>
      </c>
      <c r="BN353" s="83" t="s">
        <v>5898</v>
      </c>
      <c r="BO353" s="83" t="s">
        <v>4480</v>
      </c>
      <c r="BP353" s="83" t="s">
        <v>4235</v>
      </c>
      <c r="BQ353" s="83"/>
      <c r="BR353" s="83"/>
      <c r="BS353" s="83"/>
      <c r="BT353" s="351" t="s">
        <v>3787</v>
      </c>
      <c r="BU353" s="363" t="s">
        <v>3788</v>
      </c>
      <c r="BV353" s="351" t="s">
        <v>3789</v>
      </c>
      <c r="BW353" s="363" t="s">
        <v>3790</v>
      </c>
      <c r="BX353" s="96" t="str">
        <f t="shared" si="40"/>
        <v>MR314, 17x8.5, 0mm Offset, 5x150, 110.5mm Centerbore, Matte Black</v>
      </c>
      <c r="BY353" s="83" t="s">
        <v>4044</v>
      </c>
      <c r="BZ353" s="83" t="s">
        <v>4045</v>
      </c>
      <c r="CA353" s="83" t="str">
        <f t="shared" si="36"/>
        <v>STREET (3XX)</v>
      </c>
    </row>
    <row r="354" spans="1:79" s="39" customFormat="1" ht="15" customHeight="1">
      <c r="A354" s="23">
        <f t="shared" si="39"/>
        <v>352</v>
      </c>
      <c r="B354" s="105" t="s">
        <v>84</v>
      </c>
      <c r="C354" s="105" t="s">
        <v>1072</v>
      </c>
      <c r="D354" s="105" t="s">
        <v>2118</v>
      </c>
      <c r="E354" s="94" t="str">
        <f>CONCATENATE(LEFT(D354,5),VLOOKUP(CONCATENATE(N354,"x",O354),'PART NUMBER GUIDE'!$B$9:$C$45,2,FALSE),VLOOKUP(CONCATENATE(P354, V354), 'PART NUMBER GUIDE'!$Q$6:$R$84, 2, FALSE),VLOOKUP(Y354,'PART NUMBER GUIDE'!$J$8:$K$37,2, FALSE),IF(U354="N/A",IF(ABS(S354)&lt;10,"0"&amp;ABS(S354),ABS(S354)),CONCATENATE(LEFT(U354,1),RIGHT(U354,1))), F354, G354)</f>
        <v>MR31478558800</v>
      </c>
      <c r="F354" s="93"/>
      <c r="G354" s="93"/>
      <c r="H354" s="81" t="s">
        <v>2664</v>
      </c>
      <c r="I354" s="356">
        <v>43340</v>
      </c>
      <c r="J354" s="87" t="s">
        <v>1265</v>
      </c>
      <c r="K354" s="400">
        <v>380.5</v>
      </c>
      <c r="L354" s="95">
        <f t="shared" si="35"/>
        <v>380.5</v>
      </c>
      <c r="M354" s="402"/>
      <c r="N354" s="30">
        <v>17</v>
      </c>
      <c r="O354" s="25">
        <v>8.5</v>
      </c>
      <c r="P354" s="105" t="str">
        <f t="shared" si="37"/>
        <v>5x150</v>
      </c>
      <c r="Q354" s="3">
        <v>5</v>
      </c>
      <c r="R354" s="30">
        <v>150</v>
      </c>
      <c r="S354" s="30">
        <v>0</v>
      </c>
      <c r="T354" s="17">
        <v>4.75</v>
      </c>
      <c r="U354" s="106" t="s">
        <v>85</v>
      </c>
      <c r="V354" s="17">
        <v>110.5</v>
      </c>
      <c r="W354" s="8">
        <v>32.549999999999997</v>
      </c>
      <c r="X354" s="52">
        <v>2650</v>
      </c>
      <c r="Y354" s="80" t="s">
        <v>2661</v>
      </c>
      <c r="Z354" s="80" t="s">
        <v>3007</v>
      </c>
      <c r="AA354" s="369" t="str">
        <f t="shared" si="38"/>
        <v>17x8.5, 5x150, 0 OS</v>
      </c>
      <c r="AB354" s="80" t="s">
        <v>1642</v>
      </c>
      <c r="AC354" s="92">
        <f>_xlfn.IFNA(VLOOKUP(AB354,ACCESSORIES!F:K,6,FALSE),"N/A")</f>
        <v>22</v>
      </c>
      <c r="AD354" s="82" t="s">
        <v>85</v>
      </c>
      <c r="AE354" s="82" t="s">
        <v>85</v>
      </c>
      <c r="AF354" s="82" t="s">
        <v>85</v>
      </c>
      <c r="AG354" s="82" t="s">
        <v>85</v>
      </c>
      <c r="AH354" s="9" t="str">
        <f>_xlfn.IFNA(VLOOKUP(AG354,ACCESSORIES!F:K,6,FALSE),"N/A")</f>
        <v>N/A</v>
      </c>
      <c r="AI354" s="80" t="s">
        <v>266</v>
      </c>
      <c r="AJ354" s="3" t="s">
        <v>85</v>
      </c>
      <c r="AK354" s="3" t="s">
        <v>85</v>
      </c>
      <c r="AL354" s="3" t="s">
        <v>85</v>
      </c>
      <c r="AM354" s="3">
        <v>16.2</v>
      </c>
      <c r="AN354" s="3">
        <v>180</v>
      </c>
      <c r="AO354" s="37">
        <v>0</v>
      </c>
      <c r="AP354" s="37">
        <v>27</v>
      </c>
      <c r="AQ354" s="37">
        <v>66</v>
      </c>
      <c r="AR354" s="37">
        <v>84</v>
      </c>
      <c r="AS354" s="37">
        <v>207</v>
      </c>
      <c r="AT354" s="107">
        <v>205</v>
      </c>
      <c r="AU354" s="17">
        <v>110.5</v>
      </c>
      <c r="AV354" s="55">
        <v>40</v>
      </c>
      <c r="AW354" s="55">
        <v>40</v>
      </c>
      <c r="AX354" s="55">
        <v>0</v>
      </c>
      <c r="AY354" s="105" t="s">
        <v>85</v>
      </c>
      <c r="AZ354" s="104" t="str">
        <f>_xlfn.IFNA(VLOOKUP(AY354,ACCESSORIES!F:K,6,FALSE),"N/A")</f>
        <v>N/A</v>
      </c>
      <c r="BA354" s="105" t="s">
        <v>85</v>
      </c>
      <c r="BB354" s="104" t="str">
        <f>_xlfn.IFNA(VLOOKUP(BA354,ACCESSORIES!F:K,6,FALSE),"N/A")</f>
        <v>N/A</v>
      </c>
      <c r="BC354" s="79">
        <v>36.049999999999997</v>
      </c>
      <c r="BD354" s="57">
        <v>19.7</v>
      </c>
      <c r="BE354" s="57">
        <v>19.7</v>
      </c>
      <c r="BF354" s="57">
        <v>11</v>
      </c>
      <c r="BG354" s="82">
        <v>36</v>
      </c>
      <c r="BH354" s="122" t="s">
        <v>3551</v>
      </c>
      <c r="BI354" s="51" t="s">
        <v>4217</v>
      </c>
      <c r="BJ354" s="30" t="s">
        <v>4233</v>
      </c>
      <c r="BK354" s="30" t="s">
        <v>5895</v>
      </c>
      <c r="BL354" s="30" t="s">
        <v>5896</v>
      </c>
      <c r="BM354" s="30" t="s">
        <v>5897</v>
      </c>
      <c r="BN354" s="83" t="s">
        <v>5898</v>
      </c>
      <c r="BO354" s="83" t="s">
        <v>4480</v>
      </c>
      <c r="BP354" s="83" t="s">
        <v>4235</v>
      </c>
      <c r="BQ354" s="83"/>
      <c r="BR354" s="83"/>
      <c r="BS354" s="83"/>
      <c r="BT354" s="351" t="s">
        <v>3791</v>
      </c>
      <c r="BU354" s="363" t="s">
        <v>3792</v>
      </c>
      <c r="BV354" s="351" t="s">
        <v>3793</v>
      </c>
      <c r="BW354" s="363" t="s">
        <v>3794</v>
      </c>
      <c r="BX354" s="96" t="str">
        <f t="shared" si="40"/>
        <v>MR314, 17x8.5, 0mm Offset, 5x150, 110.5mm Centerbore, Gloss Titanium</v>
      </c>
      <c r="BY354" s="83" t="s">
        <v>4044</v>
      </c>
      <c r="BZ354" s="83" t="s">
        <v>4045</v>
      </c>
      <c r="CA354" s="83" t="str">
        <f t="shared" si="36"/>
        <v>STREET (3XX)</v>
      </c>
    </row>
    <row r="355" spans="1:79" s="39" customFormat="1" ht="15" customHeight="1">
      <c r="A355" s="23">
        <f t="shared" si="39"/>
        <v>353</v>
      </c>
      <c r="B355" s="105" t="s">
        <v>84</v>
      </c>
      <c r="C355" s="105" t="s">
        <v>1072</v>
      </c>
      <c r="D355" s="105" t="s">
        <v>2118</v>
      </c>
      <c r="E355" s="94" t="str">
        <f>CONCATENATE(LEFT(D355,5),VLOOKUP(CONCATENATE(N355,"x",O355),'PART NUMBER GUIDE'!$B$9:$C$45,2,FALSE),VLOOKUP(CONCATENATE(P355, V355), 'PART NUMBER GUIDE'!$Q$6:$R$84, 2, FALSE),VLOOKUP(Y355,'PART NUMBER GUIDE'!$J$8:$K$37,2, FALSE),IF(U355="N/A",IF(ABS(S355)&lt;10,"0"&amp;ABS(S355),ABS(S355)),CONCATENATE(LEFT(U355,1),RIGHT(U355,1))), F355, G355)</f>
        <v>MR31478562500</v>
      </c>
      <c r="F355" s="93"/>
      <c r="G355" s="93"/>
      <c r="H355" s="81" t="s">
        <v>2132</v>
      </c>
      <c r="I355" s="356">
        <v>43340</v>
      </c>
      <c r="J355" s="43" t="s">
        <v>4038</v>
      </c>
      <c r="K355" s="400">
        <v>380.5</v>
      </c>
      <c r="L355" s="95" t="str">
        <f t="shared" si="35"/>
        <v/>
      </c>
      <c r="M355" s="402"/>
      <c r="N355" s="30">
        <v>17</v>
      </c>
      <c r="O355" s="25">
        <v>8.5</v>
      </c>
      <c r="P355" s="105" t="str">
        <f t="shared" si="37"/>
        <v>6x120</v>
      </c>
      <c r="Q355" s="3">
        <v>6</v>
      </c>
      <c r="R355" s="30">
        <v>120</v>
      </c>
      <c r="S355" s="30">
        <v>0</v>
      </c>
      <c r="T355" s="17">
        <v>4.75</v>
      </c>
      <c r="U355" s="106" t="s">
        <v>85</v>
      </c>
      <c r="V355" s="17">
        <v>67</v>
      </c>
      <c r="W355" s="8">
        <v>32.549999999999997</v>
      </c>
      <c r="X355" s="52">
        <v>2650</v>
      </c>
      <c r="Y355" s="80" t="s">
        <v>2309</v>
      </c>
      <c r="Z355" s="81" t="s">
        <v>3002</v>
      </c>
      <c r="AA355" s="369" t="str">
        <f t="shared" si="38"/>
        <v>17x8.5, 6x120, 0 OS</v>
      </c>
      <c r="AB355" s="80" t="s">
        <v>1644</v>
      </c>
      <c r="AC355" s="92">
        <f>_xlfn.IFNA(VLOOKUP(AB355,ACCESSORIES!F:K,6,FALSE),"N/A")</f>
        <v>22</v>
      </c>
      <c r="AD355" s="82" t="s">
        <v>85</v>
      </c>
      <c r="AE355" s="82" t="s">
        <v>85</v>
      </c>
      <c r="AF355" s="82" t="s">
        <v>85</v>
      </c>
      <c r="AG355" s="82" t="s">
        <v>85</v>
      </c>
      <c r="AH355" s="9" t="str">
        <f>_xlfn.IFNA(VLOOKUP(AG355,ACCESSORIES!F:K,6,FALSE),"N/A")</f>
        <v>N/A</v>
      </c>
      <c r="AI355" s="80" t="s">
        <v>266</v>
      </c>
      <c r="AJ355" s="3" t="s">
        <v>85</v>
      </c>
      <c r="AK355" s="3" t="s">
        <v>85</v>
      </c>
      <c r="AL355" s="3" t="s">
        <v>85</v>
      </c>
      <c r="AM355" s="3">
        <v>16.2</v>
      </c>
      <c r="AN355" s="3">
        <v>160</v>
      </c>
      <c r="AO355" s="37">
        <v>18</v>
      </c>
      <c r="AP355" s="37">
        <v>36</v>
      </c>
      <c r="AQ355" s="37">
        <v>66</v>
      </c>
      <c r="AR355" s="37">
        <v>84</v>
      </c>
      <c r="AS355" s="37">
        <v>207</v>
      </c>
      <c r="AT355" s="107">
        <v>205</v>
      </c>
      <c r="AU355" s="17">
        <v>67</v>
      </c>
      <c r="AV355" s="55">
        <v>40</v>
      </c>
      <c r="AW355" s="55">
        <v>40</v>
      </c>
      <c r="AX355" s="55">
        <v>0</v>
      </c>
      <c r="AY355" s="105" t="s">
        <v>85</v>
      </c>
      <c r="AZ355" s="104" t="str">
        <f>_xlfn.IFNA(VLOOKUP(AY355,ACCESSORIES!F:K,6,FALSE),"N/A")</f>
        <v>N/A</v>
      </c>
      <c r="BA355" s="105" t="s">
        <v>85</v>
      </c>
      <c r="BB355" s="104" t="str">
        <f>_xlfn.IFNA(VLOOKUP(BA355,ACCESSORIES!F:K,6,FALSE),"N/A")</f>
        <v>N/A</v>
      </c>
      <c r="BC355" s="79">
        <v>36.049999999999997</v>
      </c>
      <c r="BD355" s="57">
        <v>19.7</v>
      </c>
      <c r="BE355" s="57">
        <v>19.7</v>
      </c>
      <c r="BF355" s="57">
        <v>11</v>
      </c>
      <c r="BG355" s="82">
        <v>36</v>
      </c>
      <c r="BH355" s="122" t="s">
        <v>3551</v>
      </c>
      <c r="BI355" s="51" t="s">
        <v>4217</v>
      </c>
      <c r="BJ355" s="30" t="s">
        <v>4233</v>
      </c>
      <c r="BK355" s="30" t="s">
        <v>5895</v>
      </c>
      <c r="BL355" s="30" t="s">
        <v>5896</v>
      </c>
      <c r="BM355" s="30" t="s">
        <v>5897</v>
      </c>
      <c r="BN355" s="83" t="s">
        <v>5898</v>
      </c>
      <c r="BO355" s="83" t="s">
        <v>4480</v>
      </c>
      <c r="BP355" s="83" t="s">
        <v>4235</v>
      </c>
      <c r="BQ355" s="83"/>
      <c r="BR355" s="83"/>
      <c r="BS355" s="83"/>
      <c r="BT355" s="351" t="s">
        <v>3795</v>
      </c>
      <c r="BU355" s="363" t="s">
        <v>3796</v>
      </c>
      <c r="BV355" s="351" t="s">
        <v>3797</v>
      </c>
      <c r="BW355" s="363" t="s">
        <v>3798</v>
      </c>
      <c r="BX355" s="96" t="str">
        <f t="shared" si="40"/>
        <v>CLOSEOUT - MR314, 17x8.5, 0mm Offset, 6x120, 67mm Centerbore, Matte Black</v>
      </c>
      <c r="BY355" s="83" t="s">
        <v>4044</v>
      </c>
      <c r="BZ355" s="83" t="s">
        <v>4045</v>
      </c>
      <c r="CA355" s="83" t="str">
        <f t="shared" si="36"/>
        <v>STREET (3XX)</v>
      </c>
    </row>
    <row r="356" spans="1:79" s="39" customFormat="1" ht="15" customHeight="1">
      <c r="A356" s="23">
        <f t="shared" si="39"/>
        <v>354</v>
      </c>
      <c r="B356" s="105" t="s">
        <v>84</v>
      </c>
      <c r="C356" s="105" t="s">
        <v>1072</v>
      </c>
      <c r="D356" s="105" t="s">
        <v>2118</v>
      </c>
      <c r="E356" s="94" t="str">
        <f>CONCATENATE(LEFT(D356,5),VLOOKUP(CONCATENATE(N356,"x",O356),'PART NUMBER GUIDE'!$B$9:$C$45,2,FALSE),VLOOKUP(CONCATENATE(P356, V356), 'PART NUMBER GUIDE'!$Q$6:$R$84, 2, FALSE),VLOOKUP(Y356,'PART NUMBER GUIDE'!$J$8:$K$37,2, FALSE),IF(U356="N/A",IF(ABS(S356)&lt;10,"0"&amp;ABS(S356),ABS(S356)),CONCATENATE(LEFT(U356,1),RIGHT(U356,1))), F356, G356)</f>
        <v>MR31478516500</v>
      </c>
      <c r="F356" s="93"/>
      <c r="G356" s="93"/>
      <c r="H356" s="81" t="s">
        <v>2133</v>
      </c>
      <c r="I356" s="356">
        <v>43340</v>
      </c>
      <c r="J356" s="87" t="s">
        <v>1265</v>
      </c>
      <c r="K356" s="400">
        <v>380.5</v>
      </c>
      <c r="L356" s="95">
        <f t="shared" si="35"/>
        <v>380.5</v>
      </c>
      <c r="M356" s="402"/>
      <c r="N356" s="30">
        <v>17</v>
      </c>
      <c r="O356" s="25">
        <v>8.5</v>
      </c>
      <c r="P356" s="105" t="str">
        <f t="shared" si="37"/>
        <v>6x135</v>
      </c>
      <c r="Q356" s="3">
        <v>6</v>
      </c>
      <c r="R356" s="30">
        <v>135</v>
      </c>
      <c r="S356" s="30">
        <v>0</v>
      </c>
      <c r="T356" s="17">
        <v>4.75</v>
      </c>
      <c r="U356" s="106" t="s">
        <v>85</v>
      </c>
      <c r="V356" s="17">
        <v>87</v>
      </c>
      <c r="W356" s="8">
        <v>33.28</v>
      </c>
      <c r="X356" s="52">
        <v>2650</v>
      </c>
      <c r="Y356" s="80" t="s">
        <v>2309</v>
      </c>
      <c r="Z356" s="81" t="s">
        <v>3002</v>
      </c>
      <c r="AA356" s="369" t="str">
        <f t="shared" si="38"/>
        <v>17x8.5, 6x135, 0 OS</v>
      </c>
      <c r="AB356" s="80" t="s">
        <v>1644</v>
      </c>
      <c r="AC356" s="92">
        <f>_xlfn.IFNA(VLOOKUP(AB356,ACCESSORIES!F:K,6,FALSE),"N/A")</f>
        <v>22</v>
      </c>
      <c r="AD356" s="82" t="s">
        <v>85</v>
      </c>
      <c r="AE356" s="82" t="s">
        <v>85</v>
      </c>
      <c r="AF356" s="82" t="s">
        <v>85</v>
      </c>
      <c r="AG356" s="82" t="s">
        <v>85</v>
      </c>
      <c r="AH356" s="9" t="str">
        <f>_xlfn.IFNA(VLOOKUP(AG356,ACCESSORIES!F:K,6,FALSE),"N/A")</f>
        <v>N/A</v>
      </c>
      <c r="AI356" s="80" t="s">
        <v>266</v>
      </c>
      <c r="AJ356" s="3" t="s">
        <v>85</v>
      </c>
      <c r="AK356" s="3" t="s">
        <v>85</v>
      </c>
      <c r="AL356" s="3" t="s">
        <v>85</v>
      </c>
      <c r="AM356" s="3">
        <v>16.2</v>
      </c>
      <c r="AN356" s="3">
        <v>170</v>
      </c>
      <c r="AO356" s="37">
        <v>10</v>
      </c>
      <c r="AP356" s="37">
        <v>27</v>
      </c>
      <c r="AQ356" s="37">
        <v>66</v>
      </c>
      <c r="AR356" s="37">
        <v>84</v>
      </c>
      <c r="AS356" s="37">
        <v>207</v>
      </c>
      <c r="AT356" s="107">
        <v>205</v>
      </c>
      <c r="AU356" s="17">
        <v>87</v>
      </c>
      <c r="AV356" s="55">
        <v>40</v>
      </c>
      <c r="AW356" s="55">
        <v>40</v>
      </c>
      <c r="AX356" s="55">
        <v>0</v>
      </c>
      <c r="AY356" s="105" t="s">
        <v>85</v>
      </c>
      <c r="AZ356" s="104" t="str">
        <f>_xlfn.IFNA(VLOOKUP(AY356,ACCESSORIES!F:K,6,FALSE),"N/A")</f>
        <v>N/A</v>
      </c>
      <c r="BA356" s="105" t="s">
        <v>85</v>
      </c>
      <c r="BB356" s="104" t="str">
        <f>_xlfn.IFNA(VLOOKUP(BA356,ACCESSORIES!F:K,6,FALSE),"N/A")</f>
        <v>N/A</v>
      </c>
      <c r="BC356" s="79">
        <v>38.92</v>
      </c>
      <c r="BD356" s="57">
        <v>19.7</v>
      </c>
      <c r="BE356" s="57">
        <v>19.7</v>
      </c>
      <c r="BF356" s="57">
        <v>11</v>
      </c>
      <c r="BG356" s="82">
        <v>36</v>
      </c>
      <c r="BH356" s="122" t="s">
        <v>3551</v>
      </c>
      <c r="BI356" s="51" t="s">
        <v>4217</v>
      </c>
      <c r="BJ356" s="30" t="s">
        <v>4233</v>
      </c>
      <c r="BK356" s="30" t="s">
        <v>5895</v>
      </c>
      <c r="BL356" s="30" t="s">
        <v>5896</v>
      </c>
      <c r="BM356" s="30" t="s">
        <v>5897</v>
      </c>
      <c r="BN356" s="83" t="s">
        <v>5898</v>
      </c>
      <c r="BO356" s="83" t="s">
        <v>4480</v>
      </c>
      <c r="BP356" s="83" t="s">
        <v>4235</v>
      </c>
      <c r="BQ356" s="83"/>
      <c r="BR356" s="83"/>
      <c r="BS356" s="83"/>
      <c r="BT356" s="351" t="s">
        <v>3795</v>
      </c>
      <c r="BU356" s="363" t="s">
        <v>3796</v>
      </c>
      <c r="BV356" s="351" t="s">
        <v>3797</v>
      </c>
      <c r="BW356" s="363" t="s">
        <v>3798</v>
      </c>
      <c r="BX356" s="96" t="str">
        <f t="shared" si="40"/>
        <v>MR314, 17x8.5, 0mm Offset, 6x135, 87mm Centerbore, Matte Black</v>
      </c>
      <c r="BY356" s="83" t="s">
        <v>4044</v>
      </c>
      <c r="BZ356" s="83" t="s">
        <v>4045</v>
      </c>
      <c r="CA356" s="83" t="str">
        <f t="shared" si="36"/>
        <v>STREET (3XX)</v>
      </c>
    </row>
    <row r="357" spans="1:79" s="39" customFormat="1" ht="15" customHeight="1">
      <c r="A357" s="23">
        <f t="shared" si="39"/>
        <v>355</v>
      </c>
      <c r="B357" s="105" t="s">
        <v>84</v>
      </c>
      <c r="C357" s="105" t="s">
        <v>1072</v>
      </c>
      <c r="D357" s="105" t="s">
        <v>2118</v>
      </c>
      <c r="E357" s="94" t="str">
        <f>CONCATENATE(LEFT(D357,5),VLOOKUP(CONCATENATE(N357,"x",O357),'PART NUMBER GUIDE'!$B$9:$C$45,2,FALSE),VLOOKUP(CONCATENATE(P357, V357), 'PART NUMBER GUIDE'!$Q$6:$R$84, 2, FALSE),VLOOKUP(Y357,'PART NUMBER GUIDE'!$J$8:$K$37,2, FALSE),IF(U357="N/A",IF(ABS(S357)&lt;10,"0"&amp;ABS(S357),ABS(S357)),CONCATENATE(LEFT(U357,1),RIGHT(U357,1))), F357, G357)</f>
        <v>MR31478516800</v>
      </c>
      <c r="F357" s="93"/>
      <c r="G357" s="93"/>
      <c r="H357" s="81" t="s">
        <v>2666</v>
      </c>
      <c r="I357" s="356">
        <v>43340</v>
      </c>
      <c r="J357" s="43" t="s">
        <v>4038</v>
      </c>
      <c r="K357" s="400">
        <v>380.5</v>
      </c>
      <c r="L357" s="95" t="str">
        <f t="shared" si="35"/>
        <v/>
      </c>
      <c r="M357" s="402"/>
      <c r="N357" s="30">
        <v>17</v>
      </c>
      <c r="O357" s="25">
        <v>8.5</v>
      </c>
      <c r="P357" s="105" t="str">
        <f t="shared" si="37"/>
        <v>6x135</v>
      </c>
      <c r="Q357" s="3">
        <v>6</v>
      </c>
      <c r="R357" s="30">
        <v>135</v>
      </c>
      <c r="S357" s="30">
        <v>0</v>
      </c>
      <c r="T357" s="17">
        <v>4.75</v>
      </c>
      <c r="U357" s="106" t="s">
        <v>85</v>
      </c>
      <c r="V357" s="17">
        <v>87</v>
      </c>
      <c r="W357" s="8">
        <v>33.58</v>
      </c>
      <c r="X357" s="52">
        <v>2650</v>
      </c>
      <c r="Y357" s="80" t="s">
        <v>2661</v>
      </c>
      <c r="Z357" s="80" t="s">
        <v>3007</v>
      </c>
      <c r="AA357" s="369" t="str">
        <f t="shared" si="38"/>
        <v>17x8.5, 6x135, 0 OS</v>
      </c>
      <c r="AB357" s="80" t="s">
        <v>1644</v>
      </c>
      <c r="AC357" s="92">
        <f>_xlfn.IFNA(VLOOKUP(AB357,ACCESSORIES!F:K,6,FALSE),"N/A")</f>
        <v>22</v>
      </c>
      <c r="AD357" s="82" t="s">
        <v>85</v>
      </c>
      <c r="AE357" s="82" t="s">
        <v>85</v>
      </c>
      <c r="AF357" s="82" t="s">
        <v>85</v>
      </c>
      <c r="AG357" s="82" t="s">
        <v>85</v>
      </c>
      <c r="AH357" s="9" t="str">
        <f>_xlfn.IFNA(VLOOKUP(AG357,ACCESSORIES!F:K,6,FALSE),"N/A")</f>
        <v>N/A</v>
      </c>
      <c r="AI357" s="80" t="s">
        <v>266</v>
      </c>
      <c r="AJ357" s="3" t="s">
        <v>85</v>
      </c>
      <c r="AK357" s="3" t="s">
        <v>85</v>
      </c>
      <c r="AL357" s="3" t="s">
        <v>85</v>
      </c>
      <c r="AM357" s="3">
        <v>16.2</v>
      </c>
      <c r="AN357" s="3">
        <v>170</v>
      </c>
      <c r="AO357" s="37">
        <v>10</v>
      </c>
      <c r="AP357" s="37">
        <v>27</v>
      </c>
      <c r="AQ357" s="37">
        <v>66</v>
      </c>
      <c r="AR357" s="37">
        <v>84</v>
      </c>
      <c r="AS357" s="37">
        <v>207</v>
      </c>
      <c r="AT357" s="107">
        <v>205</v>
      </c>
      <c r="AU357" s="17">
        <v>87</v>
      </c>
      <c r="AV357" s="55">
        <v>40</v>
      </c>
      <c r="AW357" s="55">
        <v>40</v>
      </c>
      <c r="AX357" s="55">
        <v>0</v>
      </c>
      <c r="AY357" s="105" t="s">
        <v>85</v>
      </c>
      <c r="AZ357" s="104" t="str">
        <f>_xlfn.IFNA(VLOOKUP(AY357,ACCESSORIES!F:K,6,FALSE),"N/A")</f>
        <v>N/A</v>
      </c>
      <c r="BA357" s="105" t="s">
        <v>85</v>
      </c>
      <c r="BB357" s="104" t="str">
        <f>_xlfn.IFNA(VLOOKUP(BA357,ACCESSORIES!F:K,6,FALSE),"N/A")</f>
        <v>N/A</v>
      </c>
      <c r="BC357" s="79">
        <v>38.4</v>
      </c>
      <c r="BD357" s="57">
        <v>19.7</v>
      </c>
      <c r="BE357" s="57">
        <v>19.7</v>
      </c>
      <c r="BF357" s="57">
        <v>11</v>
      </c>
      <c r="BG357" s="82">
        <v>36</v>
      </c>
      <c r="BH357" s="122" t="s">
        <v>3551</v>
      </c>
      <c r="BI357" s="51" t="s">
        <v>4217</v>
      </c>
      <c r="BJ357" s="30" t="s">
        <v>4233</v>
      </c>
      <c r="BK357" s="30" t="s">
        <v>5895</v>
      </c>
      <c r="BL357" s="30" t="s">
        <v>5896</v>
      </c>
      <c r="BM357" s="30" t="s">
        <v>5897</v>
      </c>
      <c r="BN357" s="83" t="s">
        <v>5898</v>
      </c>
      <c r="BO357" s="83" t="s">
        <v>4480</v>
      </c>
      <c r="BP357" s="83" t="s">
        <v>4235</v>
      </c>
      <c r="BQ357" s="83"/>
      <c r="BR357" s="83"/>
      <c r="BS357" s="83"/>
      <c r="BT357" s="351" t="s">
        <v>3799</v>
      </c>
      <c r="BU357" s="363" t="s">
        <v>3800</v>
      </c>
      <c r="BV357" s="351" t="s">
        <v>3801</v>
      </c>
      <c r="BW357" s="363" t="s">
        <v>3802</v>
      </c>
      <c r="BX357" s="96" t="str">
        <f t="shared" si="40"/>
        <v>CLOSEOUT - MR314, 17x8.5, 0mm Offset, 6x135, 87mm Centerbore, Gloss Titanium</v>
      </c>
      <c r="BY357" s="83" t="s">
        <v>4044</v>
      </c>
      <c r="BZ357" s="83" t="s">
        <v>4045</v>
      </c>
      <c r="CA357" s="83" t="str">
        <f t="shared" si="36"/>
        <v>STREET (3XX)</v>
      </c>
    </row>
    <row r="358" spans="1:79" s="39" customFormat="1" ht="15" customHeight="1">
      <c r="A358" s="23">
        <f t="shared" si="39"/>
        <v>356</v>
      </c>
      <c r="B358" s="105" t="s">
        <v>84</v>
      </c>
      <c r="C358" s="105" t="s">
        <v>1072</v>
      </c>
      <c r="D358" s="105" t="s">
        <v>2118</v>
      </c>
      <c r="E358" s="94" t="str">
        <f>CONCATENATE(LEFT(D358,5),VLOOKUP(CONCATENATE(N358,"x",O358),'PART NUMBER GUIDE'!$B$9:$C$45,2,FALSE),VLOOKUP(CONCATENATE(P358, V358), 'PART NUMBER GUIDE'!$Q$6:$R$84, 2, FALSE),VLOOKUP(Y358,'PART NUMBER GUIDE'!$J$8:$K$37,2, FALSE),IF(U358="N/A",IF(ABS(S358)&lt;10,"0"&amp;ABS(S358),ABS(S358)),CONCATENATE(LEFT(U358,1),RIGHT(U358,1))), F358, G358)</f>
        <v>MR31478560500</v>
      </c>
      <c r="F358" s="93"/>
      <c r="G358" s="93"/>
      <c r="H358" s="81" t="s">
        <v>2134</v>
      </c>
      <c r="I358" s="356">
        <v>43340</v>
      </c>
      <c r="J358" s="87" t="s">
        <v>1265</v>
      </c>
      <c r="K358" s="400">
        <v>380.5</v>
      </c>
      <c r="L358" s="95">
        <f t="shared" si="35"/>
        <v>380.5</v>
      </c>
      <c r="M358" s="402"/>
      <c r="N358" s="30">
        <v>17</v>
      </c>
      <c r="O358" s="25">
        <v>8.5</v>
      </c>
      <c r="P358" s="105" t="str">
        <f t="shared" si="37"/>
        <v>6x5.5</v>
      </c>
      <c r="Q358" s="3">
        <v>6</v>
      </c>
      <c r="R358" s="30">
        <v>5.5</v>
      </c>
      <c r="S358" s="30">
        <v>0</v>
      </c>
      <c r="T358" s="17">
        <v>4.75</v>
      </c>
      <c r="U358" s="106" t="s">
        <v>85</v>
      </c>
      <c r="V358" s="17">
        <v>106.25</v>
      </c>
      <c r="W358" s="8">
        <v>32.799999999999997</v>
      </c>
      <c r="X358" s="52">
        <v>2650</v>
      </c>
      <c r="Y358" s="80" t="s">
        <v>2309</v>
      </c>
      <c r="Z358" s="81" t="s">
        <v>3002</v>
      </c>
      <c r="AA358" s="369" t="str">
        <f t="shared" si="38"/>
        <v>17x8.5, 6x5.5, 0 OS</v>
      </c>
      <c r="AB358" s="80" t="s">
        <v>1642</v>
      </c>
      <c r="AC358" s="92">
        <f>_xlfn.IFNA(VLOOKUP(AB358,ACCESSORIES!F:K,6,FALSE),"N/A")</f>
        <v>22</v>
      </c>
      <c r="AD358" s="82" t="s">
        <v>85</v>
      </c>
      <c r="AE358" s="82" t="s">
        <v>85</v>
      </c>
      <c r="AF358" s="82" t="s">
        <v>85</v>
      </c>
      <c r="AG358" s="82" t="s">
        <v>85</v>
      </c>
      <c r="AH358" s="9" t="str">
        <f>_xlfn.IFNA(VLOOKUP(AG358,ACCESSORIES!F:K,6,FALSE),"N/A")</f>
        <v>N/A</v>
      </c>
      <c r="AI358" s="3" t="s">
        <v>265</v>
      </c>
      <c r="AJ358" s="83" t="s">
        <v>1712</v>
      </c>
      <c r="AK358" s="41">
        <f>VLOOKUP(AJ358,ACCESSORIES!F:K,6,FALSE)</f>
        <v>2.75</v>
      </c>
      <c r="AL358" s="3">
        <v>78.3</v>
      </c>
      <c r="AM358" s="3">
        <v>16.2</v>
      </c>
      <c r="AN358" s="3">
        <v>170</v>
      </c>
      <c r="AO358" s="37">
        <v>10</v>
      </c>
      <c r="AP358" s="37">
        <v>27</v>
      </c>
      <c r="AQ358" s="37">
        <v>66</v>
      </c>
      <c r="AR358" s="37">
        <v>84</v>
      </c>
      <c r="AS358" s="37">
        <v>207</v>
      </c>
      <c r="AT358" s="107">
        <v>205</v>
      </c>
      <c r="AU358" s="17">
        <v>106.25</v>
      </c>
      <c r="AV358" s="55">
        <v>40</v>
      </c>
      <c r="AW358" s="55">
        <v>40</v>
      </c>
      <c r="AX358" s="55">
        <v>0</v>
      </c>
      <c r="AY358" s="105" t="s">
        <v>85</v>
      </c>
      <c r="AZ358" s="104" t="str">
        <f>_xlfn.IFNA(VLOOKUP(AY358,ACCESSORIES!F:K,6,FALSE),"N/A")</f>
        <v>N/A</v>
      </c>
      <c r="BA358" s="105" t="s">
        <v>85</v>
      </c>
      <c r="BB358" s="104" t="str">
        <f>_xlfn.IFNA(VLOOKUP(BA358,ACCESSORIES!F:K,6,FALSE),"N/A")</f>
        <v>N/A</v>
      </c>
      <c r="BC358" s="79">
        <v>37.799999999999997</v>
      </c>
      <c r="BD358" s="57">
        <v>19.7</v>
      </c>
      <c r="BE358" s="57">
        <v>19.7</v>
      </c>
      <c r="BF358" s="57">
        <v>11</v>
      </c>
      <c r="BG358" s="82">
        <v>36</v>
      </c>
      <c r="BH358" s="122" t="s">
        <v>3551</v>
      </c>
      <c r="BI358" s="51" t="s">
        <v>4217</v>
      </c>
      <c r="BJ358" s="30" t="s">
        <v>4233</v>
      </c>
      <c r="BK358" s="30" t="s">
        <v>5895</v>
      </c>
      <c r="BL358" s="30" t="s">
        <v>5896</v>
      </c>
      <c r="BM358" s="30" t="s">
        <v>5897</v>
      </c>
      <c r="BN358" s="83" t="s">
        <v>5898</v>
      </c>
      <c r="BO358" s="83" t="s">
        <v>4480</v>
      </c>
      <c r="BP358" s="83" t="s">
        <v>4235</v>
      </c>
      <c r="BQ358" s="83"/>
      <c r="BR358" s="83"/>
      <c r="BS358" s="83"/>
      <c r="BT358" s="351" t="s">
        <v>3795</v>
      </c>
      <c r="BU358" s="363" t="s">
        <v>3796</v>
      </c>
      <c r="BV358" s="351" t="s">
        <v>3797</v>
      </c>
      <c r="BW358" s="363" t="s">
        <v>3798</v>
      </c>
      <c r="BX358" s="96" t="str">
        <f t="shared" si="40"/>
        <v>MR314, 17x8.5, 0mm Offset, 6x5.5, 106.25mm Centerbore, Matte Black</v>
      </c>
      <c r="BY358" s="83" t="s">
        <v>4044</v>
      </c>
      <c r="BZ358" s="83" t="s">
        <v>4045</v>
      </c>
      <c r="CA358" s="83" t="str">
        <f t="shared" si="36"/>
        <v>STREET (3XX)</v>
      </c>
    </row>
    <row r="359" spans="1:79" s="39" customFormat="1" ht="15" customHeight="1">
      <c r="A359" s="23">
        <f t="shared" si="39"/>
        <v>357</v>
      </c>
      <c r="B359" s="105" t="s">
        <v>84</v>
      </c>
      <c r="C359" s="105" t="s">
        <v>1072</v>
      </c>
      <c r="D359" s="105" t="s">
        <v>2118</v>
      </c>
      <c r="E359" s="94" t="str">
        <f>CONCATENATE(LEFT(D359,5),VLOOKUP(CONCATENATE(N359,"x",O359),'PART NUMBER GUIDE'!$B$9:$C$45,2,FALSE),VLOOKUP(CONCATENATE(P359, V359), 'PART NUMBER GUIDE'!$Q$6:$R$84, 2, FALSE),VLOOKUP(Y359,'PART NUMBER GUIDE'!$J$8:$K$37,2, FALSE),IF(U359="N/A",IF(ABS(S359)&lt;10,"0"&amp;ABS(S359),ABS(S359)),CONCATENATE(LEFT(U359,1),RIGHT(U359,1))), F359, G359)</f>
        <v>MR31478560800</v>
      </c>
      <c r="F359" s="93"/>
      <c r="G359" s="93"/>
      <c r="H359" s="81" t="s">
        <v>2667</v>
      </c>
      <c r="I359" s="356">
        <v>43340</v>
      </c>
      <c r="J359" s="87" t="s">
        <v>1265</v>
      </c>
      <c r="K359" s="400">
        <v>380.5</v>
      </c>
      <c r="L359" s="95">
        <f t="shared" si="35"/>
        <v>380.5</v>
      </c>
      <c r="M359" s="402"/>
      <c r="N359" s="30">
        <v>17</v>
      </c>
      <c r="O359" s="25">
        <v>8.5</v>
      </c>
      <c r="P359" s="105" t="str">
        <f t="shared" si="37"/>
        <v>6x5.5</v>
      </c>
      <c r="Q359" s="3">
        <v>6</v>
      </c>
      <c r="R359" s="30">
        <v>5.5</v>
      </c>
      <c r="S359" s="30">
        <v>0</v>
      </c>
      <c r="T359" s="17">
        <v>4.75</v>
      </c>
      <c r="U359" s="106" t="s">
        <v>85</v>
      </c>
      <c r="V359" s="17">
        <v>106.25</v>
      </c>
      <c r="W359" s="8">
        <v>32.520000000000003</v>
      </c>
      <c r="X359" s="52">
        <v>2650</v>
      </c>
      <c r="Y359" s="80" t="s">
        <v>2661</v>
      </c>
      <c r="Z359" s="80" t="s">
        <v>3007</v>
      </c>
      <c r="AA359" s="369" t="str">
        <f t="shared" si="38"/>
        <v>17x8.5, 6x5.5, 0 OS</v>
      </c>
      <c r="AB359" s="80" t="s">
        <v>1642</v>
      </c>
      <c r="AC359" s="92">
        <f>_xlfn.IFNA(VLOOKUP(AB359,ACCESSORIES!F:K,6,FALSE),"N/A")</f>
        <v>22</v>
      </c>
      <c r="AD359" s="82" t="s">
        <v>85</v>
      </c>
      <c r="AE359" s="82" t="s">
        <v>85</v>
      </c>
      <c r="AF359" s="82" t="s">
        <v>85</v>
      </c>
      <c r="AG359" s="82" t="s">
        <v>85</v>
      </c>
      <c r="AH359" s="9" t="str">
        <f>_xlfn.IFNA(VLOOKUP(AG359,ACCESSORIES!F:K,6,FALSE),"N/A")</f>
        <v>N/A</v>
      </c>
      <c r="AI359" s="3" t="s">
        <v>265</v>
      </c>
      <c r="AJ359" s="83" t="s">
        <v>1712</v>
      </c>
      <c r="AK359" s="41">
        <f>VLOOKUP(AJ359,ACCESSORIES!F:K,6,FALSE)</f>
        <v>2.75</v>
      </c>
      <c r="AL359" s="3">
        <v>78.3</v>
      </c>
      <c r="AM359" s="3">
        <v>16.2</v>
      </c>
      <c r="AN359" s="3">
        <v>170</v>
      </c>
      <c r="AO359" s="37">
        <v>10</v>
      </c>
      <c r="AP359" s="37">
        <v>27</v>
      </c>
      <c r="AQ359" s="37">
        <v>66</v>
      </c>
      <c r="AR359" s="37">
        <v>84</v>
      </c>
      <c r="AS359" s="37">
        <v>207</v>
      </c>
      <c r="AT359" s="107">
        <v>205</v>
      </c>
      <c r="AU359" s="17">
        <v>106.25</v>
      </c>
      <c r="AV359" s="55">
        <v>40</v>
      </c>
      <c r="AW359" s="55">
        <v>40</v>
      </c>
      <c r="AX359" s="55">
        <v>0</v>
      </c>
      <c r="AY359" s="105" t="s">
        <v>85</v>
      </c>
      <c r="AZ359" s="104" t="str">
        <f>_xlfn.IFNA(VLOOKUP(AY359,ACCESSORIES!F:K,6,FALSE),"N/A")</f>
        <v>N/A</v>
      </c>
      <c r="BA359" s="105" t="s">
        <v>85</v>
      </c>
      <c r="BB359" s="104" t="str">
        <f>_xlfn.IFNA(VLOOKUP(BA359,ACCESSORIES!F:K,6,FALSE),"N/A")</f>
        <v>N/A</v>
      </c>
      <c r="BC359" s="79">
        <v>37.54</v>
      </c>
      <c r="BD359" s="57">
        <v>19.7</v>
      </c>
      <c r="BE359" s="57">
        <v>19.7</v>
      </c>
      <c r="BF359" s="57">
        <v>11</v>
      </c>
      <c r="BG359" s="82">
        <v>36</v>
      </c>
      <c r="BH359" s="122" t="s">
        <v>3551</v>
      </c>
      <c r="BI359" s="51" t="s">
        <v>4217</v>
      </c>
      <c r="BJ359" s="30" t="s">
        <v>4233</v>
      </c>
      <c r="BK359" s="30" t="s">
        <v>5895</v>
      </c>
      <c r="BL359" s="30" t="s">
        <v>5896</v>
      </c>
      <c r="BM359" s="30" t="s">
        <v>5897</v>
      </c>
      <c r="BN359" s="83" t="s">
        <v>5898</v>
      </c>
      <c r="BO359" s="83" t="s">
        <v>4480</v>
      </c>
      <c r="BP359" s="83" t="s">
        <v>4235</v>
      </c>
      <c r="BQ359" s="83"/>
      <c r="BR359" s="83"/>
      <c r="BS359" s="83"/>
      <c r="BT359" s="351" t="s">
        <v>3799</v>
      </c>
      <c r="BU359" s="363" t="s">
        <v>3800</v>
      </c>
      <c r="BV359" s="351" t="s">
        <v>3801</v>
      </c>
      <c r="BW359" s="363" t="s">
        <v>3802</v>
      </c>
      <c r="BX359" s="96" t="str">
        <f t="shared" si="40"/>
        <v>MR314, 17x8.5, 0mm Offset, 6x5.5, 106.25mm Centerbore, Gloss Titanium</v>
      </c>
      <c r="BY359" s="83" t="s">
        <v>4044</v>
      </c>
      <c r="BZ359" s="83" t="s">
        <v>4045</v>
      </c>
      <c r="CA359" s="83" t="str">
        <f t="shared" si="36"/>
        <v>STREET (3XX)</v>
      </c>
    </row>
    <row r="360" spans="1:79" s="39" customFormat="1" ht="15" customHeight="1">
      <c r="A360" s="23">
        <f t="shared" si="39"/>
        <v>358</v>
      </c>
      <c r="B360" s="105" t="s">
        <v>84</v>
      </c>
      <c r="C360" s="105" t="s">
        <v>1072</v>
      </c>
      <c r="D360" s="105" t="s">
        <v>2118</v>
      </c>
      <c r="E360" s="94" t="str">
        <f>CONCATENATE(LEFT(D360,5),VLOOKUP(CONCATENATE(N360,"x",O360),'PART NUMBER GUIDE'!$B$9:$C$45,2,FALSE),VLOOKUP(CONCATENATE(P360, V360), 'PART NUMBER GUIDE'!$Q$6:$R$84, 2, FALSE),VLOOKUP(Y360,'PART NUMBER GUIDE'!$J$8:$K$37,2, FALSE),IF(U360="N/A",IF(ABS(S360)&lt;10,"0"&amp;ABS(S360),ABS(S360)),CONCATENATE(LEFT(U360,1),RIGHT(U360,1))), F360, G360)</f>
        <v>MR31478580500</v>
      </c>
      <c r="F360" s="93"/>
      <c r="G360" s="93"/>
      <c r="H360" s="81" t="s">
        <v>2135</v>
      </c>
      <c r="I360" s="356">
        <v>43340</v>
      </c>
      <c r="J360" s="87" t="s">
        <v>1265</v>
      </c>
      <c r="K360" s="400">
        <v>397</v>
      </c>
      <c r="L360" s="95">
        <f t="shared" si="35"/>
        <v>397</v>
      </c>
      <c r="M360" s="402"/>
      <c r="N360" s="30">
        <v>17</v>
      </c>
      <c r="O360" s="25">
        <v>8.5</v>
      </c>
      <c r="P360" s="105" t="str">
        <f t="shared" si="37"/>
        <v>8x6.5</v>
      </c>
      <c r="Q360" s="3">
        <v>8</v>
      </c>
      <c r="R360" s="30">
        <v>6.5</v>
      </c>
      <c r="S360" s="30">
        <v>0</v>
      </c>
      <c r="T360" s="17">
        <v>4.75</v>
      </c>
      <c r="U360" s="106" t="s">
        <v>85</v>
      </c>
      <c r="V360" s="17">
        <v>130.81</v>
      </c>
      <c r="W360" s="8">
        <v>34.25</v>
      </c>
      <c r="X360" s="52">
        <v>3640</v>
      </c>
      <c r="Y360" s="80" t="s">
        <v>2309</v>
      </c>
      <c r="Z360" s="81" t="s">
        <v>3002</v>
      </c>
      <c r="AA360" s="369" t="str">
        <f t="shared" si="38"/>
        <v>17x8.5, 8x6.5, 0 OS</v>
      </c>
      <c r="AB360" s="80" t="s">
        <v>1641</v>
      </c>
      <c r="AC360" s="92">
        <f>_xlfn.IFNA(VLOOKUP(AB360,ACCESSORIES!F:K,6,FALSE),"N/A")</f>
        <v>33</v>
      </c>
      <c r="AD360" s="82" t="s">
        <v>85</v>
      </c>
      <c r="AE360" s="82" t="s">
        <v>85</v>
      </c>
      <c r="AF360" s="3" t="s">
        <v>3020</v>
      </c>
      <c r="AG360" s="82" t="s">
        <v>85</v>
      </c>
      <c r="AH360" s="9" t="str">
        <f>_xlfn.IFNA(VLOOKUP(AG360,ACCESSORIES!F:K,6,FALSE),"N/A")</f>
        <v>N/A</v>
      </c>
      <c r="AI360" s="80" t="s">
        <v>266</v>
      </c>
      <c r="AJ360" s="3" t="s">
        <v>85</v>
      </c>
      <c r="AK360" s="3" t="s">
        <v>85</v>
      </c>
      <c r="AL360" s="3" t="s">
        <v>85</v>
      </c>
      <c r="AM360" s="3">
        <v>16.2</v>
      </c>
      <c r="AN360" s="3">
        <v>200</v>
      </c>
      <c r="AO360" s="37">
        <v>0</v>
      </c>
      <c r="AP360" s="37">
        <v>0</v>
      </c>
      <c r="AQ360" s="37">
        <v>62</v>
      </c>
      <c r="AR360" s="37">
        <v>77</v>
      </c>
      <c r="AS360" s="37">
        <v>207</v>
      </c>
      <c r="AT360" s="107">
        <v>205</v>
      </c>
      <c r="AU360" s="86">
        <v>125</v>
      </c>
      <c r="AV360" s="55">
        <v>92</v>
      </c>
      <c r="AW360" s="55">
        <v>92</v>
      </c>
      <c r="AX360" s="55">
        <v>0</v>
      </c>
      <c r="AY360" s="105" t="s">
        <v>85</v>
      </c>
      <c r="AZ360" s="104" t="str">
        <f>_xlfn.IFNA(VLOOKUP(AY360,ACCESSORIES!F:K,6,FALSE),"N/A")</f>
        <v>N/A</v>
      </c>
      <c r="BA360" s="105" t="s">
        <v>85</v>
      </c>
      <c r="BB360" s="104" t="str">
        <f>_xlfn.IFNA(VLOOKUP(BA360,ACCESSORIES!F:K,6,FALSE),"N/A")</f>
        <v>N/A</v>
      </c>
      <c r="BC360" s="79">
        <v>37.75</v>
      </c>
      <c r="BD360" s="57">
        <v>19.7</v>
      </c>
      <c r="BE360" s="57">
        <v>19.7</v>
      </c>
      <c r="BF360" s="57">
        <v>11</v>
      </c>
      <c r="BG360" s="82">
        <v>36</v>
      </c>
      <c r="BH360" s="122" t="s">
        <v>3551</v>
      </c>
      <c r="BI360" s="51" t="s">
        <v>4217</v>
      </c>
      <c r="BJ360" s="30" t="s">
        <v>4233</v>
      </c>
      <c r="BK360" s="30" t="s">
        <v>5895</v>
      </c>
      <c r="BL360" s="30" t="s">
        <v>5896</v>
      </c>
      <c r="BM360" s="30" t="s">
        <v>5897</v>
      </c>
      <c r="BN360" s="83" t="s">
        <v>5898</v>
      </c>
      <c r="BO360" s="83" t="s">
        <v>4480</v>
      </c>
      <c r="BP360" s="83" t="s">
        <v>4235</v>
      </c>
      <c r="BQ360" s="83"/>
      <c r="BR360" s="83"/>
      <c r="BS360" s="83"/>
      <c r="BT360" s="351" t="s">
        <v>3803</v>
      </c>
      <c r="BU360" s="363" t="s">
        <v>3804</v>
      </c>
      <c r="BV360" s="351" t="s">
        <v>3805</v>
      </c>
      <c r="BW360" s="363" t="s">
        <v>3806</v>
      </c>
      <c r="BX360" s="96" t="str">
        <f t="shared" si="40"/>
        <v>MR314, 17x8.5, 0mm Offset, 8x6.5, 130.81mm Centerbore, Matte Black</v>
      </c>
      <c r="BY360" s="83" t="s">
        <v>4044</v>
      </c>
      <c r="BZ360" s="83" t="s">
        <v>4045</v>
      </c>
      <c r="CA360" s="83" t="str">
        <f t="shared" si="36"/>
        <v>STREET (3XX)</v>
      </c>
    </row>
    <row r="361" spans="1:79" s="39" customFormat="1" ht="15" customHeight="1">
      <c r="A361" s="23">
        <f t="shared" si="39"/>
        <v>359</v>
      </c>
      <c r="B361" s="105" t="s">
        <v>84</v>
      </c>
      <c r="C361" s="105" t="s">
        <v>1072</v>
      </c>
      <c r="D361" s="105" t="s">
        <v>2118</v>
      </c>
      <c r="E361" s="94" t="str">
        <f>CONCATENATE(LEFT(D361,5),VLOOKUP(CONCATENATE(N361,"x",O361),'PART NUMBER GUIDE'!$B$9:$C$45,2,FALSE),VLOOKUP(CONCATENATE(P361, V361), 'PART NUMBER GUIDE'!$Q$6:$R$84, 2, FALSE),VLOOKUP(Y361,'PART NUMBER GUIDE'!$J$8:$K$37,2, FALSE),IF(U361="N/A",IF(ABS(S361)&lt;10,"0"&amp;ABS(S361),ABS(S361)),CONCATENATE(LEFT(U361,1),RIGHT(U361,1))), F361, G361)</f>
        <v>MR31478580800</v>
      </c>
      <c r="F361" s="93"/>
      <c r="G361" s="93"/>
      <c r="H361" s="81" t="s">
        <v>2668</v>
      </c>
      <c r="I361" s="356">
        <v>43340</v>
      </c>
      <c r="J361" s="87" t="s">
        <v>1265</v>
      </c>
      <c r="K361" s="400">
        <v>397</v>
      </c>
      <c r="L361" s="95">
        <f t="shared" si="35"/>
        <v>397</v>
      </c>
      <c r="M361" s="402"/>
      <c r="N361" s="30">
        <v>17</v>
      </c>
      <c r="O361" s="25">
        <v>8.5</v>
      </c>
      <c r="P361" s="105" t="str">
        <f t="shared" si="37"/>
        <v>8x6.5</v>
      </c>
      <c r="Q361" s="3">
        <v>8</v>
      </c>
      <c r="R361" s="30">
        <v>6.5</v>
      </c>
      <c r="S361" s="30">
        <v>0</v>
      </c>
      <c r="T361" s="17">
        <v>4.75</v>
      </c>
      <c r="U361" s="106" t="s">
        <v>85</v>
      </c>
      <c r="V361" s="17">
        <v>130.81</v>
      </c>
      <c r="W361" s="8">
        <v>34.25</v>
      </c>
      <c r="X361" s="52">
        <v>3640</v>
      </c>
      <c r="Y361" s="80" t="s">
        <v>2661</v>
      </c>
      <c r="Z361" s="80" t="s">
        <v>3007</v>
      </c>
      <c r="AA361" s="369" t="str">
        <f t="shared" si="38"/>
        <v>17x8.5, 8x6.5, 0 OS</v>
      </c>
      <c r="AB361" s="80" t="s">
        <v>1641</v>
      </c>
      <c r="AC361" s="92">
        <f>_xlfn.IFNA(VLOOKUP(AB361,ACCESSORIES!F:K,6,FALSE),"N/A")</f>
        <v>33</v>
      </c>
      <c r="AD361" s="82" t="s">
        <v>85</v>
      </c>
      <c r="AE361" s="82" t="s">
        <v>85</v>
      </c>
      <c r="AF361" s="3" t="s">
        <v>3020</v>
      </c>
      <c r="AG361" s="82" t="s">
        <v>85</v>
      </c>
      <c r="AH361" s="9" t="str">
        <f>_xlfn.IFNA(VLOOKUP(AG361,ACCESSORIES!F:K,6,FALSE),"N/A")</f>
        <v>N/A</v>
      </c>
      <c r="AI361" s="80" t="s">
        <v>266</v>
      </c>
      <c r="AJ361" s="3" t="s">
        <v>85</v>
      </c>
      <c r="AK361" s="3" t="s">
        <v>85</v>
      </c>
      <c r="AL361" s="3" t="s">
        <v>85</v>
      </c>
      <c r="AM361" s="3">
        <v>16.2</v>
      </c>
      <c r="AN361" s="3">
        <v>200</v>
      </c>
      <c r="AO361" s="37">
        <v>0</v>
      </c>
      <c r="AP361" s="37">
        <v>0</v>
      </c>
      <c r="AQ361" s="37">
        <v>62</v>
      </c>
      <c r="AR361" s="37">
        <v>77</v>
      </c>
      <c r="AS361" s="37">
        <v>207</v>
      </c>
      <c r="AT361" s="107">
        <v>205</v>
      </c>
      <c r="AU361" s="86">
        <v>125</v>
      </c>
      <c r="AV361" s="55">
        <v>92</v>
      </c>
      <c r="AW361" s="55">
        <v>92</v>
      </c>
      <c r="AX361" s="55">
        <v>0</v>
      </c>
      <c r="AY361" s="105" t="s">
        <v>85</v>
      </c>
      <c r="AZ361" s="104" t="str">
        <f>_xlfn.IFNA(VLOOKUP(AY361,ACCESSORIES!F:K,6,FALSE),"N/A")</f>
        <v>N/A</v>
      </c>
      <c r="BA361" s="105" t="s">
        <v>85</v>
      </c>
      <c r="BB361" s="104" t="str">
        <f>_xlfn.IFNA(VLOOKUP(BA361,ACCESSORIES!F:K,6,FALSE),"N/A")</f>
        <v>N/A</v>
      </c>
      <c r="BC361" s="79">
        <v>37.75</v>
      </c>
      <c r="BD361" s="57">
        <v>19.7</v>
      </c>
      <c r="BE361" s="57">
        <v>19.7</v>
      </c>
      <c r="BF361" s="57">
        <v>11</v>
      </c>
      <c r="BG361" s="82">
        <v>36</v>
      </c>
      <c r="BH361" s="122" t="s">
        <v>3551</v>
      </c>
      <c r="BI361" s="51" t="s">
        <v>4217</v>
      </c>
      <c r="BJ361" s="30" t="s">
        <v>4233</v>
      </c>
      <c r="BK361" s="30" t="s">
        <v>5895</v>
      </c>
      <c r="BL361" s="30" t="s">
        <v>5896</v>
      </c>
      <c r="BM361" s="30" t="s">
        <v>5897</v>
      </c>
      <c r="BN361" s="83" t="s">
        <v>5898</v>
      </c>
      <c r="BO361" s="83" t="s">
        <v>4480</v>
      </c>
      <c r="BP361" s="83" t="s">
        <v>4235</v>
      </c>
      <c r="BQ361" s="83"/>
      <c r="BR361" s="83"/>
      <c r="BS361" s="83"/>
      <c r="BT361" s="351" t="s">
        <v>3807</v>
      </c>
      <c r="BU361" s="363" t="s">
        <v>3808</v>
      </c>
      <c r="BV361" s="351" t="s">
        <v>3809</v>
      </c>
      <c r="BW361" s="363" t="s">
        <v>3810</v>
      </c>
      <c r="BX361" s="96" t="str">
        <f t="shared" si="40"/>
        <v>MR314, 17x8.5, 0mm Offset, 8x6.5, 130.81mm Centerbore, Gloss Titanium</v>
      </c>
      <c r="BY361" s="83" t="s">
        <v>4044</v>
      </c>
      <c r="BZ361" s="83" t="s">
        <v>4045</v>
      </c>
      <c r="CA361" s="83" t="str">
        <f t="shared" si="36"/>
        <v>STREET (3XX)</v>
      </c>
    </row>
    <row r="362" spans="1:79" s="39" customFormat="1" ht="15" customHeight="1">
      <c r="A362" s="23">
        <f t="shared" si="39"/>
        <v>360</v>
      </c>
      <c r="B362" s="105" t="s">
        <v>84</v>
      </c>
      <c r="C362" s="105" t="s">
        <v>1072</v>
      </c>
      <c r="D362" s="105" t="s">
        <v>2118</v>
      </c>
      <c r="E362" s="94" t="str">
        <f>CONCATENATE(LEFT(D362,5),VLOOKUP(CONCATENATE(N362,"x",O362),'PART NUMBER GUIDE'!$B$9:$C$45,2,FALSE),VLOOKUP(CONCATENATE(P362, V362), 'PART NUMBER GUIDE'!$Q$6:$R$84, 2, FALSE),VLOOKUP(Y362,'PART NUMBER GUIDE'!$J$8:$K$37,2, FALSE),IF(U362="N/A",IF(ABS(S362)&lt;10,"0"&amp;ABS(S362),ABS(S362)),CONCATENATE(LEFT(U362,1),RIGHT(U362,1))), F362, G362)</f>
        <v>MR31478587800</v>
      </c>
      <c r="F362" s="93"/>
      <c r="G362" s="93"/>
      <c r="H362" s="81" t="s">
        <v>2669</v>
      </c>
      <c r="I362" s="356">
        <v>43340</v>
      </c>
      <c r="J362" s="43" t="s">
        <v>4038</v>
      </c>
      <c r="K362" s="400">
        <v>397</v>
      </c>
      <c r="L362" s="95" t="str">
        <f t="shared" si="35"/>
        <v/>
      </c>
      <c r="M362" s="402"/>
      <c r="N362" s="30">
        <v>17</v>
      </c>
      <c r="O362" s="25">
        <v>8.5</v>
      </c>
      <c r="P362" s="105" t="str">
        <f t="shared" si="37"/>
        <v>8x170</v>
      </c>
      <c r="Q362" s="3">
        <v>8</v>
      </c>
      <c r="R362" s="30">
        <v>170</v>
      </c>
      <c r="S362" s="30">
        <v>0</v>
      </c>
      <c r="T362" s="17">
        <v>4.75</v>
      </c>
      <c r="U362" s="106" t="s">
        <v>85</v>
      </c>
      <c r="V362" s="17">
        <v>130.81</v>
      </c>
      <c r="W362" s="8">
        <v>34.04</v>
      </c>
      <c r="X362" s="52">
        <v>3640</v>
      </c>
      <c r="Y362" s="80" t="s">
        <v>2661</v>
      </c>
      <c r="Z362" s="80" t="s">
        <v>3007</v>
      </c>
      <c r="AA362" s="369" t="str">
        <f t="shared" si="38"/>
        <v>17x8.5, 8x170, 0 OS</v>
      </c>
      <c r="AB362" s="80" t="s">
        <v>1823</v>
      </c>
      <c r="AC362" s="92">
        <f>_xlfn.IFNA(VLOOKUP(AB362,ACCESSORIES!F:K,6,FALSE),"N/A")</f>
        <v>33</v>
      </c>
      <c r="AD362" s="82" t="s">
        <v>85</v>
      </c>
      <c r="AE362" s="82" t="s">
        <v>85</v>
      </c>
      <c r="AF362" s="3" t="s">
        <v>3020</v>
      </c>
      <c r="AG362" s="82" t="s">
        <v>85</v>
      </c>
      <c r="AH362" s="9" t="str">
        <f>_xlfn.IFNA(VLOOKUP(AG362,ACCESSORIES!F:K,6,FALSE),"N/A")</f>
        <v>N/A</v>
      </c>
      <c r="AI362" s="80" t="s">
        <v>266</v>
      </c>
      <c r="AJ362" s="3" t="s">
        <v>85</v>
      </c>
      <c r="AK362" s="3" t="s">
        <v>85</v>
      </c>
      <c r="AL362" s="3" t="s">
        <v>85</v>
      </c>
      <c r="AM362" s="3">
        <v>16.2</v>
      </c>
      <c r="AN362" s="3">
        <v>200</v>
      </c>
      <c r="AO362" s="37">
        <v>0</v>
      </c>
      <c r="AP362" s="37">
        <v>0</v>
      </c>
      <c r="AQ362" s="37">
        <v>62</v>
      </c>
      <c r="AR362" s="37">
        <v>77</v>
      </c>
      <c r="AS362" s="37">
        <v>207</v>
      </c>
      <c r="AT362" s="107">
        <v>205</v>
      </c>
      <c r="AU362" s="86">
        <v>128</v>
      </c>
      <c r="AV362" s="55">
        <v>103.9</v>
      </c>
      <c r="AW362" s="55">
        <v>107</v>
      </c>
      <c r="AX362" s="55">
        <v>0</v>
      </c>
      <c r="AY362" s="105" t="s">
        <v>85</v>
      </c>
      <c r="AZ362" s="104" t="str">
        <f>_xlfn.IFNA(VLOOKUP(AY362,ACCESSORIES!F:K,6,FALSE),"N/A")</f>
        <v>N/A</v>
      </c>
      <c r="BA362" s="105" t="s">
        <v>85</v>
      </c>
      <c r="BB362" s="104" t="str">
        <f>_xlfn.IFNA(VLOOKUP(BA362,ACCESSORIES!F:K,6,FALSE),"N/A")</f>
        <v>N/A</v>
      </c>
      <c r="BC362" s="79">
        <v>39.07</v>
      </c>
      <c r="BD362" s="57">
        <v>19.7</v>
      </c>
      <c r="BE362" s="57">
        <v>19.7</v>
      </c>
      <c r="BF362" s="57">
        <v>11</v>
      </c>
      <c r="BG362" s="82">
        <v>36</v>
      </c>
      <c r="BH362" s="122" t="s">
        <v>3551</v>
      </c>
      <c r="BI362" s="51" t="s">
        <v>4217</v>
      </c>
      <c r="BJ362" s="30" t="s">
        <v>4233</v>
      </c>
      <c r="BK362" s="30" t="s">
        <v>5895</v>
      </c>
      <c r="BL362" s="30" t="s">
        <v>5896</v>
      </c>
      <c r="BM362" s="30" t="s">
        <v>5897</v>
      </c>
      <c r="BN362" s="83" t="s">
        <v>5898</v>
      </c>
      <c r="BO362" s="83" t="s">
        <v>4480</v>
      </c>
      <c r="BP362" s="83" t="s">
        <v>4235</v>
      </c>
      <c r="BQ362" s="83"/>
      <c r="BR362" s="83"/>
      <c r="BS362" s="83"/>
      <c r="BT362" s="351" t="s">
        <v>3807</v>
      </c>
      <c r="BU362" s="363" t="s">
        <v>3808</v>
      </c>
      <c r="BV362" s="351" t="s">
        <v>3809</v>
      </c>
      <c r="BW362" s="363" t="s">
        <v>3810</v>
      </c>
      <c r="BX362" s="96" t="str">
        <f t="shared" si="40"/>
        <v>CLOSEOUT - MR314, 17x8.5, 0mm Offset, 8x170, 130.81mm Centerbore, Gloss Titanium</v>
      </c>
      <c r="BY362" s="83" t="s">
        <v>4044</v>
      </c>
      <c r="BZ362" s="83" t="s">
        <v>4045</v>
      </c>
      <c r="CA362" s="83" t="str">
        <f t="shared" si="36"/>
        <v>STREET (3XX)</v>
      </c>
    </row>
    <row r="363" spans="1:79" s="39" customFormat="1" ht="15" customHeight="1">
      <c r="A363" s="23">
        <f t="shared" si="39"/>
        <v>361</v>
      </c>
      <c r="B363" s="105" t="s">
        <v>84</v>
      </c>
      <c r="C363" s="105" t="s">
        <v>1072</v>
      </c>
      <c r="D363" s="105" t="s">
        <v>2118</v>
      </c>
      <c r="E363" s="94" t="str">
        <f>CONCATENATE(LEFT(D363,5),VLOOKUP(CONCATENATE(N363,"x",O363),'PART NUMBER GUIDE'!$B$9:$C$45,2,FALSE),VLOOKUP(CONCATENATE(P363, V363), 'PART NUMBER GUIDE'!$Q$6:$R$84, 2, FALSE),VLOOKUP(Y363,'PART NUMBER GUIDE'!$J$8:$K$37,2, FALSE),IF(U363="N/A",IF(ABS(S363)&lt;10,"0"&amp;ABS(S363),ABS(S363)),CONCATENATE(LEFT(U363,1),RIGHT(U363,1))), F363, G363)</f>
        <v>MR31489058518</v>
      </c>
      <c r="F363" s="93"/>
      <c r="G363" s="93"/>
      <c r="H363" s="81" t="s">
        <v>2140</v>
      </c>
      <c r="I363" s="356">
        <v>43340</v>
      </c>
      <c r="J363" s="87" t="s">
        <v>1265</v>
      </c>
      <c r="K363" s="400">
        <v>416.5</v>
      </c>
      <c r="L363" s="95">
        <f t="shared" ref="L363:L419" si="41">IF(J363="Coming Soon",K363,IF(J363="Active",K363,""))</f>
        <v>416.5</v>
      </c>
      <c r="M363" s="402"/>
      <c r="N363" s="30">
        <v>18</v>
      </c>
      <c r="O363" s="8">
        <v>9</v>
      </c>
      <c r="P363" s="105" t="str">
        <f t="shared" si="37"/>
        <v>5x150</v>
      </c>
      <c r="Q363" s="3">
        <v>5</v>
      </c>
      <c r="R363" s="30">
        <v>150</v>
      </c>
      <c r="S363" s="30">
        <v>18</v>
      </c>
      <c r="T363" s="17">
        <v>5.75</v>
      </c>
      <c r="U363" s="106" t="s">
        <v>85</v>
      </c>
      <c r="V363" s="17">
        <v>110.5</v>
      </c>
      <c r="W363" s="8">
        <v>33.200000000000003</v>
      </c>
      <c r="X363" s="52">
        <v>2650</v>
      </c>
      <c r="Y363" s="80" t="s">
        <v>2309</v>
      </c>
      <c r="Z363" s="81" t="s">
        <v>3002</v>
      </c>
      <c r="AA363" s="369" t="str">
        <f t="shared" si="38"/>
        <v>18x9, 5x150, 18 OS</v>
      </c>
      <c r="AB363" s="80" t="s">
        <v>1642</v>
      </c>
      <c r="AC363" s="92">
        <f>_xlfn.IFNA(VLOOKUP(AB363,ACCESSORIES!F:K,6,FALSE),"N/A")</f>
        <v>22</v>
      </c>
      <c r="AD363" s="82" t="s">
        <v>85</v>
      </c>
      <c r="AE363" s="82" t="s">
        <v>85</v>
      </c>
      <c r="AF363" s="82" t="s">
        <v>85</v>
      </c>
      <c r="AG363" s="82" t="s">
        <v>85</v>
      </c>
      <c r="AH363" s="9" t="str">
        <f>_xlfn.IFNA(VLOOKUP(AG363,ACCESSORIES!F:K,6,FALSE),"N/A")</f>
        <v>N/A</v>
      </c>
      <c r="AI363" s="80" t="s">
        <v>266</v>
      </c>
      <c r="AJ363" s="3" t="s">
        <v>85</v>
      </c>
      <c r="AK363" s="3" t="s">
        <v>85</v>
      </c>
      <c r="AL363" s="3" t="s">
        <v>85</v>
      </c>
      <c r="AM363" s="3">
        <v>16.2</v>
      </c>
      <c r="AN363" s="3">
        <v>180</v>
      </c>
      <c r="AO363" s="37">
        <v>0</v>
      </c>
      <c r="AP363" s="37">
        <v>27</v>
      </c>
      <c r="AQ363" s="37">
        <v>50</v>
      </c>
      <c r="AR363" s="37">
        <v>70</v>
      </c>
      <c r="AS363" s="37">
        <v>219</v>
      </c>
      <c r="AT363" s="107">
        <v>215</v>
      </c>
      <c r="AU363" s="17">
        <v>110.5</v>
      </c>
      <c r="AV363" s="55">
        <v>40</v>
      </c>
      <c r="AW363" s="55">
        <v>40</v>
      </c>
      <c r="AX363" s="55">
        <v>0</v>
      </c>
      <c r="AY363" s="105" t="s">
        <v>85</v>
      </c>
      <c r="AZ363" s="104" t="str">
        <f>_xlfn.IFNA(VLOOKUP(AY363,ACCESSORIES!F:K,6,FALSE),"N/A")</f>
        <v>N/A</v>
      </c>
      <c r="BA363" s="105" t="s">
        <v>85</v>
      </c>
      <c r="BB363" s="104" t="str">
        <f>_xlfn.IFNA(VLOOKUP(BA363,ACCESSORIES!F:K,6,FALSE),"N/A")</f>
        <v>N/A</v>
      </c>
      <c r="BC363" s="79">
        <v>36.700000000000003</v>
      </c>
      <c r="BD363" s="57">
        <v>20.6</v>
      </c>
      <c r="BE363" s="57">
        <v>20.6</v>
      </c>
      <c r="BF363" s="57">
        <v>11.4</v>
      </c>
      <c r="BG363" s="82">
        <v>36</v>
      </c>
      <c r="BH363" s="122" t="s">
        <v>3551</v>
      </c>
      <c r="BI363" s="51" t="s">
        <v>4217</v>
      </c>
      <c r="BJ363" s="30" t="s">
        <v>4233</v>
      </c>
      <c r="BK363" s="30" t="s">
        <v>5895</v>
      </c>
      <c r="BL363" s="30" t="s">
        <v>5896</v>
      </c>
      <c r="BM363" s="30" t="s">
        <v>5897</v>
      </c>
      <c r="BN363" s="83" t="s">
        <v>5898</v>
      </c>
      <c r="BO363" s="83" t="s">
        <v>4480</v>
      </c>
      <c r="BP363" s="83" t="s">
        <v>4235</v>
      </c>
      <c r="BQ363" s="83"/>
      <c r="BR363" s="83"/>
      <c r="BS363" s="83"/>
      <c r="BT363" s="351" t="s">
        <v>3787</v>
      </c>
      <c r="BU363" s="363" t="s">
        <v>3788</v>
      </c>
      <c r="BV363" s="351" t="s">
        <v>3789</v>
      </c>
      <c r="BW363" s="363" t="s">
        <v>3790</v>
      </c>
      <c r="BX363" s="96" t="str">
        <f t="shared" si="40"/>
        <v>MR314, 18x9, +18mm Offset, 5x150, 110.5mm Centerbore, Matte Black</v>
      </c>
      <c r="BY363" s="83" t="s">
        <v>4044</v>
      </c>
      <c r="BZ363" s="83" t="s">
        <v>4045</v>
      </c>
      <c r="CA363" s="83" t="str">
        <f t="shared" ref="CA363:CA419" si="42">C363</f>
        <v>STREET (3XX)</v>
      </c>
    </row>
    <row r="364" spans="1:79" s="39" customFormat="1" ht="15" customHeight="1">
      <c r="A364" s="23">
        <f t="shared" si="39"/>
        <v>362</v>
      </c>
      <c r="B364" s="105" t="s">
        <v>84</v>
      </c>
      <c r="C364" s="105" t="s">
        <v>1072</v>
      </c>
      <c r="D364" s="105" t="s">
        <v>2118</v>
      </c>
      <c r="E364" s="94" t="str">
        <f>CONCATENATE(LEFT(D364,5),VLOOKUP(CONCATENATE(N364,"x",O364),'PART NUMBER GUIDE'!$B$9:$C$45,2,FALSE),VLOOKUP(CONCATENATE(P364, V364), 'PART NUMBER GUIDE'!$Q$6:$R$84, 2, FALSE),VLOOKUP(Y364,'PART NUMBER GUIDE'!$J$8:$K$37,2, FALSE),IF(U364="N/A",IF(ABS(S364)&lt;10,"0"&amp;ABS(S364),ABS(S364)),CONCATENATE(LEFT(U364,1),RIGHT(U364,1))), F364, G364)</f>
        <v>MR31489058818</v>
      </c>
      <c r="F364" s="93"/>
      <c r="G364" s="93"/>
      <c r="H364" s="81" t="s">
        <v>2671</v>
      </c>
      <c r="I364" s="356">
        <v>43340</v>
      </c>
      <c r="J364" s="43" t="s">
        <v>4038</v>
      </c>
      <c r="K364" s="400">
        <v>416.5</v>
      </c>
      <c r="L364" s="95" t="str">
        <f t="shared" si="41"/>
        <v/>
      </c>
      <c r="M364" s="402"/>
      <c r="N364" s="30">
        <v>18</v>
      </c>
      <c r="O364" s="8">
        <v>9</v>
      </c>
      <c r="P364" s="105" t="str">
        <f t="shared" si="37"/>
        <v>5x150</v>
      </c>
      <c r="Q364" s="3">
        <v>5</v>
      </c>
      <c r="R364" s="30">
        <v>150</v>
      </c>
      <c r="S364" s="30">
        <v>18</v>
      </c>
      <c r="T364" s="17">
        <v>5.75</v>
      </c>
      <c r="U364" s="106" t="s">
        <v>85</v>
      </c>
      <c r="V364" s="17">
        <v>110.5</v>
      </c>
      <c r="W364" s="8">
        <v>33.200000000000003</v>
      </c>
      <c r="X364" s="52">
        <v>2650</v>
      </c>
      <c r="Y364" s="80" t="s">
        <v>2661</v>
      </c>
      <c r="Z364" s="80" t="s">
        <v>3007</v>
      </c>
      <c r="AA364" s="369" t="str">
        <f t="shared" si="38"/>
        <v>18x9, 5x150, 18 OS</v>
      </c>
      <c r="AB364" s="80" t="s">
        <v>1642</v>
      </c>
      <c r="AC364" s="92">
        <f>_xlfn.IFNA(VLOOKUP(AB364,ACCESSORIES!F:K,6,FALSE),"N/A")</f>
        <v>22</v>
      </c>
      <c r="AD364" s="82" t="s">
        <v>85</v>
      </c>
      <c r="AE364" s="82" t="s">
        <v>85</v>
      </c>
      <c r="AF364" s="82" t="s">
        <v>85</v>
      </c>
      <c r="AG364" s="82" t="s">
        <v>85</v>
      </c>
      <c r="AH364" s="9" t="str">
        <f>_xlfn.IFNA(VLOOKUP(AG364,ACCESSORIES!F:K,6,FALSE),"N/A")</f>
        <v>N/A</v>
      </c>
      <c r="AI364" s="80" t="s">
        <v>266</v>
      </c>
      <c r="AJ364" s="3" t="s">
        <v>85</v>
      </c>
      <c r="AK364" s="3" t="s">
        <v>85</v>
      </c>
      <c r="AL364" s="3" t="s">
        <v>85</v>
      </c>
      <c r="AM364" s="3">
        <v>16.2</v>
      </c>
      <c r="AN364" s="3">
        <v>180</v>
      </c>
      <c r="AO364" s="37">
        <v>0</v>
      </c>
      <c r="AP364" s="37">
        <v>27</v>
      </c>
      <c r="AQ364" s="37">
        <v>50</v>
      </c>
      <c r="AR364" s="37">
        <v>70</v>
      </c>
      <c r="AS364" s="37">
        <v>219</v>
      </c>
      <c r="AT364" s="107">
        <v>215</v>
      </c>
      <c r="AU364" s="17">
        <v>110.5</v>
      </c>
      <c r="AV364" s="55">
        <v>40</v>
      </c>
      <c r="AW364" s="55">
        <v>40</v>
      </c>
      <c r="AX364" s="55">
        <v>0</v>
      </c>
      <c r="AY364" s="105" t="s">
        <v>85</v>
      </c>
      <c r="AZ364" s="104" t="str">
        <f>_xlfn.IFNA(VLOOKUP(AY364,ACCESSORIES!F:K,6,FALSE),"N/A")</f>
        <v>N/A</v>
      </c>
      <c r="BA364" s="105" t="s">
        <v>85</v>
      </c>
      <c r="BB364" s="104" t="str">
        <f>_xlfn.IFNA(VLOOKUP(BA364,ACCESSORIES!F:K,6,FALSE),"N/A")</f>
        <v>N/A</v>
      </c>
      <c r="BC364" s="79">
        <v>36.700000000000003</v>
      </c>
      <c r="BD364" s="57">
        <v>20.6</v>
      </c>
      <c r="BE364" s="57">
        <v>20.6</v>
      </c>
      <c r="BF364" s="57">
        <v>11.4</v>
      </c>
      <c r="BG364" s="82">
        <v>36</v>
      </c>
      <c r="BH364" s="122" t="s">
        <v>3551</v>
      </c>
      <c r="BI364" s="51" t="s">
        <v>4217</v>
      </c>
      <c r="BJ364" s="30" t="s">
        <v>4233</v>
      </c>
      <c r="BK364" s="30" t="s">
        <v>5895</v>
      </c>
      <c r="BL364" s="30" t="s">
        <v>5896</v>
      </c>
      <c r="BM364" s="30" t="s">
        <v>5897</v>
      </c>
      <c r="BN364" s="83" t="s">
        <v>5898</v>
      </c>
      <c r="BO364" s="83" t="s">
        <v>4480</v>
      </c>
      <c r="BP364" s="83" t="s">
        <v>4235</v>
      </c>
      <c r="BQ364" s="83"/>
      <c r="BR364" s="83"/>
      <c r="BS364" s="83"/>
      <c r="BT364" s="351" t="s">
        <v>3791</v>
      </c>
      <c r="BU364" s="363" t="s">
        <v>3792</v>
      </c>
      <c r="BV364" s="351" t="s">
        <v>3793</v>
      </c>
      <c r="BW364" s="363" t="s">
        <v>3794</v>
      </c>
      <c r="BX364" s="96" t="str">
        <f t="shared" si="40"/>
        <v>CLOSEOUT - MR314, 18x9, +18mm Offset, 5x150, 110.5mm Centerbore, Gloss Titanium</v>
      </c>
      <c r="BY364" s="83" t="s">
        <v>4044</v>
      </c>
      <c r="BZ364" s="83" t="s">
        <v>4045</v>
      </c>
      <c r="CA364" s="83" t="str">
        <f t="shared" si="42"/>
        <v>STREET (3XX)</v>
      </c>
    </row>
    <row r="365" spans="1:79" s="39" customFormat="1" ht="15" customHeight="1">
      <c r="A365" s="23">
        <f t="shared" si="39"/>
        <v>363</v>
      </c>
      <c r="B365" s="105" t="s">
        <v>84</v>
      </c>
      <c r="C365" s="105" t="s">
        <v>1072</v>
      </c>
      <c r="D365" s="105" t="s">
        <v>2118</v>
      </c>
      <c r="E365" s="94" t="str">
        <f>CONCATENATE(LEFT(D365,5),VLOOKUP(CONCATENATE(N365,"x",O365),'PART NUMBER GUIDE'!$B$9:$C$45,2,FALSE),VLOOKUP(CONCATENATE(P365, V365), 'PART NUMBER GUIDE'!$Q$6:$R$84, 2, FALSE),VLOOKUP(Y365,'PART NUMBER GUIDE'!$J$8:$K$37,2, FALSE),IF(U365="N/A",IF(ABS(S365)&lt;10,"0"&amp;ABS(S365),ABS(S365)),CONCATENATE(LEFT(U365,1),RIGHT(U365,1))), F365, G365)</f>
        <v>MR31489016518</v>
      </c>
      <c r="F365" s="93"/>
      <c r="G365" s="93"/>
      <c r="H365" s="81" t="s">
        <v>2157</v>
      </c>
      <c r="I365" s="356">
        <v>43340</v>
      </c>
      <c r="J365" s="43" t="s">
        <v>4038</v>
      </c>
      <c r="K365" s="400">
        <v>416.5</v>
      </c>
      <c r="L365" s="95" t="str">
        <f t="shared" si="41"/>
        <v/>
      </c>
      <c r="M365" s="402"/>
      <c r="N365" s="30">
        <v>18</v>
      </c>
      <c r="O365" s="8">
        <v>9</v>
      </c>
      <c r="P365" s="105" t="str">
        <f t="shared" si="37"/>
        <v>6x135</v>
      </c>
      <c r="Q365" s="3">
        <v>6</v>
      </c>
      <c r="R365" s="30">
        <v>135</v>
      </c>
      <c r="S365" s="30">
        <v>18</v>
      </c>
      <c r="T365" s="17">
        <v>5.75</v>
      </c>
      <c r="U365" s="106" t="s">
        <v>85</v>
      </c>
      <c r="V365" s="17">
        <v>87</v>
      </c>
      <c r="W365" s="8">
        <v>33.200000000000003</v>
      </c>
      <c r="X365" s="52">
        <v>2650</v>
      </c>
      <c r="Y365" s="80" t="s">
        <v>2309</v>
      </c>
      <c r="Z365" s="81" t="s">
        <v>3002</v>
      </c>
      <c r="AA365" s="369" t="str">
        <f t="shared" si="38"/>
        <v>18x9, 6x135, 18 OS</v>
      </c>
      <c r="AB365" s="80" t="s">
        <v>1644</v>
      </c>
      <c r="AC365" s="92">
        <f>_xlfn.IFNA(VLOOKUP(AB365,ACCESSORIES!F:K,6,FALSE),"N/A")</f>
        <v>22</v>
      </c>
      <c r="AD365" s="82" t="s">
        <v>85</v>
      </c>
      <c r="AE365" s="82" t="s">
        <v>85</v>
      </c>
      <c r="AF365" s="82" t="s">
        <v>85</v>
      </c>
      <c r="AG365" s="82" t="s">
        <v>85</v>
      </c>
      <c r="AH365" s="9" t="str">
        <f>_xlfn.IFNA(VLOOKUP(AG365,ACCESSORIES!F:K,6,FALSE),"N/A")</f>
        <v>N/A</v>
      </c>
      <c r="AI365" s="80" t="s">
        <v>266</v>
      </c>
      <c r="AJ365" s="3" t="s">
        <v>85</v>
      </c>
      <c r="AK365" s="3" t="s">
        <v>85</v>
      </c>
      <c r="AL365" s="3" t="s">
        <v>85</v>
      </c>
      <c r="AM365" s="3">
        <v>16.2</v>
      </c>
      <c r="AN365" s="3">
        <v>170</v>
      </c>
      <c r="AO365" s="37">
        <v>11</v>
      </c>
      <c r="AP365" s="37">
        <v>32</v>
      </c>
      <c r="AQ365" s="37">
        <v>50</v>
      </c>
      <c r="AR365" s="37">
        <v>70</v>
      </c>
      <c r="AS365" s="37">
        <v>219</v>
      </c>
      <c r="AT365" s="107">
        <v>215</v>
      </c>
      <c r="AU365" s="17">
        <v>87</v>
      </c>
      <c r="AV365" s="55">
        <v>40</v>
      </c>
      <c r="AW365" s="55">
        <v>40</v>
      </c>
      <c r="AX365" s="55">
        <v>0</v>
      </c>
      <c r="AY365" s="105" t="s">
        <v>85</v>
      </c>
      <c r="AZ365" s="104" t="str">
        <f>_xlfn.IFNA(VLOOKUP(AY365,ACCESSORIES!F:K,6,FALSE),"N/A")</f>
        <v>N/A</v>
      </c>
      <c r="BA365" s="105" t="s">
        <v>85</v>
      </c>
      <c r="BB365" s="104" t="str">
        <f>_xlfn.IFNA(VLOOKUP(BA365,ACCESSORIES!F:K,6,FALSE),"N/A")</f>
        <v>N/A</v>
      </c>
      <c r="BC365" s="79">
        <v>36.700000000000003</v>
      </c>
      <c r="BD365" s="57">
        <v>20.6</v>
      </c>
      <c r="BE365" s="57">
        <v>20.6</v>
      </c>
      <c r="BF365" s="57">
        <v>11.4</v>
      </c>
      <c r="BG365" s="82">
        <v>36</v>
      </c>
      <c r="BH365" s="122" t="s">
        <v>3551</v>
      </c>
      <c r="BI365" s="51" t="s">
        <v>4217</v>
      </c>
      <c r="BJ365" s="30" t="s">
        <v>4233</v>
      </c>
      <c r="BK365" s="30" t="s">
        <v>5895</v>
      </c>
      <c r="BL365" s="30" t="s">
        <v>5896</v>
      </c>
      <c r="BM365" s="30" t="s">
        <v>5897</v>
      </c>
      <c r="BN365" s="83" t="s">
        <v>5898</v>
      </c>
      <c r="BO365" s="83" t="s">
        <v>4480</v>
      </c>
      <c r="BP365" s="83" t="s">
        <v>4235</v>
      </c>
      <c r="BQ365" s="83"/>
      <c r="BR365" s="83"/>
      <c r="BS365" s="83"/>
      <c r="BT365" s="351" t="s">
        <v>3795</v>
      </c>
      <c r="BU365" s="363" t="s">
        <v>3796</v>
      </c>
      <c r="BV365" s="351" t="s">
        <v>3797</v>
      </c>
      <c r="BW365" s="363" t="s">
        <v>3798</v>
      </c>
      <c r="BX365" s="96" t="str">
        <f t="shared" si="40"/>
        <v>CLOSEOUT - MR314, 18x9, +18mm Offset, 6x135, 87mm Centerbore, Matte Black</v>
      </c>
      <c r="BY365" s="83" t="s">
        <v>4044</v>
      </c>
      <c r="BZ365" s="83" t="s">
        <v>4045</v>
      </c>
      <c r="CA365" s="83" t="str">
        <f t="shared" si="42"/>
        <v>STREET (3XX)</v>
      </c>
    </row>
    <row r="366" spans="1:79" s="39" customFormat="1" ht="15" customHeight="1">
      <c r="A366" s="23">
        <f t="shared" si="39"/>
        <v>364</v>
      </c>
      <c r="B366" s="105" t="s">
        <v>84</v>
      </c>
      <c r="C366" s="105" t="s">
        <v>1072</v>
      </c>
      <c r="D366" s="105" t="s">
        <v>2118</v>
      </c>
      <c r="E366" s="94" t="str">
        <f>CONCATENATE(LEFT(D366,5),VLOOKUP(CONCATENATE(N366,"x",O366),'PART NUMBER GUIDE'!$B$9:$C$45,2,FALSE),VLOOKUP(CONCATENATE(P366, V366), 'PART NUMBER GUIDE'!$Q$6:$R$84, 2, FALSE),VLOOKUP(Y366,'PART NUMBER GUIDE'!$J$8:$K$37,2, FALSE),IF(U366="N/A",IF(ABS(S366)&lt;10,"0"&amp;ABS(S366),ABS(S366)),CONCATENATE(LEFT(U366,1),RIGHT(U366,1))), F366, G366)</f>
        <v>MR31489016818</v>
      </c>
      <c r="F366" s="93"/>
      <c r="G366" s="93"/>
      <c r="H366" s="81" t="s">
        <v>2672</v>
      </c>
      <c r="I366" s="356">
        <v>43340</v>
      </c>
      <c r="J366" s="43" t="s">
        <v>4038</v>
      </c>
      <c r="K366" s="400">
        <v>416.5</v>
      </c>
      <c r="L366" s="95" t="str">
        <f t="shared" si="41"/>
        <v/>
      </c>
      <c r="M366" s="402"/>
      <c r="N366" s="30">
        <v>18</v>
      </c>
      <c r="O366" s="8">
        <v>9</v>
      </c>
      <c r="P366" s="105" t="str">
        <f t="shared" si="37"/>
        <v>6x135</v>
      </c>
      <c r="Q366" s="3">
        <v>6</v>
      </c>
      <c r="R366" s="30">
        <v>135</v>
      </c>
      <c r="S366" s="30">
        <v>18</v>
      </c>
      <c r="T366" s="17">
        <v>5.75</v>
      </c>
      <c r="U366" s="106" t="s">
        <v>85</v>
      </c>
      <c r="V366" s="17">
        <v>87</v>
      </c>
      <c r="W366" s="8">
        <v>33.200000000000003</v>
      </c>
      <c r="X366" s="52">
        <v>2650</v>
      </c>
      <c r="Y366" s="80" t="s">
        <v>2661</v>
      </c>
      <c r="Z366" s="80" t="s">
        <v>3007</v>
      </c>
      <c r="AA366" s="369" t="str">
        <f t="shared" si="38"/>
        <v>18x9, 6x135, 18 OS</v>
      </c>
      <c r="AB366" s="80" t="s">
        <v>1644</v>
      </c>
      <c r="AC366" s="92">
        <f>_xlfn.IFNA(VLOOKUP(AB366,ACCESSORIES!F:K,6,FALSE),"N/A")</f>
        <v>22</v>
      </c>
      <c r="AD366" s="82" t="s">
        <v>85</v>
      </c>
      <c r="AE366" s="82" t="s">
        <v>85</v>
      </c>
      <c r="AF366" s="82" t="s">
        <v>85</v>
      </c>
      <c r="AG366" s="82" t="s">
        <v>85</v>
      </c>
      <c r="AH366" s="9" t="str">
        <f>_xlfn.IFNA(VLOOKUP(AG366,ACCESSORIES!F:K,6,FALSE),"N/A")</f>
        <v>N/A</v>
      </c>
      <c r="AI366" s="80" t="s">
        <v>266</v>
      </c>
      <c r="AJ366" s="3" t="s">
        <v>85</v>
      </c>
      <c r="AK366" s="3" t="s">
        <v>85</v>
      </c>
      <c r="AL366" s="3" t="s">
        <v>85</v>
      </c>
      <c r="AM366" s="3">
        <v>16.2</v>
      </c>
      <c r="AN366" s="3">
        <v>170</v>
      </c>
      <c r="AO366" s="37">
        <v>11</v>
      </c>
      <c r="AP366" s="37">
        <v>32</v>
      </c>
      <c r="AQ366" s="37">
        <v>50</v>
      </c>
      <c r="AR366" s="37">
        <v>70</v>
      </c>
      <c r="AS366" s="37">
        <v>219</v>
      </c>
      <c r="AT366" s="107">
        <v>215</v>
      </c>
      <c r="AU366" s="17">
        <v>87</v>
      </c>
      <c r="AV366" s="55">
        <v>40</v>
      </c>
      <c r="AW366" s="55">
        <v>40</v>
      </c>
      <c r="AX366" s="55">
        <v>0</v>
      </c>
      <c r="AY366" s="105" t="s">
        <v>85</v>
      </c>
      <c r="AZ366" s="104" t="str">
        <f>_xlfn.IFNA(VLOOKUP(AY366,ACCESSORIES!F:K,6,FALSE),"N/A")</f>
        <v>N/A</v>
      </c>
      <c r="BA366" s="105" t="s">
        <v>85</v>
      </c>
      <c r="BB366" s="104" t="str">
        <f>_xlfn.IFNA(VLOOKUP(BA366,ACCESSORIES!F:K,6,FALSE),"N/A")</f>
        <v>N/A</v>
      </c>
      <c r="BC366" s="79">
        <v>36.700000000000003</v>
      </c>
      <c r="BD366" s="57">
        <v>20.6</v>
      </c>
      <c r="BE366" s="57">
        <v>20.6</v>
      </c>
      <c r="BF366" s="57">
        <v>11.4</v>
      </c>
      <c r="BG366" s="82">
        <v>36</v>
      </c>
      <c r="BH366" s="122" t="s">
        <v>3551</v>
      </c>
      <c r="BI366" s="51" t="s">
        <v>4217</v>
      </c>
      <c r="BJ366" s="30" t="s">
        <v>4233</v>
      </c>
      <c r="BK366" s="30" t="s">
        <v>5895</v>
      </c>
      <c r="BL366" s="30" t="s">
        <v>5896</v>
      </c>
      <c r="BM366" s="30" t="s">
        <v>5897</v>
      </c>
      <c r="BN366" s="83" t="s">
        <v>5898</v>
      </c>
      <c r="BO366" s="83" t="s">
        <v>4480</v>
      </c>
      <c r="BP366" s="83" t="s">
        <v>4235</v>
      </c>
      <c r="BQ366" s="83"/>
      <c r="BR366" s="83"/>
      <c r="BS366" s="83"/>
      <c r="BT366" s="351" t="s">
        <v>3799</v>
      </c>
      <c r="BU366" s="363" t="s">
        <v>3800</v>
      </c>
      <c r="BV366" s="351" t="s">
        <v>3801</v>
      </c>
      <c r="BW366" s="363" t="s">
        <v>3802</v>
      </c>
      <c r="BX366" s="96" t="str">
        <f t="shared" si="40"/>
        <v>CLOSEOUT - MR314, 18x9, +18mm Offset, 6x135, 87mm Centerbore, Gloss Titanium</v>
      </c>
      <c r="BY366" s="83" t="s">
        <v>4044</v>
      </c>
      <c r="BZ366" s="83" t="s">
        <v>4045</v>
      </c>
      <c r="CA366" s="83" t="str">
        <f t="shared" si="42"/>
        <v>STREET (3XX)</v>
      </c>
    </row>
    <row r="367" spans="1:79" s="39" customFormat="1" ht="15" customHeight="1">
      <c r="A367" s="23">
        <f t="shared" si="39"/>
        <v>365</v>
      </c>
      <c r="B367" s="105" t="s">
        <v>84</v>
      </c>
      <c r="C367" s="105" t="s">
        <v>1072</v>
      </c>
      <c r="D367" s="105" t="s">
        <v>2118</v>
      </c>
      <c r="E367" s="94" t="str">
        <f>CONCATENATE(LEFT(D367,5),VLOOKUP(CONCATENATE(N367,"x",O367),'PART NUMBER GUIDE'!$B$9:$C$45,2,FALSE),VLOOKUP(CONCATENATE(P367, V367), 'PART NUMBER GUIDE'!$Q$6:$R$84, 2, FALSE),VLOOKUP(Y367,'PART NUMBER GUIDE'!$J$8:$K$37,2, FALSE),IF(U367="N/A",IF(ABS(S367)&lt;10,"0"&amp;ABS(S367),ABS(S367)),CONCATENATE(LEFT(U367,1),RIGHT(U367,1))), F367, G367)</f>
        <v>MR31489060518</v>
      </c>
      <c r="F367" s="93"/>
      <c r="G367" s="93"/>
      <c r="H367" s="81" t="s">
        <v>2158</v>
      </c>
      <c r="I367" s="356">
        <v>43340</v>
      </c>
      <c r="J367" s="87" t="s">
        <v>1265</v>
      </c>
      <c r="K367" s="400">
        <v>416.5</v>
      </c>
      <c r="L367" s="95">
        <f t="shared" si="41"/>
        <v>416.5</v>
      </c>
      <c r="M367" s="402"/>
      <c r="N367" s="30">
        <v>18</v>
      </c>
      <c r="O367" s="8">
        <v>9</v>
      </c>
      <c r="P367" s="105" t="str">
        <f t="shared" si="37"/>
        <v>6x5.5</v>
      </c>
      <c r="Q367" s="3">
        <v>6</v>
      </c>
      <c r="R367" s="30">
        <v>5.5</v>
      </c>
      <c r="S367" s="30">
        <v>18</v>
      </c>
      <c r="T367" s="17">
        <v>5.75</v>
      </c>
      <c r="U367" s="106" t="s">
        <v>85</v>
      </c>
      <c r="V367" s="17">
        <v>106.25</v>
      </c>
      <c r="W367" s="8">
        <v>33.42</v>
      </c>
      <c r="X367" s="52">
        <v>2650</v>
      </c>
      <c r="Y367" s="80" t="s">
        <v>2309</v>
      </c>
      <c r="Z367" s="81" t="s">
        <v>3002</v>
      </c>
      <c r="AA367" s="369" t="str">
        <f t="shared" si="38"/>
        <v>18x9, 6x5.5, 18 OS</v>
      </c>
      <c r="AB367" s="80" t="s">
        <v>1642</v>
      </c>
      <c r="AC367" s="92">
        <f>_xlfn.IFNA(VLOOKUP(AB367,ACCESSORIES!F:K,6,FALSE),"N/A")</f>
        <v>22</v>
      </c>
      <c r="AD367" s="82" t="s">
        <v>85</v>
      </c>
      <c r="AE367" s="82" t="s">
        <v>85</v>
      </c>
      <c r="AF367" s="82" t="s">
        <v>85</v>
      </c>
      <c r="AG367" s="82" t="s">
        <v>85</v>
      </c>
      <c r="AH367" s="9" t="str">
        <f>_xlfn.IFNA(VLOOKUP(AG367,ACCESSORIES!F:K,6,FALSE),"N/A")</f>
        <v>N/A</v>
      </c>
      <c r="AI367" s="3" t="s">
        <v>265</v>
      </c>
      <c r="AJ367" s="83" t="s">
        <v>1712</v>
      </c>
      <c r="AK367" s="41">
        <f>VLOOKUP(AJ367,ACCESSORIES!F:K,6,FALSE)</f>
        <v>2.75</v>
      </c>
      <c r="AL367" s="3">
        <v>78.3</v>
      </c>
      <c r="AM367" s="3">
        <v>16.2</v>
      </c>
      <c r="AN367" s="3">
        <v>170</v>
      </c>
      <c r="AO367" s="37">
        <v>11</v>
      </c>
      <c r="AP367" s="37">
        <v>32</v>
      </c>
      <c r="AQ367" s="37">
        <v>50</v>
      </c>
      <c r="AR367" s="37">
        <v>70</v>
      </c>
      <c r="AS367" s="37">
        <v>219</v>
      </c>
      <c r="AT367" s="107">
        <v>215</v>
      </c>
      <c r="AU367" s="17">
        <v>106.25</v>
      </c>
      <c r="AV367" s="55">
        <v>40</v>
      </c>
      <c r="AW367" s="55">
        <v>40</v>
      </c>
      <c r="AX367" s="55">
        <v>0</v>
      </c>
      <c r="AY367" s="105" t="s">
        <v>85</v>
      </c>
      <c r="AZ367" s="104" t="str">
        <f>_xlfn.IFNA(VLOOKUP(AY367,ACCESSORIES!F:K,6,FALSE),"N/A")</f>
        <v>N/A</v>
      </c>
      <c r="BA367" s="105" t="s">
        <v>85</v>
      </c>
      <c r="BB367" s="104" t="str">
        <f>_xlfn.IFNA(VLOOKUP(BA367,ACCESSORIES!F:K,6,FALSE),"N/A")</f>
        <v>N/A</v>
      </c>
      <c r="BC367" s="79">
        <v>39.479999999999997</v>
      </c>
      <c r="BD367" s="57">
        <v>20.6</v>
      </c>
      <c r="BE367" s="57">
        <v>20.6</v>
      </c>
      <c r="BF367" s="57">
        <v>11.4</v>
      </c>
      <c r="BG367" s="82">
        <v>36</v>
      </c>
      <c r="BH367" s="122" t="s">
        <v>3551</v>
      </c>
      <c r="BI367" s="51" t="s">
        <v>4217</v>
      </c>
      <c r="BJ367" s="30" t="s">
        <v>4233</v>
      </c>
      <c r="BK367" s="30" t="s">
        <v>5895</v>
      </c>
      <c r="BL367" s="30" t="s">
        <v>5896</v>
      </c>
      <c r="BM367" s="30" t="s">
        <v>5897</v>
      </c>
      <c r="BN367" s="83" t="s">
        <v>5898</v>
      </c>
      <c r="BO367" s="83" t="s">
        <v>4480</v>
      </c>
      <c r="BP367" s="83" t="s">
        <v>4235</v>
      </c>
      <c r="BQ367" s="83"/>
      <c r="BR367" s="83"/>
      <c r="BS367" s="83"/>
      <c r="BT367" s="351" t="s">
        <v>3795</v>
      </c>
      <c r="BU367" s="363" t="s">
        <v>3796</v>
      </c>
      <c r="BV367" s="351" t="s">
        <v>3797</v>
      </c>
      <c r="BW367" s="363" t="s">
        <v>3798</v>
      </c>
      <c r="BX367" s="96" t="str">
        <f t="shared" si="40"/>
        <v>MR314, 18x9, +18mm Offset, 6x5.5, 106.25mm Centerbore, Matte Black</v>
      </c>
      <c r="BY367" s="83" t="s">
        <v>4044</v>
      </c>
      <c r="BZ367" s="83" t="s">
        <v>4045</v>
      </c>
      <c r="CA367" s="83" t="str">
        <f t="shared" si="42"/>
        <v>STREET (3XX)</v>
      </c>
    </row>
    <row r="368" spans="1:79" s="39" customFormat="1" ht="15" customHeight="1">
      <c r="A368" s="23">
        <f t="shared" si="39"/>
        <v>366</v>
      </c>
      <c r="B368" s="105" t="s">
        <v>84</v>
      </c>
      <c r="C368" s="105" t="s">
        <v>1072</v>
      </c>
      <c r="D368" s="105" t="s">
        <v>2118</v>
      </c>
      <c r="E368" s="94" t="str">
        <f>CONCATENATE(LEFT(D368,5),VLOOKUP(CONCATENATE(N368,"x",O368),'PART NUMBER GUIDE'!$B$9:$C$45,2,FALSE),VLOOKUP(CONCATENATE(P368, V368), 'PART NUMBER GUIDE'!$Q$6:$R$84, 2, FALSE),VLOOKUP(Y368,'PART NUMBER GUIDE'!$J$8:$K$37,2, FALSE),IF(U368="N/A",IF(ABS(S368)&lt;10,"0"&amp;ABS(S368),ABS(S368)),CONCATENATE(LEFT(U368,1),RIGHT(U368,1))), F368, G368)</f>
        <v>MR31489060818</v>
      </c>
      <c r="F368" s="93"/>
      <c r="G368" s="93"/>
      <c r="H368" s="81" t="s">
        <v>2673</v>
      </c>
      <c r="I368" s="356">
        <v>43340</v>
      </c>
      <c r="J368" s="87" t="s">
        <v>1265</v>
      </c>
      <c r="K368" s="400">
        <v>416.5</v>
      </c>
      <c r="L368" s="95">
        <f t="shared" si="41"/>
        <v>416.5</v>
      </c>
      <c r="M368" s="402"/>
      <c r="N368" s="30">
        <v>18</v>
      </c>
      <c r="O368" s="8">
        <v>9</v>
      </c>
      <c r="P368" s="105" t="str">
        <f t="shared" si="37"/>
        <v>6x5.5</v>
      </c>
      <c r="Q368" s="3">
        <v>6</v>
      </c>
      <c r="R368" s="30">
        <v>5.5</v>
      </c>
      <c r="S368" s="30">
        <v>18</v>
      </c>
      <c r="T368" s="17">
        <v>5.75</v>
      </c>
      <c r="U368" s="106" t="s">
        <v>85</v>
      </c>
      <c r="V368" s="17">
        <v>106.25</v>
      </c>
      <c r="W368" s="8">
        <v>33.479999999999997</v>
      </c>
      <c r="X368" s="52">
        <v>2650</v>
      </c>
      <c r="Y368" s="80" t="s">
        <v>2661</v>
      </c>
      <c r="Z368" s="80" t="s">
        <v>3007</v>
      </c>
      <c r="AA368" s="369" t="str">
        <f t="shared" si="38"/>
        <v>18x9, 6x5.5, 18 OS</v>
      </c>
      <c r="AB368" s="80" t="s">
        <v>1642</v>
      </c>
      <c r="AC368" s="92">
        <f>_xlfn.IFNA(VLOOKUP(AB368,ACCESSORIES!F:K,6,FALSE),"N/A")</f>
        <v>22</v>
      </c>
      <c r="AD368" s="82" t="s">
        <v>85</v>
      </c>
      <c r="AE368" s="82" t="s">
        <v>85</v>
      </c>
      <c r="AF368" s="82" t="s">
        <v>85</v>
      </c>
      <c r="AG368" s="82" t="s">
        <v>85</v>
      </c>
      <c r="AH368" s="9" t="str">
        <f>_xlfn.IFNA(VLOOKUP(AG368,ACCESSORIES!F:K,6,FALSE),"N/A")</f>
        <v>N/A</v>
      </c>
      <c r="AI368" s="3" t="s">
        <v>265</v>
      </c>
      <c r="AJ368" s="83" t="s">
        <v>1712</v>
      </c>
      <c r="AK368" s="41">
        <f>VLOOKUP(AJ368,ACCESSORIES!F:K,6,FALSE)</f>
        <v>2.75</v>
      </c>
      <c r="AL368" s="3">
        <v>78.3</v>
      </c>
      <c r="AM368" s="3">
        <v>16.2</v>
      </c>
      <c r="AN368" s="3">
        <v>170</v>
      </c>
      <c r="AO368" s="37">
        <v>11</v>
      </c>
      <c r="AP368" s="37">
        <v>32</v>
      </c>
      <c r="AQ368" s="37">
        <v>50</v>
      </c>
      <c r="AR368" s="37">
        <v>70</v>
      </c>
      <c r="AS368" s="37">
        <v>219</v>
      </c>
      <c r="AT368" s="107">
        <v>215</v>
      </c>
      <c r="AU368" s="17">
        <v>106.25</v>
      </c>
      <c r="AV368" s="55">
        <v>40</v>
      </c>
      <c r="AW368" s="55">
        <v>40</v>
      </c>
      <c r="AX368" s="55">
        <v>0</v>
      </c>
      <c r="AY368" s="105" t="s">
        <v>85</v>
      </c>
      <c r="AZ368" s="104" t="str">
        <f>_xlfn.IFNA(VLOOKUP(AY368,ACCESSORIES!F:K,6,FALSE),"N/A")</f>
        <v>N/A</v>
      </c>
      <c r="BA368" s="105" t="s">
        <v>85</v>
      </c>
      <c r="BB368" s="104" t="str">
        <f>_xlfn.IFNA(VLOOKUP(BA368,ACCESSORIES!F:K,6,FALSE),"N/A")</f>
        <v>N/A</v>
      </c>
      <c r="BC368" s="79">
        <v>39.57</v>
      </c>
      <c r="BD368" s="57">
        <v>20.6</v>
      </c>
      <c r="BE368" s="57">
        <v>20.6</v>
      </c>
      <c r="BF368" s="57">
        <v>11.4</v>
      </c>
      <c r="BG368" s="82">
        <v>36</v>
      </c>
      <c r="BH368" s="122" t="s">
        <v>3551</v>
      </c>
      <c r="BI368" s="51" t="s">
        <v>4217</v>
      </c>
      <c r="BJ368" s="30" t="s">
        <v>4233</v>
      </c>
      <c r="BK368" s="30" t="s">
        <v>5895</v>
      </c>
      <c r="BL368" s="30" t="s">
        <v>5896</v>
      </c>
      <c r="BM368" s="30" t="s">
        <v>5897</v>
      </c>
      <c r="BN368" s="83" t="s">
        <v>5898</v>
      </c>
      <c r="BO368" s="83" t="s">
        <v>4480</v>
      </c>
      <c r="BP368" s="83" t="s">
        <v>4235</v>
      </c>
      <c r="BQ368" s="83"/>
      <c r="BR368" s="83"/>
      <c r="BS368" s="83"/>
      <c r="BT368" s="351" t="s">
        <v>3799</v>
      </c>
      <c r="BU368" s="363" t="s">
        <v>3800</v>
      </c>
      <c r="BV368" s="351" t="s">
        <v>3801</v>
      </c>
      <c r="BW368" s="363" t="s">
        <v>3802</v>
      </c>
      <c r="BX368" s="96" t="str">
        <f t="shared" si="40"/>
        <v>MR314, 18x9, +18mm Offset, 6x5.5, 106.25mm Centerbore, Gloss Titanium</v>
      </c>
      <c r="BY368" s="83" t="s">
        <v>4044</v>
      </c>
      <c r="BZ368" s="83" t="s">
        <v>4045</v>
      </c>
      <c r="CA368" s="83" t="str">
        <f t="shared" si="42"/>
        <v>STREET (3XX)</v>
      </c>
    </row>
    <row r="369" spans="1:79" s="39" customFormat="1" ht="15" customHeight="1">
      <c r="A369" s="23">
        <f t="shared" si="39"/>
        <v>367</v>
      </c>
      <c r="B369" s="105" t="s">
        <v>84</v>
      </c>
      <c r="C369" s="105" t="s">
        <v>1072</v>
      </c>
      <c r="D369" s="105" t="s">
        <v>2118</v>
      </c>
      <c r="E369" s="94" t="str">
        <f>CONCATENATE(LEFT(D369,5),VLOOKUP(CONCATENATE(N369,"x",O369),'PART NUMBER GUIDE'!$B$9:$C$45,2,FALSE),VLOOKUP(CONCATENATE(P369, V369), 'PART NUMBER GUIDE'!$Q$6:$R$84, 2, FALSE),VLOOKUP(Y369,'PART NUMBER GUIDE'!$J$8:$K$37,2, FALSE),IF(U369="N/A",IF(ABS(S369)&lt;10,"0"&amp;ABS(S369),ABS(S369)),CONCATENATE(LEFT(U369,1),RIGHT(U369,1))), F369, G369)</f>
        <v>MR31489080518</v>
      </c>
      <c r="F369" s="93"/>
      <c r="G369" s="93"/>
      <c r="H369" s="81" t="s">
        <v>2139</v>
      </c>
      <c r="I369" s="356">
        <v>43340</v>
      </c>
      <c r="J369" s="87" t="s">
        <v>1265</v>
      </c>
      <c r="K369" s="400">
        <v>449.5</v>
      </c>
      <c r="L369" s="95">
        <f t="shared" si="41"/>
        <v>449.5</v>
      </c>
      <c r="M369" s="402"/>
      <c r="N369" s="30">
        <v>18</v>
      </c>
      <c r="O369" s="8">
        <v>9</v>
      </c>
      <c r="P369" s="105" t="str">
        <f t="shared" si="37"/>
        <v>8x6.5</v>
      </c>
      <c r="Q369" s="3">
        <v>8</v>
      </c>
      <c r="R369" s="30">
        <v>6.5</v>
      </c>
      <c r="S369" s="30">
        <v>18</v>
      </c>
      <c r="T369" s="17">
        <v>5.75</v>
      </c>
      <c r="U369" s="106" t="s">
        <v>85</v>
      </c>
      <c r="V369" s="17">
        <v>130.81</v>
      </c>
      <c r="W369" s="8">
        <v>36.6</v>
      </c>
      <c r="X369" s="52">
        <v>3640</v>
      </c>
      <c r="Y369" s="80" t="s">
        <v>2309</v>
      </c>
      <c r="Z369" s="81" t="s">
        <v>3002</v>
      </c>
      <c r="AA369" s="369" t="str">
        <f t="shared" si="38"/>
        <v>18x9, 8x6.5, 18 OS</v>
      </c>
      <c r="AB369" s="80" t="s">
        <v>1641</v>
      </c>
      <c r="AC369" s="92">
        <f>_xlfn.IFNA(VLOOKUP(AB369,ACCESSORIES!F:K,6,FALSE),"N/A")</f>
        <v>33</v>
      </c>
      <c r="AD369" s="82" t="s">
        <v>85</v>
      </c>
      <c r="AE369" s="82" t="s">
        <v>85</v>
      </c>
      <c r="AF369" s="3" t="s">
        <v>3020</v>
      </c>
      <c r="AG369" s="82" t="s">
        <v>85</v>
      </c>
      <c r="AH369" s="9" t="str">
        <f>_xlfn.IFNA(VLOOKUP(AG369,ACCESSORIES!F:K,6,FALSE),"N/A")</f>
        <v>N/A</v>
      </c>
      <c r="AI369" s="80" t="s">
        <v>266</v>
      </c>
      <c r="AJ369" s="3" t="s">
        <v>85</v>
      </c>
      <c r="AK369" s="3" t="s">
        <v>85</v>
      </c>
      <c r="AL369" s="3" t="s">
        <v>85</v>
      </c>
      <c r="AM369" s="3">
        <v>16.2</v>
      </c>
      <c r="AN369" s="3">
        <v>200</v>
      </c>
      <c r="AO369" s="37">
        <v>0</v>
      </c>
      <c r="AP369" s="37">
        <v>0</v>
      </c>
      <c r="AQ369" s="37">
        <v>46</v>
      </c>
      <c r="AR369" s="37">
        <v>64</v>
      </c>
      <c r="AS369" s="37">
        <v>219</v>
      </c>
      <c r="AT369" s="107">
        <v>216</v>
      </c>
      <c r="AU369" s="86">
        <v>125</v>
      </c>
      <c r="AV369" s="55">
        <v>92</v>
      </c>
      <c r="AW369" s="55">
        <v>92</v>
      </c>
      <c r="AX369" s="55">
        <v>0</v>
      </c>
      <c r="AY369" s="105" t="s">
        <v>85</v>
      </c>
      <c r="AZ369" s="104" t="str">
        <f>_xlfn.IFNA(VLOOKUP(AY369,ACCESSORIES!F:K,6,FALSE),"N/A")</f>
        <v>N/A</v>
      </c>
      <c r="BA369" s="105" t="s">
        <v>85</v>
      </c>
      <c r="BB369" s="104" t="str">
        <f>_xlfn.IFNA(VLOOKUP(BA369,ACCESSORIES!F:K,6,FALSE),"N/A")</f>
        <v>N/A</v>
      </c>
      <c r="BC369" s="79">
        <v>40.1</v>
      </c>
      <c r="BD369" s="57">
        <v>20.6</v>
      </c>
      <c r="BE369" s="57">
        <v>20.6</v>
      </c>
      <c r="BF369" s="57">
        <v>11.4</v>
      </c>
      <c r="BG369" s="82">
        <v>36</v>
      </c>
      <c r="BH369" s="122" t="s">
        <v>3551</v>
      </c>
      <c r="BI369" s="51" t="s">
        <v>4217</v>
      </c>
      <c r="BJ369" s="30" t="s">
        <v>4233</v>
      </c>
      <c r="BK369" s="30" t="s">
        <v>5895</v>
      </c>
      <c r="BL369" s="30" t="s">
        <v>5896</v>
      </c>
      <c r="BM369" s="30" t="s">
        <v>5897</v>
      </c>
      <c r="BN369" s="83" t="s">
        <v>5898</v>
      </c>
      <c r="BO369" s="83" t="s">
        <v>4480</v>
      </c>
      <c r="BP369" s="83" t="s">
        <v>4235</v>
      </c>
      <c r="BQ369" s="83"/>
      <c r="BR369" s="83"/>
      <c r="BS369" s="83"/>
      <c r="BT369" s="351" t="s">
        <v>3803</v>
      </c>
      <c r="BU369" s="363" t="s">
        <v>3804</v>
      </c>
      <c r="BV369" s="351" t="s">
        <v>3805</v>
      </c>
      <c r="BW369" s="363" t="s">
        <v>3806</v>
      </c>
      <c r="BX369" s="96" t="str">
        <f t="shared" si="40"/>
        <v>MR314, 18x9, +18mm Offset, 8x6.5, 130.81mm Centerbore, Matte Black</v>
      </c>
      <c r="BY369" s="83" t="s">
        <v>4044</v>
      </c>
      <c r="BZ369" s="83" t="s">
        <v>4045</v>
      </c>
      <c r="CA369" s="83" t="str">
        <f t="shared" si="42"/>
        <v>STREET (3XX)</v>
      </c>
    </row>
    <row r="370" spans="1:79" s="39" customFormat="1" ht="15" customHeight="1">
      <c r="A370" s="23">
        <f t="shared" si="39"/>
        <v>368</v>
      </c>
      <c r="B370" s="105" t="s">
        <v>84</v>
      </c>
      <c r="C370" s="105" t="s">
        <v>1072</v>
      </c>
      <c r="D370" s="105" t="s">
        <v>2118</v>
      </c>
      <c r="E370" s="94" t="str">
        <f>CONCATENATE(LEFT(D370,5),VLOOKUP(CONCATENATE(N370,"x",O370),'PART NUMBER GUIDE'!$B$9:$C$45,2,FALSE),VLOOKUP(CONCATENATE(P370, V370), 'PART NUMBER GUIDE'!$Q$6:$R$84, 2, FALSE),VLOOKUP(Y370,'PART NUMBER GUIDE'!$J$8:$K$37,2, FALSE),IF(U370="N/A",IF(ABS(S370)&lt;10,"0"&amp;ABS(S370),ABS(S370)),CONCATENATE(LEFT(U370,1),RIGHT(U370,1))), F370, G370)</f>
        <v>MR31489080818</v>
      </c>
      <c r="F370" s="93"/>
      <c r="G370" s="93"/>
      <c r="H370" s="81" t="s">
        <v>2674</v>
      </c>
      <c r="I370" s="356">
        <v>43340</v>
      </c>
      <c r="J370" s="87" t="s">
        <v>1265</v>
      </c>
      <c r="K370" s="400">
        <v>449.5</v>
      </c>
      <c r="L370" s="95">
        <f t="shared" si="41"/>
        <v>449.5</v>
      </c>
      <c r="M370" s="402"/>
      <c r="N370" s="30">
        <v>18</v>
      </c>
      <c r="O370" s="8">
        <v>9</v>
      </c>
      <c r="P370" s="105" t="str">
        <f t="shared" si="37"/>
        <v>8x6.5</v>
      </c>
      <c r="Q370" s="3">
        <v>8</v>
      </c>
      <c r="R370" s="30">
        <v>6.5</v>
      </c>
      <c r="S370" s="30">
        <v>18</v>
      </c>
      <c r="T370" s="17">
        <v>5.75</v>
      </c>
      <c r="U370" s="106" t="s">
        <v>85</v>
      </c>
      <c r="V370" s="17">
        <v>130.81</v>
      </c>
      <c r="W370" s="8">
        <v>36.6</v>
      </c>
      <c r="X370" s="52">
        <v>3640</v>
      </c>
      <c r="Y370" s="80" t="s">
        <v>2661</v>
      </c>
      <c r="Z370" s="80" t="s">
        <v>3007</v>
      </c>
      <c r="AA370" s="369" t="str">
        <f t="shared" si="38"/>
        <v>18x9, 8x6.5, 18 OS</v>
      </c>
      <c r="AB370" s="80" t="s">
        <v>1641</v>
      </c>
      <c r="AC370" s="92">
        <f>_xlfn.IFNA(VLOOKUP(AB370,ACCESSORIES!F:K,6,FALSE),"N/A")</f>
        <v>33</v>
      </c>
      <c r="AD370" s="82" t="s">
        <v>85</v>
      </c>
      <c r="AE370" s="82" t="s">
        <v>85</v>
      </c>
      <c r="AF370" s="3" t="s">
        <v>3020</v>
      </c>
      <c r="AG370" s="82" t="s">
        <v>85</v>
      </c>
      <c r="AH370" s="9" t="str">
        <f>_xlfn.IFNA(VLOOKUP(AG370,ACCESSORIES!F:K,6,FALSE),"N/A")</f>
        <v>N/A</v>
      </c>
      <c r="AI370" s="80" t="s">
        <v>266</v>
      </c>
      <c r="AJ370" s="3" t="s">
        <v>85</v>
      </c>
      <c r="AK370" s="3" t="s">
        <v>85</v>
      </c>
      <c r="AL370" s="3" t="s">
        <v>85</v>
      </c>
      <c r="AM370" s="3">
        <v>16.2</v>
      </c>
      <c r="AN370" s="3">
        <v>200</v>
      </c>
      <c r="AO370" s="37">
        <v>0</v>
      </c>
      <c r="AP370" s="37">
        <v>0</v>
      </c>
      <c r="AQ370" s="37">
        <v>46</v>
      </c>
      <c r="AR370" s="37">
        <v>64</v>
      </c>
      <c r="AS370" s="37">
        <v>219</v>
      </c>
      <c r="AT370" s="107">
        <v>216</v>
      </c>
      <c r="AU370" s="86">
        <v>125</v>
      </c>
      <c r="AV370" s="55">
        <v>92</v>
      </c>
      <c r="AW370" s="55">
        <v>92</v>
      </c>
      <c r="AX370" s="55">
        <v>0</v>
      </c>
      <c r="AY370" s="105" t="s">
        <v>85</v>
      </c>
      <c r="AZ370" s="104" t="str">
        <f>_xlfn.IFNA(VLOOKUP(AY370,ACCESSORIES!F:K,6,FALSE),"N/A")</f>
        <v>N/A</v>
      </c>
      <c r="BA370" s="105" t="s">
        <v>85</v>
      </c>
      <c r="BB370" s="104" t="str">
        <f>_xlfn.IFNA(VLOOKUP(BA370,ACCESSORIES!F:K,6,FALSE),"N/A")</f>
        <v>N/A</v>
      </c>
      <c r="BC370" s="79">
        <v>40.1</v>
      </c>
      <c r="BD370" s="57">
        <v>20.6</v>
      </c>
      <c r="BE370" s="57">
        <v>20.6</v>
      </c>
      <c r="BF370" s="57">
        <v>11.4</v>
      </c>
      <c r="BG370" s="82">
        <v>36</v>
      </c>
      <c r="BH370" s="122" t="s">
        <v>3551</v>
      </c>
      <c r="BI370" s="51" t="s">
        <v>4217</v>
      </c>
      <c r="BJ370" s="30" t="s">
        <v>4233</v>
      </c>
      <c r="BK370" s="30" t="s">
        <v>5895</v>
      </c>
      <c r="BL370" s="30" t="s">
        <v>5896</v>
      </c>
      <c r="BM370" s="30" t="s">
        <v>5897</v>
      </c>
      <c r="BN370" s="83" t="s">
        <v>5898</v>
      </c>
      <c r="BO370" s="83" t="s">
        <v>4480</v>
      </c>
      <c r="BP370" s="83" t="s">
        <v>4235</v>
      </c>
      <c r="BQ370" s="83"/>
      <c r="BR370" s="83"/>
      <c r="BS370" s="83"/>
      <c r="BT370" s="351" t="s">
        <v>3807</v>
      </c>
      <c r="BU370" s="363" t="s">
        <v>3808</v>
      </c>
      <c r="BV370" s="351" t="s">
        <v>3809</v>
      </c>
      <c r="BW370" s="363" t="s">
        <v>3810</v>
      </c>
      <c r="BX370" s="96" t="str">
        <f t="shared" si="40"/>
        <v>MR314, 18x9, +18mm Offset, 8x6.5, 130.81mm Centerbore, Gloss Titanium</v>
      </c>
      <c r="BY370" s="83" t="s">
        <v>4044</v>
      </c>
      <c r="BZ370" s="83" t="s">
        <v>4045</v>
      </c>
      <c r="CA370" s="83" t="str">
        <f t="shared" si="42"/>
        <v>STREET (3XX)</v>
      </c>
    </row>
    <row r="371" spans="1:79" s="39" customFormat="1" ht="15" customHeight="1">
      <c r="A371" s="23">
        <f t="shared" si="39"/>
        <v>369</v>
      </c>
      <c r="B371" s="105" t="s">
        <v>84</v>
      </c>
      <c r="C371" s="105" t="s">
        <v>1072</v>
      </c>
      <c r="D371" s="105" t="s">
        <v>2118</v>
      </c>
      <c r="E371" s="94" t="str">
        <f>CONCATENATE(LEFT(D371,5),VLOOKUP(CONCATENATE(N371,"x",O371),'PART NUMBER GUIDE'!$B$9:$C$45,2,FALSE),VLOOKUP(CONCATENATE(P371, V371), 'PART NUMBER GUIDE'!$Q$6:$R$84, 2, FALSE),VLOOKUP(Y371,'PART NUMBER GUIDE'!$J$8:$K$37,2, FALSE),IF(U371="N/A",IF(ABS(S371)&lt;10,"0"&amp;ABS(S371),ABS(S371)),CONCATENATE(LEFT(U371,1),RIGHT(U371,1))), F371, G371)</f>
        <v>MR31489087518</v>
      </c>
      <c r="F371" s="93"/>
      <c r="G371" s="93"/>
      <c r="H371" s="81" t="s">
        <v>2160</v>
      </c>
      <c r="I371" s="356">
        <v>43340</v>
      </c>
      <c r="J371" s="43" t="s">
        <v>4038</v>
      </c>
      <c r="K371" s="400">
        <v>449.5</v>
      </c>
      <c r="L371" s="95" t="str">
        <f t="shared" si="41"/>
        <v/>
      </c>
      <c r="M371" s="402"/>
      <c r="N371" s="30">
        <v>18</v>
      </c>
      <c r="O371" s="8">
        <v>9</v>
      </c>
      <c r="P371" s="105" t="str">
        <f t="shared" si="37"/>
        <v>8x170</v>
      </c>
      <c r="Q371" s="3">
        <v>8</v>
      </c>
      <c r="R371" s="30">
        <v>170</v>
      </c>
      <c r="S371" s="30">
        <v>18</v>
      </c>
      <c r="T371" s="17">
        <v>5.75</v>
      </c>
      <c r="U371" s="106" t="s">
        <v>85</v>
      </c>
      <c r="V371" s="17">
        <v>130.81</v>
      </c>
      <c r="W371" s="8">
        <v>36.6</v>
      </c>
      <c r="X371" s="52">
        <v>3640</v>
      </c>
      <c r="Y371" s="80" t="s">
        <v>2309</v>
      </c>
      <c r="Z371" s="81" t="s">
        <v>3002</v>
      </c>
      <c r="AA371" s="369" t="str">
        <f t="shared" si="38"/>
        <v>18x9, 8x170, 18 OS</v>
      </c>
      <c r="AB371" s="80" t="s">
        <v>1823</v>
      </c>
      <c r="AC371" s="92">
        <f>_xlfn.IFNA(VLOOKUP(AB371,ACCESSORIES!F:K,6,FALSE),"N/A")</f>
        <v>33</v>
      </c>
      <c r="AD371" s="82" t="s">
        <v>85</v>
      </c>
      <c r="AE371" s="82" t="s">
        <v>85</v>
      </c>
      <c r="AF371" s="3" t="s">
        <v>3020</v>
      </c>
      <c r="AG371" s="82" t="s">
        <v>85</v>
      </c>
      <c r="AH371" s="9" t="str">
        <f>_xlfn.IFNA(VLOOKUP(AG371,ACCESSORIES!F:K,6,FALSE),"N/A")</f>
        <v>N/A</v>
      </c>
      <c r="AI371" s="80" t="s">
        <v>266</v>
      </c>
      <c r="AJ371" s="3" t="s">
        <v>85</v>
      </c>
      <c r="AK371" s="3" t="s">
        <v>85</v>
      </c>
      <c r="AL371" s="3" t="s">
        <v>85</v>
      </c>
      <c r="AM371" s="3">
        <v>16.2</v>
      </c>
      <c r="AN371" s="3">
        <v>200</v>
      </c>
      <c r="AO371" s="37">
        <v>0</v>
      </c>
      <c r="AP371" s="37">
        <v>0</v>
      </c>
      <c r="AQ371" s="37">
        <v>46</v>
      </c>
      <c r="AR371" s="37">
        <v>64</v>
      </c>
      <c r="AS371" s="37">
        <v>219</v>
      </c>
      <c r="AT371" s="107">
        <v>216</v>
      </c>
      <c r="AU371" s="86">
        <v>128</v>
      </c>
      <c r="AV371" s="55">
        <v>103.9</v>
      </c>
      <c r="AW371" s="55">
        <v>107</v>
      </c>
      <c r="AX371" s="55">
        <v>0</v>
      </c>
      <c r="AY371" s="105" t="s">
        <v>85</v>
      </c>
      <c r="AZ371" s="104" t="str">
        <f>_xlfn.IFNA(VLOOKUP(AY371,ACCESSORIES!F:K,6,FALSE),"N/A")</f>
        <v>N/A</v>
      </c>
      <c r="BA371" s="105" t="s">
        <v>85</v>
      </c>
      <c r="BB371" s="104" t="str">
        <f>_xlfn.IFNA(VLOOKUP(BA371,ACCESSORIES!F:K,6,FALSE),"N/A")</f>
        <v>N/A</v>
      </c>
      <c r="BC371" s="79">
        <v>40.1</v>
      </c>
      <c r="BD371" s="57">
        <v>20.6</v>
      </c>
      <c r="BE371" s="57">
        <v>20.6</v>
      </c>
      <c r="BF371" s="57">
        <v>11.4</v>
      </c>
      <c r="BG371" s="82">
        <v>36</v>
      </c>
      <c r="BH371" s="122" t="s">
        <v>3551</v>
      </c>
      <c r="BI371" s="51" t="s">
        <v>4217</v>
      </c>
      <c r="BJ371" s="30" t="s">
        <v>4233</v>
      </c>
      <c r="BK371" s="30" t="s">
        <v>5895</v>
      </c>
      <c r="BL371" s="30" t="s">
        <v>5896</v>
      </c>
      <c r="BM371" s="30" t="s">
        <v>5897</v>
      </c>
      <c r="BN371" s="83" t="s">
        <v>5898</v>
      </c>
      <c r="BO371" s="83" t="s">
        <v>4480</v>
      </c>
      <c r="BP371" s="83" t="s">
        <v>4235</v>
      </c>
      <c r="BQ371" s="83"/>
      <c r="BR371" s="83"/>
      <c r="BS371" s="83"/>
      <c r="BT371" s="351" t="s">
        <v>3803</v>
      </c>
      <c r="BU371" s="363" t="s">
        <v>3804</v>
      </c>
      <c r="BV371" s="351" t="s">
        <v>3805</v>
      </c>
      <c r="BW371" s="363" t="s">
        <v>3806</v>
      </c>
      <c r="BX371" s="96" t="str">
        <f t="shared" si="40"/>
        <v>CLOSEOUT - MR314, 18x9, +18mm Offset, 8x170, 130.81mm Centerbore, Matte Black</v>
      </c>
      <c r="BY371" s="83" t="s">
        <v>4044</v>
      </c>
      <c r="BZ371" s="83" t="s">
        <v>4045</v>
      </c>
      <c r="CA371" s="83" t="str">
        <f t="shared" si="42"/>
        <v>STREET (3XX)</v>
      </c>
    </row>
    <row r="372" spans="1:79" s="39" customFormat="1" ht="15" customHeight="1">
      <c r="A372" s="23">
        <f t="shared" si="39"/>
        <v>370</v>
      </c>
      <c r="B372" s="105" t="s">
        <v>84</v>
      </c>
      <c r="C372" s="105" t="s">
        <v>1072</v>
      </c>
      <c r="D372" s="105" t="s">
        <v>2118</v>
      </c>
      <c r="E372" s="94" t="str">
        <f>CONCATENATE(LEFT(D372,5),VLOOKUP(CONCATENATE(N372,"x",O372),'PART NUMBER GUIDE'!$B$9:$C$45,2,FALSE),VLOOKUP(CONCATENATE(P372, V372), 'PART NUMBER GUIDE'!$Q$6:$R$84, 2, FALSE),VLOOKUP(Y372,'PART NUMBER GUIDE'!$J$8:$K$37,2, FALSE),IF(U372="N/A",IF(ABS(S372)&lt;10,"0"&amp;ABS(S372),ABS(S372)),CONCATENATE(LEFT(U372,1),RIGHT(U372,1))), F372, G372)</f>
        <v>MR31489088518</v>
      </c>
      <c r="F372" s="93"/>
      <c r="G372" s="93"/>
      <c r="H372" s="81" t="s">
        <v>2161</v>
      </c>
      <c r="I372" s="356">
        <v>43340</v>
      </c>
      <c r="J372" s="43" t="s">
        <v>4038</v>
      </c>
      <c r="K372" s="400">
        <v>449.5</v>
      </c>
      <c r="L372" s="95" t="str">
        <f t="shared" si="41"/>
        <v/>
      </c>
      <c r="M372" s="402"/>
      <c r="N372" s="30">
        <v>18</v>
      </c>
      <c r="O372" s="8">
        <v>9</v>
      </c>
      <c r="P372" s="105" t="str">
        <f t="shared" si="37"/>
        <v>8x180</v>
      </c>
      <c r="Q372" s="3">
        <v>8</v>
      </c>
      <c r="R372" s="30">
        <v>180</v>
      </c>
      <c r="S372" s="30">
        <v>18</v>
      </c>
      <c r="T372" s="17">
        <v>5.75</v>
      </c>
      <c r="U372" s="106" t="s">
        <v>85</v>
      </c>
      <c r="V372" s="17">
        <v>130.81</v>
      </c>
      <c r="W372" s="8">
        <v>36.6</v>
      </c>
      <c r="X372" s="52">
        <v>3640</v>
      </c>
      <c r="Y372" s="80" t="s">
        <v>2309</v>
      </c>
      <c r="Z372" s="81" t="s">
        <v>3002</v>
      </c>
      <c r="AA372" s="369" t="str">
        <f t="shared" si="38"/>
        <v>18x9, 8x180, 18 OS</v>
      </c>
      <c r="AB372" s="80" t="s">
        <v>1641</v>
      </c>
      <c r="AC372" s="92">
        <f>_xlfn.IFNA(VLOOKUP(AB372,ACCESSORIES!F:K,6,FALSE),"N/A")</f>
        <v>33</v>
      </c>
      <c r="AD372" s="82" t="s">
        <v>85</v>
      </c>
      <c r="AE372" s="82" t="s">
        <v>85</v>
      </c>
      <c r="AF372" s="3" t="s">
        <v>3020</v>
      </c>
      <c r="AG372" s="82" t="s">
        <v>85</v>
      </c>
      <c r="AH372" s="9" t="str">
        <f>_xlfn.IFNA(VLOOKUP(AG372,ACCESSORIES!F:K,6,FALSE),"N/A")</f>
        <v>N/A</v>
      </c>
      <c r="AI372" s="80" t="s">
        <v>266</v>
      </c>
      <c r="AJ372" s="3" t="s">
        <v>85</v>
      </c>
      <c r="AK372" s="3" t="s">
        <v>85</v>
      </c>
      <c r="AL372" s="3" t="s">
        <v>85</v>
      </c>
      <c r="AM372" s="3">
        <v>16.2</v>
      </c>
      <c r="AN372" s="3">
        <v>210</v>
      </c>
      <c r="AO372" s="37">
        <v>0</v>
      </c>
      <c r="AP372" s="37">
        <v>0</v>
      </c>
      <c r="AQ372" s="37">
        <v>46</v>
      </c>
      <c r="AR372" s="37">
        <v>64</v>
      </c>
      <c r="AS372" s="37">
        <v>219</v>
      </c>
      <c r="AT372" s="107">
        <v>216</v>
      </c>
      <c r="AU372" s="86">
        <v>125</v>
      </c>
      <c r="AV372" s="55">
        <v>92</v>
      </c>
      <c r="AW372" s="55">
        <v>92</v>
      </c>
      <c r="AX372" s="55">
        <v>0</v>
      </c>
      <c r="AY372" s="105" t="s">
        <v>85</v>
      </c>
      <c r="AZ372" s="104" t="str">
        <f>_xlfn.IFNA(VLOOKUP(AY372,ACCESSORIES!F:K,6,FALSE),"N/A")</f>
        <v>N/A</v>
      </c>
      <c r="BA372" s="105" t="s">
        <v>85</v>
      </c>
      <c r="BB372" s="104" t="str">
        <f>_xlfn.IFNA(VLOOKUP(BA372,ACCESSORIES!F:K,6,FALSE),"N/A")</f>
        <v>N/A</v>
      </c>
      <c r="BC372" s="79">
        <v>40.1</v>
      </c>
      <c r="BD372" s="57">
        <v>20.6</v>
      </c>
      <c r="BE372" s="57">
        <v>20.6</v>
      </c>
      <c r="BF372" s="57">
        <v>11.4</v>
      </c>
      <c r="BG372" s="82">
        <v>36</v>
      </c>
      <c r="BH372" s="122" t="s">
        <v>3551</v>
      </c>
      <c r="BI372" s="51" t="s">
        <v>4217</v>
      </c>
      <c r="BJ372" s="30" t="s">
        <v>4233</v>
      </c>
      <c r="BK372" s="30" t="s">
        <v>5895</v>
      </c>
      <c r="BL372" s="30" t="s">
        <v>5896</v>
      </c>
      <c r="BM372" s="30" t="s">
        <v>5897</v>
      </c>
      <c r="BN372" s="83" t="s">
        <v>5898</v>
      </c>
      <c r="BO372" s="83" t="s">
        <v>4480</v>
      </c>
      <c r="BP372" s="83" t="s">
        <v>4235</v>
      </c>
      <c r="BQ372" s="83"/>
      <c r="BR372" s="83"/>
      <c r="BS372" s="83"/>
      <c r="BT372" s="351" t="s">
        <v>3803</v>
      </c>
      <c r="BU372" s="363" t="s">
        <v>3804</v>
      </c>
      <c r="BV372" s="351" t="s">
        <v>3805</v>
      </c>
      <c r="BW372" s="363" t="s">
        <v>3806</v>
      </c>
      <c r="BX372" s="96" t="str">
        <f t="shared" si="40"/>
        <v>CLOSEOUT - MR314, 18x9, +18mm Offset, 8x180, 130.81mm Centerbore, Matte Black</v>
      </c>
      <c r="BY372" s="83" t="s">
        <v>4044</v>
      </c>
      <c r="BZ372" s="83" t="s">
        <v>4045</v>
      </c>
      <c r="CA372" s="83" t="str">
        <f t="shared" si="42"/>
        <v>STREET (3XX)</v>
      </c>
    </row>
    <row r="373" spans="1:79" s="39" customFormat="1" ht="15" customHeight="1">
      <c r="A373" s="23">
        <f t="shared" si="39"/>
        <v>371</v>
      </c>
      <c r="B373" s="105" t="s">
        <v>84</v>
      </c>
      <c r="C373" s="105" t="s">
        <v>1072</v>
      </c>
      <c r="D373" s="105" t="s">
        <v>2118</v>
      </c>
      <c r="E373" s="94" t="str">
        <f>CONCATENATE(LEFT(D373,5),VLOOKUP(CONCATENATE(N373,"x",O373),'PART NUMBER GUIDE'!$B$9:$C$45,2,FALSE),VLOOKUP(CONCATENATE(P373, V373), 'PART NUMBER GUIDE'!$Q$6:$R$84, 2, FALSE),VLOOKUP(Y373,'PART NUMBER GUIDE'!$J$8:$K$37,2, FALSE),IF(U373="N/A",IF(ABS(S373)&lt;10,"0"&amp;ABS(S373),ABS(S373)),CONCATENATE(LEFT(U373,1),RIGHT(U373,1))), F373, G373)</f>
        <v>MR31489088818</v>
      </c>
      <c r="F373" s="93"/>
      <c r="G373" s="93"/>
      <c r="H373" s="81" t="s">
        <v>2676</v>
      </c>
      <c r="I373" s="356">
        <v>43340</v>
      </c>
      <c r="J373" s="43" t="s">
        <v>4038</v>
      </c>
      <c r="K373" s="400">
        <v>449.5</v>
      </c>
      <c r="L373" s="95" t="str">
        <f t="shared" si="41"/>
        <v/>
      </c>
      <c r="M373" s="402"/>
      <c r="N373" s="30">
        <v>18</v>
      </c>
      <c r="O373" s="8">
        <v>9</v>
      </c>
      <c r="P373" s="105" t="str">
        <f t="shared" si="37"/>
        <v>8x180</v>
      </c>
      <c r="Q373" s="3">
        <v>8</v>
      </c>
      <c r="R373" s="30">
        <v>180</v>
      </c>
      <c r="S373" s="30">
        <v>18</v>
      </c>
      <c r="T373" s="17">
        <v>5.75</v>
      </c>
      <c r="U373" s="106" t="s">
        <v>85</v>
      </c>
      <c r="V373" s="17">
        <v>130.81</v>
      </c>
      <c r="W373" s="8">
        <v>36.6</v>
      </c>
      <c r="X373" s="52">
        <v>3640</v>
      </c>
      <c r="Y373" s="80" t="s">
        <v>2661</v>
      </c>
      <c r="Z373" s="80" t="s">
        <v>3007</v>
      </c>
      <c r="AA373" s="369" t="str">
        <f t="shared" si="38"/>
        <v>18x9, 8x180, 18 OS</v>
      </c>
      <c r="AB373" s="80" t="s">
        <v>1641</v>
      </c>
      <c r="AC373" s="92">
        <f>_xlfn.IFNA(VLOOKUP(AB373,ACCESSORIES!F:K,6,FALSE),"N/A")</f>
        <v>33</v>
      </c>
      <c r="AD373" s="82" t="s">
        <v>85</v>
      </c>
      <c r="AE373" s="82" t="s">
        <v>85</v>
      </c>
      <c r="AF373" s="3" t="s">
        <v>3020</v>
      </c>
      <c r="AG373" s="82" t="s">
        <v>85</v>
      </c>
      <c r="AH373" s="9" t="str">
        <f>_xlfn.IFNA(VLOOKUP(AG373,ACCESSORIES!F:K,6,FALSE),"N/A")</f>
        <v>N/A</v>
      </c>
      <c r="AI373" s="80" t="s">
        <v>266</v>
      </c>
      <c r="AJ373" s="3" t="s">
        <v>85</v>
      </c>
      <c r="AK373" s="3" t="s">
        <v>85</v>
      </c>
      <c r="AL373" s="3" t="s">
        <v>85</v>
      </c>
      <c r="AM373" s="3">
        <v>16.2</v>
      </c>
      <c r="AN373" s="3">
        <v>210</v>
      </c>
      <c r="AO373" s="37">
        <v>0</v>
      </c>
      <c r="AP373" s="37">
        <v>0</v>
      </c>
      <c r="AQ373" s="37">
        <v>46</v>
      </c>
      <c r="AR373" s="37">
        <v>64</v>
      </c>
      <c r="AS373" s="37">
        <v>219</v>
      </c>
      <c r="AT373" s="107">
        <v>216</v>
      </c>
      <c r="AU373" s="86">
        <v>125</v>
      </c>
      <c r="AV373" s="55">
        <v>92</v>
      </c>
      <c r="AW373" s="55">
        <v>92</v>
      </c>
      <c r="AX373" s="55">
        <v>0</v>
      </c>
      <c r="AY373" s="105" t="s">
        <v>85</v>
      </c>
      <c r="AZ373" s="104" t="str">
        <f>_xlfn.IFNA(VLOOKUP(AY373,ACCESSORIES!F:K,6,FALSE),"N/A")</f>
        <v>N/A</v>
      </c>
      <c r="BA373" s="105" t="s">
        <v>85</v>
      </c>
      <c r="BB373" s="104" t="str">
        <f>_xlfn.IFNA(VLOOKUP(BA373,ACCESSORIES!F:K,6,FALSE),"N/A")</f>
        <v>N/A</v>
      </c>
      <c r="BC373" s="79">
        <v>40.1</v>
      </c>
      <c r="BD373" s="57">
        <v>20.6</v>
      </c>
      <c r="BE373" s="57">
        <v>20.6</v>
      </c>
      <c r="BF373" s="57">
        <v>11.4</v>
      </c>
      <c r="BG373" s="82">
        <v>36</v>
      </c>
      <c r="BH373" s="122" t="s">
        <v>3551</v>
      </c>
      <c r="BI373" s="51" t="s">
        <v>4217</v>
      </c>
      <c r="BJ373" s="30" t="s">
        <v>4233</v>
      </c>
      <c r="BK373" s="30" t="s">
        <v>5895</v>
      </c>
      <c r="BL373" s="30" t="s">
        <v>5896</v>
      </c>
      <c r="BM373" s="30" t="s">
        <v>5897</v>
      </c>
      <c r="BN373" s="83" t="s">
        <v>5898</v>
      </c>
      <c r="BO373" s="83" t="s">
        <v>4480</v>
      </c>
      <c r="BP373" s="83" t="s">
        <v>4235</v>
      </c>
      <c r="BQ373" s="83"/>
      <c r="BR373" s="83"/>
      <c r="BS373" s="83"/>
      <c r="BT373" s="351" t="s">
        <v>3807</v>
      </c>
      <c r="BU373" s="363" t="s">
        <v>3808</v>
      </c>
      <c r="BV373" s="351" t="s">
        <v>3809</v>
      </c>
      <c r="BW373" s="363" t="s">
        <v>3810</v>
      </c>
      <c r="BX373" s="96" t="str">
        <f t="shared" si="40"/>
        <v>CLOSEOUT - MR314, 18x9, +18mm Offset, 8x180, 130.81mm Centerbore, Gloss Titanium</v>
      </c>
      <c r="BY373" s="83" t="s">
        <v>4044</v>
      </c>
      <c r="BZ373" s="83" t="s">
        <v>4045</v>
      </c>
      <c r="CA373" s="83" t="str">
        <f t="shared" si="42"/>
        <v>STREET (3XX)</v>
      </c>
    </row>
    <row r="374" spans="1:79" s="39" customFormat="1" ht="15" customHeight="1">
      <c r="A374" s="23">
        <f t="shared" si="39"/>
        <v>372</v>
      </c>
      <c r="B374" s="105" t="s">
        <v>84</v>
      </c>
      <c r="C374" s="105" t="s">
        <v>1072</v>
      </c>
      <c r="D374" s="105" t="s">
        <v>2119</v>
      </c>
      <c r="E374" s="94" t="str">
        <f>CONCATENATE(LEFT(D374,5),VLOOKUP(CONCATENATE(N374,"x",O374),'PART NUMBER GUIDE'!$B$9:$C$45,2,FALSE),VLOOKUP(CONCATENATE(P374, V374), 'PART NUMBER GUIDE'!$Q$6:$R$84, 2, FALSE),VLOOKUP(Y374,'PART NUMBER GUIDE'!$J$8:$K$37,2, FALSE),IF(U374="N/A",IF(ABS(S374)&lt;10,"0"&amp;ABS(S374),ABS(S374)),CONCATENATE(LEFT(U374,1),RIGHT(U374,1))), F374, G374)</f>
        <v>MR31568062500</v>
      </c>
      <c r="F374" s="93"/>
      <c r="G374" s="93"/>
      <c r="H374" s="81" t="s">
        <v>2220</v>
      </c>
      <c r="I374" s="356">
        <v>43340</v>
      </c>
      <c r="J374" s="43" t="s">
        <v>4038</v>
      </c>
      <c r="K374" s="400">
        <v>354.5</v>
      </c>
      <c r="L374" s="95" t="str">
        <f t="shared" si="41"/>
        <v/>
      </c>
      <c r="M374" s="402"/>
      <c r="N374" s="30">
        <v>16</v>
      </c>
      <c r="O374" s="25">
        <v>8</v>
      </c>
      <c r="P374" s="105" t="str">
        <f t="shared" si="37"/>
        <v>6x120</v>
      </c>
      <c r="Q374" s="3">
        <v>6</v>
      </c>
      <c r="R374" s="30">
        <v>120</v>
      </c>
      <c r="S374" s="30">
        <v>0</v>
      </c>
      <c r="T374" s="17">
        <v>4.5</v>
      </c>
      <c r="U374" s="106" t="s">
        <v>85</v>
      </c>
      <c r="V374" s="17">
        <v>67</v>
      </c>
      <c r="W374" s="8">
        <v>25.07</v>
      </c>
      <c r="X374" s="52">
        <v>2650</v>
      </c>
      <c r="Y374" s="80" t="s">
        <v>2309</v>
      </c>
      <c r="Z374" s="81" t="s">
        <v>3002</v>
      </c>
      <c r="AA374" s="369" t="str">
        <f t="shared" si="38"/>
        <v>16x8, 6x120, 0 OS</v>
      </c>
      <c r="AB374" s="80" t="s">
        <v>2191</v>
      </c>
      <c r="AC374" s="92">
        <f>_xlfn.IFNA(VLOOKUP(AB374,ACCESSORIES!F:K,6,FALSE),"N/A")</f>
        <v>33</v>
      </c>
      <c r="AD374" s="82" t="s">
        <v>85</v>
      </c>
      <c r="AE374" s="82" t="s">
        <v>1899</v>
      </c>
      <c r="AF374" s="82" t="s">
        <v>85</v>
      </c>
      <c r="AG374" s="88" t="s">
        <v>2629</v>
      </c>
      <c r="AH374" s="9">
        <f>_xlfn.IFNA(VLOOKUP(AG374,ACCESSORIES!F:K,6,FALSE),"N/A")</f>
        <v>1.1000000000000001</v>
      </c>
      <c r="AI374" s="3" t="s">
        <v>265</v>
      </c>
      <c r="AJ374" s="3" t="s">
        <v>85</v>
      </c>
      <c r="AK374" s="3" t="s">
        <v>85</v>
      </c>
      <c r="AL374" s="3" t="s">
        <v>85</v>
      </c>
      <c r="AM374" s="3">
        <v>16.2</v>
      </c>
      <c r="AN374" s="3">
        <v>150</v>
      </c>
      <c r="AO374" s="37">
        <v>15</v>
      </c>
      <c r="AP374" s="37">
        <v>26</v>
      </c>
      <c r="AQ374" s="37">
        <v>38</v>
      </c>
      <c r="AR374" s="37">
        <v>37</v>
      </c>
      <c r="AS374" s="37">
        <v>194</v>
      </c>
      <c r="AT374" s="107">
        <v>192</v>
      </c>
      <c r="AU374" s="17">
        <v>67</v>
      </c>
      <c r="AV374" s="55">
        <v>35</v>
      </c>
      <c r="AW374" s="55">
        <v>35</v>
      </c>
      <c r="AX374" s="55">
        <v>42</v>
      </c>
      <c r="AY374" s="105" t="s">
        <v>85</v>
      </c>
      <c r="AZ374" s="104" t="str">
        <f>_xlfn.IFNA(VLOOKUP(AY374,ACCESSORIES!F:K,6,FALSE),"N/A")</f>
        <v>N/A</v>
      </c>
      <c r="BA374" s="105" t="s">
        <v>85</v>
      </c>
      <c r="BB374" s="104" t="str">
        <f>_xlfn.IFNA(VLOOKUP(BA374,ACCESSORIES!F:K,6,FALSE),"N/A")</f>
        <v>N/A</v>
      </c>
      <c r="BC374" s="79">
        <v>30.09</v>
      </c>
      <c r="BD374" s="57">
        <v>18.7</v>
      </c>
      <c r="BE374" s="57">
        <v>18.7</v>
      </c>
      <c r="BF374" s="57">
        <v>10.6</v>
      </c>
      <c r="BG374" s="82">
        <v>36</v>
      </c>
      <c r="BH374" s="122" t="s">
        <v>3551</v>
      </c>
      <c r="BI374" s="51" t="s">
        <v>4217</v>
      </c>
      <c r="BJ374" s="30" t="s">
        <v>4233</v>
      </c>
      <c r="BK374" s="30" t="s">
        <v>5857</v>
      </c>
      <c r="BL374" s="30" t="s">
        <v>2862</v>
      </c>
      <c r="BM374" s="30" t="s">
        <v>5881</v>
      </c>
      <c r="BN374" s="83" t="s">
        <v>5892</v>
      </c>
      <c r="BO374" s="83" t="s">
        <v>5871</v>
      </c>
      <c r="BP374" s="83" t="s">
        <v>4480</v>
      </c>
      <c r="BQ374" s="83" t="s">
        <v>4235</v>
      </c>
      <c r="BR374" s="83"/>
      <c r="BS374" s="83"/>
      <c r="BT374" s="351" t="s">
        <v>3811</v>
      </c>
      <c r="BU374" s="363" t="s">
        <v>3812</v>
      </c>
      <c r="BV374" s="351" t="s">
        <v>3813</v>
      </c>
      <c r="BW374" s="363" t="s">
        <v>3814</v>
      </c>
      <c r="BX374" s="96" t="str">
        <f t="shared" si="40"/>
        <v>CLOSEOUT - MR315, 16x8, 0mm Offset, 6x120, 67mm Centerbore, Matte Black</v>
      </c>
      <c r="BY374" s="83" t="s">
        <v>4044</v>
      </c>
      <c r="BZ374" s="83" t="s">
        <v>4045</v>
      </c>
      <c r="CA374" s="83" t="str">
        <f t="shared" si="42"/>
        <v>STREET (3XX)</v>
      </c>
    </row>
    <row r="375" spans="1:79" s="39" customFormat="1" ht="15" customHeight="1">
      <c r="A375" s="23">
        <f t="shared" si="39"/>
        <v>373</v>
      </c>
      <c r="B375" s="105" t="s">
        <v>84</v>
      </c>
      <c r="C375" s="105" t="s">
        <v>1072</v>
      </c>
      <c r="D375" s="105" t="s">
        <v>2119</v>
      </c>
      <c r="E375" s="94" t="str">
        <f>CONCATENATE(LEFT(D375,5),VLOOKUP(CONCATENATE(N375,"x",O375),'PART NUMBER GUIDE'!$B$9:$C$45,2,FALSE),VLOOKUP(CONCATENATE(P375, V375), 'PART NUMBER GUIDE'!$Q$6:$R$84, 2, FALSE),VLOOKUP(Y375,'PART NUMBER GUIDE'!$J$8:$K$37,2, FALSE),IF(U375="N/A",IF(ABS(S375)&lt;10,"0"&amp;ABS(S375),ABS(S375)),CONCATENATE(LEFT(U375,1),RIGHT(U375,1))), F375, G375)</f>
        <v>MR31568060300</v>
      </c>
      <c r="F375" s="93"/>
      <c r="G375" s="93"/>
      <c r="H375" s="81" t="s">
        <v>2645</v>
      </c>
      <c r="I375" s="356">
        <v>43340</v>
      </c>
      <c r="J375" s="43" t="s">
        <v>4038</v>
      </c>
      <c r="K375" s="400">
        <v>354.5</v>
      </c>
      <c r="L375" s="95" t="str">
        <f t="shared" si="41"/>
        <v/>
      </c>
      <c r="M375" s="402"/>
      <c r="N375" s="30">
        <v>16</v>
      </c>
      <c r="O375" s="25">
        <v>8</v>
      </c>
      <c r="P375" s="105" t="str">
        <f t="shared" si="37"/>
        <v>6x5.5</v>
      </c>
      <c r="Q375" s="3">
        <v>6</v>
      </c>
      <c r="R375" s="30">
        <v>5.5</v>
      </c>
      <c r="S375" s="30">
        <v>0</v>
      </c>
      <c r="T375" s="17">
        <v>4.5</v>
      </c>
      <c r="U375" s="106" t="s">
        <v>85</v>
      </c>
      <c r="V375" s="17">
        <v>106.25</v>
      </c>
      <c r="W375" s="8">
        <v>23.75</v>
      </c>
      <c r="X375" s="52">
        <v>2650</v>
      </c>
      <c r="Y375" s="48" t="s">
        <v>5824</v>
      </c>
      <c r="Z375" s="81" t="s">
        <v>196</v>
      </c>
      <c r="AA375" s="369" t="str">
        <f t="shared" si="38"/>
        <v>16x8, 6x5.5, 0 OS</v>
      </c>
      <c r="AB375" s="80" t="s">
        <v>2683</v>
      </c>
      <c r="AC375" s="92">
        <f>_xlfn.IFNA(VLOOKUP(AB375,ACCESSORIES!F:K,6,FALSE),"N/A")</f>
        <v>33</v>
      </c>
      <c r="AD375" s="82" t="s">
        <v>85</v>
      </c>
      <c r="AE375" s="82" t="s">
        <v>1899</v>
      </c>
      <c r="AF375" s="82" t="s">
        <v>85</v>
      </c>
      <c r="AG375" s="88" t="s">
        <v>2629</v>
      </c>
      <c r="AH375" s="9">
        <f>_xlfn.IFNA(VLOOKUP(AG375,ACCESSORIES!F:K,6,FALSE),"N/A")</f>
        <v>1.1000000000000001</v>
      </c>
      <c r="AI375" s="3" t="s">
        <v>265</v>
      </c>
      <c r="AJ375" s="83" t="s">
        <v>1712</v>
      </c>
      <c r="AK375" s="41">
        <f>VLOOKUP(AJ375,ACCESSORIES!F:K,6,FALSE)</f>
        <v>2.75</v>
      </c>
      <c r="AL375" s="3">
        <v>78.3</v>
      </c>
      <c r="AM375" s="3">
        <v>16.2</v>
      </c>
      <c r="AN375" s="3">
        <v>170</v>
      </c>
      <c r="AO375" s="37">
        <v>8</v>
      </c>
      <c r="AP375" s="37">
        <v>25</v>
      </c>
      <c r="AQ375" s="37">
        <v>37</v>
      </c>
      <c r="AR375" s="37">
        <v>37</v>
      </c>
      <c r="AS375" s="37">
        <v>194</v>
      </c>
      <c r="AT375" s="107">
        <v>192</v>
      </c>
      <c r="AU375" s="17">
        <v>106.25</v>
      </c>
      <c r="AV375" s="55">
        <v>41</v>
      </c>
      <c r="AW375" s="55">
        <v>41</v>
      </c>
      <c r="AX375" s="55">
        <v>42</v>
      </c>
      <c r="AY375" s="105" t="s">
        <v>85</v>
      </c>
      <c r="AZ375" s="104" t="str">
        <f>_xlfn.IFNA(VLOOKUP(AY375,ACCESSORIES!F:K,6,FALSE),"N/A")</f>
        <v>N/A</v>
      </c>
      <c r="BA375" s="105" t="s">
        <v>85</v>
      </c>
      <c r="BB375" s="104" t="str">
        <f>_xlfn.IFNA(VLOOKUP(BA375,ACCESSORIES!F:K,6,FALSE),"N/A")</f>
        <v>N/A</v>
      </c>
      <c r="BC375" s="79">
        <v>27.25</v>
      </c>
      <c r="BD375" s="57">
        <v>18.7</v>
      </c>
      <c r="BE375" s="57">
        <v>18.7</v>
      </c>
      <c r="BF375" s="57">
        <v>10.6</v>
      </c>
      <c r="BG375" s="82">
        <v>36</v>
      </c>
      <c r="BH375" s="122" t="s">
        <v>3551</v>
      </c>
      <c r="BI375" s="51" t="s">
        <v>4217</v>
      </c>
      <c r="BJ375" s="30" t="s">
        <v>4233</v>
      </c>
      <c r="BK375" s="30" t="s">
        <v>5857</v>
      </c>
      <c r="BL375" s="30" t="s">
        <v>2862</v>
      </c>
      <c r="BM375" s="30" t="s">
        <v>5881</v>
      </c>
      <c r="BN375" s="83" t="s">
        <v>5892</v>
      </c>
      <c r="BO375" s="83" t="s">
        <v>5871</v>
      </c>
      <c r="BP375" s="83" t="s">
        <v>4480</v>
      </c>
      <c r="BQ375" s="83" t="s">
        <v>4235</v>
      </c>
      <c r="BR375" s="83"/>
      <c r="BS375" s="83"/>
      <c r="BT375" s="351" t="s">
        <v>3819</v>
      </c>
      <c r="BU375" s="363" t="s">
        <v>3820</v>
      </c>
      <c r="BV375" s="351" t="s">
        <v>3821</v>
      </c>
      <c r="BW375" s="363" t="s">
        <v>3822</v>
      </c>
      <c r="BX375" s="96" t="str">
        <f t="shared" si="40"/>
        <v>CLOSEOUT - MR315, 16x8, 0mm Offset, 6x5.5, 106.25mm Centerbore, Machined - Clear Coat</v>
      </c>
      <c r="BY375" s="83" t="s">
        <v>4044</v>
      </c>
      <c r="BZ375" s="83" t="s">
        <v>4045</v>
      </c>
      <c r="CA375" s="83" t="str">
        <f t="shared" si="42"/>
        <v>STREET (3XX)</v>
      </c>
    </row>
    <row r="376" spans="1:79" s="39" customFormat="1" ht="15" customHeight="1">
      <c r="A376" s="23">
        <f t="shared" si="39"/>
        <v>374</v>
      </c>
      <c r="B376" s="105" t="s">
        <v>84</v>
      </c>
      <c r="C376" s="105" t="s">
        <v>1072</v>
      </c>
      <c r="D376" s="105" t="s">
        <v>2119</v>
      </c>
      <c r="E376" s="94" t="str">
        <f>CONCATENATE(LEFT(D376,5),VLOOKUP(CONCATENATE(N376,"x",O376),'PART NUMBER GUIDE'!$B$9:$C$45,2,FALSE),VLOOKUP(CONCATENATE(P376, V376), 'PART NUMBER GUIDE'!$Q$6:$R$84, 2, FALSE),VLOOKUP(Y376,'PART NUMBER GUIDE'!$J$8:$K$37,2, FALSE),IF(U376="N/A",IF(ABS(S376)&lt;10,"0"&amp;ABS(S376),ABS(S376)),CONCATENATE(LEFT(U376,1),RIGHT(U376,1))), F376, G376)</f>
        <v>MR31568060500</v>
      </c>
      <c r="F376" s="93"/>
      <c r="G376" s="93"/>
      <c r="H376" s="81" t="s">
        <v>2144</v>
      </c>
      <c r="I376" s="356">
        <v>43340</v>
      </c>
      <c r="J376" s="87" t="s">
        <v>1265</v>
      </c>
      <c r="K376" s="400">
        <v>354.5</v>
      </c>
      <c r="L376" s="95">
        <f t="shared" si="41"/>
        <v>354.5</v>
      </c>
      <c r="M376" s="402"/>
      <c r="N376" s="30">
        <v>16</v>
      </c>
      <c r="O376" s="25">
        <v>8</v>
      </c>
      <c r="P376" s="105" t="str">
        <f t="shared" si="37"/>
        <v>6x5.5</v>
      </c>
      <c r="Q376" s="3">
        <v>6</v>
      </c>
      <c r="R376" s="30">
        <v>5.5</v>
      </c>
      <c r="S376" s="30">
        <v>0</v>
      </c>
      <c r="T376" s="17">
        <v>4.5</v>
      </c>
      <c r="U376" s="106" t="s">
        <v>85</v>
      </c>
      <c r="V376" s="17">
        <v>106.25</v>
      </c>
      <c r="W376" s="8">
        <v>24.2</v>
      </c>
      <c r="X376" s="52">
        <v>2650</v>
      </c>
      <c r="Y376" s="80" t="s">
        <v>2309</v>
      </c>
      <c r="Z376" s="81" t="s">
        <v>3002</v>
      </c>
      <c r="AA376" s="369" t="str">
        <f t="shared" si="38"/>
        <v>16x8, 6x5.5, 0 OS</v>
      </c>
      <c r="AB376" s="80" t="s">
        <v>2683</v>
      </c>
      <c r="AC376" s="92">
        <f>_xlfn.IFNA(VLOOKUP(AB376,ACCESSORIES!F:K,6,FALSE),"N/A")</f>
        <v>33</v>
      </c>
      <c r="AD376" s="82" t="s">
        <v>85</v>
      </c>
      <c r="AE376" s="82" t="s">
        <v>1899</v>
      </c>
      <c r="AF376" s="82" t="s">
        <v>85</v>
      </c>
      <c r="AG376" s="88" t="s">
        <v>2629</v>
      </c>
      <c r="AH376" s="9">
        <f>_xlfn.IFNA(VLOOKUP(AG376,ACCESSORIES!F:K,6,FALSE),"N/A")</f>
        <v>1.1000000000000001</v>
      </c>
      <c r="AI376" s="3" t="s">
        <v>265</v>
      </c>
      <c r="AJ376" s="83" t="s">
        <v>1712</v>
      </c>
      <c r="AK376" s="41">
        <f>VLOOKUP(AJ376,ACCESSORIES!F:K,6,FALSE)</f>
        <v>2.75</v>
      </c>
      <c r="AL376" s="3">
        <v>78.3</v>
      </c>
      <c r="AM376" s="3">
        <v>16.2</v>
      </c>
      <c r="AN376" s="3">
        <v>170</v>
      </c>
      <c r="AO376" s="37">
        <v>8</v>
      </c>
      <c r="AP376" s="37">
        <v>25</v>
      </c>
      <c r="AQ376" s="37">
        <v>37</v>
      </c>
      <c r="AR376" s="37">
        <v>37</v>
      </c>
      <c r="AS376" s="37">
        <v>194</v>
      </c>
      <c r="AT376" s="107">
        <v>192</v>
      </c>
      <c r="AU376" s="17">
        <v>106.25</v>
      </c>
      <c r="AV376" s="55">
        <v>41</v>
      </c>
      <c r="AW376" s="55">
        <v>41</v>
      </c>
      <c r="AX376" s="55">
        <v>42</v>
      </c>
      <c r="AY376" s="105" t="s">
        <v>85</v>
      </c>
      <c r="AZ376" s="104" t="str">
        <f>_xlfn.IFNA(VLOOKUP(AY376,ACCESSORIES!F:K,6,FALSE),"N/A")</f>
        <v>N/A</v>
      </c>
      <c r="BA376" s="105" t="s">
        <v>85</v>
      </c>
      <c r="BB376" s="104" t="str">
        <f>_xlfn.IFNA(VLOOKUP(BA376,ACCESSORIES!F:K,6,FALSE),"N/A")</f>
        <v>N/A</v>
      </c>
      <c r="BC376" s="79">
        <v>28.2</v>
      </c>
      <c r="BD376" s="57">
        <v>18.7</v>
      </c>
      <c r="BE376" s="57">
        <v>18.7</v>
      </c>
      <c r="BF376" s="57">
        <v>10.6</v>
      </c>
      <c r="BG376" s="82">
        <v>36</v>
      </c>
      <c r="BH376" s="122" t="s">
        <v>3551</v>
      </c>
      <c r="BI376" s="51" t="s">
        <v>4217</v>
      </c>
      <c r="BJ376" s="30" t="s">
        <v>4233</v>
      </c>
      <c r="BK376" s="30" t="s">
        <v>5857</v>
      </c>
      <c r="BL376" s="30" t="s">
        <v>2862</v>
      </c>
      <c r="BM376" s="30" t="s">
        <v>5881</v>
      </c>
      <c r="BN376" s="83" t="s">
        <v>5892</v>
      </c>
      <c r="BO376" s="83" t="s">
        <v>5871</v>
      </c>
      <c r="BP376" s="83" t="s">
        <v>4480</v>
      </c>
      <c r="BQ376" s="83" t="s">
        <v>4235</v>
      </c>
      <c r="BR376" s="83"/>
      <c r="BS376" s="83"/>
      <c r="BT376" s="351" t="s">
        <v>3811</v>
      </c>
      <c r="BU376" s="363" t="s">
        <v>3812</v>
      </c>
      <c r="BV376" s="351" t="s">
        <v>3813</v>
      </c>
      <c r="BW376" s="363" t="s">
        <v>3814</v>
      </c>
      <c r="BX376" s="96" t="str">
        <f t="shared" si="40"/>
        <v>MR315, 16x8, 0mm Offset, 6x5.5, 106.25mm Centerbore, Matte Black</v>
      </c>
      <c r="BY376" s="83" t="s">
        <v>4044</v>
      </c>
      <c r="BZ376" s="83" t="s">
        <v>4045</v>
      </c>
      <c r="CA376" s="83" t="str">
        <f t="shared" si="42"/>
        <v>STREET (3XX)</v>
      </c>
    </row>
    <row r="377" spans="1:79" s="39" customFormat="1" ht="15" customHeight="1">
      <c r="A377" s="23">
        <f t="shared" si="39"/>
        <v>375</v>
      </c>
      <c r="B377" s="105" t="s">
        <v>84</v>
      </c>
      <c r="C377" s="105" t="s">
        <v>1072</v>
      </c>
      <c r="D377" s="105" t="s">
        <v>2119</v>
      </c>
      <c r="E377" s="94" t="str">
        <f>CONCATENATE(LEFT(D377,5),VLOOKUP(CONCATENATE(N377,"x",O377),'PART NUMBER GUIDE'!$B$9:$C$45,2,FALSE),VLOOKUP(CONCATENATE(P377, V377), 'PART NUMBER GUIDE'!$Q$6:$R$84, 2, FALSE),VLOOKUP(Y377,'PART NUMBER GUIDE'!$J$8:$K$37,2, FALSE),IF(U377="N/A",IF(ABS(S377)&lt;10,"0"&amp;ABS(S377),ABS(S377)),CONCATENATE(LEFT(U377,1),RIGHT(U377,1))), F377, G377)</f>
        <v>MR31568060100</v>
      </c>
      <c r="F377" s="93"/>
      <c r="G377" s="93"/>
      <c r="H377" s="81" t="s">
        <v>2631</v>
      </c>
      <c r="I377" s="356">
        <v>43340</v>
      </c>
      <c r="J377" s="43" t="s">
        <v>4038</v>
      </c>
      <c r="K377" s="400">
        <v>390.5</v>
      </c>
      <c r="L377" s="95" t="str">
        <f t="shared" si="41"/>
        <v/>
      </c>
      <c r="M377" s="402"/>
      <c r="N377" s="30">
        <v>16</v>
      </c>
      <c r="O377" s="25">
        <v>8</v>
      </c>
      <c r="P377" s="105" t="str">
        <f t="shared" si="37"/>
        <v>6x5.5</v>
      </c>
      <c r="Q377" s="3">
        <v>6</v>
      </c>
      <c r="R377" s="30">
        <v>5.5</v>
      </c>
      <c r="S377" s="30">
        <v>0</v>
      </c>
      <c r="T377" s="17">
        <v>4.5</v>
      </c>
      <c r="U377" s="106" t="s">
        <v>85</v>
      </c>
      <c r="V377" s="17">
        <v>106.25</v>
      </c>
      <c r="W377" s="8">
        <v>23.75</v>
      </c>
      <c r="X377" s="52">
        <v>2650</v>
      </c>
      <c r="Y377" s="80" t="s">
        <v>5842</v>
      </c>
      <c r="Z377" s="80" t="s">
        <v>3004</v>
      </c>
      <c r="AA377" s="369" t="str">
        <f t="shared" si="38"/>
        <v>16x8, 6x5.5, 0 OS</v>
      </c>
      <c r="AB377" s="80" t="s">
        <v>2683</v>
      </c>
      <c r="AC377" s="92">
        <f>_xlfn.IFNA(VLOOKUP(AB377,ACCESSORIES!F:K,6,FALSE),"N/A")</f>
        <v>33</v>
      </c>
      <c r="AD377" s="82" t="s">
        <v>85</v>
      </c>
      <c r="AE377" s="82" t="s">
        <v>1899</v>
      </c>
      <c r="AF377" s="82" t="s">
        <v>85</v>
      </c>
      <c r="AG377" s="88" t="s">
        <v>2629</v>
      </c>
      <c r="AH377" s="9">
        <f>_xlfn.IFNA(VLOOKUP(AG377,ACCESSORIES!F:K,6,FALSE),"N/A")</f>
        <v>1.1000000000000001</v>
      </c>
      <c r="AI377" s="3" t="s">
        <v>265</v>
      </c>
      <c r="AJ377" s="83" t="s">
        <v>1712</v>
      </c>
      <c r="AK377" s="41">
        <f>VLOOKUP(AJ377,ACCESSORIES!F:K,6,FALSE)</f>
        <v>2.75</v>
      </c>
      <c r="AL377" s="3">
        <v>78.3</v>
      </c>
      <c r="AM377" s="3">
        <v>16.2</v>
      </c>
      <c r="AN377" s="3">
        <v>170</v>
      </c>
      <c r="AO377" s="37">
        <v>8</v>
      </c>
      <c r="AP377" s="37">
        <v>25</v>
      </c>
      <c r="AQ377" s="37">
        <v>37</v>
      </c>
      <c r="AR377" s="37">
        <v>37</v>
      </c>
      <c r="AS377" s="37">
        <v>194</v>
      </c>
      <c r="AT377" s="107">
        <v>192</v>
      </c>
      <c r="AU377" s="17">
        <v>106.25</v>
      </c>
      <c r="AV377" s="55">
        <v>41</v>
      </c>
      <c r="AW377" s="55">
        <v>41</v>
      </c>
      <c r="AX377" s="55">
        <v>42</v>
      </c>
      <c r="AY377" s="105" t="s">
        <v>85</v>
      </c>
      <c r="AZ377" s="104" t="str">
        <f>_xlfn.IFNA(VLOOKUP(AY377,ACCESSORIES!F:K,6,FALSE),"N/A")</f>
        <v>N/A</v>
      </c>
      <c r="BA377" s="105" t="s">
        <v>85</v>
      </c>
      <c r="BB377" s="104" t="str">
        <f>_xlfn.IFNA(VLOOKUP(BA377,ACCESSORIES!F:K,6,FALSE),"N/A")</f>
        <v>N/A</v>
      </c>
      <c r="BC377" s="79">
        <v>27.25</v>
      </c>
      <c r="BD377" s="57">
        <v>18.7</v>
      </c>
      <c r="BE377" s="57">
        <v>18.7</v>
      </c>
      <c r="BF377" s="57">
        <v>10.6</v>
      </c>
      <c r="BG377" s="82">
        <v>36</v>
      </c>
      <c r="BH377" s="122" t="s">
        <v>3551</v>
      </c>
      <c r="BI377" s="51" t="s">
        <v>4217</v>
      </c>
      <c r="BJ377" s="30" t="s">
        <v>4233</v>
      </c>
      <c r="BK377" s="30" t="s">
        <v>5857</v>
      </c>
      <c r="BL377" s="30" t="s">
        <v>2862</v>
      </c>
      <c r="BM377" s="30" t="s">
        <v>5881</v>
      </c>
      <c r="BN377" s="83" t="s">
        <v>5892</v>
      </c>
      <c r="BO377" s="83" t="s">
        <v>5871</v>
      </c>
      <c r="BP377" s="83" t="s">
        <v>4480</v>
      </c>
      <c r="BQ377" s="83" t="s">
        <v>4235</v>
      </c>
      <c r="BR377" s="83"/>
      <c r="BS377" s="83"/>
      <c r="BT377" s="351" t="s">
        <v>3815</v>
      </c>
      <c r="BU377" s="363" t="s">
        <v>3816</v>
      </c>
      <c r="BV377" s="351" t="s">
        <v>3817</v>
      </c>
      <c r="BW377" s="363" t="s">
        <v>3818</v>
      </c>
      <c r="BX377" s="96" t="str">
        <f t="shared" si="40"/>
        <v>CLOSEOUT - MR315, 16x8, 0mm Offset, 6x5.5, 106.25mm Centerbore, Gold - Black Lip</v>
      </c>
      <c r="BY377" s="83" t="s">
        <v>4044</v>
      </c>
      <c r="BZ377" s="83" t="s">
        <v>4045</v>
      </c>
      <c r="CA377" s="83" t="str">
        <f t="shared" si="42"/>
        <v>STREET (3XX)</v>
      </c>
    </row>
    <row r="378" spans="1:79" s="39" customFormat="1" ht="15" customHeight="1">
      <c r="A378" s="23">
        <f t="shared" si="39"/>
        <v>376</v>
      </c>
      <c r="B378" s="105" t="s">
        <v>84</v>
      </c>
      <c r="C378" s="105" t="s">
        <v>1072</v>
      </c>
      <c r="D378" s="105" t="s">
        <v>2119</v>
      </c>
      <c r="E378" s="94" t="str">
        <f>CONCATENATE(LEFT(D378,5),VLOOKUP(CONCATENATE(N378,"x",O378),'PART NUMBER GUIDE'!$B$9:$C$45,2,FALSE),VLOOKUP(CONCATENATE(P378, V378), 'PART NUMBER GUIDE'!$Q$6:$R$84, 2, FALSE),VLOOKUP(Y378,'PART NUMBER GUIDE'!$J$8:$K$37,2, FALSE),IF(U378="N/A",IF(ABS(S378)&lt;10,"0"&amp;ABS(S378),ABS(S378)),CONCATENATE(LEFT(U378,1),RIGHT(U378,1))), F378, G378)</f>
        <v>MR31578550300</v>
      </c>
      <c r="F378" s="93"/>
      <c r="G378" s="93"/>
      <c r="H378" s="81" t="s">
        <v>2646</v>
      </c>
      <c r="I378" s="356">
        <v>43340</v>
      </c>
      <c r="J378" s="87" t="s">
        <v>1265</v>
      </c>
      <c r="K378" s="400">
        <v>380.5</v>
      </c>
      <c r="L378" s="95">
        <f t="shared" si="41"/>
        <v>380.5</v>
      </c>
      <c r="M378" s="402"/>
      <c r="N378" s="30">
        <v>17</v>
      </c>
      <c r="O378" s="25">
        <v>8.5</v>
      </c>
      <c r="P378" s="105" t="str">
        <f t="shared" si="37"/>
        <v>5x5</v>
      </c>
      <c r="Q378" s="3">
        <v>5</v>
      </c>
      <c r="R378" s="30">
        <v>5</v>
      </c>
      <c r="S378" s="30">
        <v>0</v>
      </c>
      <c r="T378" s="17">
        <v>4.75</v>
      </c>
      <c r="U378" s="106" t="s">
        <v>85</v>
      </c>
      <c r="V378" s="17">
        <v>71.5</v>
      </c>
      <c r="W378" s="8">
        <v>26.75</v>
      </c>
      <c r="X378" s="52">
        <v>2650</v>
      </c>
      <c r="Y378" s="48" t="s">
        <v>5824</v>
      </c>
      <c r="Z378" s="81" t="s">
        <v>196</v>
      </c>
      <c r="AA378" s="369" t="str">
        <f t="shared" si="38"/>
        <v>17x8.5, 5x5, 0 OS</v>
      </c>
      <c r="AB378" s="80" t="s">
        <v>2192</v>
      </c>
      <c r="AC378" s="92">
        <f>_xlfn.IFNA(VLOOKUP(AB378,ACCESSORIES!F:K,6,FALSE),"N/A")</f>
        <v>33</v>
      </c>
      <c r="AD378" s="82" t="s">
        <v>85</v>
      </c>
      <c r="AE378" s="88" t="s">
        <v>1899</v>
      </c>
      <c r="AF378" s="82" t="s">
        <v>85</v>
      </c>
      <c r="AG378" s="88" t="s">
        <v>2629</v>
      </c>
      <c r="AH378" s="9">
        <f>_xlfn.IFNA(VLOOKUP(AG378,ACCESSORIES!F:K,6,FALSE),"N/A")</f>
        <v>1.1000000000000001</v>
      </c>
      <c r="AI378" s="80" t="s">
        <v>266</v>
      </c>
      <c r="AJ378" s="3" t="s">
        <v>85</v>
      </c>
      <c r="AK378" s="3" t="s">
        <v>85</v>
      </c>
      <c r="AL378" s="3" t="s">
        <v>85</v>
      </c>
      <c r="AM378" s="3">
        <v>16.2</v>
      </c>
      <c r="AN378" s="3">
        <v>166</v>
      </c>
      <c r="AO378" s="37">
        <v>8</v>
      </c>
      <c r="AP378" s="37">
        <v>21</v>
      </c>
      <c r="AQ378" s="37">
        <v>41</v>
      </c>
      <c r="AR378" s="37">
        <v>44.7</v>
      </c>
      <c r="AS378" s="37">
        <v>207</v>
      </c>
      <c r="AT378" s="107">
        <v>203</v>
      </c>
      <c r="AU378" s="17">
        <v>71.5</v>
      </c>
      <c r="AV378" s="55">
        <v>38</v>
      </c>
      <c r="AW378" s="55">
        <v>38</v>
      </c>
      <c r="AX378" s="55">
        <v>42</v>
      </c>
      <c r="AY378" s="105" t="s">
        <v>85</v>
      </c>
      <c r="AZ378" s="104" t="str">
        <f>_xlfn.IFNA(VLOOKUP(AY378,ACCESSORIES!F:K,6,FALSE),"N/A")</f>
        <v>N/A</v>
      </c>
      <c r="BA378" s="105" t="s">
        <v>85</v>
      </c>
      <c r="BB378" s="104" t="str">
        <f>_xlfn.IFNA(VLOOKUP(BA378,ACCESSORIES!F:K,6,FALSE),"N/A")</f>
        <v>N/A</v>
      </c>
      <c r="BC378" s="79">
        <v>30.25</v>
      </c>
      <c r="BD378" s="57">
        <v>19.7</v>
      </c>
      <c r="BE378" s="57">
        <v>19.7</v>
      </c>
      <c r="BF378" s="57">
        <v>11</v>
      </c>
      <c r="BG378" s="82">
        <v>36</v>
      </c>
      <c r="BH378" s="122" t="s">
        <v>3551</v>
      </c>
      <c r="BI378" s="51" t="s">
        <v>4217</v>
      </c>
      <c r="BJ378" s="30" t="s">
        <v>4233</v>
      </c>
      <c r="BK378" s="30" t="s">
        <v>5857</v>
      </c>
      <c r="BL378" s="30" t="s">
        <v>2862</v>
      </c>
      <c r="BM378" s="30" t="s">
        <v>5881</v>
      </c>
      <c r="BN378" s="83" t="s">
        <v>5892</v>
      </c>
      <c r="BO378" s="83" t="s">
        <v>5871</v>
      </c>
      <c r="BP378" s="83" t="s">
        <v>4480</v>
      </c>
      <c r="BQ378" s="83" t="s">
        <v>4235</v>
      </c>
      <c r="BR378" s="83"/>
      <c r="BS378" s="83"/>
      <c r="BT378" s="351" t="s">
        <v>3823</v>
      </c>
      <c r="BU378" s="363" t="s">
        <v>3824</v>
      </c>
      <c r="BV378" s="351" t="s">
        <v>3825</v>
      </c>
      <c r="BW378" s="363" t="s">
        <v>3826</v>
      </c>
      <c r="BX378" s="96" t="str">
        <f t="shared" si="40"/>
        <v>MR315, 17x8.5, 0mm Offset, 5x5, 71.5mm Centerbore, Machined - Clear Coat</v>
      </c>
      <c r="BY378" s="83" t="s">
        <v>4044</v>
      </c>
      <c r="BZ378" s="83" t="s">
        <v>4045</v>
      </c>
      <c r="CA378" s="83" t="str">
        <f t="shared" si="42"/>
        <v>STREET (3XX)</v>
      </c>
    </row>
    <row r="379" spans="1:79" s="39" customFormat="1" ht="15" customHeight="1">
      <c r="A379" s="23">
        <f t="shared" si="39"/>
        <v>377</v>
      </c>
      <c r="B379" s="105" t="s">
        <v>84</v>
      </c>
      <c r="C379" s="105" t="s">
        <v>1072</v>
      </c>
      <c r="D379" s="105" t="s">
        <v>2119</v>
      </c>
      <c r="E379" s="94" t="str">
        <f>CONCATENATE(LEFT(D379,5),VLOOKUP(CONCATENATE(N379,"x",O379),'PART NUMBER GUIDE'!$B$9:$C$45,2,FALSE),VLOOKUP(CONCATENATE(P379, V379), 'PART NUMBER GUIDE'!$Q$6:$R$84, 2, FALSE),VLOOKUP(Y379,'PART NUMBER GUIDE'!$J$8:$K$37,2, FALSE),IF(U379="N/A",IF(ABS(S379)&lt;10,"0"&amp;ABS(S379),ABS(S379)),CONCATENATE(LEFT(U379,1),RIGHT(U379,1))), F379, G379)</f>
        <v>MR31578550500</v>
      </c>
      <c r="F379" s="93"/>
      <c r="G379" s="93"/>
      <c r="H379" s="81" t="s">
        <v>2146</v>
      </c>
      <c r="I379" s="356">
        <v>43340</v>
      </c>
      <c r="J379" s="87" t="s">
        <v>1265</v>
      </c>
      <c r="K379" s="400">
        <v>380.5</v>
      </c>
      <c r="L379" s="95">
        <f t="shared" si="41"/>
        <v>380.5</v>
      </c>
      <c r="M379" s="402"/>
      <c r="N379" s="30">
        <v>17</v>
      </c>
      <c r="O379" s="25">
        <v>8.5</v>
      </c>
      <c r="P379" s="105" t="str">
        <f t="shared" si="37"/>
        <v>5x5</v>
      </c>
      <c r="Q379" s="3">
        <v>5</v>
      </c>
      <c r="R379" s="30">
        <v>5</v>
      </c>
      <c r="S379" s="30">
        <v>0</v>
      </c>
      <c r="T379" s="17">
        <v>4.75</v>
      </c>
      <c r="U379" s="106" t="s">
        <v>85</v>
      </c>
      <c r="V379" s="17">
        <v>71.5</v>
      </c>
      <c r="W379" s="8">
        <v>26.75</v>
      </c>
      <c r="X379" s="52">
        <v>2650</v>
      </c>
      <c r="Y379" s="80" t="s">
        <v>2309</v>
      </c>
      <c r="Z379" s="81" t="s">
        <v>3002</v>
      </c>
      <c r="AA379" s="369" t="str">
        <f t="shared" si="38"/>
        <v>17x8.5, 5x5, 0 OS</v>
      </c>
      <c r="AB379" s="80" t="s">
        <v>2192</v>
      </c>
      <c r="AC379" s="92">
        <f>_xlfn.IFNA(VLOOKUP(AB379,ACCESSORIES!F:K,6,FALSE),"N/A")</f>
        <v>33</v>
      </c>
      <c r="AD379" s="82" t="s">
        <v>85</v>
      </c>
      <c r="AE379" s="88" t="s">
        <v>1899</v>
      </c>
      <c r="AF379" s="82" t="s">
        <v>85</v>
      </c>
      <c r="AG379" s="88" t="s">
        <v>2629</v>
      </c>
      <c r="AH379" s="9">
        <f>_xlfn.IFNA(VLOOKUP(AG379,ACCESSORIES!F:K,6,FALSE),"N/A")</f>
        <v>1.1000000000000001</v>
      </c>
      <c r="AI379" s="80" t="s">
        <v>266</v>
      </c>
      <c r="AJ379" s="3" t="s">
        <v>85</v>
      </c>
      <c r="AK379" s="3" t="s">
        <v>85</v>
      </c>
      <c r="AL379" s="3" t="s">
        <v>85</v>
      </c>
      <c r="AM379" s="3">
        <v>16.2</v>
      </c>
      <c r="AN379" s="3">
        <v>166</v>
      </c>
      <c r="AO379" s="37">
        <v>8</v>
      </c>
      <c r="AP379" s="37">
        <v>21</v>
      </c>
      <c r="AQ379" s="37">
        <v>41</v>
      </c>
      <c r="AR379" s="37">
        <v>44.7</v>
      </c>
      <c r="AS379" s="37">
        <v>207</v>
      </c>
      <c r="AT379" s="107">
        <v>203</v>
      </c>
      <c r="AU379" s="17">
        <v>71.5</v>
      </c>
      <c r="AV379" s="55">
        <v>38</v>
      </c>
      <c r="AW379" s="55">
        <v>38</v>
      </c>
      <c r="AX379" s="55">
        <v>42</v>
      </c>
      <c r="AY379" s="105" t="s">
        <v>85</v>
      </c>
      <c r="AZ379" s="104" t="str">
        <f>_xlfn.IFNA(VLOOKUP(AY379,ACCESSORIES!F:K,6,FALSE),"N/A")</f>
        <v>N/A</v>
      </c>
      <c r="BA379" s="105" t="s">
        <v>85</v>
      </c>
      <c r="BB379" s="104" t="str">
        <f>_xlfn.IFNA(VLOOKUP(BA379,ACCESSORIES!F:K,6,FALSE),"N/A")</f>
        <v>N/A</v>
      </c>
      <c r="BC379" s="79">
        <v>30.25</v>
      </c>
      <c r="BD379" s="57">
        <v>19.7</v>
      </c>
      <c r="BE379" s="57">
        <v>19.7</v>
      </c>
      <c r="BF379" s="57">
        <v>11</v>
      </c>
      <c r="BG379" s="82">
        <v>36</v>
      </c>
      <c r="BH379" s="122" t="s">
        <v>3551</v>
      </c>
      <c r="BI379" s="51" t="s">
        <v>4217</v>
      </c>
      <c r="BJ379" s="30" t="s">
        <v>4233</v>
      </c>
      <c r="BK379" s="30" t="s">
        <v>5857</v>
      </c>
      <c r="BL379" s="30" t="s">
        <v>2862</v>
      </c>
      <c r="BM379" s="30" t="s">
        <v>5881</v>
      </c>
      <c r="BN379" s="83" t="s">
        <v>5892</v>
      </c>
      <c r="BO379" s="83" t="s">
        <v>5871</v>
      </c>
      <c r="BP379" s="83" t="s">
        <v>4480</v>
      </c>
      <c r="BQ379" s="83" t="s">
        <v>4235</v>
      </c>
      <c r="BR379" s="83"/>
      <c r="BS379" s="83"/>
      <c r="BT379" s="351" t="s">
        <v>3827</v>
      </c>
      <c r="BU379" s="363" t="s">
        <v>3828</v>
      </c>
      <c r="BV379" s="351" t="s">
        <v>3829</v>
      </c>
      <c r="BW379" s="363" t="s">
        <v>3830</v>
      </c>
      <c r="BX379" s="96" t="str">
        <f t="shared" si="40"/>
        <v>MR315, 17x8.5, 0mm Offset, 5x5, 71.5mm Centerbore, Matte Black</v>
      </c>
      <c r="BY379" s="83" t="s">
        <v>4044</v>
      </c>
      <c r="BZ379" s="83" t="s">
        <v>4045</v>
      </c>
      <c r="CA379" s="83" t="str">
        <f t="shared" si="42"/>
        <v>STREET (3XX)</v>
      </c>
    </row>
    <row r="380" spans="1:79" s="39" customFormat="1" ht="15" customHeight="1">
      <c r="A380" s="23">
        <f t="shared" si="39"/>
        <v>378</v>
      </c>
      <c r="B380" s="105" t="s">
        <v>84</v>
      </c>
      <c r="C380" s="105" t="s">
        <v>1072</v>
      </c>
      <c r="D380" s="105" t="s">
        <v>2119</v>
      </c>
      <c r="E380" s="94" t="str">
        <f>CONCATENATE(LEFT(D380,5),VLOOKUP(CONCATENATE(N380,"x",O380),'PART NUMBER GUIDE'!$B$9:$C$45,2,FALSE),VLOOKUP(CONCATENATE(P380, V380), 'PART NUMBER GUIDE'!$Q$6:$R$84, 2, FALSE),VLOOKUP(Y380,'PART NUMBER GUIDE'!$J$8:$K$37,2, FALSE),IF(U380="N/A",IF(ABS(S380)&lt;10,"0"&amp;ABS(S380),ABS(S380)),CONCATENATE(LEFT(U380,1),RIGHT(U380,1))), F380, G380)</f>
        <v>MR31578550100</v>
      </c>
      <c r="F380" s="93"/>
      <c r="G380" s="93"/>
      <c r="H380" s="81" t="s">
        <v>2632</v>
      </c>
      <c r="I380" s="356">
        <v>43340</v>
      </c>
      <c r="J380" s="43" t="s">
        <v>4038</v>
      </c>
      <c r="K380" s="400">
        <v>418</v>
      </c>
      <c r="L380" s="95" t="str">
        <f t="shared" si="41"/>
        <v/>
      </c>
      <c r="M380" s="402"/>
      <c r="N380" s="30">
        <v>17</v>
      </c>
      <c r="O380" s="25">
        <v>8.5</v>
      </c>
      <c r="P380" s="105" t="str">
        <f t="shared" si="37"/>
        <v>5x5</v>
      </c>
      <c r="Q380" s="3">
        <v>5</v>
      </c>
      <c r="R380" s="30">
        <v>5</v>
      </c>
      <c r="S380" s="30">
        <v>0</v>
      </c>
      <c r="T380" s="17">
        <v>4.75</v>
      </c>
      <c r="U380" s="106" t="s">
        <v>85</v>
      </c>
      <c r="V380" s="17">
        <v>71.5</v>
      </c>
      <c r="W380" s="8">
        <v>26.75</v>
      </c>
      <c r="X380" s="52">
        <v>2650</v>
      </c>
      <c r="Y380" s="80" t="s">
        <v>5842</v>
      </c>
      <c r="Z380" s="80" t="s">
        <v>3004</v>
      </c>
      <c r="AA380" s="369" t="str">
        <f t="shared" si="38"/>
        <v>17x8.5, 5x5, 0 OS</v>
      </c>
      <c r="AB380" s="80" t="s">
        <v>2192</v>
      </c>
      <c r="AC380" s="92">
        <f>_xlfn.IFNA(VLOOKUP(AB380,ACCESSORIES!F:K,6,FALSE),"N/A")</f>
        <v>33</v>
      </c>
      <c r="AD380" s="82" t="s">
        <v>85</v>
      </c>
      <c r="AE380" s="88" t="s">
        <v>1899</v>
      </c>
      <c r="AF380" s="82" t="s">
        <v>85</v>
      </c>
      <c r="AG380" s="88" t="s">
        <v>2629</v>
      </c>
      <c r="AH380" s="9">
        <f>_xlfn.IFNA(VLOOKUP(AG380,ACCESSORIES!F:K,6,FALSE),"N/A")</f>
        <v>1.1000000000000001</v>
      </c>
      <c r="AI380" s="80" t="s">
        <v>266</v>
      </c>
      <c r="AJ380" s="3" t="s">
        <v>85</v>
      </c>
      <c r="AK380" s="3" t="s">
        <v>85</v>
      </c>
      <c r="AL380" s="3" t="s">
        <v>85</v>
      </c>
      <c r="AM380" s="3">
        <v>16.2</v>
      </c>
      <c r="AN380" s="3">
        <v>166</v>
      </c>
      <c r="AO380" s="37">
        <v>8</v>
      </c>
      <c r="AP380" s="37">
        <v>21</v>
      </c>
      <c r="AQ380" s="37">
        <v>41</v>
      </c>
      <c r="AR380" s="37">
        <v>44.7</v>
      </c>
      <c r="AS380" s="37">
        <v>207</v>
      </c>
      <c r="AT380" s="107">
        <v>203</v>
      </c>
      <c r="AU380" s="17">
        <v>71.5</v>
      </c>
      <c r="AV380" s="55">
        <v>38</v>
      </c>
      <c r="AW380" s="55">
        <v>38</v>
      </c>
      <c r="AX380" s="55">
        <v>42</v>
      </c>
      <c r="AY380" s="105" t="s">
        <v>85</v>
      </c>
      <c r="AZ380" s="104" t="str">
        <f>_xlfn.IFNA(VLOOKUP(AY380,ACCESSORIES!F:K,6,FALSE),"N/A")</f>
        <v>N/A</v>
      </c>
      <c r="BA380" s="105" t="s">
        <v>85</v>
      </c>
      <c r="BB380" s="104" t="str">
        <f>_xlfn.IFNA(VLOOKUP(BA380,ACCESSORIES!F:K,6,FALSE),"N/A")</f>
        <v>N/A</v>
      </c>
      <c r="BC380" s="79">
        <v>30.25</v>
      </c>
      <c r="BD380" s="57">
        <v>19.7</v>
      </c>
      <c r="BE380" s="57">
        <v>19.7</v>
      </c>
      <c r="BF380" s="57">
        <v>11</v>
      </c>
      <c r="BG380" s="82">
        <v>36</v>
      </c>
      <c r="BH380" s="122" t="s">
        <v>3551</v>
      </c>
      <c r="BI380" s="51" t="s">
        <v>4217</v>
      </c>
      <c r="BJ380" s="30" t="s">
        <v>4233</v>
      </c>
      <c r="BK380" s="30" t="s">
        <v>5857</v>
      </c>
      <c r="BL380" s="30" t="s">
        <v>2862</v>
      </c>
      <c r="BM380" s="30" t="s">
        <v>5881</v>
      </c>
      <c r="BN380" s="83" t="s">
        <v>5892</v>
      </c>
      <c r="BO380" s="83" t="s">
        <v>5871</v>
      </c>
      <c r="BP380" s="83" t="s">
        <v>4480</v>
      </c>
      <c r="BQ380" s="83" t="s">
        <v>4235</v>
      </c>
      <c r="BR380" s="83"/>
      <c r="BS380" s="83"/>
      <c r="BT380" s="351" t="s">
        <v>3831</v>
      </c>
      <c r="BU380" s="363" t="s">
        <v>3832</v>
      </c>
      <c r="BV380" s="351" t="s">
        <v>3833</v>
      </c>
      <c r="BW380" s="363" t="s">
        <v>3834</v>
      </c>
      <c r="BX380" s="96" t="str">
        <f t="shared" si="40"/>
        <v>CLOSEOUT - MR315, 17x8.5, 0mm Offset, 5x5, 71.5mm Centerbore, Gold - Black Lip</v>
      </c>
      <c r="BY380" s="83" t="s">
        <v>4044</v>
      </c>
      <c r="BZ380" s="83" t="s">
        <v>4045</v>
      </c>
      <c r="CA380" s="83" t="str">
        <f t="shared" si="42"/>
        <v>STREET (3XX)</v>
      </c>
    </row>
    <row r="381" spans="1:79" s="39" customFormat="1" ht="15" customHeight="1">
      <c r="A381" s="23">
        <f t="shared" si="39"/>
        <v>379</v>
      </c>
      <c r="B381" s="105" t="s">
        <v>84</v>
      </c>
      <c r="C381" s="105" t="s">
        <v>1072</v>
      </c>
      <c r="D381" s="105" t="s">
        <v>2119</v>
      </c>
      <c r="E381" s="94" t="str">
        <f>CONCATENATE(LEFT(D381,5),VLOOKUP(CONCATENATE(N381,"x",O381),'PART NUMBER GUIDE'!$B$9:$C$45,2,FALSE),VLOOKUP(CONCATENATE(P381, V381), 'PART NUMBER GUIDE'!$Q$6:$R$84, 2, FALSE),VLOOKUP(Y381,'PART NUMBER GUIDE'!$J$8:$K$37,2, FALSE),IF(U381="N/A",IF(ABS(S381)&lt;10,"0"&amp;ABS(S381),ABS(S381)),CONCATENATE(LEFT(U381,1),RIGHT(U381,1))), F381, G381)</f>
        <v>MR31578558500</v>
      </c>
      <c r="F381" s="93"/>
      <c r="G381" s="93"/>
      <c r="H381" s="81" t="s">
        <v>2148</v>
      </c>
      <c r="I381" s="356">
        <v>43340</v>
      </c>
      <c r="J381" s="87" t="s">
        <v>1265</v>
      </c>
      <c r="K381" s="400">
        <v>380.5</v>
      </c>
      <c r="L381" s="95">
        <f t="shared" si="41"/>
        <v>380.5</v>
      </c>
      <c r="M381" s="402"/>
      <c r="N381" s="30">
        <v>17</v>
      </c>
      <c r="O381" s="25">
        <v>8.5</v>
      </c>
      <c r="P381" s="105" t="str">
        <f t="shared" si="37"/>
        <v>5x150</v>
      </c>
      <c r="Q381" s="3">
        <v>5</v>
      </c>
      <c r="R381" s="30">
        <v>150</v>
      </c>
      <c r="S381" s="30">
        <v>0</v>
      </c>
      <c r="T381" s="17">
        <v>4.75</v>
      </c>
      <c r="U381" s="106" t="s">
        <v>85</v>
      </c>
      <c r="V381" s="17">
        <v>110.5</v>
      </c>
      <c r="W381" s="8">
        <v>28.24</v>
      </c>
      <c r="X381" s="52">
        <v>2650</v>
      </c>
      <c r="Y381" s="80" t="s">
        <v>2309</v>
      </c>
      <c r="Z381" s="81" t="s">
        <v>3002</v>
      </c>
      <c r="AA381" s="369" t="str">
        <f t="shared" si="38"/>
        <v>17x8.5, 5x150, 0 OS</v>
      </c>
      <c r="AB381" s="147" t="s">
        <v>2194</v>
      </c>
      <c r="AC381" s="92">
        <f>_xlfn.IFNA(VLOOKUP(AB381,ACCESSORIES!F:K,6,FALSE),"N/A")</f>
        <v>33</v>
      </c>
      <c r="AD381" s="82" t="s">
        <v>85</v>
      </c>
      <c r="AE381" s="88" t="s">
        <v>1899</v>
      </c>
      <c r="AF381" s="82" t="s">
        <v>85</v>
      </c>
      <c r="AG381" s="88" t="s">
        <v>2629</v>
      </c>
      <c r="AH381" s="9">
        <f>_xlfn.IFNA(VLOOKUP(AG381,ACCESSORIES!F:K,6,FALSE),"N/A")</f>
        <v>1.1000000000000001</v>
      </c>
      <c r="AI381" s="80" t="s">
        <v>266</v>
      </c>
      <c r="AJ381" s="3" t="s">
        <v>85</v>
      </c>
      <c r="AK381" s="3" t="s">
        <v>85</v>
      </c>
      <c r="AL381" s="3" t="s">
        <v>85</v>
      </c>
      <c r="AM381" s="3">
        <v>16.2</v>
      </c>
      <c r="AN381" s="3">
        <v>180</v>
      </c>
      <c r="AO381" s="37">
        <v>3</v>
      </c>
      <c r="AP381" s="37">
        <v>17</v>
      </c>
      <c r="AQ381" s="37">
        <v>40</v>
      </c>
      <c r="AR381" s="37">
        <v>44.7</v>
      </c>
      <c r="AS381" s="37">
        <v>207</v>
      </c>
      <c r="AT381" s="107">
        <v>203</v>
      </c>
      <c r="AU381" s="17">
        <v>110.5</v>
      </c>
      <c r="AV381" s="55">
        <v>43</v>
      </c>
      <c r="AW381" s="55">
        <v>43</v>
      </c>
      <c r="AX381" s="55">
        <v>42</v>
      </c>
      <c r="AY381" s="105" t="s">
        <v>85</v>
      </c>
      <c r="AZ381" s="104" t="str">
        <f>_xlfn.IFNA(VLOOKUP(AY381,ACCESSORIES!F:K,6,FALSE),"N/A")</f>
        <v>N/A</v>
      </c>
      <c r="BA381" s="105" t="s">
        <v>85</v>
      </c>
      <c r="BB381" s="104" t="str">
        <f>_xlfn.IFNA(VLOOKUP(BA381,ACCESSORIES!F:K,6,FALSE),"N/A")</f>
        <v>N/A</v>
      </c>
      <c r="BC381" s="79">
        <v>33.4</v>
      </c>
      <c r="BD381" s="57">
        <v>19.7</v>
      </c>
      <c r="BE381" s="57">
        <v>19.7</v>
      </c>
      <c r="BF381" s="57">
        <v>11</v>
      </c>
      <c r="BG381" s="82">
        <v>36</v>
      </c>
      <c r="BH381" s="122" t="s">
        <v>3551</v>
      </c>
      <c r="BI381" s="51" t="s">
        <v>4217</v>
      </c>
      <c r="BJ381" s="30" t="s">
        <v>4233</v>
      </c>
      <c r="BK381" s="30" t="s">
        <v>5857</v>
      </c>
      <c r="BL381" s="30" t="s">
        <v>2862</v>
      </c>
      <c r="BM381" s="30" t="s">
        <v>5881</v>
      </c>
      <c r="BN381" s="83" t="s">
        <v>5892</v>
      </c>
      <c r="BO381" s="83" t="s">
        <v>5871</v>
      </c>
      <c r="BP381" s="83" t="s">
        <v>4480</v>
      </c>
      <c r="BQ381" s="83" t="s">
        <v>4235</v>
      </c>
      <c r="BR381" s="83"/>
      <c r="BS381" s="83"/>
      <c r="BT381" s="351" t="s">
        <v>3827</v>
      </c>
      <c r="BU381" s="363" t="s">
        <v>3828</v>
      </c>
      <c r="BV381" s="351" t="s">
        <v>3829</v>
      </c>
      <c r="BW381" s="363" t="s">
        <v>3830</v>
      </c>
      <c r="BX381" s="96" t="str">
        <f t="shared" si="40"/>
        <v>MR315, 17x8.5, 0mm Offset, 5x150, 110.5mm Centerbore, Matte Black</v>
      </c>
      <c r="BY381" s="83" t="s">
        <v>4044</v>
      </c>
      <c r="BZ381" s="83" t="s">
        <v>4045</v>
      </c>
      <c r="CA381" s="83" t="str">
        <f t="shared" si="42"/>
        <v>STREET (3XX)</v>
      </c>
    </row>
    <row r="382" spans="1:79" s="39" customFormat="1" ht="15" customHeight="1">
      <c r="A382" s="23">
        <f t="shared" si="39"/>
        <v>380</v>
      </c>
      <c r="B382" s="105" t="s">
        <v>84</v>
      </c>
      <c r="C382" s="105" t="s">
        <v>1072</v>
      </c>
      <c r="D382" s="105" t="s">
        <v>2119</v>
      </c>
      <c r="E382" s="94" t="str">
        <f>CONCATENATE(LEFT(D382,5),VLOOKUP(CONCATENATE(N382,"x",O382),'PART NUMBER GUIDE'!$B$9:$C$45,2,FALSE),VLOOKUP(CONCATENATE(P382, V382), 'PART NUMBER GUIDE'!$Q$6:$R$84, 2, FALSE),VLOOKUP(Y382,'PART NUMBER GUIDE'!$J$8:$K$37,2, FALSE),IF(U382="N/A",IF(ABS(S382)&lt;10,"0"&amp;ABS(S382),ABS(S382)),CONCATENATE(LEFT(U382,1),RIGHT(U382,1))), F382, G382)</f>
        <v>MR31578558300</v>
      </c>
      <c r="F382" s="93"/>
      <c r="G382" s="93"/>
      <c r="H382" s="81" t="s">
        <v>2647</v>
      </c>
      <c r="I382" s="356">
        <v>43340</v>
      </c>
      <c r="J382" s="87" t="s">
        <v>1265</v>
      </c>
      <c r="K382" s="400">
        <v>380.5</v>
      </c>
      <c r="L382" s="95">
        <f t="shared" si="41"/>
        <v>380.5</v>
      </c>
      <c r="M382" s="402"/>
      <c r="N382" s="30">
        <v>17</v>
      </c>
      <c r="O382" s="25">
        <v>8.5</v>
      </c>
      <c r="P382" s="105" t="str">
        <f t="shared" si="37"/>
        <v>5x150</v>
      </c>
      <c r="Q382" s="3">
        <v>5</v>
      </c>
      <c r="R382" s="30">
        <v>150</v>
      </c>
      <c r="S382" s="30">
        <v>0</v>
      </c>
      <c r="T382" s="17">
        <v>4.75</v>
      </c>
      <c r="U382" s="106" t="s">
        <v>85</v>
      </c>
      <c r="V382" s="17">
        <v>110.5</v>
      </c>
      <c r="W382" s="8">
        <v>26.75</v>
      </c>
      <c r="X382" s="52">
        <v>2650</v>
      </c>
      <c r="Y382" s="48" t="s">
        <v>5824</v>
      </c>
      <c r="Z382" s="81" t="s">
        <v>196</v>
      </c>
      <c r="AA382" s="369" t="str">
        <f t="shared" si="38"/>
        <v>17x8.5, 5x150, 0 OS</v>
      </c>
      <c r="AB382" s="83" t="s">
        <v>2194</v>
      </c>
      <c r="AC382" s="92">
        <f>_xlfn.IFNA(VLOOKUP(AB382,ACCESSORIES!F:K,6,FALSE),"N/A")</f>
        <v>33</v>
      </c>
      <c r="AD382" s="82" t="s">
        <v>85</v>
      </c>
      <c r="AE382" s="88" t="s">
        <v>1899</v>
      </c>
      <c r="AF382" s="82" t="s">
        <v>85</v>
      </c>
      <c r="AG382" s="88" t="s">
        <v>2629</v>
      </c>
      <c r="AH382" s="9">
        <f>_xlfn.IFNA(VLOOKUP(AG382,ACCESSORIES!F:K,6,FALSE),"N/A")</f>
        <v>1.1000000000000001</v>
      </c>
      <c r="AI382" s="80" t="s">
        <v>266</v>
      </c>
      <c r="AJ382" s="3" t="s">
        <v>85</v>
      </c>
      <c r="AK382" s="3" t="s">
        <v>85</v>
      </c>
      <c r="AL382" s="3" t="s">
        <v>85</v>
      </c>
      <c r="AM382" s="3">
        <v>16.2</v>
      </c>
      <c r="AN382" s="3">
        <v>180</v>
      </c>
      <c r="AO382" s="37">
        <v>3</v>
      </c>
      <c r="AP382" s="37">
        <v>17</v>
      </c>
      <c r="AQ382" s="37">
        <v>40</v>
      </c>
      <c r="AR382" s="37">
        <v>44.7</v>
      </c>
      <c r="AS382" s="37">
        <v>207</v>
      </c>
      <c r="AT382" s="107">
        <v>203</v>
      </c>
      <c r="AU382" s="17">
        <v>110.5</v>
      </c>
      <c r="AV382" s="55">
        <v>43</v>
      </c>
      <c r="AW382" s="55">
        <v>43</v>
      </c>
      <c r="AX382" s="55">
        <v>42</v>
      </c>
      <c r="AY382" s="105" t="s">
        <v>85</v>
      </c>
      <c r="AZ382" s="104" t="str">
        <f>_xlfn.IFNA(VLOOKUP(AY382,ACCESSORIES!F:K,6,FALSE),"N/A")</f>
        <v>N/A</v>
      </c>
      <c r="BA382" s="105" t="s">
        <v>85</v>
      </c>
      <c r="BB382" s="104" t="str">
        <f>_xlfn.IFNA(VLOOKUP(BA382,ACCESSORIES!F:K,6,FALSE),"N/A")</f>
        <v>N/A</v>
      </c>
      <c r="BC382" s="79">
        <v>30.25</v>
      </c>
      <c r="BD382" s="57">
        <v>19.7</v>
      </c>
      <c r="BE382" s="57">
        <v>19.7</v>
      </c>
      <c r="BF382" s="57">
        <v>11</v>
      </c>
      <c r="BG382" s="82">
        <v>36</v>
      </c>
      <c r="BH382" s="122" t="s">
        <v>3551</v>
      </c>
      <c r="BI382" s="51" t="s">
        <v>4217</v>
      </c>
      <c r="BJ382" s="30" t="s">
        <v>4233</v>
      </c>
      <c r="BK382" s="30" t="s">
        <v>5857</v>
      </c>
      <c r="BL382" s="30" t="s">
        <v>2862</v>
      </c>
      <c r="BM382" s="30" t="s">
        <v>5881</v>
      </c>
      <c r="BN382" s="83" t="s">
        <v>5892</v>
      </c>
      <c r="BO382" s="83" t="s">
        <v>5871</v>
      </c>
      <c r="BP382" s="83" t="s">
        <v>4480</v>
      </c>
      <c r="BQ382" s="83" t="s">
        <v>4235</v>
      </c>
      <c r="BR382" s="83"/>
      <c r="BS382" s="83"/>
      <c r="BT382" s="351" t="s">
        <v>3823</v>
      </c>
      <c r="BU382" s="363" t="s">
        <v>3824</v>
      </c>
      <c r="BV382" s="351" t="s">
        <v>3825</v>
      </c>
      <c r="BW382" s="363" t="s">
        <v>3826</v>
      </c>
      <c r="BX382" s="96" t="str">
        <f t="shared" si="40"/>
        <v>MR315, 17x8.5, 0mm Offset, 5x150, 110.5mm Centerbore, Machined - Clear Coat</v>
      </c>
      <c r="BY382" s="83" t="s">
        <v>4044</v>
      </c>
      <c r="BZ382" s="83" t="s">
        <v>4045</v>
      </c>
      <c r="CA382" s="83" t="str">
        <f t="shared" si="42"/>
        <v>STREET (3XX)</v>
      </c>
    </row>
    <row r="383" spans="1:79" s="39" customFormat="1" ht="15" customHeight="1">
      <c r="A383" s="23">
        <f t="shared" si="39"/>
        <v>381</v>
      </c>
      <c r="B383" s="105" t="s">
        <v>84</v>
      </c>
      <c r="C383" s="105" t="s">
        <v>1072</v>
      </c>
      <c r="D383" s="105" t="s">
        <v>2119</v>
      </c>
      <c r="E383" s="94" t="str">
        <f>CONCATENATE(LEFT(D383,5),VLOOKUP(CONCATENATE(N383,"x",O383),'PART NUMBER GUIDE'!$B$9:$C$45,2,FALSE),VLOOKUP(CONCATENATE(P383, V383), 'PART NUMBER GUIDE'!$Q$6:$R$84, 2, FALSE),VLOOKUP(Y383,'PART NUMBER GUIDE'!$J$8:$K$37,2, FALSE),IF(U383="N/A",IF(ABS(S383)&lt;10,"0"&amp;ABS(S383),ABS(S383)),CONCATENATE(LEFT(U383,1),RIGHT(U383,1))), F383, G383)</f>
        <v>MR31578562500</v>
      </c>
      <c r="F383" s="93"/>
      <c r="G383" s="93"/>
      <c r="H383" s="81" t="s">
        <v>2150</v>
      </c>
      <c r="I383" s="356">
        <v>43340</v>
      </c>
      <c r="J383" s="87" t="s">
        <v>1265</v>
      </c>
      <c r="K383" s="400">
        <v>380.5</v>
      </c>
      <c r="L383" s="95">
        <f t="shared" si="41"/>
        <v>380.5</v>
      </c>
      <c r="M383" s="402"/>
      <c r="N383" s="30">
        <v>17</v>
      </c>
      <c r="O383" s="25">
        <v>8.5</v>
      </c>
      <c r="P383" s="105" t="str">
        <f t="shared" si="37"/>
        <v>6x120</v>
      </c>
      <c r="Q383" s="3">
        <v>6</v>
      </c>
      <c r="R383" s="30">
        <v>120</v>
      </c>
      <c r="S383" s="30">
        <v>0</v>
      </c>
      <c r="T383" s="17">
        <v>4.75</v>
      </c>
      <c r="U383" s="106" t="s">
        <v>85</v>
      </c>
      <c r="V383" s="17">
        <v>67</v>
      </c>
      <c r="W383" s="8">
        <v>26.75</v>
      </c>
      <c r="X383" s="52">
        <v>2650</v>
      </c>
      <c r="Y383" s="80" t="s">
        <v>2309</v>
      </c>
      <c r="Z383" s="81" t="s">
        <v>3002</v>
      </c>
      <c r="AA383" s="369" t="str">
        <f t="shared" si="38"/>
        <v>17x8.5, 6x120, 0 OS</v>
      </c>
      <c r="AB383" s="80" t="s">
        <v>2191</v>
      </c>
      <c r="AC383" s="92">
        <f>_xlfn.IFNA(VLOOKUP(AB383,ACCESSORIES!F:K,6,FALSE),"N/A")</f>
        <v>33</v>
      </c>
      <c r="AD383" s="82" t="s">
        <v>85</v>
      </c>
      <c r="AE383" s="88" t="s">
        <v>1899</v>
      </c>
      <c r="AF383" s="82" t="s">
        <v>85</v>
      </c>
      <c r="AG383" s="88" t="s">
        <v>2629</v>
      </c>
      <c r="AH383" s="9">
        <f>_xlfn.IFNA(VLOOKUP(AG383,ACCESSORIES!F:K,6,FALSE),"N/A")</f>
        <v>1.1000000000000001</v>
      </c>
      <c r="AI383" s="3" t="s">
        <v>265</v>
      </c>
      <c r="AJ383" s="3" t="s">
        <v>85</v>
      </c>
      <c r="AK383" s="3" t="s">
        <v>85</v>
      </c>
      <c r="AL383" s="3" t="s">
        <v>85</v>
      </c>
      <c r="AM383" s="3">
        <v>16.2</v>
      </c>
      <c r="AN383" s="3">
        <v>160</v>
      </c>
      <c r="AO383" s="37">
        <v>13</v>
      </c>
      <c r="AP383" s="37">
        <v>26</v>
      </c>
      <c r="AQ383" s="37">
        <v>42</v>
      </c>
      <c r="AR383" s="37">
        <v>44.7</v>
      </c>
      <c r="AS383" s="37">
        <v>207</v>
      </c>
      <c r="AT383" s="107">
        <v>203</v>
      </c>
      <c r="AU383" s="17">
        <v>67</v>
      </c>
      <c r="AV383" s="55">
        <v>38</v>
      </c>
      <c r="AW383" s="55">
        <v>38</v>
      </c>
      <c r="AX383" s="55">
        <v>42</v>
      </c>
      <c r="AY383" s="105" t="s">
        <v>85</v>
      </c>
      <c r="AZ383" s="104" t="str">
        <f>_xlfn.IFNA(VLOOKUP(AY383,ACCESSORIES!F:K,6,FALSE),"N/A")</f>
        <v>N/A</v>
      </c>
      <c r="BA383" s="105" t="s">
        <v>85</v>
      </c>
      <c r="BB383" s="104" t="str">
        <f>_xlfn.IFNA(VLOOKUP(BA383,ACCESSORIES!F:K,6,FALSE),"N/A")</f>
        <v>N/A</v>
      </c>
      <c r="BC383" s="79">
        <v>30.25</v>
      </c>
      <c r="BD383" s="57">
        <v>19.7</v>
      </c>
      <c r="BE383" s="57">
        <v>19.7</v>
      </c>
      <c r="BF383" s="57">
        <v>11</v>
      </c>
      <c r="BG383" s="82">
        <v>36</v>
      </c>
      <c r="BH383" s="122" t="s">
        <v>3551</v>
      </c>
      <c r="BI383" s="51" t="s">
        <v>4217</v>
      </c>
      <c r="BJ383" s="30" t="s">
        <v>4233</v>
      </c>
      <c r="BK383" s="30" t="s">
        <v>5857</v>
      </c>
      <c r="BL383" s="30" t="s">
        <v>2862</v>
      </c>
      <c r="BM383" s="30" t="s">
        <v>5881</v>
      </c>
      <c r="BN383" s="83" t="s">
        <v>5892</v>
      </c>
      <c r="BO383" s="83" t="s">
        <v>5871</v>
      </c>
      <c r="BP383" s="83" t="s">
        <v>4480</v>
      </c>
      <c r="BQ383" s="83" t="s">
        <v>4235</v>
      </c>
      <c r="BR383" s="83"/>
      <c r="BS383" s="83"/>
      <c r="BT383" s="351" t="s">
        <v>3811</v>
      </c>
      <c r="BU383" s="363" t="s">
        <v>3812</v>
      </c>
      <c r="BV383" s="351" t="s">
        <v>3813</v>
      </c>
      <c r="BW383" s="363" t="s">
        <v>3814</v>
      </c>
      <c r="BX383" s="96" t="str">
        <f t="shared" si="40"/>
        <v>MR315, 17x8.5, 0mm Offset, 6x120, 67mm Centerbore, Matte Black</v>
      </c>
      <c r="BY383" s="83" t="s">
        <v>4044</v>
      </c>
      <c r="BZ383" s="83" t="s">
        <v>4045</v>
      </c>
      <c r="CA383" s="83" t="str">
        <f t="shared" si="42"/>
        <v>STREET (3XX)</v>
      </c>
    </row>
    <row r="384" spans="1:79" s="39" customFormat="1" ht="15" customHeight="1">
      <c r="A384" s="23">
        <f t="shared" si="39"/>
        <v>382</v>
      </c>
      <c r="B384" s="105" t="s">
        <v>84</v>
      </c>
      <c r="C384" s="105" t="s">
        <v>1072</v>
      </c>
      <c r="D384" s="105" t="s">
        <v>2119</v>
      </c>
      <c r="E384" s="94" t="str">
        <f>CONCATENATE(LEFT(D384,5),VLOOKUP(CONCATENATE(N384,"x",O384),'PART NUMBER GUIDE'!$B$9:$C$45,2,FALSE),VLOOKUP(CONCATENATE(P384, V384), 'PART NUMBER GUIDE'!$Q$6:$R$84, 2, FALSE),VLOOKUP(Y384,'PART NUMBER GUIDE'!$J$8:$K$37,2, FALSE),IF(U384="N/A",IF(ABS(S384)&lt;10,"0"&amp;ABS(S384),ABS(S384)),CONCATENATE(LEFT(U384,1),RIGHT(U384,1))), F384, G384)</f>
        <v>MR31578562100</v>
      </c>
      <c r="F384" s="93"/>
      <c r="G384" s="93"/>
      <c r="H384" s="81" t="s">
        <v>2634</v>
      </c>
      <c r="I384" s="356">
        <v>43340</v>
      </c>
      <c r="J384" s="43" t="s">
        <v>4038</v>
      </c>
      <c r="K384" s="400">
        <v>418</v>
      </c>
      <c r="L384" s="95" t="str">
        <f t="shared" si="41"/>
        <v/>
      </c>
      <c r="M384" s="402"/>
      <c r="N384" s="30">
        <v>17</v>
      </c>
      <c r="O384" s="25">
        <v>8.5</v>
      </c>
      <c r="P384" s="105" t="str">
        <f t="shared" si="37"/>
        <v>6x120</v>
      </c>
      <c r="Q384" s="3">
        <v>6</v>
      </c>
      <c r="R384" s="30">
        <v>120</v>
      </c>
      <c r="S384" s="30">
        <v>0</v>
      </c>
      <c r="T384" s="17">
        <v>4.75</v>
      </c>
      <c r="U384" s="106" t="s">
        <v>85</v>
      </c>
      <c r="V384" s="17">
        <v>67</v>
      </c>
      <c r="W384" s="8">
        <v>28.42</v>
      </c>
      <c r="X384" s="52">
        <v>2650</v>
      </c>
      <c r="Y384" s="80" t="s">
        <v>5842</v>
      </c>
      <c r="Z384" s="80" t="s">
        <v>3004</v>
      </c>
      <c r="AA384" s="369" t="str">
        <f t="shared" si="38"/>
        <v>17x8.5, 6x120, 0 OS</v>
      </c>
      <c r="AB384" s="80" t="s">
        <v>2191</v>
      </c>
      <c r="AC384" s="92">
        <f>_xlfn.IFNA(VLOOKUP(AB384,ACCESSORIES!F:K,6,FALSE),"N/A")</f>
        <v>33</v>
      </c>
      <c r="AD384" s="82" t="s">
        <v>85</v>
      </c>
      <c r="AE384" s="88" t="s">
        <v>1899</v>
      </c>
      <c r="AF384" s="82" t="s">
        <v>85</v>
      </c>
      <c r="AG384" s="88" t="s">
        <v>2629</v>
      </c>
      <c r="AH384" s="9">
        <f>_xlfn.IFNA(VLOOKUP(AG384,ACCESSORIES!F:K,6,FALSE),"N/A")</f>
        <v>1.1000000000000001</v>
      </c>
      <c r="AI384" s="3" t="s">
        <v>265</v>
      </c>
      <c r="AJ384" s="3" t="s">
        <v>85</v>
      </c>
      <c r="AK384" s="3" t="s">
        <v>85</v>
      </c>
      <c r="AL384" s="3" t="s">
        <v>85</v>
      </c>
      <c r="AM384" s="3">
        <v>16.2</v>
      </c>
      <c r="AN384" s="3">
        <v>160</v>
      </c>
      <c r="AO384" s="37">
        <v>13</v>
      </c>
      <c r="AP384" s="37">
        <v>26</v>
      </c>
      <c r="AQ384" s="37">
        <v>42</v>
      </c>
      <c r="AR384" s="37">
        <v>44.7</v>
      </c>
      <c r="AS384" s="37">
        <v>207</v>
      </c>
      <c r="AT384" s="107">
        <v>203</v>
      </c>
      <c r="AU384" s="17">
        <v>67</v>
      </c>
      <c r="AV384" s="55">
        <v>38</v>
      </c>
      <c r="AW384" s="55">
        <v>38</v>
      </c>
      <c r="AX384" s="55">
        <v>42</v>
      </c>
      <c r="AY384" s="105" t="s">
        <v>85</v>
      </c>
      <c r="AZ384" s="104" t="str">
        <f>_xlfn.IFNA(VLOOKUP(AY384,ACCESSORIES!F:K,6,FALSE),"N/A")</f>
        <v>N/A</v>
      </c>
      <c r="BA384" s="105" t="s">
        <v>85</v>
      </c>
      <c r="BB384" s="104" t="str">
        <f>_xlfn.IFNA(VLOOKUP(BA384,ACCESSORIES!F:K,6,FALSE),"N/A")</f>
        <v>N/A</v>
      </c>
      <c r="BC384" s="79">
        <v>33.42</v>
      </c>
      <c r="BD384" s="57">
        <v>19.7</v>
      </c>
      <c r="BE384" s="57">
        <v>19.7</v>
      </c>
      <c r="BF384" s="57">
        <v>11</v>
      </c>
      <c r="BG384" s="82">
        <v>36</v>
      </c>
      <c r="BH384" s="122" t="s">
        <v>3551</v>
      </c>
      <c r="BI384" s="51" t="s">
        <v>4217</v>
      </c>
      <c r="BJ384" s="30" t="s">
        <v>4233</v>
      </c>
      <c r="BK384" s="30" t="s">
        <v>5857</v>
      </c>
      <c r="BL384" s="30" t="s">
        <v>2862</v>
      </c>
      <c r="BM384" s="30" t="s">
        <v>5881</v>
      </c>
      <c r="BN384" s="83" t="s">
        <v>5892</v>
      </c>
      <c r="BO384" s="83" t="s">
        <v>5871</v>
      </c>
      <c r="BP384" s="83" t="s">
        <v>4480</v>
      </c>
      <c r="BQ384" s="83" t="s">
        <v>4235</v>
      </c>
      <c r="BR384" s="83"/>
      <c r="BS384" s="83"/>
      <c r="BT384" s="351" t="s">
        <v>3815</v>
      </c>
      <c r="BU384" s="363" t="s">
        <v>3816</v>
      </c>
      <c r="BV384" s="351" t="s">
        <v>3817</v>
      </c>
      <c r="BW384" s="363" t="s">
        <v>3818</v>
      </c>
      <c r="BX384" s="96" t="str">
        <f t="shared" si="40"/>
        <v>CLOSEOUT - MR315, 17x8.5, 0mm Offset, 6x120, 67mm Centerbore, Gold - Black Lip</v>
      </c>
      <c r="BY384" s="83" t="s">
        <v>4044</v>
      </c>
      <c r="BZ384" s="83" t="s">
        <v>4045</v>
      </c>
      <c r="CA384" s="83" t="str">
        <f t="shared" si="42"/>
        <v>STREET (3XX)</v>
      </c>
    </row>
    <row r="385" spans="1:79" s="39" customFormat="1" ht="15" customHeight="1">
      <c r="A385" s="23">
        <f t="shared" si="39"/>
        <v>383</v>
      </c>
      <c r="B385" s="105" t="s">
        <v>84</v>
      </c>
      <c r="C385" s="105" t="s">
        <v>1072</v>
      </c>
      <c r="D385" s="105" t="s">
        <v>2119</v>
      </c>
      <c r="E385" s="94" t="str">
        <f>CONCATENATE(LEFT(D385,5),VLOOKUP(CONCATENATE(N385,"x",O385),'PART NUMBER GUIDE'!$B$9:$C$45,2,FALSE),VLOOKUP(CONCATENATE(P385, V385), 'PART NUMBER GUIDE'!$Q$6:$R$84, 2, FALSE),VLOOKUP(Y385,'PART NUMBER GUIDE'!$J$8:$K$37,2, FALSE),IF(U385="N/A",IF(ABS(S385)&lt;10,"0"&amp;ABS(S385),ABS(S385)),CONCATENATE(LEFT(U385,1),RIGHT(U385,1))), F385, G385)</f>
        <v>MR31578516500</v>
      </c>
      <c r="F385" s="93"/>
      <c r="G385" s="93"/>
      <c r="H385" s="81" t="s">
        <v>2152</v>
      </c>
      <c r="I385" s="356">
        <v>43340</v>
      </c>
      <c r="J385" s="87" t="s">
        <v>1265</v>
      </c>
      <c r="K385" s="400">
        <v>380.5</v>
      </c>
      <c r="L385" s="95">
        <f t="shared" si="41"/>
        <v>380.5</v>
      </c>
      <c r="M385" s="402"/>
      <c r="N385" s="30">
        <v>17</v>
      </c>
      <c r="O385" s="25">
        <v>8.5</v>
      </c>
      <c r="P385" s="105" t="str">
        <f t="shared" si="37"/>
        <v>6x135</v>
      </c>
      <c r="Q385" s="3">
        <v>6</v>
      </c>
      <c r="R385" s="30">
        <v>135</v>
      </c>
      <c r="S385" s="30">
        <v>0</v>
      </c>
      <c r="T385" s="17">
        <v>4.75</v>
      </c>
      <c r="U385" s="106" t="s">
        <v>85</v>
      </c>
      <c r="V385" s="17">
        <v>87</v>
      </c>
      <c r="W385" s="8">
        <v>27.78</v>
      </c>
      <c r="X385" s="52">
        <v>2650</v>
      </c>
      <c r="Y385" s="80" t="s">
        <v>2309</v>
      </c>
      <c r="Z385" s="81" t="s">
        <v>3002</v>
      </c>
      <c r="AA385" s="369" t="str">
        <f t="shared" si="38"/>
        <v>17x8.5, 6x135, 0 OS</v>
      </c>
      <c r="AB385" s="80" t="s">
        <v>2193</v>
      </c>
      <c r="AC385" s="92">
        <f>_xlfn.IFNA(VLOOKUP(AB385,ACCESSORIES!F:K,6,FALSE),"N/A")</f>
        <v>33</v>
      </c>
      <c r="AD385" s="82" t="s">
        <v>85</v>
      </c>
      <c r="AE385" s="88" t="s">
        <v>1899</v>
      </c>
      <c r="AF385" s="82" t="s">
        <v>85</v>
      </c>
      <c r="AG385" s="88" t="s">
        <v>2629</v>
      </c>
      <c r="AH385" s="9">
        <f>_xlfn.IFNA(VLOOKUP(AG385,ACCESSORIES!F:K,6,FALSE),"N/A")</f>
        <v>1.1000000000000001</v>
      </c>
      <c r="AI385" s="80" t="s">
        <v>266</v>
      </c>
      <c r="AJ385" s="3" t="s">
        <v>85</v>
      </c>
      <c r="AK385" s="3" t="s">
        <v>85</v>
      </c>
      <c r="AL385" s="3" t="s">
        <v>85</v>
      </c>
      <c r="AM385" s="3">
        <v>16.2</v>
      </c>
      <c r="AN385" s="3">
        <v>170</v>
      </c>
      <c r="AO385" s="37">
        <v>7</v>
      </c>
      <c r="AP385" s="37">
        <v>21</v>
      </c>
      <c r="AQ385" s="37">
        <v>41</v>
      </c>
      <c r="AR385" s="37">
        <v>44.7</v>
      </c>
      <c r="AS385" s="37">
        <v>207</v>
      </c>
      <c r="AT385" s="107">
        <v>203</v>
      </c>
      <c r="AU385" s="17">
        <v>87</v>
      </c>
      <c r="AV385" s="55">
        <v>37</v>
      </c>
      <c r="AW385" s="55">
        <v>37</v>
      </c>
      <c r="AX385" s="55">
        <v>42</v>
      </c>
      <c r="AY385" s="105" t="s">
        <v>85</v>
      </c>
      <c r="AZ385" s="104" t="str">
        <f>_xlfn.IFNA(VLOOKUP(AY385,ACCESSORIES!F:K,6,FALSE),"N/A")</f>
        <v>N/A</v>
      </c>
      <c r="BA385" s="105" t="s">
        <v>85</v>
      </c>
      <c r="BB385" s="104" t="str">
        <f>_xlfn.IFNA(VLOOKUP(BA385,ACCESSORIES!F:K,6,FALSE),"N/A")</f>
        <v>N/A</v>
      </c>
      <c r="BC385" s="79">
        <v>33.29</v>
      </c>
      <c r="BD385" s="57">
        <v>19.7</v>
      </c>
      <c r="BE385" s="57">
        <v>19.7</v>
      </c>
      <c r="BF385" s="57">
        <v>11</v>
      </c>
      <c r="BG385" s="82">
        <v>36</v>
      </c>
      <c r="BH385" s="122" t="s">
        <v>3551</v>
      </c>
      <c r="BI385" s="51" t="s">
        <v>4217</v>
      </c>
      <c r="BJ385" s="30" t="s">
        <v>4233</v>
      </c>
      <c r="BK385" s="30" t="s">
        <v>5857</v>
      </c>
      <c r="BL385" s="30" t="s">
        <v>2862</v>
      </c>
      <c r="BM385" s="30" t="s">
        <v>5881</v>
      </c>
      <c r="BN385" s="83" t="s">
        <v>5892</v>
      </c>
      <c r="BO385" s="83" t="s">
        <v>5871</v>
      </c>
      <c r="BP385" s="83" t="s">
        <v>4480</v>
      </c>
      <c r="BQ385" s="83" t="s">
        <v>4235</v>
      </c>
      <c r="BR385" s="83"/>
      <c r="BS385" s="83"/>
      <c r="BT385" s="351" t="s">
        <v>3811</v>
      </c>
      <c r="BU385" s="363" t="s">
        <v>3812</v>
      </c>
      <c r="BV385" s="351" t="s">
        <v>3813</v>
      </c>
      <c r="BW385" s="363" t="s">
        <v>3814</v>
      </c>
      <c r="BX385" s="96" t="str">
        <f t="shared" si="40"/>
        <v>MR315, 17x8.5, 0mm Offset, 6x135, 87mm Centerbore, Matte Black</v>
      </c>
      <c r="BY385" s="83" t="s">
        <v>4044</v>
      </c>
      <c r="BZ385" s="83" t="s">
        <v>4045</v>
      </c>
      <c r="CA385" s="83" t="str">
        <f t="shared" si="42"/>
        <v>STREET (3XX)</v>
      </c>
    </row>
    <row r="386" spans="1:79" s="39" customFormat="1" ht="15" customHeight="1">
      <c r="A386" s="23">
        <f t="shared" si="39"/>
        <v>384</v>
      </c>
      <c r="B386" s="105" t="s">
        <v>84</v>
      </c>
      <c r="C386" s="105" t="s">
        <v>1072</v>
      </c>
      <c r="D386" s="105" t="s">
        <v>2119</v>
      </c>
      <c r="E386" s="94" t="str">
        <f>CONCATENATE(LEFT(D386,5),VLOOKUP(CONCATENATE(N386,"x",O386),'PART NUMBER GUIDE'!$B$9:$C$45,2,FALSE),VLOOKUP(CONCATENATE(P386, V386), 'PART NUMBER GUIDE'!$Q$6:$R$84, 2, FALSE),VLOOKUP(Y386,'PART NUMBER GUIDE'!$J$8:$K$37,2, FALSE),IF(U386="N/A",IF(ABS(S386)&lt;10,"0"&amp;ABS(S386),ABS(S386)),CONCATENATE(LEFT(U386,1),RIGHT(U386,1))), F386, G386)</f>
        <v>MR31578516300</v>
      </c>
      <c r="F386" s="93"/>
      <c r="G386" s="93"/>
      <c r="H386" s="81" t="s">
        <v>2649</v>
      </c>
      <c r="I386" s="356">
        <v>43340</v>
      </c>
      <c r="J386" s="87" t="s">
        <v>1265</v>
      </c>
      <c r="K386" s="400">
        <v>380.5</v>
      </c>
      <c r="L386" s="95">
        <f t="shared" si="41"/>
        <v>380.5</v>
      </c>
      <c r="M386" s="402"/>
      <c r="N386" s="30">
        <v>17</v>
      </c>
      <c r="O386" s="25">
        <v>8.5</v>
      </c>
      <c r="P386" s="105" t="str">
        <f t="shared" si="37"/>
        <v>6x135</v>
      </c>
      <c r="Q386" s="3">
        <v>6</v>
      </c>
      <c r="R386" s="30">
        <v>135</v>
      </c>
      <c r="S386" s="30">
        <v>0</v>
      </c>
      <c r="T386" s="17">
        <v>4.75</v>
      </c>
      <c r="U386" s="106" t="s">
        <v>85</v>
      </c>
      <c r="V386" s="17">
        <v>87</v>
      </c>
      <c r="W386" s="8">
        <v>27.93</v>
      </c>
      <c r="X386" s="52">
        <v>2650</v>
      </c>
      <c r="Y386" s="48" t="s">
        <v>5824</v>
      </c>
      <c r="Z386" s="81" t="s">
        <v>196</v>
      </c>
      <c r="AA386" s="369" t="str">
        <f t="shared" si="38"/>
        <v>17x8.5, 6x135, 0 OS</v>
      </c>
      <c r="AB386" s="80" t="s">
        <v>2193</v>
      </c>
      <c r="AC386" s="92">
        <f>_xlfn.IFNA(VLOOKUP(AB386,ACCESSORIES!F:K,6,FALSE),"N/A")</f>
        <v>33</v>
      </c>
      <c r="AD386" s="82" t="s">
        <v>85</v>
      </c>
      <c r="AE386" s="88" t="s">
        <v>1899</v>
      </c>
      <c r="AF386" s="82" t="s">
        <v>85</v>
      </c>
      <c r="AG386" s="88" t="s">
        <v>2629</v>
      </c>
      <c r="AH386" s="9">
        <f>_xlfn.IFNA(VLOOKUP(AG386,ACCESSORIES!F:K,6,FALSE),"N/A")</f>
        <v>1.1000000000000001</v>
      </c>
      <c r="AI386" s="80" t="s">
        <v>266</v>
      </c>
      <c r="AJ386" s="3" t="s">
        <v>85</v>
      </c>
      <c r="AK386" s="3" t="s">
        <v>85</v>
      </c>
      <c r="AL386" s="3" t="s">
        <v>85</v>
      </c>
      <c r="AM386" s="3">
        <v>16.2</v>
      </c>
      <c r="AN386" s="3">
        <v>170</v>
      </c>
      <c r="AO386" s="37">
        <v>7</v>
      </c>
      <c r="AP386" s="37">
        <v>21</v>
      </c>
      <c r="AQ386" s="37">
        <v>41</v>
      </c>
      <c r="AR386" s="37">
        <v>44.7</v>
      </c>
      <c r="AS386" s="37">
        <v>207</v>
      </c>
      <c r="AT386" s="107">
        <v>203</v>
      </c>
      <c r="AU386" s="17">
        <v>87</v>
      </c>
      <c r="AV386" s="55">
        <v>37</v>
      </c>
      <c r="AW386" s="55">
        <v>37</v>
      </c>
      <c r="AX386" s="55">
        <v>42</v>
      </c>
      <c r="AY386" s="105" t="s">
        <v>85</v>
      </c>
      <c r="AZ386" s="104" t="str">
        <f>_xlfn.IFNA(VLOOKUP(AY386,ACCESSORIES!F:K,6,FALSE),"N/A")</f>
        <v>N/A</v>
      </c>
      <c r="BA386" s="105" t="s">
        <v>85</v>
      </c>
      <c r="BB386" s="104" t="str">
        <f>_xlfn.IFNA(VLOOKUP(BA386,ACCESSORIES!F:K,6,FALSE),"N/A")</f>
        <v>N/A</v>
      </c>
      <c r="BC386" s="79">
        <v>33.11</v>
      </c>
      <c r="BD386" s="57">
        <v>19.7</v>
      </c>
      <c r="BE386" s="57">
        <v>19.7</v>
      </c>
      <c r="BF386" s="57">
        <v>11</v>
      </c>
      <c r="BG386" s="82">
        <v>36</v>
      </c>
      <c r="BH386" s="122" t="s">
        <v>3551</v>
      </c>
      <c r="BI386" s="51" t="s">
        <v>4217</v>
      </c>
      <c r="BJ386" s="30" t="s">
        <v>4233</v>
      </c>
      <c r="BK386" s="30" t="s">
        <v>5857</v>
      </c>
      <c r="BL386" s="30" t="s">
        <v>2862</v>
      </c>
      <c r="BM386" s="30" t="s">
        <v>5881</v>
      </c>
      <c r="BN386" s="83" t="s">
        <v>5892</v>
      </c>
      <c r="BO386" s="83" t="s">
        <v>5871</v>
      </c>
      <c r="BP386" s="83" t="s">
        <v>4480</v>
      </c>
      <c r="BQ386" s="83" t="s">
        <v>4235</v>
      </c>
      <c r="BR386" s="83"/>
      <c r="BS386" s="83"/>
      <c r="BT386" s="351" t="s">
        <v>3819</v>
      </c>
      <c r="BU386" s="363" t="s">
        <v>3820</v>
      </c>
      <c r="BV386" s="351" t="s">
        <v>3821</v>
      </c>
      <c r="BW386" s="363" t="s">
        <v>3822</v>
      </c>
      <c r="BX386" s="96" t="str">
        <f t="shared" si="40"/>
        <v>MR315, 17x8.5, 0mm Offset, 6x135, 87mm Centerbore, Machined - Clear Coat</v>
      </c>
      <c r="BY386" s="83" t="s">
        <v>4044</v>
      </c>
      <c r="BZ386" s="83" t="s">
        <v>4045</v>
      </c>
      <c r="CA386" s="83" t="str">
        <f t="shared" si="42"/>
        <v>STREET (3XX)</v>
      </c>
    </row>
    <row r="387" spans="1:79" s="39" customFormat="1" ht="15" customHeight="1">
      <c r="A387" s="23">
        <f t="shared" si="39"/>
        <v>385</v>
      </c>
      <c r="B387" s="105" t="s">
        <v>84</v>
      </c>
      <c r="C387" s="105" t="s">
        <v>1072</v>
      </c>
      <c r="D387" s="105" t="s">
        <v>2119</v>
      </c>
      <c r="E387" s="94" t="str">
        <f>CONCATENATE(LEFT(D387,5),VLOOKUP(CONCATENATE(N387,"x",O387),'PART NUMBER GUIDE'!$B$9:$C$45,2,FALSE),VLOOKUP(CONCATENATE(P387, V387), 'PART NUMBER GUIDE'!$Q$6:$R$84, 2, FALSE),VLOOKUP(Y387,'PART NUMBER GUIDE'!$J$8:$K$37,2, FALSE),IF(U387="N/A",IF(ABS(S387)&lt;10,"0"&amp;ABS(S387),ABS(S387)),CONCATENATE(LEFT(U387,1),RIGHT(U387,1))), F387, G387)</f>
        <v>MR31578516100</v>
      </c>
      <c r="F387" s="93"/>
      <c r="G387" s="93"/>
      <c r="H387" s="81" t="s">
        <v>2635</v>
      </c>
      <c r="I387" s="356">
        <v>43340</v>
      </c>
      <c r="J387" s="87" t="s">
        <v>1265</v>
      </c>
      <c r="K387" s="400">
        <v>418</v>
      </c>
      <c r="L387" s="95">
        <f t="shared" si="41"/>
        <v>418</v>
      </c>
      <c r="M387" s="402"/>
      <c r="N387" s="30">
        <v>17</v>
      </c>
      <c r="O387" s="25">
        <v>8.5</v>
      </c>
      <c r="P387" s="105" t="str">
        <f t="shared" ref="P387:P450" si="43">CONCATENATE(Q387,"x",R387)</f>
        <v>6x135</v>
      </c>
      <c r="Q387" s="3">
        <v>6</v>
      </c>
      <c r="R387" s="30">
        <v>135</v>
      </c>
      <c r="S387" s="30">
        <v>0</v>
      </c>
      <c r="T387" s="17">
        <v>4.75</v>
      </c>
      <c r="U387" s="106" t="s">
        <v>85</v>
      </c>
      <c r="V387" s="17">
        <v>87</v>
      </c>
      <c r="W387" s="8">
        <v>26.75</v>
      </c>
      <c r="X387" s="52">
        <v>2650</v>
      </c>
      <c r="Y387" s="80" t="s">
        <v>5842</v>
      </c>
      <c r="Z387" s="80" t="s">
        <v>3004</v>
      </c>
      <c r="AA387" s="369" t="str">
        <f t="shared" ref="AA387:AA450" si="44">_xlfn.CONCAT(N387,"x",O387,","," ",P387,","," ",S387," ","OS")</f>
        <v>17x8.5, 6x135, 0 OS</v>
      </c>
      <c r="AB387" s="80" t="s">
        <v>2193</v>
      </c>
      <c r="AC387" s="92">
        <f>_xlfn.IFNA(VLOOKUP(AB387,ACCESSORIES!F:K,6,FALSE),"N/A")</f>
        <v>33</v>
      </c>
      <c r="AD387" s="82" t="s">
        <v>85</v>
      </c>
      <c r="AE387" s="88" t="s">
        <v>1899</v>
      </c>
      <c r="AF387" s="82" t="s">
        <v>85</v>
      </c>
      <c r="AG387" s="88" t="s">
        <v>2629</v>
      </c>
      <c r="AH387" s="9">
        <f>_xlfn.IFNA(VLOOKUP(AG387,ACCESSORIES!F:K,6,FALSE),"N/A")</f>
        <v>1.1000000000000001</v>
      </c>
      <c r="AI387" s="80" t="s">
        <v>266</v>
      </c>
      <c r="AJ387" s="3" t="s">
        <v>85</v>
      </c>
      <c r="AK387" s="3" t="s">
        <v>85</v>
      </c>
      <c r="AL387" s="3" t="s">
        <v>85</v>
      </c>
      <c r="AM387" s="3">
        <v>16.2</v>
      </c>
      <c r="AN387" s="3">
        <v>170</v>
      </c>
      <c r="AO387" s="37">
        <v>7</v>
      </c>
      <c r="AP387" s="37">
        <v>21</v>
      </c>
      <c r="AQ387" s="37">
        <v>41</v>
      </c>
      <c r="AR387" s="37">
        <v>44.7</v>
      </c>
      <c r="AS387" s="37">
        <v>207</v>
      </c>
      <c r="AT387" s="107">
        <v>203</v>
      </c>
      <c r="AU387" s="17">
        <v>87</v>
      </c>
      <c r="AV387" s="55">
        <v>37</v>
      </c>
      <c r="AW387" s="55">
        <v>37</v>
      </c>
      <c r="AX387" s="55">
        <v>42</v>
      </c>
      <c r="AY387" s="105" t="s">
        <v>85</v>
      </c>
      <c r="AZ387" s="104" t="str">
        <f>_xlfn.IFNA(VLOOKUP(AY387,ACCESSORIES!F:K,6,FALSE),"N/A")</f>
        <v>N/A</v>
      </c>
      <c r="BA387" s="105" t="s">
        <v>85</v>
      </c>
      <c r="BB387" s="104" t="str">
        <f>_xlfn.IFNA(VLOOKUP(BA387,ACCESSORIES!F:K,6,FALSE),"N/A")</f>
        <v>N/A</v>
      </c>
      <c r="BC387" s="79">
        <v>30.25</v>
      </c>
      <c r="BD387" s="57">
        <v>19.7</v>
      </c>
      <c r="BE387" s="57">
        <v>19.7</v>
      </c>
      <c r="BF387" s="57">
        <v>11</v>
      </c>
      <c r="BG387" s="82">
        <v>36</v>
      </c>
      <c r="BH387" s="122" t="s">
        <v>3551</v>
      </c>
      <c r="BI387" s="51" t="s">
        <v>4217</v>
      </c>
      <c r="BJ387" s="30" t="s">
        <v>4233</v>
      </c>
      <c r="BK387" s="30" t="s">
        <v>5857</v>
      </c>
      <c r="BL387" s="30" t="s">
        <v>2862</v>
      </c>
      <c r="BM387" s="30" t="s">
        <v>5881</v>
      </c>
      <c r="BN387" s="83" t="s">
        <v>5892</v>
      </c>
      <c r="BO387" s="83" t="s">
        <v>5871</v>
      </c>
      <c r="BP387" s="83" t="s">
        <v>4480</v>
      </c>
      <c r="BQ387" s="83" t="s">
        <v>4235</v>
      </c>
      <c r="BR387" s="83"/>
      <c r="BS387" s="83"/>
      <c r="BT387" s="351" t="s">
        <v>3815</v>
      </c>
      <c r="BU387" s="363" t="s">
        <v>3816</v>
      </c>
      <c r="BV387" s="351" t="s">
        <v>3817</v>
      </c>
      <c r="BW387" s="363" t="s">
        <v>3818</v>
      </c>
      <c r="BX387" s="96" t="str">
        <f t="shared" si="40"/>
        <v>MR315, 17x8.5, 0mm Offset, 6x135, 87mm Centerbore, Gold - Black Lip</v>
      </c>
      <c r="BY387" s="83" t="s">
        <v>4044</v>
      </c>
      <c r="BZ387" s="83" t="s">
        <v>4045</v>
      </c>
      <c r="CA387" s="83" t="str">
        <f t="shared" si="42"/>
        <v>STREET (3XX)</v>
      </c>
    </row>
    <row r="388" spans="1:79" s="39" customFormat="1" ht="15" customHeight="1">
      <c r="A388" s="23">
        <f t="shared" ref="A388:A443" si="45">ROW(B388)-2</f>
        <v>386</v>
      </c>
      <c r="B388" s="105" t="s">
        <v>84</v>
      </c>
      <c r="C388" s="105" t="s">
        <v>1072</v>
      </c>
      <c r="D388" s="105" t="s">
        <v>2119</v>
      </c>
      <c r="E388" s="94" t="str">
        <f>CONCATENATE(LEFT(D388,5),VLOOKUP(CONCATENATE(N388,"x",O388),'PART NUMBER GUIDE'!$B$9:$C$45,2,FALSE),VLOOKUP(CONCATENATE(P388, V388), 'PART NUMBER GUIDE'!$Q$6:$R$84, 2, FALSE),VLOOKUP(Y388,'PART NUMBER GUIDE'!$J$8:$K$37,2, FALSE),IF(U388="N/A",IF(ABS(S388)&lt;10,"0"&amp;ABS(S388),ABS(S388)),CONCATENATE(LEFT(U388,1),RIGHT(U388,1))), F388, G388)</f>
        <v>MR31578560500</v>
      </c>
      <c r="F388" s="93"/>
      <c r="G388" s="93"/>
      <c r="H388" s="81" t="s">
        <v>2154</v>
      </c>
      <c r="I388" s="356">
        <v>43340</v>
      </c>
      <c r="J388" s="87" t="s">
        <v>1265</v>
      </c>
      <c r="K388" s="400">
        <v>380.5</v>
      </c>
      <c r="L388" s="95">
        <f t="shared" si="41"/>
        <v>380.5</v>
      </c>
      <c r="M388" s="402"/>
      <c r="N388" s="30">
        <v>17</v>
      </c>
      <c r="O388" s="25">
        <v>8.5</v>
      </c>
      <c r="P388" s="105" t="str">
        <f t="shared" si="43"/>
        <v>6x5.5</v>
      </c>
      <c r="Q388" s="3">
        <v>6</v>
      </c>
      <c r="R388" s="30">
        <v>5.5</v>
      </c>
      <c r="S388" s="30">
        <v>0</v>
      </c>
      <c r="T388" s="17">
        <v>4.75</v>
      </c>
      <c r="U388" s="106" t="s">
        <v>85</v>
      </c>
      <c r="V388" s="17">
        <v>106.25</v>
      </c>
      <c r="W388" s="8">
        <v>27.78</v>
      </c>
      <c r="X388" s="52">
        <v>2650</v>
      </c>
      <c r="Y388" s="80" t="s">
        <v>2309</v>
      </c>
      <c r="Z388" s="81" t="s">
        <v>3002</v>
      </c>
      <c r="AA388" s="369" t="str">
        <f t="shared" si="44"/>
        <v>17x8.5, 6x5.5, 0 OS</v>
      </c>
      <c r="AB388" s="80" t="s">
        <v>2683</v>
      </c>
      <c r="AC388" s="92">
        <f>_xlfn.IFNA(VLOOKUP(AB388,ACCESSORIES!F:K,6,FALSE),"N/A")</f>
        <v>33</v>
      </c>
      <c r="AD388" s="82" t="s">
        <v>85</v>
      </c>
      <c r="AE388" s="88" t="s">
        <v>1899</v>
      </c>
      <c r="AF388" s="82" t="s">
        <v>85</v>
      </c>
      <c r="AG388" s="88" t="s">
        <v>2629</v>
      </c>
      <c r="AH388" s="9">
        <f>_xlfn.IFNA(VLOOKUP(AG388,ACCESSORIES!F:K,6,FALSE),"N/A")</f>
        <v>1.1000000000000001</v>
      </c>
      <c r="AI388" s="3" t="s">
        <v>265</v>
      </c>
      <c r="AJ388" s="83" t="s">
        <v>1712</v>
      </c>
      <c r="AK388" s="41">
        <f>VLOOKUP(AJ388,ACCESSORIES!F:K,6,FALSE)</f>
        <v>2.75</v>
      </c>
      <c r="AL388" s="3">
        <v>78.3</v>
      </c>
      <c r="AM388" s="3">
        <v>16.2</v>
      </c>
      <c r="AN388" s="3">
        <v>170</v>
      </c>
      <c r="AO388" s="37">
        <v>7</v>
      </c>
      <c r="AP388" s="37">
        <v>21</v>
      </c>
      <c r="AQ388" s="37">
        <v>41</v>
      </c>
      <c r="AR388" s="37">
        <v>44.7</v>
      </c>
      <c r="AS388" s="37">
        <v>207</v>
      </c>
      <c r="AT388" s="107">
        <v>203</v>
      </c>
      <c r="AU388" s="17">
        <v>106.25</v>
      </c>
      <c r="AV388" s="55">
        <v>44</v>
      </c>
      <c r="AW388" s="55">
        <v>44</v>
      </c>
      <c r="AX388" s="55">
        <v>42</v>
      </c>
      <c r="AY388" s="105" t="s">
        <v>85</v>
      </c>
      <c r="AZ388" s="104" t="str">
        <f>_xlfn.IFNA(VLOOKUP(AY388,ACCESSORIES!F:K,6,FALSE),"N/A")</f>
        <v>N/A</v>
      </c>
      <c r="BA388" s="105" t="s">
        <v>85</v>
      </c>
      <c r="BB388" s="104" t="str">
        <f>_xlfn.IFNA(VLOOKUP(BA388,ACCESSORIES!F:K,6,FALSE),"N/A")</f>
        <v>N/A</v>
      </c>
      <c r="BC388" s="79">
        <v>33.090000000000003</v>
      </c>
      <c r="BD388" s="57">
        <v>19.7</v>
      </c>
      <c r="BE388" s="57">
        <v>19.7</v>
      </c>
      <c r="BF388" s="57">
        <v>11</v>
      </c>
      <c r="BG388" s="82">
        <v>36</v>
      </c>
      <c r="BH388" s="122" t="s">
        <v>3551</v>
      </c>
      <c r="BI388" s="51" t="s">
        <v>4217</v>
      </c>
      <c r="BJ388" s="30" t="s">
        <v>4233</v>
      </c>
      <c r="BK388" s="30" t="s">
        <v>5857</v>
      </c>
      <c r="BL388" s="30" t="s">
        <v>2862</v>
      </c>
      <c r="BM388" s="30" t="s">
        <v>5881</v>
      </c>
      <c r="BN388" s="83" t="s">
        <v>5892</v>
      </c>
      <c r="BO388" s="83" t="s">
        <v>5871</v>
      </c>
      <c r="BP388" s="83" t="s">
        <v>4480</v>
      </c>
      <c r="BQ388" s="83" t="s">
        <v>4235</v>
      </c>
      <c r="BR388" s="83"/>
      <c r="BS388" s="83"/>
      <c r="BT388" s="351" t="s">
        <v>3811</v>
      </c>
      <c r="BU388" s="363" t="s">
        <v>3812</v>
      </c>
      <c r="BV388" s="351" t="s">
        <v>3813</v>
      </c>
      <c r="BW388" s="363" t="s">
        <v>3814</v>
      </c>
      <c r="BX388" s="96" t="str">
        <f t="shared" ref="BX388:BX443" si="46">CONCATENATE(IF(J388="Closeout","CLOSEOUT - ",""),D388,", ",N388,"x",O388,", ",IF(U388="N/A","",CONCATENATE(U388,"/")),IF(S388&gt;0,CONCATENATE("+",S388),S388),"mm Offset, ",P388,", ",V388,"mm Centerbore, ",PROPER(Y388),IF(G388="R",", Race Drilled",""),"",IF(BA388="N/A","",CONCATENATE(", w/ ",BA388)))</f>
        <v>MR315, 17x8.5, 0mm Offset, 6x5.5, 106.25mm Centerbore, Matte Black</v>
      </c>
      <c r="BY388" s="83" t="s">
        <v>4044</v>
      </c>
      <c r="BZ388" s="83" t="s">
        <v>4045</v>
      </c>
      <c r="CA388" s="83" t="str">
        <f t="shared" si="42"/>
        <v>STREET (3XX)</v>
      </c>
    </row>
    <row r="389" spans="1:79" s="39" customFormat="1" ht="15" customHeight="1">
      <c r="A389" s="23">
        <f t="shared" si="45"/>
        <v>387</v>
      </c>
      <c r="B389" s="105" t="s">
        <v>84</v>
      </c>
      <c r="C389" s="105" t="s">
        <v>1072</v>
      </c>
      <c r="D389" s="105" t="s">
        <v>2119</v>
      </c>
      <c r="E389" s="94" t="str">
        <f>CONCATENATE(LEFT(D389,5),VLOOKUP(CONCATENATE(N389,"x",O389),'PART NUMBER GUIDE'!$B$9:$C$45,2,FALSE),VLOOKUP(CONCATENATE(P389, V389), 'PART NUMBER GUIDE'!$Q$6:$R$84, 2, FALSE),VLOOKUP(Y389,'PART NUMBER GUIDE'!$J$8:$K$37,2, FALSE),IF(U389="N/A",IF(ABS(S389)&lt;10,"0"&amp;ABS(S389),ABS(S389)),CONCATENATE(LEFT(U389,1),RIGHT(U389,1))), F389, G389)</f>
        <v>MR31578560300</v>
      </c>
      <c r="F389" s="93"/>
      <c r="G389" s="93"/>
      <c r="H389" s="81" t="s">
        <v>2650</v>
      </c>
      <c r="I389" s="356">
        <v>43340</v>
      </c>
      <c r="J389" s="87" t="s">
        <v>1265</v>
      </c>
      <c r="K389" s="400">
        <v>380.5</v>
      </c>
      <c r="L389" s="95">
        <f t="shared" si="41"/>
        <v>380.5</v>
      </c>
      <c r="M389" s="402"/>
      <c r="N389" s="30">
        <v>17</v>
      </c>
      <c r="O389" s="25">
        <v>8.5</v>
      </c>
      <c r="P389" s="105" t="str">
        <f t="shared" si="43"/>
        <v>6x5.5</v>
      </c>
      <c r="Q389" s="3">
        <v>6</v>
      </c>
      <c r="R389" s="30">
        <v>5.5</v>
      </c>
      <c r="S389" s="30">
        <v>0</v>
      </c>
      <c r="T389" s="17">
        <v>4.75</v>
      </c>
      <c r="U389" s="106" t="s">
        <v>85</v>
      </c>
      <c r="V389" s="17">
        <v>106.25</v>
      </c>
      <c r="W389" s="8">
        <v>27.84</v>
      </c>
      <c r="X389" s="52">
        <v>2650</v>
      </c>
      <c r="Y389" s="48" t="s">
        <v>5824</v>
      </c>
      <c r="Z389" s="81" t="s">
        <v>196</v>
      </c>
      <c r="AA389" s="369" t="str">
        <f t="shared" si="44"/>
        <v>17x8.5, 6x5.5, 0 OS</v>
      </c>
      <c r="AB389" s="80" t="s">
        <v>2683</v>
      </c>
      <c r="AC389" s="92">
        <f>_xlfn.IFNA(VLOOKUP(AB389,ACCESSORIES!F:K,6,FALSE),"N/A")</f>
        <v>33</v>
      </c>
      <c r="AD389" s="82" t="s">
        <v>85</v>
      </c>
      <c r="AE389" s="88" t="s">
        <v>1899</v>
      </c>
      <c r="AF389" s="82" t="s">
        <v>85</v>
      </c>
      <c r="AG389" s="88" t="s">
        <v>2629</v>
      </c>
      <c r="AH389" s="9">
        <f>_xlfn.IFNA(VLOOKUP(AG389,ACCESSORIES!F:K,6,FALSE),"N/A")</f>
        <v>1.1000000000000001</v>
      </c>
      <c r="AI389" s="3" t="s">
        <v>265</v>
      </c>
      <c r="AJ389" s="83" t="s">
        <v>1712</v>
      </c>
      <c r="AK389" s="41">
        <f>VLOOKUP(AJ389,ACCESSORIES!F:K,6,FALSE)</f>
        <v>2.75</v>
      </c>
      <c r="AL389" s="3">
        <v>78.3</v>
      </c>
      <c r="AM389" s="3">
        <v>16.2</v>
      </c>
      <c r="AN389" s="3">
        <v>170</v>
      </c>
      <c r="AO389" s="37">
        <v>7</v>
      </c>
      <c r="AP389" s="37">
        <v>21</v>
      </c>
      <c r="AQ389" s="37">
        <v>41</v>
      </c>
      <c r="AR389" s="37">
        <v>44.7</v>
      </c>
      <c r="AS389" s="37">
        <v>207</v>
      </c>
      <c r="AT389" s="107">
        <v>203</v>
      </c>
      <c r="AU389" s="17">
        <v>106.25</v>
      </c>
      <c r="AV389" s="55">
        <v>44</v>
      </c>
      <c r="AW389" s="55">
        <v>44</v>
      </c>
      <c r="AX389" s="55">
        <v>42</v>
      </c>
      <c r="AY389" s="105" t="s">
        <v>85</v>
      </c>
      <c r="AZ389" s="104" t="str">
        <f>_xlfn.IFNA(VLOOKUP(AY389,ACCESSORIES!F:K,6,FALSE),"N/A")</f>
        <v>N/A</v>
      </c>
      <c r="BA389" s="105" t="s">
        <v>85</v>
      </c>
      <c r="BB389" s="104" t="str">
        <f>_xlfn.IFNA(VLOOKUP(BA389,ACCESSORIES!F:K,6,FALSE),"N/A")</f>
        <v>N/A</v>
      </c>
      <c r="BC389" s="79">
        <v>32.979999999999997</v>
      </c>
      <c r="BD389" s="57">
        <v>19.7</v>
      </c>
      <c r="BE389" s="57">
        <v>19.7</v>
      </c>
      <c r="BF389" s="57">
        <v>11</v>
      </c>
      <c r="BG389" s="82">
        <v>36</v>
      </c>
      <c r="BH389" s="122" t="s">
        <v>3551</v>
      </c>
      <c r="BI389" s="51" t="s">
        <v>4217</v>
      </c>
      <c r="BJ389" s="30" t="s">
        <v>4233</v>
      </c>
      <c r="BK389" s="30" t="s">
        <v>5857</v>
      </c>
      <c r="BL389" s="30" t="s">
        <v>2862</v>
      </c>
      <c r="BM389" s="30" t="s">
        <v>5881</v>
      </c>
      <c r="BN389" s="83" t="s">
        <v>5892</v>
      </c>
      <c r="BO389" s="83" t="s">
        <v>5871</v>
      </c>
      <c r="BP389" s="83" t="s">
        <v>4480</v>
      </c>
      <c r="BQ389" s="83" t="s">
        <v>4235</v>
      </c>
      <c r="BR389" s="83"/>
      <c r="BS389" s="83"/>
      <c r="BT389" s="351" t="s">
        <v>3819</v>
      </c>
      <c r="BU389" s="363" t="s">
        <v>3820</v>
      </c>
      <c r="BV389" s="351" t="s">
        <v>3821</v>
      </c>
      <c r="BW389" s="363" t="s">
        <v>3822</v>
      </c>
      <c r="BX389" s="96" t="str">
        <f t="shared" si="46"/>
        <v>MR315, 17x8.5, 0mm Offset, 6x5.5, 106.25mm Centerbore, Machined - Clear Coat</v>
      </c>
      <c r="BY389" s="83" t="s">
        <v>4044</v>
      </c>
      <c r="BZ389" s="83" t="s">
        <v>4045</v>
      </c>
      <c r="CA389" s="83" t="str">
        <f t="shared" si="42"/>
        <v>STREET (3XX)</v>
      </c>
    </row>
    <row r="390" spans="1:79" s="39" customFormat="1" ht="15" customHeight="1">
      <c r="A390" s="23">
        <f t="shared" si="45"/>
        <v>388</v>
      </c>
      <c r="B390" s="105" t="s">
        <v>84</v>
      </c>
      <c r="C390" s="105" t="s">
        <v>1072</v>
      </c>
      <c r="D390" s="112" t="s">
        <v>2119</v>
      </c>
      <c r="E390" s="94" t="str">
        <f>CONCATENATE(LEFT(D390,5),VLOOKUP(CONCATENATE(N390,"x",O390),'PART NUMBER GUIDE'!$B$9:$C$45,2,FALSE),VLOOKUP(CONCATENATE(P390, V390), 'PART NUMBER GUIDE'!$Q$6:$R$84, 2, FALSE),VLOOKUP(Y390,'PART NUMBER GUIDE'!$J$8:$K$37,2, FALSE),IF(U390="N/A",IF(ABS(S390)&lt;10,"0"&amp;ABS(S390),ABS(S390)),CONCATENATE(LEFT(U390,1),RIGHT(U390,1))), F390, G390)</f>
        <v>MR31578560100</v>
      </c>
      <c r="F390" s="93"/>
      <c r="G390" s="93"/>
      <c r="H390" s="81" t="s">
        <v>2636</v>
      </c>
      <c r="I390" s="356">
        <v>43340</v>
      </c>
      <c r="J390" s="87" t="s">
        <v>1265</v>
      </c>
      <c r="K390" s="400">
        <v>418</v>
      </c>
      <c r="L390" s="95">
        <f t="shared" si="41"/>
        <v>418</v>
      </c>
      <c r="M390" s="402"/>
      <c r="N390" s="30">
        <v>17</v>
      </c>
      <c r="O390" s="25">
        <v>8.5</v>
      </c>
      <c r="P390" s="105" t="str">
        <f t="shared" si="43"/>
        <v>6x5.5</v>
      </c>
      <c r="Q390" s="3">
        <v>6</v>
      </c>
      <c r="R390" s="30">
        <v>5.5</v>
      </c>
      <c r="S390" s="30">
        <v>0</v>
      </c>
      <c r="T390" s="17">
        <v>4.75</v>
      </c>
      <c r="U390" s="106" t="s">
        <v>85</v>
      </c>
      <c r="V390" s="17">
        <v>106.25</v>
      </c>
      <c r="W390" s="8">
        <v>26.75</v>
      </c>
      <c r="X390" s="52">
        <v>2650</v>
      </c>
      <c r="Y390" s="80" t="s">
        <v>5842</v>
      </c>
      <c r="Z390" s="80" t="s">
        <v>3004</v>
      </c>
      <c r="AA390" s="369" t="str">
        <f t="shared" si="44"/>
        <v>17x8.5, 6x5.5, 0 OS</v>
      </c>
      <c r="AB390" s="80" t="s">
        <v>2683</v>
      </c>
      <c r="AC390" s="92">
        <f>_xlfn.IFNA(VLOOKUP(AB390,ACCESSORIES!F:K,6,FALSE),"N/A")</f>
        <v>33</v>
      </c>
      <c r="AD390" s="82" t="s">
        <v>85</v>
      </c>
      <c r="AE390" s="88" t="s">
        <v>1899</v>
      </c>
      <c r="AF390" s="82" t="s">
        <v>85</v>
      </c>
      <c r="AG390" s="88" t="s">
        <v>2629</v>
      </c>
      <c r="AH390" s="9">
        <f>_xlfn.IFNA(VLOOKUP(AG390,ACCESSORIES!F:K,6,FALSE),"N/A")</f>
        <v>1.1000000000000001</v>
      </c>
      <c r="AI390" s="3" t="s">
        <v>265</v>
      </c>
      <c r="AJ390" s="83" t="s">
        <v>1712</v>
      </c>
      <c r="AK390" s="41">
        <f>VLOOKUP(AJ390,ACCESSORIES!F:K,6,FALSE)</f>
        <v>2.75</v>
      </c>
      <c r="AL390" s="3">
        <v>78.3</v>
      </c>
      <c r="AM390" s="3">
        <v>16.2</v>
      </c>
      <c r="AN390" s="3">
        <v>170</v>
      </c>
      <c r="AO390" s="37">
        <v>7</v>
      </c>
      <c r="AP390" s="37">
        <v>21</v>
      </c>
      <c r="AQ390" s="37">
        <v>41</v>
      </c>
      <c r="AR390" s="37">
        <v>44.7</v>
      </c>
      <c r="AS390" s="37">
        <v>207</v>
      </c>
      <c r="AT390" s="107">
        <v>203</v>
      </c>
      <c r="AU390" s="17">
        <v>106.25</v>
      </c>
      <c r="AV390" s="55">
        <v>44</v>
      </c>
      <c r="AW390" s="55">
        <v>44</v>
      </c>
      <c r="AX390" s="55">
        <v>42</v>
      </c>
      <c r="AY390" s="105" t="s">
        <v>85</v>
      </c>
      <c r="AZ390" s="104" t="str">
        <f>_xlfn.IFNA(VLOOKUP(AY390,ACCESSORIES!F:K,6,FALSE),"N/A")</f>
        <v>N/A</v>
      </c>
      <c r="BA390" s="105" t="s">
        <v>85</v>
      </c>
      <c r="BB390" s="104" t="str">
        <f>_xlfn.IFNA(VLOOKUP(BA390,ACCESSORIES!F:K,6,FALSE),"N/A")</f>
        <v>N/A</v>
      </c>
      <c r="BC390" s="79">
        <v>30.25</v>
      </c>
      <c r="BD390" s="57">
        <v>19.7</v>
      </c>
      <c r="BE390" s="57">
        <v>19.7</v>
      </c>
      <c r="BF390" s="57">
        <v>11</v>
      </c>
      <c r="BG390" s="82">
        <v>36</v>
      </c>
      <c r="BH390" s="122" t="s">
        <v>3551</v>
      </c>
      <c r="BI390" s="51" t="s">
        <v>4217</v>
      </c>
      <c r="BJ390" s="30" t="s">
        <v>4233</v>
      </c>
      <c r="BK390" s="30" t="s">
        <v>5857</v>
      </c>
      <c r="BL390" s="30" t="s">
        <v>2862</v>
      </c>
      <c r="BM390" s="30" t="s">
        <v>5881</v>
      </c>
      <c r="BN390" s="83" t="s">
        <v>5892</v>
      </c>
      <c r="BO390" s="83" t="s">
        <v>5871</v>
      </c>
      <c r="BP390" s="83" t="s">
        <v>4480</v>
      </c>
      <c r="BQ390" s="83" t="s">
        <v>4235</v>
      </c>
      <c r="BR390" s="83"/>
      <c r="BS390" s="83"/>
      <c r="BT390" s="351" t="s">
        <v>3815</v>
      </c>
      <c r="BU390" s="363" t="s">
        <v>3816</v>
      </c>
      <c r="BV390" s="351" t="s">
        <v>3817</v>
      </c>
      <c r="BW390" s="363" t="s">
        <v>3818</v>
      </c>
      <c r="BX390" s="96" t="str">
        <f t="shared" si="46"/>
        <v>MR315, 17x8.5, 0mm Offset, 6x5.5, 106.25mm Centerbore, Gold - Black Lip</v>
      </c>
      <c r="BY390" s="83" t="s">
        <v>4044</v>
      </c>
      <c r="BZ390" s="83" t="s">
        <v>4045</v>
      </c>
      <c r="CA390" s="83" t="str">
        <f t="shared" si="42"/>
        <v>STREET (3XX)</v>
      </c>
    </row>
    <row r="391" spans="1:79" s="39" customFormat="1" ht="15" customHeight="1">
      <c r="A391" s="23">
        <f t="shared" si="45"/>
        <v>389</v>
      </c>
      <c r="B391" s="105" t="s">
        <v>84</v>
      </c>
      <c r="C391" s="105" t="s">
        <v>1072</v>
      </c>
      <c r="D391" s="105" t="s">
        <v>2119</v>
      </c>
      <c r="E391" s="94" t="str">
        <f>CONCATENATE(LEFT(D391,5),VLOOKUP(CONCATENATE(N391,"x",O391),'PART NUMBER GUIDE'!$B$9:$C$45,2,FALSE),VLOOKUP(CONCATENATE(P391, V391), 'PART NUMBER GUIDE'!$Q$6:$R$84, 2, FALSE),VLOOKUP(Y391,'PART NUMBER GUIDE'!$J$8:$K$37,2, FALSE),IF(U391="N/A",IF(ABS(S391)&lt;10,"0"&amp;ABS(S391),ABS(S391)),CONCATENATE(LEFT(U391,1),RIGHT(U391,1))), F391, G391)</f>
        <v>MR31578580500</v>
      </c>
      <c r="F391" s="93"/>
      <c r="G391" s="93"/>
      <c r="H391" s="81" t="s">
        <v>2137</v>
      </c>
      <c r="I391" s="356">
        <v>43340</v>
      </c>
      <c r="J391" s="87" t="s">
        <v>1265</v>
      </c>
      <c r="K391" s="400">
        <v>392</v>
      </c>
      <c r="L391" s="95">
        <f t="shared" si="41"/>
        <v>392</v>
      </c>
      <c r="M391" s="402"/>
      <c r="N391" s="30">
        <v>17</v>
      </c>
      <c r="O391" s="25">
        <v>8.5</v>
      </c>
      <c r="P391" s="105" t="str">
        <f t="shared" si="43"/>
        <v>8x6.5</v>
      </c>
      <c r="Q391" s="3">
        <v>8</v>
      </c>
      <c r="R391" s="30">
        <v>6.5</v>
      </c>
      <c r="S391" s="30">
        <v>0</v>
      </c>
      <c r="T391" s="17">
        <v>4.75</v>
      </c>
      <c r="U391" s="106" t="s">
        <v>85</v>
      </c>
      <c r="V391" s="17">
        <v>130.81</v>
      </c>
      <c r="W391" s="8">
        <v>28.75</v>
      </c>
      <c r="X391" s="52">
        <v>3640</v>
      </c>
      <c r="Y391" s="80" t="s">
        <v>2309</v>
      </c>
      <c r="Z391" s="81" t="s">
        <v>3002</v>
      </c>
      <c r="AA391" s="369" t="str">
        <f t="shared" si="44"/>
        <v>17x8.5, 8x6.5, 0 OS</v>
      </c>
      <c r="AB391" s="80" t="s">
        <v>1641</v>
      </c>
      <c r="AC391" s="92">
        <f>_xlfn.IFNA(VLOOKUP(AB391,ACCESSORIES!F:K,6,FALSE),"N/A")</f>
        <v>33</v>
      </c>
      <c r="AD391" s="82" t="s">
        <v>85</v>
      </c>
      <c r="AE391" s="82" t="s">
        <v>85</v>
      </c>
      <c r="AF391" s="3" t="s">
        <v>3020</v>
      </c>
      <c r="AG391" s="88" t="s">
        <v>2629</v>
      </c>
      <c r="AH391" s="9">
        <f>_xlfn.IFNA(VLOOKUP(AG391,ACCESSORIES!F:K,6,FALSE),"N/A")</f>
        <v>1.1000000000000001</v>
      </c>
      <c r="AI391" s="80" t="s">
        <v>266</v>
      </c>
      <c r="AJ391" s="3" t="s">
        <v>85</v>
      </c>
      <c r="AK391" s="3" t="s">
        <v>85</v>
      </c>
      <c r="AL391" s="3" t="s">
        <v>85</v>
      </c>
      <c r="AM391" s="3">
        <v>16.2</v>
      </c>
      <c r="AN391" s="3">
        <v>200</v>
      </c>
      <c r="AO391" s="37">
        <v>0</v>
      </c>
      <c r="AP391" s="37">
        <v>0</v>
      </c>
      <c r="AQ391" s="37"/>
      <c r="AR391" s="37">
        <v>42</v>
      </c>
      <c r="AS391" s="37">
        <v>207</v>
      </c>
      <c r="AT391" s="107">
        <v>203</v>
      </c>
      <c r="AU391" s="86">
        <v>125</v>
      </c>
      <c r="AV391" s="55">
        <v>92</v>
      </c>
      <c r="AW391" s="55">
        <v>92</v>
      </c>
      <c r="AX391" s="55">
        <v>42</v>
      </c>
      <c r="AY391" s="105" t="s">
        <v>85</v>
      </c>
      <c r="AZ391" s="104" t="str">
        <f>_xlfn.IFNA(VLOOKUP(AY391,ACCESSORIES!F:K,6,FALSE),"N/A")</f>
        <v>N/A</v>
      </c>
      <c r="BA391" s="105" t="s">
        <v>85</v>
      </c>
      <c r="BB391" s="104" t="str">
        <f>_xlfn.IFNA(VLOOKUP(BA391,ACCESSORIES!F:K,6,FALSE),"N/A")</f>
        <v>N/A</v>
      </c>
      <c r="BC391" s="79">
        <v>32.25</v>
      </c>
      <c r="BD391" s="57">
        <v>19.7</v>
      </c>
      <c r="BE391" s="57">
        <v>19.7</v>
      </c>
      <c r="BF391" s="57">
        <v>11</v>
      </c>
      <c r="BG391" s="82">
        <v>36</v>
      </c>
      <c r="BH391" s="122" t="s">
        <v>3551</v>
      </c>
      <c r="BI391" s="51" t="s">
        <v>4217</v>
      </c>
      <c r="BJ391" s="30" t="s">
        <v>4233</v>
      </c>
      <c r="BK391" s="30" t="s">
        <v>5857</v>
      </c>
      <c r="BL391" s="30" t="s">
        <v>2862</v>
      </c>
      <c r="BM391" s="30" t="s">
        <v>5881</v>
      </c>
      <c r="BN391" s="83" t="s">
        <v>5892</v>
      </c>
      <c r="BO391" s="83" t="s">
        <v>5871</v>
      </c>
      <c r="BP391" s="83" t="s">
        <v>4480</v>
      </c>
      <c r="BQ391" s="83" t="s">
        <v>4235</v>
      </c>
      <c r="BR391" s="83"/>
      <c r="BS391" s="83"/>
      <c r="BT391" s="351" t="s">
        <v>3835</v>
      </c>
      <c r="BU391" s="363" t="s">
        <v>3836</v>
      </c>
      <c r="BV391" s="351" t="s">
        <v>3837</v>
      </c>
      <c r="BW391" s="363" t="s">
        <v>3838</v>
      </c>
      <c r="BX391" s="96" t="str">
        <f t="shared" si="46"/>
        <v>MR315, 17x8.5, 0mm Offset, 8x6.5, 130.81mm Centerbore, Matte Black</v>
      </c>
      <c r="BY391" s="83" t="s">
        <v>4044</v>
      </c>
      <c r="BZ391" s="83" t="s">
        <v>4045</v>
      </c>
      <c r="CA391" s="83" t="str">
        <f t="shared" si="42"/>
        <v>STREET (3XX)</v>
      </c>
    </row>
    <row r="392" spans="1:79" s="39" customFormat="1" ht="15" customHeight="1">
      <c r="A392" s="23">
        <f t="shared" si="45"/>
        <v>390</v>
      </c>
      <c r="B392" s="105" t="s">
        <v>84</v>
      </c>
      <c r="C392" s="105" t="s">
        <v>1072</v>
      </c>
      <c r="D392" s="105" t="s">
        <v>2119</v>
      </c>
      <c r="E392" s="94" t="str">
        <f>CONCATENATE(LEFT(D392,5),VLOOKUP(CONCATENATE(N392,"x",O392),'PART NUMBER GUIDE'!$B$9:$C$45,2,FALSE),VLOOKUP(CONCATENATE(P392, V392), 'PART NUMBER GUIDE'!$Q$6:$R$84, 2, FALSE),VLOOKUP(Y392,'PART NUMBER GUIDE'!$J$8:$K$37,2, FALSE),IF(U392="N/A",IF(ABS(S392)&lt;10,"0"&amp;ABS(S392),ABS(S392)),CONCATENATE(LEFT(U392,1),RIGHT(U392,1))), F392, G392)</f>
        <v>MR31578580300</v>
      </c>
      <c r="F392" s="93"/>
      <c r="G392" s="93"/>
      <c r="H392" s="81" t="s">
        <v>2651</v>
      </c>
      <c r="I392" s="356">
        <v>43340</v>
      </c>
      <c r="J392" s="87" t="s">
        <v>1265</v>
      </c>
      <c r="K392" s="400">
        <v>392</v>
      </c>
      <c r="L392" s="95">
        <f t="shared" si="41"/>
        <v>392</v>
      </c>
      <c r="M392" s="402"/>
      <c r="N392" s="30">
        <v>17</v>
      </c>
      <c r="O392" s="25">
        <v>8.5</v>
      </c>
      <c r="P392" s="105" t="str">
        <f t="shared" si="43"/>
        <v>8x6.5</v>
      </c>
      <c r="Q392" s="3">
        <v>8</v>
      </c>
      <c r="R392" s="30">
        <v>6.5</v>
      </c>
      <c r="S392" s="30">
        <v>0</v>
      </c>
      <c r="T392" s="17">
        <v>4.75</v>
      </c>
      <c r="U392" s="106" t="s">
        <v>85</v>
      </c>
      <c r="V392" s="17">
        <v>130.81</v>
      </c>
      <c r="W392" s="8">
        <v>28.75</v>
      </c>
      <c r="X392" s="52">
        <v>3640</v>
      </c>
      <c r="Y392" s="48" t="s">
        <v>5824</v>
      </c>
      <c r="Z392" s="81" t="s">
        <v>196</v>
      </c>
      <c r="AA392" s="369" t="str">
        <f t="shared" si="44"/>
        <v>17x8.5, 8x6.5, 0 OS</v>
      </c>
      <c r="AB392" s="80" t="s">
        <v>1641</v>
      </c>
      <c r="AC392" s="92">
        <f>_xlfn.IFNA(VLOOKUP(AB392,ACCESSORIES!F:K,6,FALSE),"N/A")</f>
        <v>33</v>
      </c>
      <c r="AD392" s="82" t="s">
        <v>85</v>
      </c>
      <c r="AE392" s="82" t="s">
        <v>85</v>
      </c>
      <c r="AF392" s="3" t="s">
        <v>3020</v>
      </c>
      <c r="AG392" s="88" t="s">
        <v>2629</v>
      </c>
      <c r="AH392" s="9">
        <f>_xlfn.IFNA(VLOOKUP(AG392,ACCESSORIES!F:K,6,FALSE),"N/A")</f>
        <v>1.1000000000000001</v>
      </c>
      <c r="AI392" s="80" t="s">
        <v>266</v>
      </c>
      <c r="AJ392" s="3" t="s">
        <v>85</v>
      </c>
      <c r="AK392" s="3" t="s">
        <v>85</v>
      </c>
      <c r="AL392" s="3" t="s">
        <v>85</v>
      </c>
      <c r="AM392" s="3">
        <v>16.2</v>
      </c>
      <c r="AN392" s="3">
        <v>200</v>
      </c>
      <c r="AO392" s="37">
        <v>0</v>
      </c>
      <c r="AP392" s="37">
        <v>0</v>
      </c>
      <c r="AQ392" s="37"/>
      <c r="AR392" s="37">
        <v>42</v>
      </c>
      <c r="AS392" s="37">
        <v>207</v>
      </c>
      <c r="AT392" s="107">
        <v>203</v>
      </c>
      <c r="AU392" s="86">
        <v>125</v>
      </c>
      <c r="AV392" s="55">
        <v>92</v>
      </c>
      <c r="AW392" s="55">
        <v>92</v>
      </c>
      <c r="AX392" s="55">
        <v>42</v>
      </c>
      <c r="AY392" s="105" t="s">
        <v>85</v>
      </c>
      <c r="AZ392" s="104" t="str">
        <f>_xlfn.IFNA(VLOOKUP(AY392,ACCESSORIES!F:K,6,FALSE),"N/A")</f>
        <v>N/A</v>
      </c>
      <c r="BA392" s="105" t="s">
        <v>85</v>
      </c>
      <c r="BB392" s="104" t="str">
        <f>_xlfn.IFNA(VLOOKUP(BA392,ACCESSORIES!F:K,6,FALSE),"N/A")</f>
        <v>N/A</v>
      </c>
      <c r="BC392" s="79">
        <v>32.25</v>
      </c>
      <c r="BD392" s="57">
        <v>19.7</v>
      </c>
      <c r="BE392" s="57">
        <v>19.7</v>
      </c>
      <c r="BF392" s="57">
        <v>11</v>
      </c>
      <c r="BG392" s="82">
        <v>36</v>
      </c>
      <c r="BH392" s="122" t="s">
        <v>3551</v>
      </c>
      <c r="BI392" s="51" t="s">
        <v>4217</v>
      </c>
      <c r="BJ392" s="30" t="s">
        <v>4233</v>
      </c>
      <c r="BK392" s="30" t="s">
        <v>5857</v>
      </c>
      <c r="BL392" s="30" t="s">
        <v>2862</v>
      </c>
      <c r="BM392" s="30" t="s">
        <v>5881</v>
      </c>
      <c r="BN392" s="83" t="s">
        <v>5892</v>
      </c>
      <c r="BO392" s="83" t="s">
        <v>5871</v>
      </c>
      <c r="BP392" s="83" t="s">
        <v>4480</v>
      </c>
      <c r="BQ392" s="83" t="s">
        <v>4235</v>
      </c>
      <c r="BR392" s="83"/>
      <c r="BS392" s="83"/>
      <c r="BT392" s="351" t="s">
        <v>3839</v>
      </c>
      <c r="BU392" s="363" t="s">
        <v>3840</v>
      </c>
      <c r="BV392" s="351" t="s">
        <v>3841</v>
      </c>
      <c r="BW392" s="363" t="s">
        <v>3842</v>
      </c>
      <c r="BX392" s="96" t="str">
        <f t="shared" si="46"/>
        <v>MR315, 17x8.5, 0mm Offset, 8x6.5, 130.81mm Centerbore, Machined - Clear Coat</v>
      </c>
      <c r="BY392" s="83" t="s">
        <v>4044</v>
      </c>
      <c r="BZ392" s="83" t="s">
        <v>4045</v>
      </c>
      <c r="CA392" s="83" t="str">
        <f t="shared" si="42"/>
        <v>STREET (3XX)</v>
      </c>
    </row>
    <row r="393" spans="1:79" s="39" customFormat="1" ht="15" customHeight="1">
      <c r="A393" s="23">
        <f t="shared" si="45"/>
        <v>391</v>
      </c>
      <c r="B393" s="105" t="s">
        <v>84</v>
      </c>
      <c r="C393" s="105" t="s">
        <v>1072</v>
      </c>
      <c r="D393" s="105" t="s">
        <v>2119</v>
      </c>
      <c r="E393" s="94" t="str">
        <f>CONCATENATE(LEFT(D393,5),VLOOKUP(CONCATENATE(N393,"x",O393),'PART NUMBER GUIDE'!$B$9:$C$45,2,FALSE),VLOOKUP(CONCATENATE(P393, V393), 'PART NUMBER GUIDE'!$Q$6:$R$84, 2, FALSE),VLOOKUP(Y393,'PART NUMBER GUIDE'!$J$8:$K$37,2, FALSE),IF(U393="N/A",IF(ABS(S393)&lt;10,"0"&amp;ABS(S393),ABS(S393)),CONCATENATE(LEFT(U393,1),RIGHT(U393,1))), F393, G393)</f>
        <v>MR31578587500</v>
      </c>
      <c r="F393" s="93"/>
      <c r="G393" s="93"/>
      <c r="H393" s="81" t="s">
        <v>2162</v>
      </c>
      <c r="I393" s="356">
        <v>43340</v>
      </c>
      <c r="J393" s="87" t="s">
        <v>1265</v>
      </c>
      <c r="K393" s="400">
        <v>392</v>
      </c>
      <c r="L393" s="95">
        <f t="shared" si="41"/>
        <v>392</v>
      </c>
      <c r="M393" s="402"/>
      <c r="N393" s="30">
        <v>17</v>
      </c>
      <c r="O393" s="25">
        <v>8.5</v>
      </c>
      <c r="P393" s="105" t="str">
        <f t="shared" si="43"/>
        <v>8x170</v>
      </c>
      <c r="Q393" s="3">
        <v>8</v>
      </c>
      <c r="R393" s="30">
        <v>170</v>
      </c>
      <c r="S393" s="30">
        <v>0</v>
      </c>
      <c r="T393" s="17">
        <v>4.75</v>
      </c>
      <c r="U393" s="106" t="s">
        <v>85</v>
      </c>
      <c r="V393" s="17">
        <v>130.81</v>
      </c>
      <c r="W393" s="8">
        <v>28.75</v>
      </c>
      <c r="X393" s="52">
        <v>3640</v>
      </c>
      <c r="Y393" s="80" t="s">
        <v>2309</v>
      </c>
      <c r="Z393" s="81" t="s">
        <v>3002</v>
      </c>
      <c r="AA393" s="369" t="str">
        <f t="shared" si="44"/>
        <v>17x8.5, 8x170, 0 OS</v>
      </c>
      <c r="AB393" s="80" t="s">
        <v>1823</v>
      </c>
      <c r="AC393" s="92">
        <f>_xlfn.IFNA(VLOOKUP(AB393,ACCESSORIES!F:K,6,FALSE),"N/A")</f>
        <v>33</v>
      </c>
      <c r="AD393" s="82" t="s">
        <v>85</v>
      </c>
      <c r="AE393" s="82" t="s">
        <v>85</v>
      </c>
      <c r="AF393" s="3" t="s">
        <v>3020</v>
      </c>
      <c r="AG393" s="88" t="s">
        <v>2629</v>
      </c>
      <c r="AH393" s="9">
        <f>_xlfn.IFNA(VLOOKUP(AG393,ACCESSORIES!F:K,6,FALSE),"N/A")</f>
        <v>1.1000000000000001</v>
      </c>
      <c r="AI393" s="80" t="s">
        <v>266</v>
      </c>
      <c r="AJ393" s="3" t="s">
        <v>85</v>
      </c>
      <c r="AK393" s="3" t="s">
        <v>85</v>
      </c>
      <c r="AL393" s="3" t="s">
        <v>85</v>
      </c>
      <c r="AM393" s="3">
        <v>16.2</v>
      </c>
      <c r="AN393" s="3">
        <v>200</v>
      </c>
      <c r="AO393" s="37">
        <v>0</v>
      </c>
      <c r="AP393" s="37">
        <v>0</v>
      </c>
      <c r="AQ393" s="37"/>
      <c r="AR393" s="37">
        <v>42</v>
      </c>
      <c r="AS393" s="37">
        <v>207</v>
      </c>
      <c r="AT393" s="107">
        <v>203</v>
      </c>
      <c r="AU393" s="86">
        <v>128</v>
      </c>
      <c r="AV393" s="55">
        <v>103.9</v>
      </c>
      <c r="AW393" s="55">
        <v>107</v>
      </c>
      <c r="AX393" s="55">
        <v>42</v>
      </c>
      <c r="AY393" s="105" t="s">
        <v>85</v>
      </c>
      <c r="AZ393" s="104" t="str">
        <f>_xlfn.IFNA(VLOOKUP(AY393,ACCESSORIES!F:K,6,FALSE),"N/A")</f>
        <v>N/A</v>
      </c>
      <c r="BA393" s="105" t="s">
        <v>85</v>
      </c>
      <c r="BB393" s="104" t="str">
        <f>_xlfn.IFNA(VLOOKUP(BA393,ACCESSORIES!F:K,6,FALSE),"N/A")</f>
        <v>N/A</v>
      </c>
      <c r="BC393" s="79">
        <v>32.25</v>
      </c>
      <c r="BD393" s="57">
        <v>19.7</v>
      </c>
      <c r="BE393" s="57">
        <v>19.7</v>
      </c>
      <c r="BF393" s="57">
        <v>11</v>
      </c>
      <c r="BG393" s="82">
        <v>36</v>
      </c>
      <c r="BH393" s="122" t="s">
        <v>3551</v>
      </c>
      <c r="BI393" s="51" t="s">
        <v>4217</v>
      </c>
      <c r="BJ393" s="30" t="s">
        <v>4233</v>
      </c>
      <c r="BK393" s="30" t="s">
        <v>5857</v>
      </c>
      <c r="BL393" s="30" t="s">
        <v>2862</v>
      </c>
      <c r="BM393" s="30" t="s">
        <v>5881</v>
      </c>
      <c r="BN393" s="83" t="s">
        <v>5892</v>
      </c>
      <c r="BO393" s="83" t="s">
        <v>5871</v>
      </c>
      <c r="BP393" s="83" t="s">
        <v>4480</v>
      </c>
      <c r="BQ393" s="83" t="s">
        <v>4235</v>
      </c>
      <c r="BR393" s="83"/>
      <c r="BS393" s="83"/>
      <c r="BT393" s="351" t="s">
        <v>3835</v>
      </c>
      <c r="BU393" s="363" t="s">
        <v>3836</v>
      </c>
      <c r="BV393" s="351" t="s">
        <v>3837</v>
      </c>
      <c r="BW393" s="363" t="s">
        <v>3838</v>
      </c>
      <c r="BX393" s="96" t="str">
        <f t="shared" si="46"/>
        <v>MR315, 17x8.5, 0mm Offset, 8x170, 130.81mm Centerbore, Matte Black</v>
      </c>
      <c r="BY393" s="83" t="s">
        <v>4044</v>
      </c>
      <c r="BZ393" s="83" t="s">
        <v>4045</v>
      </c>
      <c r="CA393" s="83" t="str">
        <f t="shared" si="42"/>
        <v>STREET (3XX)</v>
      </c>
    </row>
    <row r="394" spans="1:79" s="39" customFormat="1" ht="15" customHeight="1">
      <c r="A394" s="23">
        <f t="shared" si="45"/>
        <v>392</v>
      </c>
      <c r="B394" s="105" t="s">
        <v>84</v>
      </c>
      <c r="C394" s="105" t="s">
        <v>1072</v>
      </c>
      <c r="D394" s="105" t="s">
        <v>2119</v>
      </c>
      <c r="E394" s="94" t="str">
        <f>CONCATENATE(LEFT(D394,5),VLOOKUP(CONCATENATE(N394,"x",O394),'PART NUMBER GUIDE'!$B$9:$C$45,2,FALSE),VLOOKUP(CONCATENATE(P394, V394), 'PART NUMBER GUIDE'!$Q$6:$R$84, 2, FALSE),VLOOKUP(Y394,'PART NUMBER GUIDE'!$J$8:$K$37,2, FALSE),IF(U394="N/A",IF(ABS(S394)&lt;10,"0"&amp;ABS(S394),ABS(S394)),CONCATENATE(LEFT(U394,1),RIGHT(U394,1))), F394, G394)</f>
        <v>MR31578587300</v>
      </c>
      <c r="F394" s="93"/>
      <c r="G394" s="93"/>
      <c r="H394" s="81" t="s">
        <v>2652</v>
      </c>
      <c r="I394" s="356">
        <v>43340</v>
      </c>
      <c r="J394" s="87" t="s">
        <v>1265</v>
      </c>
      <c r="K394" s="400">
        <v>392</v>
      </c>
      <c r="L394" s="95">
        <f t="shared" si="41"/>
        <v>392</v>
      </c>
      <c r="M394" s="402"/>
      <c r="N394" s="30">
        <v>17</v>
      </c>
      <c r="O394" s="25">
        <v>8.5</v>
      </c>
      <c r="P394" s="105" t="str">
        <f t="shared" si="43"/>
        <v>8x170</v>
      </c>
      <c r="Q394" s="3">
        <v>8</v>
      </c>
      <c r="R394" s="30">
        <v>170</v>
      </c>
      <c r="S394" s="30">
        <v>0</v>
      </c>
      <c r="T394" s="17">
        <v>4.75</v>
      </c>
      <c r="U394" s="106" t="s">
        <v>85</v>
      </c>
      <c r="V394" s="17">
        <v>130.81</v>
      </c>
      <c r="W394" s="8">
        <v>28.77</v>
      </c>
      <c r="X394" s="52">
        <v>3640</v>
      </c>
      <c r="Y394" s="48" t="s">
        <v>5824</v>
      </c>
      <c r="Z394" s="81" t="s">
        <v>196</v>
      </c>
      <c r="AA394" s="369" t="str">
        <f t="shared" si="44"/>
        <v>17x8.5, 8x170, 0 OS</v>
      </c>
      <c r="AB394" s="80" t="s">
        <v>1823</v>
      </c>
      <c r="AC394" s="92">
        <f>_xlfn.IFNA(VLOOKUP(AB394,ACCESSORIES!F:K,6,FALSE),"N/A")</f>
        <v>33</v>
      </c>
      <c r="AD394" s="82" t="s">
        <v>85</v>
      </c>
      <c r="AE394" s="82" t="s">
        <v>85</v>
      </c>
      <c r="AF394" s="3" t="s">
        <v>3020</v>
      </c>
      <c r="AG394" s="88" t="s">
        <v>2629</v>
      </c>
      <c r="AH394" s="9">
        <f>_xlfn.IFNA(VLOOKUP(AG394,ACCESSORIES!F:K,6,FALSE),"N/A")</f>
        <v>1.1000000000000001</v>
      </c>
      <c r="AI394" s="80" t="s">
        <v>266</v>
      </c>
      <c r="AJ394" s="3" t="s">
        <v>85</v>
      </c>
      <c r="AK394" s="3" t="s">
        <v>85</v>
      </c>
      <c r="AL394" s="3" t="s">
        <v>85</v>
      </c>
      <c r="AM394" s="3">
        <v>16.2</v>
      </c>
      <c r="AN394" s="3">
        <v>200</v>
      </c>
      <c r="AO394" s="37">
        <v>0</v>
      </c>
      <c r="AP394" s="37">
        <v>0</v>
      </c>
      <c r="AQ394" s="37"/>
      <c r="AR394" s="37">
        <v>42</v>
      </c>
      <c r="AS394" s="37">
        <v>207</v>
      </c>
      <c r="AT394" s="107">
        <v>203</v>
      </c>
      <c r="AU394" s="86">
        <v>128</v>
      </c>
      <c r="AV394" s="55">
        <v>103.9</v>
      </c>
      <c r="AW394" s="55">
        <v>107</v>
      </c>
      <c r="AX394" s="55">
        <v>42</v>
      </c>
      <c r="AY394" s="105" t="s">
        <v>85</v>
      </c>
      <c r="AZ394" s="104" t="str">
        <f>_xlfn.IFNA(VLOOKUP(AY394,ACCESSORIES!F:K,6,FALSE),"N/A")</f>
        <v>N/A</v>
      </c>
      <c r="BA394" s="105" t="s">
        <v>85</v>
      </c>
      <c r="BB394" s="104" t="str">
        <f>_xlfn.IFNA(VLOOKUP(BA394,ACCESSORIES!F:K,6,FALSE),"N/A")</f>
        <v>N/A</v>
      </c>
      <c r="BC394" s="79">
        <v>33.659999999999997</v>
      </c>
      <c r="BD394" s="57">
        <v>19.7</v>
      </c>
      <c r="BE394" s="57">
        <v>19.7</v>
      </c>
      <c r="BF394" s="57">
        <v>11</v>
      </c>
      <c r="BG394" s="82">
        <v>36</v>
      </c>
      <c r="BH394" s="122" t="s">
        <v>3551</v>
      </c>
      <c r="BI394" s="51" t="s">
        <v>4217</v>
      </c>
      <c r="BJ394" s="30" t="s">
        <v>4233</v>
      </c>
      <c r="BK394" s="30" t="s">
        <v>5857</v>
      </c>
      <c r="BL394" s="30" t="s">
        <v>2862</v>
      </c>
      <c r="BM394" s="30" t="s">
        <v>5881</v>
      </c>
      <c r="BN394" s="83" t="s">
        <v>5892</v>
      </c>
      <c r="BO394" s="83" t="s">
        <v>5871</v>
      </c>
      <c r="BP394" s="83" t="s">
        <v>4480</v>
      </c>
      <c r="BQ394" s="83" t="s">
        <v>4235</v>
      </c>
      <c r="BR394" s="83"/>
      <c r="BS394" s="83"/>
      <c r="BT394" s="351" t="s">
        <v>3839</v>
      </c>
      <c r="BU394" s="363" t="s">
        <v>3840</v>
      </c>
      <c r="BV394" s="351" t="s">
        <v>3841</v>
      </c>
      <c r="BW394" s="363" t="s">
        <v>3842</v>
      </c>
      <c r="BX394" s="96" t="str">
        <f t="shared" si="46"/>
        <v>MR315, 17x8.5, 0mm Offset, 8x170, 130.81mm Centerbore, Machined - Clear Coat</v>
      </c>
      <c r="BY394" s="83" t="s">
        <v>4044</v>
      </c>
      <c r="BZ394" s="83" t="s">
        <v>4045</v>
      </c>
      <c r="CA394" s="83" t="str">
        <f t="shared" si="42"/>
        <v>STREET (3XX)</v>
      </c>
    </row>
    <row r="395" spans="1:79" s="39" customFormat="1" ht="15" customHeight="1">
      <c r="A395" s="23">
        <f t="shared" si="45"/>
        <v>393</v>
      </c>
      <c r="B395" s="105" t="s">
        <v>84</v>
      </c>
      <c r="C395" s="105" t="s">
        <v>1072</v>
      </c>
      <c r="D395" s="105" t="s">
        <v>2119</v>
      </c>
      <c r="E395" s="94" t="str">
        <f>CONCATENATE(LEFT(D395,5),VLOOKUP(CONCATENATE(N395,"x",O395),'PART NUMBER GUIDE'!$B$9:$C$45,2,FALSE),VLOOKUP(CONCATENATE(P395, V395), 'PART NUMBER GUIDE'!$Q$6:$R$84, 2, FALSE),VLOOKUP(Y395,'PART NUMBER GUIDE'!$J$8:$K$37,2, FALSE),IF(U395="N/A",IF(ABS(S395)&lt;10,"0"&amp;ABS(S395),ABS(S395)),CONCATENATE(LEFT(U395,1),RIGHT(U395,1))), F395, G395)</f>
        <v>MR31578588500</v>
      </c>
      <c r="F395" s="93"/>
      <c r="G395" s="93"/>
      <c r="H395" s="81" t="s">
        <v>2159</v>
      </c>
      <c r="I395" s="356">
        <v>43340</v>
      </c>
      <c r="J395" s="87" t="s">
        <v>1265</v>
      </c>
      <c r="K395" s="400">
        <v>392</v>
      </c>
      <c r="L395" s="95">
        <f t="shared" si="41"/>
        <v>392</v>
      </c>
      <c r="M395" s="402"/>
      <c r="N395" s="30">
        <v>17</v>
      </c>
      <c r="O395" s="25">
        <v>8.5</v>
      </c>
      <c r="P395" s="105" t="str">
        <f t="shared" si="43"/>
        <v>8x180</v>
      </c>
      <c r="Q395" s="3">
        <v>8</v>
      </c>
      <c r="R395" s="30">
        <v>180</v>
      </c>
      <c r="S395" s="30">
        <v>0</v>
      </c>
      <c r="T395" s="17">
        <v>4.75</v>
      </c>
      <c r="U395" s="106" t="s">
        <v>85</v>
      </c>
      <c r="V395" s="17">
        <v>130.81</v>
      </c>
      <c r="W395" s="8">
        <v>29.15</v>
      </c>
      <c r="X395" s="52">
        <v>3640</v>
      </c>
      <c r="Y395" s="80" t="s">
        <v>2309</v>
      </c>
      <c r="Z395" s="81" t="s">
        <v>3002</v>
      </c>
      <c r="AA395" s="369" t="str">
        <f t="shared" si="44"/>
        <v>17x8.5, 8x180, 0 OS</v>
      </c>
      <c r="AB395" s="80" t="s">
        <v>1641</v>
      </c>
      <c r="AC395" s="92">
        <f>_xlfn.IFNA(VLOOKUP(AB395,ACCESSORIES!F:K,6,FALSE),"N/A")</f>
        <v>33</v>
      </c>
      <c r="AD395" s="82" t="s">
        <v>85</v>
      </c>
      <c r="AE395" s="82" t="s">
        <v>85</v>
      </c>
      <c r="AF395" s="3" t="s">
        <v>3020</v>
      </c>
      <c r="AG395" s="88" t="s">
        <v>2629</v>
      </c>
      <c r="AH395" s="9">
        <f>_xlfn.IFNA(VLOOKUP(AG395,ACCESSORIES!F:K,6,FALSE),"N/A")</f>
        <v>1.1000000000000001</v>
      </c>
      <c r="AI395" s="80" t="s">
        <v>266</v>
      </c>
      <c r="AJ395" s="3" t="s">
        <v>85</v>
      </c>
      <c r="AK395" s="3" t="s">
        <v>85</v>
      </c>
      <c r="AL395" s="3" t="s">
        <v>85</v>
      </c>
      <c r="AM395" s="3">
        <v>16.2</v>
      </c>
      <c r="AN395" s="3">
        <v>210</v>
      </c>
      <c r="AO395" s="37">
        <v>0</v>
      </c>
      <c r="AP395" s="37">
        <v>0</v>
      </c>
      <c r="AQ395" s="37"/>
      <c r="AR395" s="37">
        <v>42</v>
      </c>
      <c r="AS395" s="37">
        <v>207</v>
      </c>
      <c r="AT395" s="107">
        <v>203</v>
      </c>
      <c r="AU395" s="86">
        <v>125</v>
      </c>
      <c r="AV395" s="55">
        <v>92</v>
      </c>
      <c r="AW395" s="55">
        <v>92</v>
      </c>
      <c r="AX395" s="55">
        <v>42</v>
      </c>
      <c r="AY395" s="105" t="s">
        <v>85</v>
      </c>
      <c r="AZ395" s="104" t="str">
        <f>_xlfn.IFNA(VLOOKUP(AY395,ACCESSORIES!F:K,6,FALSE),"N/A")</f>
        <v>N/A</v>
      </c>
      <c r="BA395" s="105" t="s">
        <v>85</v>
      </c>
      <c r="BB395" s="104" t="str">
        <f>_xlfn.IFNA(VLOOKUP(BA395,ACCESSORIES!F:K,6,FALSE),"N/A")</f>
        <v>N/A</v>
      </c>
      <c r="BC395" s="79">
        <v>34.08</v>
      </c>
      <c r="BD395" s="57">
        <v>19.7</v>
      </c>
      <c r="BE395" s="57">
        <v>19.7</v>
      </c>
      <c r="BF395" s="57">
        <v>11</v>
      </c>
      <c r="BG395" s="82">
        <v>36</v>
      </c>
      <c r="BH395" s="122" t="s">
        <v>3551</v>
      </c>
      <c r="BI395" s="51" t="s">
        <v>4217</v>
      </c>
      <c r="BJ395" s="30" t="s">
        <v>4233</v>
      </c>
      <c r="BK395" s="30" t="s">
        <v>5857</v>
      </c>
      <c r="BL395" s="30" t="s">
        <v>2862</v>
      </c>
      <c r="BM395" s="30" t="s">
        <v>5881</v>
      </c>
      <c r="BN395" s="83" t="s">
        <v>5892</v>
      </c>
      <c r="BO395" s="83" t="s">
        <v>5871</v>
      </c>
      <c r="BP395" s="83" t="s">
        <v>4480</v>
      </c>
      <c r="BQ395" s="83" t="s">
        <v>4235</v>
      </c>
      <c r="BR395" s="83"/>
      <c r="BS395" s="83"/>
      <c r="BT395" s="351" t="s">
        <v>3835</v>
      </c>
      <c r="BU395" s="363" t="s">
        <v>3836</v>
      </c>
      <c r="BV395" s="351" t="s">
        <v>3837</v>
      </c>
      <c r="BW395" s="363" t="s">
        <v>3838</v>
      </c>
      <c r="BX395" s="96" t="str">
        <f t="shared" si="46"/>
        <v>MR315, 17x8.5, 0mm Offset, 8x180, 130.81mm Centerbore, Matte Black</v>
      </c>
      <c r="BY395" s="83" t="s">
        <v>4044</v>
      </c>
      <c r="BZ395" s="83" t="s">
        <v>4045</v>
      </c>
      <c r="CA395" s="83" t="str">
        <f t="shared" si="42"/>
        <v>STREET (3XX)</v>
      </c>
    </row>
    <row r="396" spans="1:79" s="39" customFormat="1" ht="15" customHeight="1">
      <c r="A396" s="23">
        <f t="shared" si="45"/>
        <v>394</v>
      </c>
      <c r="B396" s="105" t="s">
        <v>84</v>
      </c>
      <c r="C396" s="105" t="s">
        <v>1072</v>
      </c>
      <c r="D396" s="105" t="s">
        <v>2119</v>
      </c>
      <c r="E396" s="94" t="str">
        <f>CONCATENATE(LEFT(D396,5),VLOOKUP(CONCATENATE(N396,"x",O396),'PART NUMBER GUIDE'!$B$9:$C$45,2,FALSE),VLOOKUP(CONCATENATE(P396, V396), 'PART NUMBER GUIDE'!$Q$6:$R$84, 2, FALSE),VLOOKUP(Y396,'PART NUMBER GUIDE'!$J$8:$K$37,2, FALSE),IF(U396="N/A",IF(ABS(S396)&lt;10,"0"&amp;ABS(S396),ABS(S396)),CONCATENATE(LEFT(U396,1),RIGHT(U396,1))), F396, G396)</f>
        <v>MR31578588300</v>
      </c>
      <c r="F396" s="93"/>
      <c r="G396" s="93"/>
      <c r="H396" s="81" t="s">
        <v>2653</v>
      </c>
      <c r="I396" s="356">
        <v>43340</v>
      </c>
      <c r="J396" s="87" t="s">
        <v>1265</v>
      </c>
      <c r="K396" s="400">
        <v>392</v>
      </c>
      <c r="L396" s="95">
        <f t="shared" si="41"/>
        <v>392</v>
      </c>
      <c r="M396" s="402"/>
      <c r="N396" s="30">
        <v>17</v>
      </c>
      <c r="O396" s="25">
        <v>8.5</v>
      </c>
      <c r="P396" s="105" t="str">
        <f t="shared" si="43"/>
        <v>8x180</v>
      </c>
      <c r="Q396" s="3">
        <v>8</v>
      </c>
      <c r="R396" s="30">
        <v>180</v>
      </c>
      <c r="S396" s="30">
        <v>0</v>
      </c>
      <c r="T396" s="17">
        <v>4.75</v>
      </c>
      <c r="U396" s="106" t="s">
        <v>85</v>
      </c>
      <c r="V396" s="17">
        <v>130.81</v>
      </c>
      <c r="W396" s="8">
        <v>28.1</v>
      </c>
      <c r="X396" s="52">
        <v>3640</v>
      </c>
      <c r="Y396" s="48" t="s">
        <v>5824</v>
      </c>
      <c r="Z396" s="81" t="s">
        <v>196</v>
      </c>
      <c r="AA396" s="369" t="str">
        <f t="shared" si="44"/>
        <v>17x8.5, 8x180, 0 OS</v>
      </c>
      <c r="AB396" s="80" t="s">
        <v>1641</v>
      </c>
      <c r="AC396" s="92">
        <f>_xlfn.IFNA(VLOOKUP(AB396,ACCESSORIES!F:K,6,FALSE),"N/A")</f>
        <v>33</v>
      </c>
      <c r="AD396" s="82" t="s">
        <v>85</v>
      </c>
      <c r="AE396" s="82" t="s">
        <v>85</v>
      </c>
      <c r="AF396" s="3" t="s">
        <v>3020</v>
      </c>
      <c r="AG396" s="88" t="s">
        <v>2629</v>
      </c>
      <c r="AH396" s="9">
        <f>_xlfn.IFNA(VLOOKUP(AG396,ACCESSORIES!F:K,6,FALSE),"N/A")</f>
        <v>1.1000000000000001</v>
      </c>
      <c r="AI396" s="80" t="s">
        <v>266</v>
      </c>
      <c r="AJ396" s="3" t="s">
        <v>85</v>
      </c>
      <c r="AK396" s="3" t="s">
        <v>85</v>
      </c>
      <c r="AL396" s="3" t="s">
        <v>85</v>
      </c>
      <c r="AM396" s="3">
        <v>16.2</v>
      </c>
      <c r="AN396" s="3">
        <v>210</v>
      </c>
      <c r="AO396" s="37">
        <v>0</v>
      </c>
      <c r="AP396" s="37">
        <v>0</v>
      </c>
      <c r="AQ396" s="37"/>
      <c r="AR396" s="37">
        <v>42</v>
      </c>
      <c r="AS396" s="37">
        <v>207</v>
      </c>
      <c r="AT396" s="107">
        <v>203</v>
      </c>
      <c r="AU396" s="86">
        <v>125</v>
      </c>
      <c r="AV396" s="55">
        <v>92</v>
      </c>
      <c r="AW396" s="55">
        <v>92</v>
      </c>
      <c r="AX396" s="55">
        <v>42</v>
      </c>
      <c r="AY396" s="105" t="s">
        <v>85</v>
      </c>
      <c r="AZ396" s="104" t="str">
        <f>_xlfn.IFNA(VLOOKUP(AY396,ACCESSORIES!F:K,6,FALSE),"N/A")</f>
        <v>N/A</v>
      </c>
      <c r="BA396" s="105" t="s">
        <v>85</v>
      </c>
      <c r="BB396" s="104" t="str">
        <f>_xlfn.IFNA(VLOOKUP(BA396,ACCESSORIES!F:K,6,FALSE),"N/A")</f>
        <v>N/A</v>
      </c>
      <c r="BC396" s="79">
        <v>33.700000000000003</v>
      </c>
      <c r="BD396" s="57">
        <v>19.7</v>
      </c>
      <c r="BE396" s="57">
        <v>19.7</v>
      </c>
      <c r="BF396" s="57">
        <v>11</v>
      </c>
      <c r="BG396" s="82">
        <v>36</v>
      </c>
      <c r="BH396" s="122" t="s">
        <v>3551</v>
      </c>
      <c r="BI396" s="51" t="s">
        <v>4217</v>
      </c>
      <c r="BJ396" s="30" t="s">
        <v>4233</v>
      </c>
      <c r="BK396" s="30" t="s">
        <v>5857</v>
      </c>
      <c r="BL396" s="30" t="s">
        <v>2862</v>
      </c>
      <c r="BM396" s="30" t="s">
        <v>5881</v>
      </c>
      <c r="BN396" s="83" t="s">
        <v>5892</v>
      </c>
      <c r="BO396" s="83" t="s">
        <v>5871</v>
      </c>
      <c r="BP396" s="83" t="s">
        <v>4480</v>
      </c>
      <c r="BQ396" s="83" t="s">
        <v>4235</v>
      </c>
      <c r="BR396" s="83"/>
      <c r="BS396" s="83"/>
      <c r="BT396" s="351" t="s">
        <v>3839</v>
      </c>
      <c r="BU396" s="363" t="s">
        <v>3840</v>
      </c>
      <c r="BV396" s="351" t="s">
        <v>3841</v>
      </c>
      <c r="BW396" s="363" t="s">
        <v>3842</v>
      </c>
      <c r="BX396" s="96" t="str">
        <f t="shared" si="46"/>
        <v>MR315, 17x8.5, 0mm Offset, 8x180, 130.81mm Centerbore, Machined - Clear Coat</v>
      </c>
      <c r="BY396" s="83" t="s">
        <v>4044</v>
      </c>
      <c r="BZ396" s="83" t="s">
        <v>4045</v>
      </c>
      <c r="CA396" s="83" t="str">
        <f t="shared" si="42"/>
        <v>STREET (3XX)</v>
      </c>
    </row>
    <row r="397" spans="1:79" s="39" customFormat="1" ht="15" customHeight="1">
      <c r="A397" s="23">
        <f t="shared" si="45"/>
        <v>395</v>
      </c>
      <c r="B397" s="105" t="s">
        <v>84</v>
      </c>
      <c r="C397" s="105" t="s">
        <v>1072</v>
      </c>
      <c r="D397" s="105" t="s">
        <v>2119</v>
      </c>
      <c r="E397" s="94" t="str">
        <f>CONCATENATE(LEFT(D397,5),VLOOKUP(CONCATENATE(N397,"x",O397),'PART NUMBER GUIDE'!$B$9:$C$45,2,FALSE),VLOOKUP(CONCATENATE(P397, V397), 'PART NUMBER GUIDE'!$Q$6:$R$84, 2, FALSE),VLOOKUP(Y397,'PART NUMBER GUIDE'!$J$8:$K$37,2, FALSE),IF(U397="N/A",IF(ABS(S397)&lt;10,"0"&amp;ABS(S397),ABS(S397)),CONCATENATE(LEFT(U397,1),RIGHT(U397,1))), F397, G397)</f>
        <v>MR31578580525</v>
      </c>
      <c r="F397" s="93"/>
      <c r="G397" s="93"/>
      <c r="H397" s="81" t="s">
        <v>3455</v>
      </c>
      <c r="I397" s="356">
        <v>43613</v>
      </c>
      <c r="J397" s="87" t="s">
        <v>1265</v>
      </c>
      <c r="K397" s="400">
        <v>392</v>
      </c>
      <c r="L397" s="95">
        <f t="shared" si="41"/>
        <v>392</v>
      </c>
      <c r="M397" s="402"/>
      <c r="N397" s="30">
        <v>17</v>
      </c>
      <c r="O397" s="25">
        <v>8.5</v>
      </c>
      <c r="P397" s="105" t="str">
        <f t="shared" si="43"/>
        <v>8x6.5</v>
      </c>
      <c r="Q397" s="3">
        <v>8</v>
      </c>
      <c r="R397" s="30">
        <v>6.5</v>
      </c>
      <c r="S397" s="30">
        <v>25</v>
      </c>
      <c r="T397" s="17">
        <v>5.8</v>
      </c>
      <c r="U397" s="106" t="s">
        <v>85</v>
      </c>
      <c r="V397" s="17">
        <v>130.81</v>
      </c>
      <c r="W397" s="8">
        <v>29.34</v>
      </c>
      <c r="X397" s="52">
        <v>3640</v>
      </c>
      <c r="Y397" s="80" t="s">
        <v>2309</v>
      </c>
      <c r="Z397" s="81" t="s">
        <v>3002</v>
      </c>
      <c r="AA397" s="369" t="str">
        <f t="shared" si="44"/>
        <v>17x8.5, 8x6.5, 25 OS</v>
      </c>
      <c r="AB397" s="80" t="s">
        <v>1641</v>
      </c>
      <c r="AC397" s="92">
        <f>_xlfn.IFNA(VLOOKUP(AB397,ACCESSORIES!F:K,6,FALSE),"N/A")</f>
        <v>33</v>
      </c>
      <c r="AD397" s="82" t="s">
        <v>85</v>
      </c>
      <c r="AE397" s="82" t="s">
        <v>85</v>
      </c>
      <c r="AF397" s="3" t="s">
        <v>3020</v>
      </c>
      <c r="AG397" s="88" t="s">
        <v>2629</v>
      </c>
      <c r="AH397" s="9">
        <f>_xlfn.IFNA(VLOOKUP(AG397,ACCESSORIES!F:K,6,FALSE),"N/A")</f>
        <v>1.1000000000000001</v>
      </c>
      <c r="AI397" s="80" t="s">
        <v>266</v>
      </c>
      <c r="AJ397" s="3" t="s">
        <v>85</v>
      </c>
      <c r="AK397" s="3" t="s">
        <v>85</v>
      </c>
      <c r="AL397" s="3" t="s">
        <v>85</v>
      </c>
      <c r="AM397" s="3">
        <v>16.2</v>
      </c>
      <c r="AN397" s="3">
        <v>200</v>
      </c>
      <c r="AO397" s="37">
        <v>0</v>
      </c>
      <c r="AP397" s="37">
        <v>0</v>
      </c>
      <c r="AQ397" s="37">
        <v>16</v>
      </c>
      <c r="AR397" s="37">
        <v>18</v>
      </c>
      <c r="AS397" s="37">
        <v>207</v>
      </c>
      <c r="AT397" s="37">
        <v>199</v>
      </c>
      <c r="AU397" s="86">
        <v>125</v>
      </c>
      <c r="AV397" s="55">
        <v>92</v>
      </c>
      <c r="AW397" s="55">
        <v>92</v>
      </c>
      <c r="AX397" s="55">
        <v>48</v>
      </c>
      <c r="AY397" s="105" t="s">
        <v>85</v>
      </c>
      <c r="AZ397" s="104" t="str">
        <f>_xlfn.IFNA(VLOOKUP(AY397,ACCESSORIES!F:K,6,FALSE),"N/A")</f>
        <v>N/A</v>
      </c>
      <c r="BA397" s="105" t="s">
        <v>85</v>
      </c>
      <c r="BB397" s="104" t="str">
        <f>_xlfn.IFNA(VLOOKUP(BA397,ACCESSORIES!F:K,6,FALSE),"N/A")</f>
        <v>N/A</v>
      </c>
      <c r="BC397" s="79">
        <v>34.39</v>
      </c>
      <c r="BD397" s="57">
        <v>19.7</v>
      </c>
      <c r="BE397" s="57">
        <v>19.7</v>
      </c>
      <c r="BF397" s="57">
        <v>11</v>
      </c>
      <c r="BG397" s="82">
        <v>36</v>
      </c>
      <c r="BH397" s="122" t="s">
        <v>3551</v>
      </c>
      <c r="BI397" s="51" t="s">
        <v>4217</v>
      </c>
      <c r="BJ397" s="30" t="s">
        <v>4233</v>
      </c>
      <c r="BK397" s="30" t="s">
        <v>5857</v>
      </c>
      <c r="BL397" s="30" t="s">
        <v>2862</v>
      </c>
      <c r="BM397" s="30" t="s">
        <v>5881</v>
      </c>
      <c r="BN397" s="83" t="s">
        <v>5892</v>
      </c>
      <c r="BO397" s="83" t="s">
        <v>5871</v>
      </c>
      <c r="BP397" s="83" t="s">
        <v>4480</v>
      </c>
      <c r="BQ397" s="83" t="s">
        <v>4235</v>
      </c>
      <c r="BR397" s="83"/>
      <c r="BS397" s="83"/>
      <c r="BT397" s="351" t="s">
        <v>3835</v>
      </c>
      <c r="BU397" s="363" t="s">
        <v>3836</v>
      </c>
      <c r="BV397" s="351" t="s">
        <v>3837</v>
      </c>
      <c r="BW397" s="363" t="s">
        <v>3838</v>
      </c>
      <c r="BX397" s="96" t="str">
        <f t="shared" si="46"/>
        <v>MR315, 17x8.5, +25mm Offset, 8x6.5, 130.81mm Centerbore, Matte Black</v>
      </c>
      <c r="BY397" s="83" t="s">
        <v>4044</v>
      </c>
      <c r="BZ397" s="83" t="s">
        <v>4045</v>
      </c>
      <c r="CA397" s="83" t="str">
        <f t="shared" si="42"/>
        <v>STREET (3XX)</v>
      </c>
    </row>
    <row r="398" spans="1:79" s="39" customFormat="1" ht="15" customHeight="1">
      <c r="A398" s="23">
        <f t="shared" si="45"/>
        <v>396</v>
      </c>
      <c r="B398" s="105" t="s">
        <v>84</v>
      </c>
      <c r="C398" s="105" t="s">
        <v>1072</v>
      </c>
      <c r="D398" s="105" t="s">
        <v>2119</v>
      </c>
      <c r="E398" s="94" t="str">
        <f>CONCATENATE(LEFT(D398,5),VLOOKUP(CONCATENATE(N398,"x",O398),'PART NUMBER GUIDE'!$B$9:$C$45,2,FALSE),VLOOKUP(CONCATENATE(P398, V398), 'PART NUMBER GUIDE'!$Q$6:$R$84, 2, FALSE),VLOOKUP(Y398,'PART NUMBER GUIDE'!$J$8:$K$37,2, FALSE),IF(U398="N/A",IF(ABS(S398)&lt;10,"0"&amp;ABS(S398),ABS(S398)),CONCATENATE(LEFT(U398,1),RIGHT(U398,1))), F398, G398)</f>
        <v>MR31578580325</v>
      </c>
      <c r="F398" s="93"/>
      <c r="G398" s="93"/>
      <c r="H398" s="81" t="s">
        <v>3291</v>
      </c>
      <c r="I398" s="356">
        <v>43613</v>
      </c>
      <c r="J398" s="87" t="s">
        <v>1265</v>
      </c>
      <c r="K398" s="400">
        <v>392</v>
      </c>
      <c r="L398" s="95">
        <f t="shared" si="41"/>
        <v>392</v>
      </c>
      <c r="M398" s="402"/>
      <c r="N398" s="30">
        <v>17</v>
      </c>
      <c r="O398" s="25">
        <v>8.5</v>
      </c>
      <c r="P398" s="105" t="str">
        <f t="shared" si="43"/>
        <v>8x6.5</v>
      </c>
      <c r="Q398" s="3">
        <v>8</v>
      </c>
      <c r="R398" s="30">
        <v>6.5</v>
      </c>
      <c r="S398" s="30">
        <v>25</v>
      </c>
      <c r="T398" s="17">
        <v>5.8</v>
      </c>
      <c r="U398" s="106" t="s">
        <v>85</v>
      </c>
      <c r="V398" s="17">
        <v>130.81</v>
      </c>
      <c r="W398" s="8">
        <v>27.25</v>
      </c>
      <c r="X398" s="52">
        <v>3640</v>
      </c>
      <c r="Y398" s="48" t="s">
        <v>5824</v>
      </c>
      <c r="Z398" s="81" t="s">
        <v>196</v>
      </c>
      <c r="AA398" s="369" t="str">
        <f t="shared" si="44"/>
        <v>17x8.5, 8x6.5, 25 OS</v>
      </c>
      <c r="AB398" s="80" t="s">
        <v>1641</v>
      </c>
      <c r="AC398" s="92">
        <f>_xlfn.IFNA(VLOOKUP(AB398,ACCESSORIES!F:K,6,FALSE),"N/A")</f>
        <v>33</v>
      </c>
      <c r="AD398" s="82" t="s">
        <v>85</v>
      </c>
      <c r="AE398" s="82" t="s">
        <v>85</v>
      </c>
      <c r="AF398" s="3" t="s">
        <v>3020</v>
      </c>
      <c r="AG398" s="88" t="s">
        <v>2629</v>
      </c>
      <c r="AH398" s="9">
        <f>_xlfn.IFNA(VLOOKUP(AG398,ACCESSORIES!F:K,6,FALSE),"N/A")</f>
        <v>1.1000000000000001</v>
      </c>
      <c r="AI398" s="80" t="s">
        <v>266</v>
      </c>
      <c r="AJ398" s="3" t="s">
        <v>85</v>
      </c>
      <c r="AK398" s="3" t="s">
        <v>85</v>
      </c>
      <c r="AL398" s="3" t="s">
        <v>85</v>
      </c>
      <c r="AM398" s="3">
        <v>16.2</v>
      </c>
      <c r="AN398" s="3">
        <v>200</v>
      </c>
      <c r="AO398" s="37">
        <v>0</v>
      </c>
      <c r="AP398" s="37">
        <v>0</v>
      </c>
      <c r="AQ398" s="37">
        <v>16</v>
      </c>
      <c r="AR398" s="37">
        <v>18</v>
      </c>
      <c r="AS398" s="37">
        <v>207</v>
      </c>
      <c r="AT398" s="37">
        <v>199</v>
      </c>
      <c r="AU398" s="86">
        <v>125</v>
      </c>
      <c r="AV398" s="55">
        <v>92</v>
      </c>
      <c r="AW398" s="55">
        <v>92</v>
      </c>
      <c r="AX398" s="55">
        <v>48</v>
      </c>
      <c r="AY398" s="105" t="s">
        <v>85</v>
      </c>
      <c r="AZ398" s="104" t="str">
        <f>_xlfn.IFNA(VLOOKUP(AY398,ACCESSORIES!F:K,6,FALSE),"N/A")</f>
        <v>N/A</v>
      </c>
      <c r="BA398" s="105" t="s">
        <v>85</v>
      </c>
      <c r="BB398" s="104" t="str">
        <f>_xlfn.IFNA(VLOOKUP(BA398,ACCESSORIES!F:K,6,FALSE),"N/A")</f>
        <v>N/A</v>
      </c>
      <c r="BC398" s="79">
        <v>32.39</v>
      </c>
      <c r="BD398" s="57">
        <v>19.7</v>
      </c>
      <c r="BE398" s="57">
        <v>19.7</v>
      </c>
      <c r="BF398" s="57">
        <v>11</v>
      </c>
      <c r="BG398" s="82">
        <v>36</v>
      </c>
      <c r="BH398" s="122" t="s">
        <v>3551</v>
      </c>
      <c r="BI398" s="51" t="s">
        <v>4217</v>
      </c>
      <c r="BJ398" s="30" t="s">
        <v>4233</v>
      </c>
      <c r="BK398" s="30" t="s">
        <v>5857</v>
      </c>
      <c r="BL398" s="30" t="s">
        <v>2862</v>
      </c>
      <c r="BM398" s="30" t="s">
        <v>5881</v>
      </c>
      <c r="BN398" s="83" t="s">
        <v>5892</v>
      </c>
      <c r="BO398" s="83" t="s">
        <v>5871</v>
      </c>
      <c r="BP398" s="83" t="s">
        <v>4480</v>
      </c>
      <c r="BQ398" s="83" t="s">
        <v>4235</v>
      </c>
      <c r="BR398" s="83"/>
      <c r="BS398" s="83"/>
      <c r="BT398" s="351" t="s">
        <v>3839</v>
      </c>
      <c r="BU398" s="363" t="s">
        <v>3840</v>
      </c>
      <c r="BV398" s="351" t="s">
        <v>3841</v>
      </c>
      <c r="BW398" s="363" t="s">
        <v>3842</v>
      </c>
      <c r="BX398" s="96" t="str">
        <f t="shared" si="46"/>
        <v>MR315, 17x8.5, +25mm Offset, 8x6.5, 130.81mm Centerbore, Machined - Clear Coat</v>
      </c>
      <c r="BY398" s="83" t="s">
        <v>4044</v>
      </c>
      <c r="BZ398" s="83" t="s">
        <v>4045</v>
      </c>
      <c r="CA398" s="83" t="str">
        <f t="shared" si="42"/>
        <v>STREET (3XX)</v>
      </c>
    </row>
    <row r="399" spans="1:79" s="39" customFormat="1" ht="15" customHeight="1">
      <c r="A399" s="23">
        <f t="shared" si="45"/>
        <v>397</v>
      </c>
      <c r="B399" s="105" t="s">
        <v>84</v>
      </c>
      <c r="C399" s="105" t="s">
        <v>1072</v>
      </c>
      <c r="D399" s="105" t="s">
        <v>2119</v>
      </c>
      <c r="E399" s="94" t="str">
        <f>CONCATENATE(LEFT(D399,5),VLOOKUP(CONCATENATE(N399,"x",O399),'PART NUMBER GUIDE'!$B$9:$C$45,2,FALSE),VLOOKUP(CONCATENATE(P399, V399), 'PART NUMBER GUIDE'!$Q$6:$R$84, 2, FALSE),VLOOKUP(Y399,'PART NUMBER GUIDE'!$J$8:$K$37,2, FALSE),IF(U399="N/A",IF(ABS(S399)&lt;10,"0"&amp;ABS(S399),ABS(S399)),CONCATENATE(LEFT(U399,1),RIGHT(U399,1))), F399, G399)</f>
        <v>MR31578580125</v>
      </c>
      <c r="F399" s="93"/>
      <c r="G399" s="93"/>
      <c r="H399" s="81" t="s">
        <v>3292</v>
      </c>
      <c r="I399" s="356">
        <v>43613</v>
      </c>
      <c r="J399" s="87" t="s">
        <v>1265</v>
      </c>
      <c r="K399" s="400">
        <v>429.5</v>
      </c>
      <c r="L399" s="95">
        <f t="shared" si="41"/>
        <v>429.5</v>
      </c>
      <c r="M399" s="402"/>
      <c r="N399" s="30">
        <v>17</v>
      </c>
      <c r="O399" s="25">
        <v>8.5</v>
      </c>
      <c r="P399" s="105" t="str">
        <f t="shared" si="43"/>
        <v>8x6.5</v>
      </c>
      <c r="Q399" s="3">
        <v>8</v>
      </c>
      <c r="R399" s="30">
        <v>6.5</v>
      </c>
      <c r="S399" s="30">
        <v>25</v>
      </c>
      <c r="T399" s="17">
        <v>5.8</v>
      </c>
      <c r="U399" s="106" t="s">
        <v>85</v>
      </c>
      <c r="V399" s="17">
        <v>130.81</v>
      </c>
      <c r="W399" s="8">
        <v>28.77</v>
      </c>
      <c r="X399" s="52">
        <v>3640</v>
      </c>
      <c r="Y399" s="80" t="s">
        <v>5842</v>
      </c>
      <c r="Z399" s="80" t="s">
        <v>3004</v>
      </c>
      <c r="AA399" s="369" t="str">
        <f t="shared" si="44"/>
        <v>17x8.5, 8x6.5, 25 OS</v>
      </c>
      <c r="AB399" s="80" t="s">
        <v>1641</v>
      </c>
      <c r="AC399" s="92">
        <f>_xlfn.IFNA(VLOOKUP(AB399,ACCESSORIES!F:K,6,FALSE),"N/A")</f>
        <v>33</v>
      </c>
      <c r="AD399" s="82" t="s">
        <v>85</v>
      </c>
      <c r="AE399" s="82" t="s">
        <v>85</v>
      </c>
      <c r="AF399" s="3" t="s">
        <v>3020</v>
      </c>
      <c r="AG399" s="88" t="s">
        <v>2629</v>
      </c>
      <c r="AH399" s="9">
        <f>_xlfn.IFNA(VLOOKUP(AG399,ACCESSORIES!F:K,6,FALSE),"N/A")</f>
        <v>1.1000000000000001</v>
      </c>
      <c r="AI399" s="80" t="s">
        <v>266</v>
      </c>
      <c r="AJ399" s="3" t="s">
        <v>85</v>
      </c>
      <c r="AK399" s="3" t="s">
        <v>85</v>
      </c>
      <c r="AL399" s="3" t="s">
        <v>85</v>
      </c>
      <c r="AM399" s="3">
        <v>16.2</v>
      </c>
      <c r="AN399" s="3">
        <v>200</v>
      </c>
      <c r="AO399" s="37">
        <v>0</v>
      </c>
      <c r="AP399" s="37">
        <v>0</v>
      </c>
      <c r="AQ399" s="37">
        <v>16</v>
      </c>
      <c r="AR399" s="37">
        <v>18</v>
      </c>
      <c r="AS399" s="37">
        <v>207</v>
      </c>
      <c r="AT399" s="37">
        <v>199</v>
      </c>
      <c r="AU399" s="86">
        <v>125</v>
      </c>
      <c r="AV399" s="55">
        <v>92</v>
      </c>
      <c r="AW399" s="55">
        <v>92</v>
      </c>
      <c r="AX399" s="55">
        <v>48</v>
      </c>
      <c r="AY399" s="105" t="s">
        <v>85</v>
      </c>
      <c r="AZ399" s="104" t="str">
        <f>_xlfn.IFNA(VLOOKUP(AY399,ACCESSORIES!F:K,6,FALSE),"N/A")</f>
        <v>N/A</v>
      </c>
      <c r="BA399" s="105" t="s">
        <v>85</v>
      </c>
      <c r="BB399" s="104" t="str">
        <f>_xlfn.IFNA(VLOOKUP(BA399,ACCESSORIES!F:K,6,FALSE),"N/A")</f>
        <v>N/A</v>
      </c>
      <c r="BC399" s="79">
        <v>33.729999999999997</v>
      </c>
      <c r="BD399" s="57">
        <v>19.7</v>
      </c>
      <c r="BE399" s="57">
        <v>19.7</v>
      </c>
      <c r="BF399" s="57">
        <v>11</v>
      </c>
      <c r="BG399" s="82">
        <v>36</v>
      </c>
      <c r="BH399" s="122" t="s">
        <v>3551</v>
      </c>
      <c r="BI399" s="51" t="s">
        <v>4217</v>
      </c>
      <c r="BJ399" s="30" t="s">
        <v>4233</v>
      </c>
      <c r="BK399" s="30" t="s">
        <v>5857</v>
      </c>
      <c r="BL399" s="30" t="s">
        <v>2862</v>
      </c>
      <c r="BM399" s="30" t="s">
        <v>5881</v>
      </c>
      <c r="BN399" s="83" t="s">
        <v>5892</v>
      </c>
      <c r="BO399" s="83" t="s">
        <v>5871</v>
      </c>
      <c r="BP399" s="83" t="s">
        <v>4480</v>
      </c>
      <c r="BQ399" s="83" t="s">
        <v>4235</v>
      </c>
      <c r="BR399" s="83"/>
      <c r="BS399" s="83"/>
      <c r="BT399" s="351" t="s">
        <v>3843</v>
      </c>
      <c r="BU399" s="363" t="s">
        <v>3844</v>
      </c>
      <c r="BV399" s="351" t="s">
        <v>3845</v>
      </c>
      <c r="BW399" s="363" t="s">
        <v>3846</v>
      </c>
      <c r="BX399" s="96" t="str">
        <f t="shared" si="46"/>
        <v>MR315, 17x8.5, +25mm Offset, 8x6.5, 130.81mm Centerbore, Gold - Black Lip</v>
      </c>
      <c r="BY399" s="83" t="s">
        <v>4044</v>
      </c>
      <c r="BZ399" s="83" t="s">
        <v>4045</v>
      </c>
      <c r="CA399" s="83" t="str">
        <f t="shared" si="42"/>
        <v>STREET (3XX)</v>
      </c>
    </row>
    <row r="400" spans="1:79" s="39" customFormat="1" ht="15" customHeight="1">
      <c r="A400" s="23">
        <f t="shared" si="45"/>
        <v>398</v>
      </c>
      <c r="B400" s="105" t="s">
        <v>84</v>
      </c>
      <c r="C400" s="105" t="s">
        <v>1072</v>
      </c>
      <c r="D400" s="105" t="s">
        <v>2119</v>
      </c>
      <c r="E400" s="94" t="str">
        <f>CONCATENATE(LEFT(D400,5),VLOOKUP(CONCATENATE(N400,"x",O400),'PART NUMBER GUIDE'!$B$9:$C$45,2,FALSE),VLOOKUP(CONCATENATE(P400, V400), 'PART NUMBER GUIDE'!$Q$6:$R$84, 2, FALSE),VLOOKUP(Y400,'PART NUMBER GUIDE'!$J$8:$K$37,2, FALSE),IF(U400="N/A",IF(ABS(S400)&lt;10,"0"&amp;ABS(S400),ABS(S400)),CONCATENATE(LEFT(U400,1),RIGHT(U400,1))), F400, G400)</f>
        <v>MR31578588525</v>
      </c>
      <c r="F400" s="93"/>
      <c r="G400" s="93"/>
      <c r="H400" s="81" t="s">
        <v>3296</v>
      </c>
      <c r="I400" s="356">
        <v>43705</v>
      </c>
      <c r="J400" s="87" t="s">
        <v>1265</v>
      </c>
      <c r="K400" s="400">
        <v>392</v>
      </c>
      <c r="L400" s="95">
        <f t="shared" si="41"/>
        <v>392</v>
      </c>
      <c r="M400" s="402"/>
      <c r="N400" s="30">
        <v>17</v>
      </c>
      <c r="O400" s="25">
        <v>8.5</v>
      </c>
      <c r="P400" s="105" t="str">
        <f t="shared" si="43"/>
        <v>8x180</v>
      </c>
      <c r="Q400" s="3">
        <v>8</v>
      </c>
      <c r="R400" s="30">
        <v>180</v>
      </c>
      <c r="S400" s="30">
        <v>25</v>
      </c>
      <c r="T400" s="17">
        <v>5.8</v>
      </c>
      <c r="U400" s="106" t="s">
        <v>85</v>
      </c>
      <c r="V400" s="17">
        <v>130.81</v>
      </c>
      <c r="W400" s="8">
        <v>28.1</v>
      </c>
      <c r="X400" s="52">
        <v>3640</v>
      </c>
      <c r="Y400" s="80" t="s">
        <v>2309</v>
      </c>
      <c r="Z400" s="81" t="s">
        <v>3002</v>
      </c>
      <c r="AA400" s="369" t="str">
        <f t="shared" si="44"/>
        <v>17x8.5, 8x180, 25 OS</v>
      </c>
      <c r="AB400" s="80" t="s">
        <v>1641</v>
      </c>
      <c r="AC400" s="92">
        <f>_xlfn.IFNA(VLOOKUP(AB400,ACCESSORIES!F:K,6,FALSE),"N/A")</f>
        <v>33</v>
      </c>
      <c r="AD400" s="82" t="s">
        <v>85</v>
      </c>
      <c r="AE400" s="82" t="s">
        <v>85</v>
      </c>
      <c r="AF400" s="3" t="s">
        <v>3020</v>
      </c>
      <c r="AG400" s="88" t="s">
        <v>2629</v>
      </c>
      <c r="AH400" s="9">
        <f>_xlfn.IFNA(VLOOKUP(AG400,ACCESSORIES!F:K,6,FALSE),"N/A")</f>
        <v>1.1000000000000001</v>
      </c>
      <c r="AI400" s="80" t="s">
        <v>266</v>
      </c>
      <c r="AJ400" s="3" t="s">
        <v>85</v>
      </c>
      <c r="AK400" s="3" t="s">
        <v>85</v>
      </c>
      <c r="AL400" s="3" t="s">
        <v>85</v>
      </c>
      <c r="AM400" s="3">
        <v>16.2</v>
      </c>
      <c r="AN400" s="3">
        <v>210</v>
      </c>
      <c r="AO400" s="37">
        <v>0</v>
      </c>
      <c r="AP400" s="37">
        <v>0</v>
      </c>
      <c r="AQ400" s="37">
        <v>14</v>
      </c>
      <c r="AR400" s="37">
        <v>18</v>
      </c>
      <c r="AS400" s="37">
        <v>207</v>
      </c>
      <c r="AT400" s="37">
        <v>199</v>
      </c>
      <c r="AU400" s="86">
        <v>125</v>
      </c>
      <c r="AV400" s="55">
        <v>92</v>
      </c>
      <c r="AW400" s="55">
        <v>92</v>
      </c>
      <c r="AX400" s="55">
        <v>48</v>
      </c>
      <c r="AY400" s="105" t="s">
        <v>85</v>
      </c>
      <c r="AZ400" s="104" t="str">
        <f>_xlfn.IFNA(VLOOKUP(AY400,ACCESSORIES!F:K,6,FALSE),"N/A")</f>
        <v>N/A</v>
      </c>
      <c r="BA400" s="105" t="s">
        <v>85</v>
      </c>
      <c r="BB400" s="104" t="str">
        <f>_xlfn.IFNA(VLOOKUP(BA400,ACCESSORIES!F:K,6,FALSE),"N/A")</f>
        <v>N/A</v>
      </c>
      <c r="BC400" s="79">
        <v>31.6</v>
      </c>
      <c r="BD400" s="57">
        <v>19.7</v>
      </c>
      <c r="BE400" s="57">
        <v>19.7</v>
      </c>
      <c r="BF400" s="57">
        <v>11</v>
      </c>
      <c r="BG400" s="82">
        <v>36</v>
      </c>
      <c r="BH400" s="122" t="s">
        <v>3551</v>
      </c>
      <c r="BI400" s="51" t="s">
        <v>4217</v>
      </c>
      <c r="BJ400" s="30" t="s">
        <v>4233</v>
      </c>
      <c r="BK400" s="30" t="s">
        <v>5857</v>
      </c>
      <c r="BL400" s="30" t="s">
        <v>2862</v>
      </c>
      <c r="BM400" s="30" t="s">
        <v>5881</v>
      </c>
      <c r="BN400" s="83" t="s">
        <v>5892</v>
      </c>
      <c r="BO400" s="83" t="s">
        <v>5871</v>
      </c>
      <c r="BP400" s="83" t="s">
        <v>4480</v>
      </c>
      <c r="BQ400" s="83" t="s">
        <v>4235</v>
      </c>
      <c r="BR400" s="83"/>
      <c r="BS400" s="83"/>
      <c r="BT400" s="351" t="s">
        <v>3835</v>
      </c>
      <c r="BU400" s="363" t="s">
        <v>3836</v>
      </c>
      <c r="BV400" s="351" t="s">
        <v>3837</v>
      </c>
      <c r="BW400" s="363" t="s">
        <v>3838</v>
      </c>
      <c r="BX400" s="96" t="str">
        <f t="shared" si="46"/>
        <v>MR315, 17x8.5, +25mm Offset, 8x180, 130.81mm Centerbore, Matte Black</v>
      </c>
      <c r="BY400" s="83" t="s">
        <v>4044</v>
      </c>
      <c r="BZ400" s="83" t="s">
        <v>4045</v>
      </c>
      <c r="CA400" s="83" t="str">
        <f t="shared" si="42"/>
        <v>STREET (3XX)</v>
      </c>
    </row>
    <row r="401" spans="1:79" s="39" customFormat="1" ht="15" customHeight="1">
      <c r="A401" s="23">
        <f t="shared" si="45"/>
        <v>399</v>
      </c>
      <c r="B401" s="105" t="s">
        <v>84</v>
      </c>
      <c r="C401" s="105" t="s">
        <v>1072</v>
      </c>
      <c r="D401" s="105" t="s">
        <v>2119</v>
      </c>
      <c r="E401" s="94" t="str">
        <f>CONCATENATE(LEFT(D401,5),VLOOKUP(CONCATENATE(N401,"x",O401),'PART NUMBER GUIDE'!$B$9:$C$45,2,FALSE),VLOOKUP(CONCATENATE(P401, V401), 'PART NUMBER GUIDE'!$Q$6:$R$84, 2, FALSE),VLOOKUP(Y401,'PART NUMBER GUIDE'!$J$8:$K$37,2, FALSE),IF(U401="N/A",IF(ABS(S401)&lt;10,"0"&amp;ABS(S401),ABS(S401)),CONCATENATE(LEFT(U401,1),RIGHT(U401,1))), F401, G401)</f>
        <v>MR31578588325</v>
      </c>
      <c r="F401" s="93"/>
      <c r="G401" s="93"/>
      <c r="H401" s="81" t="s">
        <v>3297</v>
      </c>
      <c r="I401" s="356">
        <v>43705</v>
      </c>
      <c r="J401" s="87" t="s">
        <v>1265</v>
      </c>
      <c r="K401" s="400">
        <v>392</v>
      </c>
      <c r="L401" s="95">
        <f t="shared" si="41"/>
        <v>392</v>
      </c>
      <c r="M401" s="402"/>
      <c r="N401" s="30">
        <v>17</v>
      </c>
      <c r="O401" s="25">
        <v>8.5</v>
      </c>
      <c r="P401" s="105" t="str">
        <f t="shared" si="43"/>
        <v>8x180</v>
      </c>
      <c r="Q401" s="3">
        <v>8</v>
      </c>
      <c r="R401" s="30">
        <v>180</v>
      </c>
      <c r="S401" s="30">
        <v>25</v>
      </c>
      <c r="T401" s="17">
        <v>5.8</v>
      </c>
      <c r="U401" s="106" t="s">
        <v>85</v>
      </c>
      <c r="V401" s="17">
        <v>130.81</v>
      </c>
      <c r="W401" s="8">
        <v>28.1</v>
      </c>
      <c r="X401" s="52">
        <v>3640</v>
      </c>
      <c r="Y401" s="48" t="s">
        <v>5824</v>
      </c>
      <c r="Z401" s="81" t="s">
        <v>196</v>
      </c>
      <c r="AA401" s="369" t="str">
        <f t="shared" si="44"/>
        <v>17x8.5, 8x180, 25 OS</v>
      </c>
      <c r="AB401" s="80" t="s">
        <v>1641</v>
      </c>
      <c r="AC401" s="92">
        <f>_xlfn.IFNA(VLOOKUP(AB401,ACCESSORIES!F:K,6,FALSE),"N/A")</f>
        <v>33</v>
      </c>
      <c r="AD401" s="82" t="s">
        <v>85</v>
      </c>
      <c r="AE401" s="82" t="s">
        <v>85</v>
      </c>
      <c r="AF401" s="3" t="s">
        <v>3020</v>
      </c>
      <c r="AG401" s="88" t="s">
        <v>2629</v>
      </c>
      <c r="AH401" s="9">
        <f>_xlfn.IFNA(VLOOKUP(AG401,ACCESSORIES!F:K,6,FALSE),"N/A")</f>
        <v>1.1000000000000001</v>
      </c>
      <c r="AI401" s="80" t="s">
        <v>266</v>
      </c>
      <c r="AJ401" s="3" t="s">
        <v>85</v>
      </c>
      <c r="AK401" s="3" t="s">
        <v>85</v>
      </c>
      <c r="AL401" s="3" t="s">
        <v>85</v>
      </c>
      <c r="AM401" s="3">
        <v>16.2</v>
      </c>
      <c r="AN401" s="3">
        <v>210</v>
      </c>
      <c r="AO401" s="37">
        <v>0</v>
      </c>
      <c r="AP401" s="37">
        <v>0</v>
      </c>
      <c r="AQ401" s="37">
        <v>14</v>
      </c>
      <c r="AR401" s="37">
        <v>18</v>
      </c>
      <c r="AS401" s="37">
        <v>207</v>
      </c>
      <c r="AT401" s="37">
        <v>199</v>
      </c>
      <c r="AU401" s="86">
        <v>125</v>
      </c>
      <c r="AV401" s="55">
        <v>92</v>
      </c>
      <c r="AW401" s="55">
        <v>92</v>
      </c>
      <c r="AX401" s="55">
        <v>48</v>
      </c>
      <c r="AY401" s="105" t="s">
        <v>85</v>
      </c>
      <c r="AZ401" s="104" t="str">
        <f>_xlfn.IFNA(VLOOKUP(AY401,ACCESSORIES!F:K,6,FALSE),"N/A")</f>
        <v>N/A</v>
      </c>
      <c r="BA401" s="105" t="s">
        <v>85</v>
      </c>
      <c r="BB401" s="104" t="str">
        <f>_xlfn.IFNA(VLOOKUP(BA401,ACCESSORIES!F:K,6,FALSE),"N/A")</f>
        <v>N/A</v>
      </c>
      <c r="BC401" s="79">
        <v>31.6</v>
      </c>
      <c r="BD401" s="57">
        <v>19.7</v>
      </c>
      <c r="BE401" s="57">
        <v>19.7</v>
      </c>
      <c r="BF401" s="57">
        <v>11</v>
      </c>
      <c r="BG401" s="82">
        <v>36</v>
      </c>
      <c r="BH401" s="122" t="s">
        <v>3551</v>
      </c>
      <c r="BI401" s="51" t="s">
        <v>4217</v>
      </c>
      <c r="BJ401" s="30" t="s">
        <v>4233</v>
      </c>
      <c r="BK401" s="30" t="s">
        <v>5857</v>
      </c>
      <c r="BL401" s="30" t="s">
        <v>2862</v>
      </c>
      <c r="BM401" s="30" t="s">
        <v>5881</v>
      </c>
      <c r="BN401" s="83" t="s">
        <v>5892</v>
      </c>
      <c r="BO401" s="83" t="s">
        <v>5871</v>
      </c>
      <c r="BP401" s="83" t="s">
        <v>4480</v>
      </c>
      <c r="BQ401" s="83" t="s">
        <v>4235</v>
      </c>
      <c r="BR401" s="83"/>
      <c r="BS401" s="83"/>
      <c r="BT401" s="351" t="s">
        <v>3839</v>
      </c>
      <c r="BU401" s="363" t="s">
        <v>3840</v>
      </c>
      <c r="BV401" s="351" t="s">
        <v>3841</v>
      </c>
      <c r="BW401" s="363" t="s">
        <v>3842</v>
      </c>
      <c r="BX401" s="96" t="str">
        <f t="shared" si="46"/>
        <v>MR315, 17x8.5, +25mm Offset, 8x180, 130.81mm Centerbore, Machined - Clear Coat</v>
      </c>
      <c r="BY401" s="83" t="s">
        <v>4044</v>
      </c>
      <c r="BZ401" s="83" t="s">
        <v>4045</v>
      </c>
      <c r="CA401" s="83" t="str">
        <f t="shared" si="42"/>
        <v>STREET (3XX)</v>
      </c>
    </row>
    <row r="402" spans="1:79" s="39" customFormat="1" ht="15" customHeight="1">
      <c r="A402" s="23">
        <f t="shared" si="45"/>
        <v>400</v>
      </c>
      <c r="B402" s="105" t="s">
        <v>84</v>
      </c>
      <c r="C402" s="105" t="s">
        <v>1072</v>
      </c>
      <c r="D402" s="105" t="s">
        <v>2119</v>
      </c>
      <c r="E402" s="94" t="str">
        <f>CONCATENATE(LEFT(D402,5),VLOOKUP(CONCATENATE(N402,"x",O402),'PART NUMBER GUIDE'!$B$9:$C$45,2,FALSE),VLOOKUP(CONCATENATE(P402, V402), 'PART NUMBER GUIDE'!$Q$6:$R$84, 2, FALSE),VLOOKUP(Y402,'PART NUMBER GUIDE'!$J$8:$K$37,2, FALSE),IF(U402="N/A",IF(ABS(S402)&lt;10,"0"&amp;ABS(S402),ABS(S402)),CONCATENATE(LEFT(U402,1),RIGHT(U402,1))), F402, G402)</f>
        <v>MR31578588125</v>
      </c>
      <c r="F402" s="93"/>
      <c r="G402" s="93"/>
      <c r="H402" s="81" t="s">
        <v>3298</v>
      </c>
      <c r="I402" s="356">
        <v>43705</v>
      </c>
      <c r="J402" s="43" t="s">
        <v>4038</v>
      </c>
      <c r="K402" s="400">
        <v>429.5</v>
      </c>
      <c r="L402" s="95" t="str">
        <f t="shared" si="41"/>
        <v/>
      </c>
      <c r="M402" s="402"/>
      <c r="N402" s="30">
        <v>17</v>
      </c>
      <c r="O402" s="25">
        <v>8.5</v>
      </c>
      <c r="P402" s="105" t="str">
        <f t="shared" si="43"/>
        <v>8x180</v>
      </c>
      <c r="Q402" s="3">
        <v>8</v>
      </c>
      <c r="R402" s="30">
        <v>180</v>
      </c>
      <c r="S402" s="30">
        <v>25</v>
      </c>
      <c r="T402" s="17">
        <v>5.8</v>
      </c>
      <c r="U402" s="106" t="s">
        <v>85</v>
      </c>
      <c r="V402" s="17">
        <v>130.81</v>
      </c>
      <c r="W402" s="8">
        <v>28.1</v>
      </c>
      <c r="X402" s="52">
        <v>3640</v>
      </c>
      <c r="Y402" s="80" t="s">
        <v>5842</v>
      </c>
      <c r="Z402" s="80" t="s">
        <v>3004</v>
      </c>
      <c r="AA402" s="369" t="str">
        <f t="shared" si="44"/>
        <v>17x8.5, 8x180, 25 OS</v>
      </c>
      <c r="AB402" s="80" t="s">
        <v>1641</v>
      </c>
      <c r="AC402" s="92">
        <f>_xlfn.IFNA(VLOOKUP(AB402,ACCESSORIES!F:K,6,FALSE),"N/A")</f>
        <v>33</v>
      </c>
      <c r="AD402" s="82" t="s">
        <v>85</v>
      </c>
      <c r="AE402" s="82" t="s">
        <v>85</v>
      </c>
      <c r="AF402" s="3" t="s">
        <v>3020</v>
      </c>
      <c r="AG402" s="88" t="s">
        <v>2629</v>
      </c>
      <c r="AH402" s="9">
        <f>_xlfn.IFNA(VLOOKUP(AG402,ACCESSORIES!F:K,6,FALSE),"N/A")</f>
        <v>1.1000000000000001</v>
      </c>
      <c r="AI402" s="80" t="s">
        <v>266</v>
      </c>
      <c r="AJ402" s="3" t="s">
        <v>85</v>
      </c>
      <c r="AK402" s="3" t="s">
        <v>85</v>
      </c>
      <c r="AL402" s="3" t="s">
        <v>85</v>
      </c>
      <c r="AM402" s="3">
        <v>16.2</v>
      </c>
      <c r="AN402" s="3">
        <v>210</v>
      </c>
      <c r="AO402" s="37">
        <v>0</v>
      </c>
      <c r="AP402" s="37">
        <v>0</v>
      </c>
      <c r="AQ402" s="37">
        <v>14</v>
      </c>
      <c r="AR402" s="37">
        <v>18</v>
      </c>
      <c r="AS402" s="37">
        <v>207</v>
      </c>
      <c r="AT402" s="37">
        <v>199</v>
      </c>
      <c r="AU402" s="86">
        <v>125</v>
      </c>
      <c r="AV402" s="55">
        <v>92</v>
      </c>
      <c r="AW402" s="55">
        <v>92</v>
      </c>
      <c r="AX402" s="55">
        <v>48</v>
      </c>
      <c r="AY402" s="105" t="s">
        <v>85</v>
      </c>
      <c r="AZ402" s="104" t="str">
        <f>_xlfn.IFNA(VLOOKUP(AY402,ACCESSORIES!F:K,6,FALSE),"N/A")</f>
        <v>N/A</v>
      </c>
      <c r="BA402" s="105" t="s">
        <v>85</v>
      </c>
      <c r="BB402" s="104" t="str">
        <f>_xlfn.IFNA(VLOOKUP(BA402,ACCESSORIES!F:K,6,FALSE),"N/A")</f>
        <v>N/A</v>
      </c>
      <c r="BC402" s="79">
        <v>31.6</v>
      </c>
      <c r="BD402" s="57">
        <v>19.7</v>
      </c>
      <c r="BE402" s="57">
        <v>19.7</v>
      </c>
      <c r="BF402" s="57">
        <v>11</v>
      </c>
      <c r="BG402" s="82">
        <v>36</v>
      </c>
      <c r="BH402" s="122" t="s">
        <v>3551</v>
      </c>
      <c r="BI402" s="51" t="s">
        <v>4217</v>
      </c>
      <c r="BJ402" s="30" t="s">
        <v>4233</v>
      </c>
      <c r="BK402" s="30" t="s">
        <v>5857</v>
      </c>
      <c r="BL402" s="30" t="s">
        <v>2862</v>
      </c>
      <c r="BM402" s="30" t="s">
        <v>5881</v>
      </c>
      <c r="BN402" s="83" t="s">
        <v>5892</v>
      </c>
      <c r="BO402" s="83" t="s">
        <v>5871</v>
      </c>
      <c r="BP402" s="83" t="s">
        <v>4480</v>
      </c>
      <c r="BQ402" s="83" t="s">
        <v>4235</v>
      </c>
      <c r="BR402" s="83"/>
      <c r="BS402" s="83"/>
      <c r="BT402" s="351" t="s">
        <v>3843</v>
      </c>
      <c r="BU402" s="363" t="s">
        <v>3844</v>
      </c>
      <c r="BV402" s="351" t="s">
        <v>3845</v>
      </c>
      <c r="BW402" s="363" t="s">
        <v>3846</v>
      </c>
      <c r="BX402" s="96" t="str">
        <f t="shared" si="46"/>
        <v>CLOSEOUT - MR315, 17x8.5, +25mm Offset, 8x180, 130.81mm Centerbore, Gold - Black Lip</v>
      </c>
      <c r="BY402" s="83" t="s">
        <v>4044</v>
      </c>
      <c r="BZ402" s="83" t="s">
        <v>4045</v>
      </c>
      <c r="CA402" s="83" t="str">
        <f t="shared" si="42"/>
        <v>STREET (3XX)</v>
      </c>
    </row>
    <row r="403" spans="1:79" s="39" customFormat="1" ht="15" customHeight="1">
      <c r="A403" s="23">
        <f t="shared" si="45"/>
        <v>401</v>
      </c>
      <c r="B403" s="105" t="s">
        <v>84</v>
      </c>
      <c r="C403" s="105" t="s">
        <v>1072</v>
      </c>
      <c r="D403" s="105" t="s">
        <v>2119</v>
      </c>
      <c r="E403" s="94" t="str">
        <f>CONCATENATE(LEFT(D403,5),VLOOKUP(CONCATENATE(N403,"x",O403),'PART NUMBER GUIDE'!$B$9:$C$45,2,FALSE),VLOOKUP(CONCATENATE(P403, V403), 'PART NUMBER GUIDE'!$Q$6:$R$84, 2, FALSE),VLOOKUP(Y403,'PART NUMBER GUIDE'!$J$8:$K$37,2, FALSE),IF(U403="N/A",IF(ABS(S403)&lt;10,"0"&amp;ABS(S403),ABS(S403)),CONCATENATE(LEFT(U403,1),RIGHT(U403,1))), F403, G403)</f>
        <v>MR31579050512N</v>
      </c>
      <c r="F403" s="93" t="s">
        <v>2239</v>
      </c>
      <c r="G403" s="93"/>
      <c r="H403" s="81" t="s">
        <v>2165</v>
      </c>
      <c r="I403" s="356">
        <v>43340</v>
      </c>
      <c r="J403" s="87" t="s">
        <v>1265</v>
      </c>
      <c r="K403" s="400">
        <v>393.5</v>
      </c>
      <c r="L403" s="95">
        <f t="shared" si="41"/>
        <v>393.5</v>
      </c>
      <c r="M403" s="402"/>
      <c r="N403" s="30">
        <v>17</v>
      </c>
      <c r="O403" s="8">
        <v>9</v>
      </c>
      <c r="P403" s="105" t="str">
        <f t="shared" si="43"/>
        <v>5x5</v>
      </c>
      <c r="Q403" s="3">
        <v>5</v>
      </c>
      <c r="R403" s="30">
        <v>5</v>
      </c>
      <c r="S403" s="30">
        <v>-12</v>
      </c>
      <c r="T403" s="17">
        <v>4.5</v>
      </c>
      <c r="U403" s="106" t="s">
        <v>85</v>
      </c>
      <c r="V403" s="17">
        <v>71.5</v>
      </c>
      <c r="W403" s="8">
        <v>29.21</v>
      </c>
      <c r="X403" s="52">
        <v>2650</v>
      </c>
      <c r="Y403" s="80" t="s">
        <v>2309</v>
      </c>
      <c r="Z403" s="81" t="s">
        <v>3002</v>
      </c>
      <c r="AA403" s="369" t="str">
        <f t="shared" si="44"/>
        <v>17x9, 5x5, -12 OS</v>
      </c>
      <c r="AB403" s="80" t="s">
        <v>2192</v>
      </c>
      <c r="AC403" s="92">
        <f>_xlfn.IFNA(VLOOKUP(AB403,ACCESSORIES!F:K,6,FALSE),"N/A")</f>
        <v>33</v>
      </c>
      <c r="AD403" s="82" t="s">
        <v>85</v>
      </c>
      <c r="AE403" s="88" t="s">
        <v>1899</v>
      </c>
      <c r="AF403" s="82" t="s">
        <v>85</v>
      </c>
      <c r="AG403" s="88" t="s">
        <v>2629</v>
      </c>
      <c r="AH403" s="9">
        <f>_xlfn.IFNA(VLOOKUP(AG403,ACCESSORIES!F:K,6,FALSE),"N/A")</f>
        <v>1.1000000000000001</v>
      </c>
      <c r="AI403" s="80" t="s">
        <v>266</v>
      </c>
      <c r="AJ403" s="3" t="s">
        <v>85</v>
      </c>
      <c r="AK403" s="3" t="s">
        <v>85</v>
      </c>
      <c r="AL403" s="3" t="s">
        <v>85</v>
      </c>
      <c r="AM403" s="3">
        <v>16.2</v>
      </c>
      <c r="AN403" s="3">
        <v>166</v>
      </c>
      <c r="AO403" s="37">
        <v>7</v>
      </c>
      <c r="AP403" s="37">
        <v>17</v>
      </c>
      <c r="AQ403" s="37">
        <v>37</v>
      </c>
      <c r="AR403" s="37">
        <v>43</v>
      </c>
      <c r="AS403" s="37">
        <v>208</v>
      </c>
      <c r="AT403" s="107">
        <v>203</v>
      </c>
      <c r="AU403" s="17">
        <v>71.5</v>
      </c>
      <c r="AV403" s="55">
        <v>35</v>
      </c>
      <c r="AW403" s="55">
        <v>35</v>
      </c>
      <c r="AX403" s="55">
        <v>42</v>
      </c>
      <c r="AY403" s="105" t="s">
        <v>85</v>
      </c>
      <c r="AZ403" s="104" t="str">
        <f>_xlfn.IFNA(VLOOKUP(AY403,ACCESSORIES!F:K,6,FALSE),"N/A")</f>
        <v>N/A</v>
      </c>
      <c r="BA403" s="105" t="s">
        <v>85</v>
      </c>
      <c r="BB403" s="104" t="str">
        <f>_xlfn.IFNA(VLOOKUP(BA403,ACCESSORIES!F:K,6,FALSE),"N/A")</f>
        <v>N/A</v>
      </c>
      <c r="BC403" s="79">
        <v>34.44</v>
      </c>
      <c r="BD403" s="57">
        <v>19.7</v>
      </c>
      <c r="BE403" s="57">
        <v>19.7</v>
      </c>
      <c r="BF403" s="57">
        <v>11.5</v>
      </c>
      <c r="BG403" s="82">
        <v>36</v>
      </c>
      <c r="BH403" s="122" t="s">
        <v>3551</v>
      </c>
      <c r="BI403" s="51" t="s">
        <v>4217</v>
      </c>
      <c r="BJ403" s="30" t="s">
        <v>4233</v>
      </c>
      <c r="BK403" s="30" t="s">
        <v>5857</v>
      </c>
      <c r="BL403" s="30" t="s">
        <v>2862</v>
      </c>
      <c r="BM403" s="30" t="s">
        <v>5881</v>
      </c>
      <c r="BN403" s="83" t="s">
        <v>5892</v>
      </c>
      <c r="BO403" s="83" t="s">
        <v>5871</v>
      </c>
      <c r="BP403" s="83" t="s">
        <v>4480</v>
      </c>
      <c r="BQ403" s="83" t="s">
        <v>4235</v>
      </c>
      <c r="BR403" s="83"/>
      <c r="BS403" s="83"/>
      <c r="BT403" s="351" t="s">
        <v>3827</v>
      </c>
      <c r="BU403" s="363" t="s">
        <v>3828</v>
      </c>
      <c r="BV403" s="351" t="s">
        <v>3829</v>
      </c>
      <c r="BW403" s="363" t="s">
        <v>3830</v>
      </c>
      <c r="BX403" s="96" t="str">
        <f t="shared" si="46"/>
        <v>MR315, 17x9, -12mm Offset, 5x5, 71.5mm Centerbore, Matte Black</v>
      </c>
      <c r="BY403" s="83" t="s">
        <v>4044</v>
      </c>
      <c r="BZ403" s="83" t="s">
        <v>4045</v>
      </c>
      <c r="CA403" s="83" t="str">
        <f t="shared" si="42"/>
        <v>STREET (3XX)</v>
      </c>
    </row>
    <row r="404" spans="1:79" s="39" customFormat="1" ht="15" customHeight="1">
      <c r="A404" s="23">
        <f t="shared" si="45"/>
        <v>402</v>
      </c>
      <c r="B404" s="105" t="s">
        <v>84</v>
      </c>
      <c r="C404" s="105" t="s">
        <v>1072</v>
      </c>
      <c r="D404" s="105" t="s">
        <v>2119</v>
      </c>
      <c r="E404" s="94" t="str">
        <f>CONCATENATE(LEFT(D404,5),VLOOKUP(CONCATENATE(N404,"x",O404),'PART NUMBER GUIDE'!$B$9:$C$45,2,FALSE),VLOOKUP(CONCATENATE(P404, V404), 'PART NUMBER GUIDE'!$Q$6:$R$84, 2, FALSE),VLOOKUP(Y404,'PART NUMBER GUIDE'!$J$8:$K$37,2, FALSE),IF(U404="N/A",IF(ABS(S404)&lt;10,"0"&amp;ABS(S404),ABS(S404)),CONCATENATE(LEFT(U404,1),RIGHT(U404,1))), F404, G404)</f>
        <v>MR31579050312N</v>
      </c>
      <c r="F404" s="93" t="s">
        <v>2239</v>
      </c>
      <c r="G404" s="93"/>
      <c r="H404" s="81" t="s">
        <v>2654</v>
      </c>
      <c r="I404" s="356">
        <v>43340</v>
      </c>
      <c r="J404" s="87" t="s">
        <v>1265</v>
      </c>
      <c r="K404" s="400">
        <v>393.5</v>
      </c>
      <c r="L404" s="95">
        <f t="shared" si="41"/>
        <v>393.5</v>
      </c>
      <c r="M404" s="402"/>
      <c r="N404" s="30">
        <v>17</v>
      </c>
      <c r="O404" s="8">
        <v>9</v>
      </c>
      <c r="P404" s="105" t="str">
        <f t="shared" si="43"/>
        <v>5x5</v>
      </c>
      <c r="Q404" s="3">
        <v>5</v>
      </c>
      <c r="R404" s="30">
        <v>5</v>
      </c>
      <c r="S404" s="30">
        <v>-12</v>
      </c>
      <c r="T404" s="17">
        <v>4.5</v>
      </c>
      <c r="U404" s="106" t="s">
        <v>85</v>
      </c>
      <c r="V404" s="17">
        <v>71.5</v>
      </c>
      <c r="W404" s="8">
        <v>28.9</v>
      </c>
      <c r="X404" s="52">
        <v>2650</v>
      </c>
      <c r="Y404" s="48" t="s">
        <v>5824</v>
      </c>
      <c r="Z404" s="81" t="s">
        <v>196</v>
      </c>
      <c r="AA404" s="369" t="str">
        <f t="shared" si="44"/>
        <v>17x9, 5x5, -12 OS</v>
      </c>
      <c r="AB404" s="80" t="s">
        <v>2192</v>
      </c>
      <c r="AC404" s="92">
        <f>_xlfn.IFNA(VLOOKUP(AB404,ACCESSORIES!F:K,6,FALSE),"N/A")</f>
        <v>33</v>
      </c>
      <c r="AD404" s="82" t="s">
        <v>85</v>
      </c>
      <c r="AE404" s="88" t="s">
        <v>1899</v>
      </c>
      <c r="AF404" s="82" t="s">
        <v>85</v>
      </c>
      <c r="AG404" s="88" t="s">
        <v>2629</v>
      </c>
      <c r="AH404" s="9">
        <f>_xlfn.IFNA(VLOOKUP(AG404,ACCESSORIES!F:K,6,FALSE),"N/A")</f>
        <v>1.1000000000000001</v>
      </c>
      <c r="AI404" s="80" t="s">
        <v>266</v>
      </c>
      <c r="AJ404" s="3" t="s">
        <v>85</v>
      </c>
      <c r="AK404" s="3" t="s">
        <v>85</v>
      </c>
      <c r="AL404" s="3" t="s">
        <v>85</v>
      </c>
      <c r="AM404" s="3">
        <v>16.2</v>
      </c>
      <c r="AN404" s="3">
        <v>166</v>
      </c>
      <c r="AO404" s="37">
        <v>7</v>
      </c>
      <c r="AP404" s="37">
        <v>17</v>
      </c>
      <c r="AQ404" s="37">
        <v>37</v>
      </c>
      <c r="AR404" s="37">
        <v>43</v>
      </c>
      <c r="AS404" s="37">
        <v>208</v>
      </c>
      <c r="AT404" s="107">
        <v>203</v>
      </c>
      <c r="AU404" s="17">
        <v>71.5</v>
      </c>
      <c r="AV404" s="55">
        <v>35</v>
      </c>
      <c r="AW404" s="55">
        <v>35</v>
      </c>
      <c r="AX404" s="55">
        <v>42</v>
      </c>
      <c r="AY404" s="105" t="s">
        <v>85</v>
      </c>
      <c r="AZ404" s="104" t="str">
        <f>_xlfn.IFNA(VLOOKUP(AY404,ACCESSORIES!F:K,6,FALSE),"N/A")</f>
        <v>N/A</v>
      </c>
      <c r="BA404" s="105" t="s">
        <v>85</v>
      </c>
      <c r="BB404" s="104" t="str">
        <f>_xlfn.IFNA(VLOOKUP(BA404,ACCESSORIES!F:K,6,FALSE),"N/A")</f>
        <v>N/A</v>
      </c>
      <c r="BC404" s="79">
        <v>34.369999999999997</v>
      </c>
      <c r="BD404" s="57">
        <v>19.7</v>
      </c>
      <c r="BE404" s="57">
        <v>19.7</v>
      </c>
      <c r="BF404" s="57">
        <v>11.5</v>
      </c>
      <c r="BG404" s="82">
        <v>36</v>
      </c>
      <c r="BH404" s="122" t="s">
        <v>3551</v>
      </c>
      <c r="BI404" s="51" t="s">
        <v>4217</v>
      </c>
      <c r="BJ404" s="30" t="s">
        <v>4233</v>
      </c>
      <c r="BK404" s="30" t="s">
        <v>5857</v>
      </c>
      <c r="BL404" s="30" t="s">
        <v>2862</v>
      </c>
      <c r="BM404" s="30" t="s">
        <v>5881</v>
      </c>
      <c r="BN404" s="83" t="s">
        <v>5892</v>
      </c>
      <c r="BO404" s="83" t="s">
        <v>5871</v>
      </c>
      <c r="BP404" s="83" t="s">
        <v>4480</v>
      </c>
      <c r="BQ404" s="83" t="s">
        <v>4235</v>
      </c>
      <c r="BR404" s="83"/>
      <c r="BS404" s="83"/>
      <c r="BT404" s="351" t="s">
        <v>3823</v>
      </c>
      <c r="BU404" s="363" t="s">
        <v>3824</v>
      </c>
      <c r="BV404" s="351" t="s">
        <v>3825</v>
      </c>
      <c r="BW404" s="363" t="s">
        <v>3826</v>
      </c>
      <c r="BX404" s="96" t="str">
        <f t="shared" si="46"/>
        <v>MR315, 17x9, -12mm Offset, 5x5, 71.5mm Centerbore, Machined - Clear Coat</v>
      </c>
      <c r="BY404" s="83" t="s">
        <v>4044</v>
      </c>
      <c r="BZ404" s="83" t="s">
        <v>4045</v>
      </c>
      <c r="CA404" s="83" t="str">
        <f t="shared" si="42"/>
        <v>STREET (3XX)</v>
      </c>
    </row>
    <row r="405" spans="1:79" s="39" customFormat="1" ht="15" customHeight="1">
      <c r="A405" s="23">
        <f t="shared" si="45"/>
        <v>403</v>
      </c>
      <c r="B405" s="105" t="s">
        <v>84</v>
      </c>
      <c r="C405" s="105" t="s">
        <v>1072</v>
      </c>
      <c r="D405" s="105" t="s">
        <v>2119</v>
      </c>
      <c r="E405" s="94" t="str">
        <f>CONCATENATE(LEFT(D405,5),VLOOKUP(CONCATENATE(N405,"x",O405),'PART NUMBER GUIDE'!$B$9:$C$45,2,FALSE),VLOOKUP(CONCATENATE(P405, V405), 'PART NUMBER GUIDE'!$Q$6:$R$84, 2, FALSE),VLOOKUP(Y405,'PART NUMBER GUIDE'!$J$8:$K$37,2, FALSE),IF(U405="N/A",IF(ABS(S405)&lt;10,"0"&amp;ABS(S405),ABS(S405)),CONCATENATE(LEFT(U405,1),RIGHT(U405,1))), F405, G405)</f>
        <v>MR31579050112N</v>
      </c>
      <c r="F405" s="93" t="s">
        <v>2239</v>
      </c>
      <c r="G405" s="93"/>
      <c r="H405" s="81" t="s">
        <v>2640</v>
      </c>
      <c r="I405" s="356">
        <v>43340</v>
      </c>
      <c r="J405" s="43" t="s">
        <v>4038</v>
      </c>
      <c r="K405" s="400">
        <v>431</v>
      </c>
      <c r="L405" s="95" t="str">
        <f t="shared" si="41"/>
        <v/>
      </c>
      <c r="M405" s="402"/>
      <c r="N405" s="30">
        <v>17</v>
      </c>
      <c r="O405" s="8">
        <v>9</v>
      </c>
      <c r="P405" s="105" t="str">
        <f t="shared" si="43"/>
        <v>5x5</v>
      </c>
      <c r="Q405" s="3">
        <v>5</v>
      </c>
      <c r="R405" s="30">
        <v>5</v>
      </c>
      <c r="S405" s="30">
        <v>-12</v>
      </c>
      <c r="T405" s="17">
        <v>4.5</v>
      </c>
      <c r="U405" s="106" t="s">
        <v>85</v>
      </c>
      <c r="V405" s="17">
        <v>71.5</v>
      </c>
      <c r="W405" s="8">
        <v>29.45</v>
      </c>
      <c r="X405" s="52">
        <v>2650</v>
      </c>
      <c r="Y405" s="80" t="s">
        <v>5842</v>
      </c>
      <c r="Z405" s="80" t="s">
        <v>3004</v>
      </c>
      <c r="AA405" s="369" t="str">
        <f t="shared" si="44"/>
        <v>17x9, 5x5, -12 OS</v>
      </c>
      <c r="AB405" s="80" t="s">
        <v>2192</v>
      </c>
      <c r="AC405" s="92">
        <f>_xlfn.IFNA(VLOOKUP(AB405,ACCESSORIES!F:K,6,FALSE),"N/A")</f>
        <v>33</v>
      </c>
      <c r="AD405" s="82" t="s">
        <v>85</v>
      </c>
      <c r="AE405" s="88" t="s">
        <v>1899</v>
      </c>
      <c r="AF405" s="82" t="s">
        <v>85</v>
      </c>
      <c r="AG405" s="88" t="s">
        <v>2629</v>
      </c>
      <c r="AH405" s="9">
        <f>_xlfn.IFNA(VLOOKUP(AG405,ACCESSORIES!F:K,6,FALSE),"N/A")</f>
        <v>1.1000000000000001</v>
      </c>
      <c r="AI405" s="80" t="s">
        <v>266</v>
      </c>
      <c r="AJ405" s="3" t="s">
        <v>85</v>
      </c>
      <c r="AK405" s="3" t="s">
        <v>85</v>
      </c>
      <c r="AL405" s="3" t="s">
        <v>85</v>
      </c>
      <c r="AM405" s="3">
        <v>16.2</v>
      </c>
      <c r="AN405" s="3">
        <v>166</v>
      </c>
      <c r="AO405" s="37">
        <v>7</v>
      </c>
      <c r="AP405" s="37">
        <v>17</v>
      </c>
      <c r="AQ405" s="37">
        <v>37</v>
      </c>
      <c r="AR405" s="37">
        <v>43</v>
      </c>
      <c r="AS405" s="37">
        <v>208</v>
      </c>
      <c r="AT405" s="107">
        <v>203</v>
      </c>
      <c r="AU405" s="17">
        <v>71.5</v>
      </c>
      <c r="AV405" s="55">
        <v>35</v>
      </c>
      <c r="AW405" s="55">
        <v>35</v>
      </c>
      <c r="AX405" s="55">
        <v>42</v>
      </c>
      <c r="AY405" s="105" t="s">
        <v>85</v>
      </c>
      <c r="AZ405" s="104" t="str">
        <f>_xlfn.IFNA(VLOOKUP(AY405,ACCESSORIES!F:K,6,FALSE),"N/A")</f>
        <v>N/A</v>
      </c>
      <c r="BA405" s="105" t="s">
        <v>85</v>
      </c>
      <c r="BB405" s="104" t="str">
        <f>_xlfn.IFNA(VLOOKUP(BA405,ACCESSORIES!F:K,6,FALSE),"N/A")</f>
        <v>N/A</v>
      </c>
      <c r="BC405" s="79">
        <v>34.880000000000003</v>
      </c>
      <c r="BD405" s="57">
        <v>19.7</v>
      </c>
      <c r="BE405" s="57">
        <v>19.7</v>
      </c>
      <c r="BF405" s="57">
        <v>11.5</v>
      </c>
      <c r="BG405" s="82">
        <v>36</v>
      </c>
      <c r="BH405" s="122" t="s">
        <v>3551</v>
      </c>
      <c r="BI405" s="51" t="s">
        <v>4217</v>
      </c>
      <c r="BJ405" s="30" t="s">
        <v>4233</v>
      </c>
      <c r="BK405" s="30" t="s">
        <v>5857</v>
      </c>
      <c r="BL405" s="30" t="s">
        <v>2862</v>
      </c>
      <c r="BM405" s="30" t="s">
        <v>5881</v>
      </c>
      <c r="BN405" s="83" t="s">
        <v>5892</v>
      </c>
      <c r="BO405" s="83" t="s">
        <v>5871</v>
      </c>
      <c r="BP405" s="83" t="s">
        <v>4480</v>
      </c>
      <c r="BQ405" s="83" t="s">
        <v>4235</v>
      </c>
      <c r="BR405" s="83"/>
      <c r="BS405" s="83"/>
      <c r="BT405" s="351" t="s">
        <v>3831</v>
      </c>
      <c r="BU405" s="363" t="s">
        <v>3832</v>
      </c>
      <c r="BV405" s="351" t="s">
        <v>3833</v>
      </c>
      <c r="BW405" s="363" t="s">
        <v>3834</v>
      </c>
      <c r="BX405" s="96" t="str">
        <f t="shared" si="46"/>
        <v>CLOSEOUT - MR315, 17x9, -12mm Offset, 5x5, 71.5mm Centerbore, Gold - Black Lip</v>
      </c>
      <c r="BY405" s="83" t="s">
        <v>4044</v>
      </c>
      <c r="BZ405" s="83" t="s">
        <v>4045</v>
      </c>
      <c r="CA405" s="83" t="str">
        <f t="shared" si="42"/>
        <v>STREET (3XX)</v>
      </c>
    </row>
    <row r="406" spans="1:79" s="39" customFormat="1" ht="15" customHeight="1">
      <c r="A406" s="23">
        <f t="shared" si="45"/>
        <v>404</v>
      </c>
      <c r="B406" s="105" t="s">
        <v>84</v>
      </c>
      <c r="C406" s="105" t="s">
        <v>1072</v>
      </c>
      <c r="D406" s="105" t="s">
        <v>2119</v>
      </c>
      <c r="E406" s="94" t="str">
        <f>CONCATENATE(LEFT(D406,5),VLOOKUP(CONCATENATE(N406,"x",O406),'PART NUMBER GUIDE'!$B$9:$C$45,2,FALSE),VLOOKUP(CONCATENATE(P406, V406), 'PART NUMBER GUIDE'!$Q$6:$R$84, 2, FALSE),VLOOKUP(Y406,'PART NUMBER GUIDE'!$J$8:$K$37,2, FALSE),IF(U406="N/A",IF(ABS(S406)&lt;10,"0"&amp;ABS(S406),ABS(S406)),CONCATENATE(LEFT(U406,1),RIGHT(U406,1))), F406, G406)</f>
        <v>MR31579060512N</v>
      </c>
      <c r="F406" s="93" t="s">
        <v>2239</v>
      </c>
      <c r="G406" s="93"/>
      <c r="H406" s="81" t="s">
        <v>2167</v>
      </c>
      <c r="I406" s="356">
        <v>43340</v>
      </c>
      <c r="J406" s="87" t="s">
        <v>1265</v>
      </c>
      <c r="K406" s="400">
        <v>393.5</v>
      </c>
      <c r="L406" s="95">
        <f t="shared" si="41"/>
        <v>393.5</v>
      </c>
      <c r="M406" s="402"/>
      <c r="N406" s="30">
        <v>17</v>
      </c>
      <c r="O406" s="8">
        <v>9</v>
      </c>
      <c r="P406" s="105" t="str">
        <f t="shared" si="43"/>
        <v>6x5.5</v>
      </c>
      <c r="Q406" s="3">
        <v>6</v>
      </c>
      <c r="R406" s="30">
        <v>5.5</v>
      </c>
      <c r="S406" s="30">
        <v>-12</v>
      </c>
      <c r="T406" s="17">
        <v>4.5</v>
      </c>
      <c r="U406" s="106" t="s">
        <v>85</v>
      </c>
      <c r="V406" s="17">
        <v>106.25</v>
      </c>
      <c r="W406" s="8">
        <v>28.48</v>
      </c>
      <c r="X406" s="52">
        <v>2650</v>
      </c>
      <c r="Y406" s="80" t="s">
        <v>2309</v>
      </c>
      <c r="Z406" s="81" t="s">
        <v>3002</v>
      </c>
      <c r="AA406" s="369" t="str">
        <f t="shared" si="44"/>
        <v>17x9, 6x5.5, -12 OS</v>
      </c>
      <c r="AB406" s="80" t="s">
        <v>2683</v>
      </c>
      <c r="AC406" s="92">
        <f>_xlfn.IFNA(VLOOKUP(AB406,ACCESSORIES!F:K,6,FALSE),"N/A")</f>
        <v>33</v>
      </c>
      <c r="AD406" s="82" t="s">
        <v>85</v>
      </c>
      <c r="AE406" s="88" t="s">
        <v>1899</v>
      </c>
      <c r="AF406" s="82" t="s">
        <v>85</v>
      </c>
      <c r="AG406" s="88" t="s">
        <v>2629</v>
      </c>
      <c r="AH406" s="9">
        <f>_xlfn.IFNA(VLOOKUP(AG406,ACCESSORIES!F:K,6,FALSE),"N/A")</f>
        <v>1.1000000000000001</v>
      </c>
      <c r="AI406" s="3" t="s">
        <v>265</v>
      </c>
      <c r="AJ406" s="83" t="s">
        <v>1712</v>
      </c>
      <c r="AK406" s="41">
        <f>VLOOKUP(AJ406,ACCESSORIES!F:K,6,FALSE)</f>
        <v>2.75</v>
      </c>
      <c r="AL406" s="3">
        <v>78.3</v>
      </c>
      <c r="AM406" s="3">
        <v>16.2</v>
      </c>
      <c r="AN406" s="3">
        <v>170</v>
      </c>
      <c r="AO406" s="37">
        <v>5</v>
      </c>
      <c r="AP406" s="37">
        <v>16</v>
      </c>
      <c r="AQ406" s="37">
        <v>36</v>
      </c>
      <c r="AR406" s="37">
        <v>43</v>
      </c>
      <c r="AS406" s="37">
        <v>208</v>
      </c>
      <c r="AT406" s="107">
        <v>203</v>
      </c>
      <c r="AU406" s="17">
        <v>106.3</v>
      </c>
      <c r="AV406" s="55">
        <v>41</v>
      </c>
      <c r="AW406" s="55">
        <v>41</v>
      </c>
      <c r="AX406" s="55">
        <v>42</v>
      </c>
      <c r="AY406" s="105" t="s">
        <v>85</v>
      </c>
      <c r="AZ406" s="104" t="str">
        <f>_xlfn.IFNA(VLOOKUP(AY406,ACCESSORIES!F:K,6,FALSE),"N/A")</f>
        <v>N/A</v>
      </c>
      <c r="BA406" s="105" t="s">
        <v>85</v>
      </c>
      <c r="BB406" s="104" t="str">
        <f>_xlfn.IFNA(VLOOKUP(BA406,ACCESSORIES!F:K,6,FALSE),"N/A")</f>
        <v>N/A</v>
      </c>
      <c r="BC406" s="79">
        <v>33.549999999999997</v>
      </c>
      <c r="BD406" s="57">
        <v>19.7</v>
      </c>
      <c r="BE406" s="57">
        <v>19.7</v>
      </c>
      <c r="BF406" s="57">
        <v>11.5</v>
      </c>
      <c r="BG406" s="82">
        <v>36</v>
      </c>
      <c r="BH406" s="122" t="s">
        <v>3551</v>
      </c>
      <c r="BI406" s="51" t="s">
        <v>4217</v>
      </c>
      <c r="BJ406" s="30" t="s">
        <v>4233</v>
      </c>
      <c r="BK406" s="30" t="s">
        <v>5857</v>
      </c>
      <c r="BL406" s="30" t="s">
        <v>2862</v>
      </c>
      <c r="BM406" s="30" t="s">
        <v>5881</v>
      </c>
      <c r="BN406" s="83" t="s">
        <v>5892</v>
      </c>
      <c r="BO406" s="83" t="s">
        <v>5871</v>
      </c>
      <c r="BP406" s="83" t="s">
        <v>4480</v>
      </c>
      <c r="BQ406" s="83" t="s">
        <v>4235</v>
      </c>
      <c r="BR406" s="83"/>
      <c r="BS406" s="83"/>
      <c r="BT406" s="351" t="s">
        <v>3811</v>
      </c>
      <c r="BU406" s="363" t="s">
        <v>3812</v>
      </c>
      <c r="BV406" s="351" t="s">
        <v>3813</v>
      </c>
      <c r="BW406" s="363" t="s">
        <v>3814</v>
      </c>
      <c r="BX406" s="96" t="str">
        <f t="shared" si="46"/>
        <v>MR315, 17x9, -12mm Offset, 6x5.5, 106.25mm Centerbore, Matte Black</v>
      </c>
      <c r="BY406" s="83" t="s">
        <v>4044</v>
      </c>
      <c r="BZ406" s="83" t="s">
        <v>4045</v>
      </c>
      <c r="CA406" s="83" t="str">
        <f t="shared" si="42"/>
        <v>STREET (3XX)</v>
      </c>
    </row>
    <row r="407" spans="1:79" s="39" customFormat="1" ht="15" customHeight="1">
      <c r="A407" s="23">
        <f t="shared" si="45"/>
        <v>405</v>
      </c>
      <c r="B407" s="105" t="s">
        <v>84</v>
      </c>
      <c r="C407" s="105" t="s">
        <v>1072</v>
      </c>
      <c r="D407" s="105" t="s">
        <v>2119</v>
      </c>
      <c r="E407" s="94" t="str">
        <f>CONCATENATE(LEFT(D407,5),VLOOKUP(CONCATENATE(N407,"x",O407),'PART NUMBER GUIDE'!$B$9:$C$45,2,FALSE),VLOOKUP(CONCATENATE(P407, V407), 'PART NUMBER GUIDE'!$Q$6:$R$84, 2, FALSE),VLOOKUP(Y407,'PART NUMBER GUIDE'!$J$8:$K$37,2, FALSE),IF(U407="N/A",IF(ABS(S407)&lt;10,"0"&amp;ABS(S407),ABS(S407)),CONCATENATE(LEFT(U407,1),RIGHT(U407,1))), F407, G407)</f>
        <v>MR31579060312N</v>
      </c>
      <c r="F407" s="93" t="s">
        <v>2239</v>
      </c>
      <c r="G407" s="93"/>
      <c r="H407" s="81" t="s">
        <v>2655</v>
      </c>
      <c r="I407" s="356">
        <v>43340</v>
      </c>
      <c r="J407" s="87" t="s">
        <v>1265</v>
      </c>
      <c r="K407" s="400">
        <v>393.5</v>
      </c>
      <c r="L407" s="95">
        <f t="shared" si="41"/>
        <v>393.5</v>
      </c>
      <c r="M407" s="402"/>
      <c r="N407" s="30">
        <v>17</v>
      </c>
      <c r="O407" s="8">
        <v>9</v>
      </c>
      <c r="P407" s="105" t="str">
        <f t="shared" si="43"/>
        <v>6x5.5</v>
      </c>
      <c r="Q407" s="3">
        <v>6</v>
      </c>
      <c r="R407" s="30">
        <v>5.5</v>
      </c>
      <c r="S407" s="30">
        <v>-12</v>
      </c>
      <c r="T407" s="17">
        <v>4.5</v>
      </c>
      <c r="U407" s="106" t="s">
        <v>85</v>
      </c>
      <c r="V407" s="17">
        <v>106.25</v>
      </c>
      <c r="W407" s="8">
        <v>28.73</v>
      </c>
      <c r="X407" s="52">
        <v>2650</v>
      </c>
      <c r="Y407" s="48" t="s">
        <v>5824</v>
      </c>
      <c r="Z407" s="81" t="s">
        <v>196</v>
      </c>
      <c r="AA407" s="369" t="str">
        <f t="shared" si="44"/>
        <v>17x9, 6x5.5, -12 OS</v>
      </c>
      <c r="AB407" s="80" t="s">
        <v>2683</v>
      </c>
      <c r="AC407" s="92">
        <f>_xlfn.IFNA(VLOOKUP(AB407,ACCESSORIES!F:K,6,FALSE),"N/A")</f>
        <v>33</v>
      </c>
      <c r="AD407" s="82" t="s">
        <v>85</v>
      </c>
      <c r="AE407" s="88" t="s">
        <v>1899</v>
      </c>
      <c r="AF407" s="82" t="s">
        <v>85</v>
      </c>
      <c r="AG407" s="88" t="s">
        <v>2629</v>
      </c>
      <c r="AH407" s="9">
        <f>_xlfn.IFNA(VLOOKUP(AG407,ACCESSORIES!F:K,6,FALSE),"N/A")</f>
        <v>1.1000000000000001</v>
      </c>
      <c r="AI407" s="3" t="s">
        <v>265</v>
      </c>
      <c r="AJ407" s="83" t="s">
        <v>1712</v>
      </c>
      <c r="AK407" s="41">
        <f>VLOOKUP(AJ407,ACCESSORIES!F:K,6,FALSE)</f>
        <v>2.75</v>
      </c>
      <c r="AL407" s="3">
        <v>78.3</v>
      </c>
      <c r="AM407" s="3">
        <v>16.2</v>
      </c>
      <c r="AN407" s="3">
        <v>170</v>
      </c>
      <c r="AO407" s="37">
        <v>5</v>
      </c>
      <c r="AP407" s="37">
        <v>16</v>
      </c>
      <c r="AQ407" s="37">
        <v>36</v>
      </c>
      <c r="AR407" s="37">
        <v>43</v>
      </c>
      <c r="AS407" s="37">
        <v>208</v>
      </c>
      <c r="AT407" s="107">
        <v>203</v>
      </c>
      <c r="AU407" s="17">
        <v>106.3</v>
      </c>
      <c r="AV407" s="55">
        <v>41</v>
      </c>
      <c r="AW407" s="55">
        <v>41</v>
      </c>
      <c r="AX407" s="55">
        <v>42</v>
      </c>
      <c r="AY407" s="105" t="s">
        <v>85</v>
      </c>
      <c r="AZ407" s="104" t="str">
        <f>_xlfn.IFNA(VLOOKUP(AY407,ACCESSORIES!F:K,6,FALSE),"N/A")</f>
        <v>N/A</v>
      </c>
      <c r="BA407" s="105" t="s">
        <v>85</v>
      </c>
      <c r="BB407" s="104" t="str">
        <f>_xlfn.IFNA(VLOOKUP(BA407,ACCESSORIES!F:K,6,FALSE),"N/A")</f>
        <v>N/A</v>
      </c>
      <c r="BC407" s="79">
        <v>34.33</v>
      </c>
      <c r="BD407" s="57">
        <v>19.7</v>
      </c>
      <c r="BE407" s="57">
        <v>19.7</v>
      </c>
      <c r="BF407" s="57">
        <v>11.5</v>
      </c>
      <c r="BG407" s="82">
        <v>36</v>
      </c>
      <c r="BH407" s="122" t="s">
        <v>3551</v>
      </c>
      <c r="BI407" s="51" t="s">
        <v>4217</v>
      </c>
      <c r="BJ407" s="30" t="s">
        <v>4233</v>
      </c>
      <c r="BK407" s="30" t="s">
        <v>5857</v>
      </c>
      <c r="BL407" s="30" t="s">
        <v>2862</v>
      </c>
      <c r="BM407" s="30" t="s">
        <v>5881</v>
      </c>
      <c r="BN407" s="83" t="s">
        <v>5892</v>
      </c>
      <c r="BO407" s="83" t="s">
        <v>5871</v>
      </c>
      <c r="BP407" s="83" t="s">
        <v>4480</v>
      </c>
      <c r="BQ407" s="83" t="s">
        <v>4235</v>
      </c>
      <c r="BR407" s="83"/>
      <c r="BS407" s="83"/>
      <c r="BT407" s="351" t="s">
        <v>3819</v>
      </c>
      <c r="BU407" s="363" t="s">
        <v>3820</v>
      </c>
      <c r="BV407" s="351" t="s">
        <v>3821</v>
      </c>
      <c r="BW407" s="363" t="s">
        <v>3822</v>
      </c>
      <c r="BX407" s="96" t="str">
        <f t="shared" si="46"/>
        <v>MR315, 17x9, -12mm Offset, 6x5.5, 106.25mm Centerbore, Machined - Clear Coat</v>
      </c>
      <c r="BY407" s="83" t="s">
        <v>4044</v>
      </c>
      <c r="BZ407" s="83" t="s">
        <v>4045</v>
      </c>
      <c r="CA407" s="83" t="str">
        <f t="shared" si="42"/>
        <v>STREET (3XX)</v>
      </c>
    </row>
    <row r="408" spans="1:79" s="39" customFormat="1" ht="15" customHeight="1">
      <c r="A408" s="23">
        <f t="shared" si="45"/>
        <v>406</v>
      </c>
      <c r="B408" s="105" t="s">
        <v>84</v>
      </c>
      <c r="C408" s="105" t="s">
        <v>1072</v>
      </c>
      <c r="D408" s="105" t="s">
        <v>2119</v>
      </c>
      <c r="E408" s="94" t="str">
        <f>CONCATENATE(LEFT(D408,5),VLOOKUP(CONCATENATE(N408,"x",O408),'PART NUMBER GUIDE'!$B$9:$C$45,2,FALSE),VLOOKUP(CONCATENATE(P408, V408), 'PART NUMBER GUIDE'!$Q$6:$R$84, 2, FALSE),VLOOKUP(Y408,'PART NUMBER GUIDE'!$J$8:$K$37,2, FALSE),IF(U408="N/A",IF(ABS(S408)&lt;10,"0"&amp;ABS(S408),ABS(S408)),CONCATENATE(LEFT(U408,1),RIGHT(U408,1))), F408, G408)</f>
        <v>MR31579060112N</v>
      </c>
      <c r="F408" s="93" t="s">
        <v>2239</v>
      </c>
      <c r="G408" s="93"/>
      <c r="H408" s="81" t="s">
        <v>2641</v>
      </c>
      <c r="I408" s="356">
        <v>43340</v>
      </c>
      <c r="J408" s="43" t="s">
        <v>4038</v>
      </c>
      <c r="K408" s="400">
        <v>431</v>
      </c>
      <c r="L408" s="95" t="str">
        <f t="shared" si="41"/>
        <v/>
      </c>
      <c r="M408" s="402"/>
      <c r="N408" s="30">
        <v>17</v>
      </c>
      <c r="O408" s="8">
        <v>9</v>
      </c>
      <c r="P408" s="105" t="str">
        <f t="shared" si="43"/>
        <v>6x5.5</v>
      </c>
      <c r="Q408" s="3">
        <v>6</v>
      </c>
      <c r="R408" s="30">
        <v>5.5</v>
      </c>
      <c r="S408" s="30">
        <v>-12</v>
      </c>
      <c r="T408" s="17">
        <v>4.5</v>
      </c>
      <c r="U408" s="106" t="s">
        <v>85</v>
      </c>
      <c r="V408" s="17">
        <v>106.25</v>
      </c>
      <c r="W408" s="8">
        <v>28.1</v>
      </c>
      <c r="X408" s="52">
        <v>2650</v>
      </c>
      <c r="Y408" s="80" t="s">
        <v>5842</v>
      </c>
      <c r="Z408" s="80" t="s">
        <v>3004</v>
      </c>
      <c r="AA408" s="369" t="str">
        <f t="shared" si="44"/>
        <v>17x9, 6x5.5, -12 OS</v>
      </c>
      <c r="AB408" s="80" t="s">
        <v>2683</v>
      </c>
      <c r="AC408" s="92">
        <f>_xlfn.IFNA(VLOOKUP(AB408,ACCESSORIES!F:K,6,FALSE),"N/A")</f>
        <v>33</v>
      </c>
      <c r="AD408" s="82" t="s">
        <v>85</v>
      </c>
      <c r="AE408" s="88" t="s">
        <v>1899</v>
      </c>
      <c r="AF408" s="82" t="s">
        <v>85</v>
      </c>
      <c r="AG408" s="88" t="s">
        <v>2629</v>
      </c>
      <c r="AH408" s="9">
        <f>_xlfn.IFNA(VLOOKUP(AG408,ACCESSORIES!F:K,6,FALSE),"N/A")</f>
        <v>1.1000000000000001</v>
      </c>
      <c r="AI408" s="3" t="s">
        <v>265</v>
      </c>
      <c r="AJ408" s="83" t="s">
        <v>1712</v>
      </c>
      <c r="AK408" s="41">
        <f>VLOOKUP(AJ408,ACCESSORIES!F:K,6,FALSE)</f>
        <v>2.75</v>
      </c>
      <c r="AL408" s="3">
        <v>78.3</v>
      </c>
      <c r="AM408" s="3">
        <v>16.2</v>
      </c>
      <c r="AN408" s="3">
        <v>170</v>
      </c>
      <c r="AO408" s="37">
        <v>5</v>
      </c>
      <c r="AP408" s="37">
        <v>16</v>
      </c>
      <c r="AQ408" s="37">
        <v>36</v>
      </c>
      <c r="AR408" s="37">
        <v>43</v>
      </c>
      <c r="AS408" s="37">
        <v>208</v>
      </c>
      <c r="AT408" s="107">
        <v>203</v>
      </c>
      <c r="AU408" s="17">
        <v>106.3</v>
      </c>
      <c r="AV408" s="55">
        <v>41</v>
      </c>
      <c r="AW408" s="55">
        <v>41</v>
      </c>
      <c r="AX408" s="55">
        <v>42</v>
      </c>
      <c r="AY408" s="105" t="s">
        <v>85</v>
      </c>
      <c r="AZ408" s="104" t="str">
        <f>_xlfn.IFNA(VLOOKUP(AY408,ACCESSORIES!F:K,6,FALSE),"N/A")</f>
        <v>N/A</v>
      </c>
      <c r="BA408" s="105" t="s">
        <v>85</v>
      </c>
      <c r="BB408" s="104" t="str">
        <f>_xlfn.IFNA(VLOOKUP(BA408,ACCESSORIES!F:K,6,FALSE),"N/A")</f>
        <v>N/A</v>
      </c>
      <c r="BC408" s="79">
        <v>31.6</v>
      </c>
      <c r="BD408" s="57">
        <v>19.7</v>
      </c>
      <c r="BE408" s="57">
        <v>19.7</v>
      </c>
      <c r="BF408" s="57">
        <v>11.5</v>
      </c>
      <c r="BG408" s="82">
        <v>36</v>
      </c>
      <c r="BH408" s="122" t="s">
        <v>3551</v>
      </c>
      <c r="BI408" s="51" t="s">
        <v>4217</v>
      </c>
      <c r="BJ408" s="30" t="s">
        <v>4233</v>
      </c>
      <c r="BK408" s="30" t="s">
        <v>5857</v>
      </c>
      <c r="BL408" s="30" t="s">
        <v>2862</v>
      </c>
      <c r="BM408" s="30" t="s">
        <v>5881</v>
      </c>
      <c r="BN408" s="83" t="s">
        <v>5892</v>
      </c>
      <c r="BO408" s="83" t="s">
        <v>5871</v>
      </c>
      <c r="BP408" s="83" t="s">
        <v>4480</v>
      </c>
      <c r="BQ408" s="83" t="s">
        <v>4235</v>
      </c>
      <c r="BR408" s="83"/>
      <c r="BS408" s="83"/>
      <c r="BT408" s="351" t="s">
        <v>3815</v>
      </c>
      <c r="BU408" s="363" t="s">
        <v>3816</v>
      </c>
      <c r="BV408" s="351" t="s">
        <v>3817</v>
      </c>
      <c r="BW408" s="363" t="s">
        <v>3818</v>
      </c>
      <c r="BX408" s="96" t="str">
        <f t="shared" si="46"/>
        <v>CLOSEOUT - MR315, 17x9, -12mm Offset, 6x5.5, 106.25mm Centerbore, Gold - Black Lip</v>
      </c>
      <c r="BY408" s="83" t="s">
        <v>4044</v>
      </c>
      <c r="BZ408" s="83" t="s">
        <v>4045</v>
      </c>
      <c r="CA408" s="83" t="str">
        <f t="shared" si="42"/>
        <v>STREET (3XX)</v>
      </c>
    </row>
    <row r="409" spans="1:79" s="39" customFormat="1" ht="15" customHeight="1">
      <c r="A409" s="23">
        <f t="shared" si="45"/>
        <v>407</v>
      </c>
      <c r="B409" s="105" t="s">
        <v>84</v>
      </c>
      <c r="C409" s="105" t="s">
        <v>1072</v>
      </c>
      <c r="D409" s="105" t="s">
        <v>2119</v>
      </c>
      <c r="E409" s="94" t="str">
        <f>CONCATENATE(LEFT(D409,5),VLOOKUP(CONCATENATE(N409,"x",O409),'PART NUMBER GUIDE'!$B$9:$C$45,2,FALSE),VLOOKUP(CONCATENATE(P409, V409), 'PART NUMBER GUIDE'!$Q$6:$R$84, 2, FALSE),VLOOKUP(Y409,'PART NUMBER GUIDE'!$J$8:$K$37,2, FALSE),IF(U409="N/A",IF(ABS(S409)&lt;10,"0"&amp;ABS(S409),ABS(S409)),CONCATENATE(LEFT(U409,1),RIGHT(U409,1))), F409, G409)</f>
        <v>MR31579080512N</v>
      </c>
      <c r="F409" s="93" t="s">
        <v>2239</v>
      </c>
      <c r="G409" s="93"/>
      <c r="H409" s="81" t="s">
        <v>2142</v>
      </c>
      <c r="I409" s="356">
        <v>43340</v>
      </c>
      <c r="J409" s="87" t="s">
        <v>1265</v>
      </c>
      <c r="K409" s="400">
        <v>403.5</v>
      </c>
      <c r="L409" s="95">
        <f t="shared" si="41"/>
        <v>403.5</v>
      </c>
      <c r="M409" s="402"/>
      <c r="N409" s="30">
        <v>17</v>
      </c>
      <c r="O409" s="8">
        <v>9</v>
      </c>
      <c r="P409" s="105" t="str">
        <f t="shared" si="43"/>
        <v>8x6.5</v>
      </c>
      <c r="Q409" s="3">
        <v>8</v>
      </c>
      <c r="R409" s="30">
        <v>6.5</v>
      </c>
      <c r="S409" s="30">
        <v>-12</v>
      </c>
      <c r="T409" s="17">
        <v>4.5</v>
      </c>
      <c r="U409" s="106" t="s">
        <v>85</v>
      </c>
      <c r="V409" s="17">
        <v>130.81</v>
      </c>
      <c r="W409" s="8">
        <v>28.9</v>
      </c>
      <c r="X409" s="52">
        <v>3640</v>
      </c>
      <c r="Y409" s="80" t="s">
        <v>2309</v>
      </c>
      <c r="Z409" s="81" t="s">
        <v>3002</v>
      </c>
      <c r="AA409" s="369" t="str">
        <f t="shared" si="44"/>
        <v>17x9, 8x6.5, -12 OS</v>
      </c>
      <c r="AB409" s="80" t="s">
        <v>1641</v>
      </c>
      <c r="AC409" s="92">
        <f>_xlfn.IFNA(VLOOKUP(AB409,ACCESSORIES!F:K,6,FALSE),"N/A")</f>
        <v>33</v>
      </c>
      <c r="AD409" s="82" t="s">
        <v>85</v>
      </c>
      <c r="AE409" s="82" t="s">
        <v>85</v>
      </c>
      <c r="AF409" s="3" t="s">
        <v>3020</v>
      </c>
      <c r="AG409" s="88" t="s">
        <v>2629</v>
      </c>
      <c r="AH409" s="9">
        <f>_xlfn.IFNA(VLOOKUP(AG409,ACCESSORIES!F:K,6,FALSE),"N/A")</f>
        <v>1.1000000000000001</v>
      </c>
      <c r="AI409" s="80" t="s">
        <v>266</v>
      </c>
      <c r="AJ409" s="3" t="s">
        <v>85</v>
      </c>
      <c r="AK409" s="3" t="s">
        <v>85</v>
      </c>
      <c r="AL409" s="3" t="s">
        <v>85</v>
      </c>
      <c r="AM409" s="3">
        <v>16.2</v>
      </c>
      <c r="AN409" s="3">
        <v>200</v>
      </c>
      <c r="AO409" s="37">
        <v>0</v>
      </c>
      <c r="AP409" s="37">
        <v>0</v>
      </c>
      <c r="AQ409" s="37">
        <v>35</v>
      </c>
      <c r="AR409" s="37">
        <v>43</v>
      </c>
      <c r="AS409" s="37">
        <v>207</v>
      </c>
      <c r="AT409" s="107">
        <v>203</v>
      </c>
      <c r="AU409" s="86">
        <v>125</v>
      </c>
      <c r="AV409" s="55">
        <v>92</v>
      </c>
      <c r="AW409" s="55">
        <v>92</v>
      </c>
      <c r="AX409" s="55">
        <v>42</v>
      </c>
      <c r="AY409" s="105" t="s">
        <v>85</v>
      </c>
      <c r="AZ409" s="104" t="str">
        <f>_xlfn.IFNA(VLOOKUP(AY409,ACCESSORIES!F:K,6,FALSE),"N/A")</f>
        <v>N/A</v>
      </c>
      <c r="BA409" s="105" t="s">
        <v>85</v>
      </c>
      <c r="BB409" s="104" t="str">
        <f>_xlfn.IFNA(VLOOKUP(BA409,ACCESSORIES!F:K,6,FALSE),"N/A")</f>
        <v>N/A</v>
      </c>
      <c r="BC409" s="79">
        <v>32.4</v>
      </c>
      <c r="BD409" s="57">
        <v>19.7</v>
      </c>
      <c r="BE409" s="57">
        <v>19.7</v>
      </c>
      <c r="BF409" s="57">
        <v>11.5</v>
      </c>
      <c r="BG409" s="82">
        <v>36</v>
      </c>
      <c r="BH409" s="122" t="s">
        <v>3551</v>
      </c>
      <c r="BI409" s="51" t="s">
        <v>4217</v>
      </c>
      <c r="BJ409" s="30" t="s">
        <v>4233</v>
      </c>
      <c r="BK409" s="30" t="s">
        <v>5857</v>
      </c>
      <c r="BL409" s="30" t="s">
        <v>2862</v>
      </c>
      <c r="BM409" s="30" t="s">
        <v>5881</v>
      </c>
      <c r="BN409" s="83" t="s">
        <v>5892</v>
      </c>
      <c r="BO409" s="83" t="s">
        <v>5871</v>
      </c>
      <c r="BP409" s="83" t="s">
        <v>4480</v>
      </c>
      <c r="BQ409" s="83" t="s">
        <v>4235</v>
      </c>
      <c r="BR409" s="83"/>
      <c r="BS409" s="83"/>
      <c r="BT409" s="351" t="s">
        <v>3835</v>
      </c>
      <c r="BU409" s="363" t="s">
        <v>3836</v>
      </c>
      <c r="BV409" s="351" t="s">
        <v>3837</v>
      </c>
      <c r="BW409" s="363" t="s">
        <v>3838</v>
      </c>
      <c r="BX409" s="96" t="str">
        <f t="shared" si="46"/>
        <v>MR315, 17x9, -12mm Offset, 8x6.5, 130.81mm Centerbore, Matte Black</v>
      </c>
      <c r="BY409" s="83" t="s">
        <v>4044</v>
      </c>
      <c r="BZ409" s="83" t="s">
        <v>4045</v>
      </c>
      <c r="CA409" s="83" t="str">
        <f t="shared" si="42"/>
        <v>STREET (3XX)</v>
      </c>
    </row>
    <row r="410" spans="1:79" s="39" customFormat="1" ht="15" customHeight="1">
      <c r="A410" s="23">
        <f t="shared" si="45"/>
        <v>408</v>
      </c>
      <c r="B410" s="105" t="s">
        <v>84</v>
      </c>
      <c r="C410" s="105" t="s">
        <v>1072</v>
      </c>
      <c r="D410" s="105" t="s">
        <v>2119</v>
      </c>
      <c r="E410" s="94" t="str">
        <f>CONCATENATE(LEFT(D410,5),VLOOKUP(CONCATENATE(N410,"x",O410),'PART NUMBER GUIDE'!$B$9:$C$45,2,FALSE),VLOOKUP(CONCATENATE(P410, V410), 'PART NUMBER GUIDE'!$Q$6:$R$84, 2, FALSE),VLOOKUP(Y410,'PART NUMBER GUIDE'!$J$8:$K$37,2, FALSE),IF(U410="N/A",IF(ABS(S410)&lt;10,"0"&amp;ABS(S410),ABS(S410)),CONCATENATE(LEFT(U410,1),RIGHT(U410,1))), F410, G410)</f>
        <v>MR31579080312N</v>
      </c>
      <c r="F410" s="93" t="s">
        <v>2239</v>
      </c>
      <c r="G410" s="93"/>
      <c r="H410" s="81" t="s">
        <v>2656</v>
      </c>
      <c r="I410" s="356">
        <v>43340</v>
      </c>
      <c r="J410" s="87" t="s">
        <v>1265</v>
      </c>
      <c r="K410" s="400">
        <v>403.5</v>
      </c>
      <c r="L410" s="95">
        <f t="shared" si="41"/>
        <v>403.5</v>
      </c>
      <c r="M410" s="402"/>
      <c r="N410" s="30">
        <v>17</v>
      </c>
      <c r="O410" s="8">
        <v>9</v>
      </c>
      <c r="P410" s="105" t="str">
        <f t="shared" si="43"/>
        <v>8x6.5</v>
      </c>
      <c r="Q410" s="3">
        <v>8</v>
      </c>
      <c r="R410" s="30">
        <v>6.5</v>
      </c>
      <c r="S410" s="30">
        <v>-12</v>
      </c>
      <c r="T410" s="17">
        <v>4.5</v>
      </c>
      <c r="U410" s="106" t="s">
        <v>85</v>
      </c>
      <c r="V410" s="17">
        <v>130.81</v>
      </c>
      <c r="W410" s="8">
        <v>29.01</v>
      </c>
      <c r="X410" s="52">
        <v>3640</v>
      </c>
      <c r="Y410" s="48" t="s">
        <v>5824</v>
      </c>
      <c r="Z410" s="81" t="s">
        <v>196</v>
      </c>
      <c r="AA410" s="369" t="str">
        <f t="shared" si="44"/>
        <v>17x9, 8x6.5, -12 OS</v>
      </c>
      <c r="AB410" s="80" t="s">
        <v>1641</v>
      </c>
      <c r="AC410" s="92">
        <f>_xlfn.IFNA(VLOOKUP(AB410,ACCESSORIES!F:K,6,FALSE),"N/A")</f>
        <v>33</v>
      </c>
      <c r="AD410" s="82" t="s">
        <v>85</v>
      </c>
      <c r="AE410" s="82" t="s">
        <v>85</v>
      </c>
      <c r="AF410" s="3" t="s">
        <v>3020</v>
      </c>
      <c r="AG410" s="88" t="s">
        <v>2629</v>
      </c>
      <c r="AH410" s="9">
        <f>_xlfn.IFNA(VLOOKUP(AG410,ACCESSORIES!F:K,6,FALSE),"N/A")</f>
        <v>1.1000000000000001</v>
      </c>
      <c r="AI410" s="80" t="s">
        <v>266</v>
      </c>
      <c r="AJ410" s="3" t="s">
        <v>85</v>
      </c>
      <c r="AK410" s="3" t="s">
        <v>85</v>
      </c>
      <c r="AL410" s="3" t="s">
        <v>85</v>
      </c>
      <c r="AM410" s="3">
        <v>16.2</v>
      </c>
      <c r="AN410" s="3">
        <v>200</v>
      </c>
      <c r="AO410" s="37">
        <v>0</v>
      </c>
      <c r="AP410" s="37">
        <v>0</v>
      </c>
      <c r="AQ410" s="37">
        <v>35</v>
      </c>
      <c r="AR410" s="37">
        <v>43</v>
      </c>
      <c r="AS410" s="37">
        <v>207</v>
      </c>
      <c r="AT410" s="107">
        <v>203</v>
      </c>
      <c r="AU410" s="86">
        <v>125</v>
      </c>
      <c r="AV410" s="55">
        <v>92</v>
      </c>
      <c r="AW410" s="55">
        <v>92</v>
      </c>
      <c r="AX410" s="55">
        <v>42</v>
      </c>
      <c r="AY410" s="105" t="s">
        <v>85</v>
      </c>
      <c r="AZ410" s="104" t="str">
        <f>_xlfn.IFNA(VLOOKUP(AY410,ACCESSORIES!F:K,6,FALSE),"N/A")</f>
        <v>N/A</v>
      </c>
      <c r="BA410" s="105" t="s">
        <v>85</v>
      </c>
      <c r="BB410" s="104" t="str">
        <f>_xlfn.IFNA(VLOOKUP(BA410,ACCESSORIES!F:K,6,FALSE),"N/A")</f>
        <v>N/A</v>
      </c>
      <c r="BC410" s="79">
        <v>34.479999999999997</v>
      </c>
      <c r="BD410" s="57">
        <v>19.7</v>
      </c>
      <c r="BE410" s="57">
        <v>19.7</v>
      </c>
      <c r="BF410" s="57">
        <v>11.5</v>
      </c>
      <c r="BG410" s="82">
        <v>36</v>
      </c>
      <c r="BH410" s="122" t="s">
        <v>3551</v>
      </c>
      <c r="BI410" s="51" t="s">
        <v>4217</v>
      </c>
      <c r="BJ410" s="30" t="s">
        <v>4233</v>
      </c>
      <c r="BK410" s="30" t="s">
        <v>5857</v>
      </c>
      <c r="BL410" s="30" t="s">
        <v>2862</v>
      </c>
      <c r="BM410" s="30" t="s">
        <v>5881</v>
      </c>
      <c r="BN410" s="83" t="s">
        <v>5892</v>
      </c>
      <c r="BO410" s="83" t="s">
        <v>5871</v>
      </c>
      <c r="BP410" s="83" t="s">
        <v>4480</v>
      </c>
      <c r="BQ410" s="83" t="s">
        <v>4235</v>
      </c>
      <c r="BR410" s="83"/>
      <c r="BS410" s="83"/>
      <c r="BT410" s="351" t="s">
        <v>3839</v>
      </c>
      <c r="BU410" s="363" t="s">
        <v>3840</v>
      </c>
      <c r="BV410" s="351" t="s">
        <v>3841</v>
      </c>
      <c r="BW410" s="363" t="s">
        <v>3842</v>
      </c>
      <c r="BX410" s="96" t="str">
        <f t="shared" si="46"/>
        <v>MR315, 17x9, -12mm Offset, 8x6.5, 130.81mm Centerbore, Machined - Clear Coat</v>
      </c>
      <c r="BY410" s="83" t="s">
        <v>4044</v>
      </c>
      <c r="BZ410" s="83" t="s">
        <v>4045</v>
      </c>
      <c r="CA410" s="83" t="str">
        <f t="shared" si="42"/>
        <v>STREET (3XX)</v>
      </c>
    </row>
    <row r="411" spans="1:79" s="39" customFormat="1" ht="15" customHeight="1">
      <c r="A411" s="23">
        <f t="shared" si="45"/>
        <v>409</v>
      </c>
      <c r="B411" s="105" t="s">
        <v>84</v>
      </c>
      <c r="C411" s="105" t="s">
        <v>1072</v>
      </c>
      <c r="D411" s="105" t="s">
        <v>2119</v>
      </c>
      <c r="E411" s="94" t="str">
        <f>CONCATENATE(LEFT(D411,5),VLOOKUP(CONCATENATE(N411,"x",O411),'PART NUMBER GUIDE'!$B$9:$C$45,2,FALSE),VLOOKUP(CONCATENATE(P411, V411), 'PART NUMBER GUIDE'!$Q$6:$R$84, 2, FALSE),VLOOKUP(Y411,'PART NUMBER GUIDE'!$J$8:$K$37,2, FALSE),IF(U411="N/A",IF(ABS(S411)&lt;10,"0"&amp;ABS(S411),ABS(S411)),CONCATENATE(LEFT(U411,1),RIGHT(U411,1))), F411, G411)</f>
        <v>MR31579087512N</v>
      </c>
      <c r="F411" s="93" t="s">
        <v>2239</v>
      </c>
      <c r="G411" s="93"/>
      <c r="H411" s="81" t="s">
        <v>2169</v>
      </c>
      <c r="I411" s="356">
        <v>43340</v>
      </c>
      <c r="J411" s="87" t="s">
        <v>1265</v>
      </c>
      <c r="K411" s="400">
        <v>403.5</v>
      </c>
      <c r="L411" s="95">
        <f t="shared" si="41"/>
        <v>403.5</v>
      </c>
      <c r="M411" s="402"/>
      <c r="N411" s="30">
        <v>17</v>
      </c>
      <c r="O411" s="8">
        <v>9</v>
      </c>
      <c r="P411" s="105" t="str">
        <f t="shared" si="43"/>
        <v>8x170</v>
      </c>
      <c r="Q411" s="3">
        <v>8</v>
      </c>
      <c r="R411" s="30">
        <v>170</v>
      </c>
      <c r="S411" s="30">
        <v>-12</v>
      </c>
      <c r="T411" s="17">
        <v>4.5</v>
      </c>
      <c r="U411" s="106" t="s">
        <v>85</v>
      </c>
      <c r="V411" s="17">
        <v>130.81</v>
      </c>
      <c r="W411" s="8">
        <v>31.11</v>
      </c>
      <c r="X411" s="52">
        <v>3640</v>
      </c>
      <c r="Y411" s="80" t="s">
        <v>2309</v>
      </c>
      <c r="Z411" s="81" t="s">
        <v>3002</v>
      </c>
      <c r="AA411" s="369" t="str">
        <f t="shared" si="44"/>
        <v>17x9, 8x170, -12 OS</v>
      </c>
      <c r="AB411" s="80" t="s">
        <v>1823</v>
      </c>
      <c r="AC411" s="92">
        <f>_xlfn.IFNA(VLOOKUP(AB411,ACCESSORIES!F:K,6,FALSE),"N/A")</f>
        <v>33</v>
      </c>
      <c r="AD411" s="82" t="s">
        <v>85</v>
      </c>
      <c r="AE411" s="82" t="s">
        <v>85</v>
      </c>
      <c r="AF411" s="3" t="s">
        <v>3020</v>
      </c>
      <c r="AG411" s="88" t="s">
        <v>2629</v>
      </c>
      <c r="AH411" s="9">
        <f>_xlfn.IFNA(VLOOKUP(AG411,ACCESSORIES!F:K,6,FALSE),"N/A")</f>
        <v>1.1000000000000001</v>
      </c>
      <c r="AI411" s="80" t="s">
        <v>266</v>
      </c>
      <c r="AJ411" s="3" t="s">
        <v>85</v>
      </c>
      <c r="AK411" s="3" t="s">
        <v>85</v>
      </c>
      <c r="AL411" s="3" t="s">
        <v>85</v>
      </c>
      <c r="AM411" s="3">
        <v>16.2</v>
      </c>
      <c r="AN411" s="3">
        <v>200</v>
      </c>
      <c r="AO411" s="37">
        <v>0</v>
      </c>
      <c r="AP411" s="37">
        <v>0</v>
      </c>
      <c r="AQ411" s="37">
        <v>35</v>
      </c>
      <c r="AR411" s="37">
        <v>43</v>
      </c>
      <c r="AS411" s="37">
        <v>207</v>
      </c>
      <c r="AT411" s="107">
        <v>203</v>
      </c>
      <c r="AU411" s="86">
        <v>128</v>
      </c>
      <c r="AV411" s="55">
        <v>103.9</v>
      </c>
      <c r="AW411" s="55">
        <v>107</v>
      </c>
      <c r="AX411" s="55">
        <v>42</v>
      </c>
      <c r="AY411" s="105" t="s">
        <v>85</v>
      </c>
      <c r="AZ411" s="104" t="str">
        <f>_xlfn.IFNA(VLOOKUP(AY411,ACCESSORIES!F:K,6,FALSE),"N/A")</f>
        <v>N/A</v>
      </c>
      <c r="BA411" s="105" t="s">
        <v>85</v>
      </c>
      <c r="BB411" s="104" t="str">
        <f>_xlfn.IFNA(VLOOKUP(BA411,ACCESSORIES!F:K,6,FALSE),"N/A")</f>
        <v>N/A</v>
      </c>
      <c r="BC411" s="79">
        <v>36.32</v>
      </c>
      <c r="BD411" s="57">
        <v>19.7</v>
      </c>
      <c r="BE411" s="57">
        <v>19.7</v>
      </c>
      <c r="BF411" s="57">
        <v>11.5</v>
      </c>
      <c r="BG411" s="82">
        <v>36</v>
      </c>
      <c r="BH411" s="122" t="s">
        <v>3551</v>
      </c>
      <c r="BI411" s="51" t="s">
        <v>4217</v>
      </c>
      <c r="BJ411" s="30" t="s">
        <v>4233</v>
      </c>
      <c r="BK411" s="30" t="s">
        <v>5857</v>
      </c>
      <c r="BL411" s="30" t="s">
        <v>2862</v>
      </c>
      <c r="BM411" s="30" t="s">
        <v>5881</v>
      </c>
      <c r="BN411" s="83" t="s">
        <v>5892</v>
      </c>
      <c r="BO411" s="83" t="s">
        <v>5871</v>
      </c>
      <c r="BP411" s="83" t="s">
        <v>4480</v>
      </c>
      <c r="BQ411" s="83" t="s">
        <v>4235</v>
      </c>
      <c r="BR411" s="83"/>
      <c r="BS411" s="83"/>
      <c r="BT411" s="351" t="s">
        <v>3835</v>
      </c>
      <c r="BU411" s="363" t="s">
        <v>3836</v>
      </c>
      <c r="BV411" s="351" t="s">
        <v>3837</v>
      </c>
      <c r="BW411" s="363" t="s">
        <v>3838</v>
      </c>
      <c r="BX411" s="96" t="str">
        <f t="shared" si="46"/>
        <v>MR315, 17x9, -12mm Offset, 8x170, 130.81mm Centerbore, Matte Black</v>
      </c>
      <c r="BY411" s="83" t="s">
        <v>4044</v>
      </c>
      <c r="BZ411" s="83" t="s">
        <v>4045</v>
      </c>
      <c r="CA411" s="83" t="str">
        <f t="shared" si="42"/>
        <v>STREET (3XX)</v>
      </c>
    </row>
    <row r="412" spans="1:79" s="39" customFormat="1" ht="15" customHeight="1">
      <c r="A412" s="23">
        <f t="shared" si="45"/>
        <v>410</v>
      </c>
      <c r="B412" s="105" t="s">
        <v>84</v>
      </c>
      <c r="C412" s="105" t="s">
        <v>1072</v>
      </c>
      <c r="D412" s="105" t="s">
        <v>2119</v>
      </c>
      <c r="E412" s="94" t="str">
        <f>CONCATENATE(LEFT(D412,5),VLOOKUP(CONCATENATE(N412,"x",O412),'PART NUMBER GUIDE'!$B$9:$C$45,2,FALSE),VLOOKUP(CONCATENATE(P412, V412), 'PART NUMBER GUIDE'!$Q$6:$R$84, 2, FALSE),VLOOKUP(Y412,'PART NUMBER GUIDE'!$J$8:$K$37,2, FALSE),IF(U412="N/A",IF(ABS(S412)&lt;10,"0"&amp;ABS(S412),ABS(S412)),CONCATENATE(LEFT(U412,1),RIGHT(U412,1))), F412, G412)</f>
        <v>MR31579087312N</v>
      </c>
      <c r="F412" s="93" t="s">
        <v>2239</v>
      </c>
      <c r="G412" s="93"/>
      <c r="H412" s="81" t="s">
        <v>2657</v>
      </c>
      <c r="I412" s="356">
        <v>43340</v>
      </c>
      <c r="J412" s="87" t="s">
        <v>1265</v>
      </c>
      <c r="K412" s="400">
        <v>403.5</v>
      </c>
      <c r="L412" s="95">
        <f t="shared" si="41"/>
        <v>403.5</v>
      </c>
      <c r="M412" s="402"/>
      <c r="N412" s="30">
        <v>17</v>
      </c>
      <c r="O412" s="8">
        <v>9</v>
      </c>
      <c r="P412" s="105" t="str">
        <f t="shared" si="43"/>
        <v>8x170</v>
      </c>
      <c r="Q412" s="3">
        <v>8</v>
      </c>
      <c r="R412" s="30">
        <v>170</v>
      </c>
      <c r="S412" s="30">
        <v>-12</v>
      </c>
      <c r="T412" s="17">
        <v>4.5</v>
      </c>
      <c r="U412" s="106" t="s">
        <v>85</v>
      </c>
      <c r="V412" s="17">
        <v>130.81</v>
      </c>
      <c r="W412" s="8">
        <v>29.19</v>
      </c>
      <c r="X412" s="52">
        <v>3640</v>
      </c>
      <c r="Y412" s="48" t="s">
        <v>5824</v>
      </c>
      <c r="Z412" s="81" t="s">
        <v>196</v>
      </c>
      <c r="AA412" s="369" t="str">
        <f t="shared" si="44"/>
        <v>17x9, 8x170, -12 OS</v>
      </c>
      <c r="AB412" s="80" t="s">
        <v>1823</v>
      </c>
      <c r="AC412" s="92">
        <f>_xlfn.IFNA(VLOOKUP(AB412,ACCESSORIES!F:K,6,FALSE),"N/A")</f>
        <v>33</v>
      </c>
      <c r="AD412" s="82" t="s">
        <v>85</v>
      </c>
      <c r="AE412" s="82" t="s">
        <v>85</v>
      </c>
      <c r="AF412" s="3" t="s">
        <v>3020</v>
      </c>
      <c r="AG412" s="88" t="s">
        <v>2629</v>
      </c>
      <c r="AH412" s="9">
        <f>_xlfn.IFNA(VLOOKUP(AG412,ACCESSORIES!F:K,6,FALSE),"N/A")</f>
        <v>1.1000000000000001</v>
      </c>
      <c r="AI412" s="80" t="s">
        <v>266</v>
      </c>
      <c r="AJ412" s="3" t="s">
        <v>85</v>
      </c>
      <c r="AK412" s="3" t="s">
        <v>85</v>
      </c>
      <c r="AL412" s="3" t="s">
        <v>85</v>
      </c>
      <c r="AM412" s="3">
        <v>16.2</v>
      </c>
      <c r="AN412" s="3">
        <v>200</v>
      </c>
      <c r="AO412" s="37">
        <v>0</v>
      </c>
      <c r="AP412" s="37">
        <v>0</v>
      </c>
      <c r="AQ412" s="37">
        <v>35</v>
      </c>
      <c r="AR412" s="37">
        <v>43</v>
      </c>
      <c r="AS412" s="37">
        <v>207</v>
      </c>
      <c r="AT412" s="107">
        <v>203</v>
      </c>
      <c r="AU412" s="86">
        <v>128</v>
      </c>
      <c r="AV412" s="55">
        <v>103.9</v>
      </c>
      <c r="AW412" s="55">
        <v>107</v>
      </c>
      <c r="AX412" s="55">
        <v>42</v>
      </c>
      <c r="AY412" s="105" t="s">
        <v>85</v>
      </c>
      <c r="AZ412" s="104" t="str">
        <f>_xlfn.IFNA(VLOOKUP(AY412,ACCESSORIES!F:K,6,FALSE),"N/A")</f>
        <v>N/A</v>
      </c>
      <c r="BA412" s="105" t="s">
        <v>85</v>
      </c>
      <c r="BB412" s="104" t="str">
        <f>_xlfn.IFNA(VLOOKUP(BA412,ACCESSORIES!F:K,6,FALSE),"N/A")</f>
        <v>N/A</v>
      </c>
      <c r="BC412" s="79">
        <v>34.44</v>
      </c>
      <c r="BD412" s="57">
        <v>19.7</v>
      </c>
      <c r="BE412" s="57">
        <v>19.7</v>
      </c>
      <c r="BF412" s="57">
        <v>11.5</v>
      </c>
      <c r="BG412" s="82">
        <v>36</v>
      </c>
      <c r="BH412" s="122" t="s">
        <v>3551</v>
      </c>
      <c r="BI412" s="51" t="s">
        <v>4217</v>
      </c>
      <c r="BJ412" s="30" t="s">
        <v>4233</v>
      </c>
      <c r="BK412" s="30" t="s">
        <v>5857</v>
      </c>
      <c r="BL412" s="30" t="s">
        <v>2862</v>
      </c>
      <c r="BM412" s="30" t="s">
        <v>5881</v>
      </c>
      <c r="BN412" s="83" t="s">
        <v>5892</v>
      </c>
      <c r="BO412" s="83" t="s">
        <v>5871</v>
      </c>
      <c r="BP412" s="83" t="s">
        <v>4480</v>
      </c>
      <c r="BQ412" s="83" t="s">
        <v>4235</v>
      </c>
      <c r="BR412" s="83"/>
      <c r="BS412" s="83"/>
      <c r="BT412" s="351" t="s">
        <v>3839</v>
      </c>
      <c r="BU412" s="363" t="s">
        <v>3840</v>
      </c>
      <c r="BV412" s="351" t="s">
        <v>3841</v>
      </c>
      <c r="BW412" s="363" t="s">
        <v>3842</v>
      </c>
      <c r="BX412" s="96" t="str">
        <f t="shared" si="46"/>
        <v>MR315, 17x9, -12mm Offset, 8x170, 130.81mm Centerbore, Machined - Clear Coat</v>
      </c>
      <c r="BY412" s="83" t="s">
        <v>4044</v>
      </c>
      <c r="BZ412" s="83" t="s">
        <v>4045</v>
      </c>
      <c r="CA412" s="83" t="str">
        <f t="shared" si="42"/>
        <v>STREET (3XX)</v>
      </c>
    </row>
    <row r="413" spans="1:79" s="39" customFormat="1" ht="15" customHeight="1">
      <c r="A413" s="23">
        <f t="shared" si="45"/>
        <v>411</v>
      </c>
      <c r="B413" s="112" t="s">
        <v>84</v>
      </c>
      <c r="C413" s="112" t="s">
        <v>1072</v>
      </c>
      <c r="D413" s="112" t="s">
        <v>2119</v>
      </c>
      <c r="E413" s="94" t="str">
        <f>CONCATENATE(LEFT(D413,5),VLOOKUP(CONCATENATE(N413,"x",O413),'PART NUMBER GUIDE'!$B$9:$C$45,2,FALSE),VLOOKUP(CONCATENATE(P413, V413), 'PART NUMBER GUIDE'!$Q$6:$R$84, 2, FALSE),VLOOKUP(Y413,'PART NUMBER GUIDE'!$J$8:$K$37,2, FALSE),IF(U413="N/A",IF(ABS(S413)&lt;10,"0"&amp;ABS(S413),ABS(S413)),CONCATENATE(LEFT(U413,1),RIGHT(U413,1))), F413, G413)</f>
        <v>MR31589058518</v>
      </c>
      <c r="F413" s="93"/>
      <c r="G413" s="93"/>
      <c r="H413" s="45" t="s">
        <v>3299</v>
      </c>
      <c r="I413" s="375">
        <v>43613</v>
      </c>
      <c r="J413" s="43" t="s">
        <v>1265</v>
      </c>
      <c r="K413" s="400">
        <v>405</v>
      </c>
      <c r="L413" s="95">
        <f t="shared" si="41"/>
        <v>405</v>
      </c>
      <c r="M413" s="402"/>
      <c r="N413" s="93">
        <v>18</v>
      </c>
      <c r="O413" s="8">
        <v>9</v>
      </c>
      <c r="P413" s="105" t="str">
        <f t="shared" si="43"/>
        <v>5x150</v>
      </c>
      <c r="Q413" s="14">
        <v>5</v>
      </c>
      <c r="R413" s="93">
        <v>150</v>
      </c>
      <c r="S413" s="93">
        <v>18</v>
      </c>
      <c r="T413" s="43">
        <v>5.75</v>
      </c>
      <c r="U413" s="110" t="s">
        <v>85</v>
      </c>
      <c r="V413" s="43">
        <v>110.5</v>
      </c>
      <c r="W413" s="44">
        <v>34.590000000000003</v>
      </c>
      <c r="X413" s="52">
        <v>2650</v>
      </c>
      <c r="Y413" s="12" t="s">
        <v>2309</v>
      </c>
      <c r="Z413" s="45" t="s">
        <v>3002</v>
      </c>
      <c r="AA413" s="369" t="str">
        <f t="shared" si="44"/>
        <v>18x9, 5x150, 18 OS</v>
      </c>
      <c r="AB413" s="114" t="s">
        <v>2194</v>
      </c>
      <c r="AC413" s="92">
        <f>_xlfn.IFNA(VLOOKUP(AB413,ACCESSORIES!F:K,6,FALSE),"N/A")</f>
        <v>33</v>
      </c>
      <c r="AD413" s="15" t="s">
        <v>85</v>
      </c>
      <c r="AE413" s="32" t="s">
        <v>1899</v>
      </c>
      <c r="AF413" s="15" t="s">
        <v>85</v>
      </c>
      <c r="AG413" s="32" t="s">
        <v>2629</v>
      </c>
      <c r="AH413" s="9">
        <f>_xlfn.IFNA(VLOOKUP(AG413,ACCESSORIES!F:K,6,FALSE),"N/A")</f>
        <v>1.1000000000000001</v>
      </c>
      <c r="AI413" s="12" t="s">
        <v>266</v>
      </c>
      <c r="AJ413" s="14" t="s">
        <v>85</v>
      </c>
      <c r="AK413" s="3" t="s">
        <v>85</v>
      </c>
      <c r="AL413" s="14" t="s">
        <v>85</v>
      </c>
      <c r="AM413" s="14">
        <v>16.2</v>
      </c>
      <c r="AN413" s="14">
        <v>180</v>
      </c>
      <c r="AO413" s="76">
        <v>3</v>
      </c>
      <c r="AP413" s="76">
        <v>17</v>
      </c>
      <c r="AQ413" s="76"/>
      <c r="AR413" s="76">
        <v>47</v>
      </c>
      <c r="AS413" s="76"/>
      <c r="AT413" s="111">
        <v>216</v>
      </c>
      <c r="AU413" s="77">
        <v>110.5</v>
      </c>
      <c r="AV413" s="55">
        <v>52</v>
      </c>
      <c r="AW413" s="55">
        <v>52</v>
      </c>
      <c r="AX413" s="55">
        <v>42</v>
      </c>
      <c r="AY413" s="112" t="s">
        <v>85</v>
      </c>
      <c r="AZ413" s="104" t="str">
        <f>_xlfn.IFNA(VLOOKUP(AY413,ACCESSORIES!F:K,6,FALSE),"N/A")</f>
        <v>N/A</v>
      </c>
      <c r="BA413" s="112" t="s">
        <v>85</v>
      </c>
      <c r="BB413" s="104" t="str">
        <f>_xlfn.IFNA(VLOOKUP(BA413,ACCESSORIES!F:K,6,FALSE),"N/A")</f>
        <v>N/A</v>
      </c>
      <c r="BC413" s="79">
        <v>40.32</v>
      </c>
      <c r="BD413" s="57">
        <v>20.6</v>
      </c>
      <c r="BE413" s="57">
        <v>20.6</v>
      </c>
      <c r="BF413" s="57">
        <v>11.4</v>
      </c>
      <c r="BG413" s="15">
        <v>36</v>
      </c>
      <c r="BH413" s="122" t="s">
        <v>3551</v>
      </c>
      <c r="BI413" s="51" t="s">
        <v>4217</v>
      </c>
      <c r="BJ413" s="30" t="s">
        <v>4233</v>
      </c>
      <c r="BK413" s="30" t="s">
        <v>5857</v>
      </c>
      <c r="BL413" s="30" t="s">
        <v>2862</v>
      </c>
      <c r="BM413" s="30" t="s">
        <v>5881</v>
      </c>
      <c r="BN413" s="83" t="s">
        <v>5892</v>
      </c>
      <c r="BO413" s="83" t="s">
        <v>5871</v>
      </c>
      <c r="BP413" s="83" t="s">
        <v>4480</v>
      </c>
      <c r="BQ413" s="83" t="s">
        <v>4235</v>
      </c>
      <c r="BR413" s="83"/>
      <c r="BS413" s="83"/>
      <c r="BT413" s="351" t="s">
        <v>3827</v>
      </c>
      <c r="BU413" s="363" t="s">
        <v>3828</v>
      </c>
      <c r="BV413" s="351" t="s">
        <v>3829</v>
      </c>
      <c r="BW413" s="363" t="s">
        <v>3830</v>
      </c>
      <c r="BX413" s="96" t="str">
        <f t="shared" si="46"/>
        <v>MR315, 18x9, +18mm Offset, 5x150, 110.5mm Centerbore, Matte Black</v>
      </c>
      <c r="BY413" s="83" t="s">
        <v>4044</v>
      </c>
      <c r="BZ413" s="83" t="s">
        <v>4045</v>
      </c>
      <c r="CA413" s="83" t="str">
        <f t="shared" si="42"/>
        <v>STREET (3XX)</v>
      </c>
    </row>
    <row r="414" spans="1:79" s="39" customFormat="1" ht="15" customHeight="1">
      <c r="A414" s="23">
        <f t="shared" si="45"/>
        <v>412</v>
      </c>
      <c r="B414" s="112" t="s">
        <v>84</v>
      </c>
      <c r="C414" s="112" t="s">
        <v>1072</v>
      </c>
      <c r="D414" s="112" t="s">
        <v>2119</v>
      </c>
      <c r="E414" s="94" t="str">
        <f>CONCATENATE(LEFT(D414,5),VLOOKUP(CONCATENATE(N414,"x",O414),'PART NUMBER GUIDE'!$B$9:$C$45,2,FALSE),VLOOKUP(CONCATENATE(P414, V414), 'PART NUMBER GUIDE'!$Q$6:$R$84, 2, FALSE),VLOOKUP(Y414,'PART NUMBER GUIDE'!$J$8:$K$37,2, FALSE),IF(U414="N/A",IF(ABS(S414)&lt;10,"0"&amp;ABS(S414),ABS(S414)),CONCATENATE(LEFT(U414,1),RIGHT(U414,1))), F414, G414)</f>
        <v>MR31589058318</v>
      </c>
      <c r="F414" s="93"/>
      <c r="G414" s="93"/>
      <c r="H414" s="45" t="s">
        <v>3300</v>
      </c>
      <c r="I414" s="375">
        <v>43613</v>
      </c>
      <c r="J414" s="43" t="s">
        <v>1265</v>
      </c>
      <c r="K414" s="400">
        <v>405</v>
      </c>
      <c r="L414" s="95">
        <f t="shared" si="41"/>
        <v>405</v>
      </c>
      <c r="M414" s="402"/>
      <c r="N414" s="93">
        <v>18</v>
      </c>
      <c r="O414" s="8">
        <v>9</v>
      </c>
      <c r="P414" s="105" t="str">
        <f t="shared" si="43"/>
        <v>5x150</v>
      </c>
      <c r="Q414" s="14">
        <v>5</v>
      </c>
      <c r="R414" s="93">
        <v>150</v>
      </c>
      <c r="S414" s="93">
        <v>18</v>
      </c>
      <c r="T414" s="43">
        <v>5.75</v>
      </c>
      <c r="U414" s="110" t="s">
        <v>85</v>
      </c>
      <c r="V414" s="43">
        <v>110.5</v>
      </c>
      <c r="W414" s="44">
        <v>33.9</v>
      </c>
      <c r="X414" s="52">
        <v>2650</v>
      </c>
      <c r="Y414" s="48" t="s">
        <v>5824</v>
      </c>
      <c r="Z414" s="45" t="s">
        <v>196</v>
      </c>
      <c r="AA414" s="369" t="str">
        <f t="shared" si="44"/>
        <v>18x9, 5x150, 18 OS</v>
      </c>
      <c r="AB414" s="84" t="s">
        <v>2194</v>
      </c>
      <c r="AC414" s="92">
        <f>_xlfn.IFNA(VLOOKUP(AB414,ACCESSORIES!F:K,6,FALSE),"N/A")</f>
        <v>33</v>
      </c>
      <c r="AD414" s="15" t="s">
        <v>85</v>
      </c>
      <c r="AE414" s="32" t="s">
        <v>1899</v>
      </c>
      <c r="AF414" s="15" t="s">
        <v>85</v>
      </c>
      <c r="AG414" s="32" t="s">
        <v>2629</v>
      </c>
      <c r="AH414" s="9">
        <f>_xlfn.IFNA(VLOOKUP(AG414,ACCESSORIES!F:K,6,FALSE),"N/A")</f>
        <v>1.1000000000000001</v>
      </c>
      <c r="AI414" s="12" t="s">
        <v>266</v>
      </c>
      <c r="AJ414" s="14" t="s">
        <v>85</v>
      </c>
      <c r="AK414" s="3" t="s">
        <v>85</v>
      </c>
      <c r="AL414" s="14" t="s">
        <v>85</v>
      </c>
      <c r="AM414" s="14">
        <v>16.2</v>
      </c>
      <c r="AN414" s="14">
        <v>180</v>
      </c>
      <c r="AO414" s="76">
        <v>3</v>
      </c>
      <c r="AP414" s="76">
        <v>17</v>
      </c>
      <c r="AQ414" s="76"/>
      <c r="AR414" s="76">
        <v>47</v>
      </c>
      <c r="AS414" s="76"/>
      <c r="AT414" s="111">
        <v>216</v>
      </c>
      <c r="AU414" s="77">
        <v>110.5</v>
      </c>
      <c r="AV414" s="55">
        <v>52</v>
      </c>
      <c r="AW414" s="55">
        <v>52</v>
      </c>
      <c r="AX414" s="55">
        <v>42</v>
      </c>
      <c r="AY414" s="112" t="s">
        <v>85</v>
      </c>
      <c r="AZ414" s="104" t="str">
        <f>_xlfn.IFNA(VLOOKUP(AY414,ACCESSORIES!F:K,6,FALSE),"N/A")</f>
        <v>N/A</v>
      </c>
      <c r="BA414" s="112" t="s">
        <v>85</v>
      </c>
      <c r="BB414" s="104" t="str">
        <f>_xlfn.IFNA(VLOOKUP(BA414,ACCESSORIES!F:K,6,FALSE),"N/A")</f>
        <v>N/A</v>
      </c>
      <c r="BC414" s="79">
        <v>37.4</v>
      </c>
      <c r="BD414" s="57">
        <v>20.6</v>
      </c>
      <c r="BE414" s="57">
        <v>20.6</v>
      </c>
      <c r="BF414" s="57">
        <v>11.4</v>
      </c>
      <c r="BG414" s="15">
        <v>36</v>
      </c>
      <c r="BH414" s="122" t="s">
        <v>3551</v>
      </c>
      <c r="BI414" s="51" t="s">
        <v>4217</v>
      </c>
      <c r="BJ414" s="30" t="s">
        <v>4233</v>
      </c>
      <c r="BK414" s="30" t="s">
        <v>5857</v>
      </c>
      <c r="BL414" s="30" t="s">
        <v>2862</v>
      </c>
      <c r="BM414" s="30" t="s">
        <v>5881</v>
      </c>
      <c r="BN414" s="83" t="s">
        <v>5892</v>
      </c>
      <c r="BO414" s="83" t="s">
        <v>5871</v>
      </c>
      <c r="BP414" s="83" t="s">
        <v>4480</v>
      </c>
      <c r="BQ414" s="83" t="s">
        <v>4235</v>
      </c>
      <c r="BR414" s="83"/>
      <c r="BS414" s="83"/>
      <c r="BT414" s="351" t="s">
        <v>3823</v>
      </c>
      <c r="BU414" s="363" t="s">
        <v>3824</v>
      </c>
      <c r="BV414" s="351" t="s">
        <v>3825</v>
      </c>
      <c r="BW414" s="363" t="s">
        <v>3826</v>
      </c>
      <c r="BX414" s="96" t="str">
        <f t="shared" si="46"/>
        <v>MR315, 18x9, +18mm Offset, 5x150, 110.5mm Centerbore, Machined - Clear Coat</v>
      </c>
      <c r="BY414" s="83" t="s">
        <v>4044</v>
      </c>
      <c r="BZ414" s="83" t="s">
        <v>4045</v>
      </c>
      <c r="CA414" s="83" t="str">
        <f t="shared" si="42"/>
        <v>STREET (3XX)</v>
      </c>
    </row>
    <row r="415" spans="1:79" s="39" customFormat="1" ht="15" customHeight="1">
      <c r="A415" s="23">
        <f t="shared" si="45"/>
        <v>413</v>
      </c>
      <c r="B415" s="112" t="s">
        <v>84</v>
      </c>
      <c r="C415" s="112" t="s">
        <v>1072</v>
      </c>
      <c r="D415" s="112" t="s">
        <v>2119</v>
      </c>
      <c r="E415" s="94" t="str">
        <f>CONCATENATE(LEFT(D415,5),VLOOKUP(CONCATENATE(N415,"x",O415),'PART NUMBER GUIDE'!$B$9:$C$45,2,FALSE),VLOOKUP(CONCATENATE(P415, V415), 'PART NUMBER GUIDE'!$Q$6:$R$84, 2, FALSE),VLOOKUP(Y415,'PART NUMBER GUIDE'!$J$8:$K$37,2, FALSE),IF(U415="N/A",IF(ABS(S415)&lt;10,"0"&amp;ABS(S415),ABS(S415)),CONCATENATE(LEFT(U415,1),RIGHT(U415,1))), F415, G415)</f>
        <v>MR31589058118</v>
      </c>
      <c r="F415" s="93"/>
      <c r="G415" s="93"/>
      <c r="H415" s="45" t="s">
        <v>3301</v>
      </c>
      <c r="I415" s="375">
        <v>43613</v>
      </c>
      <c r="J415" s="43" t="s">
        <v>4038</v>
      </c>
      <c r="K415" s="400">
        <v>458</v>
      </c>
      <c r="L415" s="95" t="str">
        <f t="shared" si="41"/>
        <v/>
      </c>
      <c r="M415" s="402"/>
      <c r="N415" s="93">
        <v>18</v>
      </c>
      <c r="O415" s="8">
        <v>9</v>
      </c>
      <c r="P415" s="105" t="str">
        <f t="shared" si="43"/>
        <v>5x150</v>
      </c>
      <c r="Q415" s="14">
        <v>5</v>
      </c>
      <c r="R415" s="93">
        <v>150</v>
      </c>
      <c r="S415" s="93">
        <v>18</v>
      </c>
      <c r="T415" s="43">
        <v>5.75</v>
      </c>
      <c r="U415" s="110" t="s">
        <v>85</v>
      </c>
      <c r="V415" s="43">
        <v>110.5</v>
      </c>
      <c r="W415" s="44">
        <v>34.5</v>
      </c>
      <c r="X415" s="52">
        <v>2650</v>
      </c>
      <c r="Y415" s="80" t="s">
        <v>5842</v>
      </c>
      <c r="Z415" s="12" t="s">
        <v>3004</v>
      </c>
      <c r="AA415" s="369" t="str">
        <f t="shared" si="44"/>
        <v>18x9, 5x150, 18 OS</v>
      </c>
      <c r="AB415" s="84" t="s">
        <v>2194</v>
      </c>
      <c r="AC415" s="92">
        <f>_xlfn.IFNA(VLOOKUP(AB415,ACCESSORIES!F:K,6,FALSE),"N/A")</f>
        <v>33</v>
      </c>
      <c r="AD415" s="15" t="s">
        <v>85</v>
      </c>
      <c r="AE415" s="32" t="s">
        <v>1899</v>
      </c>
      <c r="AF415" s="15" t="s">
        <v>85</v>
      </c>
      <c r="AG415" s="32" t="s">
        <v>2629</v>
      </c>
      <c r="AH415" s="9">
        <f>_xlfn.IFNA(VLOOKUP(AG415,ACCESSORIES!F:K,6,FALSE),"N/A")</f>
        <v>1.1000000000000001</v>
      </c>
      <c r="AI415" s="12" t="s">
        <v>266</v>
      </c>
      <c r="AJ415" s="14" t="s">
        <v>85</v>
      </c>
      <c r="AK415" s="3" t="s">
        <v>85</v>
      </c>
      <c r="AL415" s="14" t="s">
        <v>85</v>
      </c>
      <c r="AM415" s="14">
        <v>16.2</v>
      </c>
      <c r="AN415" s="14">
        <v>180</v>
      </c>
      <c r="AO415" s="76">
        <v>3</v>
      </c>
      <c r="AP415" s="76">
        <v>17</v>
      </c>
      <c r="AQ415" s="76"/>
      <c r="AR415" s="76">
        <v>47</v>
      </c>
      <c r="AS415" s="76"/>
      <c r="AT415" s="111">
        <v>216</v>
      </c>
      <c r="AU415" s="77">
        <v>110.5</v>
      </c>
      <c r="AV415" s="55">
        <v>52</v>
      </c>
      <c r="AW415" s="55">
        <v>52</v>
      </c>
      <c r="AX415" s="55">
        <v>42</v>
      </c>
      <c r="AY415" s="112" t="s">
        <v>85</v>
      </c>
      <c r="AZ415" s="104" t="str">
        <f>_xlfn.IFNA(VLOOKUP(AY415,ACCESSORIES!F:K,6,FALSE),"N/A")</f>
        <v>N/A</v>
      </c>
      <c r="BA415" s="112" t="s">
        <v>85</v>
      </c>
      <c r="BB415" s="104" t="str">
        <f>_xlfn.IFNA(VLOOKUP(BA415,ACCESSORIES!F:K,6,FALSE),"N/A")</f>
        <v>N/A</v>
      </c>
      <c r="BC415" s="79">
        <v>40.06</v>
      </c>
      <c r="BD415" s="57">
        <v>20.6</v>
      </c>
      <c r="BE415" s="57">
        <v>20.6</v>
      </c>
      <c r="BF415" s="57">
        <v>11.4</v>
      </c>
      <c r="BG415" s="15">
        <v>36</v>
      </c>
      <c r="BH415" s="122" t="s">
        <v>3551</v>
      </c>
      <c r="BI415" s="51" t="s">
        <v>4217</v>
      </c>
      <c r="BJ415" s="30" t="s">
        <v>4233</v>
      </c>
      <c r="BK415" s="30" t="s">
        <v>5857</v>
      </c>
      <c r="BL415" s="30" t="s">
        <v>2862</v>
      </c>
      <c r="BM415" s="30" t="s">
        <v>5881</v>
      </c>
      <c r="BN415" s="83" t="s">
        <v>5892</v>
      </c>
      <c r="BO415" s="83" t="s">
        <v>5871</v>
      </c>
      <c r="BP415" s="83" t="s">
        <v>4480</v>
      </c>
      <c r="BQ415" s="83" t="s">
        <v>4235</v>
      </c>
      <c r="BR415" s="83"/>
      <c r="BS415" s="83"/>
      <c r="BT415" s="351" t="s">
        <v>3831</v>
      </c>
      <c r="BU415" s="363" t="s">
        <v>3832</v>
      </c>
      <c r="BV415" s="351" t="s">
        <v>3833</v>
      </c>
      <c r="BW415" s="363" t="s">
        <v>3834</v>
      </c>
      <c r="BX415" s="96" t="str">
        <f t="shared" si="46"/>
        <v>CLOSEOUT - MR315, 18x9, +18mm Offset, 5x150, 110.5mm Centerbore, Gold - Black Lip</v>
      </c>
      <c r="BY415" s="83" t="s">
        <v>4044</v>
      </c>
      <c r="BZ415" s="83" t="s">
        <v>4045</v>
      </c>
      <c r="CA415" s="83" t="str">
        <f t="shared" si="42"/>
        <v>STREET (3XX)</v>
      </c>
    </row>
    <row r="416" spans="1:79" s="39" customFormat="1" ht="15" customHeight="1">
      <c r="A416" s="23">
        <f t="shared" si="45"/>
        <v>414</v>
      </c>
      <c r="B416" s="112" t="s">
        <v>84</v>
      </c>
      <c r="C416" s="112" t="s">
        <v>1072</v>
      </c>
      <c r="D416" s="112" t="s">
        <v>2119</v>
      </c>
      <c r="E416" s="94" t="str">
        <f>CONCATENATE(LEFT(D416,5),VLOOKUP(CONCATENATE(N416,"x",O416),'PART NUMBER GUIDE'!$B$9:$C$45,2,FALSE),VLOOKUP(CONCATENATE(P416, V416), 'PART NUMBER GUIDE'!$Q$6:$R$84, 2, FALSE),VLOOKUP(Y416,'PART NUMBER GUIDE'!$J$8:$K$37,2, FALSE),IF(U416="N/A",IF(ABS(S416)&lt;10,"0"&amp;ABS(S416),ABS(S416)),CONCATENATE(LEFT(U416,1),RIGHT(U416,1))), F416, G416)</f>
        <v>MR31589016318</v>
      </c>
      <c r="F416" s="93"/>
      <c r="G416" s="93"/>
      <c r="H416" s="45" t="s">
        <v>3303</v>
      </c>
      <c r="I416" s="375">
        <v>43613</v>
      </c>
      <c r="J416" s="43" t="s">
        <v>1265</v>
      </c>
      <c r="K416" s="400">
        <v>405</v>
      </c>
      <c r="L416" s="95">
        <f t="shared" si="41"/>
        <v>405</v>
      </c>
      <c r="M416" s="402"/>
      <c r="N416" s="93">
        <v>18</v>
      </c>
      <c r="O416" s="8">
        <v>9</v>
      </c>
      <c r="P416" s="105" t="str">
        <f t="shared" si="43"/>
        <v>6x135</v>
      </c>
      <c r="Q416" s="14">
        <v>6</v>
      </c>
      <c r="R416" s="93">
        <v>135</v>
      </c>
      <c r="S416" s="93">
        <v>18</v>
      </c>
      <c r="T416" s="43">
        <v>5.75</v>
      </c>
      <c r="U416" s="110" t="s">
        <v>85</v>
      </c>
      <c r="V416" s="43">
        <v>87</v>
      </c>
      <c r="W416" s="44">
        <v>33.9</v>
      </c>
      <c r="X416" s="52">
        <v>2650</v>
      </c>
      <c r="Y416" s="48" t="s">
        <v>5824</v>
      </c>
      <c r="Z416" s="45" t="s">
        <v>196</v>
      </c>
      <c r="AA416" s="369" t="str">
        <f t="shared" si="44"/>
        <v>18x9, 6x135, 18 OS</v>
      </c>
      <c r="AB416" s="12" t="s">
        <v>2193</v>
      </c>
      <c r="AC416" s="92">
        <f>_xlfn.IFNA(VLOOKUP(AB416,ACCESSORIES!F:K,6,FALSE),"N/A")</f>
        <v>33</v>
      </c>
      <c r="AD416" s="15" t="s">
        <v>85</v>
      </c>
      <c r="AE416" s="32" t="s">
        <v>1899</v>
      </c>
      <c r="AF416" s="15" t="s">
        <v>85</v>
      </c>
      <c r="AG416" s="32" t="s">
        <v>2629</v>
      </c>
      <c r="AH416" s="9">
        <f>_xlfn.IFNA(VLOOKUP(AG416,ACCESSORIES!F:K,6,FALSE),"N/A")</f>
        <v>1.1000000000000001</v>
      </c>
      <c r="AI416" s="12" t="s">
        <v>266</v>
      </c>
      <c r="AJ416" s="14" t="s">
        <v>85</v>
      </c>
      <c r="AK416" s="3" t="s">
        <v>85</v>
      </c>
      <c r="AL416" s="14" t="s">
        <v>85</v>
      </c>
      <c r="AM416" s="14">
        <v>16.2</v>
      </c>
      <c r="AN416" s="14">
        <v>170</v>
      </c>
      <c r="AO416" s="76">
        <v>7</v>
      </c>
      <c r="AP416" s="76">
        <v>20</v>
      </c>
      <c r="AQ416" s="76"/>
      <c r="AR416" s="76">
        <v>47</v>
      </c>
      <c r="AS416" s="76"/>
      <c r="AT416" s="111">
        <v>216</v>
      </c>
      <c r="AU416" s="77">
        <v>87</v>
      </c>
      <c r="AV416" s="55">
        <v>46</v>
      </c>
      <c r="AW416" s="55">
        <v>46</v>
      </c>
      <c r="AX416" s="55">
        <v>42</v>
      </c>
      <c r="AY416" s="112" t="s">
        <v>85</v>
      </c>
      <c r="AZ416" s="104" t="str">
        <f>_xlfn.IFNA(VLOOKUP(AY416,ACCESSORIES!F:K,6,FALSE),"N/A")</f>
        <v>N/A</v>
      </c>
      <c r="BA416" s="112" t="s">
        <v>85</v>
      </c>
      <c r="BB416" s="104" t="str">
        <f>_xlfn.IFNA(VLOOKUP(BA416,ACCESSORIES!F:K,6,FALSE),"N/A")</f>
        <v>N/A</v>
      </c>
      <c r="BC416" s="79">
        <v>37.4</v>
      </c>
      <c r="BD416" s="57">
        <v>20.6</v>
      </c>
      <c r="BE416" s="57">
        <v>20.6</v>
      </c>
      <c r="BF416" s="57">
        <v>11.4</v>
      </c>
      <c r="BG416" s="15">
        <v>36</v>
      </c>
      <c r="BH416" s="122" t="s">
        <v>3551</v>
      </c>
      <c r="BI416" s="51" t="s">
        <v>4217</v>
      </c>
      <c r="BJ416" s="30" t="s">
        <v>4233</v>
      </c>
      <c r="BK416" s="30" t="s">
        <v>5857</v>
      </c>
      <c r="BL416" s="30" t="s">
        <v>2862</v>
      </c>
      <c r="BM416" s="30" t="s">
        <v>5881</v>
      </c>
      <c r="BN416" s="83" t="s">
        <v>5892</v>
      </c>
      <c r="BO416" s="83" t="s">
        <v>5871</v>
      </c>
      <c r="BP416" s="83" t="s">
        <v>4480</v>
      </c>
      <c r="BQ416" s="83" t="s">
        <v>4235</v>
      </c>
      <c r="BR416" s="83"/>
      <c r="BS416" s="83"/>
      <c r="BT416" s="351" t="s">
        <v>3819</v>
      </c>
      <c r="BU416" s="363" t="s">
        <v>3820</v>
      </c>
      <c r="BV416" s="351" t="s">
        <v>3821</v>
      </c>
      <c r="BW416" s="363" t="s">
        <v>3822</v>
      </c>
      <c r="BX416" s="96" t="str">
        <f t="shared" si="46"/>
        <v>MR315, 18x9, +18mm Offset, 6x135, 87mm Centerbore, Machined - Clear Coat</v>
      </c>
      <c r="BY416" s="83" t="s">
        <v>4044</v>
      </c>
      <c r="BZ416" s="83" t="s">
        <v>4045</v>
      </c>
      <c r="CA416" s="83" t="str">
        <f t="shared" si="42"/>
        <v>STREET (3XX)</v>
      </c>
    </row>
    <row r="417" spans="1:79" s="39" customFormat="1" ht="15" customHeight="1">
      <c r="A417" s="23">
        <f t="shared" si="45"/>
        <v>415</v>
      </c>
      <c r="B417" s="112" t="s">
        <v>84</v>
      </c>
      <c r="C417" s="112" t="s">
        <v>1072</v>
      </c>
      <c r="D417" s="112" t="s">
        <v>2119</v>
      </c>
      <c r="E417" s="94" t="str">
        <f>CONCATENATE(LEFT(D417,5),VLOOKUP(CONCATENATE(N417,"x",O417),'PART NUMBER GUIDE'!$B$9:$C$45,2,FALSE),VLOOKUP(CONCATENATE(P417, V417), 'PART NUMBER GUIDE'!$Q$6:$R$84, 2, FALSE),VLOOKUP(Y417,'PART NUMBER GUIDE'!$J$8:$K$37,2, FALSE),IF(U417="N/A",IF(ABS(S417)&lt;10,"0"&amp;ABS(S417),ABS(S417)),CONCATENATE(LEFT(U417,1),RIGHT(U417,1))), F417, G417)</f>
        <v>MR31589016118</v>
      </c>
      <c r="F417" s="93"/>
      <c r="G417" s="93"/>
      <c r="H417" s="45" t="s">
        <v>3304</v>
      </c>
      <c r="I417" s="375">
        <v>43613</v>
      </c>
      <c r="J417" s="43" t="s">
        <v>4038</v>
      </c>
      <c r="K417" s="400">
        <v>458</v>
      </c>
      <c r="L417" s="95" t="str">
        <f t="shared" si="41"/>
        <v/>
      </c>
      <c r="M417" s="402"/>
      <c r="N417" s="93">
        <v>18</v>
      </c>
      <c r="O417" s="8">
        <v>9</v>
      </c>
      <c r="P417" s="105" t="str">
        <f t="shared" si="43"/>
        <v>6x135</v>
      </c>
      <c r="Q417" s="14">
        <v>6</v>
      </c>
      <c r="R417" s="93">
        <v>135</v>
      </c>
      <c r="S417" s="93">
        <v>18</v>
      </c>
      <c r="T417" s="43">
        <v>5.75</v>
      </c>
      <c r="U417" s="110" t="s">
        <v>85</v>
      </c>
      <c r="V417" s="43">
        <v>87</v>
      </c>
      <c r="W417" s="44">
        <v>34.92</v>
      </c>
      <c r="X417" s="52">
        <v>2650</v>
      </c>
      <c r="Y417" s="80" t="s">
        <v>5842</v>
      </c>
      <c r="Z417" s="12" t="s">
        <v>3004</v>
      </c>
      <c r="AA417" s="369" t="str">
        <f t="shared" si="44"/>
        <v>18x9, 6x135, 18 OS</v>
      </c>
      <c r="AB417" s="12" t="s">
        <v>2193</v>
      </c>
      <c r="AC417" s="92">
        <f>_xlfn.IFNA(VLOOKUP(AB417,ACCESSORIES!F:K,6,FALSE),"N/A")</f>
        <v>33</v>
      </c>
      <c r="AD417" s="15" t="s">
        <v>85</v>
      </c>
      <c r="AE417" s="32" t="s">
        <v>1899</v>
      </c>
      <c r="AF417" s="15" t="s">
        <v>85</v>
      </c>
      <c r="AG417" s="32" t="s">
        <v>2629</v>
      </c>
      <c r="AH417" s="9">
        <f>_xlfn.IFNA(VLOOKUP(AG417,ACCESSORIES!F:K,6,FALSE),"N/A")</f>
        <v>1.1000000000000001</v>
      </c>
      <c r="AI417" s="12" t="s">
        <v>266</v>
      </c>
      <c r="AJ417" s="14" t="s">
        <v>85</v>
      </c>
      <c r="AK417" s="3" t="s">
        <v>85</v>
      </c>
      <c r="AL417" s="14" t="s">
        <v>85</v>
      </c>
      <c r="AM417" s="14">
        <v>16.2</v>
      </c>
      <c r="AN417" s="14">
        <v>170</v>
      </c>
      <c r="AO417" s="76">
        <v>7</v>
      </c>
      <c r="AP417" s="76">
        <v>20</v>
      </c>
      <c r="AQ417" s="76"/>
      <c r="AR417" s="76">
        <v>47</v>
      </c>
      <c r="AS417" s="76"/>
      <c r="AT417" s="111">
        <v>216</v>
      </c>
      <c r="AU417" s="77">
        <v>87</v>
      </c>
      <c r="AV417" s="55">
        <v>46</v>
      </c>
      <c r="AW417" s="55">
        <v>46</v>
      </c>
      <c r="AX417" s="55">
        <v>42</v>
      </c>
      <c r="AY417" s="112" t="s">
        <v>85</v>
      </c>
      <c r="AZ417" s="104" t="str">
        <f>_xlfn.IFNA(VLOOKUP(AY417,ACCESSORIES!F:K,6,FALSE),"N/A")</f>
        <v>N/A</v>
      </c>
      <c r="BA417" s="112" t="s">
        <v>85</v>
      </c>
      <c r="BB417" s="104" t="str">
        <f>_xlfn.IFNA(VLOOKUP(BA417,ACCESSORIES!F:K,6,FALSE),"N/A")</f>
        <v>N/A</v>
      </c>
      <c r="BC417" s="79">
        <v>40.520000000000003</v>
      </c>
      <c r="BD417" s="57">
        <v>20.6</v>
      </c>
      <c r="BE417" s="57">
        <v>20.6</v>
      </c>
      <c r="BF417" s="57">
        <v>11.4</v>
      </c>
      <c r="BG417" s="15">
        <v>36</v>
      </c>
      <c r="BH417" s="122" t="s">
        <v>3551</v>
      </c>
      <c r="BI417" s="51" t="s">
        <v>4217</v>
      </c>
      <c r="BJ417" s="30" t="s">
        <v>4233</v>
      </c>
      <c r="BK417" s="30" t="s">
        <v>5857</v>
      </c>
      <c r="BL417" s="30" t="s">
        <v>2862</v>
      </c>
      <c r="BM417" s="30" t="s">
        <v>5881</v>
      </c>
      <c r="BN417" s="83" t="s">
        <v>5892</v>
      </c>
      <c r="BO417" s="83" t="s">
        <v>5871</v>
      </c>
      <c r="BP417" s="83" t="s">
        <v>4480</v>
      </c>
      <c r="BQ417" s="83" t="s">
        <v>4235</v>
      </c>
      <c r="BR417" s="83"/>
      <c r="BS417" s="83"/>
      <c r="BT417" s="351" t="s">
        <v>3815</v>
      </c>
      <c r="BU417" s="363" t="s">
        <v>3816</v>
      </c>
      <c r="BV417" s="351" t="s">
        <v>3817</v>
      </c>
      <c r="BW417" s="363" t="s">
        <v>3818</v>
      </c>
      <c r="BX417" s="96" t="str">
        <f t="shared" si="46"/>
        <v>CLOSEOUT - MR315, 18x9, +18mm Offset, 6x135, 87mm Centerbore, Gold - Black Lip</v>
      </c>
      <c r="BY417" s="83" t="s">
        <v>4044</v>
      </c>
      <c r="BZ417" s="83" t="s">
        <v>4045</v>
      </c>
      <c r="CA417" s="83" t="str">
        <f t="shared" si="42"/>
        <v>STREET (3XX)</v>
      </c>
    </row>
    <row r="418" spans="1:79" s="39" customFormat="1" ht="15" customHeight="1">
      <c r="A418" s="23">
        <f t="shared" si="45"/>
        <v>416</v>
      </c>
      <c r="B418" s="112" t="s">
        <v>84</v>
      </c>
      <c r="C418" s="112" t="s">
        <v>1072</v>
      </c>
      <c r="D418" s="112" t="s">
        <v>2119</v>
      </c>
      <c r="E418" s="94" t="str">
        <f>CONCATENATE(LEFT(D418,5),VLOOKUP(CONCATENATE(N418,"x",O418),'PART NUMBER GUIDE'!$B$9:$C$45,2,FALSE),VLOOKUP(CONCATENATE(P418, V418), 'PART NUMBER GUIDE'!$Q$6:$R$84, 2, FALSE),VLOOKUP(Y418,'PART NUMBER GUIDE'!$J$8:$K$37,2, FALSE),IF(U418="N/A",IF(ABS(S418)&lt;10,"0"&amp;ABS(S418),ABS(S418)),CONCATENATE(LEFT(U418,1),RIGHT(U418,1))), F418, G418)</f>
        <v>MR31589060518</v>
      </c>
      <c r="F418" s="93"/>
      <c r="G418" s="93"/>
      <c r="H418" s="45" t="s">
        <v>3305</v>
      </c>
      <c r="I418" s="375">
        <v>43613</v>
      </c>
      <c r="J418" s="43" t="s">
        <v>1265</v>
      </c>
      <c r="K418" s="400">
        <v>405</v>
      </c>
      <c r="L418" s="95">
        <f t="shared" si="41"/>
        <v>405</v>
      </c>
      <c r="M418" s="402"/>
      <c r="N418" s="93">
        <v>18</v>
      </c>
      <c r="O418" s="8">
        <v>9</v>
      </c>
      <c r="P418" s="105" t="str">
        <f t="shared" si="43"/>
        <v>6x5.5</v>
      </c>
      <c r="Q418" s="14">
        <v>6</v>
      </c>
      <c r="R418" s="93">
        <v>5.5</v>
      </c>
      <c r="S418" s="93">
        <v>18</v>
      </c>
      <c r="T418" s="43">
        <v>5.75</v>
      </c>
      <c r="U418" s="110" t="s">
        <v>85</v>
      </c>
      <c r="V418" s="43">
        <v>106.25</v>
      </c>
      <c r="W418" s="44">
        <v>34.04</v>
      </c>
      <c r="X418" s="52">
        <v>2650</v>
      </c>
      <c r="Y418" s="12" t="s">
        <v>2309</v>
      </c>
      <c r="Z418" s="45" t="s">
        <v>3002</v>
      </c>
      <c r="AA418" s="369" t="str">
        <f t="shared" si="44"/>
        <v>18x9, 6x5.5, 18 OS</v>
      </c>
      <c r="AB418" s="12" t="s">
        <v>2683</v>
      </c>
      <c r="AC418" s="92">
        <f>_xlfn.IFNA(VLOOKUP(AB418,ACCESSORIES!F:K,6,FALSE),"N/A")</f>
        <v>33</v>
      </c>
      <c r="AD418" s="15" t="s">
        <v>85</v>
      </c>
      <c r="AE418" s="32" t="s">
        <v>1899</v>
      </c>
      <c r="AF418" s="15" t="s">
        <v>85</v>
      </c>
      <c r="AG418" s="32" t="s">
        <v>2629</v>
      </c>
      <c r="AH418" s="9">
        <f>_xlfn.IFNA(VLOOKUP(AG418,ACCESSORIES!F:K,6,FALSE),"N/A")</f>
        <v>1.1000000000000001</v>
      </c>
      <c r="AI418" s="14" t="s">
        <v>265</v>
      </c>
      <c r="AJ418" s="84" t="s">
        <v>1712</v>
      </c>
      <c r="AK418" s="41">
        <f>VLOOKUP(AJ418,ACCESSORIES!F:K,6,FALSE)</f>
        <v>2.75</v>
      </c>
      <c r="AL418" s="14">
        <v>78.3</v>
      </c>
      <c r="AM418" s="14">
        <v>16.2</v>
      </c>
      <c r="AN418" s="14">
        <v>170</v>
      </c>
      <c r="AO418" s="76">
        <v>7</v>
      </c>
      <c r="AP418" s="76">
        <v>20</v>
      </c>
      <c r="AQ418" s="76"/>
      <c r="AR418" s="76">
        <v>47</v>
      </c>
      <c r="AS418" s="76"/>
      <c r="AT418" s="111">
        <v>216</v>
      </c>
      <c r="AU418" s="77">
        <v>106.25</v>
      </c>
      <c r="AV418" s="55">
        <v>53</v>
      </c>
      <c r="AW418" s="55">
        <v>53</v>
      </c>
      <c r="AX418" s="55">
        <v>42</v>
      </c>
      <c r="AY418" s="112" t="s">
        <v>85</v>
      </c>
      <c r="AZ418" s="104" t="str">
        <f>_xlfn.IFNA(VLOOKUP(AY418,ACCESSORIES!F:K,6,FALSE),"N/A")</f>
        <v>N/A</v>
      </c>
      <c r="BA418" s="112" t="s">
        <v>85</v>
      </c>
      <c r="BB418" s="104" t="str">
        <f>_xlfn.IFNA(VLOOKUP(BA418,ACCESSORIES!F:K,6,FALSE),"N/A")</f>
        <v>N/A</v>
      </c>
      <c r="BC418" s="79">
        <v>39.75</v>
      </c>
      <c r="BD418" s="57">
        <v>20.6</v>
      </c>
      <c r="BE418" s="57">
        <v>20.6</v>
      </c>
      <c r="BF418" s="57">
        <v>11.4</v>
      </c>
      <c r="BG418" s="15">
        <v>36</v>
      </c>
      <c r="BH418" s="122" t="s">
        <v>3551</v>
      </c>
      <c r="BI418" s="51" t="s">
        <v>4217</v>
      </c>
      <c r="BJ418" s="30" t="s">
        <v>4233</v>
      </c>
      <c r="BK418" s="30" t="s">
        <v>5857</v>
      </c>
      <c r="BL418" s="30" t="s">
        <v>2862</v>
      </c>
      <c r="BM418" s="30" t="s">
        <v>5881</v>
      </c>
      <c r="BN418" s="83" t="s">
        <v>5892</v>
      </c>
      <c r="BO418" s="83" t="s">
        <v>5871</v>
      </c>
      <c r="BP418" s="83" t="s">
        <v>4480</v>
      </c>
      <c r="BQ418" s="83" t="s">
        <v>4235</v>
      </c>
      <c r="BR418" s="83"/>
      <c r="BS418" s="83"/>
      <c r="BT418" s="351" t="s">
        <v>3811</v>
      </c>
      <c r="BU418" s="363" t="s">
        <v>3812</v>
      </c>
      <c r="BV418" s="351" t="s">
        <v>3813</v>
      </c>
      <c r="BW418" s="363" t="s">
        <v>3814</v>
      </c>
      <c r="BX418" s="96" t="str">
        <f t="shared" si="46"/>
        <v>MR315, 18x9, +18mm Offset, 6x5.5, 106.25mm Centerbore, Matte Black</v>
      </c>
      <c r="BY418" s="83" t="s">
        <v>4044</v>
      </c>
      <c r="BZ418" s="83" t="s">
        <v>4045</v>
      </c>
      <c r="CA418" s="83" t="str">
        <f t="shared" si="42"/>
        <v>STREET (3XX)</v>
      </c>
    </row>
    <row r="419" spans="1:79" s="39" customFormat="1" ht="15" customHeight="1">
      <c r="A419" s="23">
        <f t="shared" si="45"/>
        <v>417</v>
      </c>
      <c r="B419" s="112" t="s">
        <v>84</v>
      </c>
      <c r="C419" s="112" t="s">
        <v>1072</v>
      </c>
      <c r="D419" s="112" t="s">
        <v>2119</v>
      </c>
      <c r="E419" s="94" t="str">
        <f>CONCATENATE(LEFT(D419,5),VLOOKUP(CONCATENATE(N419,"x",O419),'PART NUMBER GUIDE'!$B$9:$C$45,2,FALSE),VLOOKUP(CONCATENATE(P419, V419), 'PART NUMBER GUIDE'!$Q$6:$R$84, 2, FALSE),VLOOKUP(Y419,'PART NUMBER GUIDE'!$J$8:$K$37,2, FALSE),IF(U419="N/A",IF(ABS(S419)&lt;10,"0"&amp;ABS(S419),ABS(S419)),CONCATENATE(LEFT(U419,1),RIGHT(U419,1))), F419, G419)</f>
        <v>MR31589060318</v>
      </c>
      <c r="F419" s="93"/>
      <c r="G419" s="93"/>
      <c r="H419" s="45" t="s">
        <v>3306</v>
      </c>
      <c r="I419" s="375">
        <v>43613</v>
      </c>
      <c r="J419" s="43" t="s">
        <v>1265</v>
      </c>
      <c r="K419" s="400">
        <v>405</v>
      </c>
      <c r="L419" s="95">
        <f t="shared" si="41"/>
        <v>405</v>
      </c>
      <c r="M419" s="402"/>
      <c r="N419" s="93">
        <v>18</v>
      </c>
      <c r="O419" s="8">
        <v>9</v>
      </c>
      <c r="P419" s="105" t="str">
        <f t="shared" si="43"/>
        <v>6x5.5</v>
      </c>
      <c r="Q419" s="14">
        <v>6</v>
      </c>
      <c r="R419" s="93">
        <v>5.5</v>
      </c>
      <c r="S419" s="93">
        <v>18</v>
      </c>
      <c r="T419" s="43">
        <v>5.75</v>
      </c>
      <c r="U419" s="110" t="s">
        <v>85</v>
      </c>
      <c r="V419" s="43">
        <v>106.25</v>
      </c>
      <c r="W419" s="44">
        <v>33.71</v>
      </c>
      <c r="X419" s="52">
        <v>2650</v>
      </c>
      <c r="Y419" s="48" t="s">
        <v>5824</v>
      </c>
      <c r="Z419" s="45" t="s">
        <v>196</v>
      </c>
      <c r="AA419" s="369" t="str">
        <f t="shared" si="44"/>
        <v>18x9, 6x5.5, 18 OS</v>
      </c>
      <c r="AB419" s="12" t="s">
        <v>2683</v>
      </c>
      <c r="AC419" s="92">
        <f>_xlfn.IFNA(VLOOKUP(AB419,ACCESSORIES!F:K,6,FALSE),"N/A")</f>
        <v>33</v>
      </c>
      <c r="AD419" s="15" t="s">
        <v>85</v>
      </c>
      <c r="AE419" s="32" t="s">
        <v>1899</v>
      </c>
      <c r="AF419" s="15" t="s">
        <v>85</v>
      </c>
      <c r="AG419" s="32" t="s">
        <v>2629</v>
      </c>
      <c r="AH419" s="9">
        <f>_xlfn.IFNA(VLOOKUP(AG419,ACCESSORIES!F:K,6,FALSE),"N/A")</f>
        <v>1.1000000000000001</v>
      </c>
      <c r="AI419" s="14" t="s">
        <v>265</v>
      </c>
      <c r="AJ419" s="84" t="s">
        <v>1712</v>
      </c>
      <c r="AK419" s="41">
        <f>VLOOKUP(AJ419,ACCESSORIES!F:K,6,FALSE)</f>
        <v>2.75</v>
      </c>
      <c r="AL419" s="14">
        <v>78.3</v>
      </c>
      <c r="AM419" s="14">
        <v>16.2</v>
      </c>
      <c r="AN419" s="14">
        <v>170</v>
      </c>
      <c r="AO419" s="76">
        <v>7</v>
      </c>
      <c r="AP419" s="76">
        <v>20</v>
      </c>
      <c r="AQ419" s="76"/>
      <c r="AR419" s="76">
        <v>47</v>
      </c>
      <c r="AS419" s="76"/>
      <c r="AT419" s="111">
        <v>216</v>
      </c>
      <c r="AU419" s="77">
        <v>106.25</v>
      </c>
      <c r="AV419" s="55">
        <v>53</v>
      </c>
      <c r="AW419" s="55">
        <v>53</v>
      </c>
      <c r="AX419" s="55">
        <v>42</v>
      </c>
      <c r="AY419" s="112" t="s">
        <v>85</v>
      </c>
      <c r="AZ419" s="104" t="str">
        <f>_xlfn.IFNA(VLOOKUP(AY419,ACCESSORIES!F:K,6,FALSE),"N/A")</f>
        <v>N/A</v>
      </c>
      <c r="BA419" s="112" t="s">
        <v>85</v>
      </c>
      <c r="BB419" s="104" t="str">
        <f>_xlfn.IFNA(VLOOKUP(BA419,ACCESSORIES!F:K,6,FALSE),"N/A")</f>
        <v>N/A</v>
      </c>
      <c r="BC419" s="79">
        <v>39.6</v>
      </c>
      <c r="BD419" s="57">
        <v>20.6</v>
      </c>
      <c r="BE419" s="57">
        <v>20.6</v>
      </c>
      <c r="BF419" s="57">
        <v>11.4</v>
      </c>
      <c r="BG419" s="15">
        <v>36</v>
      </c>
      <c r="BH419" s="122" t="s">
        <v>3551</v>
      </c>
      <c r="BI419" s="51" t="s">
        <v>4217</v>
      </c>
      <c r="BJ419" s="30" t="s">
        <v>4233</v>
      </c>
      <c r="BK419" s="30" t="s">
        <v>5857</v>
      </c>
      <c r="BL419" s="30" t="s">
        <v>2862</v>
      </c>
      <c r="BM419" s="30" t="s">
        <v>5881</v>
      </c>
      <c r="BN419" s="83" t="s">
        <v>5892</v>
      </c>
      <c r="BO419" s="83" t="s">
        <v>5871</v>
      </c>
      <c r="BP419" s="83" t="s">
        <v>4480</v>
      </c>
      <c r="BQ419" s="83" t="s">
        <v>4235</v>
      </c>
      <c r="BR419" s="83"/>
      <c r="BS419" s="83"/>
      <c r="BT419" s="351" t="s">
        <v>3819</v>
      </c>
      <c r="BU419" s="363" t="s">
        <v>3820</v>
      </c>
      <c r="BV419" s="351" t="s">
        <v>3821</v>
      </c>
      <c r="BW419" s="363" t="s">
        <v>3822</v>
      </c>
      <c r="BX419" s="96" t="str">
        <f t="shared" si="46"/>
        <v>MR315, 18x9, +18mm Offset, 6x5.5, 106.25mm Centerbore, Machined - Clear Coat</v>
      </c>
      <c r="BY419" s="83" t="s">
        <v>4044</v>
      </c>
      <c r="BZ419" s="83" t="s">
        <v>4045</v>
      </c>
      <c r="CA419" s="83" t="str">
        <f t="shared" si="42"/>
        <v>STREET (3XX)</v>
      </c>
    </row>
    <row r="420" spans="1:79" s="39" customFormat="1" ht="15" customHeight="1">
      <c r="A420" s="23">
        <f t="shared" si="45"/>
        <v>418</v>
      </c>
      <c r="B420" s="112" t="s">
        <v>84</v>
      </c>
      <c r="C420" s="112" t="s">
        <v>1072</v>
      </c>
      <c r="D420" s="112" t="s">
        <v>2119</v>
      </c>
      <c r="E420" s="94" t="str">
        <f>CONCATENATE(LEFT(D420,5),VLOOKUP(CONCATENATE(N420,"x",O420),'PART NUMBER GUIDE'!$B$9:$C$45,2,FALSE),VLOOKUP(CONCATENATE(P420, V420), 'PART NUMBER GUIDE'!$Q$6:$R$84, 2, FALSE),VLOOKUP(Y420,'PART NUMBER GUIDE'!$J$8:$K$37,2, FALSE),IF(U420="N/A",IF(ABS(S420)&lt;10,"0"&amp;ABS(S420),ABS(S420)),CONCATENATE(LEFT(U420,1),RIGHT(U420,1))), F420, G420)</f>
        <v>MR31589080518</v>
      </c>
      <c r="F420" s="93"/>
      <c r="G420" s="93"/>
      <c r="H420" s="45" t="s">
        <v>3308</v>
      </c>
      <c r="I420" s="375">
        <v>43613</v>
      </c>
      <c r="J420" s="43" t="s">
        <v>1265</v>
      </c>
      <c r="K420" s="400">
        <v>427.5</v>
      </c>
      <c r="L420" s="95">
        <f t="shared" ref="L420:L479" si="47">IF(J420="Coming Soon",K420,IF(J420="Active",K420,""))</f>
        <v>427.5</v>
      </c>
      <c r="M420" s="402"/>
      <c r="N420" s="93">
        <v>18</v>
      </c>
      <c r="O420" s="8">
        <v>9</v>
      </c>
      <c r="P420" s="105" t="str">
        <f t="shared" si="43"/>
        <v>8x6.5</v>
      </c>
      <c r="Q420" s="14">
        <v>8</v>
      </c>
      <c r="R420" s="93">
        <v>6.5</v>
      </c>
      <c r="S420" s="93">
        <v>18</v>
      </c>
      <c r="T420" s="43">
        <v>5.75</v>
      </c>
      <c r="U420" s="110" t="s">
        <v>85</v>
      </c>
      <c r="V420" s="43">
        <v>130.81</v>
      </c>
      <c r="W420" s="44">
        <v>34.69</v>
      </c>
      <c r="X420" s="52">
        <v>3640</v>
      </c>
      <c r="Y420" s="12" t="s">
        <v>2309</v>
      </c>
      <c r="Z420" s="45" t="s">
        <v>3002</v>
      </c>
      <c r="AA420" s="369" t="str">
        <f t="shared" si="44"/>
        <v>18x9, 8x6.5, 18 OS</v>
      </c>
      <c r="AB420" s="12" t="s">
        <v>1641</v>
      </c>
      <c r="AC420" s="92">
        <f>_xlfn.IFNA(VLOOKUP(AB420,ACCESSORIES!F:K,6,FALSE),"N/A")</f>
        <v>33</v>
      </c>
      <c r="AD420" s="15" t="s">
        <v>85</v>
      </c>
      <c r="AE420" s="15" t="s">
        <v>85</v>
      </c>
      <c r="AF420" s="14" t="s">
        <v>3020</v>
      </c>
      <c r="AG420" s="32" t="s">
        <v>2629</v>
      </c>
      <c r="AH420" s="9">
        <f>_xlfn.IFNA(VLOOKUP(AG420,ACCESSORIES!F:K,6,FALSE),"N/A")</f>
        <v>1.1000000000000001</v>
      </c>
      <c r="AI420" s="12" t="s">
        <v>266</v>
      </c>
      <c r="AJ420" s="14" t="s">
        <v>85</v>
      </c>
      <c r="AK420" s="3" t="s">
        <v>85</v>
      </c>
      <c r="AL420" s="14" t="s">
        <v>85</v>
      </c>
      <c r="AM420" s="14">
        <v>16.2</v>
      </c>
      <c r="AN420" s="14">
        <v>200</v>
      </c>
      <c r="AO420" s="76">
        <v>3</v>
      </c>
      <c r="AP420" s="76">
        <v>3</v>
      </c>
      <c r="AQ420" s="76">
        <v>30</v>
      </c>
      <c r="AR420" s="76">
        <v>39.700000000000003</v>
      </c>
      <c r="AS420" s="76">
        <v>221</v>
      </c>
      <c r="AT420" s="111">
        <v>219</v>
      </c>
      <c r="AU420" s="77">
        <v>125</v>
      </c>
      <c r="AV420" s="55">
        <v>92</v>
      </c>
      <c r="AW420" s="55">
        <v>92</v>
      </c>
      <c r="AX420" s="55">
        <v>42</v>
      </c>
      <c r="AY420" s="112" t="s">
        <v>85</v>
      </c>
      <c r="AZ420" s="104" t="str">
        <f>_xlfn.IFNA(VLOOKUP(AY420,ACCESSORIES!F:K,6,FALSE),"N/A")</f>
        <v>N/A</v>
      </c>
      <c r="BA420" s="112" t="s">
        <v>85</v>
      </c>
      <c r="BB420" s="104" t="str">
        <f>_xlfn.IFNA(VLOOKUP(BA420,ACCESSORIES!F:K,6,FALSE),"N/A")</f>
        <v>N/A</v>
      </c>
      <c r="BC420" s="79">
        <v>40.729999999999997</v>
      </c>
      <c r="BD420" s="57">
        <v>20.6</v>
      </c>
      <c r="BE420" s="57">
        <v>20.6</v>
      </c>
      <c r="BF420" s="57">
        <v>11.4</v>
      </c>
      <c r="BG420" s="15">
        <v>36</v>
      </c>
      <c r="BH420" s="122" t="s">
        <v>3551</v>
      </c>
      <c r="BI420" s="51" t="s">
        <v>4217</v>
      </c>
      <c r="BJ420" s="30" t="s">
        <v>4233</v>
      </c>
      <c r="BK420" s="30" t="s">
        <v>5857</v>
      </c>
      <c r="BL420" s="30" t="s">
        <v>2862</v>
      </c>
      <c r="BM420" s="30" t="s">
        <v>5881</v>
      </c>
      <c r="BN420" s="83" t="s">
        <v>5892</v>
      </c>
      <c r="BO420" s="83" t="s">
        <v>5871</v>
      </c>
      <c r="BP420" s="83" t="s">
        <v>4480</v>
      </c>
      <c r="BQ420" s="83" t="s">
        <v>4235</v>
      </c>
      <c r="BR420" s="83"/>
      <c r="BS420" s="83"/>
      <c r="BT420" s="351" t="s">
        <v>3835</v>
      </c>
      <c r="BU420" s="363" t="s">
        <v>3836</v>
      </c>
      <c r="BV420" s="351" t="s">
        <v>3837</v>
      </c>
      <c r="BW420" s="363" t="s">
        <v>3838</v>
      </c>
      <c r="BX420" s="96" t="str">
        <f t="shared" si="46"/>
        <v>MR315, 18x9, +18mm Offset, 8x6.5, 130.81mm Centerbore, Matte Black</v>
      </c>
      <c r="BY420" s="83" t="s">
        <v>4044</v>
      </c>
      <c r="BZ420" s="83" t="s">
        <v>4045</v>
      </c>
      <c r="CA420" s="83" t="str">
        <f t="shared" ref="CA420:CA479" si="48">C420</f>
        <v>STREET (3XX)</v>
      </c>
    </row>
    <row r="421" spans="1:79" s="39" customFormat="1" ht="15" customHeight="1">
      <c r="A421" s="23">
        <f t="shared" si="45"/>
        <v>419</v>
      </c>
      <c r="B421" s="112" t="s">
        <v>84</v>
      </c>
      <c r="C421" s="112" t="s">
        <v>1072</v>
      </c>
      <c r="D421" s="112" t="s">
        <v>2119</v>
      </c>
      <c r="E421" s="94" t="str">
        <f>CONCATENATE(LEFT(D421,5),VLOOKUP(CONCATENATE(N421,"x",O421),'PART NUMBER GUIDE'!$B$9:$C$45,2,FALSE),VLOOKUP(CONCATENATE(P421, V421), 'PART NUMBER GUIDE'!$Q$6:$R$84, 2, FALSE),VLOOKUP(Y421,'PART NUMBER GUIDE'!$J$8:$K$37,2, FALSE),IF(U421="N/A",IF(ABS(S421)&lt;10,"0"&amp;ABS(S421),ABS(S421)),CONCATENATE(LEFT(U421,1),RIGHT(U421,1))), F421, G421)</f>
        <v>MR31589080318</v>
      </c>
      <c r="F421" s="93"/>
      <c r="G421" s="93"/>
      <c r="H421" s="45" t="s">
        <v>3309</v>
      </c>
      <c r="I421" s="375">
        <v>43613</v>
      </c>
      <c r="J421" s="43" t="s">
        <v>1265</v>
      </c>
      <c r="K421" s="400">
        <v>427.5</v>
      </c>
      <c r="L421" s="95">
        <f t="shared" si="47"/>
        <v>427.5</v>
      </c>
      <c r="M421" s="402"/>
      <c r="N421" s="93">
        <v>18</v>
      </c>
      <c r="O421" s="8">
        <v>9</v>
      </c>
      <c r="P421" s="105" t="str">
        <f t="shared" si="43"/>
        <v>8x6.5</v>
      </c>
      <c r="Q421" s="14">
        <v>8</v>
      </c>
      <c r="R421" s="93">
        <v>6.5</v>
      </c>
      <c r="S421" s="93">
        <v>18</v>
      </c>
      <c r="T421" s="43">
        <v>5.75</v>
      </c>
      <c r="U421" s="110" t="s">
        <v>85</v>
      </c>
      <c r="V421" s="43">
        <v>130.81</v>
      </c>
      <c r="W421" s="44">
        <v>34.200000000000003</v>
      </c>
      <c r="X421" s="52">
        <v>3640</v>
      </c>
      <c r="Y421" s="48" t="s">
        <v>5824</v>
      </c>
      <c r="Z421" s="45" t="s">
        <v>196</v>
      </c>
      <c r="AA421" s="369" t="str">
        <f t="shared" si="44"/>
        <v>18x9, 8x6.5, 18 OS</v>
      </c>
      <c r="AB421" s="12" t="s">
        <v>1641</v>
      </c>
      <c r="AC421" s="92">
        <f>_xlfn.IFNA(VLOOKUP(AB421,ACCESSORIES!F:K,6,FALSE),"N/A")</f>
        <v>33</v>
      </c>
      <c r="AD421" s="15" t="s">
        <v>85</v>
      </c>
      <c r="AE421" s="15" t="s">
        <v>85</v>
      </c>
      <c r="AF421" s="14" t="s">
        <v>3020</v>
      </c>
      <c r="AG421" s="32" t="s">
        <v>2629</v>
      </c>
      <c r="AH421" s="9">
        <f>_xlfn.IFNA(VLOOKUP(AG421,ACCESSORIES!F:K,6,FALSE),"N/A")</f>
        <v>1.1000000000000001</v>
      </c>
      <c r="AI421" s="12" t="s">
        <v>266</v>
      </c>
      <c r="AJ421" s="14" t="s">
        <v>85</v>
      </c>
      <c r="AK421" s="3" t="s">
        <v>85</v>
      </c>
      <c r="AL421" s="14" t="s">
        <v>85</v>
      </c>
      <c r="AM421" s="14">
        <v>16.2</v>
      </c>
      <c r="AN421" s="14">
        <v>200</v>
      </c>
      <c r="AO421" s="76">
        <v>3</v>
      </c>
      <c r="AP421" s="76">
        <v>3</v>
      </c>
      <c r="AQ421" s="76">
        <v>30</v>
      </c>
      <c r="AR421" s="76">
        <v>39.700000000000003</v>
      </c>
      <c r="AS421" s="76">
        <v>221</v>
      </c>
      <c r="AT421" s="111">
        <v>219</v>
      </c>
      <c r="AU421" s="77">
        <v>125</v>
      </c>
      <c r="AV421" s="55">
        <v>92</v>
      </c>
      <c r="AW421" s="55">
        <v>92</v>
      </c>
      <c r="AX421" s="55">
        <v>42</v>
      </c>
      <c r="AY421" s="112" t="s">
        <v>85</v>
      </c>
      <c r="AZ421" s="104" t="str">
        <f>_xlfn.IFNA(VLOOKUP(AY421,ACCESSORIES!F:K,6,FALSE),"N/A")</f>
        <v>N/A</v>
      </c>
      <c r="BA421" s="112" t="s">
        <v>85</v>
      </c>
      <c r="BB421" s="104" t="str">
        <f>_xlfn.IFNA(VLOOKUP(BA421,ACCESSORIES!F:K,6,FALSE),"N/A")</f>
        <v>N/A</v>
      </c>
      <c r="BC421" s="79">
        <v>37.700000000000003</v>
      </c>
      <c r="BD421" s="57">
        <v>20.6</v>
      </c>
      <c r="BE421" s="57">
        <v>20.6</v>
      </c>
      <c r="BF421" s="57">
        <v>11.4</v>
      </c>
      <c r="BG421" s="15">
        <v>36</v>
      </c>
      <c r="BH421" s="122" t="s">
        <v>3551</v>
      </c>
      <c r="BI421" s="51" t="s">
        <v>4217</v>
      </c>
      <c r="BJ421" s="30" t="s">
        <v>4233</v>
      </c>
      <c r="BK421" s="30" t="s">
        <v>5857</v>
      </c>
      <c r="BL421" s="30" t="s">
        <v>2862</v>
      </c>
      <c r="BM421" s="30" t="s">
        <v>5881</v>
      </c>
      <c r="BN421" s="83" t="s">
        <v>5892</v>
      </c>
      <c r="BO421" s="83" t="s">
        <v>5871</v>
      </c>
      <c r="BP421" s="83" t="s">
        <v>4480</v>
      </c>
      <c r="BQ421" s="83" t="s">
        <v>4235</v>
      </c>
      <c r="BR421" s="83"/>
      <c r="BS421" s="83"/>
      <c r="BT421" s="351" t="s">
        <v>3839</v>
      </c>
      <c r="BU421" s="363" t="s">
        <v>3840</v>
      </c>
      <c r="BV421" s="351" t="s">
        <v>3841</v>
      </c>
      <c r="BW421" s="363" t="s">
        <v>3842</v>
      </c>
      <c r="BX421" s="96" t="str">
        <f t="shared" si="46"/>
        <v>MR315, 18x9, +18mm Offset, 8x6.5, 130.81mm Centerbore, Machined - Clear Coat</v>
      </c>
      <c r="BY421" s="83" t="s">
        <v>4044</v>
      </c>
      <c r="BZ421" s="83" t="s">
        <v>4045</v>
      </c>
      <c r="CA421" s="83" t="str">
        <f t="shared" si="48"/>
        <v>STREET (3XX)</v>
      </c>
    </row>
    <row r="422" spans="1:79" s="39" customFormat="1" ht="15" customHeight="1">
      <c r="A422" s="23">
        <f t="shared" si="45"/>
        <v>420</v>
      </c>
      <c r="B422" s="112" t="s">
        <v>84</v>
      </c>
      <c r="C422" s="112" t="s">
        <v>1072</v>
      </c>
      <c r="D422" s="112" t="s">
        <v>2119</v>
      </c>
      <c r="E422" s="94" t="str">
        <f>CONCATENATE(LEFT(D422,5),VLOOKUP(CONCATENATE(N422,"x",O422),'PART NUMBER GUIDE'!$B$9:$C$45,2,FALSE),VLOOKUP(CONCATENATE(P422, V422), 'PART NUMBER GUIDE'!$Q$6:$R$84, 2, FALSE),VLOOKUP(Y422,'PART NUMBER GUIDE'!$J$8:$K$37,2, FALSE),IF(U422="N/A",IF(ABS(S422)&lt;10,"0"&amp;ABS(S422),ABS(S422)),CONCATENATE(LEFT(U422,1),RIGHT(U422,1))), F422, G422)</f>
        <v>MR31589087518</v>
      </c>
      <c r="F422" s="93"/>
      <c r="G422" s="93"/>
      <c r="H422" s="45" t="s">
        <v>3311</v>
      </c>
      <c r="I422" s="375">
        <v>43613</v>
      </c>
      <c r="J422" s="43" t="s">
        <v>1265</v>
      </c>
      <c r="K422" s="400">
        <v>427.5</v>
      </c>
      <c r="L422" s="95">
        <f t="shared" si="47"/>
        <v>427.5</v>
      </c>
      <c r="M422" s="402"/>
      <c r="N422" s="93">
        <v>18</v>
      </c>
      <c r="O422" s="8">
        <v>9</v>
      </c>
      <c r="P422" s="105" t="str">
        <f t="shared" si="43"/>
        <v>8x170</v>
      </c>
      <c r="Q422" s="14">
        <v>8</v>
      </c>
      <c r="R422" s="93">
        <v>170</v>
      </c>
      <c r="S422" s="93">
        <v>18</v>
      </c>
      <c r="T422" s="43">
        <v>5.75</v>
      </c>
      <c r="U422" s="110" t="s">
        <v>85</v>
      </c>
      <c r="V422" s="43">
        <v>130.81</v>
      </c>
      <c r="W422" s="44">
        <v>34.200000000000003</v>
      </c>
      <c r="X422" s="52">
        <v>3640</v>
      </c>
      <c r="Y422" s="12" t="s">
        <v>2309</v>
      </c>
      <c r="Z422" s="45" t="s">
        <v>3002</v>
      </c>
      <c r="AA422" s="369" t="str">
        <f t="shared" si="44"/>
        <v>18x9, 8x170, 18 OS</v>
      </c>
      <c r="AB422" s="12" t="s">
        <v>1823</v>
      </c>
      <c r="AC422" s="92">
        <f>_xlfn.IFNA(VLOOKUP(AB422,ACCESSORIES!F:K,6,FALSE),"N/A")</f>
        <v>33</v>
      </c>
      <c r="AD422" s="15" t="s">
        <v>85</v>
      </c>
      <c r="AE422" s="15" t="s">
        <v>85</v>
      </c>
      <c r="AF422" s="14" t="s">
        <v>3020</v>
      </c>
      <c r="AG422" s="32" t="s">
        <v>2629</v>
      </c>
      <c r="AH422" s="9">
        <f>_xlfn.IFNA(VLOOKUP(AG422,ACCESSORIES!F:K,6,FALSE),"N/A")</f>
        <v>1.1000000000000001</v>
      </c>
      <c r="AI422" s="12" t="s">
        <v>266</v>
      </c>
      <c r="AJ422" s="14" t="s">
        <v>85</v>
      </c>
      <c r="AK422" s="3" t="s">
        <v>85</v>
      </c>
      <c r="AL422" s="14" t="s">
        <v>85</v>
      </c>
      <c r="AM422" s="14">
        <v>16.2</v>
      </c>
      <c r="AN422" s="14">
        <v>200</v>
      </c>
      <c r="AO422" s="76">
        <v>3</v>
      </c>
      <c r="AP422" s="76">
        <v>3</v>
      </c>
      <c r="AQ422" s="76">
        <v>30</v>
      </c>
      <c r="AR422" s="76">
        <v>39.700000000000003</v>
      </c>
      <c r="AS422" s="76">
        <v>221</v>
      </c>
      <c r="AT422" s="111">
        <v>219</v>
      </c>
      <c r="AU422" s="77">
        <v>128</v>
      </c>
      <c r="AV422" s="55">
        <v>103.9</v>
      </c>
      <c r="AW422" s="55">
        <v>107</v>
      </c>
      <c r="AX422" s="55">
        <v>42</v>
      </c>
      <c r="AY422" s="112" t="s">
        <v>85</v>
      </c>
      <c r="AZ422" s="104" t="str">
        <f>_xlfn.IFNA(VLOOKUP(AY422,ACCESSORIES!F:K,6,FALSE),"N/A")</f>
        <v>N/A</v>
      </c>
      <c r="BA422" s="112" t="s">
        <v>85</v>
      </c>
      <c r="BB422" s="104" t="str">
        <f>_xlfn.IFNA(VLOOKUP(BA422,ACCESSORIES!F:K,6,FALSE),"N/A")</f>
        <v>N/A</v>
      </c>
      <c r="BC422" s="79">
        <v>37.700000000000003</v>
      </c>
      <c r="BD422" s="57">
        <v>20.6</v>
      </c>
      <c r="BE422" s="57">
        <v>20.6</v>
      </c>
      <c r="BF422" s="57">
        <v>11.4</v>
      </c>
      <c r="BG422" s="15">
        <v>36</v>
      </c>
      <c r="BH422" s="122" t="s">
        <v>3551</v>
      </c>
      <c r="BI422" s="51" t="s">
        <v>4217</v>
      </c>
      <c r="BJ422" s="30" t="s">
        <v>4233</v>
      </c>
      <c r="BK422" s="30" t="s">
        <v>5857</v>
      </c>
      <c r="BL422" s="30" t="s">
        <v>2862</v>
      </c>
      <c r="BM422" s="30" t="s">
        <v>5881</v>
      </c>
      <c r="BN422" s="83" t="s">
        <v>5892</v>
      </c>
      <c r="BO422" s="83" t="s">
        <v>5871</v>
      </c>
      <c r="BP422" s="83" t="s">
        <v>4480</v>
      </c>
      <c r="BQ422" s="83" t="s">
        <v>4235</v>
      </c>
      <c r="BR422" s="83"/>
      <c r="BS422" s="83"/>
      <c r="BT422" s="351" t="s">
        <v>3835</v>
      </c>
      <c r="BU422" s="363" t="s">
        <v>3836</v>
      </c>
      <c r="BV422" s="351" t="s">
        <v>3837</v>
      </c>
      <c r="BW422" s="363" t="s">
        <v>3838</v>
      </c>
      <c r="BX422" s="96" t="str">
        <f t="shared" si="46"/>
        <v>MR315, 18x9, +18mm Offset, 8x170, 130.81mm Centerbore, Matte Black</v>
      </c>
      <c r="BY422" s="83" t="s">
        <v>4044</v>
      </c>
      <c r="BZ422" s="83" t="s">
        <v>4045</v>
      </c>
      <c r="CA422" s="83" t="str">
        <f t="shared" si="48"/>
        <v>STREET (3XX)</v>
      </c>
    </row>
    <row r="423" spans="1:79" s="39" customFormat="1" ht="15" customHeight="1">
      <c r="A423" s="23">
        <f t="shared" si="45"/>
        <v>421</v>
      </c>
      <c r="B423" s="112" t="s">
        <v>84</v>
      </c>
      <c r="C423" s="112" t="s">
        <v>1072</v>
      </c>
      <c r="D423" s="112" t="s">
        <v>2119</v>
      </c>
      <c r="E423" s="94" t="str">
        <f>CONCATENATE(LEFT(D423,5),VLOOKUP(CONCATENATE(N423,"x",O423),'PART NUMBER GUIDE'!$B$9:$C$45,2,FALSE),VLOOKUP(CONCATENATE(P423, V423), 'PART NUMBER GUIDE'!$Q$6:$R$84, 2, FALSE),VLOOKUP(Y423,'PART NUMBER GUIDE'!$J$8:$K$37,2, FALSE),IF(U423="N/A",IF(ABS(S423)&lt;10,"0"&amp;ABS(S423),ABS(S423)),CONCATENATE(LEFT(U423,1),RIGHT(U423,1))), F423, G423)</f>
        <v>MR31589087318</v>
      </c>
      <c r="F423" s="93"/>
      <c r="G423" s="93"/>
      <c r="H423" s="45" t="s">
        <v>3312</v>
      </c>
      <c r="I423" s="375">
        <v>43613</v>
      </c>
      <c r="J423" s="43" t="s">
        <v>1265</v>
      </c>
      <c r="K423" s="400">
        <v>427.5</v>
      </c>
      <c r="L423" s="95">
        <f t="shared" si="47"/>
        <v>427.5</v>
      </c>
      <c r="M423" s="402"/>
      <c r="N423" s="93">
        <v>18</v>
      </c>
      <c r="O423" s="8">
        <v>9</v>
      </c>
      <c r="P423" s="105" t="str">
        <f t="shared" si="43"/>
        <v>8x170</v>
      </c>
      <c r="Q423" s="14">
        <v>8</v>
      </c>
      <c r="R423" s="93">
        <v>170</v>
      </c>
      <c r="S423" s="93">
        <v>18</v>
      </c>
      <c r="T423" s="43">
        <v>5.75</v>
      </c>
      <c r="U423" s="110" t="s">
        <v>85</v>
      </c>
      <c r="V423" s="43">
        <v>130.81</v>
      </c>
      <c r="W423" s="44">
        <v>33</v>
      </c>
      <c r="X423" s="52">
        <v>3640</v>
      </c>
      <c r="Y423" s="48" t="s">
        <v>5824</v>
      </c>
      <c r="Z423" s="45" t="s">
        <v>196</v>
      </c>
      <c r="AA423" s="369" t="str">
        <f t="shared" si="44"/>
        <v>18x9, 8x170, 18 OS</v>
      </c>
      <c r="AB423" s="12" t="s">
        <v>1823</v>
      </c>
      <c r="AC423" s="92">
        <f>_xlfn.IFNA(VLOOKUP(AB423,ACCESSORIES!F:K,6,FALSE),"N/A")</f>
        <v>33</v>
      </c>
      <c r="AD423" s="15" t="s">
        <v>85</v>
      </c>
      <c r="AE423" s="15" t="s">
        <v>85</v>
      </c>
      <c r="AF423" s="14" t="s">
        <v>3020</v>
      </c>
      <c r="AG423" s="32" t="s">
        <v>2629</v>
      </c>
      <c r="AH423" s="9">
        <f>_xlfn.IFNA(VLOOKUP(AG423,ACCESSORIES!F:K,6,FALSE),"N/A")</f>
        <v>1.1000000000000001</v>
      </c>
      <c r="AI423" s="12" t="s">
        <v>266</v>
      </c>
      <c r="AJ423" s="14" t="s">
        <v>85</v>
      </c>
      <c r="AK423" s="3" t="s">
        <v>85</v>
      </c>
      <c r="AL423" s="14" t="s">
        <v>85</v>
      </c>
      <c r="AM423" s="14">
        <v>16.2</v>
      </c>
      <c r="AN423" s="14">
        <v>200</v>
      </c>
      <c r="AO423" s="76">
        <v>3</v>
      </c>
      <c r="AP423" s="76">
        <v>3</v>
      </c>
      <c r="AQ423" s="76">
        <v>30</v>
      </c>
      <c r="AR423" s="76">
        <v>39.700000000000003</v>
      </c>
      <c r="AS423" s="76">
        <v>221</v>
      </c>
      <c r="AT423" s="111">
        <v>219</v>
      </c>
      <c r="AU423" s="77">
        <v>128</v>
      </c>
      <c r="AV423" s="55">
        <v>103.9</v>
      </c>
      <c r="AW423" s="55">
        <v>107</v>
      </c>
      <c r="AX423" s="55">
        <v>42</v>
      </c>
      <c r="AY423" s="112" t="s">
        <v>85</v>
      </c>
      <c r="AZ423" s="104" t="str">
        <f>_xlfn.IFNA(VLOOKUP(AY423,ACCESSORIES!F:K,6,FALSE),"N/A")</f>
        <v>N/A</v>
      </c>
      <c r="BA423" s="112" t="s">
        <v>85</v>
      </c>
      <c r="BB423" s="104" t="str">
        <f>_xlfn.IFNA(VLOOKUP(BA423,ACCESSORIES!F:K,6,FALSE),"N/A")</f>
        <v>N/A</v>
      </c>
      <c r="BC423" s="79">
        <v>38.85</v>
      </c>
      <c r="BD423" s="57">
        <v>20.6</v>
      </c>
      <c r="BE423" s="57">
        <v>20.6</v>
      </c>
      <c r="BF423" s="57">
        <v>11.4</v>
      </c>
      <c r="BG423" s="15">
        <v>36</v>
      </c>
      <c r="BH423" s="122" t="s">
        <v>3551</v>
      </c>
      <c r="BI423" s="51" t="s">
        <v>4217</v>
      </c>
      <c r="BJ423" s="30" t="s">
        <v>4233</v>
      </c>
      <c r="BK423" s="30" t="s">
        <v>5857</v>
      </c>
      <c r="BL423" s="30" t="s">
        <v>2862</v>
      </c>
      <c r="BM423" s="30" t="s">
        <v>5881</v>
      </c>
      <c r="BN423" s="83" t="s">
        <v>5892</v>
      </c>
      <c r="BO423" s="83" t="s">
        <v>5871</v>
      </c>
      <c r="BP423" s="83" t="s">
        <v>4480</v>
      </c>
      <c r="BQ423" s="83" t="s">
        <v>4235</v>
      </c>
      <c r="BR423" s="83"/>
      <c r="BS423" s="83"/>
      <c r="BT423" s="351" t="s">
        <v>3839</v>
      </c>
      <c r="BU423" s="363" t="s">
        <v>3840</v>
      </c>
      <c r="BV423" s="351" t="s">
        <v>3841</v>
      </c>
      <c r="BW423" s="363" t="s">
        <v>3842</v>
      </c>
      <c r="BX423" s="96" t="str">
        <f t="shared" si="46"/>
        <v>MR315, 18x9, +18mm Offset, 8x170, 130.81mm Centerbore, Machined - Clear Coat</v>
      </c>
      <c r="BY423" s="83" t="s">
        <v>4044</v>
      </c>
      <c r="BZ423" s="83" t="s">
        <v>4045</v>
      </c>
      <c r="CA423" s="83" t="str">
        <f t="shared" si="48"/>
        <v>STREET (3XX)</v>
      </c>
    </row>
    <row r="424" spans="1:79" s="39" customFormat="1" ht="15" customHeight="1">
      <c r="A424" s="23">
        <f t="shared" si="45"/>
        <v>422</v>
      </c>
      <c r="B424" s="112" t="s">
        <v>84</v>
      </c>
      <c r="C424" s="112" t="s">
        <v>1072</v>
      </c>
      <c r="D424" s="112" t="s">
        <v>2119</v>
      </c>
      <c r="E424" s="94" t="str">
        <f>CONCATENATE(LEFT(D424,5),VLOOKUP(CONCATENATE(N424,"x",O424),'PART NUMBER GUIDE'!$B$9:$C$45,2,FALSE),VLOOKUP(CONCATENATE(P424, V424), 'PART NUMBER GUIDE'!$Q$6:$R$84, 2, FALSE),VLOOKUP(Y424,'PART NUMBER GUIDE'!$J$8:$K$37,2, FALSE),IF(U424="N/A",IF(ABS(S424)&lt;10,"0"&amp;ABS(S424),ABS(S424)),CONCATENATE(LEFT(U424,1),RIGHT(U424,1))), F424, G424)</f>
        <v>MR31589087118</v>
      </c>
      <c r="F424" s="93"/>
      <c r="G424" s="93"/>
      <c r="H424" s="45" t="s">
        <v>3313</v>
      </c>
      <c r="I424" s="375">
        <v>43613</v>
      </c>
      <c r="J424" s="43" t="s">
        <v>4038</v>
      </c>
      <c r="K424" s="400">
        <v>469</v>
      </c>
      <c r="L424" s="95" t="str">
        <f t="shared" si="47"/>
        <v/>
      </c>
      <c r="M424" s="402"/>
      <c r="N424" s="93">
        <v>18</v>
      </c>
      <c r="O424" s="8">
        <v>9</v>
      </c>
      <c r="P424" s="105" t="str">
        <f t="shared" si="43"/>
        <v>8x170</v>
      </c>
      <c r="Q424" s="14">
        <v>8</v>
      </c>
      <c r="R424" s="93">
        <v>170</v>
      </c>
      <c r="S424" s="93">
        <v>18</v>
      </c>
      <c r="T424" s="43">
        <v>5.75</v>
      </c>
      <c r="U424" s="110" t="s">
        <v>85</v>
      </c>
      <c r="V424" s="43">
        <v>130.81</v>
      </c>
      <c r="W424" s="44">
        <v>34.130000000000003</v>
      </c>
      <c r="X424" s="52">
        <v>3640</v>
      </c>
      <c r="Y424" s="80" t="s">
        <v>5842</v>
      </c>
      <c r="Z424" s="12" t="s">
        <v>3004</v>
      </c>
      <c r="AA424" s="369" t="str">
        <f t="shared" si="44"/>
        <v>18x9, 8x170, 18 OS</v>
      </c>
      <c r="AB424" s="12" t="s">
        <v>1823</v>
      </c>
      <c r="AC424" s="92">
        <f>_xlfn.IFNA(VLOOKUP(AB424,ACCESSORIES!F:K,6,FALSE),"N/A")</f>
        <v>33</v>
      </c>
      <c r="AD424" s="15" t="s">
        <v>85</v>
      </c>
      <c r="AE424" s="15" t="s">
        <v>85</v>
      </c>
      <c r="AF424" s="14" t="s">
        <v>3020</v>
      </c>
      <c r="AG424" s="32" t="s">
        <v>2629</v>
      </c>
      <c r="AH424" s="9">
        <f>_xlfn.IFNA(VLOOKUP(AG424,ACCESSORIES!F:K,6,FALSE),"N/A")</f>
        <v>1.1000000000000001</v>
      </c>
      <c r="AI424" s="12" t="s">
        <v>266</v>
      </c>
      <c r="AJ424" s="14" t="s">
        <v>85</v>
      </c>
      <c r="AK424" s="3" t="s">
        <v>85</v>
      </c>
      <c r="AL424" s="14" t="s">
        <v>85</v>
      </c>
      <c r="AM424" s="14">
        <v>16.2</v>
      </c>
      <c r="AN424" s="14">
        <v>200</v>
      </c>
      <c r="AO424" s="76">
        <v>3</v>
      </c>
      <c r="AP424" s="76">
        <v>3</v>
      </c>
      <c r="AQ424" s="76">
        <v>30</v>
      </c>
      <c r="AR424" s="76">
        <v>39.700000000000003</v>
      </c>
      <c r="AS424" s="76">
        <v>221</v>
      </c>
      <c r="AT424" s="111">
        <v>219</v>
      </c>
      <c r="AU424" s="77">
        <v>128</v>
      </c>
      <c r="AV424" s="55">
        <v>103.9</v>
      </c>
      <c r="AW424" s="55">
        <v>107</v>
      </c>
      <c r="AX424" s="55">
        <v>42</v>
      </c>
      <c r="AY424" s="112" t="s">
        <v>85</v>
      </c>
      <c r="AZ424" s="104" t="str">
        <f>_xlfn.IFNA(VLOOKUP(AY424,ACCESSORIES!F:K,6,FALSE),"N/A")</f>
        <v>N/A</v>
      </c>
      <c r="BA424" s="112" t="s">
        <v>85</v>
      </c>
      <c r="BB424" s="104" t="str">
        <f>_xlfn.IFNA(VLOOKUP(BA424,ACCESSORIES!F:K,6,FALSE),"N/A")</f>
        <v>N/A</v>
      </c>
      <c r="BC424" s="79">
        <v>40.04</v>
      </c>
      <c r="BD424" s="57">
        <v>20.6</v>
      </c>
      <c r="BE424" s="57">
        <v>20.6</v>
      </c>
      <c r="BF424" s="57">
        <v>11.4</v>
      </c>
      <c r="BG424" s="15">
        <v>36</v>
      </c>
      <c r="BH424" s="122" t="s">
        <v>3551</v>
      </c>
      <c r="BI424" s="51" t="s">
        <v>4217</v>
      </c>
      <c r="BJ424" s="30" t="s">
        <v>4233</v>
      </c>
      <c r="BK424" s="30" t="s">
        <v>5857</v>
      </c>
      <c r="BL424" s="30" t="s">
        <v>2862</v>
      </c>
      <c r="BM424" s="30" t="s">
        <v>5881</v>
      </c>
      <c r="BN424" s="83" t="s">
        <v>5892</v>
      </c>
      <c r="BO424" s="83" t="s">
        <v>5871</v>
      </c>
      <c r="BP424" s="83" t="s">
        <v>4480</v>
      </c>
      <c r="BQ424" s="83" t="s">
        <v>4235</v>
      </c>
      <c r="BR424" s="83"/>
      <c r="BS424" s="83"/>
      <c r="BT424" s="351" t="s">
        <v>3843</v>
      </c>
      <c r="BU424" s="363" t="s">
        <v>3844</v>
      </c>
      <c r="BV424" s="351" t="s">
        <v>3845</v>
      </c>
      <c r="BW424" s="363" t="s">
        <v>3846</v>
      </c>
      <c r="BX424" s="96" t="str">
        <f t="shared" si="46"/>
        <v>CLOSEOUT - MR315, 18x9, +18mm Offset, 8x170, 130.81mm Centerbore, Gold - Black Lip</v>
      </c>
      <c r="BY424" s="83" t="s">
        <v>4044</v>
      </c>
      <c r="BZ424" s="83" t="s">
        <v>4045</v>
      </c>
      <c r="CA424" s="83" t="str">
        <f t="shared" si="48"/>
        <v>STREET (3XX)</v>
      </c>
    </row>
    <row r="425" spans="1:79" s="39" customFormat="1" ht="15" customHeight="1">
      <c r="A425" s="23">
        <f t="shared" si="45"/>
        <v>423</v>
      </c>
      <c r="B425" s="112" t="s">
        <v>84</v>
      </c>
      <c r="C425" s="112" t="s">
        <v>1072</v>
      </c>
      <c r="D425" s="112" t="s">
        <v>2119</v>
      </c>
      <c r="E425" s="94" t="str">
        <f>CONCATENATE(LEFT(D425,5),VLOOKUP(CONCATENATE(N425,"x",O425),'PART NUMBER GUIDE'!$B$9:$C$45,2,FALSE),VLOOKUP(CONCATENATE(P425, V425), 'PART NUMBER GUIDE'!$Q$6:$R$84, 2, FALSE),VLOOKUP(Y425,'PART NUMBER GUIDE'!$J$8:$K$37,2, FALSE),IF(U425="N/A",IF(ABS(S425)&lt;10,"0"&amp;ABS(S425),ABS(S425)),CONCATENATE(LEFT(U425,1),RIGHT(U425,1))), F425, G425)</f>
        <v>MR31589088518</v>
      </c>
      <c r="F425" s="93"/>
      <c r="G425" s="93"/>
      <c r="H425" s="45" t="s">
        <v>3314</v>
      </c>
      <c r="I425" s="375">
        <v>43613</v>
      </c>
      <c r="J425" s="43" t="s">
        <v>1265</v>
      </c>
      <c r="K425" s="400">
        <v>427.5</v>
      </c>
      <c r="L425" s="95">
        <f t="shared" si="47"/>
        <v>427.5</v>
      </c>
      <c r="M425" s="402"/>
      <c r="N425" s="93">
        <v>18</v>
      </c>
      <c r="O425" s="8">
        <v>9</v>
      </c>
      <c r="P425" s="105" t="str">
        <f t="shared" si="43"/>
        <v>8x180</v>
      </c>
      <c r="Q425" s="14">
        <v>8</v>
      </c>
      <c r="R425" s="93">
        <v>180</v>
      </c>
      <c r="S425" s="93">
        <v>18</v>
      </c>
      <c r="T425" s="43">
        <v>5.75</v>
      </c>
      <c r="U425" s="110" t="s">
        <v>85</v>
      </c>
      <c r="V425" s="43">
        <v>130.81</v>
      </c>
      <c r="W425" s="44">
        <v>34.200000000000003</v>
      </c>
      <c r="X425" s="52">
        <v>3640</v>
      </c>
      <c r="Y425" s="12" t="s">
        <v>2309</v>
      </c>
      <c r="Z425" s="45" t="s">
        <v>3002</v>
      </c>
      <c r="AA425" s="369" t="str">
        <f t="shared" si="44"/>
        <v>18x9, 8x180, 18 OS</v>
      </c>
      <c r="AB425" s="12" t="s">
        <v>1641</v>
      </c>
      <c r="AC425" s="92">
        <f>_xlfn.IFNA(VLOOKUP(AB425,ACCESSORIES!F:K,6,FALSE),"N/A")</f>
        <v>33</v>
      </c>
      <c r="AD425" s="15" t="s">
        <v>85</v>
      </c>
      <c r="AE425" s="15" t="s">
        <v>85</v>
      </c>
      <c r="AF425" s="14" t="s">
        <v>3020</v>
      </c>
      <c r="AG425" s="32" t="s">
        <v>2629</v>
      </c>
      <c r="AH425" s="9">
        <f>_xlfn.IFNA(VLOOKUP(AG425,ACCESSORIES!F:K,6,FALSE),"N/A")</f>
        <v>1.1000000000000001</v>
      </c>
      <c r="AI425" s="12" t="s">
        <v>266</v>
      </c>
      <c r="AJ425" s="14" t="s">
        <v>85</v>
      </c>
      <c r="AK425" s="3" t="s">
        <v>85</v>
      </c>
      <c r="AL425" s="14" t="s">
        <v>85</v>
      </c>
      <c r="AM425" s="14">
        <v>16.2</v>
      </c>
      <c r="AN425" s="14">
        <v>210</v>
      </c>
      <c r="AO425" s="76">
        <v>3</v>
      </c>
      <c r="AP425" s="76">
        <v>3</v>
      </c>
      <c r="AQ425" s="76">
        <v>25</v>
      </c>
      <c r="AR425" s="76">
        <v>39.700000000000003</v>
      </c>
      <c r="AS425" s="76">
        <v>221</v>
      </c>
      <c r="AT425" s="111">
        <v>219</v>
      </c>
      <c r="AU425" s="86">
        <v>125</v>
      </c>
      <c r="AV425" s="55">
        <v>92</v>
      </c>
      <c r="AW425" s="55">
        <v>92</v>
      </c>
      <c r="AX425" s="55">
        <v>42</v>
      </c>
      <c r="AY425" s="112" t="s">
        <v>85</v>
      </c>
      <c r="AZ425" s="104" t="str">
        <f>_xlfn.IFNA(VLOOKUP(AY425,ACCESSORIES!F:K,6,FALSE),"N/A")</f>
        <v>N/A</v>
      </c>
      <c r="BA425" s="112" t="s">
        <v>85</v>
      </c>
      <c r="BB425" s="104" t="str">
        <f>_xlfn.IFNA(VLOOKUP(BA425,ACCESSORIES!F:K,6,FALSE),"N/A")</f>
        <v>N/A</v>
      </c>
      <c r="BC425" s="79">
        <v>37.700000000000003</v>
      </c>
      <c r="BD425" s="57">
        <v>20.6</v>
      </c>
      <c r="BE425" s="57">
        <v>20.6</v>
      </c>
      <c r="BF425" s="57">
        <v>11.4</v>
      </c>
      <c r="BG425" s="15">
        <v>36</v>
      </c>
      <c r="BH425" s="122" t="s">
        <v>3551</v>
      </c>
      <c r="BI425" s="51" t="s">
        <v>4217</v>
      </c>
      <c r="BJ425" s="30" t="s">
        <v>4233</v>
      </c>
      <c r="BK425" s="30" t="s">
        <v>5857</v>
      </c>
      <c r="BL425" s="30" t="s">
        <v>2862</v>
      </c>
      <c r="BM425" s="30" t="s">
        <v>5881</v>
      </c>
      <c r="BN425" s="83" t="s">
        <v>5892</v>
      </c>
      <c r="BO425" s="83" t="s">
        <v>5871</v>
      </c>
      <c r="BP425" s="83" t="s">
        <v>4480</v>
      </c>
      <c r="BQ425" s="83" t="s">
        <v>4235</v>
      </c>
      <c r="BR425" s="83"/>
      <c r="BS425" s="83"/>
      <c r="BT425" s="351" t="s">
        <v>3835</v>
      </c>
      <c r="BU425" s="363" t="s">
        <v>3836</v>
      </c>
      <c r="BV425" s="351" t="s">
        <v>3837</v>
      </c>
      <c r="BW425" s="363" t="s">
        <v>3838</v>
      </c>
      <c r="BX425" s="96" t="str">
        <f t="shared" si="46"/>
        <v>MR315, 18x9, +18mm Offset, 8x180, 130.81mm Centerbore, Matte Black</v>
      </c>
      <c r="BY425" s="83" t="s">
        <v>4044</v>
      </c>
      <c r="BZ425" s="83" t="s">
        <v>4045</v>
      </c>
      <c r="CA425" s="83" t="str">
        <f t="shared" si="48"/>
        <v>STREET (3XX)</v>
      </c>
    </row>
    <row r="426" spans="1:79" s="39" customFormat="1" ht="15" customHeight="1">
      <c r="A426" s="23">
        <f t="shared" si="45"/>
        <v>424</v>
      </c>
      <c r="B426" s="112" t="s">
        <v>84</v>
      </c>
      <c r="C426" s="112" t="s">
        <v>1072</v>
      </c>
      <c r="D426" s="112" t="s">
        <v>2119</v>
      </c>
      <c r="E426" s="94" t="str">
        <f>CONCATENATE(LEFT(D426,5),VLOOKUP(CONCATENATE(N426,"x",O426),'PART NUMBER GUIDE'!$B$9:$C$45,2,FALSE),VLOOKUP(CONCATENATE(P426, V426), 'PART NUMBER GUIDE'!$Q$6:$R$84, 2, FALSE),VLOOKUP(Y426,'PART NUMBER GUIDE'!$J$8:$K$37,2, FALSE),IF(U426="N/A",IF(ABS(S426)&lt;10,"0"&amp;ABS(S426),ABS(S426)),CONCATENATE(LEFT(U426,1),RIGHT(U426,1))), F426, G426)</f>
        <v>MR31589088318</v>
      </c>
      <c r="F426" s="93"/>
      <c r="G426" s="93"/>
      <c r="H426" s="45" t="s">
        <v>3315</v>
      </c>
      <c r="I426" s="375">
        <v>43613</v>
      </c>
      <c r="J426" s="43" t="s">
        <v>1265</v>
      </c>
      <c r="K426" s="400">
        <v>427.5</v>
      </c>
      <c r="L426" s="95">
        <f t="shared" si="47"/>
        <v>427.5</v>
      </c>
      <c r="M426" s="402"/>
      <c r="N426" s="93">
        <v>18</v>
      </c>
      <c r="O426" s="8">
        <v>9</v>
      </c>
      <c r="P426" s="105" t="str">
        <f t="shared" si="43"/>
        <v>8x180</v>
      </c>
      <c r="Q426" s="14">
        <v>8</v>
      </c>
      <c r="R426" s="93">
        <v>180</v>
      </c>
      <c r="S426" s="93">
        <v>18</v>
      </c>
      <c r="T426" s="43">
        <v>5.75</v>
      </c>
      <c r="U426" s="110" t="s">
        <v>85</v>
      </c>
      <c r="V426" s="43">
        <v>130.81</v>
      </c>
      <c r="W426" s="44">
        <v>33.6</v>
      </c>
      <c r="X426" s="52">
        <v>3640</v>
      </c>
      <c r="Y426" s="48" t="s">
        <v>5824</v>
      </c>
      <c r="Z426" s="45" t="s">
        <v>196</v>
      </c>
      <c r="AA426" s="369" t="str">
        <f t="shared" si="44"/>
        <v>18x9, 8x180, 18 OS</v>
      </c>
      <c r="AB426" s="12" t="s">
        <v>1641</v>
      </c>
      <c r="AC426" s="92">
        <f>_xlfn.IFNA(VLOOKUP(AB426,ACCESSORIES!F:K,6,FALSE),"N/A")</f>
        <v>33</v>
      </c>
      <c r="AD426" s="15" t="s">
        <v>85</v>
      </c>
      <c r="AE426" s="15" t="s">
        <v>85</v>
      </c>
      <c r="AF426" s="14" t="s">
        <v>3020</v>
      </c>
      <c r="AG426" s="32" t="s">
        <v>2629</v>
      </c>
      <c r="AH426" s="9">
        <f>_xlfn.IFNA(VLOOKUP(AG426,ACCESSORIES!F:K,6,FALSE),"N/A")</f>
        <v>1.1000000000000001</v>
      </c>
      <c r="AI426" s="12" t="s">
        <v>266</v>
      </c>
      <c r="AJ426" s="14" t="s">
        <v>85</v>
      </c>
      <c r="AK426" s="3" t="s">
        <v>85</v>
      </c>
      <c r="AL426" s="14" t="s">
        <v>85</v>
      </c>
      <c r="AM426" s="14">
        <v>16.2</v>
      </c>
      <c r="AN426" s="14">
        <v>210</v>
      </c>
      <c r="AO426" s="76">
        <v>3</v>
      </c>
      <c r="AP426" s="76">
        <v>3</v>
      </c>
      <c r="AQ426" s="76">
        <v>25</v>
      </c>
      <c r="AR426" s="76">
        <v>39.700000000000003</v>
      </c>
      <c r="AS426" s="76">
        <v>221</v>
      </c>
      <c r="AT426" s="111">
        <v>219</v>
      </c>
      <c r="AU426" s="86">
        <v>125</v>
      </c>
      <c r="AV426" s="55">
        <v>92</v>
      </c>
      <c r="AW426" s="55">
        <v>92</v>
      </c>
      <c r="AX426" s="55">
        <v>42</v>
      </c>
      <c r="AY426" s="112" t="s">
        <v>85</v>
      </c>
      <c r="AZ426" s="104" t="str">
        <f>_xlfn.IFNA(VLOOKUP(AY426,ACCESSORIES!F:K,6,FALSE),"N/A")</f>
        <v>N/A</v>
      </c>
      <c r="BA426" s="112" t="s">
        <v>85</v>
      </c>
      <c r="BB426" s="104" t="str">
        <f>_xlfn.IFNA(VLOOKUP(BA426,ACCESSORIES!F:K,6,FALSE),"N/A")</f>
        <v>N/A</v>
      </c>
      <c r="BC426" s="79">
        <v>39.619999999999997</v>
      </c>
      <c r="BD426" s="57">
        <v>20.6</v>
      </c>
      <c r="BE426" s="57">
        <v>20.6</v>
      </c>
      <c r="BF426" s="57">
        <v>11.4</v>
      </c>
      <c r="BG426" s="15">
        <v>36</v>
      </c>
      <c r="BH426" s="122" t="s">
        <v>3551</v>
      </c>
      <c r="BI426" s="51" t="s">
        <v>4217</v>
      </c>
      <c r="BJ426" s="30" t="s">
        <v>4233</v>
      </c>
      <c r="BK426" s="30" t="s">
        <v>5857</v>
      </c>
      <c r="BL426" s="30" t="s">
        <v>2862</v>
      </c>
      <c r="BM426" s="30" t="s">
        <v>5881</v>
      </c>
      <c r="BN426" s="83" t="s">
        <v>5892</v>
      </c>
      <c r="BO426" s="83" t="s">
        <v>5871</v>
      </c>
      <c r="BP426" s="83" t="s">
        <v>4480</v>
      </c>
      <c r="BQ426" s="83" t="s">
        <v>4235</v>
      </c>
      <c r="BR426" s="83"/>
      <c r="BS426" s="83"/>
      <c r="BT426" s="351" t="s">
        <v>3839</v>
      </c>
      <c r="BU426" s="363" t="s">
        <v>3840</v>
      </c>
      <c r="BV426" s="351" t="s">
        <v>3841</v>
      </c>
      <c r="BW426" s="363" t="s">
        <v>3842</v>
      </c>
      <c r="BX426" s="96" t="str">
        <f t="shared" si="46"/>
        <v>MR315, 18x9, +18mm Offset, 8x180, 130.81mm Centerbore, Machined - Clear Coat</v>
      </c>
      <c r="BY426" s="83" t="s">
        <v>4044</v>
      </c>
      <c r="BZ426" s="83" t="s">
        <v>4045</v>
      </c>
      <c r="CA426" s="83" t="str">
        <f t="shared" si="48"/>
        <v>STREET (3XX)</v>
      </c>
    </row>
    <row r="427" spans="1:79" s="39" customFormat="1" ht="15" customHeight="1">
      <c r="A427" s="23">
        <f t="shared" si="45"/>
        <v>425</v>
      </c>
      <c r="B427" s="112" t="s">
        <v>84</v>
      </c>
      <c r="C427" s="112" t="s">
        <v>1072</v>
      </c>
      <c r="D427" s="112" t="s">
        <v>2119</v>
      </c>
      <c r="E427" s="94" t="str">
        <f>CONCATENATE(LEFT(D427,5),VLOOKUP(CONCATENATE(N427,"x",O427),'PART NUMBER GUIDE'!$B$9:$C$45,2,FALSE),VLOOKUP(CONCATENATE(P427, V427), 'PART NUMBER GUIDE'!$Q$6:$R$84, 2, FALSE),VLOOKUP(Y427,'PART NUMBER GUIDE'!$J$8:$K$37,2, FALSE),IF(U427="N/A",IF(ABS(S427)&lt;10,"0"&amp;ABS(S427),ABS(S427)),CONCATENATE(LEFT(U427,1),RIGHT(U427,1))), F427, G427)</f>
        <v>MR31589088118</v>
      </c>
      <c r="F427" s="93"/>
      <c r="G427" s="93"/>
      <c r="H427" s="45" t="s">
        <v>3316</v>
      </c>
      <c r="I427" s="375">
        <v>43613</v>
      </c>
      <c r="J427" s="43" t="s">
        <v>4038</v>
      </c>
      <c r="K427" s="400">
        <v>469</v>
      </c>
      <c r="L427" s="95" t="str">
        <f t="shared" si="47"/>
        <v/>
      </c>
      <c r="M427" s="402"/>
      <c r="N427" s="93">
        <v>18</v>
      </c>
      <c r="O427" s="8">
        <v>9</v>
      </c>
      <c r="P427" s="105" t="str">
        <f t="shared" si="43"/>
        <v>8x180</v>
      </c>
      <c r="Q427" s="14">
        <v>8</v>
      </c>
      <c r="R427" s="93">
        <v>180</v>
      </c>
      <c r="S427" s="93">
        <v>18</v>
      </c>
      <c r="T427" s="43">
        <v>5.75</v>
      </c>
      <c r="U427" s="110" t="s">
        <v>85</v>
      </c>
      <c r="V427" s="43">
        <v>130.81</v>
      </c>
      <c r="W427" s="44">
        <v>34.200000000000003</v>
      </c>
      <c r="X427" s="52">
        <v>3640</v>
      </c>
      <c r="Y427" s="80" t="s">
        <v>5842</v>
      </c>
      <c r="Z427" s="12" t="s">
        <v>3004</v>
      </c>
      <c r="AA427" s="369" t="str">
        <f t="shared" si="44"/>
        <v>18x9, 8x180, 18 OS</v>
      </c>
      <c r="AB427" s="12" t="s">
        <v>1641</v>
      </c>
      <c r="AC427" s="92">
        <f>_xlfn.IFNA(VLOOKUP(AB427,ACCESSORIES!F:K,6,FALSE),"N/A")</f>
        <v>33</v>
      </c>
      <c r="AD427" s="15" t="s">
        <v>85</v>
      </c>
      <c r="AE427" s="15" t="s">
        <v>85</v>
      </c>
      <c r="AF427" s="14" t="s">
        <v>3020</v>
      </c>
      <c r="AG427" s="32" t="s">
        <v>2629</v>
      </c>
      <c r="AH427" s="9">
        <f>_xlfn.IFNA(VLOOKUP(AG427,ACCESSORIES!F:K,6,FALSE),"N/A")</f>
        <v>1.1000000000000001</v>
      </c>
      <c r="AI427" s="12" t="s">
        <v>266</v>
      </c>
      <c r="AJ427" s="14" t="s">
        <v>85</v>
      </c>
      <c r="AK427" s="3" t="s">
        <v>85</v>
      </c>
      <c r="AL427" s="14" t="s">
        <v>85</v>
      </c>
      <c r="AM427" s="14">
        <v>16.2</v>
      </c>
      <c r="AN427" s="14">
        <v>210</v>
      </c>
      <c r="AO427" s="76">
        <v>3</v>
      </c>
      <c r="AP427" s="76">
        <v>3</v>
      </c>
      <c r="AQ427" s="76">
        <v>25</v>
      </c>
      <c r="AR427" s="76">
        <v>39.700000000000003</v>
      </c>
      <c r="AS427" s="76">
        <v>221</v>
      </c>
      <c r="AT427" s="111">
        <v>219</v>
      </c>
      <c r="AU427" s="86">
        <v>125</v>
      </c>
      <c r="AV427" s="55">
        <v>92</v>
      </c>
      <c r="AW427" s="55">
        <v>92</v>
      </c>
      <c r="AX427" s="55">
        <v>42</v>
      </c>
      <c r="AY427" s="3" t="s">
        <v>85</v>
      </c>
      <c r="AZ427" s="104" t="str">
        <f>_xlfn.IFNA(VLOOKUP(AY427,ACCESSORIES!F:K,6,FALSE),"N/A")</f>
        <v>N/A</v>
      </c>
      <c r="BA427" s="3" t="s">
        <v>85</v>
      </c>
      <c r="BB427" s="104" t="str">
        <f>_xlfn.IFNA(VLOOKUP(BA427,ACCESSORIES!F:K,6,FALSE),"N/A")</f>
        <v>N/A</v>
      </c>
      <c r="BC427" s="79">
        <v>37.700000000000003</v>
      </c>
      <c r="BD427" s="57">
        <v>20.6</v>
      </c>
      <c r="BE427" s="57">
        <v>20.6</v>
      </c>
      <c r="BF427" s="57">
        <v>11.4</v>
      </c>
      <c r="BG427" s="15">
        <v>36</v>
      </c>
      <c r="BH427" s="122" t="s">
        <v>3551</v>
      </c>
      <c r="BI427" s="51" t="s">
        <v>4217</v>
      </c>
      <c r="BJ427" s="30" t="s">
        <v>4233</v>
      </c>
      <c r="BK427" s="30" t="s">
        <v>5857</v>
      </c>
      <c r="BL427" s="30" t="s">
        <v>2862</v>
      </c>
      <c r="BM427" s="30" t="s">
        <v>5881</v>
      </c>
      <c r="BN427" s="83" t="s">
        <v>5892</v>
      </c>
      <c r="BO427" s="83" t="s">
        <v>5871</v>
      </c>
      <c r="BP427" s="83" t="s">
        <v>4480</v>
      </c>
      <c r="BQ427" s="83" t="s">
        <v>4235</v>
      </c>
      <c r="BR427" s="83"/>
      <c r="BS427" s="83"/>
      <c r="BT427" s="351" t="s">
        <v>3843</v>
      </c>
      <c r="BU427" s="363" t="s">
        <v>3844</v>
      </c>
      <c r="BV427" s="351" t="s">
        <v>3845</v>
      </c>
      <c r="BW427" s="363" t="s">
        <v>3846</v>
      </c>
      <c r="BX427" s="96" t="str">
        <f t="shared" si="46"/>
        <v>CLOSEOUT - MR315, 18x9, +18mm Offset, 8x180, 130.81mm Centerbore, Gold - Black Lip</v>
      </c>
      <c r="BY427" s="83" t="s">
        <v>4044</v>
      </c>
      <c r="BZ427" s="83" t="s">
        <v>4045</v>
      </c>
      <c r="CA427" s="83" t="str">
        <f t="shared" si="48"/>
        <v>STREET (3XX)</v>
      </c>
    </row>
    <row r="428" spans="1:79" s="39" customFormat="1" ht="15" customHeight="1">
      <c r="A428" s="23">
        <f t="shared" si="45"/>
        <v>426</v>
      </c>
      <c r="B428" s="112" t="s">
        <v>84</v>
      </c>
      <c r="C428" s="112" t="s">
        <v>1072</v>
      </c>
      <c r="D428" s="112" t="s">
        <v>2119</v>
      </c>
      <c r="E428" s="94" t="str">
        <f>CONCATENATE(LEFT(D428,5),VLOOKUP(CONCATENATE(N428,"x",O428),'PART NUMBER GUIDE'!$B$9:$C$45,2,FALSE),VLOOKUP(CONCATENATE(P428, V428), 'PART NUMBER GUIDE'!$Q$6:$R$84, 2, FALSE),VLOOKUP(Y428,'PART NUMBER GUIDE'!$J$8:$K$37,2, FALSE),IF(U428="N/A",IF(ABS(S428)&lt;10,"0"&amp;ABS(S428),ABS(S428)),CONCATENATE(LEFT(U428,1),RIGHT(U428,1))), F428, G428)</f>
        <v>MR31529050518</v>
      </c>
      <c r="F428" s="93"/>
      <c r="G428" s="93"/>
      <c r="H428" s="45" t="s">
        <v>6006</v>
      </c>
      <c r="I428" s="375">
        <v>44517</v>
      </c>
      <c r="J428" s="43" t="s">
        <v>1265</v>
      </c>
      <c r="K428" s="400">
        <v>431</v>
      </c>
      <c r="L428" s="95">
        <f t="shared" si="47"/>
        <v>431</v>
      </c>
      <c r="M428" s="402"/>
      <c r="N428" s="93">
        <v>20</v>
      </c>
      <c r="O428" s="8">
        <v>9</v>
      </c>
      <c r="P428" s="105" t="str">
        <f t="shared" si="43"/>
        <v>5x5</v>
      </c>
      <c r="Q428" s="14">
        <v>5</v>
      </c>
      <c r="R428" s="93">
        <v>5</v>
      </c>
      <c r="S428" s="93">
        <v>18</v>
      </c>
      <c r="T428" s="17">
        <v>5.7</v>
      </c>
      <c r="U428" s="110" t="s">
        <v>85</v>
      </c>
      <c r="V428" s="43">
        <v>71.5</v>
      </c>
      <c r="W428" s="44">
        <v>37.450000000000003</v>
      </c>
      <c r="X428" s="52">
        <v>2650</v>
      </c>
      <c r="Y428" s="12" t="s">
        <v>2309</v>
      </c>
      <c r="Z428" s="45" t="s">
        <v>3002</v>
      </c>
      <c r="AA428" s="369" t="str">
        <f t="shared" si="44"/>
        <v>20x9, 5x5, 18 OS</v>
      </c>
      <c r="AB428" s="12" t="s">
        <v>2192</v>
      </c>
      <c r="AC428" s="92">
        <f>_xlfn.IFNA(VLOOKUP(AB428,ACCESSORIES!F:K,6,FALSE),"N/A")</f>
        <v>33</v>
      </c>
      <c r="AD428" s="82" t="s">
        <v>85</v>
      </c>
      <c r="AE428" s="88" t="s">
        <v>1899</v>
      </c>
      <c r="AF428" s="15" t="s">
        <v>85</v>
      </c>
      <c r="AG428" s="32" t="s">
        <v>2629</v>
      </c>
      <c r="AH428" s="9">
        <f>_xlfn.IFNA(VLOOKUP(AG428,ACCESSORIES!F:K,6,FALSE),"N/A")</f>
        <v>1.1000000000000001</v>
      </c>
      <c r="AI428" s="12" t="s">
        <v>266</v>
      </c>
      <c r="AJ428" s="3" t="s">
        <v>85</v>
      </c>
      <c r="AK428" s="3" t="s">
        <v>85</v>
      </c>
      <c r="AL428" s="3" t="s">
        <v>85</v>
      </c>
      <c r="AM428" s="14">
        <v>16</v>
      </c>
      <c r="AN428" s="14">
        <v>160</v>
      </c>
      <c r="AO428" s="76">
        <v>16</v>
      </c>
      <c r="AP428" s="76">
        <v>31</v>
      </c>
      <c r="AQ428" s="76">
        <v>41</v>
      </c>
      <c r="AR428" s="76">
        <v>41</v>
      </c>
      <c r="AS428" s="76">
        <v>244</v>
      </c>
      <c r="AT428" s="111">
        <v>239</v>
      </c>
      <c r="AU428" s="86">
        <v>71.5</v>
      </c>
      <c r="AV428" s="55">
        <v>37</v>
      </c>
      <c r="AW428" s="55">
        <v>37</v>
      </c>
      <c r="AX428" s="55">
        <v>54</v>
      </c>
      <c r="AY428" s="3" t="s">
        <v>85</v>
      </c>
      <c r="AZ428" s="104" t="str">
        <f>_xlfn.IFNA(VLOOKUP(AY428,ACCESSORIES!F:K,6,FALSE),"N/A")</f>
        <v>N/A</v>
      </c>
      <c r="BA428" s="3" t="s">
        <v>85</v>
      </c>
      <c r="BB428" s="104" t="str">
        <f>_xlfn.IFNA(VLOOKUP(BA428,ACCESSORIES!F:K,6,FALSE),"N/A")</f>
        <v>N/A</v>
      </c>
      <c r="BC428" s="79">
        <v>44.33</v>
      </c>
      <c r="BD428" s="57">
        <v>22.6</v>
      </c>
      <c r="BE428" s="57">
        <v>22.6</v>
      </c>
      <c r="BF428" s="57">
        <v>11.6</v>
      </c>
      <c r="BG428" s="15">
        <v>24</v>
      </c>
      <c r="BH428" s="122" t="s">
        <v>3551</v>
      </c>
      <c r="BI428" s="51" t="s">
        <v>4217</v>
      </c>
      <c r="BJ428" s="30" t="s">
        <v>4233</v>
      </c>
      <c r="BK428" s="30" t="s">
        <v>5857</v>
      </c>
      <c r="BL428" s="30" t="s">
        <v>2862</v>
      </c>
      <c r="BM428" s="30" t="s">
        <v>5881</v>
      </c>
      <c r="BN428" s="83" t="s">
        <v>5892</v>
      </c>
      <c r="BO428" s="83" t="s">
        <v>5871</v>
      </c>
      <c r="BP428" s="83" t="s">
        <v>4480</v>
      </c>
      <c r="BQ428" s="83" t="s">
        <v>4235</v>
      </c>
      <c r="BR428" s="83"/>
      <c r="BS428" s="83"/>
      <c r="BT428" s="351" t="s">
        <v>3827</v>
      </c>
      <c r="BU428" s="363" t="s">
        <v>3828</v>
      </c>
      <c r="BV428" s="351" t="s">
        <v>3829</v>
      </c>
      <c r="BW428" s="363" t="s">
        <v>3830</v>
      </c>
      <c r="BX428" s="96" t="str">
        <f t="shared" si="46"/>
        <v>MR315, 20x9, +18mm Offset, 5x5, 71.5mm Centerbore, Matte Black</v>
      </c>
      <c r="BY428" s="83" t="s">
        <v>4044</v>
      </c>
      <c r="BZ428" s="83" t="s">
        <v>4045</v>
      </c>
      <c r="CA428" s="83" t="str">
        <f t="shared" si="48"/>
        <v>STREET (3XX)</v>
      </c>
    </row>
    <row r="429" spans="1:79" s="39" customFormat="1" ht="15" customHeight="1">
      <c r="A429" s="23">
        <f t="shared" si="45"/>
        <v>427</v>
      </c>
      <c r="B429" s="112" t="s">
        <v>84</v>
      </c>
      <c r="C429" s="112" t="s">
        <v>1072</v>
      </c>
      <c r="D429" s="112" t="s">
        <v>2119</v>
      </c>
      <c r="E429" s="94" t="str">
        <f>CONCATENATE(LEFT(D429,5),VLOOKUP(CONCATENATE(N429,"x",O429),'PART NUMBER GUIDE'!$B$9:$C$45,2,FALSE),VLOOKUP(CONCATENATE(P429, V429), 'PART NUMBER GUIDE'!$Q$6:$R$84, 2, FALSE),VLOOKUP(Y429,'PART NUMBER GUIDE'!$J$8:$K$37,2, FALSE),IF(U429="N/A",IF(ABS(S429)&lt;10,"0"&amp;ABS(S429),ABS(S429)),CONCATENATE(LEFT(U429,1),RIGHT(U429,1))), F429, G429)</f>
        <v>MR31529050318</v>
      </c>
      <c r="F429" s="93"/>
      <c r="G429" s="93"/>
      <c r="H429" s="45" t="s">
        <v>6007</v>
      </c>
      <c r="I429" s="375">
        <v>44517</v>
      </c>
      <c r="J429" s="43" t="s">
        <v>1265</v>
      </c>
      <c r="K429" s="400">
        <v>431</v>
      </c>
      <c r="L429" s="95">
        <f t="shared" si="47"/>
        <v>431</v>
      </c>
      <c r="M429" s="402"/>
      <c r="N429" s="93">
        <v>20</v>
      </c>
      <c r="O429" s="8">
        <v>9</v>
      </c>
      <c r="P429" s="105" t="str">
        <f t="shared" si="43"/>
        <v>5x5</v>
      </c>
      <c r="Q429" s="14">
        <v>5</v>
      </c>
      <c r="R429" s="93">
        <v>5</v>
      </c>
      <c r="S429" s="93">
        <v>18</v>
      </c>
      <c r="T429" s="17">
        <v>5.7</v>
      </c>
      <c r="U429" s="110" t="s">
        <v>85</v>
      </c>
      <c r="V429" s="43">
        <v>71.5</v>
      </c>
      <c r="W429" s="44">
        <v>34.855083651429148</v>
      </c>
      <c r="X429" s="52">
        <v>2650</v>
      </c>
      <c r="Y429" s="48" t="s">
        <v>5824</v>
      </c>
      <c r="Z429" s="45" t="s">
        <v>196</v>
      </c>
      <c r="AA429" s="369" t="str">
        <f t="shared" si="44"/>
        <v>20x9, 5x5, 18 OS</v>
      </c>
      <c r="AB429" s="12" t="s">
        <v>2192</v>
      </c>
      <c r="AC429" s="92">
        <f>_xlfn.IFNA(VLOOKUP(AB429,ACCESSORIES!F:K,6,FALSE),"N/A")</f>
        <v>33</v>
      </c>
      <c r="AD429" s="82" t="s">
        <v>85</v>
      </c>
      <c r="AE429" s="88" t="s">
        <v>1899</v>
      </c>
      <c r="AF429" s="15" t="s">
        <v>85</v>
      </c>
      <c r="AG429" s="32" t="s">
        <v>2629</v>
      </c>
      <c r="AH429" s="9">
        <f>_xlfn.IFNA(VLOOKUP(AG429,ACCESSORIES!F:K,6,FALSE),"N/A")</f>
        <v>1.1000000000000001</v>
      </c>
      <c r="AI429" s="12" t="s">
        <v>266</v>
      </c>
      <c r="AJ429" s="3" t="s">
        <v>85</v>
      </c>
      <c r="AK429" s="3" t="s">
        <v>85</v>
      </c>
      <c r="AL429" s="3" t="s">
        <v>85</v>
      </c>
      <c r="AM429" s="14">
        <v>16</v>
      </c>
      <c r="AN429" s="14">
        <v>160</v>
      </c>
      <c r="AO429" s="76">
        <v>16</v>
      </c>
      <c r="AP429" s="76">
        <v>31</v>
      </c>
      <c r="AQ429" s="76">
        <v>41</v>
      </c>
      <c r="AR429" s="76">
        <v>41</v>
      </c>
      <c r="AS429" s="76">
        <v>244</v>
      </c>
      <c r="AT429" s="111">
        <v>239</v>
      </c>
      <c r="AU429" s="86">
        <v>71.5</v>
      </c>
      <c r="AV429" s="55">
        <v>37</v>
      </c>
      <c r="AW429" s="55">
        <v>37</v>
      </c>
      <c r="AX429" s="55">
        <v>54</v>
      </c>
      <c r="AY429" s="3" t="s">
        <v>85</v>
      </c>
      <c r="AZ429" s="104" t="str">
        <f>_xlfn.IFNA(VLOOKUP(AY429,ACCESSORIES!F:K,6,FALSE),"N/A")</f>
        <v>N/A</v>
      </c>
      <c r="BA429" s="3" t="s">
        <v>85</v>
      </c>
      <c r="BB429" s="104" t="str">
        <f>_xlfn.IFNA(VLOOKUP(BA429,ACCESSORIES!F:K,6,FALSE),"N/A")</f>
        <v>N/A</v>
      </c>
      <c r="BC429" s="79">
        <v>38.855083651429148</v>
      </c>
      <c r="BD429" s="57">
        <v>22.6</v>
      </c>
      <c r="BE429" s="57">
        <v>22.6</v>
      </c>
      <c r="BF429" s="57">
        <v>11.6</v>
      </c>
      <c r="BG429" s="15">
        <v>24</v>
      </c>
      <c r="BH429" s="122" t="s">
        <v>3551</v>
      </c>
      <c r="BI429" s="51" t="s">
        <v>4217</v>
      </c>
      <c r="BJ429" s="30" t="s">
        <v>4233</v>
      </c>
      <c r="BK429" s="30" t="s">
        <v>5857</v>
      </c>
      <c r="BL429" s="30" t="s">
        <v>2862</v>
      </c>
      <c r="BM429" s="30" t="s">
        <v>5881</v>
      </c>
      <c r="BN429" s="83" t="s">
        <v>5892</v>
      </c>
      <c r="BO429" s="83" t="s">
        <v>5871</v>
      </c>
      <c r="BP429" s="83" t="s">
        <v>4480</v>
      </c>
      <c r="BQ429" s="83" t="s">
        <v>4235</v>
      </c>
      <c r="BR429" s="83"/>
      <c r="BS429" s="83"/>
      <c r="BT429" s="351" t="s">
        <v>3823</v>
      </c>
      <c r="BU429" s="363" t="s">
        <v>3824</v>
      </c>
      <c r="BV429" s="351" t="s">
        <v>3825</v>
      </c>
      <c r="BW429" s="363" t="s">
        <v>3826</v>
      </c>
      <c r="BX429" s="96" t="str">
        <f t="shared" si="46"/>
        <v>MR315, 20x9, +18mm Offset, 5x5, 71.5mm Centerbore, Machined - Clear Coat</v>
      </c>
      <c r="BY429" s="83" t="s">
        <v>4044</v>
      </c>
      <c r="BZ429" s="83" t="s">
        <v>4045</v>
      </c>
      <c r="CA429" s="83" t="str">
        <f t="shared" si="48"/>
        <v>STREET (3XX)</v>
      </c>
    </row>
    <row r="430" spans="1:79" s="39" customFormat="1" ht="15" customHeight="1">
      <c r="A430" s="23">
        <f t="shared" si="45"/>
        <v>428</v>
      </c>
      <c r="B430" s="112" t="s">
        <v>84</v>
      </c>
      <c r="C430" s="112" t="s">
        <v>1072</v>
      </c>
      <c r="D430" s="112" t="s">
        <v>2119</v>
      </c>
      <c r="E430" s="94" t="str">
        <f>CONCATENATE(LEFT(D430,5),VLOOKUP(CONCATENATE(N430,"x",O430),'PART NUMBER GUIDE'!$B$9:$C$45,2,FALSE),VLOOKUP(CONCATENATE(P430, V430), 'PART NUMBER GUIDE'!$Q$6:$R$84, 2, FALSE),VLOOKUP(Y430,'PART NUMBER GUIDE'!$J$8:$K$37,2, FALSE),IF(U430="N/A",IF(ABS(S430)&lt;10,"0"&amp;ABS(S430),ABS(S430)),CONCATENATE(LEFT(U430,1),RIGHT(U430,1))), F430, G430)</f>
        <v>MR31529050118</v>
      </c>
      <c r="F430" s="93"/>
      <c r="G430" s="93"/>
      <c r="H430" s="45" t="s">
        <v>6008</v>
      </c>
      <c r="I430" s="375">
        <v>44517</v>
      </c>
      <c r="J430" s="43" t="s">
        <v>1265</v>
      </c>
      <c r="K430" s="400">
        <v>463.5</v>
      </c>
      <c r="L430" s="95">
        <f t="shared" si="47"/>
        <v>463.5</v>
      </c>
      <c r="M430" s="402"/>
      <c r="N430" s="93">
        <v>20</v>
      </c>
      <c r="O430" s="8">
        <v>9</v>
      </c>
      <c r="P430" s="105" t="str">
        <f t="shared" si="43"/>
        <v>5x5</v>
      </c>
      <c r="Q430" s="14">
        <v>5</v>
      </c>
      <c r="R430" s="93">
        <v>5</v>
      </c>
      <c r="S430" s="93">
        <v>18</v>
      </c>
      <c r="T430" s="17">
        <v>5.7</v>
      </c>
      <c r="U430" s="110" t="s">
        <v>85</v>
      </c>
      <c r="V430" s="43">
        <v>71.5</v>
      </c>
      <c r="W430" s="44">
        <v>34.855083651429148</v>
      </c>
      <c r="X430" s="52">
        <v>2650</v>
      </c>
      <c r="Y430" s="80" t="s">
        <v>5842</v>
      </c>
      <c r="Z430" s="12" t="s">
        <v>3004</v>
      </c>
      <c r="AA430" s="369" t="str">
        <f t="shared" si="44"/>
        <v>20x9, 5x5, 18 OS</v>
      </c>
      <c r="AB430" s="12" t="s">
        <v>2192</v>
      </c>
      <c r="AC430" s="92">
        <f>_xlfn.IFNA(VLOOKUP(AB430,ACCESSORIES!F:K,6,FALSE),"N/A")</f>
        <v>33</v>
      </c>
      <c r="AD430" s="82" t="s">
        <v>85</v>
      </c>
      <c r="AE430" s="88" t="s">
        <v>1899</v>
      </c>
      <c r="AF430" s="15" t="s">
        <v>85</v>
      </c>
      <c r="AG430" s="32" t="s">
        <v>2629</v>
      </c>
      <c r="AH430" s="9">
        <f>_xlfn.IFNA(VLOOKUP(AG430,ACCESSORIES!F:K,6,FALSE),"N/A")</f>
        <v>1.1000000000000001</v>
      </c>
      <c r="AI430" s="12" t="s">
        <v>266</v>
      </c>
      <c r="AJ430" s="3" t="s">
        <v>85</v>
      </c>
      <c r="AK430" s="3" t="s">
        <v>85</v>
      </c>
      <c r="AL430" s="3" t="s">
        <v>85</v>
      </c>
      <c r="AM430" s="14">
        <v>16</v>
      </c>
      <c r="AN430" s="14">
        <v>160</v>
      </c>
      <c r="AO430" s="76">
        <v>16</v>
      </c>
      <c r="AP430" s="76">
        <v>31</v>
      </c>
      <c r="AQ430" s="76">
        <v>41</v>
      </c>
      <c r="AR430" s="76">
        <v>41</v>
      </c>
      <c r="AS430" s="76">
        <v>244</v>
      </c>
      <c r="AT430" s="111">
        <v>239</v>
      </c>
      <c r="AU430" s="86">
        <v>71.5</v>
      </c>
      <c r="AV430" s="55">
        <v>37</v>
      </c>
      <c r="AW430" s="55">
        <v>37</v>
      </c>
      <c r="AX430" s="55">
        <v>54</v>
      </c>
      <c r="AY430" s="3" t="s">
        <v>85</v>
      </c>
      <c r="AZ430" s="104" t="str">
        <f>_xlfn.IFNA(VLOOKUP(AY430,ACCESSORIES!F:K,6,FALSE),"N/A")</f>
        <v>N/A</v>
      </c>
      <c r="BA430" s="3" t="s">
        <v>85</v>
      </c>
      <c r="BB430" s="104" t="str">
        <f>_xlfn.IFNA(VLOOKUP(BA430,ACCESSORIES!F:K,6,FALSE),"N/A")</f>
        <v>N/A</v>
      </c>
      <c r="BC430" s="79">
        <v>38.855083651429148</v>
      </c>
      <c r="BD430" s="57">
        <v>22.6</v>
      </c>
      <c r="BE430" s="57">
        <v>22.6</v>
      </c>
      <c r="BF430" s="57">
        <v>11.6</v>
      </c>
      <c r="BG430" s="15">
        <v>24</v>
      </c>
      <c r="BH430" s="122" t="s">
        <v>3551</v>
      </c>
      <c r="BI430" s="51" t="s">
        <v>4217</v>
      </c>
      <c r="BJ430" s="30" t="s">
        <v>4233</v>
      </c>
      <c r="BK430" s="30" t="s">
        <v>5857</v>
      </c>
      <c r="BL430" s="30" t="s">
        <v>2862</v>
      </c>
      <c r="BM430" s="30" t="s">
        <v>5881</v>
      </c>
      <c r="BN430" s="83" t="s">
        <v>5892</v>
      </c>
      <c r="BO430" s="83" t="s">
        <v>5871</v>
      </c>
      <c r="BP430" s="83" t="s">
        <v>4480</v>
      </c>
      <c r="BQ430" s="83" t="s">
        <v>4235</v>
      </c>
      <c r="BR430" s="83"/>
      <c r="BS430" s="83"/>
      <c r="BT430" s="351" t="s">
        <v>3831</v>
      </c>
      <c r="BU430" s="363" t="s">
        <v>3832</v>
      </c>
      <c r="BV430" s="351" t="s">
        <v>3833</v>
      </c>
      <c r="BW430" s="363" t="s">
        <v>3834</v>
      </c>
      <c r="BX430" s="96" t="str">
        <f t="shared" si="46"/>
        <v>MR315, 20x9, +18mm Offset, 5x5, 71.5mm Centerbore, Gold - Black Lip</v>
      </c>
      <c r="BY430" s="83" t="s">
        <v>4044</v>
      </c>
      <c r="BZ430" s="83" t="s">
        <v>4045</v>
      </c>
      <c r="CA430" s="83" t="str">
        <f t="shared" si="48"/>
        <v>STREET (3XX)</v>
      </c>
    </row>
    <row r="431" spans="1:79" s="39" customFormat="1" ht="15" customHeight="1">
      <c r="A431" s="23">
        <f t="shared" si="45"/>
        <v>429</v>
      </c>
      <c r="B431" s="112" t="s">
        <v>84</v>
      </c>
      <c r="C431" s="112" t="s">
        <v>1072</v>
      </c>
      <c r="D431" s="112" t="s">
        <v>2119</v>
      </c>
      <c r="E431" s="94" t="str">
        <f>CONCATENATE(LEFT(D431,5),VLOOKUP(CONCATENATE(N431,"x",O431),'PART NUMBER GUIDE'!$B$9:$C$45,2,FALSE),VLOOKUP(CONCATENATE(P431, V431), 'PART NUMBER GUIDE'!$Q$6:$R$84, 2, FALSE),VLOOKUP(Y431,'PART NUMBER GUIDE'!$J$8:$K$37,2, FALSE),IF(U431="N/A",IF(ABS(S431)&lt;10,"0"&amp;ABS(S431),ABS(S431)),CONCATENATE(LEFT(U431,1),RIGHT(U431,1))), F431, G431)</f>
        <v>MR31529055518</v>
      </c>
      <c r="F431" s="93"/>
      <c r="G431" s="93"/>
      <c r="H431" s="45" t="s">
        <v>6009</v>
      </c>
      <c r="I431" s="375">
        <v>44517</v>
      </c>
      <c r="J431" s="43" t="s">
        <v>1265</v>
      </c>
      <c r="K431" s="400">
        <v>431</v>
      </c>
      <c r="L431" s="95">
        <f t="shared" si="47"/>
        <v>431</v>
      </c>
      <c r="M431" s="402"/>
      <c r="N431" s="93">
        <v>20</v>
      </c>
      <c r="O431" s="8">
        <v>9</v>
      </c>
      <c r="P431" s="105" t="str">
        <f t="shared" si="43"/>
        <v>5x5.5</v>
      </c>
      <c r="Q431" s="14">
        <v>5</v>
      </c>
      <c r="R431" s="93">
        <v>5.5</v>
      </c>
      <c r="S431" s="93">
        <v>18</v>
      </c>
      <c r="T431" s="17">
        <v>5.7</v>
      </c>
      <c r="U431" s="110" t="s">
        <v>85</v>
      </c>
      <c r="V431" s="43">
        <v>108</v>
      </c>
      <c r="W431" s="44">
        <v>37.61</v>
      </c>
      <c r="X431" s="52">
        <v>2650</v>
      </c>
      <c r="Y431" s="12" t="s">
        <v>2309</v>
      </c>
      <c r="Z431" s="45" t="s">
        <v>3002</v>
      </c>
      <c r="AA431" s="369" t="str">
        <f t="shared" si="44"/>
        <v>20x9, 5x5.5, 18 OS</v>
      </c>
      <c r="AB431" s="12" t="s">
        <v>6005</v>
      </c>
      <c r="AC431" s="92">
        <f>_xlfn.IFNA(VLOOKUP(AB431,ACCESSORIES!F:K,6,FALSE),"N/A")</f>
        <v>33</v>
      </c>
      <c r="AD431" s="15" t="s">
        <v>85</v>
      </c>
      <c r="AE431" s="15" t="s">
        <v>1899</v>
      </c>
      <c r="AF431" s="15" t="s">
        <v>85</v>
      </c>
      <c r="AG431" s="32" t="s">
        <v>2629</v>
      </c>
      <c r="AH431" s="9">
        <f>_xlfn.IFNA(VLOOKUP(AG431,ACCESSORIES!F:K,6,FALSE),"N/A")</f>
        <v>1.1000000000000001</v>
      </c>
      <c r="AI431" s="12" t="s">
        <v>266</v>
      </c>
      <c r="AJ431" s="3" t="s">
        <v>85</v>
      </c>
      <c r="AK431" s="3" t="s">
        <v>85</v>
      </c>
      <c r="AL431" s="3" t="s">
        <v>85</v>
      </c>
      <c r="AM431" s="14">
        <v>16</v>
      </c>
      <c r="AN431" s="14">
        <v>175</v>
      </c>
      <c r="AO431" s="76">
        <v>4</v>
      </c>
      <c r="AP431" s="76">
        <v>20</v>
      </c>
      <c r="AQ431" s="76">
        <v>39</v>
      </c>
      <c r="AR431" s="76">
        <v>41</v>
      </c>
      <c r="AS431" s="76">
        <v>244</v>
      </c>
      <c r="AT431" s="111">
        <v>239</v>
      </c>
      <c r="AU431" s="76">
        <v>106.25</v>
      </c>
      <c r="AV431" s="55">
        <v>41</v>
      </c>
      <c r="AW431" s="55">
        <v>41</v>
      </c>
      <c r="AX431" s="55">
        <v>54</v>
      </c>
      <c r="AY431" s="3" t="s">
        <v>85</v>
      </c>
      <c r="AZ431" s="104" t="str">
        <f>_xlfn.IFNA(VLOOKUP(AY431,ACCESSORIES!F:K,6,FALSE),"N/A")</f>
        <v>N/A</v>
      </c>
      <c r="BA431" s="3" t="s">
        <v>85</v>
      </c>
      <c r="BB431" s="104" t="str">
        <f>_xlfn.IFNA(VLOOKUP(BA431,ACCESSORIES!F:K,6,FALSE),"N/A")</f>
        <v>N/A</v>
      </c>
      <c r="BC431" s="79">
        <v>44.65</v>
      </c>
      <c r="BD431" s="57">
        <v>22.6</v>
      </c>
      <c r="BE431" s="57">
        <v>22.6</v>
      </c>
      <c r="BF431" s="57">
        <v>11.6</v>
      </c>
      <c r="BG431" s="15">
        <v>24</v>
      </c>
      <c r="BH431" s="122" t="s">
        <v>3551</v>
      </c>
      <c r="BI431" s="51" t="s">
        <v>4217</v>
      </c>
      <c r="BJ431" s="30" t="s">
        <v>4233</v>
      </c>
      <c r="BK431" s="30" t="s">
        <v>5857</v>
      </c>
      <c r="BL431" s="30" t="s">
        <v>2862</v>
      </c>
      <c r="BM431" s="30" t="s">
        <v>5881</v>
      </c>
      <c r="BN431" s="83" t="s">
        <v>5892</v>
      </c>
      <c r="BO431" s="83" t="s">
        <v>5871</v>
      </c>
      <c r="BP431" s="83" t="s">
        <v>4480</v>
      </c>
      <c r="BQ431" s="83" t="s">
        <v>4235</v>
      </c>
      <c r="BR431" s="83"/>
      <c r="BS431" s="83"/>
      <c r="BT431" s="351" t="s">
        <v>3827</v>
      </c>
      <c r="BU431" s="363" t="s">
        <v>3828</v>
      </c>
      <c r="BV431" s="351" t="s">
        <v>3829</v>
      </c>
      <c r="BW431" s="363" t="s">
        <v>3830</v>
      </c>
      <c r="BX431" s="96" t="str">
        <f t="shared" si="46"/>
        <v>MR315, 20x9, +18mm Offset, 5x5.5, 108mm Centerbore, Matte Black</v>
      </c>
      <c r="BY431" s="83" t="s">
        <v>4044</v>
      </c>
      <c r="BZ431" s="83" t="s">
        <v>4045</v>
      </c>
      <c r="CA431" s="83" t="str">
        <f t="shared" si="48"/>
        <v>STREET (3XX)</v>
      </c>
    </row>
    <row r="432" spans="1:79" s="39" customFormat="1" ht="15" customHeight="1">
      <c r="A432" s="23">
        <f t="shared" si="45"/>
        <v>430</v>
      </c>
      <c r="B432" s="112" t="s">
        <v>84</v>
      </c>
      <c r="C432" s="112" t="s">
        <v>1072</v>
      </c>
      <c r="D432" s="112" t="s">
        <v>2119</v>
      </c>
      <c r="E432" s="94" t="str">
        <f>CONCATENATE(LEFT(D432,5),VLOOKUP(CONCATENATE(N432,"x",O432),'PART NUMBER GUIDE'!$B$9:$C$45,2,FALSE),VLOOKUP(CONCATENATE(P432, V432), 'PART NUMBER GUIDE'!$Q$6:$R$84, 2, FALSE),VLOOKUP(Y432,'PART NUMBER GUIDE'!$J$8:$K$37,2, FALSE),IF(U432="N/A",IF(ABS(S432)&lt;10,"0"&amp;ABS(S432),ABS(S432)),CONCATENATE(LEFT(U432,1),RIGHT(U432,1))), F432, G432)</f>
        <v>MR31529055318</v>
      </c>
      <c r="F432" s="93"/>
      <c r="G432" s="93"/>
      <c r="H432" s="45" t="s">
        <v>6010</v>
      </c>
      <c r="I432" s="375">
        <v>44517</v>
      </c>
      <c r="J432" s="43" t="s">
        <v>1265</v>
      </c>
      <c r="K432" s="400">
        <v>431</v>
      </c>
      <c r="L432" s="95">
        <f t="shared" si="47"/>
        <v>431</v>
      </c>
      <c r="M432" s="402"/>
      <c r="N432" s="93">
        <v>20</v>
      </c>
      <c r="O432" s="8">
        <v>9</v>
      </c>
      <c r="P432" s="105" t="str">
        <f t="shared" si="43"/>
        <v>5x5.5</v>
      </c>
      <c r="Q432" s="14">
        <v>5</v>
      </c>
      <c r="R432" s="93">
        <v>5.5</v>
      </c>
      <c r="S432" s="93">
        <v>18</v>
      </c>
      <c r="T432" s="17">
        <v>5.7</v>
      </c>
      <c r="U432" s="110" t="s">
        <v>85</v>
      </c>
      <c r="V432" s="43">
        <v>108</v>
      </c>
      <c r="W432" s="44">
        <v>34.061419507563585</v>
      </c>
      <c r="X432" s="52">
        <v>2650</v>
      </c>
      <c r="Y432" s="48" t="s">
        <v>5824</v>
      </c>
      <c r="Z432" s="45" t="s">
        <v>196</v>
      </c>
      <c r="AA432" s="369" t="str">
        <f t="shared" si="44"/>
        <v>20x9, 5x5.5, 18 OS</v>
      </c>
      <c r="AB432" s="12" t="s">
        <v>6005</v>
      </c>
      <c r="AC432" s="92">
        <f>_xlfn.IFNA(VLOOKUP(AB432,ACCESSORIES!F:K,6,FALSE),"N/A")</f>
        <v>33</v>
      </c>
      <c r="AD432" s="15" t="s">
        <v>85</v>
      </c>
      <c r="AE432" s="15" t="s">
        <v>1899</v>
      </c>
      <c r="AF432" s="15" t="s">
        <v>85</v>
      </c>
      <c r="AG432" s="32" t="s">
        <v>2629</v>
      </c>
      <c r="AH432" s="9">
        <f>_xlfn.IFNA(VLOOKUP(AG432,ACCESSORIES!F:K,6,FALSE),"N/A")</f>
        <v>1.1000000000000001</v>
      </c>
      <c r="AI432" s="12" t="s">
        <v>266</v>
      </c>
      <c r="AJ432" s="3" t="s">
        <v>85</v>
      </c>
      <c r="AK432" s="3" t="s">
        <v>85</v>
      </c>
      <c r="AL432" s="3" t="s">
        <v>85</v>
      </c>
      <c r="AM432" s="14">
        <v>16</v>
      </c>
      <c r="AN432" s="14">
        <v>175</v>
      </c>
      <c r="AO432" s="76">
        <v>4</v>
      </c>
      <c r="AP432" s="76">
        <v>20</v>
      </c>
      <c r="AQ432" s="76">
        <v>39</v>
      </c>
      <c r="AR432" s="76">
        <v>41</v>
      </c>
      <c r="AS432" s="76">
        <v>244</v>
      </c>
      <c r="AT432" s="111">
        <v>239</v>
      </c>
      <c r="AU432" s="76">
        <v>106.25</v>
      </c>
      <c r="AV432" s="55">
        <v>41</v>
      </c>
      <c r="AW432" s="55">
        <v>41</v>
      </c>
      <c r="AX432" s="55">
        <v>54</v>
      </c>
      <c r="AY432" s="3" t="s">
        <v>85</v>
      </c>
      <c r="AZ432" s="104" t="str">
        <f>_xlfn.IFNA(VLOOKUP(AY432,ACCESSORIES!F:K,6,FALSE),"N/A")</f>
        <v>N/A</v>
      </c>
      <c r="BA432" s="3" t="s">
        <v>85</v>
      </c>
      <c r="BB432" s="104" t="str">
        <f>_xlfn.IFNA(VLOOKUP(BA432,ACCESSORIES!F:K,6,FALSE),"N/A")</f>
        <v>N/A</v>
      </c>
      <c r="BC432" s="79">
        <v>38.061419507563585</v>
      </c>
      <c r="BD432" s="57">
        <v>22.6</v>
      </c>
      <c r="BE432" s="57">
        <v>22.6</v>
      </c>
      <c r="BF432" s="57">
        <v>11.6</v>
      </c>
      <c r="BG432" s="15">
        <v>24</v>
      </c>
      <c r="BH432" s="122" t="s">
        <v>3551</v>
      </c>
      <c r="BI432" s="51" t="s">
        <v>4217</v>
      </c>
      <c r="BJ432" s="30" t="s">
        <v>4233</v>
      </c>
      <c r="BK432" s="30" t="s">
        <v>5857</v>
      </c>
      <c r="BL432" s="30" t="s">
        <v>2862</v>
      </c>
      <c r="BM432" s="30" t="s">
        <v>5881</v>
      </c>
      <c r="BN432" s="83" t="s">
        <v>5892</v>
      </c>
      <c r="BO432" s="83" t="s">
        <v>5871</v>
      </c>
      <c r="BP432" s="83" t="s">
        <v>4480</v>
      </c>
      <c r="BQ432" s="83" t="s">
        <v>4235</v>
      </c>
      <c r="BR432" s="83"/>
      <c r="BS432" s="83"/>
      <c r="BT432" s="351" t="s">
        <v>3823</v>
      </c>
      <c r="BU432" s="363" t="s">
        <v>3824</v>
      </c>
      <c r="BV432" s="351" t="s">
        <v>3825</v>
      </c>
      <c r="BW432" s="363" t="s">
        <v>3826</v>
      </c>
      <c r="BX432" s="96" t="str">
        <f t="shared" si="46"/>
        <v>MR315, 20x9, +18mm Offset, 5x5.5, 108mm Centerbore, Machined - Clear Coat</v>
      </c>
      <c r="BY432" s="83" t="s">
        <v>4044</v>
      </c>
      <c r="BZ432" s="83" t="s">
        <v>4045</v>
      </c>
      <c r="CA432" s="83" t="str">
        <f t="shared" si="48"/>
        <v>STREET (3XX)</v>
      </c>
    </row>
    <row r="433" spans="1:79" s="39" customFormat="1" ht="15" customHeight="1">
      <c r="A433" s="23">
        <f t="shared" si="45"/>
        <v>431</v>
      </c>
      <c r="B433" s="112" t="s">
        <v>84</v>
      </c>
      <c r="C433" s="112" t="s">
        <v>1072</v>
      </c>
      <c r="D433" s="112" t="s">
        <v>2119</v>
      </c>
      <c r="E433" s="94" t="str">
        <f>CONCATENATE(LEFT(D433,5),VLOOKUP(CONCATENATE(N433,"x",O433),'PART NUMBER GUIDE'!$B$9:$C$45,2,FALSE),VLOOKUP(CONCATENATE(P433, V433), 'PART NUMBER GUIDE'!$Q$6:$R$84, 2, FALSE),VLOOKUP(Y433,'PART NUMBER GUIDE'!$J$8:$K$37,2, FALSE),IF(U433="N/A",IF(ABS(S433)&lt;10,"0"&amp;ABS(S433),ABS(S433)),CONCATENATE(LEFT(U433,1),RIGHT(U433,1))), F433, G433)</f>
        <v>MR31529055118</v>
      </c>
      <c r="F433" s="93"/>
      <c r="G433" s="93"/>
      <c r="H433" s="45" t="s">
        <v>6011</v>
      </c>
      <c r="I433" s="375">
        <v>44517</v>
      </c>
      <c r="J433" s="43" t="s">
        <v>1265</v>
      </c>
      <c r="K433" s="400">
        <v>463.5</v>
      </c>
      <c r="L433" s="95">
        <f t="shared" si="47"/>
        <v>463.5</v>
      </c>
      <c r="M433" s="402"/>
      <c r="N433" s="93">
        <v>20</v>
      </c>
      <c r="O433" s="8">
        <v>9</v>
      </c>
      <c r="P433" s="105" t="str">
        <f t="shared" si="43"/>
        <v>5x5.5</v>
      </c>
      <c r="Q433" s="14">
        <v>5</v>
      </c>
      <c r="R433" s="93">
        <v>5.5</v>
      </c>
      <c r="S433" s="93">
        <v>18</v>
      </c>
      <c r="T433" s="17">
        <v>5.7</v>
      </c>
      <c r="U433" s="110" t="s">
        <v>85</v>
      </c>
      <c r="V433" s="43">
        <v>108</v>
      </c>
      <c r="W433" s="44">
        <v>34.061419507563585</v>
      </c>
      <c r="X433" s="52">
        <v>2650</v>
      </c>
      <c r="Y433" s="80" t="s">
        <v>5842</v>
      </c>
      <c r="Z433" s="12" t="s">
        <v>3004</v>
      </c>
      <c r="AA433" s="369" t="str">
        <f t="shared" si="44"/>
        <v>20x9, 5x5.5, 18 OS</v>
      </c>
      <c r="AB433" s="12" t="s">
        <v>6005</v>
      </c>
      <c r="AC433" s="92">
        <f>_xlfn.IFNA(VLOOKUP(AB433,ACCESSORIES!F:K,6,FALSE),"N/A")</f>
        <v>33</v>
      </c>
      <c r="AD433" s="15" t="s">
        <v>85</v>
      </c>
      <c r="AE433" s="15" t="s">
        <v>1899</v>
      </c>
      <c r="AF433" s="15" t="s">
        <v>85</v>
      </c>
      <c r="AG433" s="32" t="s">
        <v>2629</v>
      </c>
      <c r="AH433" s="9">
        <f>_xlfn.IFNA(VLOOKUP(AG433,ACCESSORIES!F:K,6,FALSE),"N/A")</f>
        <v>1.1000000000000001</v>
      </c>
      <c r="AI433" s="12" t="s">
        <v>266</v>
      </c>
      <c r="AJ433" s="3" t="s">
        <v>85</v>
      </c>
      <c r="AK433" s="3" t="s">
        <v>85</v>
      </c>
      <c r="AL433" s="3" t="s">
        <v>85</v>
      </c>
      <c r="AM433" s="14">
        <v>16</v>
      </c>
      <c r="AN433" s="14">
        <v>175</v>
      </c>
      <c r="AO433" s="76">
        <v>4</v>
      </c>
      <c r="AP433" s="76">
        <v>20</v>
      </c>
      <c r="AQ433" s="76">
        <v>39</v>
      </c>
      <c r="AR433" s="76">
        <v>41</v>
      </c>
      <c r="AS433" s="76">
        <v>244</v>
      </c>
      <c r="AT433" s="111">
        <v>239</v>
      </c>
      <c r="AU433" s="76">
        <v>106.25</v>
      </c>
      <c r="AV433" s="55">
        <v>41</v>
      </c>
      <c r="AW433" s="55">
        <v>41</v>
      </c>
      <c r="AX433" s="55">
        <v>54</v>
      </c>
      <c r="AY433" s="3" t="s">
        <v>85</v>
      </c>
      <c r="AZ433" s="104" t="str">
        <f>_xlfn.IFNA(VLOOKUP(AY433,ACCESSORIES!F:K,6,FALSE),"N/A")</f>
        <v>N/A</v>
      </c>
      <c r="BA433" s="3" t="s">
        <v>85</v>
      </c>
      <c r="BB433" s="104" t="str">
        <f>_xlfn.IFNA(VLOOKUP(BA433,ACCESSORIES!F:K,6,FALSE),"N/A")</f>
        <v>N/A</v>
      </c>
      <c r="BC433" s="79">
        <v>38.061419507563585</v>
      </c>
      <c r="BD433" s="57">
        <v>22.6</v>
      </c>
      <c r="BE433" s="57">
        <v>22.6</v>
      </c>
      <c r="BF433" s="57">
        <v>11.6</v>
      </c>
      <c r="BG433" s="15">
        <v>24</v>
      </c>
      <c r="BH433" s="122" t="s">
        <v>3551</v>
      </c>
      <c r="BI433" s="51" t="s">
        <v>4217</v>
      </c>
      <c r="BJ433" s="30" t="s">
        <v>4233</v>
      </c>
      <c r="BK433" s="30" t="s">
        <v>5857</v>
      </c>
      <c r="BL433" s="30" t="s">
        <v>2862</v>
      </c>
      <c r="BM433" s="30" t="s">
        <v>5881</v>
      </c>
      <c r="BN433" s="83" t="s">
        <v>5892</v>
      </c>
      <c r="BO433" s="83" t="s">
        <v>5871</v>
      </c>
      <c r="BP433" s="83" t="s">
        <v>4480</v>
      </c>
      <c r="BQ433" s="83" t="s">
        <v>4235</v>
      </c>
      <c r="BR433" s="83"/>
      <c r="BS433" s="83"/>
      <c r="BT433" s="351" t="s">
        <v>3831</v>
      </c>
      <c r="BU433" s="363" t="s">
        <v>3832</v>
      </c>
      <c r="BV433" s="351" t="s">
        <v>3833</v>
      </c>
      <c r="BW433" s="363" t="s">
        <v>3834</v>
      </c>
      <c r="BX433" s="96" t="str">
        <f t="shared" si="46"/>
        <v>MR315, 20x9, +18mm Offset, 5x5.5, 108mm Centerbore, Gold - Black Lip</v>
      </c>
      <c r="BY433" s="83" t="s">
        <v>4044</v>
      </c>
      <c r="BZ433" s="83" t="s">
        <v>4045</v>
      </c>
      <c r="CA433" s="83" t="str">
        <f t="shared" si="48"/>
        <v>STREET (3XX)</v>
      </c>
    </row>
    <row r="434" spans="1:79" s="39" customFormat="1" ht="15" customHeight="1">
      <c r="A434" s="23">
        <f t="shared" si="45"/>
        <v>432</v>
      </c>
      <c r="B434" s="112" t="s">
        <v>84</v>
      </c>
      <c r="C434" s="112" t="s">
        <v>1072</v>
      </c>
      <c r="D434" s="112" t="s">
        <v>2119</v>
      </c>
      <c r="E434" s="94" t="str">
        <f>CONCATENATE(LEFT(D434,5),VLOOKUP(CONCATENATE(N434,"x",O434),'PART NUMBER GUIDE'!$B$9:$C$45,2,FALSE),VLOOKUP(CONCATENATE(P434, V434), 'PART NUMBER GUIDE'!$Q$6:$R$84, 2, FALSE),VLOOKUP(Y434,'PART NUMBER GUIDE'!$J$8:$K$37,2, FALSE),IF(U434="N/A",IF(ABS(S434)&lt;10,"0"&amp;ABS(S434),ABS(S434)),CONCATENATE(LEFT(U434,1),RIGHT(U434,1))), F434, G434)</f>
        <v>MR31529016518</v>
      </c>
      <c r="F434" s="93"/>
      <c r="G434" s="93"/>
      <c r="H434" s="45" t="s">
        <v>6012</v>
      </c>
      <c r="I434" s="375">
        <v>44517</v>
      </c>
      <c r="J434" s="43" t="s">
        <v>1265</v>
      </c>
      <c r="K434" s="400">
        <v>431</v>
      </c>
      <c r="L434" s="95">
        <f t="shared" si="47"/>
        <v>431</v>
      </c>
      <c r="M434" s="402"/>
      <c r="N434" s="93">
        <v>20</v>
      </c>
      <c r="O434" s="8">
        <v>9</v>
      </c>
      <c r="P434" s="105" t="str">
        <f t="shared" si="43"/>
        <v>6x135</v>
      </c>
      <c r="Q434" s="14">
        <v>6</v>
      </c>
      <c r="R434" s="93">
        <v>135</v>
      </c>
      <c r="S434" s="93">
        <v>18</v>
      </c>
      <c r="T434" s="17">
        <v>5.7</v>
      </c>
      <c r="U434" s="110" t="s">
        <v>85</v>
      </c>
      <c r="V434" s="43">
        <v>87</v>
      </c>
      <c r="W434" s="44">
        <v>38.01</v>
      </c>
      <c r="X434" s="52">
        <v>2650</v>
      </c>
      <c r="Y434" s="12" t="s">
        <v>2309</v>
      </c>
      <c r="Z434" s="45" t="s">
        <v>3002</v>
      </c>
      <c r="AA434" s="369" t="str">
        <f t="shared" si="44"/>
        <v>20x9, 6x135, 18 OS</v>
      </c>
      <c r="AB434" s="12" t="s">
        <v>2193</v>
      </c>
      <c r="AC434" s="92">
        <f>_xlfn.IFNA(VLOOKUP(AB434,ACCESSORIES!F:K,6,FALSE),"N/A")</f>
        <v>33</v>
      </c>
      <c r="AD434" s="82" t="s">
        <v>85</v>
      </c>
      <c r="AE434" s="88" t="s">
        <v>1899</v>
      </c>
      <c r="AF434" s="15" t="s">
        <v>85</v>
      </c>
      <c r="AG434" s="32" t="s">
        <v>2629</v>
      </c>
      <c r="AH434" s="9">
        <f>_xlfn.IFNA(VLOOKUP(AG434,ACCESSORIES!F:K,6,FALSE),"N/A")</f>
        <v>1.1000000000000001</v>
      </c>
      <c r="AI434" s="12" t="s">
        <v>266</v>
      </c>
      <c r="AJ434" s="3" t="s">
        <v>85</v>
      </c>
      <c r="AK434" s="3" t="s">
        <v>85</v>
      </c>
      <c r="AL434" s="3" t="s">
        <v>85</v>
      </c>
      <c r="AM434" s="14">
        <v>16</v>
      </c>
      <c r="AN434" s="14">
        <v>175</v>
      </c>
      <c r="AO434" s="76">
        <v>4</v>
      </c>
      <c r="AP434" s="76">
        <v>20</v>
      </c>
      <c r="AQ434" s="76">
        <v>39</v>
      </c>
      <c r="AR434" s="76">
        <v>41</v>
      </c>
      <c r="AS434" s="76">
        <v>244</v>
      </c>
      <c r="AT434" s="111">
        <v>239</v>
      </c>
      <c r="AU434" s="86">
        <v>87</v>
      </c>
      <c r="AV434" s="55">
        <v>37</v>
      </c>
      <c r="AW434" s="55">
        <v>37</v>
      </c>
      <c r="AX434" s="55">
        <v>54</v>
      </c>
      <c r="AY434" s="3" t="s">
        <v>85</v>
      </c>
      <c r="AZ434" s="104" t="str">
        <f>_xlfn.IFNA(VLOOKUP(AY434,ACCESSORIES!F:K,6,FALSE),"N/A")</f>
        <v>N/A</v>
      </c>
      <c r="BA434" s="3" t="s">
        <v>85</v>
      </c>
      <c r="BB434" s="104" t="str">
        <f>_xlfn.IFNA(VLOOKUP(BA434,ACCESSORIES!F:K,6,FALSE),"N/A")</f>
        <v>N/A</v>
      </c>
      <c r="BC434" s="79">
        <v>44.77</v>
      </c>
      <c r="BD434" s="57">
        <v>22.6</v>
      </c>
      <c r="BE434" s="57">
        <v>22.6</v>
      </c>
      <c r="BF434" s="57">
        <v>11.6</v>
      </c>
      <c r="BG434" s="15">
        <v>24</v>
      </c>
      <c r="BH434" s="122" t="s">
        <v>3551</v>
      </c>
      <c r="BI434" s="51" t="s">
        <v>4217</v>
      </c>
      <c r="BJ434" s="30" t="s">
        <v>4233</v>
      </c>
      <c r="BK434" s="30" t="s">
        <v>5857</v>
      </c>
      <c r="BL434" s="30" t="s">
        <v>2862</v>
      </c>
      <c r="BM434" s="30" t="s">
        <v>5881</v>
      </c>
      <c r="BN434" s="83" t="s">
        <v>5892</v>
      </c>
      <c r="BO434" s="83" t="s">
        <v>5871</v>
      </c>
      <c r="BP434" s="83" t="s">
        <v>4480</v>
      </c>
      <c r="BQ434" s="83" t="s">
        <v>4235</v>
      </c>
      <c r="BR434" s="83"/>
      <c r="BS434" s="83"/>
      <c r="BT434" s="351" t="s">
        <v>3811</v>
      </c>
      <c r="BU434" s="363" t="s">
        <v>3812</v>
      </c>
      <c r="BV434" s="351" t="s">
        <v>3813</v>
      </c>
      <c r="BW434" s="363" t="s">
        <v>3814</v>
      </c>
      <c r="BX434" s="96" t="str">
        <f t="shared" si="46"/>
        <v>MR315, 20x9, +18mm Offset, 6x135, 87mm Centerbore, Matte Black</v>
      </c>
      <c r="BY434" s="83" t="s">
        <v>4044</v>
      </c>
      <c r="BZ434" s="83" t="s">
        <v>4045</v>
      </c>
      <c r="CA434" s="83" t="str">
        <f t="shared" si="48"/>
        <v>STREET (3XX)</v>
      </c>
    </row>
    <row r="435" spans="1:79" s="39" customFormat="1" ht="15" customHeight="1">
      <c r="A435" s="23">
        <f t="shared" si="45"/>
        <v>433</v>
      </c>
      <c r="B435" s="112" t="s">
        <v>84</v>
      </c>
      <c r="C435" s="112" t="s">
        <v>1072</v>
      </c>
      <c r="D435" s="112" t="s">
        <v>2119</v>
      </c>
      <c r="E435" s="94" t="str">
        <f>CONCATENATE(LEFT(D435,5),VLOOKUP(CONCATENATE(N435,"x",O435),'PART NUMBER GUIDE'!$B$9:$C$45,2,FALSE),VLOOKUP(CONCATENATE(P435, V435), 'PART NUMBER GUIDE'!$Q$6:$R$84, 2, FALSE),VLOOKUP(Y435,'PART NUMBER GUIDE'!$J$8:$K$37,2, FALSE),IF(U435="N/A",IF(ABS(S435)&lt;10,"0"&amp;ABS(S435),ABS(S435)),CONCATENATE(LEFT(U435,1),RIGHT(U435,1))), F435, G435)</f>
        <v>MR31529016318</v>
      </c>
      <c r="F435" s="93"/>
      <c r="G435" s="93"/>
      <c r="H435" s="45" t="s">
        <v>6013</v>
      </c>
      <c r="I435" s="375">
        <v>44517</v>
      </c>
      <c r="J435" s="43" t="s">
        <v>1266</v>
      </c>
      <c r="K435" s="400">
        <v>431</v>
      </c>
      <c r="L435" s="95">
        <f t="shared" si="47"/>
        <v>431</v>
      </c>
      <c r="M435" s="402"/>
      <c r="N435" s="93">
        <v>20</v>
      </c>
      <c r="O435" s="8">
        <v>9</v>
      </c>
      <c r="P435" s="105" t="str">
        <f t="shared" si="43"/>
        <v>6x135</v>
      </c>
      <c r="Q435" s="14">
        <v>6</v>
      </c>
      <c r="R435" s="93">
        <v>135</v>
      </c>
      <c r="S435" s="93">
        <v>18</v>
      </c>
      <c r="T435" s="17">
        <v>5.7</v>
      </c>
      <c r="U435" s="110" t="s">
        <v>85</v>
      </c>
      <c r="V435" s="43">
        <v>87</v>
      </c>
      <c r="W435" s="44">
        <v>34.568482710588803</v>
      </c>
      <c r="X435" s="52">
        <v>2650</v>
      </c>
      <c r="Y435" s="48" t="s">
        <v>5824</v>
      </c>
      <c r="Z435" s="45" t="s">
        <v>196</v>
      </c>
      <c r="AA435" s="369" t="str">
        <f t="shared" si="44"/>
        <v>20x9, 6x135, 18 OS</v>
      </c>
      <c r="AB435" s="12" t="s">
        <v>2193</v>
      </c>
      <c r="AC435" s="92">
        <f>_xlfn.IFNA(VLOOKUP(AB435,ACCESSORIES!F:K,6,FALSE),"N/A")</f>
        <v>33</v>
      </c>
      <c r="AD435" s="82" t="s">
        <v>85</v>
      </c>
      <c r="AE435" s="88" t="s">
        <v>1899</v>
      </c>
      <c r="AF435" s="15" t="s">
        <v>85</v>
      </c>
      <c r="AG435" s="32" t="s">
        <v>2629</v>
      </c>
      <c r="AH435" s="9">
        <f>_xlfn.IFNA(VLOOKUP(AG435,ACCESSORIES!F:K,6,FALSE),"N/A")</f>
        <v>1.1000000000000001</v>
      </c>
      <c r="AI435" s="12" t="s">
        <v>266</v>
      </c>
      <c r="AJ435" s="3" t="s">
        <v>85</v>
      </c>
      <c r="AK435" s="3" t="s">
        <v>85</v>
      </c>
      <c r="AL435" s="3" t="s">
        <v>85</v>
      </c>
      <c r="AM435" s="14">
        <v>16</v>
      </c>
      <c r="AN435" s="14">
        <v>175</v>
      </c>
      <c r="AO435" s="76">
        <v>4</v>
      </c>
      <c r="AP435" s="76">
        <v>20</v>
      </c>
      <c r="AQ435" s="76">
        <v>39</v>
      </c>
      <c r="AR435" s="76">
        <v>41</v>
      </c>
      <c r="AS435" s="76">
        <v>244</v>
      </c>
      <c r="AT435" s="111">
        <v>239</v>
      </c>
      <c r="AU435" s="86">
        <v>87</v>
      </c>
      <c r="AV435" s="55">
        <v>37</v>
      </c>
      <c r="AW435" s="55">
        <v>37</v>
      </c>
      <c r="AX435" s="55">
        <v>54</v>
      </c>
      <c r="AY435" s="3" t="s">
        <v>85</v>
      </c>
      <c r="AZ435" s="104" t="str">
        <f>_xlfn.IFNA(VLOOKUP(AY435,ACCESSORIES!F:K,6,FALSE),"N/A")</f>
        <v>N/A</v>
      </c>
      <c r="BA435" s="3" t="s">
        <v>85</v>
      </c>
      <c r="BB435" s="104" t="str">
        <f>_xlfn.IFNA(VLOOKUP(BA435,ACCESSORIES!F:K,6,FALSE),"N/A")</f>
        <v>N/A</v>
      </c>
      <c r="BC435" s="79">
        <v>38.568482710588803</v>
      </c>
      <c r="BD435" s="57">
        <v>22.6</v>
      </c>
      <c r="BE435" s="57">
        <v>22.6</v>
      </c>
      <c r="BF435" s="57">
        <v>11.6</v>
      </c>
      <c r="BG435" s="15">
        <v>24</v>
      </c>
      <c r="BH435" s="122" t="s">
        <v>3551</v>
      </c>
      <c r="BI435" s="51" t="s">
        <v>4217</v>
      </c>
      <c r="BJ435" s="30" t="s">
        <v>4233</v>
      </c>
      <c r="BK435" s="30" t="s">
        <v>5857</v>
      </c>
      <c r="BL435" s="30" t="s">
        <v>2862</v>
      </c>
      <c r="BM435" s="30" t="s">
        <v>5881</v>
      </c>
      <c r="BN435" s="83" t="s">
        <v>5892</v>
      </c>
      <c r="BO435" s="83" t="s">
        <v>5871</v>
      </c>
      <c r="BP435" s="83" t="s">
        <v>4480</v>
      </c>
      <c r="BQ435" s="83" t="s">
        <v>4235</v>
      </c>
      <c r="BR435" s="83"/>
      <c r="BS435" s="83"/>
      <c r="BT435" s="351" t="s">
        <v>3819</v>
      </c>
      <c r="BU435" s="363" t="s">
        <v>3820</v>
      </c>
      <c r="BV435" s="351" t="s">
        <v>3821</v>
      </c>
      <c r="BW435" s="363" t="s">
        <v>3822</v>
      </c>
      <c r="BX435" s="96" t="str">
        <f t="shared" si="46"/>
        <v>MR315, 20x9, +18mm Offset, 6x135, 87mm Centerbore, Machined - Clear Coat</v>
      </c>
      <c r="BY435" s="83" t="s">
        <v>4044</v>
      </c>
      <c r="BZ435" s="83" t="s">
        <v>4045</v>
      </c>
      <c r="CA435" s="83" t="str">
        <f t="shared" si="48"/>
        <v>STREET (3XX)</v>
      </c>
    </row>
    <row r="436" spans="1:79" s="39" customFormat="1" ht="15" customHeight="1">
      <c r="A436" s="23">
        <f t="shared" si="45"/>
        <v>434</v>
      </c>
      <c r="B436" s="112" t="s">
        <v>84</v>
      </c>
      <c r="C436" s="112" t="s">
        <v>1072</v>
      </c>
      <c r="D436" s="112" t="s">
        <v>2119</v>
      </c>
      <c r="E436" s="94" t="str">
        <f>CONCATENATE(LEFT(D436,5),VLOOKUP(CONCATENATE(N436,"x",O436),'PART NUMBER GUIDE'!$B$9:$C$45,2,FALSE),VLOOKUP(CONCATENATE(P436, V436), 'PART NUMBER GUIDE'!$Q$6:$R$84, 2, FALSE),VLOOKUP(Y436,'PART NUMBER GUIDE'!$J$8:$K$37,2, FALSE),IF(U436="N/A",IF(ABS(S436)&lt;10,"0"&amp;ABS(S436),ABS(S436)),CONCATENATE(LEFT(U436,1),RIGHT(U436,1))), F436, G436)</f>
        <v>MR31529016118</v>
      </c>
      <c r="F436" s="93"/>
      <c r="G436" s="93"/>
      <c r="H436" s="45" t="s">
        <v>6014</v>
      </c>
      <c r="I436" s="375">
        <v>44517</v>
      </c>
      <c r="J436" s="43" t="s">
        <v>1265</v>
      </c>
      <c r="K436" s="400">
        <v>463.5</v>
      </c>
      <c r="L436" s="95">
        <f t="shared" si="47"/>
        <v>463.5</v>
      </c>
      <c r="M436" s="402"/>
      <c r="N436" s="93">
        <v>20</v>
      </c>
      <c r="O436" s="8">
        <v>9</v>
      </c>
      <c r="P436" s="105" t="str">
        <f t="shared" si="43"/>
        <v>6x135</v>
      </c>
      <c r="Q436" s="14">
        <v>6</v>
      </c>
      <c r="R436" s="93">
        <v>135</v>
      </c>
      <c r="S436" s="93">
        <v>18</v>
      </c>
      <c r="T436" s="17">
        <v>5.7</v>
      </c>
      <c r="U436" s="110" t="s">
        <v>85</v>
      </c>
      <c r="V436" s="43">
        <v>87</v>
      </c>
      <c r="W436" s="44">
        <v>34.568482710588803</v>
      </c>
      <c r="X436" s="52">
        <v>2650</v>
      </c>
      <c r="Y436" s="80" t="s">
        <v>5842</v>
      </c>
      <c r="Z436" s="12" t="s">
        <v>3004</v>
      </c>
      <c r="AA436" s="369" t="str">
        <f t="shared" si="44"/>
        <v>20x9, 6x135, 18 OS</v>
      </c>
      <c r="AB436" s="12" t="s">
        <v>2193</v>
      </c>
      <c r="AC436" s="92">
        <f>_xlfn.IFNA(VLOOKUP(AB436,ACCESSORIES!F:K,6,FALSE),"N/A")</f>
        <v>33</v>
      </c>
      <c r="AD436" s="82" t="s">
        <v>85</v>
      </c>
      <c r="AE436" s="88" t="s">
        <v>1899</v>
      </c>
      <c r="AF436" s="15" t="s">
        <v>85</v>
      </c>
      <c r="AG436" s="32" t="s">
        <v>2629</v>
      </c>
      <c r="AH436" s="9">
        <f>_xlfn.IFNA(VLOOKUP(AG436,ACCESSORIES!F:K,6,FALSE),"N/A")</f>
        <v>1.1000000000000001</v>
      </c>
      <c r="AI436" s="12" t="s">
        <v>266</v>
      </c>
      <c r="AJ436" s="3" t="s">
        <v>85</v>
      </c>
      <c r="AK436" s="3" t="s">
        <v>85</v>
      </c>
      <c r="AL436" s="3" t="s">
        <v>85</v>
      </c>
      <c r="AM436" s="14">
        <v>16</v>
      </c>
      <c r="AN436" s="14">
        <v>175</v>
      </c>
      <c r="AO436" s="76">
        <v>4</v>
      </c>
      <c r="AP436" s="76">
        <v>20</v>
      </c>
      <c r="AQ436" s="76">
        <v>39</v>
      </c>
      <c r="AR436" s="76">
        <v>41</v>
      </c>
      <c r="AS436" s="76">
        <v>244</v>
      </c>
      <c r="AT436" s="111">
        <v>239</v>
      </c>
      <c r="AU436" s="86">
        <v>87</v>
      </c>
      <c r="AV436" s="55">
        <v>37</v>
      </c>
      <c r="AW436" s="55">
        <v>37</v>
      </c>
      <c r="AX436" s="55">
        <v>54</v>
      </c>
      <c r="AY436" s="3" t="s">
        <v>85</v>
      </c>
      <c r="AZ436" s="104" t="str">
        <f>_xlfn.IFNA(VLOOKUP(AY436,ACCESSORIES!F:K,6,FALSE),"N/A")</f>
        <v>N/A</v>
      </c>
      <c r="BA436" s="3" t="s">
        <v>85</v>
      </c>
      <c r="BB436" s="104" t="str">
        <f>_xlfn.IFNA(VLOOKUP(BA436,ACCESSORIES!F:K,6,FALSE),"N/A")</f>
        <v>N/A</v>
      </c>
      <c r="BC436" s="79">
        <v>38.568482710588803</v>
      </c>
      <c r="BD436" s="57">
        <v>22.6</v>
      </c>
      <c r="BE436" s="57">
        <v>22.6</v>
      </c>
      <c r="BF436" s="57">
        <v>11.6</v>
      </c>
      <c r="BG436" s="15">
        <v>24</v>
      </c>
      <c r="BH436" s="122" t="s">
        <v>3551</v>
      </c>
      <c r="BI436" s="51" t="s">
        <v>4217</v>
      </c>
      <c r="BJ436" s="30" t="s">
        <v>4233</v>
      </c>
      <c r="BK436" s="30" t="s">
        <v>5857</v>
      </c>
      <c r="BL436" s="30" t="s">
        <v>2862</v>
      </c>
      <c r="BM436" s="30" t="s">
        <v>5881</v>
      </c>
      <c r="BN436" s="83" t="s">
        <v>5892</v>
      </c>
      <c r="BO436" s="83" t="s">
        <v>5871</v>
      </c>
      <c r="BP436" s="83" t="s">
        <v>4480</v>
      </c>
      <c r="BQ436" s="83" t="s">
        <v>4235</v>
      </c>
      <c r="BR436" s="83"/>
      <c r="BS436" s="83"/>
      <c r="BT436" s="351" t="s">
        <v>3815</v>
      </c>
      <c r="BU436" s="363" t="s">
        <v>3816</v>
      </c>
      <c r="BV436" s="351" t="s">
        <v>3817</v>
      </c>
      <c r="BW436" s="363" t="s">
        <v>3818</v>
      </c>
      <c r="BX436" s="96" t="str">
        <f t="shared" si="46"/>
        <v>MR315, 20x9, +18mm Offset, 6x135, 87mm Centerbore, Gold - Black Lip</v>
      </c>
      <c r="BY436" s="83" t="s">
        <v>4044</v>
      </c>
      <c r="BZ436" s="83" t="s">
        <v>4045</v>
      </c>
      <c r="CA436" s="83" t="str">
        <f t="shared" si="48"/>
        <v>STREET (3XX)</v>
      </c>
    </row>
    <row r="437" spans="1:79" s="39" customFormat="1" ht="15" customHeight="1">
      <c r="A437" s="23">
        <f t="shared" si="45"/>
        <v>435</v>
      </c>
      <c r="B437" s="112" t="s">
        <v>84</v>
      </c>
      <c r="C437" s="112" t="s">
        <v>1072</v>
      </c>
      <c r="D437" s="112" t="s">
        <v>2119</v>
      </c>
      <c r="E437" s="94" t="str">
        <f>CONCATENATE(LEFT(D437,5),VLOOKUP(CONCATENATE(N437,"x",O437),'PART NUMBER GUIDE'!$B$9:$C$45,2,FALSE),VLOOKUP(CONCATENATE(P437, V437), 'PART NUMBER GUIDE'!$Q$6:$R$84, 2, FALSE),VLOOKUP(Y437,'PART NUMBER GUIDE'!$J$8:$K$37,2, FALSE),IF(U437="N/A",IF(ABS(S437)&lt;10,"0"&amp;ABS(S437),ABS(S437)),CONCATENATE(LEFT(U437,1),RIGHT(U437,1))), F437, G437)</f>
        <v>MR31529060518</v>
      </c>
      <c r="F437" s="93"/>
      <c r="G437" s="93"/>
      <c r="H437" s="45" t="s">
        <v>6015</v>
      </c>
      <c r="I437" s="375">
        <v>44517</v>
      </c>
      <c r="J437" s="43" t="s">
        <v>1265</v>
      </c>
      <c r="K437" s="400">
        <v>431</v>
      </c>
      <c r="L437" s="95">
        <f t="shared" si="47"/>
        <v>431</v>
      </c>
      <c r="M437" s="402"/>
      <c r="N437" s="93">
        <v>20</v>
      </c>
      <c r="O437" s="8">
        <v>9</v>
      </c>
      <c r="P437" s="105" t="str">
        <f t="shared" si="43"/>
        <v>6x5.5</v>
      </c>
      <c r="Q437" s="14">
        <v>6</v>
      </c>
      <c r="R437" s="93">
        <v>5.5</v>
      </c>
      <c r="S437" s="93">
        <v>18</v>
      </c>
      <c r="T437" s="17">
        <v>5.7</v>
      </c>
      <c r="U437" s="110" t="s">
        <v>85</v>
      </c>
      <c r="V437" s="43">
        <v>106.25</v>
      </c>
      <c r="W437" s="44">
        <v>37.18</v>
      </c>
      <c r="X437" s="52">
        <v>2650</v>
      </c>
      <c r="Y437" s="12" t="s">
        <v>2309</v>
      </c>
      <c r="Z437" s="45" t="s">
        <v>3002</v>
      </c>
      <c r="AA437" s="369" t="str">
        <f t="shared" si="44"/>
        <v>20x9, 6x5.5, 18 OS</v>
      </c>
      <c r="AB437" s="12" t="s">
        <v>2683</v>
      </c>
      <c r="AC437" s="92">
        <f>_xlfn.IFNA(VLOOKUP(AB437,ACCESSORIES!F:K,6,FALSE),"N/A")</f>
        <v>33</v>
      </c>
      <c r="AD437" s="15" t="s">
        <v>85</v>
      </c>
      <c r="AE437" s="15" t="s">
        <v>1899</v>
      </c>
      <c r="AF437" s="14" t="s">
        <v>85</v>
      </c>
      <c r="AG437" s="32" t="s">
        <v>2629</v>
      </c>
      <c r="AH437" s="9">
        <f>_xlfn.IFNA(VLOOKUP(AG437,ACCESSORIES!F:K,6,FALSE),"N/A")</f>
        <v>1.1000000000000001</v>
      </c>
      <c r="AI437" s="12" t="s">
        <v>266</v>
      </c>
      <c r="AJ437" s="298" t="s">
        <v>1712</v>
      </c>
      <c r="AK437" s="41">
        <f>VLOOKUP(AJ437,ACCESSORIES!F:K,6,FALSE)</f>
        <v>2.75</v>
      </c>
      <c r="AL437" s="3">
        <v>78.3</v>
      </c>
      <c r="AM437" s="14">
        <v>16</v>
      </c>
      <c r="AN437" s="14">
        <v>175</v>
      </c>
      <c r="AO437" s="76">
        <v>4</v>
      </c>
      <c r="AP437" s="76">
        <v>20</v>
      </c>
      <c r="AQ437" s="76">
        <v>39</v>
      </c>
      <c r="AR437" s="76">
        <v>41</v>
      </c>
      <c r="AS437" s="76">
        <v>244</v>
      </c>
      <c r="AT437" s="111">
        <v>239</v>
      </c>
      <c r="AU437" s="86">
        <v>106.25</v>
      </c>
      <c r="AV437" s="55">
        <v>44</v>
      </c>
      <c r="AW437" s="55">
        <v>44</v>
      </c>
      <c r="AX437" s="55">
        <v>54</v>
      </c>
      <c r="AY437" s="3" t="s">
        <v>85</v>
      </c>
      <c r="AZ437" s="104" t="str">
        <f>_xlfn.IFNA(VLOOKUP(AY437,ACCESSORIES!F:K,6,FALSE),"N/A")</f>
        <v>N/A</v>
      </c>
      <c r="BA437" s="3" t="s">
        <v>85</v>
      </c>
      <c r="BB437" s="104" t="str">
        <f>_xlfn.IFNA(VLOOKUP(BA437,ACCESSORIES!F:K,6,FALSE),"N/A")</f>
        <v>N/A</v>
      </c>
      <c r="BC437" s="79">
        <v>44.15</v>
      </c>
      <c r="BD437" s="57">
        <v>22.6</v>
      </c>
      <c r="BE437" s="57">
        <v>22.6</v>
      </c>
      <c r="BF437" s="57">
        <v>11.6</v>
      </c>
      <c r="BG437" s="15">
        <v>24</v>
      </c>
      <c r="BH437" s="122" t="s">
        <v>3551</v>
      </c>
      <c r="BI437" s="51" t="s">
        <v>4217</v>
      </c>
      <c r="BJ437" s="30" t="s">
        <v>4233</v>
      </c>
      <c r="BK437" s="30" t="s">
        <v>5857</v>
      </c>
      <c r="BL437" s="30" t="s">
        <v>2862</v>
      </c>
      <c r="BM437" s="30" t="s">
        <v>5881</v>
      </c>
      <c r="BN437" s="83" t="s">
        <v>5892</v>
      </c>
      <c r="BO437" s="83" t="s">
        <v>5871</v>
      </c>
      <c r="BP437" s="83" t="s">
        <v>4480</v>
      </c>
      <c r="BQ437" s="83" t="s">
        <v>4235</v>
      </c>
      <c r="BR437" s="83"/>
      <c r="BS437" s="83"/>
      <c r="BT437" s="351" t="s">
        <v>3811</v>
      </c>
      <c r="BU437" s="363" t="s">
        <v>3812</v>
      </c>
      <c r="BV437" s="351" t="s">
        <v>3813</v>
      </c>
      <c r="BW437" s="363" t="s">
        <v>3814</v>
      </c>
      <c r="BX437" s="96" t="str">
        <f t="shared" si="46"/>
        <v>MR315, 20x9, +18mm Offset, 6x5.5, 106.25mm Centerbore, Matte Black</v>
      </c>
      <c r="BY437" s="83" t="s">
        <v>4044</v>
      </c>
      <c r="BZ437" s="83" t="s">
        <v>4045</v>
      </c>
      <c r="CA437" s="83" t="str">
        <f t="shared" si="48"/>
        <v>STREET (3XX)</v>
      </c>
    </row>
    <row r="438" spans="1:79" s="39" customFormat="1" ht="15" customHeight="1">
      <c r="A438" s="23">
        <f t="shared" si="45"/>
        <v>436</v>
      </c>
      <c r="B438" s="112" t="s">
        <v>84</v>
      </c>
      <c r="C438" s="112" t="s">
        <v>1072</v>
      </c>
      <c r="D438" s="112" t="s">
        <v>2119</v>
      </c>
      <c r="E438" s="94" t="str">
        <f>CONCATENATE(LEFT(D438,5),VLOOKUP(CONCATENATE(N438,"x",O438),'PART NUMBER GUIDE'!$B$9:$C$45,2,FALSE),VLOOKUP(CONCATENATE(P438, V438), 'PART NUMBER GUIDE'!$Q$6:$R$84, 2, FALSE),VLOOKUP(Y438,'PART NUMBER GUIDE'!$J$8:$K$37,2, FALSE),IF(U438="N/A",IF(ABS(S438)&lt;10,"0"&amp;ABS(S438),ABS(S438)),CONCATENATE(LEFT(U438,1),RIGHT(U438,1))), F438, G438)</f>
        <v>MR31529060318</v>
      </c>
      <c r="F438" s="93"/>
      <c r="G438" s="93"/>
      <c r="H438" s="45" t="s">
        <v>6016</v>
      </c>
      <c r="I438" s="375">
        <v>44517</v>
      </c>
      <c r="J438" s="43" t="s">
        <v>1266</v>
      </c>
      <c r="K438" s="400">
        <v>431</v>
      </c>
      <c r="L438" s="95">
        <f t="shared" si="47"/>
        <v>431</v>
      </c>
      <c r="M438" s="402"/>
      <c r="N438" s="93">
        <v>20</v>
      </c>
      <c r="O438" s="8">
        <v>9</v>
      </c>
      <c r="P438" s="105" t="str">
        <f t="shared" si="43"/>
        <v>6x5.5</v>
      </c>
      <c r="Q438" s="14">
        <v>6</v>
      </c>
      <c r="R438" s="93">
        <v>5.5</v>
      </c>
      <c r="S438" s="93">
        <v>18</v>
      </c>
      <c r="T438" s="17">
        <v>5.7</v>
      </c>
      <c r="U438" s="110" t="s">
        <v>85</v>
      </c>
      <c r="V438" s="43">
        <v>106.25</v>
      </c>
      <c r="W438" s="44">
        <v>34.50234403193334</v>
      </c>
      <c r="X438" s="52">
        <v>2650</v>
      </c>
      <c r="Y438" s="48" t="s">
        <v>5824</v>
      </c>
      <c r="Z438" s="45" t="s">
        <v>196</v>
      </c>
      <c r="AA438" s="369" t="str">
        <f t="shared" si="44"/>
        <v>20x9, 6x5.5, 18 OS</v>
      </c>
      <c r="AB438" s="12" t="s">
        <v>2683</v>
      </c>
      <c r="AC438" s="92">
        <f>_xlfn.IFNA(VLOOKUP(AB438,ACCESSORIES!F:K,6,FALSE),"N/A")</f>
        <v>33</v>
      </c>
      <c r="AD438" s="15" t="s">
        <v>85</v>
      </c>
      <c r="AE438" s="15" t="s">
        <v>1899</v>
      </c>
      <c r="AF438" s="14" t="s">
        <v>85</v>
      </c>
      <c r="AG438" s="32" t="s">
        <v>2629</v>
      </c>
      <c r="AH438" s="9">
        <f>_xlfn.IFNA(VLOOKUP(AG438,ACCESSORIES!F:K,6,FALSE),"N/A")</f>
        <v>1.1000000000000001</v>
      </c>
      <c r="AI438" s="12" t="s">
        <v>266</v>
      </c>
      <c r="AJ438" s="298" t="s">
        <v>1712</v>
      </c>
      <c r="AK438" s="41">
        <f>VLOOKUP(AJ438,ACCESSORIES!F:K,6,FALSE)</f>
        <v>2.75</v>
      </c>
      <c r="AL438" s="3">
        <v>78.3</v>
      </c>
      <c r="AM438" s="14">
        <v>16</v>
      </c>
      <c r="AN438" s="14">
        <v>175</v>
      </c>
      <c r="AO438" s="76">
        <v>4</v>
      </c>
      <c r="AP438" s="76">
        <v>20</v>
      </c>
      <c r="AQ438" s="76">
        <v>39</v>
      </c>
      <c r="AR438" s="76">
        <v>41</v>
      </c>
      <c r="AS438" s="76">
        <v>244</v>
      </c>
      <c r="AT438" s="111">
        <v>239</v>
      </c>
      <c r="AU438" s="86">
        <v>106.25</v>
      </c>
      <c r="AV438" s="55">
        <v>44</v>
      </c>
      <c r="AW438" s="55">
        <v>44</v>
      </c>
      <c r="AX438" s="55">
        <v>54</v>
      </c>
      <c r="AY438" s="3" t="s">
        <v>85</v>
      </c>
      <c r="AZ438" s="104" t="str">
        <f>_xlfn.IFNA(VLOOKUP(AY438,ACCESSORIES!F:K,6,FALSE),"N/A")</f>
        <v>N/A</v>
      </c>
      <c r="BA438" s="3" t="s">
        <v>85</v>
      </c>
      <c r="BB438" s="104" t="str">
        <f>_xlfn.IFNA(VLOOKUP(BA438,ACCESSORIES!F:K,6,FALSE),"N/A")</f>
        <v>N/A</v>
      </c>
      <c r="BC438" s="79">
        <v>38.50234403193334</v>
      </c>
      <c r="BD438" s="57">
        <v>22.6</v>
      </c>
      <c r="BE438" s="57">
        <v>22.6</v>
      </c>
      <c r="BF438" s="57">
        <v>11.6</v>
      </c>
      <c r="BG438" s="15">
        <v>24</v>
      </c>
      <c r="BH438" s="122" t="s">
        <v>3551</v>
      </c>
      <c r="BI438" s="51" t="s">
        <v>4217</v>
      </c>
      <c r="BJ438" s="30" t="s">
        <v>4233</v>
      </c>
      <c r="BK438" s="30" t="s">
        <v>5857</v>
      </c>
      <c r="BL438" s="30" t="s">
        <v>2862</v>
      </c>
      <c r="BM438" s="30" t="s">
        <v>5881</v>
      </c>
      <c r="BN438" s="83" t="s">
        <v>5892</v>
      </c>
      <c r="BO438" s="83" t="s">
        <v>5871</v>
      </c>
      <c r="BP438" s="83" t="s">
        <v>4480</v>
      </c>
      <c r="BQ438" s="83" t="s">
        <v>4235</v>
      </c>
      <c r="BR438" s="83"/>
      <c r="BS438" s="83"/>
      <c r="BT438" s="351" t="s">
        <v>3819</v>
      </c>
      <c r="BU438" s="363" t="s">
        <v>3820</v>
      </c>
      <c r="BV438" s="351" t="s">
        <v>3821</v>
      </c>
      <c r="BW438" s="363" t="s">
        <v>3822</v>
      </c>
      <c r="BX438" s="96" t="str">
        <f t="shared" si="46"/>
        <v>MR315, 20x9, +18mm Offset, 6x5.5, 106.25mm Centerbore, Machined - Clear Coat</v>
      </c>
      <c r="BY438" s="83" t="s">
        <v>4044</v>
      </c>
      <c r="BZ438" s="83" t="s">
        <v>4045</v>
      </c>
      <c r="CA438" s="83" t="str">
        <f t="shared" si="48"/>
        <v>STREET (3XX)</v>
      </c>
    </row>
    <row r="439" spans="1:79" s="39" customFormat="1" ht="15" customHeight="1">
      <c r="A439" s="23">
        <f t="shared" si="45"/>
        <v>437</v>
      </c>
      <c r="B439" s="112" t="s">
        <v>84</v>
      </c>
      <c r="C439" s="112" t="s">
        <v>1072</v>
      </c>
      <c r="D439" s="112" t="s">
        <v>2119</v>
      </c>
      <c r="E439" s="94" t="str">
        <f>CONCATENATE(LEFT(D439,5),VLOOKUP(CONCATENATE(N439,"x",O439),'PART NUMBER GUIDE'!$B$9:$C$45,2,FALSE),VLOOKUP(CONCATENATE(P439, V439), 'PART NUMBER GUIDE'!$Q$6:$R$84, 2, FALSE),VLOOKUP(Y439,'PART NUMBER GUIDE'!$J$8:$K$37,2, FALSE),IF(U439="N/A",IF(ABS(S439)&lt;10,"0"&amp;ABS(S439),ABS(S439)),CONCATENATE(LEFT(U439,1),RIGHT(U439,1))), F439, G439)</f>
        <v>MR31529060118</v>
      </c>
      <c r="F439" s="93"/>
      <c r="G439" s="93"/>
      <c r="H439" s="45" t="s">
        <v>6017</v>
      </c>
      <c r="I439" s="375">
        <v>44517</v>
      </c>
      <c r="J439" s="43" t="s">
        <v>1265</v>
      </c>
      <c r="K439" s="400">
        <v>463.5</v>
      </c>
      <c r="L439" s="95">
        <f t="shared" si="47"/>
        <v>463.5</v>
      </c>
      <c r="M439" s="402"/>
      <c r="N439" s="93">
        <v>20</v>
      </c>
      <c r="O439" s="8">
        <v>9</v>
      </c>
      <c r="P439" s="105" t="str">
        <f t="shared" si="43"/>
        <v>6x5.5</v>
      </c>
      <c r="Q439" s="14">
        <v>6</v>
      </c>
      <c r="R439" s="93">
        <v>5.5</v>
      </c>
      <c r="S439" s="93">
        <v>18</v>
      </c>
      <c r="T439" s="17">
        <v>5.7</v>
      </c>
      <c r="U439" s="110" t="s">
        <v>85</v>
      </c>
      <c r="V439" s="43">
        <v>106.25</v>
      </c>
      <c r="W439" s="44">
        <v>34.50234403193334</v>
      </c>
      <c r="X439" s="52">
        <v>2650</v>
      </c>
      <c r="Y439" s="80" t="s">
        <v>5842</v>
      </c>
      <c r="Z439" s="12" t="s">
        <v>3004</v>
      </c>
      <c r="AA439" s="369" t="str">
        <f t="shared" si="44"/>
        <v>20x9, 6x5.5, 18 OS</v>
      </c>
      <c r="AB439" s="12" t="s">
        <v>2683</v>
      </c>
      <c r="AC439" s="92">
        <f>_xlfn.IFNA(VLOOKUP(AB439,ACCESSORIES!F:K,6,FALSE),"N/A")</f>
        <v>33</v>
      </c>
      <c r="AD439" s="15" t="s">
        <v>85</v>
      </c>
      <c r="AE439" s="15" t="s">
        <v>1899</v>
      </c>
      <c r="AF439" s="14" t="s">
        <v>85</v>
      </c>
      <c r="AG439" s="32" t="s">
        <v>2629</v>
      </c>
      <c r="AH439" s="9">
        <f>_xlfn.IFNA(VLOOKUP(AG439,ACCESSORIES!F:K,6,FALSE),"N/A")</f>
        <v>1.1000000000000001</v>
      </c>
      <c r="AI439" s="12" t="s">
        <v>266</v>
      </c>
      <c r="AJ439" s="298" t="s">
        <v>1712</v>
      </c>
      <c r="AK439" s="41">
        <f>VLOOKUP(AJ439,ACCESSORIES!F:K,6,FALSE)</f>
        <v>2.75</v>
      </c>
      <c r="AL439" s="3">
        <v>78.3</v>
      </c>
      <c r="AM439" s="14">
        <v>16</v>
      </c>
      <c r="AN439" s="14">
        <v>175</v>
      </c>
      <c r="AO439" s="76">
        <v>4</v>
      </c>
      <c r="AP439" s="76">
        <v>20</v>
      </c>
      <c r="AQ439" s="76">
        <v>39</v>
      </c>
      <c r="AR439" s="76">
        <v>41</v>
      </c>
      <c r="AS439" s="76">
        <v>244</v>
      </c>
      <c r="AT439" s="111">
        <v>239</v>
      </c>
      <c r="AU439" s="86">
        <v>106.25</v>
      </c>
      <c r="AV439" s="55">
        <v>44</v>
      </c>
      <c r="AW439" s="55">
        <v>44</v>
      </c>
      <c r="AX439" s="55">
        <v>54</v>
      </c>
      <c r="AY439" s="3" t="s">
        <v>85</v>
      </c>
      <c r="AZ439" s="104" t="str">
        <f>_xlfn.IFNA(VLOOKUP(AY439,ACCESSORIES!F:K,6,FALSE),"N/A")</f>
        <v>N/A</v>
      </c>
      <c r="BA439" s="3" t="s">
        <v>85</v>
      </c>
      <c r="BB439" s="104" t="str">
        <f>_xlfn.IFNA(VLOOKUP(BA439,ACCESSORIES!F:K,6,FALSE),"N/A")</f>
        <v>N/A</v>
      </c>
      <c r="BC439" s="79">
        <v>38.50234403193334</v>
      </c>
      <c r="BD439" s="57">
        <v>22.6</v>
      </c>
      <c r="BE439" s="57">
        <v>22.6</v>
      </c>
      <c r="BF439" s="57">
        <v>11.6</v>
      </c>
      <c r="BG439" s="15">
        <v>24</v>
      </c>
      <c r="BH439" s="122" t="s">
        <v>3551</v>
      </c>
      <c r="BI439" s="51" t="s">
        <v>4217</v>
      </c>
      <c r="BJ439" s="30" t="s">
        <v>4233</v>
      </c>
      <c r="BK439" s="30" t="s">
        <v>5857</v>
      </c>
      <c r="BL439" s="30" t="s">
        <v>2862</v>
      </c>
      <c r="BM439" s="30" t="s">
        <v>5881</v>
      </c>
      <c r="BN439" s="83" t="s">
        <v>5892</v>
      </c>
      <c r="BO439" s="83" t="s">
        <v>5871</v>
      </c>
      <c r="BP439" s="83" t="s">
        <v>4480</v>
      </c>
      <c r="BQ439" s="83" t="s">
        <v>4235</v>
      </c>
      <c r="BR439" s="83"/>
      <c r="BS439" s="83"/>
      <c r="BT439" s="351" t="s">
        <v>3815</v>
      </c>
      <c r="BU439" s="363" t="s">
        <v>3816</v>
      </c>
      <c r="BV439" s="351" t="s">
        <v>3817</v>
      </c>
      <c r="BW439" s="363" t="s">
        <v>3818</v>
      </c>
      <c r="BX439" s="96" t="str">
        <f t="shared" si="46"/>
        <v>MR315, 20x9, +18mm Offset, 6x5.5, 106.25mm Centerbore, Gold - Black Lip</v>
      </c>
      <c r="BY439" s="83" t="s">
        <v>4044</v>
      </c>
      <c r="BZ439" s="83" t="s">
        <v>4045</v>
      </c>
      <c r="CA439" s="83" t="str">
        <f t="shared" si="48"/>
        <v>STREET (3XX)</v>
      </c>
    </row>
    <row r="440" spans="1:79" s="39" customFormat="1" ht="15" customHeight="1">
      <c r="A440" s="23">
        <f t="shared" si="45"/>
        <v>438</v>
      </c>
      <c r="B440" s="112" t="s">
        <v>84</v>
      </c>
      <c r="C440" s="112" t="s">
        <v>1072</v>
      </c>
      <c r="D440" s="112" t="s">
        <v>2119</v>
      </c>
      <c r="E440" s="94" t="str">
        <f>CONCATENATE(LEFT(D440,5),VLOOKUP(CONCATENATE(N440,"x",O440),'PART NUMBER GUIDE'!$B$9:$C$45,2,FALSE),VLOOKUP(CONCATENATE(P440, V440), 'PART NUMBER GUIDE'!$Q$6:$R$84, 2, FALSE),VLOOKUP(Y440,'PART NUMBER GUIDE'!$J$8:$K$37,2, FALSE),IF(U440="N/A",IF(ABS(S440)&lt;10,"0"&amp;ABS(S440),ABS(S440)),CONCATENATE(LEFT(U440,1),RIGHT(U440,1))), F440, G440)</f>
        <v>MR31529060500</v>
      </c>
      <c r="F440" s="93"/>
      <c r="G440" s="93"/>
      <c r="H440" s="45" t="s">
        <v>6018</v>
      </c>
      <c r="I440" s="375">
        <v>44517</v>
      </c>
      <c r="J440" s="43" t="s">
        <v>1265</v>
      </c>
      <c r="K440" s="400">
        <v>431</v>
      </c>
      <c r="L440" s="95">
        <f t="shared" si="47"/>
        <v>431</v>
      </c>
      <c r="M440" s="402"/>
      <c r="N440" s="93">
        <v>20</v>
      </c>
      <c r="O440" s="8">
        <v>9</v>
      </c>
      <c r="P440" s="105" t="str">
        <f t="shared" si="43"/>
        <v>6x5.5</v>
      </c>
      <c r="Q440" s="14">
        <v>6</v>
      </c>
      <c r="R440" s="93">
        <v>5.5</v>
      </c>
      <c r="S440" s="93">
        <v>0</v>
      </c>
      <c r="T440" s="17">
        <v>5</v>
      </c>
      <c r="U440" s="110" t="s">
        <v>85</v>
      </c>
      <c r="V440" s="43">
        <v>106.25</v>
      </c>
      <c r="W440" s="44">
        <v>35.516470437983777</v>
      </c>
      <c r="X440" s="52">
        <v>2650</v>
      </c>
      <c r="Y440" s="12" t="s">
        <v>2309</v>
      </c>
      <c r="Z440" s="45" t="s">
        <v>3002</v>
      </c>
      <c r="AA440" s="369" t="str">
        <f t="shared" si="44"/>
        <v>20x9, 6x5.5, 0 OS</v>
      </c>
      <c r="AB440" s="12" t="s">
        <v>2683</v>
      </c>
      <c r="AC440" s="92">
        <f>_xlfn.IFNA(VLOOKUP(AB440,ACCESSORIES!F:K,6,FALSE),"N/A")</f>
        <v>33</v>
      </c>
      <c r="AD440" s="15" t="s">
        <v>85</v>
      </c>
      <c r="AE440" s="15" t="s">
        <v>1899</v>
      </c>
      <c r="AF440" s="14" t="s">
        <v>85</v>
      </c>
      <c r="AG440" s="32" t="s">
        <v>2629</v>
      </c>
      <c r="AH440" s="9">
        <f>_xlfn.IFNA(VLOOKUP(AG440,ACCESSORIES!F:K,6,FALSE),"N/A")</f>
        <v>1.1000000000000001</v>
      </c>
      <c r="AI440" s="12" t="s">
        <v>266</v>
      </c>
      <c r="AJ440" s="298" t="s">
        <v>1712</v>
      </c>
      <c r="AK440" s="41">
        <f>VLOOKUP(AJ440,ACCESSORIES!F:K,6,FALSE)</f>
        <v>2.75</v>
      </c>
      <c r="AL440" s="3">
        <v>78.3</v>
      </c>
      <c r="AM440" s="14">
        <v>16</v>
      </c>
      <c r="AN440" s="14">
        <v>175</v>
      </c>
      <c r="AO440" s="76">
        <v>4</v>
      </c>
      <c r="AP440" s="76">
        <v>20</v>
      </c>
      <c r="AQ440" s="76">
        <v>50</v>
      </c>
      <c r="AR440" s="76">
        <v>59</v>
      </c>
      <c r="AS440" s="76">
        <v>245</v>
      </c>
      <c r="AT440" s="111">
        <v>241</v>
      </c>
      <c r="AU440" s="86">
        <v>106.25</v>
      </c>
      <c r="AV440" s="55">
        <v>62</v>
      </c>
      <c r="AW440" s="55">
        <v>62</v>
      </c>
      <c r="AX440" s="55">
        <v>54</v>
      </c>
      <c r="AY440" s="3" t="s">
        <v>85</v>
      </c>
      <c r="AZ440" s="104" t="str">
        <f>_xlfn.IFNA(VLOOKUP(AY440,ACCESSORIES!F:K,6,FALSE),"N/A")</f>
        <v>N/A</v>
      </c>
      <c r="BA440" s="3" t="s">
        <v>85</v>
      </c>
      <c r="BB440" s="104" t="str">
        <f>_xlfn.IFNA(VLOOKUP(BA440,ACCESSORIES!F:K,6,FALSE),"N/A")</f>
        <v>N/A</v>
      </c>
      <c r="BC440" s="79">
        <v>39.516470437983777</v>
      </c>
      <c r="BD440" s="57">
        <v>22.6</v>
      </c>
      <c r="BE440" s="57">
        <v>22.6</v>
      </c>
      <c r="BF440" s="57">
        <v>11.6</v>
      </c>
      <c r="BG440" s="15">
        <v>24</v>
      </c>
      <c r="BH440" s="122" t="s">
        <v>3551</v>
      </c>
      <c r="BI440" s="51" t="s">
        <v>4217</v>
      </c>
      <c r="BJ440" s="30" t="s">
        <v>4233</v>
      </c>
      <c r="BK440" s="30" t="s">
        <v>5857</v>
      </c>
      <c r="BL440" s="30" t="s">
        <v>2862</v>
      </c>
      <c r="BM440" s="30" t="s">
        <v>5881</v>
      </c>
      <c r="BN440" s="83" t="s">
        <v>5892</v>
      </c>
      <c r="BO440" s="83" t="s">
        <v>5871</v>
      </c>
      <c r="BP440" s="83" t="s">
        <v>4480</v>
      </c>
      <c r="BQ440" s="83" t="s">
        <v>4235</v>
      </c>
      <c r="BR440" s="83"/>
      <c r="BS440" s="83"/>
      <c r="BT440" s="351" t="s">
        <v>3811</v>
      </c>
      <c r="BU440" s="363" t="s">
        <v>3812</v>
      </c>
      <c r="BV440" s="351" t="s">
        <v>3813</v>
      </c>
      <c r="BW440" s="363" t="s">
        <v>3814</v>
      </c>
      <c r="BX440" s="96" t="str">
        <f t="shared" si="46"/>
        <v>MR315, 20x9, 0mm Offset, 6x5.5, 106.25mm Centerbore, Matte Black</v>
      </c>
      <c r="BY440" s="83" t="s">
        <v>4044</v>
      </c>
      <c r="BZ440" s="83" t="s">
        <v>4045</v>
      </c>
      <c r="CA440" s="83" t="str">
        <f t="shared" si="48"/>
        <v>STREET (3XX)</v>
      </c>
    </row>
    <row r="441" spans="1:79" s="39" customFormat="1" ht="15" customHeight="1">
      <c r="A441" s="23">
        <f t="shared" si="45"/>
        <v>439</v>
      </c>
      <c r="B441" s="112" t="s">
        <v>84</v>
      </c>
      <c r="C441" s="112" t="s">
        <v>1072</v>
      </c>
      <c r="D441" s="112" t="s">
        <v>2119</v>
      </c>
      <c r="E441" s="94" t="str">
        <f>CONCATENATE(LEFT(D441,5),VLOOKUP(CONCATENATE(N441,"x",O441),'PART NUMBER GUIDE'!$B$9:$C$45,2,FALSE),VLOOKUP(CONCATENATE(P441, V441), 'PART NUMBER GUIDE'!$Q$6:$R$84, 2, FALSE),VLOOKUP(Y441,'PART NUMBER GUIDE'!$J$8:$K$37,2, FALSE),IF(U441="N/A",IF(ABS(S441)&lt;10,"0"&amp;ABS(S441),ABS(S441)),CONCATENATE(LEFT(U441,1),RIGHT(U441,1))), F441, G441)</f>
        <v>MR31529060300</v>
      </c>
      <c r="F441" s="93"/>
      <c r="G441" s="93"/>
      <c r="H441" s="45" t="s">
        <v>6019</v>
      </c>
      <c r="I441" s="375">
        <v>44517</v>
      </c>
      <c r="J441" s="43" t="s">
        <v>1265</v>
      </c>
      <c r="K441" s="400">
        <v>431</v>
      </c>
      <c r="L441" s="95">
        <f t="shared" si="47"/>
        <v>431</v>
      </c>
      <c r="M441" s="402"/>
      <c r="N441" s="93">
        <v>20</v>
      </c>
      <c r="O441" s="8">
        <v>9</v>
      </c>
      <c r="P441" s="105" t="str">
        <f t="shared" si="43"/>
        <v>6x5.5</v>
      </c>
      <c r="Q441" s="14">
        <v>6</v>
      </c>
      <c r="R441" s="93">
        <v>5.5</v>
      </c>
      <c r="S441" s="93">
        <v>0</v>
      </c>
      <c r="T441" s="17">
        <v>5</v>
      </c>
      <c r="U441" s="110" t="s">
        <v>85</v>
      </c>
      <c r="V441" s="43">
        <v>106.25</v>
      </c>
      <c r="W441" s="44">
        <v>35.516470437983777</v>
      </c>
      <c r="X441" s="52">
        <v>2650</v>
      </c>
      <c r="Y441" s="48" t="s">
        <v>5824</v>
      </c>
      <c r="Z441" s="45" t="s">
        <v>196</v>
      </c>
      <c r="AA441" s="369" t="str">
        <f t="shared" si="44"/>
        <v>20x9, 6x5.5, 0 OS</v>
      </c>
      <c r="AB441" s="12" t="s">
        <v>2683</v>
      </c>
      <c r="AC441" s="92">
        <f>_xlfn.IFNA(VLOOKUP(AB441,ACCESSORIES!F:K,6,FALSE),"N/A")</f>
        <v>33</v>
      </c>
      <c r="AD441" s="15" t="s">
        <v>85</v>
      </c>
      <c r="AE441" s="15" t="s">
        <v>1899</v>
      </c>
      <c r="AF441" s="14" t="s">
        <v>85</v>
      </c>
      <c r="AG441" s="32" t="s">
        <v>2629</v>
      </c>
      <c r="AH441" s="9">
        <f>_xlfn.IFNA(VLOOKUP(AG441,ACCESSORIES!F:K,6,FALSE),"N/A")</f>
        <v>1.1000000000000001</v>
      </c>
      <c r="AI441" s="12" t="s">
        <v>266</v>
      </c>
      <c r="AJ441" s="298" t="s">
        <v>1712</v>
      </c>
      <c r="AK441" s="41">
        <f>VLOOKUP(AJ441,ACCESSORIES!F:K,6,FALSE)</f>
        <v>2.75</v>
      </c>
      <c r="AL441" s="3">
        <v>78.3</v>
      </c>
      <c r="AM441" s="14">
        <v>16</v>
      </c>
      <c r="AN441" s="14">
        <v>175</v>
      </c>
      <c r="AO441" s="76">
        <v>4</v>
      </c>
      <c r="AP441" s="76">
        <v>20</v>
      </c>
      <c r="AQ441" s="76">
        <v>50</v>
      </c>
      <c r="AR441" s="76">
        <v>59</v>
      </c>
      <c r="AS441" s="76">
        <v>245</v>
      </c>
      <c r="AT441" s="111">
        <v>241</v>
      </c>
      <c r="AU441" s="86">
        <v>106.25</v>
      </c>
      <c r="AV441" s="55">
        <v>62</v>
      </c>
      <c r="AW441" s="55">
        <v>62</v>
      </c>
      <c r="AX441" s="55">
        <v>54</v>
      </c>
      <c r="AY441" s="3" t="s">
        <v>85</v>
      </c>
      <c r="AZ441" s="104" t="str">
        <f>_xlfn.IFNA(VLOOKUP(AY441,ACCESSORIES!F:K,6,FALSE),"N/A")</f>
        <v>N/A</v>
      </c>
      <c r="BA441" s="3" t="s">
        <v>85</v>
      </c>
      <c r="BB441" s="104" t="str">
        <f>_xlfn.IFNA(VLOOKUP(BA441,ACCESSORIES!F:K,6,FALSE),"N/A")</f>
        <v>N/A</v>
      </c>
      <c r="BC441" s="79">
        <v>39.516470437983777</v>
      </c>
      <c r="BD441" s="57">
        <v>22.6</v>
      </c>
      <c r="BE441" s="57">
        <v>22.6</v>
      </c>
      <c r="BF441" s="57">
        <v>11.6</v>
      </c>
      <c r="BG441" s="15">
        <v>24</v>
      </c>
      <c r="BH441" s="122" t="s">
        <v>3551</v>
      </c>
      <c r="BI441" s="51" t="s">
        <v>4217</v>
      </c>
      <c r="BJ441" s="30" t="s">
        <v>4233</v>
      </c>
      <c r="BK441" s="30" t="s">
        <v>5857</v>
      </c>
      <c r="BL441" s="30" t="s">
        <v>2862</v>
      </c>
      <c r="BM441" s="30" t="s">
        <v>5881</v>
      </c>
      <c r="BN441" s="83" t="s">
        <v>5892</v>
      </c>
      <c r="BO441" s="83" t="s">
        <v>5871</v>
      </c>
      <c r="BP441" s="83" t="s">
        <v>4480</v>
      </c>
      <c r="BQ441" s="83" t="s">
        <v>4235</v>
      </c>
      <c r="BR441" s="83"/>
      <c r="BS441" s="83"/>
      <c r="BT441" s="351" t="s">
        <v>3819</v>
      </c>
      <c r="BU441" s="363" t="s">
        <v>3820</v>
      </c>
      <c r="BV441" s="351" t="s">
        <v>3821</v>
      </c>
      <c r="BW441" s="363" t="s">
        <v>3822</v>
      </c>
      <c r="BX441" s="96" t="str">
        <f t="shared" si="46"/>
        <v>MR315, 20x9, 0mm Offset, 6x5.5, 106.25mm Centerbore, Machined - Clear Coat</v>
      </c>
      <c r="BY441" s="83" t="s">
        <v>4044</v>
      </c>
      <c r="BZ441" s="83" t="s">
        <v>4045</v>
      </c>
      <c r="CA441" s="83" t="str">
        <f t="shared" si="48"/>
        <v>STREET (3XX)</v>
      </c>
    </row>
    <row r="442" spans="1:79" s="39" customFormat="1" ht="15" customHeight="1">
      <c r="A442" s="23">
        <f t="shared" si="45"/>
        <v>440</v>
      </c>
      <c r="B442" s="112" t="s">
        <v>84</v>
      </c>
      <c r="C442" s="112" t="s">
        <v>1072</v>
      </c>
      <c r="D442" s="112" t="s">
        <v>2119</v>
      </c>
      <c r="E442" s="94" t="str">
        <f>CONCATENATE(LEFT(D442,5),VLOOKUP(CONCATENATE(N442,"x",O442),'PART NUMBER GUIDE'!$B$9:$C$45,2,FALSE),VLOOKUP(CONCATENATE(P442, V442), 'PART NUMBER GUIDE'!$Q$6:$R$84, 2, FALSE),VLOOKUP(Y442,'PART NUMBER GUIDE'!$J$8:$K$37,2, FALSE),IF(U442="N/A",IF(ABS(S442)&lt;10,"0"&amp;ABS(S442),ABS(S442)),CONCATENATE(LEFT(U442,1),RIGHT(U442,1))), F442, G442)</f>
        <v>MR31529060100</v>
      </c>
      <c r="F442" s="93"/>
      <c r="G442" s="93"/>
      <c r="H442" s="45" t="s">
        <v>6020</v>
      </c>
      <c r="I442" s="375">
        <v>44517</v>
      </c>
      <c r="J442" s="43" t="s">
        <v>1265</v>
      </c>
      <c r="K442" s="400">
        <v>463.5</v>
      </c>
      <c r="L442" s="95">
        <f t="shared" si="47"/>
        <v>463.5</v>
      </c>
      <c r="M442" s="402"/>
      <c r="N442" s="93">
        <v>20</v>
      </c>
      <c r="O442" s="8">
        <v>9</v>
      </c>
      <c r="P442" s="105" t="str">
        <f t="shared" si="43"/>
        <v>6x5.5</v>
      </c>
      <c r="Q442" s="14">
        <v>6</v>
      </c>
      <c r="R442" s="93">
        <v>5.5</v>
      </c>
      <c r="S442" s="93">
        <v>0</v>
      </c>
      <c r="T442" s="17">
        <v>5</v>
      </c>
      <c r="U442" s="110" t="s">
        <v>85</v>
      </c>
      <c r="V442" s="43">
        <v>106.25</v>
      </c>
      <c r="W442" s="44">
        <v>35.516470437983777</v>
      </c>
      <c r="X442" s="52">
        <v>2650</v>
      </c>
      <c r="Y442" s="80" t="s">
        <v>5842</v>
      </c>
      <c r="Z442" s="12" t="s">
        <v>3004</v>
      </c>
      <c r="AA442" s="369" t="str">
        <f t="shared" si="44"/>
        <v>20x9, 6x5.5, 0 OS</v>
      </c>
      <c r="AB442" s="12" t="s">
        <v>2683</v>
      </c>
      <c r="AC442" s="92">
        <f>_xlfn.IFNA(VLOOKUP(AB442,ACCESSORIES!F:K,6,FALSE),"N/A")</f>
        <v>33</v>
      </c>
      <c r="AD442" s="15" t="s">
        <v>85</v>
      </c>
      <c r="AE442" s="15" t="s">
        <v>1899</v>
      </c>
      <c r="AF442" s="14" t="s">
        <v>85</v>
      </c>
      <c r="AG442" s="32" t="s">
        <v>2629</v>
      </c>
      <c r="AH442" s="9">
        <f>_xlfn.IFNA(VLOOKUP(AG442,ACCESSORIES!F:K,6,FALSE),"N/A")</f>
        <v>1.1000000000000001</v>
      </c>
      <c r="AI442" s="12" t="s">
        <v>266</v>
      </c>
      <c r="AJ442" s="298" t="s">
        <v>1712</v>
      </c>
      <c r="AK442" s="41">
        <f>VLOOKUP(AJ442,ACCESSORIES!F:K,6,FALSE)</f>
        <v>2.75</v>
      </c>
      <c r="AL442" s="3">
        <v>78.3</v>
      </c>
      <c r="AM442" s="14">
        <v>16</v>
      </c>
      <c r="AN442" s="14">
        <v>175</v>
      </c>
      <c r="AO442" s="76">
        <v>4</v>
      </c>
      <c r="AP442" s="76">
        <v>20</v>
      </c>
      <c r="AQ442" s="76">
        <v>50</v>
      </c>
      <c r="AR442" s="76">
        <v>59</v>
      </c>
      <c r="AS442" s="76">
        <v>245</v>
      </c>
      <c r="AT442" s="111">
        <v>241</v>
      </c>
      <c r="AU442" s="86">
        <v>106.25</v>
      </c>
      <c r="AV442" s="55">
        <v>62</v>
      </c>
      <c r="AW442" s="55">
        <v>62</v>
      </c>
      <c r="AX442" s="55">
        <v>54</v>
      </c>
      <c r="AY442" s="3" t="s">
        <v>85</v>
      </c>
      <c r="AZ442" s="104" t="str">
        <f>_xlfn.IFNA(VLOOKUP(AY442,ACCESSORIES!F:K,6,FALSE),"N/A")</f>
        <v>N/A</v>
      </c>
      <c r="BA442" s="3" t="s">
        <v>85</v>
      </c>
      <c r="BB442" s="104" t="str">
        <f>_xlfn.IFNA(VLOOKUP(BA442,ACCESSORIES!F:K,6,FALSE),"N/A")</f>
        <v>N/A</v>
      </c>
      <c r="BC442" s="79">
        <v>39.516470437983777</v>
      </c>
      <c r="BD442" s="57">
        <v>22.6</v>
      </c>
      <c r="BE442" s="57">
        <v>22.6</v>
      </c>
      <c r="BF442" s="57">
        <v>11.6</v>
      </c>
      <c r="BG442" s="15">
        <v>24</v>
      </c>
      <c r="BH442" s="122" t="s">
        <v>3551</v>
      </c>
      <c r="BI442" s="51" t="s">
        <v>4217</v>
      </c>
      <c r="BJ442" s="30" t="s">
        <v>4233</v>
      </c>
      <c r="BK442" s="30" t="s">
        <v>5857</v>
      </c>
      <c r="BL442" s="30" t="s">
        <v>2862</v>
      </c>
      <c r="BM442" s="30" t="s">
        <v>5881</v>
      </c>
      <c r="BN442" s="83" t="s">
        <v>5892</v>
      </c>
      <c r="BO442" s="83" t="s">
        <v>5871</v>
      </c>
      <c r="BP442" s="83" t="s">
        <v>4480</v>
      </c>
      <c r="BQ442" s="83" t="s">
        <v>4235</v>
      </c>
      <c r="BR442" s="83"/>
      <c r="BS442" s="83"/>
      <c r="BT442" s="351" t="s">
        <v>3815</v>
      </c>
      <c r="BU442" s="363" t="s">
        <v>3816</v>
      </c>
      <c r="BV442" s="351" t="s">
        <v>3817</v>
      </c>
      <c r="BW442" s="363" t="s">
        <v>3818</v>
      </c>
      <c r="BX442" s="96" t="str">
        <f t="shared" si="46"/>
        <v>MR315, 20x9, 0mm Offset, 6x5.5, 106.25mm Centerbore, Gold - Black Lip</v>
      </c>
      <c r="BY442" s="83" t="s">
        <v>4044</v>
      </c>
      <c r="BZ442" s="83" t="s">
        <v>4045</v>
      </c>
      <c r="CA442" s="83" t="str">
        <f t="shared" si="48"/>
        <v>STREET (3XX)</v>
      </c>
    </row>
    <row r="443" spans="1:79" s="39" customFormat="1" ht="15" customHeight="1">
      <c r="A443" s="23">
        <f t="shared" si="45"/>
        <v>441</v>
      </c>
      <c r="B443" s="112" t="s">
        <v>84</v>
      </c>
      <c r="C443" s="112" t="s">
        <v>1072</v>
      </c>
      <c r="D443" s="112" t="s">
        <v>2119</v>
      </c>
      <c r="E443" s="94" t="str">
        <f>CONCATENATE(LEFT(D443,5),VLOOKUP(CONCATENATE(N443,"x",O443),'PART NUMBER GUIDE'!$B$9:$C$45,2,FALSE),VLOOKUP(CONCATENATE(P443, V443), 'PART NUMBER GUIDE'!$Q$6:$R$84, 2, FALSE),VLOOKUP(Y443,'PART NUMBER GUIDE'!$J$8:$K$37,2, FALSE),IF(U443="N/A",IF(ABS(S443)&lt;10,"0"&amp;ABS(S443),ABS(S443)),CONCATENATE(LEFT(U443,1),RIGHT(U443,1))), F443, G443)</f>
        <v>MR31529080518</v>
      </c>
      <c r="F443" s="93"/>
      <c r="G443" s="93"/>
      <c r="H443" s="45" t="s">
        <v>6021</v>
      </c>
      <c r="I443" s="375">
        <v>44517</v>
      </c>
      <c r="J443" s="43" t="s">
        <v>1266</v>
      </c>
      <c r="K443" s="400">
        <v>431</v>
      </c>
      <c r="L443" s="95">
        <f t="shared" si="47"/>
        <v>431</v>
      </c>
      <c r="M443" s="402"/>
      <c r="N443" s="93">
        <v>20</v>
      </c>
      <c r="O443" s="8">
        <v>9</v>
      </c>
      <c r="P443" s="105" t="str">
        <f t="shared" si="43"/>
        <v>8x6.5</v>
      </c>
      <c r="Q443" s="14">
        <v>8</v>
      </c>
      <c r="R443" s="93">
        <v>6.5</v>
      </c>
      <c r="S443" s="93">
        <v>18</v>
      </c>
      <c r="T443" s="17">
        <v>5.7</v>
      </c>
      <c r="U443" s="110" t="s">
        <v>85</v>
      </c>
      <c r="V443" s="43">
        <v>130.81</v>
      </c>
      <c r="W443" s="44">
        <v>35.119638366050999</v>
      </c>
      <c r="X443" s="52">
        <v>3640</v>
      </c>
      <c r="Y443" s="12" t="s">
        <v>2309</v>
      </c>
      <c r="Z443" s="45" t="s">
        <v>3002</v>
      </c>
      <c r="AA443" s="369" t="str">
        <f t="shared" si="44"/>
        <v>20x9, 8x6.5, 18 OS</v>
      </c>
      <c r="AB443" s="12" t="s">
        <v>1641</v>
      </c>
      <c r="AC443" s="92">
        <f>_xlfn.IFNA(VLOOKUP(AB443,ACCESSORIES!F:K,6,FALSE),"N/A")</f>
        <v>33</v>
      </c>
      <c r="AD443" s="15" t="s">
        <v>85</v>
      </c>
      <c r="AE443" s="15" t="s">
        <v>85</v>
      </c>
      <c r="AF443" s="3" t="s">
        <v>3020</v>
      </c>
      <c r="AG443" s="32" t="s">
        <v>2629</v>
      </c>
      <c r="AH443" s="9">
        <f>_xlfn.IFNA(VLOOKUP(AG443,ACCESSORIES!F:K,6,FALSE),"N/A")</f>
        <v>1.1000000000000001</v>
      </c>
      <c r="AI443" s="12" t="s">
        <v>266</v>
      </c>
      <c r="AJ443" s="3" t="s">
        <v>85</v>
      </c>
      <c r="AK443" s="3" t="s">
        <v>85</v>
      </c>
      <c r="AL443" s="3" t="s">
        <v>85</v>
      </c>
      <c r="AM443" s="14">
        <v>16</v>
      </c>
      <c r="AN443" s="14">
        <v>200</v>
      </c>
      <c r="AO443" s="76">
        <v>3</v>
      </c>
      <c r="AP443" s="76">
        <v>3</v>
      </c>
      <c r="AQ443" s="76">
        <v>43</v>
      </c>
      <c r="AR443" s="76">
        <v>44</v>
      </c>
      <c r="AS443" s="76">
        <v>244</v>
      </c>
      <c r="AT443" s="111">
        <v>239</v>
      </c>
      <c r="AU443" s="86">
        <v>125</v>
      </c>
      <c r="AV443" s="55">
        <v>92</v>
      </c>
      <c r="AW443" s="55">
        <v>92</v>
      </c>
      <c r="AX443" s="55">
        <v>54</v>
      </c>
      <c r="AY443" s="3" t="s">
        <v>85</v>
      </c>
      <c r="AZ443" s="104" t="str">
        <f>_xlfn.IFNA(VLOOKUP(AY443,ACCESSORIES!F:K,6,FALSE),"N/A")</f>
        <v>N/A</v>
      </c>
      <c r="BA443" s="3" t="s">
        <v>85</v>
      </c>
      <c r="BB443" s="104" t="str">
        <f>_xlfn.IFNA(VLOOKUP(BA443,ACCESSORIES!F:K,6,FALSE),"N/A")</f>
        <v>N/A</v>
      </c>
      <c r="BC443" s="79">
        <v>39.119638366050999</v>
      </c>
      <c r="BD443" s="57">
        <v>22.6</v>
      </c>
      <c r="BE443" s="57">
        <v>22.6</v>
      </c>
      <c r="BF443" s="57">
        <v>11.6</v>
      </c>
      <c r="BG443" s="15">
        <v>24</v>
      </c>
      <c r="BH443" s="122" t="s">
        <v>3551</v>
      </c>
      <c r="BI443" s="51" t="s">
        <v>4217</v>
      </c>
      <c r="BJ443" s="30" t="s">
        <v>4233</v>
      </c>
      <c r="BK443" s="30" t="s">
        <v>5857</v>
      </c>
      <c r="BL443" s="30" t="s">
        <v>2862</v>
      </c>
      <c r="BM443" s="30" t="s">
        <v>5881</v>
      </c>
      <c r="BN443" s="83" t="s">
        <v>5892</v>
      </c>
      <c r="BO443" s="83" t="s">
        <v>5871</v>
      </c>
      <c r="BP443" s="83" t="s">
        <v>4480</v>
      </c>
      <c r="BQ443" s="83" t="s">
        <v>4235</v>
      </c>
      <c r="BR443" s="83"/>
      <c r="BS443" s="83"/>
      <c r="BT443" s="351" t="s">
        <v>3835</v>
      </c>
      <c r="BU443" s="363" t="s">
        <v>3836</v>
      </c>
      <c r="BV443" s="351" t="s">
        <v>3837</v>
      </c>
      <c r="BW443" s="363" t="s">
        <v>3838</v>
      </c>
      <c r="BX443" s="96" t="str">
        <f t="shared" si="46"/>
        <v>MR315, 20x9, +18mm Offset, 8x6.5, 130.81mm Centerbore, Matte Black</v>
      </c>
      <c r="BY443" s="83" t="s">
        <v>4044</v>
      </c>
      <c r="BZ443" s="83" t="s">
        <v>4045</v>
      </c>
      <c r="CA443" s="83" t="str">
        <f t="shared" si="48"/>
        <v>STREET (3XX)</v>
      </c>
    </row>
    <row r="444" spans="1:79" s="39" customFormat="1" ht="15" customHeight="1">
      <c r="A444" s="23">
        <f t="shared" ref="A444:A508" si="49">ROW(B444)-2</f>
        <v>442</v>
      </c>
      <c r="B444" s="112" t="s">
        <v>84</v>
      </c>
      <c r="C444" s="112" t="s">
        <v>1072</v>
      </c>
      <c r="D444" s="112" t="s">
        <v>2119</v>
      </c>
      <c r="E444" s="94" t="str">
        <f>CONCATENATE(LEFT(D444,5),VLOOKUP(CONCATENATE(N444,"x",O444),'PART NUMBER GUIDE'!$B$9:$C$45,2,FALSE),VLOOKUP(CONCATENATE(P444, V444), 'PART NUMBER GUIDE'!$Q$6:$R$84, 2, FALSE),VLOOKUP(Y444,'PART NUMBER GUIDE'!$J$8:$K$37,2, FALSE),IF(U444="N/A",IF(ABS(S444)&lt;10,"0"&amp;ABS(S444),ABS(S444)),CONCATENATE(LEFT(U444,1),RIGHT(U444,1))), F444, G444)</f>
        <v>MR31529080318</v>
      </c>
      <c r="F444" s="93"/>
      <c r="G444" s="93"/>
      <c r="H444" s="45" t="s">
        <v>6022</v>
      </c>
      <c r="I444" s="375">
        <v>44517</v>
      </c>
      <c r="J444" s="43" t="s">
        <v>1266</v>
      </c>
      <c r="K444" s="400">
        <v>431</v>
      </c>
      <c r="L444" s="95">
        <f t="shared" si="47"/>
        <v>431</v>
      </c>
      <c r="M444" s="402"/>
      <c r="N444" s="93">
        <v>20</v>
      </c>
      <c r="O444" s="8">
        <v>9</v>
      </c>
      <c r="P444" s="105" t="str">
        <f t="shared" si="43"/>
        <v>8x6.5</v>
      </c>
      <c r="Q444" s="14">
        <v>8</v>
      </c>
      <c r="R444" s="93">
        <v>6.5</v>
      </c>
      <c r="S444" s="93">
        <v>18</v>
      </c>
      <c r="T444" s="17">
        <v>5.7</v>
      </c>
      <c r="U444" s="110" t="s">
        <v>85</v>
      </c>
      <c r="V444" s="43">
        <v>130.81</v>
      </c>
      <c r="W444" s="44">
        <v>35.119638366050999</v>
      </c>
      <c r="X444" s="52">
        <v>3640</v>
      </c>
      <c r="Y444" s="48" t="s">
        <v>5824</v>
      </c>
      <c r="Z444" s="45" t="s">
        <v>196</v>
      </c>
      <c r="AA444" s="369" t="str">
        <f t="shared" si="44"/>
        <v>20x9, 8x6.5, 18 OS</v>
      </c>
      <c r="AB444" s="12" t="s">
        <v>1641</v>
      </c>
      <c r="AC444" s="92">
        <f>_xlfn.IFNA(VLOOKUP(AB444,ACCESSORIES!F:K,6,FALSE),"N/A")</f>
        <v>33</v>
      </c>
      <c r="AD444" s="15" t="s">
        <v>85</v>
      </c>
      <c r="AE444" s="15" t="s">
        <v>85</v>
      </c>
      <c r="AF444" s="3" t="s">
        <v>3020</v>
      </c>
      <c r="AG444" s="32" t="s">
        <v>2629</v>
      </c>
      <c r="AH444" s="9">
        <f>_xlfn.IFNA(VLOOKUP(AG444,ACCESSORIES!F:K,6,FALSE),"N/A")</f>
        <v>1.1000000000000001</v>
      </c>
      <c r="AI444" s="12" t="s">
        <v>266</v>
      </c>
      <c r="AJ444" s="3" t="s">
        <v>85</v>
      </c>
      <c r="AK444" s="3" t="s">
        <v>85</v>
      </c>
      <c r="AL444" s="3" t="s">
        <v>85</v>
      </c>
      <c r="AM444" s="14">
        <v>16</v>
      </c>
      <c r="AN444" s="14">
        <v>200</v>
      </c>
      <c r="AO444" s="76">
        <v>3</v>
      </c>
      <c r="AP444" s="76">
        <v>3</v>
      </c>
      <c r="AQ444" s="76">
        <v>43</v>
      </c>
      <c r="AR444" s="76">
        <v>44</v>
      </c>
      <c r="AS444" s="76">
        <v>244</v>
      </c>
      <c r="AT444" s="111">
        <v>239</v>
      </c>
      <c r="AU444" s="86">
        <v>125</v>
      </c>
      <c r="AV444" s="55">
        <v>92</v>
      </c>
      <c r="AW444" s="55">
        <v>92</v>
      </c>
      <c r="AX444" s="55">
        <v>54</v>
      </c>
      <c r="AY444" s="3" t="s">
        <v>85</v>
      </c>
      <c r="AZ444" s="104" t="str">
        <f>_xlfn.IFNA(VLOOKUP(AY444,ACCESSORIES!F:K,6,FALSE),"N/A")</f>
        <v>N/A</v>
      </c>
      <c r="BA444" s="3" t="s">
        <v>85</v>
      </c>
      <c r="BB444" s="104" t="str">
        <f>_xlfn.IFNA(VLOOKUP(BA444,ACCESSORIES!F:K,6,FALSE),"N/A")</f>
        <v>N/A</v>
      </c>
      <c r="BC444" s="79">
        <v>39.119638366050999</v>
      </c>
      <c r="BD444" s="57">
        <v>22.6</v>
      </c>
      <c r="BE444" s="57">
        <v>22.6</v>
      </c>
      <c r="BF444" s="57">
        <v>11.6</v>
      </c>
      <c r="BG444" s="15">
        <v>24</v>
      </c>
      <c r="BH444" s="122" t="s">
        <v>3551</v>
      </c>
      <c r="BI444" s="51" t="s">
        <v>4217</v>
      </c>
      <c r="BJ444" s="30" t="s">
        <v>4233</v>
      </c>
      <c r="BK444" s="30" t="s">
        <v>5857</v>
      </c>
      <c r="BL444" s="30" t="s">
        <v>2862</v>
      </c>
      <c r="BM444" s="30" t="s">
        <v>5881</v>
      </c>
      <c r="BN444" s="83" t="s">
        <v>5892</v>
      </c>
      <c r="BO444" s="83" t="s">
        <v>5871</v>
      </c>
      <c r="BP444" s="83" t="s">
        <v>4480</v>
      </c>
      <c r="BQ444" s="83" t="s">
        <v>4235</v>
      </c>
      <c r="BR444" s="83"/>
      <c r="BS444" s="83"/>
      <c r="BT444" s="351" t="s">
        <v>3839</v>
      </c>
      <c r="BU444" s="363" t="s">
        <v>3840</v>
      </c>
      <c r="BV444" s="351" t="s">
        <v>3841</v>
      </c>
      <c r="BW444" s="363" t="s">
        <v>3842</v>
      </c>
      <c r="BX444" s="96" t="str">
        <f t="shared" ref="BX444:BX508" si="50">CONCATENATE(IF(J444="Closeout","CLOSEOUT - ",""),D444,", ",N444,"x",O444,", ",IF(U444="N/A","",CONCATENATE(U444,"/")),IF(S444&gt;0,CONCATENATE("+",S444),S444),"mm Offset, ",P444,", ",V444,"mm Centerbore, ",PROPER(Y444),IF(G444="R",", Race Drilled",""),"",IF(BA444="N/A","",CONCATENATE(", w/ ",BA444)))</f>
        <v>MR315, 20x9, +18mm Offset, 8x6.5, 130.81mm Centerbore, Machined - Clear Coat</v>
      </c>
      <c r="BY444" s="83" t="s">
        <v>4044</v>
      </c>
      <c r="BZ444" s="83" t="s">
        <v>4045</v>
      </c>
      <c r="CA444" s="83" t="str">
        <f t="shared" si="48"/>
        <v>STREET (3XX)</v>
      </c>
    </row>
    <row r="445" spans="1:79" s="39" customFormat="1" ht="15" customHeight="1">
      <c r="A445" s="23">
        <f t="shared" si="49"/>
        <v>443</v>
      </c>
      <c r="B445" s="112" t="s">
        <v>84</v>
      </c>
      <c r="C445" s="112" t="s">
        <v>1072</v>
      </c>
      <c r="D445" s="112" t="s">
        <v>2119</v>
      </c>
      <c r="E445" s="94" t="str">
        <f>CONCATENATE(LEFT(D445,5),VLOOKUP(CONCATENATE(N445,"x",O445),'PART NUMBER GUIDE'!$B$9:$C$45,2,FALSE),VLOOKUP(CONCATENATE(P445, V445), 'PART NUMBER GUIDE'!$Q$6:$R$84, 2, FALSE),VLOOKUP(Y445,'PART NUMBER GUIDE'!$J$8:$K$37,2, FALSE),IF(U445="N/A",IF(ABS(S445)&lt;10,"0"&amp;ABS(S445),ABS(S445)),CONCATENATE(LEFT(U445,1),RIGHT(U445,1))), F445, G445)</f>
        <v>MR31529087518</v>
      </c>
      <c r="F445" s="93"/>
      <c r="G445" s="93"/>
      <c r="H445" s="45" t="s">
        <v>6024</v>
      </c>
      <c r="I445" s="375">
        <v>44517</v>
      </c>
      <c r="J445" s="43" t="s">
        <v>1266</v>
      </c>
      <c r="K445" s="400">
        <v>431</v>
      </c>
      <c r="L445" s="95">
        <f t="shared" si="47"/>
        <v>431</v>
      </c>
      <c r="M445" s="402"/>
      <c r="N445" s="93">
        <v>20</v>
      </c>
      <c r="O445" s="8">
        <v>9</v>
      </c>
      <c r="P445" s="105" t="str">
        <f t="shared" si="43"/>
        <v>8x170</v>
      </c>
      <c r="Q445" s="14">
        <v>8</v>
      </c>
      <c r="R445" s="93">
        <v>170</v>
      </c>
      <c r="S445" s="93">
        <v>18</v>
      </c>
      <c r="T445" s="17">
        <v>5.7</v>
      </c>
      <c r="U445" s="110" t="s">
        <v>85</v>
      </c>
      <c r="V445" s="43">
        <v>130.81</v>
      </c>
      <c r="W445" s="44">
        <v>35.053499687395536</v>
      </c>
      <c r="X445" s="52">
        <v>3640</v>
      </c>
      <c r="Y445" s="12" t="s">
        <v>2309</v>
      </c>
      <c r="Z445" s="45" t="s">
        <v>3002</v>
      </c>
      <c r="AA445" s="369" t="str">
        <f t="shared" si="44"/>
        <v>20x9, 8x170, 18 OS</v>
      </c>
      <c r="AB445" s="12" t="s">
        <v>1823</v>
      </c>
      <c r="AC445" s="92">
        <f>_xlfn.IFNA(VLOOKUP(AB445,ACCESSORIES!F:K,6,FALSE),"N/A")</f>
        <v>33</v>
      </c>
      <c r="AD445" s="15" t="s">
        <v>85</v>
      </c>
      <c r="AE445" s="15" t="s">
        <v>85</v>
      </c>
      <c r="AF445" s="3" t="s">
        <v>3020</v>
      </c>
      <c r="AG445" s="32" t="s">
        <v>2629</v>
      </c>
      <c r="AH445" s="9">
        <f>_xlfn.IFNA(VLOOKUP(AG445,ACCESSORIES!F:K,6,FALSE),"N/A")</f>
        <v>1.1000000000000001</v>
      </c>
      <c r="AI445" s="12" t="s">
        <v>266</v>
      </c>
      <c r="AJ445" s="3" t="s">
        <v>85</v>
      </c>
      <c r="AK445" s="3" t="s">
        <v>85</v>
      </c>
      <c r="AL445" s="3" t="s">
        <v>85</v>
      </c>
      <c r="AM445" s="14">
        <v>16</v>
      </c>
      <c r="AN445" s="14">
        <v>200</v>
      </c>
      <c r="AO445" s="76">
        <v>3</v>
      </c>
      <c r="AP445" s="76">
        <v>3</v>
      </c>
      <c r="AQ445" s="76">
        <v>43</v>
      </c>
      <c r="AR445" s="76">
        <v>44</v>
      </c>
      <c r="AS445" s="76">
        <v>244</v>
      </c>
      <c r="AT445" s="111">
        <v>239</v>
      </c>
      <c r="AU445" s="86">
        <v>128</v>
      </c>
      <c r="AV445" s="55">
        <v>103.9</v>
      </c>
      <c r="AW445" s="55">
        <v>107</v>
      </c>
      <c r="AX445" s="55">
        <v>54</v>
      </c>
      <c r="AY445" s="3" t="s">
        <v>85</v>
      </c>
      <c r="AZ445" s="104" t="str">
        <f>_xlfn.IFNA(VLOOKUP(AY445,ACCESSORIES!F:K,6,FALSE),"N/A")</f>
        <v>N/A</v>
      </c>
      <c r="BA445" s="3" t="s">
        <v>85</v>
      </c>
      <c r="BB445" s="104" t="str">
        <f>_xlfn.IFNA(VLOOKUP(BA445,ACCESSORIES!F:K,6,FALSE),"N/A")</f>
        <v>N/A</v>
      </c>
      <c r="BC445" s="79">
        <v>39.053499687395536</v>
      </c>
      <c r="BD445" s="57">
        <v>22.6</v>
      </c>
      <c r="BE445" s="57">
        <v>22.6</v>
      </c>
      <c r="BF445" s="57">
        <v>11.6</v>
      </c>
      <c r="BG445" s="15">
        <v>24</v>
      </c>
      <c r="BH445" s="122" t="s">
        <v>3551</v>
      </c>
      <c r="BI445" s="51" t="s">
        <v>4217</v>
      </c>
      <c r="BJ445" s="30" t="s">
        <v>4233</v>
      </c>
      <c r="BK445" s="30" t="s">
        <v>5857</v>
      </c>
      <c r="BL445" s="30" t="s">
        <v>2862</v>
      </c>
      <c r="BM445" s="30" t="s">
        <v>5881</v>
      </c>
      <c r="BN445" s="83" t="s">
        <v>5892</v>
      </c>
      <c r="BO445" s="83" t="s">
        <v>5871</v>
      </c>
      <c r="BP445" s="83" t="s">
        <v>4480</v>
      </c>
      <c r="BQ445" s="83" t="s">
        <v>4235</v>
      </c>
      <c r="BR445" s="83"/>
      <c r="BS445" s="83"/>
      <c r="BT445" s="351" t="s">
        <v>3835</v>
      </c>
      <c r="BU445" s="363" t="s">
        <v>3836</v>
      </c>
      <c r="BV445" s="351" t="s">
        <v>3837</v>
      </c>
      <c r="BW445" s="363" t="s">
        <v>3838</v>
      </c>
      <c r="BX445" s="96" t="str">
        <f t="shared" si="50"/>
        <v>MR315, 20x9, +18mm Offset, 8x170, 130.81mm Centerbore, Matte Black</v>
      </c>
      <c r="BY445" s="83" t="s">
        <v>4044</v>
      </c>
      <c r="BZ445" s="83" t="s">
        <v>4045</v>
      </c>
      <c r="CA445" s="83" t="str">
        <f t="shared" si="48"/>
        <v>STREET (3XX)</v>
      </c>
    </row>
    <row r="446" spans="1:79" s="39" customFormat="1" ht="15" customHeight="1">
      <c r="A446" s="23">
        <f t="shared" si="49"/>
        <v>444</v>
      </c>
      <c r="B446" s="112" t="s">
        <v>84</v>
      </c>
      <c r="C446" s="112" t="s">
        <v>1072</v>
      </c>
      <c r="D446" s="112" t="s">
        <v>2119</v>
      </c>
      <c r="E446" s="94" t="str">
        <f>CONCATENATE(LEFT(D446,5),VLOOKUP(CONCATENATE(N446,"x",O446),'PART NUMBER GUIDE'!$B$9:$C$45,2,FALSE),VLOOKUP(CONCATENATE(P446, V446), 'PART NUMBER GUIDE'!$Q$6:$R$84, 2, FALSE),VLOOKUP(Y446,'PART NUMBER GUIDE'!$J$8:$K$37,2, FALSE),IF(U446="N/A",IF(ABS(S446)&lt;10,"0"&amp;ABS(S446),ABS(S446)),CONCATENATE(LEFT(U446,1),RIGHT(U446,1))), F446, G446)</f>
        <v>MR31529087318</v>
      </c>
      <c r="F446" s="93"/>
      <c r="G446" s="93"/>
      <c r="H446" s="45" t="s">
        <v>6025</v>
      </c>
      <c r="I446" s="375">
        <v>44517</v>
      </c>
      <c r="J446" s="43" t="s">
        <v>1266</v>
      </c>
      <c r="K446" s="400">
        <v>431</v>
      </c>
      <c r="L446" s="95">
        <f t="shared" si="47"/>
        <v>431</v>
      </c>
      <c r="M446" s="402"/>
      <c r="N446" s="93">
        <v>20</v>
      </c>
      <c r="O446" s="8">
        <v>9</v>
      </c>
      <c r="P446" s="105" t="str">
        <f t="shared" si="43"/>
        <v>8x170</v>
      </c>
      <c r="Q446" s="14">
        <v>8</v>
      </c>
      <c r="R446" s="93">
        <v>170</v>
      </c>
      <c r="S446" s="93">
        <v>18</v>
      </c>
      <c r="T446" s="17">
        <v>5.7</v>
      </c>
      <c r="U446" s="110" t="s">
        <v>85</v>
      </c>
      <c r="V446" s="43">
        <v>130.81</v>
      </c>
      <c r="W446" s="44">
        <v>35.053499687395536</v>
      </c>
      <c r="X446" s="52">
        <v>3640</v>
      </c>
      <c r="Y446" s="48" t="s">
        <v>5824</v>
      </c>
      <c r="Z446" s="45" t="s">
        <v>196</v>
      </c>
      <c r="AA446" s="369" t="str">
        <f t="shared" si="44"/>
        <v>20x9, 8x170, 18 OS</v>
      </c>
      <c r="AB446" s="12" t="s">
        <v>1823</v>
      </c>
      <c r="AC446" s="92">
        <f>_xlfn.IFNA(VLOOKUP(AB446,ACCESSORIES!F:K,6,FALSE),"N/A")</f>
        <v>33</v>
      </c>
      <c r="AD446" s="15" t="s">
        <v>85</v>
      </c>
      <c r="AE446" s="15" t="s">
        <v>85</v>
      </c>
      <c r="AF446" s="3" t="s">
        <v>3020</v>
      </c>
      <c r="AG446" s="32" t="s">
        <v>2629</v>
      </c>
      <c r="AH446" s="9">
        <f>_xlfn.IFNA(VLOOKUP(AG446,ACCESSORIES!F:K,6,FALSE),"N/A")</f>
        <v>1.1000000000000001</v>
      </c>
      <c r="AI446" s="12" t="s">
        <v>266</v>
      </c>
      <c r="AJ446" s="3" t="s">
        <v>85</v>
      </c>
      <c r="AK446" s="3" t="s">
        <v>85</v>
      </c>
      <c r="AL446" s="3" t="s">
        <v>85</v>
      </c>
      <c r="AM446" s="14">
        <v>16</v>
      </c>
      <c r="AN446" s="14">
        <v>200</v>
      </c>
      <c r="AO446" s="76">
        <v>3</v>
      </c>
      <c r="AP446" s="76">
        <v>3</v>
      </c>
      <c r="AQ446" s="76">
        <v>43</v>
      </c>
      <c r="AR446" s="76">
        <v>44</v>
      </c>
      <c r="AS446" s="76">
        <v>244</v>
      </c>
      <c r="AT446" s="111">
        <v>239</v>
      </c>
      <c r="AU446" s="86">
        <v>128</v>
      </c>
      <c r="AV446" s="55">
        <v>103.9</v>
      </c>
      <c r="AW446" s="55">
        <v>107</v>
      </c>
      <c r="AX446" s="55">
        <v>54</v>
      </c>
      <c r="AY446" s="3" t="s">
        <v>85</v>
      </c>
      <c r="AZ446" s="104" t="str">
        <f>_xlfn.IFNA(VLOOKUP(AY446,ACCESSORIES!F:K,6,FALSE),"N/A")</f>
        <v>N/A</v>
      </c>
      <c r="BA446" s="3" t="s">
        <v>85</v>
      </c>
      <c r="BB446" s="104" t="str">
        <f>_xlfn.IFNA(VLOOKUP(BA446,ACCESSORIES!F:K,6,FALSE),"N/A")</f>
        <v>N/A</v>
      </c>
      <c r="BC446" s="79">
        <v>39.053499687395536</v>
      </c>
      <c r="BD446" s="57">
        <v>22.6</v>
      </c>
      <c r="BE446" s="57">
        <v>22.6</v>
      </c>
      <c r="BF446" s="57">
        <v>11.6</v>
      </c>
      <c r="BG446" s="15">
        <v>24</v>
      </c>
      <c r="BH446" s="122" t="s">
        <v>3551</v>
      </c>
      <c r="BI446" s="51" t="s">
        <v>4217</v>
      </c>
      <c r="BJ446" s="30" t="s">
        <v>4233</v>
      </c>
      <c r="BK446" s="30" t="s">
        <v>5857</v>
      </c>
      <c r="BL446" s="30" t="s">
        <v>2862</v>
      </c>
      <c r="BM446" s="30" t="s">
        <v>5881</v>
      </c>
      <c r="BN446" s="83" t="s">
        <v>5892</v>
      </c>
      <c r="BO446" s="83" t="s">
        <v>5871</v>
      </c>
      <c r="BP446" s="83" t="s">
        <v>4480</v>
      </c>
      <c r="BQ446" s="83" t="s">
        <v>4235</v>
      </c>
      <c r="BR446" s="83"/>
      <c r="BS446" s="83"/>
      <c r="BT446" s="351" t="s">
        <v>3839</v>
      </c>
      <c r="BU446" s="363" t="s">
        <v>3840</v>
      </c>
      <c r="BV446" s="351" t="s">
        <v>3841</v>
      </c>
      <c r="BW446" s="363" t="s">
        <v>3842</v>
      </c>
      <c r="BX446" s="96" t="str">
        <f t="shared" si="50"/>
        <v>MR315, 20x9, +18mm Offset, 8x170, 130.81mm Centerbore, Machined - Clear Coat</v>
      </c>
      <c r="BY446" s="83" t="s">
        <v>4044</v>
      </c>
      <c r="BZ446" s="83" t="s">
        <v>4045</v>
      </c>
      <c r="CA446" s="83" t="str">
        <f t="shared" si="48"/>
        <v>STREET (3XX)</v>
      </c>
    </row>
    <row r="447" spans="1:79" s="39" customFormat="1" ht="15" customHeight="1">
      <c r="A447" s="23">
        <f t="shared" si="49"/>
        <v>445</v>
      </c>
      <c r="B447" s="112" t="s">
        <v>84</v>
      </c>
      <c r="C447" s="112" t="s">
        <v>1072</v>
      </c>
      <c r="D447" s="112" t="s">
        <v>2119</v>
      </c>
      <c r="E447" s="94" t="str">
        <f>CONCATENATE(LEFT(D447,5),VLOOKUP(CONCATENATE(N447,"x",O447),'PART NUMBER GUIDE'!$B$9:$C$45,2,FALSE),VLOOKUP(CONCATENATE(P447, V447), 'PART NUMBER GUIDE'!$Q$6:$R$84, 2, FALSE),VLOOKUP(Y447,'PART NUMBER GUIDE'!$J$8:$K$37,2, FALSE),IF(U447="N/A",IF(ABS(S447)&lt;10,"0"&amp;ABS(S447),ABS(S447)),CONCATENATE(LEFT(U447,1),RIGHT(U447,1))), F447, G447)</f>
        <v>MR31529088518</v>
      </c>
      <c r="F447" s="93"/>
      <c r="G447" s="93"/>
      <c r="H447" s="45" t="s">
        <v>6027</v>
      </c>
      <c r="I447" s="375">
        <v>44517</v>
      </c>
      <c r="J447" s="43" t="s">
        <v>1266</v>
      </c>
      <c r="K447" s="400">
        <v>431</v>
      </c>
      <c r="L447" s="95">
        <f t="shared" si="47"/>
        <v>431</v>
      </c>
      <c r="M447" s="402"/>
      <c r="N447" s="93">
        <v>20</v>
      </c>
      <c r="O447" s="8">
        <v>9</v>
      </c>
      <c r="P447" s="105" t="str">
        <f t="shared" si="43"/>
        <v>8x180</v>
      </c>
      <c r="Q447" s="14">
        <v>8</v>
      </c>
      <c r="R447" s="93">
        <v>180</v>
      </c>
      <c r="S447" s="93">
        <v>18</v>
      </c>
      <c r="T447" s="17">
        <v>5.7</v>
      </c>
      <c r="U447" s="110" t="s">
        <v>85</v>
      </c>
      <c r="V447" s="43">
        <v>130.81</v>
      </c>
      <c r="W447" s="44">
        <v>35.097592139832507</v>
      </c>
      <c r="X447" s="52">
        <v>3640</v>
      </c>
      <c r="Y447" s="12" t="s">
        <v>2309</v>
      </c>
      <c r="Z447" s="45" t="s">
        <v>3002</v>
      </c>
      <c r="AA447" s="369" t="str">
        <f t="shared" si="44"/>
        <v>20x9, 8x180, 18 OS</v>
      </c>
      <c r="AB447" s="12" t="s">
        <v>1641</v>
      </c>
      <c r="AC447" s="92">
        <f>_xlfn.IFNA(VLOOKUP(AB447,ACCESSORIES!F:K,6,FALSE),"N/A")</f>
        <v>33</v>
      </c>
      <c r="AD447" s="15" t="s">
        <v>85</v>
      </c>
      <c r="AE447" s="15" t="s">
        <v>85</v>
      </c>
      <c r="AF447" s="3" t="s">
        <v>3020</v>
      </c>
      <c r="AG447" s="32" t="s">
        <v>2629</v>
      </c>
      <c r="AH447" s="9">
        <f>_xlfn.IFNA(VLOOKUP(AG447,ACCESSORIES!F:K,6,FALSE),"N/A")</f>
        <v>1.1000000000000001</v>
      </c>
      <c r="AI447" s="12" t="s">
        <v>266</v>
      </c>
      <c r="AJ447" s="3" t="s">
        <v>85</v>
      </c>
      <c r="AK447" s="3" t="s">
        <v>85</v>
      </c>
      <c r="AL447" s="3" t="s">
        <v>85</v>
      </c>
      <c r="AM447" s="14">
        <v>16</v>
      </c>
      <c r="AN447" s="14">
        <v>210</v>
      </c>
      <c r="AO447" s="76">
        <v>3</v>
      </c>
      <c r="AP447" s="76">
        <v>3</v>
      </c>
      <c r="AQ447" s="76">
        <v>43</v>
      </c>
      <c r="AR447" s="76">
        <v>44</v>
      </c>
      <c r="AS447" s="76">
        <v>244</v>
      </c>
      <c r="AT447" s="111">
        <v>239</v>
      </c>
      <c r="AU447" s="86">
        <v>125</v>
      </c>
      <c r="AV447" s="55">
        <v>92</v>
      </c>
      <c r="AW447" s="55">
        <v>92</v>
      </c>
      <c r="AX447" s="55">
        <v>54</v>
      </c>
      <c r="AY447" s="3" t="s">
        <v>85</v>
      </c>
      <c r="AZ447" s="104" t="str">
        <f>_xlfn.IFNA(VLOOKUP(AY447,ACCESSORIES!F:K,6,FALSE),"N/A")</f>
        <v>N/A</v>
      </c>
      <c r="BA447" s="3" t="s">
        <v>85</v>
      </c>
      <c r="BB447" s="104" t="str">
        <f>_xlfn.IFNA(VLOOKUP(BA447,ACCESSORIES!F:K,6,FALSE),"N/A")</f>
        <v>N/A</v>
      </c>
      <c r="BC447" s="79">
        <v>39.097592139832507</v>
      </c>
      <c r="BD447" s="57">
        <v>22.6</v>
      </c>
      <c r="BE447" s="57">
        <v>22.6</v>
      </c>
      <c r="BF447" s="57">
        <v>11.6</v>
      </c>
      <c r="BG447" s="15">
        <v>24</v>
      </c>
      <c r="BH447" s="122" t="s">
        <v>3551</v>
      </c>
      <c r="BI447" s="51" t="s">
        <v>4217</v>
      </c>
      <c r="BJ447" s="30" t="s">
        <v>4233</v>
      </c>
      <c r="BK447" s="30" t="s">
        <v>5857</v>
      </c>
      <c r="BL447" s="30" t="s">
        <v>2862</v>
      </c>
      <c r="BM447" s="30" t="s">
        <v>5881</v>
      </c>
      <c r="BN447" s="83" t="s">
        <v>5892</v>
      </c>
      <c r="BO447" s="83" t="s">
        <v>5871</v>
      </c>
      <c r="BP447" s="83" t="s">
        <v>4480</v>
      </c>
      <c r="BQ447" s="83" t="s">
        <v>4235</v>
      </c>
      <c r="BR447" s="83"/>
      <c r="BS447" s="83"/>
      <c r="BT447" s="351" t="s">
        <v>3835</v>
      </c>
      <c r="BU447" s="363" t="s">
        <v>3836</v>
      </c>
      <c r="BV447" s="351" t="s">
        <v>3837</v>
      </c>
      <c r="BW447" s="363" t="s">
        <v>3838</v>
      </c>
      <c r="BX447" s="96" t="str">
        <f t="shared" si="50"/>
        <v>MR315, 20x9, +18mm Offset, 8x180, 130.81mm Centerbore, Matte Black</v>
      </c>
      <c r="BY447" s="83" t="s">
        <v>4044</v>
      </c>
      <c r="BZ447" s="83" t="s">
        <v>4045</v>
      </c>
      <c r="CA447" s="83" t="str">
        <f t="shared" si="48"/>
        <v>STREET (3XX)</v>
      </c>
    </row>
    <row r="448" spans="1:79" s="39" customFormat="1" ht="15" customHeight="1">
      <c r="A448" s="23">
        <f t="shared" si="49"/>
        <v>446</v>
      </c>
      <c r="B448" s="112" t="s">
        <v>84</v>
      </c>
      <c r="C448" s="112" t="s">
        <v>1072</v>
      </c>
      <c r="D448" s="112" t="s">
        <v>2119</v>
      </c>
      <c r="E448" s="94" t="str">
        <f>CONCATENATE(LEFT(D448,5),VLOOKUP(CONCATENATE(N448,"x",O448),'PART NUMBER GUIDE'!$B$9:$C$45,2,FALSE),VLOOKUP(CONCATENATE(P448, V448), 'PART NUMBER GUIDE'!$Q$6:$R$84, 2, FALSE),VLOOKUP(Y448,'PART NUMBER GUIDE'!$J$8:$K$37,2, FALSE),IF(U448="N/A",IF(ABS(S448)&lt;10,"0"&amp;ABS(S448),ABS(S448)),CONCATENATE(LEFT(U448,1),RIGHT(U448,1))), F448, G448)</f>
        <v>MR31529088318</v>
      </c>
      <c r="F448" s="93"/>
      <c r="G448" s="93"/>
      <c r="H448" s="45" t="s">
        <v>6028</v>
      </c>
      <c r="I448" s="375">
        <v>44517</v>
      </c>
      <c r="J448" s="43" t="s">
        <v>1266</v>
      </c>
      <c r="K448" s="400">
        <v>431</v>
      </c>
      <c r="L448" s="95">
        <f t="shared" si="47"/>
        <v>431</v>
      </c>
      <c r="M448" s="402"/>
      <c r="N448" s="93">
        <v>20</v>
      </c>
      <c r="O448" s="8">
        <v>9</v>
      </c>
      <c r="P448" s="105" t="str">
        <f t="shared" si="43"/>
        <v>8x180</v>
      </c>
      <c r="Q448" s="14">
        <v>8</v>
      </c>
      <c r="R448" s="93">
        <v>180</v>
      </c>
      <c r="S448" s="93">
        <v>18</v>
      </c>
      <c r="T448" s="17">
        <v>5.7</v>
      </c>
      <c r="U448" s="110" t="s">
        <v>85</v>
      </c>
      <c r="V448" s="43">
        <v>130.81</v>
      </c>
      <c r="W448" s="44">
        <v>35.097592139832507</v>
      </c>
      <c r="X448" s="52">
        <v>3640</v>
      </c>
      <c r="Y448" s="48" t="s">
        <v>5824</v>
      </c>
      <c r="Z448" s="45" t="s">
        <v>196</v>
      </c>
      <c r="AA448" s="369" t="str">
        <f t="shared" si="44"/>
        <v>20x9, 8x180, 18 OS</v>
      </c>
      <c r="AB448" s="12" t="s">
        <v>1641</v>
      </c>
      <c r="AC448" s="92">
        <f>_xlfn.IFNA(VLOOKUP(AB448,ACCESSORIES!F:K,6,FALSE),"N/A")</f>
        <v>33</v>
      </c>
      <c r="AD448" s="15" t="s">
        <v>85</v>
      </c>
      <c r="AE448" s="15" t="s">
        <v>85</v>
      </c>
      <c r="AF448" s="3" t="s">
        <v>3020</v>
      </c>
      <c r="AG448" s="32" t="s">
        <v>2629</v>
      </c>
      <c r="AH448" s="9">
        <f>_xlfn.IFNA(VLOOKUP(AG448,ACCESSORIES!F:K,6,FALSE),"N/A")</f>
        <v>1.1000000000000001</v>
      </c>
      <c r="AI448" s="12" t="s">
        <v>266</v>
      </c>
      <c r="AJ448" s="3" t="s">
        <v>85</v>
      </c>
      <c r="AK448" s="3" t="s">
        <v>85</v>
      </c>
      <c r="AL448" s="3" t="s">
        <v>85</v>
      </c>
      <c r="AM448" s="14">
        <v>16</v>
      </c>
      <c r="AN448" s="14">
        <v>210</v>
      </c>
      <c r="AO448" s="76">
        <v>3</v>
      </c>
      <c r="AP448" s="76">
        <v>3</v>
      </c>
      <c r="AQ448" s="76">
        <v>43</v>
      </c>
      <c r="AR448" s="76">
        <v>44</v>
      </c>
      <c r="AS448" s="76">
        <v>244</v>
      </c>
      <c r="AT448" s="111">
        <v>239</v>
      </c>
      <c r="AU448" s="86">
        <v>125</v>
      </c>
      <c r="AV448" s="55">
        <v>92</v>
      </c>
      <c r="AW448" s="55">
        <v>92</v>
      </c>
      <c r="AX448" s="55">
        <v>54</v>
      </c>
      <c r="AY448" s="3" t="s">
        <v>85</v>
      </c>
      <c r="AZ448" s="104" t="str">
        <f>_xlfn.IFNA(VLOOKUP(AY448,ACCESSORIES!F:K,6,FALSE),"N/A")</f>
        <v>N/A</v>
      </c>
      <c r="BA448" s="3" t="s">
        <v>85</v>
      </c>
      <c r="BB448" s="104" t="str">
        <f>_xlfn.IFNA(VLOOKUP(BA448,ACCESSORIES!F:K,6,FALSE),"N/A")</f>
        <v>N/A</v>
      </c>
      <c r="BC448" s="79">
        <v>39.097592139832507</v>
      </c>
      <c r="BD448" s="57">
        <v>22.6</v>
      </c>
      <c r="BE448" s="57">
        <v>22.6</v>
      </c>
      <c r="BF448" s="57">
        <v>11.6</v>
      </c>
      <c r="BG448" s="15">
        <v>24</v>
      </c>
      <c r="BH448" s="122" t="s">
        <v>3551</v>
      </c>
      <c r="BI448" s="51" t="s">
        <v>4217</v>
      </c>
      <c r="BJ448" s="30" t="s">
        <v>4233</v>
      </c>
      <c r="BK448" s="30" t="s">
        <v>5857</v>
      </c>
      <c r="BL448" s="30" t="s">
        <v>2862</v>
      </c>
      <c r="BM448" s="30" t="s">
        <v>5881</v>
      </c>
      <c r="BN448" s="83" t="s">
        <v>5892</v>
      </c>
      <c r="BO448" s="83" t="s">
        <v>5871</v>
      </c>
      <c r="BP448" s="83" t="s">
        <v>4480</v>
      </c>
      <c r="BQ448" s="83" t="s">
        <v>4235</v>
      </c>
      <c r="BR448" s="83"/>
      <c r="BS448" s="83"/>
      <c r="BT448" s="351" t="s">
        <v>3839</v>
      </c>
      <c r="BU448" s="363" t="s">
        <v>3840</v>
      </c>
      <c r="BV448" s="351" t="s">
        <v>3841</v>
      </c>
      <c r="BW448" s="363" t="s">
        <v>3842</v>
      </c>
      <c r="BX448" s="96" t="str">
        <f t="shared" si="50"/>
        <v>MR315, 20x9, +18mm Offset, 8x180, 130.81mm Centerbore, Machined - Clear Coat</v>
      </c>
      <c r="BY448" s="83" t="s">
        <v>4044</v>
      </c>
      <c r="BZ448" s="83" t="s">
        <v>4045</v>
      </c>
      <c r="CA448" s="83" t="str">
        <f t="shared" si="48"/>
        <v>STREET (3XX)</v>
      </c>
    </row>
    <row r="449" spans="1:79" s="39" customFormat="1" ht="15" customHeight="1">
      <c r="A449" s="23">
        <f t="shared" si="49"/>
        <v>447</v>
      </c>
      <c r="B449" s="112" t="s">
        <v>84</v>
      </c>
      <c r="C449" s="112" t="s">
        <v>1072</v>
      </c>
      <c r="D449" s="112" t="s">
        <v>2119</v>
      </c>
      <c r="E449" s="94" t="str">
        <f>CONCATENATE(LEFT(D449,5),VLOOKUP(CONCATENATE(N449,"x",O449),'PART NUMBER GUIDE'!$B$9:$C$45,2,FALSE),VLOOKUP(CONCATENATE(P449, V449), 'PART NUMBER GUIDE'!$Q$6:$R$84, 2, FALSE),VLOOKUP(Y449,'PART NUMBER GUIDE'!$J$8:$K$37,2, FALSE),IF(U449="N/A",IF(ABS(S449)&lt;10,"0"&amp;ABS(S449),ABS(S449)),CONCATENATE(LEFT(U449,1),RIGHT(U449,1))), F449, G449)</f>
        <v>MR31521050518N</v>
      </c>
      <c r="F449" s="93" t="s">
        <v>2239</v>
      </c>
      <c r="G449" s="93"/>
      <c r="H449" s="45" t="s">
        <v>6030</v>
      </c>
      <c r="I449" s="375">
        <v>44517</v>
      </c>
      <c r="J449" s="43" t="s">
        <v>1265</v>
      </c>
      <c r="K449" s="400">
        <v>463.5</v>
      </c>
      <c r="L449" s="95">
        <f t="shared" si="47"/>
        <v>463.5</v>
      </c>
      <c r="M449" s="402"/>
      <c r="N449" s="93">
        <v>20</v>
      </c>
      <c r="O449" s="75">
        <v>10</v>
      </c>
      <c r="P449" s="105" t="str">
        <f t="shared" si="43"/>
        <v>5x5</v>
      </c>
      <c r="Q449" s="14">
        <v>5</v>
      </c>
      <c r="R449" s="93">
        <v>5</v>
      </c>
      <c r="S449" s="93">
        <v>-18</v>
      </c>
      <c r="T449" s="43">
        <v>4.76</v>
      </c>
      <c r="U449" s="110" t="s">
        <v>85</v>
      </c>
      <c r="V449" s="43">
        <v>71.5</v>
      </c>
      <c r="W449" s="44">
        <v>42.14</v>
      </c>
      <c r="X449" s="52">
        <v>2650</v>
      </c>
      <c r="Y449" s="12" t="s">
        <v>2309</v>
      </c>
      <c r="Z449" s="45" t="s">
        <v>3002</v>
      </c>
      <c r="AA449" s="369" t="str">
        <f t="shared" si="44"/>
        <v>20x10, 5x5, -18 OS</v>
      </c>
      <c r="AB449" s="12" t="s">
        <v>2192</v>
      </c>
      <c r="AC449" s="92">
        <f>_xlfn.IFNA(VLOOKUP(AB449,ACCESSORIES!F:K,6,FALSE),"N/A")</f>
        <v>33</v>
      </c>
      <c r="AD449" s="82" t="s">
        <v>85</v>
      </c>
      <c r="AE449" s="88" t="s">
        <v>1899</v>
      </c>
      <c r="AF449" s="15" t="s">
        <v>85</v>
      </c>
      <c r="AG449" s="32" t="s">
        <v>2629</v>
      </c>
      <c r="AH449" s="9">
        <f>_xlfn.IFNA(VLOOKUP(AG449,ACCESSORIES!F:K,6,FALSE),"N/A")</f>
        <v>1.1000000000000001</v>
      </c>
      <c r="AI449" s="12" t="s">
        <v>266</v>
      </c>
      <c r="AJ449" s="3" t="s">
        <v>85</v>
      </c>
      <c r="AK449" s="3" t="s">
        <v>85</v>
      </c>
      <c r="AL449" s="3" t="s">
        <v>85</v>
      </c>
      <c r="AM449" s="14">
        <v>16</v>
      </c>
      <c r="AN449" s="14">
        <v>160</v>
      </c>
      <c r="AO449" s="76">
        <v>11</v>
      </c>
      <c r="AP449" s="76">
        <v>23</v>
      </c>
      <c r="AQ449" s="76">
        <v>45</v>
      </c>
      <c r="AR449" s="76">
        <v>50</v>
      </c>
      <c r="AS449" s="76">
        <v>247</v>
      </c>
      <c r="AT449" s="111">
        <v>244</v>
      </c>
      <c r="AU449" s="86">
        <v>71.5</v>
      </c>
      <c r="AV449" s="55">
        <v>37</v>
      </c>
      <c r="AW449" s="55">
        <v>37</v>
      </c>
      <c r="AX449" s="55">
        <v>83</v>
      </c>
      <c r="AY449" s="3" t="s">
        <v>85</v>
      </c>
      <c r="AZ449" s="104" t="str">
        <f>_xlfn.IFNA(VLOOKUP(AY449,ACCESSORIES!F:K,6,FALSE),"N/A")</f>
        <v>N/A</v>
      </c>
      <c r="BA449" s="3" t="s">
        <v>85</v>
      </c>
      <c r="BB449" s="104" t="str">
        <f>_xlfn.IFNA(VLOOKUP(BA449,ACCESSORIES!F:K,6,FALSE),"N/A")</f>
        <v>N/A</v>
      </c>
      <c r="BC449" s="79">
        <v>49.1</v>
      </c>
      <c r="BD449" s="57">
        <v>22.6</v>
      </c>
      <c r="BE449" s="57">
        <v>22.6</v>
      </c>
      <c r="BF449" s="57">
        <v>12.6</v>
      </c>
      <c r="BG449" s="15">
        <v>24</v>
      </c>
      <c r="BH449" s="122" t="s">
        <v>3551</v>
      </c>
      <c r="BI449" s="51" t="s">
        <v>4217</v>
      </c>
      <c r="BJ449" s="30" t="s">
        <v>4233</v>
      </c>
      <c r="BK449" s="30" t="s">
        <v>5857</v>
      </c>
      <c r="BL449" s="30" t="s">
        <v>2862</v>
      </c>
      <c r="BM449" s="30" t="s">
        <v>5881</v>
      </c>
      <c r="BN449" s="83" t="s">
        <v>5892</v>
      </c>
      <c r="BO449" s="83" t="s">
        <v>5871</v>
      </c>
      <c r="BP449" s="83" t="s">
        <v>4480</v>
      </c>
      <c r="BQ449" s="83" t="s">
        <v>4235</v>
      </c>
      <c r="BR449" s="83"/>
      <c r="BS449" s="83"/>
      <c r="BT449" s="351" t="s">
        <v>3827</v>
      </c>
      <c r="BU449" s="363" t="s">
        <v>3828</v>
      </c>
      <c r="BV449" s="351" t="s">
        <v>3829</v>
      </c>
      <c r="BW449" s="363" t="s">
        <v>3830</v>
      </c>
      <c r="BX449" s="96" t="str">
        <f t="shared" si="50"/>
        <v>MR315, 20x10, -18mm Offset, 5x5, 71.5mm Centerbore, Matte Black</v>
      </c>
      <c r="BY449" s="83" t="s">
        <v>4044</v>
      </c>
      <c r="BZ449" s="83" t="s">
        <v>4045</v>
      </c>
      <c r="CA449" s="83" t="str">
        <f t="shared" si="48"/>
        <v>STREET (3XX)</v>
      </c>
    </row>
    <row r="450" spans="1:79" s="39" customFormat="1" ht="15" customHeight="1">
      <c r="A450" s="23">
        <f t="shared" si="49"/>
        <v>448</v>
      </c>
      <c r="B450" s="112" t="s">
        <v>84</v>
      </c>
      <c r="C450" s="112" t="s">
        <v>1072</v>
      </c>
      <c r="D450" s="112" t="s">
        <v>2119</v>
      </c>
      <c r="E450" s="94" t="str">
        <f>CONCATENATE(LEFT(D450,5),VLOOKUP(CONCATENATE(N450,"x",O450),'PART NUMBER GUIDE'!$B$9:$C$45,2,FALSE),VLOOKUP(CONCATENATE(P450, V450), 'PART NUMBER GUIDE'!$Q$6:$R$84, 2, FALSE),VLOOKUP(Y450,'PART NUMBER GUIDE'!$J$8:$K$37,2, FALSE),IF(U450="N/A",IF(ABS(S450)&lt;10,"0"&amp;ABS(S450),ABS(S450)),CONCATENATE(LEFT(U450,1),RIGHT(U450,1))), F450, G450)</f>
        <v>MR31521050318N</v>
      </c>
      <c r="F450" s="93" t="s">
        <v>2239</v>
      </c>
      <c r="G450" s="93"/>
      <c r="H450" s="45" t="s">
        <v>6031</v>
      </c>
      <c r="I450" s="375">
        <v>44517</v>
      </c>
      <c r="J450" s="43" t="s">
        <v>1265</v>
      </c>
      <c r="K450" s="400">
        <v>463.5</v>
      </c>
      <c r="L450" s="95">
        <f t="shared" si="47"/>
        <v>463.5</v>
      </c>
      <c r="M450" s="402"/>
      <c r="N450" s="93">
        <v>20</v>
      </c>
      <c r="O450" s="75">
        <v>10</v>
      </c>
      <c r="P450" s="105" t="str">
        <f t="shared" si="43"/>
        <v>5x5</v>
      </c>
      <c r="Q450" s="14">
        <v>5</v>
      </c>
      <c r="R450" s="93">
        <v>5</v>
      </c>
      <c r="S450" s="93">
        <v>-18</v>
      </c>
      <c r="T450" s="43">
        <v>4.76</v>
      </c>
      <c r="U450" s="110" t="s">
        <v>85</v>
      </c>
      <c r="V450" s="43">
        <v>71.5</v>
      </c>
      <c r="W450" s="44">
        <v>41.755552457815817</v>
      </c>
      <c r="X450" s="52">
        <v>2650</v>
      </c>
      <c r="Y450" s="48" t="s">
        <v>5824</v>
      </c>
      <c r="Z450" s="45" t="s">
        <v>196</v>
      </c>
      <c r="AA450" s="369" t="str">
        <f t="shared" si="44"/>
        <v>20x10, 5x5, -18 OS</v>
      </c>
      <c r="AB450" s="12" t="s">
        <v>2192</v>
      </c>
      <c r="AC450" s="92">
        <f>_xlfn.IFNA(VLOOKUP(AB450,ACCESSORIES!F:K,6,FALSE),"N/A")</f>
        <v>33</v>
      </c>
      <c r="AD450" s="82" t="s">
        <v>85</v>
      </c>
      <c r="AE450" s="88" t="s">
        <v>1899</v>
      </c>
      <c r="AF450" s="15" t="s">
        <v>85</v>
      </c>
      <c r="AG450" s="32" t="s">
        <v>2629</v>
      </c>
      <c r="AH450" s="9">
        <f>_xlfn.IFNA(VLOOKUP(AG450,ACCESSORIES!F:K,6,FALSE),"N/A")</f>
        <v>1.1000000000000001</v>
      </c>
      <c r="AI450" s="12" t="s">
        <v>266</v>
      </c>
      <c r="AJ450" s="3" t="s">
        <v>85</v>
      </c>
      <c r="AK450" s="3" t="s">
        <v>85</v>
      </c>
      <c r="AL450" s="3" t="s">
        <v>85</v>
      </c>
      <c r="AM450" s="14">
        <v>16</v>
      </c>
      <c r="AN450" s="14">
        <v>160</v>
      </c>
      <c r="AO450" s="76">
        <v>11</v>
      </c>
      <c r="AP450" s="76">
        <v>23</v>
      </c>
      <c r="AQ450" s="76">
        <v>45</v>
      </c>
      <c r="AR450" s="76">
        <v>50</v>
      </c>
      <c r="AS450" s="76">
        <v>247</v>
      </c>
      <c r="AT450" s="111">
        <v>244</v>
      </c>
      <c r="AU450" s="86">
        <v>71.5</v>
      </c>
      <c r="AV450" s="55">
        <v>37</v>
      </c>
      <c r="AW450" s="55">
        <v>37</v>
      </c>
      <c r="AX450" s="55">
        <v>83</v>
      </c>
      <c r="AY450" s="3" t="s">
        <v>85</v>
      </c>
      <c r="AZ450" s="104" t="str">
        <f>_xlfn.IFNA(VLOOKUP(AY450,ACCESSORIES!F:K,6,FALSE),"N/A")</f>
        <v>N/A</v>
      </c>
      <c r="BA450" s="3" t="s">
        <v>85</v>
      </c>
      <c r="BB450" s="104" t="str">
        <f>_xlfn.IFNA(VLOOKUP(BA450,ACCESSORIES!F:K,6,FALSE),"N/A")</f>
        <v>N/A</v>
      </c>
      <c r="BC450" s="79">
        <v>45.755552457815817</v>
      </c>
      <c r="BD450" s="57">
        <v>22.6</v>
      </c>
      <c r="BE450" s="57">
        <v>22.6</v>
      </c>
      <c r="BF450" s="57">
        <v>12.6</v>
      </c>
      <c r="BG450" s="15">
        <v>24</v>
      </c>
      <c r="BH450" s="122" t="s">
        <v>3551</v>
      </c>
      <c r="BI450" s="51" t="s">
        <v>4217</v>
      </c>
      <c r="BJ450" s="30" t="s">
        <v>4233</v>
      </c>
      <c r="BK450" s="30" t="s">
        <v>5857</v>
      </c>
      <c r="BL450" s="30" t="s">
        <v>2862</v>
      </c>
      <c r="BM450" s="30" t="s">
        <v>5881</v>
      </c>
      <c r="BN450" s="83" t="s">
        <v>5892</v>
      </c>
      <c r="BO450" s="83" t="s">
        <v>5871</v>
      </c>
      <c r="BP450" s="83" t="s">
        <v>4480</v>
      </c>
      <c r="BQ450" s="83" t="s">
        <v>4235</v>
      </c>
      <c r="BR450" s="83"/>
      <c r="BS450" s="83"/>
      <c r="BT450" s="351" t="s">
        <v>3823</v>
      </c>
      <c r="BU450" s="363" t="s">
        <v>3824</v>
      </c>
      <c r="BV450" s="351" t="s">
        <v>3825</v>
      </c>
      <c r="BW450" s="363" t="s">
        <v>3826</v>
      </c>
      <c r="BX450" s="96" t="str">
        <f t="shared" si="50"/>
        <v>MR315, 20x10, -18mm Offset, 5x5, 71.5mm Centerbore, Machined - Clear Coat</v>
      </c>
      <c r="BY450" s="83" t="s">
        <v>4044</v>
      </c>
      <c r="BZ450" s="83" t="s">
        <v>4045</v>
      </c>
      <c r="CA450" s="83" t="str">
        <f t="shared" si="48"/>
        <v>STREET (3XX)</v>
      </c>
    </row>
    <row r="451" spans="1:79" s="39" customFormat="1" ht="15" customHeight="1">
      <c r="A451" s="23">
        <f t="shared" si="49"/>
        <v>449</v>
      </c>
      <c r="B451" s="112" t="s">
        <v>84</v>
      </c>
      <c r="C451" s="112" t="s">
        <v>1072</v>
      </c>
      <c r="D451" s="112" t="s">
        <v>2119</v>
      </c>
      <c r="E451" s="94" t="str">
        <f>CONCATENATE(LEFT(D451,5),VLOOKUP(CONCATENATE(N451,"x",O451),'PART NUMBER GUIDE'!$B$9:$C$45,2,FALSE),VLOOKUP(CONCATENATE(P451, V451), 'PART NUMBER GUIDE'!$Q$6:$R$84, 2, FALSE),VLOOKUP(Y451,'PART NUMBER GUIDE'!$J$8:$K$37,2, FALSE),IF(U451="N/A",IF(ABS(S451)&lt;10,"0"&amp;ABS(S451),ABS(S451)),CONCATENATE(LEFT(U451,1),RIGHT(U451,1))), F451, G451)</f>
        <v>MR31521050118N</v>
      </c>
      <c r="F451" s="93" t="s">
        <v>2239</v>
      </c>
      <c r="G451" s="93"/>
      <c r="H451" s="45" t="s">
        <v>6032</v>
      </c>
      <c r="I451" s="375">
        <v>44517</v>
      </c>
      <c r="J451" s="43" t="s">
        <v>1265</v>
      </c>
      <c r="K451" s="400">
        <v>485</v>
      </c>
      <c r="L451" s="95">
        <f t="shared" si="47"/>
        <v>485</v>
      </c>
      <c r="M451" s="402"/>
      <c r="N451" s="93">
        <v>20</v>
      </c>
      <c r="O451" s="75">
        <v>10</v>
      </c>
      <c r="P451" s="105" t="str">
        <f t="shared" ref="P451:P514" si="51">CONCATENATE(Q451,"x",R451)</f>
        <v>5x5</v>
      </c>
      <c r="Q451" s="14">
        <v>5</v>
      </c>
      <c r="R451" s="93">
        <v>5</v>
      </c>
      <c r="S451" s="93">
        <v>-18</v>
      </c>
      <c r="T451" s="43">
        <v>4.76</v>
      </c>
      <c r="U451" s="110" t="s">
        <v>85</v>
      </c>
      <c r="V451" s="43">
        <v>71.5</v>
      </c>
      <c r="W451" s="44">
        <v>41.755552457815817</v>
      </c>
      <c r="X451" s="52">
        <v>2650</v>
      </c>
      <c r="Y451" s="80" t="s">
        <v>5842</v>
      </c>
      <c r="Z451" s="12" t="s">
        <v>3004</v>
      </c>
      <c r="AA451" s="369" t="str">
        <f t="shared" ref="AA451:AA514" si="52">_xlfn.CONCAT(N451,"x",O451,","," ",P451,","," ",S451," ","OS")</f>
        <v>20x10, 5x5, -18 OS</v>
      </c>
      <c r="AB451" s="12" t="s">
        <v>2192</v>
      </c>
      <c r="AC451" s="92">
        <f>_xlfn.IFNA(VLOOKUP(AB451,ACCESSORIES!F:K,6,FALSE),"N/A")</f>
        <v>33</v>
      </c>
      <c r="AD451" s="82" t="s">
        <v>85</v>
      </c>
      <c r="AE451" s="88" t="s">
        <v>1899</v>
      </c>
      <c r="AF451" s="15" t="s">
        <v>85</v>
      </c>
      <c r="AG451" s="32" t="s">
        <v>2629</v>
      </c>
      <c r="AH451" s="9">
        <f>_xlfn.IFNA(VLOOKUP(AG451,ACCESSORIES!F:K,6,FALSE),"N/A")</f>
        <v>1.1000000000000001</v>
      </c>
      <c r="AI451" s="12" t="s">
        <v>266</v>
      </c>
      <c r="AJ451" s="3" t="s">
        <v>85</v>
      </c>
      <c r="AK451" s="3" t="s">
        <v>85</v>
      </c>
      <c r="AL451" s="3" t="s">
        <v>85</v>
      </c>
      <c r="AM451" s="14">
        <v>16</v>
      </c>
      <c r="AN451" s="14">
        <v>160</v>
      </c>
      <c r="AO451" s="76">
        <v>11</v>
      </c>
      <c r="AP451" s="76">
        <v>23</v>
      </c>
      <c r="AQ451" s="76">
        <v>45</v>
      </c>
      <c r="AR451" s="76">
        <v>50</v>
      </c>
      <c r="AS451" s="76">
        <v>247</v>
      </c>
      <c r="AT451" s="111">
        <v>244</v>
      </c>
      <c r="AU451" s="86">
        <v>71.5</v>
      </c>
      <c r="AV451" s="55">
        <v>37</v>
      </c>
      <c r="AW451" s="55">
        <v>37</v>
      </c>
      <c r="AX451" s="55">
        <v>83</v>
      </c>
      <c r="AY451" s="3" t="s">
        <v>85</v>
      </c>
      <c r="AZ451" s="104" t="str">
        <f>_xlfn.IFNA(VLOOKUP(AY451,ACCESSORIES!F:K,6,FALSE),"N/A")</f>
        <v>N/A</v>
      </c>
      <c r="BA451" s="3" t="s">
        <v>85</v>
      </c>
      <c r="BB451" s="104" t="str">
        <f>_xlfn.IFNA(VLOOKUP(BA451,ACCESSORIES!F:K,6,FALSE),"N/A")</f>
        <v>N/A</v>
      </c>
      <c r="BC451" s="79">
        <v>45.755552457815817</v>
      </c>
      <c r="BD451" s="57">
        <v>22.6</v>
      </c>
      <c r="BE451" s="57">
        <v>22.6</v>
      </c>
      <c r="BF451" s="57">
        <v>12.6</v>
      </c>
      <c r="BG451" s="15">
        <v>24</v>
      </c>
      <c r="BH451" s="122" t="s">
        <v>3551</v>
      </c>
      <c r="BI451" s="51" t="s">
        <v>4217</v>
      </c>
      <c r="BJ451" s="30" t="s">
        <v>4233</v>
      </c>
      <c r="BK451" s="30" t="s">
        <v>5857</v>
      </c>
      <c r="BL451" s="30" t="s">
        <v>2862</v>
      </c>
      <c r="BM451" s="30" t="s">
        <v>5881</v>
      </c>
      <c r="BN451" s="83" t="s">
        <v>5892</v>
      </c>
      <c r="BO451" s="83" t="s">
        <v>5871</v>
      </c>
      <c r="BP451" s="83" t="s">
        <v>4480</v>
      </c>
      <c r="BQ451" s="83" t="s">
        <v>4235</v>
      </c>
      <c r="BR451" s="83"/>
      <c r="BS451" s="83"/>
      <c r="BT451" s="351" t="s">
        <v>3831</v>
      </c>
      <c r="BU451" s="363" t="s">
        <v>3832</v>
      </c>
      <c r="BV451" s="351" t="s">
        <v>3833</v>
      </c>
      <c r="BW451" s="363" t="s">
        <v>3834</v>
      </c>
      <c r="BX451" s="96" t="str">
        <f t="shared" si="50"/>
        <v>MR315, 20x10, -18mm Offset, 5x5, 71.5mm Centerbore, Gold - Black Lip</v>
      </c>
      <c r="BY451" s="83" t="s">
        <v>4044</v>
      </c>
      <c r="BZ451" s="83" t="s">
        <v>4045</v>
      </c>
      <c r="CA451" s="83" t="str">
        <f t="shared" si="48"/>
        <v>STREET (3XX)</v>
      </c>
    </row>
    <row r="452" spans="1:79" s="39" customFormat="1" ht="15" customHeight="1">
      <c r="A452" s="23">
        <f t="shared" si="49"/>
        <v>450</v>
      </c>
      <c r="B452" s="112" t="s">
        <v>84</v>
      </c>
      <c r="C452" s="112" t="s">
        <v>1072</v>
      </c>
      <c r="D452" s="112" t="s">
        <v>2119</v>
      </c>
      <c r="E452" s="94" t="str">
        <f>CONCATENATE(LEFT(D452,5),VLOOKUP(CONCATENATE(N452,"x",O452),'PART NUMBER GUIDE'!$B$9:$C$45,2,FALSE),VLOOKUP(CONCATENATE(P452, V452), 'PART NUMBER GUIDE'!$Q$6:$R$84, 2, FALSE),VLOOKUP(Y452,'PART NUMBER GUIDE'!$J$8:$K$37,2, FALSE),IF(U452="N/A",IF(ABS(S452)&lt;10,"0"&amp;ABS(S452),ABS(S452)),CONCATENATE(LEFT(U452,1),RIGHT(U452,1))), F452, G452)</f>
        <v>MR31521055518N</v>
      </c>
      <c r="F452" s="93" t="s">
        <v>2239</v>
      </c>
      <c r="G452" s="93"/>
      <c r="H452" s="45" t="s">
        <v>6033</v>
      </c>
      <c r="I452" s="375">
        <v>44517</v>
      </c>
      <c r="J452" s="43" t="s">
        <v>1265</v>
      </c>
      <c r="K452" s="400">
        <v>463.5</v>
      </c>
      <c r="L452" s="95">
        <f t="shared" si="47"/>
        <v>463.5</v>
      </c>
      <c r="M452" s="402"/>
      <c r="N452" s="93">
        <v>20</v>
      </c>
      <c r="O452" s="75">
        <v>10</v>
      </c>
      <c r="P452" s="105" t="str">
        <f t="shared" si="51"/>
        <v>5x5.5</v>
      </c>
      <c r="Q452" s="14">
        <v>5</v>
      </c>
      <c r="R452" s="93">
        <v>5.5</v>
      </c>
      <c r="S452" s="93">
        <v>-18</v>
      </c>
      <c r="T452" s="43">
        <v>4.76</v>
      </c>
      <c r="U452" s="110" t="s">
        <v>85</v>
      </c>
      <c r="V452" s="43">
        <v>108</v>
      </c>
      <c r="W452" s="44">
        <v>41.84</v>
      </c>
      <c r="X452" s="52">
        <v>2650</v>
      </c>
      <c r="Y452" s="12" t="s">
        <v>2309</v>
      </c>
      <c r="Z452" s="45" t="s">
        <v>3002</v>
      </c>
      <c r="AA452" s="369" t="str">
        <f t="shared" si="52"/>
        <v>20x10, 5x5.5, -18 OS</v>
      </c>
      <c r="AB452" s="12" t="s">
        <v>6005</v>
      </c>
      <c r="AC452" s="92">
        <f>_xlfn.IFNA(VLOOKUP(AB452,ACCESSORIES!F:K,6,FALSE),"N/A")</f>
        <v>33</v>
      </c>
      <c r="AD452" s="15" t="s">
        <v>85</v>
      </c>
      <c r="AE452" s="15" t="s">
        <v>1899</v>
      </c>
      <c r="AF452" s="14" t="s">
        <v>85</v>
      </c>
      <c r="AG452" s="32" t="s">
        <v>2629</v>
      </c>
      <c r="AH452" s="9">
        <f>_xlfn.IFNA(VLOOKUP(AG452,ACCESSORIES!F:K,6,FALSE),"N/A")</f>
        <v>1.1000000000000001</v>
      </c>
      <c r="AI452" s="12" t="s">
        <v>266</v>
      </c>
      <c r="AJ452" s="3" t="s">
        <v>85</v>
      </c>
      <c r="AK452" s="3" t="s">
        <v>85</v>
      </c>
      <c r="AL452" s="3" t="s">
        <v>85</v>
      </c>
      <c r="AM452" s="14">
        <v>16</v>
      </c>
      <c r="AN452" s="14">
        <v>175</v>
      </c>
      <c r="AO452" s="76">
        <v>3</v>
      </c>
      <c r="AP452" s="76">
        <v>17</v>
      </c>
      <c r="AQ452" s="76">
        <v>43</v>
      </c>
      <c r="AR452" s="76">
        <v>50</v>
      </c>
      <c r="AS452" s="76">
        <v>247</v>
      </c>
      <c r="AT452" s="111">
        <v>244</v>
      </c>
      <c r="AU452" s="86">
        <v>108</v>
      </c>
      <c r="AV452" s="55">
        <v>41</v>
      </c>
      <c r="AW452" s="55">
        <v>41</v>
      </c>
      <c r="AX452" s="55">
        <v>83</v>
      </c>
      <c r="AY452" s="3" t="s">
        <v>85</v>
      </c>
      <c r="AZ452" s="104" t="str">
        <f>_xlfn.IFNA(VLOOKUP(AY452,ACCESSORIES!F:K,6,FALSE),"N/A")</f>
        <v>N/A</v>
      </c>
      <c r="BA452" s="3" t="s">
        <v>85</v>
      </c>
      <c r="BB452" s="104" t="str">
        <f>_xlfn.IFNA(VLOOKUP(BA452,ACCESSORIES!F:K,6,FALSE),"N/A")</f>
        <v>N/A</v>
      </c>
      <c r="BC452" s="79">
        <v>48.63</v>
      </c>
      <c r="BD452" s="57">
        <v>22.6</v>
      </c>
      <c r="BE452" s="57">
        <v>22.6</v>
      </c>
      <c r="BF452" s="57">
        <v>12.6</v>
      </c>
      <c r="BG452" s="15">
        <v>24</v>
      </c>
      <c r="BH452" s="122" t="s">
        <v>3551</v>
      </c>
      <c r="BI452" s="51" t="s">
        <v>4217</v>
      </c>
      <c r="BJ452" s="30" t="s">
        <v>4233</v>
      </c>
      <c r="BK452" s="30" t="s">
        <v>5857</v>
      </c>
      <c r="BL452" s="30" t="s">
        <v>2862</v>
      </c>
      <c r="BM452" s="30" t="s">
        <v>5881</v>
      </c>
      <c r="BN452" s="83" t="s">
        <v>5892</v>
      </c>
      <c r="BO452" s="83" t="s">
        <v>5871</v>
      </c>
      <c r="BP452" s="83" t="s">
        <v>4480</v>
      </c>
      <c r="BQ452" s="83" t="s">
        <v>4235</v>
      </c>
      <c r="BR452" s="83"/>
      <c r="BS452" s="83"/>
      <c r="BT452" s="351" t="s">
        <v>3827</v>
      </c>
      <c r="BU452" s="363" t="s">
        <v>3828</v>
      </c>
      <c r="BV452" s="351" t="s">
        <v>3829</v>
      </c>
      <c r="BW452" s="363" t="s">
        <v>3830</v>
      </c>
      <c r="BX452" s="96" t="str">
        <f t="shared" si="50"/>
        <v>MR315, 20x10, -18mm Offset, 5x5.5, 108mm Centerbore, Matte Black</v>
      </c>
      <c r="BY452" s="83" t="s">
        <v>4044</v>
      </c>
      <c r="BZ452" s="83" t="s">
        <v>4045</v>
      </c>
      <c r="CA452" s="83" t="str">
        <f t="shared" si="48"/>
        <v>STREET (3XX)</v>
      </c>
    </row>
    <row r="453" spans="1:79" s="39" customFormat="1" ht="15" customHeight="1">
      <c r="A453" s="23">
        <f t="shared" si="49"/>
        <v>451</v>
      </c>
      <c r="B453" s="112" t="s">
        <v>84</v>
      </c>
      <c r="C453" s="112" t="s">
        <v>1072</v>
      </c>
      <c r="D453" s="112" t="s">
        <v>2119</v>
      </c>
      <c r="E453" s="94" t="str">
        <f>CONCATENATE(LEFT(D453,5),VLOOKUP(CONCATENATE(N453,"x",O453),'PART NUMBER GUIDE'!$B$9:$C$45,2,FALSE),VLOOKUP(CONCATENATE(P453, V453), 'PART NUMBER GUIDE'!$Q$6:$R$84, 2, FALSE),VLOOKUP(Y453,'PART NUMBER GUIDE'!$J$8:$K$37,2, FALSE),IF(U453="N/A",IF(ABS(S453)&lt;10,"0"&amp;ABS(S453),ABS(S453)),CONCATENATE(LEFT(U453,1),RIGHT(U453,1))), F453, G453)</f>
        <v>MR31521055318N</v>
      </c>
      <c r="F453" s="93" t="s">
        <v>2239</v>
      </c>
      <c r="G453" s="93"/>
      <c r="H453" s="45" t="s">
        <v>6034</v>
      </c>
      <c r="I453" s="375">
        <v>44517</v>
      </c>
      <c r="J453" s="43" t="s">
        <v>1265</v>
      </c>
      <c r="K453" s="400">
        <v>463.5</v>
      </c>
      <c r="L453" s="95">
        <f t="shared" si="47"/>
        <v>463.5</v>
      </c>
      <c r="M453" s="402"/>
      <c r="N453" s="93">
        <v>20</v>
      </c>
      <c r="O453" s="75">
        <v>10</v>
      </c>
      <c r="P453" s="105" t="str">
        <f t="shared" si="51"/>
        <v>5x5.5</v>
      </c>
      <c r="Q453" s="14">
        <v>5</v>
      </c>
      <c r="R453" s="93">
        <v>5.5</v>
      </c>
      <c r="S453" s="93">
        <v>-18</v>
      </c>
      <c r="T453" s="43">
        <v>4.76</v>
      </c>
      <c r="U453" s="110" t="s">
        <v>85</v>
      </c>
      <c r="V453" s="43">
        <v>108</v>
      </c>
      <c r="W453" s="44">
        <v>41.33667415966454</v>
      </c>
      <c r="X453" s="52">
        <v>2650</v>
      </c>
      <c r="Y453" s="48" t="s">
        <v>5824</v>
      </c>
      <c r="Z453" s="45" t="s">
        <v>196</v>
      </c>
      <c r="AA453" s="369" t="str">
        <f t="shared" si="52"/>
        <v>20x10, 5x5.5, -18 OS</v>
      </c>
      <c r="AB453" s="12" t="s">
        <v>6005</v>
      </c>
      <c r="AC453" s="92">
        <f>_xlfn.IFNA(VLOOKUP(AB453,ACCESSORIES!F:K,6,FALSE),"N/A")</f>
        <v>33</v>
      </c>
      <c r="AD453" s="15" t="s">
        <v>85</v>
      </c>
      <c r="AE453" s="15" t="s">
        <v>1899</v>
      </c>
      <c r="AF453" s="14" t="s">
        <v>85</v>
      </c>
      <c r="AG453" s="32" t="s">
        <v>2629</v>
      </c>
      <c r="AH453" s="9">
        <f>_xlfn.IFNA(VLOOKUP(AG453,ACCESSORIES!F:K,6,FALSE),"N/A")</f>
        <v>1.1000000000000001</v>
      </c>
      <c r="AI453" s="12" t="s">
        <v>266</v>
      </c>
      <c r="AJ453" s="3" t="s">
        <v>85</v>
      </c>
      <c r="AK453" s="3" t="s">
        <v>85</v>
      </c>
      <c r="AL453" s="3" t="s">
        <v>85</v>
      </c>
      <c r="AM453" s="14">
        <v>16</v>
      </c>
      <c r="AN453" s="14">
        <v>175</v>
      </c>
      <c r="AO453" s="76">
        <v>3</v>
      </c>
      <c r="AP453" s="76">
        <v>17</v>
      </c>
      <c r="AQ453" s="76">
        <v>43</v>
      </c>
      <c r="AR453" s="76">
        <v>50</v>
      </c>
      <c r="AS453" s="76">
        <v>247</v>
      </c>
      <c r="AT453" s="111">
        <v>244</v>
      </c>
      <c r="AU453" s="86">
        <v>108</v>
      </c>
      <c r="AV453" s="55">
        <v>41</v>
      </c>
      <c r="AW453" s="55">
        <v>41</v>
      </c>
      <c r="AX453" s="55">
        <v>83</v>
      </c>
      <c r="AY453" s="3" t="s">
        <v>85</v>
      </c>
      <c r="AZ453" s="104" t="str">
        <f>_xlfn.IFNA(VLOOKUP(AY453,ACCESSORIES!F:K,6,FALSE),"N/A")</f>
        <v>N/A</v>
      </c>
      <c r="BA453" s="3" t="s">
        <v>85</v>
      </c>
      <c r="BB453" s="104" t="str">
        <f>_xlfn.IFNA(VLOOKUP(BA453,ACCESSORIES!F:K,6,FALSE),"N/A")</f>
        <v>N/A</v>
      </c>
      <c r="BC453" s="79">
        <v>45.33667415966454</v>
      </c>
      <c r="BD453" s="57">
        <v>22.6</v>
      </c>
      <c r="BE453" s="57">
        <v>22.6</v>
      </c>
      <c r="BF453" s="57">
        <v>12.6</v>
      </c>
      <c r="BG453" s="15">
        <v>24</v>
      </c>
      <c r="BH453" s="122" t="s">
        <v>3551</v>
      </c>
      <c r="BI453" s="51" t="s">
        <v>4217</v>
      </c>
      <c r="BJ453" s="30" t="s">
        <v>4233</v>
      </c>
      <c r="BK453" s="30" t="s">
        <v>5857</v>
      </c>
      <c r="BL453" s="30" t="s">
        <v>2862</v>
      </c>
      <c r="BM453" s="30" t="s">
        <v>5881</v>
      </c>
      <c r="BN453" s="83" t="s">
        <v>5892</v>
      </c>
      <c r="BO453" s="83" t="s">
        <v>5871</v>
      </c>
      <c r="BP453" s="83" t="s">
        <v>4480</v>
      </c>
      <c r="BQ453" s="83" t="s">
        <v>4235</v>
      </c>
      <c r="BR453" s="83"/>
      <c r="BS453" s="83"/>
      <c r="BT453" s="351" t="s">
        <v>3823</v>
      </c>
      <c r="BU453" s="363" t="s">
        <v>3824</v>
      </c>
      <c r="BV453" s="351" t="s">
        <v>3825</v>
      </c>
      <c r="BW453" s="363" t="s">
        <v>3826</v>
      </c>
      <c r="BX453" s="96" t="str">
        <f t="shared" si="50"/>
        <v>MR315, 20x10, -18mm Offset, 5x5.5, 108mm Centerbore, Machined - Clear Coat</v>
      </c>
      <c r="BY453" s="83" t="s">
        <v>4044</v>
      </c>
      <c r="BZ453" s="83" t="s">
        <v>4045</v>
      </c>
      <c r="CA453" s="83" t="str">
        <f t="shared" si="48"/>
        <v>STREET (3XX)</v>
      </c>
    </row>
    <row r="454" spans="1:79" s="39" customFormat="1" ht="15" customHeight="1">
      <c r="A454" s="23">
        <f t="shared" si="49"/>
        <v>452</v>
      </c>
      <c r="B454" s="112" t="s">
        <v>84</v>
      </c>
      <c r="C454" s="112" t="s">
        <v>1072</v>
      </c>
      <c r="D454" s="112" t="s">
        <v>2119</v>
      </c>
      <c r="E454" s="94" t="str">
        <f>CONCATENATE(LEFT(D454,5),VLOOKUP(CONCATENATE(N454,"x",O454),'PART NUMBER GUIDE'!$B$9:$C$45,2,FALSE),VLOOKUP(CONCATENATE(P454, V454), 'PART NUMBER GUIDE'!$Q$6:$R$84, 2, FALSE),VLOOKUP(Y454,'PART NUMBER GUIDE'!$J$8:$K$37,2, FALSE),IF(U454="N/A",IF(ABS(S454)&lt;10,"0"&amp;ABS(S454),ABS(S454)),CONCATENATE(LEFT(U454,1),RIGHT(U454,1))), F454, G454)</f>
        <v>MR31521055118N</v>
      </c>
      <c r="F454" s="93" t="s">
        <v>2239</v>
      </c>
      <c r="G454" s="93"/>
      <c r="H454" s="45" t="s">
        <v>6035</v>
      </c>
      <c r="I454" s="375">
        <v>44517</v>
      </c>
      <c r="J454" s="43" t="s">
        <v>1265</v>
      </c>
      <c r="K454" s="400">
        <v>485</v>
      </c>
      <c r="L454" s="95">
        <f t="shared" si="47"/>
        <v>485</v>
      </c>
      <c r="M454" s="402"/>
      <c r="N454" s="93">
        <v>20</v>
      </c>
      <c r="O454" s="75">
        <v>10</v>
      </c>
      <c r="P454" s="105" t="str">
        <f t="shared" si="51"/>
        <v>5x5.5</v>
      </c>
      <c r="Q454" s="14">
        <v>5</v>
      </c>
      <c r="R454" s="93">
        <v>5.5</v>
      </c>
      <c r="S454" s="93">
        <v>-18</v>
      </c>
      <c r="T454" s="43">
        <v>4.76</v>
      </c>
      <c r="U454" s="110" t="s">
        <v>85</v>
      </c>
      <c r="V454" s="43">
        <v>108</v>
      </c>
      <c r="W454" s="44">
        <v>41.33667415966454</v>
      </c>
      <c r="X454" s="52">
        <v>2650</v>
      </c>
      <c r="Y454" s="80" t="s">
        <v>5842</v>
      </c>
      <c r="Z454" s="12" t="s">
        <v>3004</v>
      </c>
      <c r="AA454" s="369" t="str">
        <f t="shared" si="52"/>
        <v>20x10, 5x5.5, -18 OS</v>
      </c>
      <c r="AB454" s="12" t="s">
        <v>6005</v>
      </c>
      <c r="AC454" s="92">
        <f>_xlfn.IFNA(VLOOKUP(AB454,ACCESSORIES!F:K,6,FALSE),"N/A")</f>
        <v>33</v>
      </c>
      <c r="AD454" s="15" t="s">
        <v>85</v>
      </c>
      <c r="AE454" s="15" t="s">
        <v>1899</v>
      </c>
      <c r="AF454" s="14" t="s">
        <v>85</v>
      </c>
      <c r="AG454" s="32" t="s">
        <v>2629</v>
      </c>
      <c r="AH454" s="9">
        <f>_xlfn.IFNA(VLOOKUP(AG454,ACCESSORIES!F:K,6,FALSE),"N/A")</f>
        <v>1.1000000000000001</v>
      </c>
      <c r="AI454" s="12" t="s">
        <v>266</v>
      </c>
      <c r="AJ454" s="3" t="s">
        <v>85</v>
      </c>
      <c r="AK454" s="3" t="s">
        <v>85</v>
      </c>
      <c r="AL454" s="3" t="s">
        <v>85</v>
      </c>
      <c r="AM454" s="14">
        <v>16</v>
      </c>
      <c r="AN454" s="14">
        <v>175</v>
      </c>
      <c r="AO454" s="76">
        <v>3</v>
      </c>
      <c r="AP454" s="76">
        <v>17</v>
      </c>
      <c r="AQ454" s="76">
        <v>43</v>
      </c>
      <c r="AR454" s="76">
        <v>50</v>
      </c>
      <c r="AS454" s="76">
        <v>247</v>
      </c>
      <c r="AT454" s="111">
        <v>244</v>
      </c>
      <c r="AU454" s="86">
        <v>108</v>
      </c>
      <c r="AV454" s="55">
        <v>41</v>
      </c>
      <c r="AW454" s="55">
        <v>41</v>
      </c>
      <c r="AX454" s="55">
        <v>83</v>
      </c>
      <c r="AY454" s="3" t="s">
        <v>85</v>
      </c>
      <c r="AZ454" s="104" t="str">
        <f>_xlfn.IFNA(VLOOKUP(AY454,ACCESSORIES!F:K,6,FALSE),"N/A")</f>
        <v>N/A</v>
      </c>
      <c r="BA454" s="3" t="s">
        <v>85</v>
      </c>
      <c r="BB454" s="104" t="str">
        <f>_xlfn.IFNA(VLOOKUP(BA454,ACCESSORIES!F:K,6,FALSE),"N/A")</f>
        <v>N/A</v>
      </c>
      <c r="BC454" s="79">
        <v>45.33667415966454</v>
      </c>
      <c r="BD454" s="57">
        <v>22.6</v>
      </c>
      <c r="BE454" s="57">
        <v>22.6</v>
      </c>
      <c r="BF454" s="57">
        <v>12.6</v>
      </c>
      <c r="BG454" s="15">
        <v>24</v>
      </c>
      <c r="BH454" s="122" t="s">
        <v>3551</v>
      </c>
      <c r="BI454" s="51" t="s">
        <v>4217</v>
      </c>
      <c r="BJ454" s="30" t="s">
        <v>4233</v>
      </c>
      <c r="BK454" s="30" t="s">
        <v>5857</v>
      </c>
      <c r="BL454" s="30" t="s">
        <v>2862</v>
      </c>
      <c r="BM454" s="30" t="s">
        <v>5881</v>
      </c>
      <c r="BN454" s="83" t="s">
        <v>5892</v>
      </c>
      <c r="BO454" s="83" t="s">
        <v>5871</v>
      </c>
      <c r="BP454" s="83" t="s">
        <v>4480</v>
      </c>
      <c r="BQ454" s="83" t="s">
        <v>4235</v>
      </c>
      <c r="BR454" s="83"/>
      <c r="BS454" s="83"/>
      <c r="BT454" s="351" t="s">
        <v>3831</v>
      </c>
      <c r="BU454" s="363" t="s">
        <v>3832</v>
      </c>
      <c r="BV454" s="351" t="s">
        <v>3833</v>
      </c>
      <c r="BW454" s="363" t="s">
        <v>3834</v>
      </c>
      <c r="BX454" s="96" t="str">
        <f t="shared" si="50"/>
        <v>MR315, 20x10, -18mm Offset, 5x5.5, 108mm Centerbore, Gold - Black Lip</v>
      </c>
      <c r="BY454" s="83" t="s">
        <v>4044</v>
      </c>
      <c r="BZ454" s="83" t="s">
        <v>4045</v>
      </c>
      <c r="CA454" s="83" t="str">
        <f t="shared" si="48"/>
        <v>STREET (3XX)</v>
      </c>
    </row>
    <row r="455" spans="1:79" s="39" customFormat="1" ht="15" customHeight="1">
      <c r="A455" s="23">
        <f t="shared" si="49"/>
        <v>453</v>
      </c>
      <c r="B455" s="112" t="s">
        <v>84</v>
      </c>
      <c r="C455" s="112" t="s">
        <v>1072</v>
      </c>
      <c r="D455" s="112" t="s">
        <v>2119</v>
      </c>
      <c r="E455" s="94" t="str">
        <f>CONCATENATE(LEFT(D455,5),VLOOKUP(CONCATENATE(N455,"x",O455),'PART NUMBER GUIDE'!$B$9:$C$45,2,FALSE),VLOOKUP(CONCATENATE(P455, V455), 'PART NUMBER GUIDE'!$Q$6:$R$84, 2, FALSE),VLOOKUP(Y455,'PART NUMBER GUIDE'!$J$8:$K$37,2, FALSE),IF(U455="N/A",IF(ABS(S455)&lt;10,"0"&amp;ABS(S455),ABS(S455)),CONCATENATE(LEFT(U455,1),RIGHT(U455,1))), F455, G455)</f>
        <v>MR31521016518N</v>
      </c>
      <c r="F455" s="93" t="s">
        <v>2239</v>
      </c>
      <c r="G455" s="93"/>
      <c r="H455" s="45" t="s">
        <v>6036</v>
      </c>
      <c r="I455" s="375">
        <v>44517</v>
      </c>
      <c r="J455" s="43" t="s">
        <v>1265</v>
      </c>
      <c r="K455" s="400">
        <v>463.5</v>
      </c>
      <c r="L455" s="95">
        <f t="shared" si="47"/>
        <v>463.5</v>
      </c>
      <c r="M455" s="402"/>
      <c r="N455" s="93">
        <v>20</v>
      </c>
      <c r="O455" s="75">
        <v>10</v>
      </c>
      <c r="P455" s="105" t="str">
        <f t="shared" si="51"/>
        <v>6x135</v>
      </c>
      <c r="Q455" s="14">
        <v>6</v>
      </c>
      <c r="R455" s="93">
        <v>135</v>
      </c>
      <c r="S455" s="93">
        <v>-18</v>
      </c>
      <c r="T455" s="43">
        <v>4.76</v>
      </c>
      <c r="U455" s="110" t="s">
        <v>85</v>
      </c>
      <c r="V455" s="43">
        <v>87</v>
      </c>
      <c r="W455" s="44">
        <v>42.74</v>
      </c>
      <c r="X455" s="52">
        <v>2650</v>
      </c>
      <c r="Y455" s="12" t="s">
        <v>2309</v>
      </c>
      <c r="Z455" s="45" t="s">
        <v>3002</v>
      </c>
      <c r="AA455" s="369" t="str">
        <f t="shared" si="52"/>
        <v>20x10, 6x135, -18 OS</v>
      </c>
      <c r="AB455" s="12" t="s">
        <v>2193</v>
      </c>
      <c r="AC455" s="92">
        <f>_xlfn.IFNA(VLOOKUP(AB455,ACCESSORIES!F:K,6,FALSE),"N/A")</f>
        <v>33</v>
      </c>
      <c r="AD455" s="15" t="s">
        <v>85</v>
      </c>
      <c r="AE455" s="88" t="s">
        <v>1899</v>
      </c>
      <c r="AF455" s="15" t="s">
        <v>85</v>
      </c>
      <c r="AG455" s="32" t="s">
        <v>2629</v>
      </c>
      <c r="AH455" s="9">
        <f>_xlfn.IFNA(VLOOKUP(AG455,ACCESSORIES!F:K,6,FALSE),"N/A")</f>
        <v>1.1000000000000001</v>
      </c>
      <c r="AI455" s="12" t="s">
        <v>266</v>
      </c>
      <c r="AJ455" s="3" t="s">
        <v>85</v>
      </c>
      <c r="AK455" s="3" t="s">
        <v>85</v>
      </c>
      <c r="AL455" s="3" t="s">
        <v>85</v>
      </c>
      <c r="AM455" s="14">
        <v>16</v>
      </c>
      <c r="AN455" s="14">
        <v>175</v>
      </c>
      <c r="AO455" s="76">
        <v>3</v>
      </c>
      <c r="AP455" s="76">
        <v>17</v>
      </c>
      <c r="AQ455" s="76">
        <v>43</v>
      </c>
      <c r="AR455" s="76">
        <v>50</v>
      </c>
      <c r="AS455" s="76">
        <v>247</v>
      </c>
      <c r="AT455" s="111">
        <v>244</v>
      </c>
      <c r="AU455" s="86">
        <v>87</v>
      </c>
      <c r="AV455" s="55">
        <v>37</v>
      </c>
      <c r="AW455" s="55">
        <v>37</v>
      </c>
      <c r="AX455" s="55">
        <v>83</v>
      </c>
      <c r="AY455" s="3" t="s">
        <v>85</v>
      </c>
      <c r="AZ455" s="104" t="str">
        <f>_xlfn.IFNA(VLOOKUP(AY455,ACCESSORIES!F:K,6,FALSE),"N/A")</f>
        <v>N/A</v>
      </c>
      <c r="BA455" s="3" t="s">
        <v>85</v>
      </c>
      <c r="BB455" s="104" t="str">
        <f>_xlfn.IFNA(VLOOKUP(BA455,ACCESSORIES!F:K,6,FALSE),"N/A")</f>
        <v>N/A</v>
      </c>
      <c r="BC455" s="79">
        <v>49.94</v>
      </c>
      <c r="BD455" s="57">
        <v>22.6</v>
      </c>
      <c r="BE455" s="57">
        <v>22.6</v>
      </c>
      <c r="BF455" s="57">
        <v>12.6</v>
      </c>
      <c r="BG455" s="15">
        <v>24</v>
      </c>
      <c r="BH455" s="122" t="s">
        <v>3551</v>
      </c>
      <c r="BI455" s="51" t="s">
        <v>4217</v>
      </c>
      <c r="BJ455" s="30" t="s">
        <v>4233</v>
      </c>
      <c r="BK455" s="30" t="s">
        <v>5857</v>
      </c>
      <c r="BL455" s="30" t="s">
        <v>2862</v>
      </c>
      <c r="BM455" s="30" t="s">
        <v>5881</v>
      </c>
      <c r="BN455" s="83" t="s">
        <v>5892</v>
      </c>
      <c r="BO455" s="83" t="s">
        <v>5871</v>
      </c>
      <c r="BP455" s="83" t="s">
        <v>4480</v>
      </c>
      <c r="BQ455" s="83" t="s">
        <v>4235</v>
      </c>
      <c r="BR455" s="83"/>
      <c r="BS455" s="83"/>
      <c r="BT455" s="351" t="s">
        <v>3811</v>
      </c>
      <c r="BU455" s="363" t="s">
        <v>3812</v>
      </c>
      <c r="BV455" s="351" t="s">
        <v>3813</v>
      </c>
      <c r="BW455" s="363" t="s">
        <v>3814</v>
      </c>
      <c r="BX455" s="96" t="str">
        <f t="shared" si="50"/>
        <v>MR315, 20x10, -18mm Offset, 6x135, 87mm Centerbore, Matte Black</v>
      </c>
      <c r="BY455" s="83" t="s">
        <v>4044</v>
      </c>
      <c r="BZ455" s="83" t="s">
        <v>4045</v>
      </c>
      <c r="CA455" s="83" t="str">
        <f t="shared" si="48"/>
        <v>STREET (3XX)</v>
      </c>
    </row>
    <row r="456" spans="1:79" s="39" customFormat="1" ht="15" customHeight="1">
      <c r="A456" s="23">
        <f t="shared" si="49"/>
        <v>454</v>
      </c>
      <c r="B456" s="112" t="s">
        <v>84</v>
      </c>
      <c r="C456" s="112" t="s">
        <v>1072</v>
      </c>
      <c r="D456" s="112" t="s">
        <v>2119</v>
      </c>
      <c r="E456" s="94" t="str">
        <f>CONCATENATE(LEFT(D456,5),VLOOKUP(CONCATENATE(N456,"x",O456),'PART NUMBER GUIDE'!$B$9:$C$45,2,FALSE),VLOOKUP(CONCATENATE(P456, V456), 'PART NUMBER GUIDE'!$Q$6:$R$84, 2, FALSE),VLOOKUP(Y456,'PART NUMBER GUIDE'!$J$8:$K$37,2, FALSE),IF(U456="N/A",IF(ABS(S456)&lt;10,"0"&amp;ABS(S456),ABS(S456)),CONCATENATE(LEFT(U456,1),RIGHT(U456,1))), F456, G456)</f>
        <v>MR31521016318N</v>
      </c>
      <c r="F456" s="93" t="s">
        <v>2239</v>
      </c>
      <c r="G456" s="93"/>
      <c r="H456" s="45" t="s">
        <v>6037</v>
      </c>
      <c r="I456" s="375">
        <v>44517</v>
      </c>
      <c r="J456" s="43" t="s">
        <v>1266</v>
      </c>
      <c r="K456" s="400">
        <v>463.5</v>
      </c>
      <c r="L456" s="95">
        <f t="shared" si="47"/>
        <v>463.5</v>
      </c>
      <c r="M456" s="402"/>
      <c r="N456" s="93">
        <v>20</v>
      </c>
      <c r="O456" s="75">
        <v>10</v>
      </c>
      <c r="P456" s="105" t="str">
        <f t="shared" si="51"/>
        <v>6x135</v>
      </c>
      <c r="Q456" s="14">
        <v>6</v>
      </c>
      <c r="R456" s="93">
        <v>135</v>
      </c>
      <c r="S456" s="93">
        <v>-18</v>
      </c>
      <c r="T456" s="43">
        <v>4.76</v>
      </c>
      <c r="U456" s="110" t="s">
        <v>85</v>
      </c>
      <c r="V456" s="43">
        <v>87</v>
      </c>
      <c r="W456" s="44">
        <v>41.843737362689765</v>
      </c>
      <c r="X456" s="52">
        <v>2650</v>
      </c>
      <c r="Y456" s="48" t="s">
        <v>5824</v>
      </c>
      <c r="Z456" s="45" t="s">
        <v>196</v>
      </c>
      <c r="AA456" s="369" t="str">
        <f t="shared" si="52"/>
        <v>20x10, 6x135, -18 OS</v>
      </c>
      <c r="AB456" s="12" t="s">
        <v>2193</v>
      </c>
      <c r="AC456" s="92">
        <f>_xlfn.IFNA(VLOOKUP(AB456,ACCESSORIES!F:K,6,FALSE),"N/A")</f>
        <v>33</v>
      </c>
      <c r="AD456" s="15" t="s">
        <v>85</v>
      </c>
      <c r="AE456" s="88" t="s">
        <v>1899</v>
      </c>
      <c r="AF456" s="15" t="s">
        <v>85</v>
      </c>
      <c r="AG456" s="32" t="s">
        <v>2629</v>
      </c>
      <c r="AH456" s="9">
        <f>_xlfn.IFNA(VLOOKUP(AG456,ACCESSORIES!F:K,6,FALSE),"N/A")</f>
        <v>1.1000000000000001</v>
      </c>
      <c r="AI456" s="12" t="s">
        <v>266</v>
      </c>
      <c r="AJ456" s="3" t="s">
        <v>85</v>
      </c>
      <c r="AK456" s="3" t="s">
        <v>85</v>
      </c>
      <c r="AL456" s="3" t="s">
        <v>85</v>
      </c>
      <c r="AM456" s="14">
        <v>16</v>
      </c>
      <c r="AN456" s="14">
        <v>175</v>
      </c>
      <c r="AO456" s="76">
        <v>3</v>
      </c>
      <c r="AP456" s="76">
        <v>17</v>
      </c>
      <c r="AQ456" s="76">
        <v>43</v>
      </c>
      <c r="AR456" s="76">
        <v>50</v>
      </c>
      <c r="AS456" s="76">
        <v>247</v>
      </c>
      <c r="AT456" s="111">
        <v>244</v>
      </c>
      <c r="AU456" s="86">
        <v>87</v>
      </c>
      <c r="AV456" s="55">
        <v>37</v>
      </c>
      <c r="AW456" s="55">
        <v>37</v>
      </c>
      <c r="AX456" s="55">
        <v>83</v>
      </c>
      <c r="AY456" s="3" t="s">
        <v>85</v>
      </c>
      <c r="AZ456" s="104" t="str">
        <f>_xlfn.IFNA(VLOOKUP(AY456,ACCESSORIES!F:K,6,FALSE),"N/A")</f>
        <v>N/A</v>
      </c>
      <c r="BA456" s="3" t="s">
        <v>85</v>
      </c>
      <c r="BB456" s="104" t="str">
        <f>_xlfn.IFNA(VLOOKUP(BA456,ACCESSORIES!F:K,6,FALSE),"N/A")</f>
        <v>N/A</v>
      </c>
      <c r="BC456" s="79">
        <v>45.843737362689765</v>
      </c>
      <c r="BD456" s="57">
        <v>22.6</v>
      </c>
      <c r="BE456" s="57">
        <v>22.6</v>
      </c>
      <c r="BF456" s="57">
        <v>12.6</v>
      </c>
      <c r="BG456" s="15">
        <v>24</v>
      </c>
      <c r="BH456" s="122" t="s">
        <v>3551</v>
      </c>
      <c r="BI456" s="51" t="s">
        <v>4217</v>
      </c>
      <c r="BJ456" s="30" t="s">
        <v>4233</v>
      </c>
      <c r="BK456" s="30" t="s">
        <v>5857</v>
      </c>
      <c r="BL456" s="30" t="s">
        <v>2862</v>
      </c>
      <c r="BM456" s="30" t="s">
        <v>5881</v>
      </c>
      <c r="BN456" s="83" t="s">
        <v>5892</v>
      </c>
      <c r="BO456" s="83" t="s">
        <v>5871</v>
      </c>
      <c r="BP456" s="83" t="s">
        <v>4480</v>
      </c>
      <c r="BQ456" s="83" t="s">
        <v>4235</v>
      </c>
      <c r="BR456" s="83"/>
      <c r="BS456" s="83"/>
      <c r="BT456" s="351" t="s">
        <v>3819</v>
      </c>
      <c r="BU456" s="363" t="s">
        <v>3820</v>
      </c>
      <c r="BV456" s="351" t="s">
        <v>3821</v>
      </c>
      <c r="BW456" s="363" t="s">
        <v>3822</v>
      </c>
      <c r="BX456" s="96" t="str">
        <f t="shared" si="50"/>
        <v>MR315, 20x10, -18mm Offset, 6x135, 87mm Centerbore, Machined - Clear Coat</v>
      </c>
      <c r="BY456" s="83" t="s">
        <v>4044</v>
      </c>
      <c r="BZ456" s="83" t="s">
        <v>4045</v>
      </c>
      <c r="CA456" s="83" t="str">
        <f t="shared" si="48"/>
        <v>STREET (3XX)</v>
      </c>
    </row>
    <row r="457" spans="1:79" s="39" customFormat="1" ht="15" customHeight="1">
      <c r="A457" s="23">
        <f t="shared" si="49"/>
        <v>455</v>
      </c>
      <c r="B457" s="112" t="s">
        <v>84</v>
      </c>
      <c r="C457" s="112" t="s">
        <v>1072</v>
      </c>
      <c r="D457" s="112" t="s">
        <v>2119</v>
      </c>
      <c r="E457" s="94" t="str">
        <f>CONCATENATE(LEFT(D457,5),VLOOKUP(CONCATENATE(N457,"x",O457),'PART NUMBER GUIDE'!$B$9:$C$45,2,FALSE),VLOOKUP(CONCATENATE(P457, V457), 'PART NUMBER GUIDE'!$Q$6:$R$84, 2, FALSE),VLOOKUP(Y457,'PART NUMBER GUIDE'!$J$8:$K$37,2, FALSE),IF(U457="N/A",IF(ABS(S457)&lt;10,"0"&amp;ABS(S457),ABS(S457)),CONCATENATE(LEFT(U457,1),RIGHT(U457,1))), F457, G457)</f>
        <v>MR31521016118N</v>
      </c>
      <c r="F457" s="93" t="s">
        <v>2239</v>
      </c>
      <c r="G457" s="93"/>
      <c r="H457" s="45" t="s">
        <v>6038</v>
      </c>
      <c r="I457" s="375">
        <v>44517</v>
      </c>
      <c r="J457" s="43" t="s">
        <v>1265</v>
      </c>
      <c r="K457" s="400">
        <v>485</v>
      </c>
      <c r="L457" s="95">
        <f t="shared" si="47"/>
        <v>485</v>
      </c>
      <c r="M457" s="402"/>
      <c r="N457" s="93">
        <v>20</v>
      </c>
      <c r="O457" s="75">
        <v>10</v>
      </c>
      <c r="P457" s="105" t="str">
        <f t="shared" si="51"/>
        <v>6x135</v>
      </c>
      <c r="Q457" s="14">
        <v>6</v>
      </c>
      <c r="R457" s="93">
        <v>135</v>
      </c>
      <c r="S457" s="93">
        <v>-18</v>
      </c>
      <c r="T457" s="43">
        <v>4.76</v>
      </c>
      <c r="U457" s="110" t="s">
        <v>85</v>
      </c>
      <c r="V457" s="43">
        <v>87</v>
      </c>
      <c r="W457" s="44">
        <v>41.843737362689765</v>
      </c>
      <c r="X457" s="52">
        <v>2650</v>
      </c>
      <c r="Y457" s="80" t="s">
        <v>5842</v>
      </c>
      <c r="Z457" s="12" t="s">
        <v>3004</v>
      </c>
      <c r="AA457" s="369" t="str">
        <f t="shared" si="52"/>
        <v>20x10, 6x135, -18 OS</v>
      </c>
      <c r="AB457" s="12" t="s">
        <v>2193</v>
      </c>
      <c r="AC457" s="92">
        <f>_xlfn.IFNA(VLOOKUP(AB457,ACCESSORIES!F:K,6,FALSE),"N/A")</f>
        <v>33</v>
      </c>
      <c r="AD457" s="15" t="s">
        <v>85</v>
      </c>
      <c r="AE457" s="88" t="s">
        <v>1899</v>
      </c>
      <c r="AF457" s="15" t="s">
        <v>85</v>
      </c>
      <c r="AG457" s="32" t="s">
        <v>2629</v>
      </c>
      <c r="AH457" s="9">
        <f>_xlfn.IFNA(VLOOKUP(AG457,ACCESSORIES!F:K,6,FALSE),"N/A")</f>
        <v>1.1000000000000001</v>
      </c>
      <c r="AI457" s="12" t="s">
        <v>266</v>
      </c>
      <c r="AJ457" s="3" t="s">
        <v>85</v>
      </c>
      <c r="AK457" s="3" t="s">
        <v>85</v>
      </c>
      <c r="AL457" s="3" t="s">
        <v>85</v>
      </c>
      <c r="AM457" s="14">
        <v>16</v>
      </c>
      <c r="AN457" s="14">
        <v>175</v>
      </c>
      <c r="AO457" s="76">
        <v>3</v>
      </c>
      <c r="AP457" s="76">
        <v>17</v>
      </c>
      <c r="AQ457" s="76">
        <v>43</v>
      </c>
      <c r="AR457" s="76">
        <v>50</v>
      </c>
      <c r="AS457" s="76">
        <v>247</v>
      </c>
      <c r="AT457" s="111">
        <v>244</v>
      </c>
      <c r="AU457" s="86">
        <v>87</v>
      </c>
      <c r="AV457" s="55">
        <v>37</v>
      </c>
      <c r="AW457" s="55">
        <v>37</v>
      </c>
      <c r="AX457" s="55">
        <v>83</v>
      </c>
      <c r="AY457" s="3" t="s">
        <v>85</v>
      </c>
      <c r="AZ457" s="104" t="str">
        <f>_xlfn.IFNA(VLOOKUP(AY457,ACCESSORIES!F:K,6,FALSE),"N/A")</f>
        <v>N/A</v>
      </c>
      <c r="BA457" s="3" t="s">
        <v>85</v>
      </c>
      <c r="BB457" s="104" t="str">
        <f>_xlfn.IFNA(VLOOKUP(BA457,ACCESSORIES!F:K,6,FALSE),"N/A")</f>
        <v>N/A</v>
      </c>
      <c r="BC457" s="79">
        <v>45.843737362689765</v>
      </c>
      <c r="BD457" s="57">
        <v>22.6</v>
      </c>
      <c r="BE457" s="57">
        <v>22.6</v>
      </c>
      <c r="BF457" s="57">
        <v>12.6</v>
      </c>
      <c r="BG457" s="15">
        <v>24</v>
      </c>
      <c r="BH457" s="122" t="s">
        <v>3551</v>
      </c>
      <c r="BI457" s="51" t="s">
        <v>4217</v>
      </c>
      <c r="BJ457" s="30" t="s">
        <v>4233</v>
      </c>
      <c r="BK457" s="30" t="s">
        <v>5857</v>
      </c>
      <c r="BL457" s="30" t="s">
        <v>2862</v>
      </c>
      <c r="BM457" s="30" t="s">
        <v>5881</v>
      </c>
      <c r="BN457" s="83" t="s">
        <v>5892</v>
      </c>
      <c r="BO457" s="83" t="s">
        <v>5871</v>
      </c>
      <c r="BP457" s="83" t="s">
        <v>4480</v>
      </c>
      <c r="BQ457" s="83" t="s">
        <v>4235</v>
      </c>
      <c r="BR457" s="83"/>
      <c r="BS457" s="83"/>
      <c r="BT457" s="351" t="s">
        <v>3815</v>
      </c>
      <c r="BU457" s="363" t="s">
        <v>3816</v>
      </c>
      <c r="BV457" s="351" t="s">
        <v>3817</v>
      </c>
      <c r="BW457" s="363" t="s">
        <v>3818</v>
      </c>
      <c r="BX457" s="96" t="str">
        <f t="shared" si="50"/>
        <v>MR315, 20x10, -18mm Offset, 6x135, 87mm Centerbore, Gold - Black Lip</v>
      </c>
      <c r="BY457" s="83" t="s">
        <v>4044</v>
      </c>
      <c r="BZ457" s="83" t="s">
        <v>4045</v>
      </c>
      <c r="CA457" s="83" t="str">
        <f t="shared" si="48"/>
        <v>STREET (3XX)</v>
      </c>
    </row>
    <row r="458" spans="1:79" s="39" customFormat="1" ht="15" customHeight="1">
      <c r="A458" s="23">
        <f t="shared" si="49"/>
        <v>456</v>
      </c>
      <c r="B458" s="112" t="s">
        <v>84</v>
      </c>
      <c r="C458" s="112" t="s">
        <v>1072</v>
      </c>
      <c r="D458" s="112" t="s">
        <v>2119</v>
      </c>
      <c r="E458" s="94" t="str">
        <f>CONCATENATE(LEFT(D458,5),VLOOKUP(CONCATENATE(N458,"x",O458),'PART NUMBER GUIDE'!$B$9:$C$45,2,FALSE),VLOOKUP(CONCATENATE(P458, V458), 'PART NUMBER GUIDE'!$Q$6:$R$84, 2, FALSE),VLOOKUP(Y458,'PART NUMBER GUIDE'!$J$8:$K$37,2, FALSE),IF(U458="N/A",IF(ABS(S458)&lt;10,"0"&amp;ABS(S458),ABS(S458)),CONCATENATE(LEFT(U458,1),RIGHT(U458,1))), F458, G458)</f>
        <v>MR31521060518N</v>
      </c>
      <c r="F458" s="93" t="s">
        <v>2239</v>
      </c>
      <c r="G458" s="93"/>
      <c r="H458" s="45" t="s">
        <v>6039</v>
      </c>
      <c r="I458" s="375">
        <v>44517</v>
      </c>
      <c r="J458" s="43" t="s">
        <v>1265</v>
      </c>
      <c r="K458" s="400">
        <v>463.5</v>
      </c>
      <c r="L458" s="95">
        <f t="shared" si="47"/>
        <v>463.5</v>
      </c>
      <c r="M458" s="402"/>
      <c r="N458" s="93">
        <v>20</v>
      </c>
      <c r="O458" s="75">
        <v>10</v>
      </c>
      <c r="P458" s="105" t="str">
        <f t="shared" si="51"/>
        <v>6x5.5</v>
      </c>
      <c r="Q458" s="14">
        <v>6</v>
      </c>
      <c r="R458" s="93">
        <v>5.5</v>
      </c>
      <c r="S458" s="93">
        <v>-18</v>
      </c>
      <c r="T458" s="43">
        <v>4.76</v>
      </c>
      <c r="U458" s="110" t="s">
        <v>85</v>
      </c>
      <c r="V458" s="43">
        <v>106.25</v>
      </c>
      <c r="W458" s="44">
        <v>42.08</v>
      </c>
      <c r="X458" s="52">
        <v>2650</v>
      </c>
      <c r="Y458" s="12" t="s">
        <v>2309</v>
      </c>
      <c r="Z458" s="45" t="s">
        <v>3002</v>
      </c>
      <c r="AA458" s="369" t="str">
        <f t="shared" si="52"/>
        <v>20x10, 6x5.5, -18 OS</v>
      </c>
      <c r="AB458" s="12" t="s">
        <v>2683</v>
      </c>
      <c r="AC458" s="92">
        <f>_xlfn.IFNA(VLOOKUP(AB458,ACCESSORIES!F:K,6,FALSE),"N/A")</f>
        <v>33</v>
      </c>
      <c r="AD458" s="15" t="s">
        <v>85</v>
      </c>
      <c r="AE458" s="15" t="s">
        <v>1899</v>
      </c>
      <c r="AF458" s="14" t="s">
        <v>85</v>
      </c>
      <c r="AG458" s="32" t="s">
        <v>2629</v>
      </c>
      <c r="AH458" s="9">
        <f>_xlfn.IFNA(VLOOKUP(AG458,ACCESSORIES!F:K,6,FALSE),"N/A")</f>
        <v>1.1000000000000001</v>
      </c>
      <c r="AI458" s="12" t="s">
        <v>266</v>
      </c>
      <c r="AJ458" s="298" t="s">
        <v>1712</v>
      </c>
      <c r="AK458" s="41">
        <f>VLOOKUP(AJ458,ACCESSORIES!F:K,6,FALSE)</f>
        <v>2.75</v>
      </c>
      <c r="AL458" s="3">
        <v>78.3</v>
      </c>
      <c r="AM458" s="14">
        <v>16</v>
      </c>
      <c r="AN458" s="14">
        <v>175</v>
      </c>
      <c r="AO458" s="76">
        <v>3</v>
      </c>
      <c r="AP458" s="76">
        <v>17</v>
      </c>
      <c r="AQ458" s="76">
        <v>43</v>
      </c>
      <c r="AR458" s="76">
        <v>50</v>
      </c>
      <c r="AS458" s="76">
        <v>247</v>
      </c>
      <c r="AT458" s="111">
        <v>244</v>
      </c>
      <c r="AU458" s="86">
        <v>106.25</v>
      </c>
      <c r="AV458" s="55">
        <v>44</v>
      </c>
      <c r="AW458" s="55">
        <v>44</v>
      </c>
      <c r="AX458" s="55">
        <v>83</v>
      </c>
      <c r="AY458" s="3" t="s">
        <v>85</v>
      </c>
      <c r="AZ458" s="104" t="str">
        <f>_xlfn.IFNA(VLOOKUP(AY458,ACCESSORIES!F:K,6,FALSE),"N/A")</f>
        <v>N/A</v>
      </c>
      <c r="BA458" s="3" t="s">
        <v>85</v>
      </c>
      <c r="BB458" s="104" t="str">
        <f>_xlfn.IFNA(VLOOKUP(BA458,ACCESSORIES!F:K,6,FALSE),"N/A")</f>
        <v>N/A</v>
      </c>
      <c r="BC458" s="79">
        <v>49.18</v>
      </c>
      <c r="BD458" s="57">
        <v>22.6</v>
      </c>
      <c r="BE458" s="57">
        <v>22.6</v>
      </c>
      <c r="BF458" s="57">
        <v>12.6</v>
      </c>
      <c r="BG458" s="15">
        <v>24</v>
      </c>
      <c r="BH458" s="122" t="s">
        <v>3551</v>
      </c>
      <c r="BI458" s="51" t="s">
        <v>4217</v>
      </c>
      <c r="BJ458" s="30" t="s">
        <v>4233</v>
      </c>
      <c r="BK458" s="30" t="s">
        <v>5857</v>
      </c>
      <c r="BL458" s="30" t="s">
        <v>2862</v>
      </c>
      <c r="BM458" s="30" t="s">
        <v>5881</v>
      </c>
      <c r="BN458" s="83" t="s">
        <v>5892</v>
      </c>
      <c r="BO458" s="83" t="s">
        <v>5871</v>
      </c>
      <c r="BP458" s="83" t="s">
        <v>4480</v>
      </c>
      <c r="BQ458" s="83" t="s">
        <v>4235</v>
      </c>
      <c r="BR458" s="83"/>
      <c r="BS458" s="83"/>
      <c r="BT458" s="351" t="s">
        <v>3811</v>
      </c>
      <c r="BU458" s="363" t="s">
        <v>3812</v>
      </c>
      <c r="BV458" s="351" t="s">
        <v>3813</v>
      </c>
      <c r="BW458" s="363" t="s">
        <v>3814</v>
      </c>
      <c r="BX458" s="96" t="str">
        <f t="shared" si="50"/>
        <v>MR315, 20x10, -18mm Offset, 6x5.5, 106.25mm Centerbore, Matte Black</v>
      </c>
      <c r="BY458" s="83" t="s">
        <v>4044</v>
      </c>
      <c r="BZ458" s="83" t="s">
        <v>4045</v>
      </c>
      <c r="CA458" s="83" t="str">
        <f t="shared" si="48"/>
        <v>STREET (3XX)</v>
      </c>
    </row>
    <row r="459" spans="1:79" s="39" customFormat="1" ht="15" customHeight="1">
      <c r="A459" s="23">
        <f t="shared" si="49"/>
        <v>457</v>
      </c>
      <c r="B459" s="112" t="s">
        <v>84</v>
      </c>
      <c r="C459" s="112" t="s">
        <v>1072</v>
      </c>
      <c r="D459" s="112" t="s">
        <v>2119</v>
      </c>
      <c r="E459" s="94" t="str">
        <f>CONCATENATE(LEFT(D459,5),VLOOKUP(CONCATENATE(N459,"x",O459),'PART NUMBER GUIDE'!$B$9:$C$45,2,FALSE),VLOOKUP(CONCATENATE(P459, V459), 'PART NUMBER GUIDE'!$Q$6:$R$84, 2, FALSE),VLOOKUP(Y459,'PART NUMBER GUIDE'!$J$8:$K$37,2, FALSE),IF(U459="N/A",IF(ABS(S459)&lt;10,"0"&amp;ABS(S459),ABS(S459)),CONCATENATE(LEFT(U459,1),RIGHT(U459,1))), F459, G459)</f>
        <v>MR31521060318N</v>
      </c>
      <c r="F459" s="93" t="s">
        <v>2239</v>
      </c>
      <c r="G459" s="93"/>
      <c r="H459" s="45" t="s">
        <v>6040</v>
      </c>
      <c r="I459" s="375">
        <v>44517</v>
      </c>
      <c r="J459" s="43" t="s">
        <v>1265</v>
      </c>
      <c r="K459" s="400">
        <v>463.5</v>
      </c>
      <c r="L459" s="95">
        <f t="shared" si="47"/>
        <v>463.5</v>
      </c>
      <c r="M459" s="402"/>
      <c r="N459" s="93">
        <v>20</v>
      </c>
      <c r="O459" s="75">
        <v>10</v>
      </c>
      <c r="P459" s="105" t="str">
        <f t="shared" si="51"/>
        <v>6x5.5</v>
      </c>
      <c r="Q459" s="14">
        <v>6</v>
      </c>
      <c r="R459" s="93">
        <v>5.5</v>
      </c>
      <c r="S459" s="93">
        <v>-18</v>
      </c>
      <c r="T459" s="43">
        <v>4.76</v>
      </c>
      <c r="U459" s="110" t="s">
        <v>85</v>
      </c>
      <c r="V459" s="43">
        <v>106.25</v>
      </c>
      <c r="W459" s="44">
        <v>42.12</v>
      </c>
      <c r="X459" s="52">
        <v>2650</v>
      </c>
      <c r="Y459" s="48" t="s">
        <v>5824</v>
      </c>
      <c r="Z459" s="45" t="s">
        <v>196</v>
      </c>
      <c r="AA459" s="369" t="str">
        <f t="shared" si="52"/>
        <v>20x10, 6x5.5, -18 OS</v>
      </c>
      <c r="AB459" s="12" t="s">
        <v>2683</v>
      </c>
      <c r="AC459" s="92">
        <f>_xlfn.IFNA(VLOOKUP(AB459,ACCESSORIES!F:K,6,FALSE),"N/A")</f>
        <v>33</v>
      </c>
      <c r="AD459" s="15" t="s">
        <v>85</v>
      </c>
      <c r="AE459" s="15" t="s">
        <v>1899</v>
      </c>
      <c r="AF459" s="14" t="s">
        <v>85</v>
      </c>
      <c r="AG459" s="32" t="s">
        <v>2629</v>
      </c>
      <c r="AH459" s="9">
        <f>_xlfn.IFNA(VLOOKUP(AG459,ACCESSORIES!F:K,6,FALSE),"N/A")</f>
        <v>1.1000000000000001</v>
      </c>
      <c r="AI459" s="12" t="s">
        <v>266</v>
      </c>
      <c r="AJ459" s="298" t="s">
        <v>1712</v>
      </c>
      <c r="AK459" s="41">
        <f>VLOOKUP(AJ459,ACCESSORIES!F:K,6,FALSE)</f>
        <v>2.75</v>
      </c>
      <c r="AL459" s="3">
        <v>78.3</v>
      </c>
      <c r="AM459" s="14">
        <v>16</v>
      </c>
      <c r="AN459" s="14">
        <v>175</v>
      </c>
      <c r="AO459" s="76">
        <v>3</v>
      </c>
      <c r="AP459" s="76">
        <v>17</v>
      </c>
      <c r="AQ459" s="76">
        <v>43</v>
      </c>
      <c r="AR459" s="76">
        <v>50</v>
      </c>
      <c r="AS459" s="76">
        <v>247</v>
      </c>
      <c r="AT459" s="111">
        <v>244</v>
      </c>
      <c r="AU459" s="86">
        <v>106.25</v>
      </c>
      <c r="AV459" s="55">
        <v>44</v>
      </c>
      <c r="AW459" s="55">
        <v>44</v>
      </c>
      <c r="AX459" s="55">
        <v>83</v>
      </c>
      <c r="AY459" s="3" t="s">
        <v>85</v>
      </c>
      <c r="AZ459" s="104" t="str">
        <f>_xlfn.IFNA(VLOOKUP(AY459,ACCESSORIES!F:K,6,FALSE),"N/A")</f>
        <v>N/A</v>
      </c>
      <c r="BA459" s="3" t="s">
        <v>85</v>
      </c>
      <c r="BB459" s="104" t="str">
        <f>_xlfn.IFNA(VLOOKUP(BA459,ACCESSORIES!F:K,6,FALSE),"N/A")</f>
        <v>N/A</v>
      </c>
      <c r="BC459" s="79">
        <v>49.4</v>
      </c>
      <c r="BD459" s="57">
        <v>22.6</v>
      </c>
      <c r="BE459" s="57">
        <v>22.6</v>
      </c>
      <c r="BF459" s="57">
        <v>12.6</v>
      </c>
      <c r="BG459" s="15">
        <v>24</v>
      </c>
      <c r="BH459" s="122" t="s">
        <v>3551</v>
      </c>
      <c r="BI459" s="51" t="s">
        <v>4217</v>
      </c>
      <c r="BJ459" s="30" t="s">
        <v>4233</v>
      </c>
      <c r="BK459" s="30" t="s">
        <v>5857</v>
      </c>
      <c r="BL459" s="30" t="s">
        <v>2862</v>
      </c>
      <c r="BM459" s="30" t="s">
        <v>5881</v>
      </c>
      <c r="BN459" s="83" t="s">
        <v>5892</v>
      </c>
      <c r="BO459" s="83" t="s">
        <v>5871</v>
      </c>
      <c r="BP459" s="83" t="s">
        <v>4480</v>
      </c>
      <c r="BQ459" s="83" t="s">
        <v>4235</v>
      </c>
      <c r="BR459" s="83"/>
      <c r="BS459" s="83"/>
      <c r="BT459" s="351" t="s">
        <v>3819</v>
      </c>
      <c r="BU459" s="363" t="s">
        <v>3820</v>
      </c>
      <c r="BV459" s="351" t="s">
        <v>3821</v>
      </c>
      <c r="BW459" s="363" t="s">
        <v>3822</v>
      </c>
      <c r="BX459" s="96" t="str">
        <f t="shared" si="50"/>
        <v>MR315, 20x10, -18mm Offset, 6x5.5, 106.25mm Centerbore, Machined - Clear Coat</v>
      </c>
      <c r="BY459" s="83" t="s">
        <v>4044</v>
      </c>
      <c r="BZ459" s="83" t="s">
        <v>4045</v>
      </c>
      <c r="CA459" s="83" t="str">
        <f t="shared" si="48"/>
        <v>STREET (3XX)</v>
      </c>
    </row>
    <row r="460" spans="1:79" s="39" customFormat="1" ht="15" customHeight="1">
      <c r="A460" s="23">
        <f t="shared" si="49"/>
        <v>458</v>
      </c>
      <c r="B460" s="112" t="s">
        <v>84</v>
      </c>
      <c r="C460" s="112" t="s">
        <v>1072</v>
      </c>
      <c r="D460" s="112" t="s">
        <v>2119</v>
      </c>
      <c r="E460" s="94" t="str">
        <f>CONCATENATE(LEFT(D460,5),VLOOKUP(CONCATENATE(N460,"x",O460),'PART NUMBER GUIDE'!$B$9:$C$45,2,FALSE),VLOOKUP(CONCATENATE(P460, V460), 'PART NUMBER GUIDE'!$Q$6:$R$84, 2, FALSE),VLOOKUP(Y460,'PART NUMBER GUIDE'!$J$8:$K$37,2, FALSE),IF(U460="N/A",IF(ABS(S460)&lt;10,"0"&amp;ABS(S460),ABS(S460)),CONCATENATE(LEFT(U460,1),RIGHT(U460,1))), F460, G460)</f>
        <v>MR31521060118N</v>
      </c>
      <c r="F460" s="93" t="s">
        <v>2239</v>
      </c>
      <c r="G460" s="93"/>
      <c r="H460" s="45" t="s">
        <v>6041</v>
      </c>
      <c r="I460" s="375">
        <v>44517</v>
      </c>
      <c r="J460" s="43" t="s">
        <v>1265</v>
      </c>
      <c r="K460" s="400">
        <v>485</v>
      </c>
      <c r="L460" s="95">
        <f t="shared" si="47"/>
        <v>485</v>
      </c>
      <c r="M460" s="402"/>
      <c r="N460" s="93">
        <v>20</v>
      </c>
      <c r="O460" s="75">
        <v>10</v>
      </c>
      <c r="P460" s="105" t="str">
        <f t="shared" si="51"/>
        <v>6x5.5</v>
      </c>
      <c r="Q460" s="14">
        <v>6</v>
      </c>
      <c r="R460" s="93">
        <v>5.5</v>
      </c>
      <c r="S460" s="93">
        <v>-18</v>
      </c>
      <c r="T460" s="43">
        <v>4.76</v>
      </c>
      <c r="U460" s="110" t="s">
        <v>85</v>
      </c>
      <c r="V460" s="43">
        <v>106.25</v>
      </c>
      <c r="W460" s="44">
        <v>41.292581707227569</v>
      </c>
      <c r="X460" s="52">
        <v>2650</v>
      </c>
      <c r="Y460" s="80" t="s">
        <v>5842</v>
      </c>
      <c r="Z460" s="12" t="s">
        <v>3004</v>
      </c>
      <c r="AA460" s="369" t="str">
        <f t="shared" si="52"/>
        <v>20x10, 6x5.5, -18 OS</v>
      </c>
      <c r="AB460" s="12" t="s">
        <v>2683</v>
      </c>
      <c r="AC460" s="92">
        <f>_xlfn.IFNA(VLOOKUP(AB460,ACCESSORIES!F:K,6,FALSE),"N/A")</f>
        <v>33</v>
      </c>
      <c r="AD460" s="15" t="s">
        <v>85</v>
      </c>
      <c r="AE460" s="15" t="s">
        <v>1899</v>
      </c>
      <c r="AF460" s="14" t="s">
        <v>85</v>
      </c>
      <c r="AG460" s="32" t="s">
        <v>2629</v>
      </c>
      <c r="AH460" s="9">
        <f>_xlfn.IFNA(VLOOKUP(AG460,ACCESSORIES!F:K,6,FALSE),"N/A")</f>
        <v>1.1000000000000001</v>
      </c>
      <c r="AI460" s="12" t="s">
        <v>266</v>
      </c>
      <c r="AJ460" s="298" t="s">
        <v>1712</v>
      </c>
      <c r="AK460" s="41">
        <f>VLOOKUP(AJ460,ACCESSORIES!F:K,6,FALSE)</f>
        <v>2.75</v>
      </c>
      <c r="AL460" s="3">
        <v>78.3</v>
      </c>
      <c r="AM460" s="14">
        <v>16</v>
      </c>
      <c r="AN460" s="14">
        <v>175</v>
      </c>
      <c r="AO460" s="76">
        <v>3</v>
      </c>
      <c r="AP460" s="76">
        <v>17</v>
      </c>
      <c r="AQ460" s="76">
        <v>43</v>
      </c>
      <c r="AR460" s="76">
        <v>50</v>
      </c>
      <c r="AS460" s="76">
        <v>247</v>
      </c>
      <c r="AT460" s="111">
        <v>244</v>
      </c>
      <c r="AU460" s="86">
        <v>106.25</v>
      </c>
      <c r="AV460" s="55">
        <v>44</v>
      </c>
      <c r="AW460" s="55">
        <v>44</v>
      </c>
      <c r="AX460" s="55">
        <v>83</v>
      </c>
      <c r="AY460" s="3" t="s">
        <v>85</v>
      </c>
      <c r="AZ460" s="104" t="str">
        <f>_xlfn.IFNA(VLOOKUP(AY460,ACCESSORIES!F:K,6,FALSE),"N/A")</f>
        <v>N/A</v>
      </c>
      <c r="BA460" s="3" t="s">
        <v>85</v>
      </c>
      <c r="BB460" s="104" t="str">
        <f>_xlfn.IFNA(VLOOKUP(BA460,ACCESSORIES!F:K,6,FALSE),"N/A")</f>
        <v>N/A</v>
      </c>
      <c r="BC460" s="79">
        <v>45.292581707227569</v>
      </c>
      <c r="BD460" s="57">
        <v>22.6</v>
      </c>
      <c r="BE460" s="57">
        <v>22.6</v>
      </c>
      <c r="BF460" s="57">
        <v>12.6</v>
      </c>
      <c r="BG460" s="15">
        <v>24</v>
      </c>
      <c r="BH460" s="122" t="s">
        <v>3551</v>
      </c>
      <c r="BI460" s="51" t="s">
        <v>4217</v>
      </c>
      <c r="BJ460" s="30" t="s">
        <v>4233</v>
      </c>
      <c r="BK460" s="30" t="s">
        <v>5857</v>
      </c>
      <c r="BL460" s="30" t="s">
        <v>2862</v>
      </c>
      <c r="BM460" s="30" t="s">
        <v>5881</v>
      </c>
      <c r="BN460" s="83" t="s">
        <v>5892</v>
      </c>
      <c r="BO460" s="83" t="s">
        <v>5871</v>
      </c>
      <c r="BP460" s="83" t="s">
        <v>4480</v>
      </c>
      <c r="BQ460" s="83" t="s">
        <v>4235</v>
      </c>
      <c r="BR460" s="83"/>
      <c r="BS460" s="83"/>
      <c r="BT460" s="351" t="s">
        <v>3815</v>
      </c>
      <c r="BU460" s="363" t="s">
        <v>3816</v>
      </c>
      <c r="BV460" s="351" t="s">
        <v>3817</v>
      </c>
      <c r="BW460" s="363" t="s">
        <v>3818</v>
      </c>
      <c r="BX460" s="96" t="str">
        <f t="shared" si="50"/>
        <v>MR315, 20x10, -18mm Offset, 6x5.5, 106.25mm Centerbore, Gold - Black Lip</v>
      </c>
      <c r="BY460" s="83" t="s">
        <v>4044</v>
      </c>
      <c r="BZ460" s="83" t="s">
        <v>4045</v>
      </c>
      <c r="CA460" s="83" t="str">
        <f t="shared" si="48"/>
        <v>STREET (3XX)</v>
      </c>
    </row>
    <row r="461" spans="1:79" s="39" customFormat="1" ht="15" customHeight="1">
      <c r="A461" s="23">
        <f t="shared" si="49"/>
        <v>459</v>
      </c>
      <c r="B461" s="112" t="s">
        <v>84</v>
      </c>
      <c r="C461" s="112" t="s">
        <v>1072</v>
      </c>
      <c r="D461" s="112" t="s">
        <v>2119</v>
      </c>
      <c r="E461" s="94" t="str">
        <f>CONCATENATE(LEFT(D461,5),VLOOKUP(CONCATENATE(N461,"x",O461),'PART NUMBER GUIDE'!$B$9:$C$45,2,FALSE),VLOOKUP(CONCATENATE(P461, V461), 'PART NUMBER GUIDE'!$Q$6:$R$84, 2, FALSE),VLOOKUP(Y461,'PART NUMBER GUIDE'!$J$8:$K$37,2, FALSE),IF(U461="N/A",IF(ABS(S461)&lt;10,"0"&amp;ABS(S461),ABS(S461)),CONCATENATE(LEFT(U461,1),RIGHT(U461,1))), F461, G461)</f>
        <v>MR31521080518N</v>
      </c>
      <c r="F461" s="93" t="s">
        <v>2239</v>
      </c>
      <c r="G461" s="93"/>
      <c r="H461" s="45" t="s">
        <v>6042</v>
      </c>
      <c r="I461" s="375">
        <v>44517</v>
      </c>
      <c r="J461" s="43" t="s">
        <v>1265</v>
      </c>
      <c r="K461" s="400">
        <v>463.5</v>
      </c>
      <c r="L461" s="95">
        <f t="shared" si="47"/>
        <v>463.5</v>
      </c>
      <c r="M461" s="402"/>
      <c r="N461" s="93">
        <v>20</v>
      </c>
      <c r="O461" s="75">
        <v>10</v>
      </c>
      <c r="P461" s="105" t="str">
        <f t="shared" si="51"/>
        <v>8x6.5</v>
      </c>
      <c r="Q461" s="14">
        <v>8</v>
      </c>
      <c r="R461" s="93">
        <v>6.5</v>
      </c>
      <c r="S461" s="93">
        <v>-18</v>
      </c>
      <c r="T461" s="43">
        <v>4.76</v>
      </c>
      <c r="U461" s="110" t="s">
        <v>85</v>
      </c>
      <c r="V461" s="43">
        <v>130.81</v>
      </c>
      <c r="W461" s="44">
        <v>41.182350576135136</v>
      </c>
      <c r="X461" s="52">
        <v>3640</v>
      </c>
      <c r="Y461" s="12" t="s">
        <v>2309</v>
      </c>
      <c r="Z461" s="45" t="s">
        <v>3002</v>
      </c>
      <c r="AA461" s="369" t="str">
        <f t="shared" si="52"/>
        <v>20x10, 8x6.5, -18 OS</v>
      </c>
      <c r="AB461" s="12" t="s">
        <v>1641</v>
      </c>
      <c r="AC461" s="92">
        <f>_xlfn.IFNA(VLOOKUP(AB461,ACCESSORIES!F:K,6,FALSE),"N/A")</f>
        <v>33</v>
      </c>
      <c r="AD461" s="82" t="s">
        <v>85</v>
      </c>
      <c r="AE461" s="82" t="s">
        <v>85</v>
      </c>
      <c r="AF461" s="3" t="s">
        <v>3020</v>
      </c>
      <c r="AG461" s="32" t="s">
        <v>2629</v>
      </c>
      <c r="AH461" s="9">
        <f>_xlfn.IFNA(VLOOKUP(AG461,ACCESSORIES!F:K,6,FALSE),"N/A")</f>
        <v>1.1000000000000001</v>
      </c>
      <c r="AI461" s="12" t="s">
        <v>266</v>
      </c>
      <c r="AJ461" s="3" t="s">
        <v>85</v>
      </c>
      <c r="AK461" s="3" t="s">
        <v>85</v>
      </c>
      <c r="AL461" s="3" t="s">
        <v>85</v>
      </c>
      <c r="AM461" s="14">
        <v>16</v>
      </c>
      <c r="AN461" s="14">
        <v>200</v>
      </c>
      <c r="AO461" s="76">
        <v>3</v>
      </c>
      <c r="AP461" s="76">
        <v>3</v>
      </c>
      <c r="AQ461" s="76">
        <v>41</v>
      </c>
      <c r="AR461" s="76">
        <v>50</v>
      </c>
      <c r="AS461" s="76">
        <v>247</v>
      </c>
      <c r="AT461" s="111">
        <v>244</v>
      </c>
      <c r="AU461" s="86">
        <v>125</v>
      </c>
      <c r="AV461" s="55">
        <v>92</v>
      </c>
      <c r="AW461" s="55">
        <v>92</v>
      </c>
      <c r="AX461" s="55">
        <v>83</v>
      </c>
      <c r="AY461" s="3" t="s">
        <v>85</v>
      </c>
      <c r="AZ461" s="104" t="str">
        <f>_xlfn.IFNA(VLOOKUP(AY461,ACCESSORIES!F:K,6,FALSE),"N/A")</f>
        <v>N/A</v>
      </c>
      <c r="BA461" s="3" t="s">
        <v>85</v>
      </c>
      <c r="BB461" s="104" t="str">
        <f>_xlfn.IFNA(VLOOKUP(BA461,ACCESSORIES!F:K,6,FALSE),"N/A")</f>
        <v>N/A</v>
      </c>
      <c r="BC461" s="79">
        <v>45.182350576135136</v>
      </c>
      <c r="BD461" s="57">
        <v>22.6</v>
      </c>
      <c r="BE461" s="57">
        <v>22.6</v>
      </c>
      <c r="BF461" s="57">
        <v>12.6</v>
      </c>
      <c r="BG461" s="15">
        <v>24</v>
      </c>
      <c r="BH461" s="122" t="s">
        <v>3551</v>
      </c>
      <c r="BI461" s="51" t="s">
        <v>4217</v>
      </c>
      <c r="BJ461" s="30" t="s">
        <v>4233</v>
      </c>
      <c r="BK461" s="30" t="s">
        <v>5857</v>
      </c>
      <c r="BL461" s="30" t="s">
        <v>2862</v>
      </c>
      <c r="BM461" s="30" t="s">
        <v>5881</v>
      </c>
      <c r="BN461" s="83" t="s">
        <v>5892</v>
      </c>
      <c r="BO461" s="83" t="s">
        <v>5871</v>
      </c>
      <c r="BP461" s="83" t="s">
        <v>4480</v>
      </c>
      <c r="BQ461" s="83" t="s">
        <v>4235</v>
      </c>
      <c r="BR461" s="83"/>
      <c r="BS461" s="83"/>
      <c r="BT461" s="351" t="s">
        <v>3835</v>
      </c>
      <c r="BU461" s="363" t="s">
        <v>3836</v>
      </c>
      <c r="BV461" s="351" t="s">
        <v>3837</v>
      </c>
      <c r="BW461" s="363" t="s">
        <v>3838</v>
      </c>
      <c r="BX461" s="96" t="str">
        <f t="shared" si="50"/>
        <v>MR315, 20x10, -18mm Offset, 8x6.5, 130.81mm Centerbore, Matte Black</v>
      </c>
      <c r="BY461" s="83" t="s">
        <v>4044</v>
      </c>
      <c r="BZ461" s="83" t="s">
        <v>4045</v>
      </c>
      <c r="CA461" s="83" t="str">
        <f t="shared" si="48"/>
        <v>STREET (3XX)</v>
      </c>
    </row>
    <row r="462" spans="1:79" s="39" customFormat="1" ht="15" customHeight="1">
      <c r="A462" s="23">
        <f t="shared" si="49"/>
        <v>460</v>
      </c>
      <c r="B462" s="112" t="s">
        <v>84</v>
      </c>
      <c r="C462" s="112" t="s">
        <v>1072</v>
      </c>
      <c r="D462" s="112" t="s">
        <v>2119</v>
      </c>
      <c r="E462" s="94" t="str">
        <f>CONCATENATE(LEFT(D462,5),VLOOKUP(CONCATENATE(N462,"x",O462),'PART NUMBER GUIDE'!$B$9:$C$45,2,FALSE),VLOOKUP(CONCATENATE(P462, V462), 'PART NUMBER GUIDE'!$Q$6:$R$84, 2, FALSE),VLOOKUP(Y462,'PART NUMBER GUIDE'!$J$8:$K$37,2, FALSE),IF(U462="N/A",IF(ABS(S462)&lt;10,"0"&amp;ABS(S462),ABS(S462)),CONCATENATE(LEFT(U462,1),RIGHT(U462,1))), F462, G462)</f>
        <v>MR31521080318N</v>
      </c>
      <c r="F462" s="93" t="s">
        <v>2239</v>
      </c>
      <c r="G462" s="93"/>
      <c r="H462" s="45" t="s">
        <v>6043</v>
      </c>
      <c r="I462" s="375">
        <v>44517</v>
      </c>
      <c r="J462" s="43" t="s">
        <v>1265</v>
      </c>
      <c r="K462" s="400">
        <v>463.5</v>
      </c>
      <c r="L462" s="95">
        <f t="shared" si="47"/>
        <v>463.5</v>
      </c>
      <c r="M462" s="402"/>
      <c r="N462" s="93">
        <v>20</v>
      </c>
      <c r="O462" s="75">
        <v>10</v>
      </c>
      <c r="P462" s="105" t="str">
        <f t="shared" si="51"/>
        <v>8x6.5</v>
      </c>
      <c r="Q462" s="14">
        <v>8</v>
      </c>
      <c r="R462" s="93">
        <v>6.5</v>
      </c>
      <c r="S462" s="93">
        <v>-18</v>
      </c>
      <c r="T462" s="43">
        <v>4.76</v>
      </c>
      <c r="U462" s="110" t="s">
        <v>85</v>
      </c>
      <c r="V462" s="43">
        <v>130.81</v>
      </c>
      <c r="W462" s="44">
        <v>41.182350576135136</v>
      </c>
      <c r="X462" s="52">
        <v>3640</v>
      </c>
      <c r="Y462" s="48" t="s">
        <v>5824</v>
      </c>
      <c r="Z462" s="45" t="s">
        <v>196</v>
      </c>
      <c r="AA462" s="369" t="str">
        <f t="shared" si="52"/>
        <v>20x10, 8x6.5, -18 OS</v>
      </c>
      <c r="AB462" s="12" t="s">
        <v>1641</v>
      </c>
      <c r="AC462" s="92">
        <f>_xlfn.IFNA(VLOOKUP(AB462,ACCESSORIES!F:K,6,FALSE),"N/A")</f>
        <v>33</v>
      </c>
      <c r="AD462" s="82" t="s">
        <v>85</v>
      </c>
      <c r="AE462" s="82" t="s">
        <v>85</v>
      </c>
      <c r="AF462" s="3" t="s">
        <v>3020</v>
      </c>
      <c r="AG462" s="32" t="s">
        <v>2629</v>
      </c>
      <c r="AH462" s="9">
        <f>_xlfn.IFNA(VLOOKUP(AG462,ACCESSORIES!F:K,6,FALSE),"N/A")</f>
        <v>1.1000000000000001</v>
      </c>
      <c r="AI462" s="12" t="s">
        <v>266</v>
      </c>
      <c r="AJ462" s="3" t="s">
        <v>85</v>
      </c>
      <c r="AK462" s="3" t="s">
        <v>85</v>
      </c>
      <c r="AL462" s="3" t="s">
        <v>85</v>
      </c>
      <c r="AM462" s="14">
        <v>16</v>
      </c>
      <c r="AN462" s="14">
        <v>200</v>
      </c>
      <c r="AO462" s="76">
        <v>3</v>
      </c>
      <c r="AP462" s="76">
        <v>3</v>
      </c>
      <c r="AQ462" s="76">
        <v>41</v>
      </c>
      <c r="AR462" s="76">
        <v>50</v>
      </c>
      <c r="AS462" s="76">
        <v>247</v>
      </c>
      <c r="AT462" s="111">
        <v>244</v>
      </c>
      <c r="AU462" s="86">
        <v>125</v>
      </c>
      <c r="AV462" s="55">
        <v>92</v>
      </c>
      <c r="AW462" s="55">
        <v>92</v>
      </c>
      <c r="AX462" s="55">
        <v>83</v>
      </c>
      <c r="AY462" s="3" t="s">
        <v>85</v>
      </c>
      <c r="AZ462" s="104" t="str">
        <f>_xlfn.IFNA(VLOOKUP(AY462,ACCESSORIES!F:K,6,FALSE),"N/A")</f>
        <v>N/A</v>
      </c>
      <c r="BA462" s="3" t="s">
        <v>85</v>
      </c>
      <c r="BB462" s="104" t="str">
        <f>_xlfn.IFNA(VLOOKUP(BA462,ACCESSORIES!F:K,6,FALSE),"N/A")</f>
        <v>N/A</v>
      </c>
      <c r="BC462" s="79">
        <v>45.182350576135136</v>
      </c>
      <c r="BD462" s="57">
        <v>22.6</v>
      </c>
      <c r="BE462" s="57">
        <v>22.6</v>
      </c>
      <c r="BF462" s="57">
        <v>12.6</v>
      </c>
      <c r="BG462" s="15">
        <v>24</v>
      </c>
      <c r="BH462" s="122" t="s">
        <v>3551</v>
      </c>
      <c r="BI462" s="51" t="s">
        <v>4217</v>
      </c>
      <c r="BJ462" s="30" t="s">
        <v>4233</v>
      </c>
      <c r="BK462" s="30" t="s">
        <v>5857</v>
      </c>
      <c r="BL462" s="30" t="s">
        <v>2862</v>
      </c>
      <c r="BM462" s="30" t="s">
        <v>5881</v>
      </c>
      <c r="BN462" s="83" t="s">
        <v>5892</v>
      </c>
      <c r="BO462" s="83" t="s">
        <v>5871</v>
      </c>
      <c r="BP462" s="83" t="s">
        <v>4480</v>
      </c>
      <c r="BQ462" s="83" t="s">
        <v>4235</v>
      </c>
      <c r="BR462" s="83"/>
      <c r="BS462" s="83"/>
      <c r="BT462" s="351" t="s">
        <v>3839</v>
      </c>
      <c r="BU462" s="363" t="s">
        <v>3840</v>
      </c>
      <c r="BV462" s="351" t="s">
        <v>3841</v>
      </c>
      <c r="BW462" s="363" t="s">
        <v>3842</v>
      </c>
      <c r="BX462" s="96" t="str">
        <f t="shared" si="50"/>
        <v>MR315, 20x10, -18mm Offset, 8x6.5, 130.81mm Centerbore, Machined - Clear Coat</v>
      </c>
      <c r="BY462" s="83" t="s">
        <v>4044</v>
      </c>
      <c r="BZ462" s="83" t="s">
        <v>4045</v>
      </c>
      <c r="CA462" s="83" t="str">
        <f t="shared" si="48"/>
        <v>STREET (3XX)</v>
      </c>
    </row>
    <row r="463" spans="1:79" s="39" customFormat="1" ht="15" customHeight="1">
      <c r="A463" s="23">
        <f t="shared" si="49"/>
        <v>461</v>
      </c>
      <c r="B463" s="112" t="s">
        <v>84</v>
      </c>
      <c r="C463" s="112" t="s">
        <v>1072</v>
      </c>
      <c r="D463" s="112" t="s">
        <v>2119</v>
      </c>
      <c r="E463" s="94" t="str">
        <f>CONCATENATE(LEFT(D463,5),VLOOKUP(CONCATENATE(N463,"x",O463),'PART NUMBER GUIDE'!$B$9:$C$45,2,FALSE),VLOOKUP(CONCATENATE(P463, V463), 'PART NUMBER GUIDE'!$Q$6:$R$84, 2, FALSE),VLOOKUP(Y463,'PART NUMBER GUIDE'!$J$8:$K$37,2, FALSE),IF(U463="N/A",IF(ABS(S463)&lt;10,"0"&amp;ABS(S463),ABS(S463)),CONCATENATE(LEFT(U463,1),RIGHT(U463,1))), F463, G463)</f>
        <v>MR31521080118N</v>
      </c>
      <c r="F463" s="93" t="s">
        <v>2239</v>
      </c>
      <c r="G463" s="93"/>
      <c r="H463" s="45" t="s">
        <v>6044</v>
      </c>
      <c r="I463" s="375">
        <v>44517</v>
      </c>
      <c r="J463" s="43" t="s">
        <v>1265</v>
      </c>
      <c r="K463" s="400">
        <v>485</v>
      </c>
      <c r="L463" s="95">
        <f t="shared" si="47"/>
        <v>485</v>
      </c>
      <c r="M463" s="402"/>
      <c r="N463" s="93">
        <v>20</v>
      </c>
      <c r="O463" s="75">
        <v>10</v>
      </c>
      <c r="P463" s="105" t="str">
        <f t="shared" si="51"/>
        <v>8x6.5</v>
      </c>
      <c r="Q463" s="14">
        <v>8</v>
      </c>
      <c r="R463" s="93">
        <v>6.5</v>
      </c>
      <c r="S463" s="93">
        <v>-18</v>
      </c>
      <c r="T463" s="43">
        <v>4.76</v>
      </c>
      <c r="U463" s="110" t="s">
        <v>85</v>
      </c>
      <c r="V463" s="43">
        <v>130.81</v>
      </c>
      <c r="W463" s="44">
        <v>41.182350576135136</v>
      </c>
      <c r="X463" s="52">
        <v>3640</v>
      </c>
      <c r="Y463" s="80" t="s">
        <v>5842</v>
      </c>
      <c r="Z463" s="12" t="s">
        <v>3004</v>
      </c>
      <c r="AA463" s="369" t="str">
        <f t="shared" si="52"/>
        <v>20x10, 8x6.5, -18 OS</v>
      </c>
      <c r="AB463" s="12" t="s">
        <v>1641</v>
      </c>
      <c r="AC463" s="92">
        <f>_xlfn.IFNA(VLOOKUP(AB463,ACCESSORIES!F:K,6,FALSE),"N/A")</f>
        <v>33</v>
      </c>
      <c r="AD463" s="82" t="s">
        <v>85</v>
      </c>
      <c r="AE463" s="82" t="s">
        <v>85</v>
      </c>
      <c r="AF463" s="3" t="s">
        <v>3020</v>
      </c>
      <c r="AG463" s="32" t="s">
        <v>2629</v>
      </c>
      <c r="AH463" s="9">
        <f>_xlfn.IFNA(VLOOKUP(AG463,ACCESSORIES!F:K,6,FALSE),"N/A")</f>
        <v>1.1000000000000001</v>
      </c>
      <c r="AI463" s="12" t="s">
        <v>266</v>
      </c>
      <c r="AJ463" s="3" t="s">
        <v>85</v>
      </c>
      <c r="AK463" s="3" t="s">
        <v>85</v>
      </c>
      <c r="AL463" s="3" t="s">
        <v>85</v>
      </c>
      <c r="AM463" s="14">
        <v>16</v>
      </c>
      <c r="AN463" s="14">
        <v>200</v>
      </c>
      <c r="AO463" s="76">
        <v>3</v>
      </c>
      <c r="AP463" s="76">
        <v>3</v>
      </c>
      <c r="AQ463" s="76">
        <v>41</v>
      </c>
      <c r="AR463" s="76">
        <v>50</v>
      </c>
      <c r="AS463" s="76">
        <v>247</v>
      </c>
      <c r="AT463" s="111">
        <v>244</v>
      </c>
      <c r="AU463" s="86">
        <v>125</v>
      </c>
      <c r="AV463" s="55">
        <v>92</v>
      </c>
      <c r="AW463" s="55">
        <v>92</v>
      </c>
      <c r="AX463" s="55">
        <v>83</v>
      </c>
      <c r="AY463" s="3" t="s">
        <v>85</v>
      </c>
      <c r="AZ463" s="104" t="str">
        <f>_xlfn.IFNA(VLOOKUP(AY463,ACCESSORIES!F:K,6,FALSE),"N/A")</f>
        <v>N/A</v>
      </c>
      <c r="BA463" s="3" t="s">
        <v>85</v>
      </c>
      <c r="BB463" s="104" t="str">
        <f>_xlfn.IFNA(VLOOKUP(BA463,ACCESSORIES!F:K,6,FALSE),"N/A")</f>
        <v>N/A</v>
      </c>
      <c r="BC463" s="79">
        <v>45.182350576135136</v>
      </c>
      <c r="BD463" s="57">
        <v>22.6</v>
      </c>
      <c r="BE463" s="57">
        <v>22.6</v>
      </c>
      <c r="BF463" s="57">
        <v>12.6</v>
      </c>
      <c r="BG463" s="15">
        <v>24</v>
      </c>
      <c r="BH463" s="122" t="s">
        <v>3551</v>
      </c>
      <c r="BI463" s="51" t="s">
        <v>4217</v>
      </c>
      <c r="BJ463" s="30" t="s">
        <v>4233</v>
      </c>
      <c r="BK463" s="30" t="s">
        <v>5857</v>
      </c>
      <c r="BL463" s="30" t="s">
        <v>2862</v>
      </c>
      <c r="BM463" s="30" t="s">
        <v>5881</v>
      </c>
      <c r="BN463" s="83" t="s">
        <v>5892</v>
      </c>
      <c r="BO463" s="83" t="s">
        <v>5871</v>
      </c>
      <c r="BP463" s="83" t="s">
        <v>4480</v>
      </c>
      <c r="BQ463" s="83" t="s">
        <v>4235</v>
      </c>
      <c r="BR463" s="83"/>
      <c r="BS463" s="83"/>
      <c r="BT463" s="351" t="s">
        <v>3843</v>
      </c>
      <c r="BU463" s="363" t="s">
        <v>3844</v>
      </c>
      <c r="BV463" s="351" t="s">
        <v>3845</v>
      </c>
      <c r="BW463" s="363" t="s">
        <v>3846</v>
      </c>
      <c r="BX463" s="96" t="str">
        <f t="shared" si="50"/>
        <v>MR315, 20x10, -18mm Offset, 8x6.5, 130.81mm Centerbore, Gold - Black Lip</v>
      </c>
      <c r="BY463" s="83" t="s">
        <v>4044</v>
      </c>
      <c r="BZ463" s="83" t="s">
        <v>4045</v>
      </c>
      <c r="CA463" s="83" t="str">
        <f t="shared" si="48"/>
        <v>STREET (3XX)</v>
      </c>
    </row>
    <row r="464" spans="1:79" s="39" customFormat="1" ht="15" customHeight="1">
      <c r="A464" s="23">
        <f t="shared" si="49"/>
        <v>462</v>
      </c>
      <c r="B464" s="112" t="s">
        <v>84</v>
      </c>
      <c r="C464" s="112" t="s">
        <v>1072</v>
      </c>
      <c r="D464" s="112" t="s">
        <v>2119</v>
      </c>
      <c r="E464" s="94" t="str">
        <f>CONCATENATE(LEFT(D464,5),VLOOKUP(CONCATENATE(N464,"x",O464),'PART NUMBER GUIDE'!$B$9:$C$45,2,FALSE),VLOOKUP(CONCATENATE(P464, V464), 'PART NUMBER GUIDE'!$Q$6:$R$84, 2, FALSE),VLOOKUP(Y464,'PART NUMBER GUIDE'!$J$8:$K$37,2, FALSE),IF(U464="N/A",IF(ABS(S464)&lt;10,"0"&amp;ABS(S464),ABS(S464)),CONCATENATE(LEFT(U464,1),RIGHT(U464,1))), F464, G464)</f>
        <v>MR31521087518N</v>
      </c>
      <c r="F464" s="93" t="s">
        <v>2239</v>
      </c>
      <c r="G464" s="93"/>
      <c r="H464" s="45" t="s">
        <v>6045</v>
      </c>
      <c r="I464" s="375">
        <v>44517</v>
      </c>
      <c r="J464" s="43" t="s">
        <v>1265</v>
      </c>
      <c r="K464" s="400">
        <v>463.5</v>
      </c>
      <c r="L464" s="95">
        <f t="shared" si="47"/>
        <v>463.5</v>
      </c>
      <c r="M464" s="402"/>
      <c r="N464" s="93">
        <v>20</v>
      </c>
      <c r="O464" s="75">
        <v>10</v>
      </c>
      <c r="P464" s="105" t="str">
        <f t="shared" si="51"/>
        <v>8x170</v>
      </c>
      <c r="Q464" s="14">
        <v>8</v>
      </c>
      <c r="R464" s="93">
        <v>170</v>
      </c>
      <c r="S464" s="93">
        <v>-18</v>
      </c>
      <c r="T464" s="43">
        <v>4.76</v>
      </c>
      <c r="U464" s="110" t="s">
        <v>85</v>
      </c>
      <c r="V464" s="43">
        <v>130.81</v>
      </c>
      <c r="W464" s="44">
        <v>41.09416567126118</v>
      </c>
      <c r="X464" s="52">
        <v>3640</v>
      </c>
      <c r="Y464" s="12" t="s">
        <v>2309</v>
      </c>
      <c r="Z464" s="45" t="s">
        <v>3002</v>
      </c>
      <c r="AA464" s="369" t="str">
        <f t="shared" si="52"/>
        <v>20x10, 8x170, -18 OS</v>
      </c>
      <c r="AB464" s="12" t="s">
        <v>1823</v>
      </c>
      <c r="AC464" s="92">
        <f>_xlfn.IFNA(VLOOKUP(AB464,ACCESSORIES!F:K,6,FALSE),"N/A")</f>
        <v>33</v>
      </c>
      <c r="AD464" s="82" t="s">
        <v>85</v>
      </c>
      <c r="AE464" s="82" t="s">
        <v>85</v>
      </c>
      <c r="AF464" s="3" t="s">
        <v>3020</v>
      </c>
      <c r="AG464" s="32" t="s">
        <v>2629</v>
      </c>
      <c r="AH464" s="9">
        <f>_xlfn.IFNA(VLOOKUP(AG464,ACCESSORIES!F:K,6,FALSE),"N/A")</f>
        <v>1.1000000000000001</v>
      </c>
      <c r="AI464" s="12" t="s">
        <v>266</v>
      </c>
      <c r="AJ464" s="3" t="s">
        <v>85</v>
      </c>
      <c r="AK464" s="3" t="s">
        <v>85</v>
      </c>
      <c r="AL464" s="3" t="s">
        <v>85</v>
      </c>
      <c r="AM464" s="14">
        <v>16</v>
      </c>
      <c r="AN464" s="14">
        <v>200</v>
      </c>
      <c r="AO464" s="76">
        <v>3</v>
      </c>
      <c r="AP464" s="76">
        <v>3</v>
      </c>
      <c r="AQ464" s="76">
        <v>41</v>
      </c>
      <c r="AR464" s="76">
        <v>50</v>
      </c>
      <c r="AS464" s="76">
        <v>247</v>
      </c>
      <c r="AT464" s="111">
        <v>244</v>
      </c>
      <c r="AU464" s="86">
        <v>128</v>
      </c>
      <c r="AV464" s="55">
        <v>103.9</v>
      </c>
      <c r="AW464" s="55">
        <v>107</v>
      </c>
      <c r="AX464" s="55">
        <v>83</v>
      </c>
      <c r="AY464" s="3" t="s">
        <v>85</v>
      </c>
      <c r="AZ464" s="104" t="str">
        <f>_xlfn.IFNA(VLOOKUP(AY464,ACCESSORIES!F:K,6,FALSE),"N/A")</f>
        <v>N/A</v>
      </c>
      <c r="BA464" s="3" t="s">
        <v>85</v>
      </c>
      <c r="BB464" s="104" t="str">
        <f>_xlfn.IFNA(VLOOKUP(BA464,ACCESSORIES!F:K,6,FALSE),"N/A")</f>
        <v>N/A</v>
      </c>
      <c r="BC464" s="79">
        <v>45.09416567126118</v>
      </c>
      <c r="BD464" s="57">
        <v>22.6</v>
      </c>
      <c r="BE464" s="57">
        <v>22.6</v>
      </c>
      <c r="BF464" s="57">
        <v>12.6</v>
      </c>
      <c r="BG464" s="15">
        <v>24</v>
      </c>
      <c r="BH464" s="122" t="s">
        <v>3551</v>
      </c>
      <c r="BI464" s="51" t="s">
        <v>4217</v>
      </c>
      <c r="BJ464" s="30" t="s">
        <v>4233</v>
      </c>
      <c r="BK464" s="30" t="s">
        <v>5857</v>
      </c>
      <c r="BL464" s="30" t="s">
        <v>2862</v>
      </c>
      <c r="BM464" s="30" t="s">
        <v>5881</v>
      </c>
      <c r="BN464" s="83" t="s">
        <v>5892</v>
      </c>
      <c r="BO464" s="83" t="s">
        <v>5871</v>
      </c>
      <c r="BP464" s="83" t="s">
        <v>4480</v>
      </c>
      <c r="BQ464" s="83" t="s">
        <v>4235</v>
      </c>
      <c r="BR464" s="83"/>
      <c r="BS464" s="83"/>
      <c r="BT464" s="351" t="s">
        <v>3835</v>
      </c>
      <c r="BU464" s="363" t="s">
        <v>3836</v>
      </c>
      <c r="BV464" s="351" t="s">
        <v>3837</v>
      </c>
      <c r="BW464" s="363" t="s">
        <v>3838</v>
      </c>
      <c r="BX464" s="96" t="str">
        <f t="shared" si="50"/>
        <v>MR315, 20x10, -18mm Offset, 8x170, 130.81mm Centerbore, Matte Black</v>
      </c>
      <c r="BY464" s="83" t="s">
        <v>4044</v>
      </c>
      <c r="BZ464" s="83" t="s">
        <v>4045</v>
      </c>
      <c r="CA464" s="83" t="str">
        <f t="shared" si="48"/>
        <v>STREET (3XX)</v>
      </c>
    </row>
    <row r="465" spans="1:79" s="39" customFormat="1" ht="15" customHeight="1">
      <c r="A465" s="23">
        <f t="shared" si="49"/>
        <v>463</v>
      </c>
      <c r="B465" s="112" t="s">
        <v>84</v>
      </c>
      <c r="C465" s="112" t="s">
        <v>1072</v>
      </c>
      <c r="D465" s="112" t="s">
        <v>2119</v>
      </c>
      <c r="E465" s="94" t="str">
        <f>CONCATENATE(LEFT(D465,5),VLOOKUP(CONCATENATE(N465,"x",O465),'PART NUMBER GUIDE'!$B$9:$C$45,2,FALSE),VLOOKUP(CONCATENATE(P465, V465), 'PART NUMBER GUIDE'!$Q$6:$R$84, 2, FALSE),VLOOKUP(Y465,'PART NUMBER GUIDE'!$J$8:$K$37,2, FALSE),IF(U465="N/A",IF(ABS(S465)&lt;10,"0"&amp;ABS(S465),ABS(S465)),CONCATENATE(LEFT(U465,1),RIGHT(U465,1))), F465, G465)</f>
        <v>MR31521087318N</v>
      </c>
      <c r="F465" s="93" t="s">
        <v>2239</v>
      </c>
      <c r="G465" s="93"/>
      <c r="H465" s="45" t="s">
        <v>6046</v>
      </c>
      <c r="I465" s="375">
        <v>44517</v>
      </c>
      <c r="J465" s="43" t="s">
        <v>1266</v>
      </c>
      <c r="K465" s="400">
        <v>463.5</v>
      </c>
      <c r="L465" s="95">
        <f t="shared" si="47"/>
        <v>463.5</v>
      </c>
      <c r="M465" s="402"/>
      <c r="N465" s="93">
        <v>20</v>
      </c>
      <c r="O465" s="75">
        <v>10</v>
      </c>
      <c r="P465" s="105" t="str">
        <f t="shared" si="51"/>
        <v>8x170</v>
      </c>
      <c r="Q465" s="14">
        <v>8</v>
      </c>
      <c r="R465" s="93">
        <v>170</v>
      </c>
      <c r="S465" s="93">
        <v>-18</v>
      </c>
      <c r="T465" s="43">
        <v>4.76</v>
      </c>
      <c r="U465" s="110" t="s">
        <v>85</v>
      </c>
      <c r="V465" s="43">
        <v>130.81</v>
      </c>
      <c r="W465" s="44">
        <v>41.09416567126118</v>
      </c>
      <c r="X465" s="52">
        <v>3640</v>
      </c>
      <c r="Y465" s="48" t="s">
        <v>5824</v>
      </c>
      <c r="Z465" s="45" t="s">
        <v>196</v>
      </c>
      <c r="AA465" s="369" t="str">
        <f t="shared" si="52"/>
        <v>20x10, 8x170, -18 OS</v>
      </c>
      <c r="AB465" s="12" t="s">
        <v>1823</v>
      </c>
      <c r="AC465" s="92">
        <f>_xlfn.IFNA(VLOOKUP(AB465,ACCESSORIES!F:K,6,FALSE),"N/A")</f>
        <v>33</v>
      </c>
      <c r="AD465" s="82" t="s">
        <v>85</v>
      </c>
      <c r="AE465" s="82" t="s">
        <v>85</v>
      </c>
      <c r="AF465" s="3" t="s">
        <v>3020</v>
      </c>
      <c r="AG465" s="32" t="s">
        <v>2629</v>
      </c>
      <c r="AH465" s="9">
        <f>_xlfn.IFNA(VLOOKUP(AG465,ACCESSORIES!F:K,6,FALSE),"N/A")</f>
        <v>1.1000000000000001</v>
      </c>
      <c r="AI465" s="12" t="s">
        <v>266</v>
      </c>
      <c r="AJ465" s="3" t="s">
        <v>85</v>
      </c>
      <c r="AK465" s="3" t="s">
        <v>85</v>
      </c>
      <c r="AL465" s="3" t="s">
        <v>85</v>
      </c>
      <c r="AM465" s="14">
        <v>16</v>
      </c>
      <c r="AN465" s="14">
        <v>200</v>
      </c>
      <c r="AO465" s="76">
        <v>3</v>
      </c>
      <c r="AP465" s="76">
        <v>3</v>
      </c>
      <c r="AQ465" s="76">
        <v>41</v>
      </c>
      <c r="AR465" s="76">
        <v>50</v>
      </c>
      <c r="AS465" s="76">
        <v>247</v>
      </c>
      <c r="AT465" s="111">
        <v>244</v>
      </c>
      <c r="AU465" s="86">
        <v>128</v>
      </c>
      <c r="AV465" s="55">
        <v>103.9</v>
      </c>
      <c r="AW465" s="55">
        <v>107</v>
      </c>
      <c r="AX465" s="55">
        <v>83</v>
      </c>
      <c r="AY465" s="3" t="s">
        <v>85</v>
      </c>
      <c r="AZ465" s="104" t="str">
        <f>_xlfn.IFNA(VLOOKUP(AY465,ACCESSORIES!F:K,6,FALSE),"N/A")</f>
        <v>N/A</v>
      </c>
      <c r="BA465" s="3" t="s">
        <v>85</v>
      </c>
      <c r="BB465" s="104" t="str">
        <f>_xlfn.IFNA(VLOOKUP(BA465,ACCESSORIES!F:K,6,FALSE),"N/A")</f>
        <v>N/A</v>
      </c>
      <c r="BC465" s="79">
        <v>45.09416567126118</v>
      </c>
      <c r="BD465" s="57">
        <v>22.6</v>
      </c>
      <c r="BE465" s="57">
        <v>22.6</v>
      </c>
      <c r="BF465" s="57">
        <v>12.6</v>
      </c>
      <c r="BG465" s="15">
        <v>24</v>
      </c>
      <c r="BH465" s="122" t="s">
        <v>3551</v>
      </c>
      <c r="BI465" s="51" t="s">
        <v>4217</v>
      </c>
      <c r="BJ465" s="30" t="s">
        <v>4233</v>
      </c>
      <c r="BK465" s="30" t="s">
        <v>5857</v>
      </c>
      <c r="BL465" s="30" t="s">
        <v>2862</v>
      </c>
      <c r="BM465" s="30" t="s">
        <v>5881</v>
      </c>
      <c r="BN465" s="83" t="s">
        <v>5892</v>
      </c>
      <c r="BO465" s="83" t="s">
        <v>5871</v>
      </c>
      <c r="BP465" s="83" t="s">
        <v>4480</v>
      </c>
      <c r="BQ465" s="83" t="s">
        <v>4235</v>
      </c>
      <c r="BR465" s="83"/>
      <c r="BS465" s="83"/>
      <c r="BT465" s="351" t="s">
        <v>3839</v>
      </c>
      <c r="BU465" s="363" t="s">
        <v>3840</v>
      </c>
      <c r="BV465" s="351" t="s">
        <v>3841</v>
      </c>
      <c r="BW465" s="363" t="s">
        <v>3842</v>
      </c>
      <c r="BX465" s="96" t="str">
        <f t="shared" si="50"/>
        <v>MR315, 20x10, -18mm Offset, 8x170, 130.81mm Centerbore, Machined - Clear Coat</v>
      </c>
      <c r="BY465" s="83" t="s">
        <v>4044</v>
      </c>
      <c r="BZ465" s="83" t="s">
        <v>4045</v>
      </c>
      <c r="CA465" s="83" t="str">
        <f t="shared" si="48"/>
        <v>STREET (3XX)</v>
      </c>
    </row>
    <row r="466" spans="1:79" s="39" customFormat="1" ht="15" customHeight="1">
      <c r="A466" s="23">
        <f t="shared" si="49"/>
        <v>464</v>
      </c>
      <c r="B466" s="112" t="s">
        <v>84</v>
      </c>
      <c r="C466" s="112" t="s">
        <v>1072</v>
      </c>
      <c r="D466" s="112" t="s">
        <v>2119</v>
      </c>
      <c r="E466" s="94" t="str">
        <f>CONCATENATE(LEFT(D466,5),VLOOKUP(CONCATENATE(N466,"x",O466),'PART NUMBER GUIDE'!$B$9:$C$45,2,FALSE),VLOOKUP(CONCATENATE(P466, V466), 'PART NUMBER GUIDE'!$Q$6:$R$84, 2, FALSE),VLOOKUP(Y466,'PART NUMBER GUIDE'!$J$8:$K$37,2, FALSE),IF(U466="N/A",IF(ABS(S466)&lt;10,"0"&amp;ABS(S466),ABS(S466)),CONCATENATE(LEFT(U466,1),RIGHT(U466,1))), F466, G466)</f>
        <v>MR31521087118N</v>
      </c>
      <c r="F466" s="93" t="s">
        <v>2239</v>
      </c>
      <c r="G466" s="93"/>
      <c r="H466" s="45" t="s">
        <v>6047</v>
      </c>
      <c r="I466" s="375">
        <v>44517</v>
      </c>
      <c r="J466" s="43" t="s">
        <v>1265</v>
      </c>
      <c r="K466" s="400">
        <v>485</v>
      </c>
      <c r="L466" s="95">
        <f t="shared" si="47"/>
        <v>485</v>
      </c>
      <c r="M466" s="402"/>
      <c r="N466" s="93">
        <v>20</v>
      </c>
      <c r="O466" s="75">
        <v>10</v>
      </c>
      <c r="P466" s="105" t="str">
        <f t="shared" si="51"/>
        <v>8x170</v>
      </c>
      <c r="Q466" s="14">
        <v>8</v>
      </c>
      <c r="R466" s="93">
        <v>170</v>
      </c>
      <c r="S466" s="93">
        <v>-18</v>
      </c>
      <c r="T466" s="43">
        <v>4.76</v>
      </c>
      <c r="U466" s="110" t="s">
        <v>85</v>
      </c>
      <c r="V466" s="43">
        <v>130.81</v>
      </c>
      <c r="W466" s="44">
        <v>41.09416567126118</v>
      </c>
      <c r="X466" s="52">
        <v>3640</v>
      </c>
      <c r="Y466" s="80" t="s">
        <v>5842</v>
      </c>
      <c r="Z466" s="12" t="s">
        <v>3004</v>
      </c>
      <c r="AA466" s="369" t="str">
        <f t="shared" si="52"/>
        <v>20x10, 8x170, -18 OS</v>
      </c>
      <c r="AB466" s="12" t="s">
        <v>1823</v>
      </c>
      <c r="AC466" s="92">
        <f>_xlfn.IFNA(VLOOKUP(AB466,ACCESSORIES!F:K,6,FALSE),"N/A")</f>
        <v>33</v>
      </c>
      <c r="AD466" s="82" t="s">
        <v>85</v>
      </c>
      <c r="AE466" s="82" t="s">
        <v>85</v>
      </c>
      <c r="AF466" s="3" t="s">
        <v>3020</v>
      </c>
      <c r="AG466" s="32" t="s">
        <v>2629</v>
      </c>
      <c r="AH466" s="9">
        <f>_xlfn.IFNA(VLOOKUP(AG466,ACCESSORIES!F:K,6,FALSE),"N/A")</f>
        <v>1.1000000000000001</v>
      </c>
      <c r="AI466" s="12" t="s">
        <v>266</v>
      </c>
      <c r="AJ466" s="3" t="s">
        <v>85</v>
      </c>
      <c r="AK466" s="3" t="s">
        <v>85</v>
      </c>
      <c r="AL466" s="3" t="s">
        <v>85</v>
      </c>
      <c r="AM466" s="14">
        <v>16</v>
      </c>
      <c r="AN466" s="14">
        <v>200</v>
      </c>
      <c r="AO466" s="76">
        <v>3</v>
      </c>
      <c r="AP466" s="76">
        <v>3</v>
      </c>
      <c r="AQ466" s="76">
        <v>41</v>
      </c>
      <c r="AR466" s="76">
        <v>50</v>
      </c>
      <c r="AS466" s="76">
        <v>247</v>
      </c>
      <c r="AT466" s="111">
        <v>244</v>
      </c>
      <c r="AU466" s="86">
        <v>128</v>
      </c>
      <c r="AV466" s="55">
        <v>103.9</v>
      </c>
      <c r="AW466" s="55">
        <v>107</v>
      </c>
      <c r="AX466" s="55">
        <v>83</v>
      </c>
      <c r="AY466" s="3" t="s">
        <v>85</v>
      </c>
      <c r="AZ466" s="104" t="str">
        <f>_xlfn.IFNA(VLOOKUP(AY466,ACCESSORIES!F:K,6,FALSE),"N/A")</f>
        <v>N/A</v>
      </c>
      <c r="BA466" s="3" t="s">
        <v>85</v>
      </c>
      <c r="BB466" s="104" t="str">
        <f>_xlfn.IFNA(VLOOKUP(BA466,ACCESSORIES!F:K,6,FALSE),"N/A")</f>
        <v>N/A</v>
      </c>
      <c r="BC466" s="79">
        <v>45.09416567126118</v>
      </c>
      <c r="BD466" s="57">
        <v>22.6</v>
      </c>
      <c r="BE466" s="57">
        <v>22.6</v>
      </c>
      <c r="BF466" s="57">
        <v>12.6</v>
      </c>
      <c r="BG466" s="15">
        <v>24</v>
      </c>
      <c r="BH466" s="122" t="s">
        <v>3551</v>
      </c>
      <c r="BI466" s="51" t="s">
        <v>4217</v>
      </c>
      <c r="BJ466" s="30" t="s">
        <v>4233</v>
      </c>
      <c r="BK466" s="30" t="s">
        <v>5857</v>
      </c>
      <c r="BL466" s="30" t="s">
        <v>2862</v>
      </c>
      <c r="BM466" s="30" t="s">
        <v>5881</v>
      </c>
      <c r="BN466" s="83" t="s">
        <v>5892</v>
      </c>
      <c r="BO466" s="83" t="s">
        <v>5871</v>
      </c>
      <c r="BP466" s="83" t="s">
        <v>4480</v>
      </c>
      <c r="BQ466" s="83" t="s">
        <v>4235</v>
      </c>
      <c r="BR466" s="83"/>
      <c r="BS466" s="83"/>
      <c r="BT466" s="351" t="s">
        <v>3843</v>
      </c>
      <c r="BU466" s="363" t="s">
        <v>3844</v>
      </c>
      <c r="BV466" s="351" t="s">
        <v>3845</v>
      </c>
      <c r="BW466" s="363" t="s">
        <v>3846</v>
      </c>
      <c r="BX466" s="96" t="str">
        <f t="shared" si="50"/>
        <v>MR315, 20x10, -18mm Offset, 8x170, 130.81mm Centerbore, Gold - Black Lip</v>
      </c>
      <c r="BY466" s="83" t="s">
        <v>4044</v>
      </c>
      <c r="BZ466" s="83" t="s">
        <v>4045</v>
      </c>
      <c r="CA466" s="83" t="str">
        <f t="shared" si="48"/>
        <v>STREET (3XX)</v>
      </c>
    </row>
    <row r="467" spans="1:79" s="39" customFormat="1" ht="15" customHeight="1">
      <c r="A467" s="23">
        <f t="shared" si="49"/>
        <v>465</v>
      </c>
      <c r="B467" s="112" t="s">
        <v>84</v>
      </c>
      <c r="C467" s="112" t="s">
        <v>1072</v>
      </c>
      <c r="D467" s="112" t="s">
        <v>2119</v>
      </c>
      <c r="E467" s="94" t="str">
        <f>CONCATENATE(LEFT(D467,5),VLOOKUP(CONCATENATE(N467,"x",O467),'PART NUMBER GUIDE'!$B$9:$C$45,2,FALSE),VLOOKUP(CONCATENATE(P467, V467), 'PART NUMBER GUIDE'!$Q$6:$R$84, 2, FALSE),VLOOKUP(Y467,'PART NUMBER GUIDE'!$J$8:$K$37,2, FALSE),IF(U467="N/A",IF(ABS(S467)&lt;10,"0"&amp;ABS(S467),ABS(S467)),CONCATENATE(LEFT(U467,1),RIGHT(U467,1))), F467, G467)</f>
        <v>MR31521088518N</v>
      </c>
      <c r="F467" s="93" t="s">
        <v>2239</v>
      </c>
      <c r="G467" s="93"/>
      <c r="H467" s="45" t="s">
        <v>6048</v>
      </c>
      <c r="I467" s="375">
        <v>44517</v>
      </c>
      <c r="J467" s="43" t="s">
        <v>1265</v>
      </c>
      <c r="K467" s="400">
        <v>463.5</v>
      </c>
      <c r="L467" s="95">
        <f t="shared" si="47"/>
        <v>463.5</v>
      </c>
      <c r="M467" s="402"/>
      <c r="N467" s="93">
        <v>20</v>
      </c>
      <c r="O467" s="75">
        <v>10</v>
      </c>
      <c r="P467" s="105" t="str">
        <f t="shared" si="51"/>
        <v>8x180</v>
      </c>
      <c r="Q467" s="14">
        <v>8</v>
      </c>
      <c r="R467" s="93">
        <v>180</v>
      </c>
      <c r="S467" s="93">
        <v>-18</v>
      </c>
      <c r="T467" s="43">
        <v>4.76</v>
      </c>
      <c r="U467" s="110" t="s">
        <v>85</v>
      </c>
      <c r="V467" s="43">
        <v>130.81</v>
      </c>
      <c r="W467" s="44">
        <v>42.262615660841028</v>
      </c>
      <c r="X467" s="52">
        <v>3640</v>
      </c>
      <c r="Y467" s="12" t="s">
        <v>2309</v>
      </c>
      <c r="Z467" s="45" t="s">
        <v>3002</v>
      </c>
      <c r="AA467" s="369" t="str">
        <f t="shared" si="52"/>
        <v>20x10, 8x180, -18 OS</v>
      </c>
      <c r="AB467" s="12" t="s">
        <v>1641</v>
      </c>
      <c r="AC467" s="92">
        <f>_xlfn.IFNA(VLOOKUP(AB467,ACCESSORIES!F:K,6,FALSE),"N/A")</f>
        <v>33</v>
      </c>
      <c r="AD467" s="82" t="s">
        <v>85</v>
      </c>
      <c r="AE467" s="82" t="s">
        <v>85</v>
      </c>
      <c r="AF467" s="3" t="s">
        <v>3020</v>
      </c>
      <c r="AG467" s="32" t="s">
        <v>2629</v>
      </c>
      <c r="AH467" s="9">
        <f>_xlfn.IFNA(VLOOKUP(AG467,ACCESSORIES!F:K,6,FALSE),"N/A")</f>
        <v>1.1000000000000001</v>
      </c>
      <c r="AI467" s="12" t="s">
        <v>266</v>
      </c>
      <c r="AJ467" s="3" t="s">
        <v>85</v>
      </c>
      <c r="AK467" s="3" t="s">
        <v>85</v>
      </c>
      <c r="AL467" s="3" t="s">
        <v>85</v>
      </c>
      <c r="AM467" s="14">
        <v>16</v>
      </c>
      <c r="AN467" s="14">
        <v>210</v>
      </c>
      <c r="AO467" s="76">
        <v>3</v>
      </c>
      <c r="AP467" s="76">
        <v>3</v>
      </c>
      <c r="AQ467" s="76">
        <v>41</v>
      </c>
      <c r="AR467" s="76">
        <v>50</v>
      </c>
      <c r="AS467" s="76">
        <v>247</v>
      </c>
      <c r="AT467" s="111">
        <v>244</v>
      </c>
      <c r="AU467" s="86">
        <v>125</v>
      </c>
      <c r="AV467" s="55">
        <v>92</v>
      </c>
      <c r="AW467" s="55">
        <v>92</v>
      </c>
      <c r="AX467" s="55">
        <v>83</v>
      </c>
      <c r="AY467" s="3" t="s">
        <v>85</v>
      </c>
      <c r="AZ467" s="104" t="str">
        <f>_xlfn.IFNA(VLOOKUP(AY467,ACCESSORIES!F:K,6,FALSE),"N/A")</f>
        <v>N/A</v>
      </c>
      <c r="BA467" s="3" t="s">
        <v>85</v>
      </c>
      <c r="BB467" s="104" t="str">
        <f>_xlfn.IFNA(VLOOKUP(BA467,ACCESSORIES!F:K,6,FALSE),"N/A")</f>
        <v>N/A</v>
      </c>
      <c r="BC467" s="79">
        <v>46.262615660841028</v>
      </c>
      <c r="BD467" s="57">
        <v>22.6</v>
      </c>
      <c r="BE467" s="57">
        <v>22.6</v>
      </c>
      <c r="BF467" s="57">
        <v>12.6</v>
      </c>
      <c r="BG467" s="15">
        <v>24</v>
      </c>
      <c r="BH467" s="122" t="s">
        <v>3551</v>
      </c>
      <c r="BI467" s="51" t="s">
        <v>4217</v>
      </c>
      <c r="BJ467" s="30" t="s">
        <v>4233</v>
      </c>
      <c r="BK467" s="30" t="s">
        <v>5857</v>
      </c>
      <c r="BL467" s="30" t="s">
        <v>2862</v>
      </c>
      <c r="BM467" s="30" t="s">
        <v>5881</v>
      </c>
      <c r="BN467" s="83" t="s">
        <v>5892</v>
      </c>
      <c r="BO467" s="83" t="s">
        <v>5871</v>
      </c>
      <c r="BP467" s="83" t="s">
        <v>4480</v>
      </c>
      <c r="BQ467" s="83" t="s">
        <v>4235</v>
      </c>
      <c r="BR467" s="83"/>
      <c r="BS467" s="83"/>
      <c r="BT467" s="351" t="s">
        <v>3835</v>
      </c>
      <c r="BU467" s="363" t="s">
        <v>3836</v>
      </c>
      <c r="BV467" s="351" t="s">
        <v>3837</v>
      </c>
      <c r="BW467" s="363" t="s">
        <v>3838</v>
      </c>
      <c r="BX467" s="96" t="str">
        <f t="shared" si="50"/>
        <v>MR315, 20x10, -18mm Offset, 8x180, 130.81mm Centerbore, Matte Black</v>
      </c>
      <c r="BY467" s="83" t="s">
        <v>4044</v>
      </c>
      <c r="BZ467" s="83" t="s">
        <v>4045</v>
      </c>
      <c r="CA467" s="83" t="str">
        <f t="shared" si="48"/>
        <v>STREET (3XX)</v>
      </c>
    </row>
    <row r="468" spans="1:79" s="39" customFormat="1" ht="15" customHeight="1">
      <c r="A468" s="23">
        <f t="shared" si="49"/>
        <v>466</v>
      </c>
      <c r="B468" s="112" t="s">
        <v>84</v>
      </c>
      <c r="C468" s="112" t="s">
        <v>1072</v>
      </c>
      <c r="D468" s="112" t="s">
        <v>2119</v>
      </c>
      <c r="E468" s="94" t="str">
        <f>CONCATENATE(LEFT(D468,5),VLOOKUP(CONCATENATE(N468,"x",O468),'PART NUMBER GUIDE'!$B$9:$C$45,2,FALSE),VLOOKUP(CONCATENATE(P468, V468), 'PART NUMBER GUIDE'!$Q$6:$R$84, 2, FALSE),VLOOKUP(Y468,'PART NUMBER GUIDE'!$J$8:$K$37,2, FALSE),IF(U468="N/A",IF(ABS(S468)&lt;10,"0"&amp;ABS(S468),ABS(S468)),CONCATENATE(LEFT(U468,1),RIGHT(U468,1))), F468, G468)</f>
        <v>MR31521088318N</v>
      </c>
      <c r="F468" s="93" t="s">
        <v>2239</v>
      </c>
      <c r="G468" s="93"/>
      <c r="H468" s="45" t="s">
        <v>6049</v>
      </c>
      <c r="I468" s="375">
        <v>44517</v>
      </c>
      <c r="J468" s="43" t="s">
        <v>1266</v>
      </c>
      <c r="K468" s="400">
        <v>463.5</v>
      </c>
      <c r="L468" s="95">
        <f t="shared" si="47"/>
        <v>463.5</v>
      </c>
      <c r="M468" s="402"/>
      <c r="N468" s="93">
        <v>20</v>
      </c>
      <c r="O468" s="75">
        <v>10</v>
      </c>
      <c r="P468" s="105" t="str">
        <f t="shared" si="51"/>
        <v>8x180</v>
      </c>
      <c r="Q468" s="14">
        <v>8</v>
      </c>
      <c r="R468" s="93">
        <v>180</v>
      </c>
      <c r="S468" s="93">
        <v>-18</v>
      </c>
      <c r="T468" s="43">
        <v>4.76</v>
      </c>
      <c r="U468" s="110" t="s">
        <v>85</v>
      </c>
      <c r="V468" s="43">
        <v>130.81</v>
      </c>
      <c r="W468" s="44">
        <v>42.262615660841028</v>
      </c>
      <c r="X468" s="52">
        <v>3640</v>
      </c>
      <c r="Y468" s="48" t="s">
        <v>5824</v>
      </c>
      <c r="Z468" s="45" t="s">
        <v>196</v>
      </c>
      <c r="AA468" s="369" t="str">
        <f t="shared" si="52"/>
        <v>20x10, 8x180, -18 OS</v>
      </c>
      <c r="AB468" s="12" t="s">
        <v>1641</v>
      </c>
      <c r="AC468" s="92">
        <f>_xlfn.IFNA(VLOOKUP(AB468,ACCESSORIES!F:K,6,FALSE),"N/A")</f>
        <v>33</v>
      </c>
      <c r="AD468" s="82" t="s">
        <v>85</v>
      </c>
      <c r="AE468" s="82" t="s">
        <v>85</v>
      </c>
      <c r="AF468" s="3" t="s">
        <v>3020</v>
      </c>
      <c r="AG468" s="32" t="s">
        <v>2629</v>
      </c>
      <c r="AH468" s="9">
        <f>_xlfn.IFNA(VLOOKUP(AG468,ACCESSORIES!F:K,6,FALSE),"N/A")</f>
        <v>1.1000000000000001</v>
      </c>
      <c r="AI468" s="12" t="s">
        <v>266</v>
      </c>
      <c r="AJ468" s="3" t="s">
        <v>85</v>
      </c>
      <c r="AK468" s="3" t="s">
        <v>85</v>
      </c>
      <c r="AL468" s="3" t="s">
        <v>85</v>
      </c>
      <c r="AM468" s="14">
        <v>16</v>
      </c>
      <c r="AN468" s="14">
        <v>210</v>
      </c>
      <c r="AO468" s="76">
        <v>3</v>
      </c>
      <c r="AP468" s="76">
        <v>3</v>
      </c>
      <c r="AQ468" s="76">
        <v>41</v>
      </c>
      <c r="AR468" s="76">
        <v>50</v>
      </c>
      <c r="AS468" s="76">
        <v>247</v>
      </c>
      <c r="AT468" s="111">
        <v>244</v>
      </c>
      <c r="AU468" s="86">
        <v>125</v>
      </c>
      <c r="AV468" s="55">
        <v>92</v>
      </c>
      <c r="AW468" s="55">
        <v>92</v>
      </c>
      <c r="AX468" s="55">
        <v>83</v>
      </c>
      <c r="AY468" s="3" t="s">
        <v>85</v>
      </c>
      <c r="AZ468" s="104" t="str">
        <f>_xlfn.IFNA(VLOOKUP(AY468,ACCESSORIES!F:K,6,FALSE),"N/A")</f>
        <v>N/A</v>
      </c>
      <c r="BA468" s="3" t="s">
        <v>85</v>
      </c>
      <c r="BB468" s="104" t="str">
        <f>_xlfn.IFNA(VLOOKUP(BA468,ACCESSORIES!F:K,6,FALSE),"N/A")</f>
        <v>N/A</v>
      </c>
      <c r="BC468" s="79">
        <v>46.262615660841028</v>
      </c>
      <c r="BD468" s="57">
        <v>22.6</v>
      </c>
      <c r="BE468" s="57">
        <v>22.6</v>
      </c>
      <c r="BF468" s="57">
        <v>12.6</v>
      </c>
      <c r="BG468" s="15">
        <v>24</v>
      </c>
      <c r="BH468" s="122" t="s">
        <v>3551</v>
      </c>
      <c r="BI468" s="51" t="s">
        <v>4217</v>
      </c>
      <c r="BJ468" s="30" t="s">
        <v>4233</v>
      </c>
      <c r="BK468" s="30" t="s">
        <v>5857</v>
      </c>
      <c r="BL468" s="30" t="s">
        <v>2862</v>
      </c>
      <c r="BM468" s="30" t="s">
        <v>5881</v>
      </c>
      <c r="BN468" s="83" t="s">
        <v>5892</v>
      </c>
      <c r="BO468" s="83" t="s">
        <v>5871</v>
      </c>
      <c r="BP468" s="83" t="s">
        <v>4480</v>
      </c>
      <c r="BQ468" s="83" t="s">
        <v>4235</v>
      </c>
      <c r="BR468" s="83"/>
      <c r="BS468" s="83"/>
      <c r="BT468" s="351" t="s">
        <v>3839</v>
      </c>
      <c r="BU468" s="363" t="s">
        <v>3840</v>
      </c>
      <c r="BV468" s="351" t="s">
        <v>3841</v>
      </c>
      <c r="BW468" s="363" t="s">
        <v>3842</v>
      </c>
      <c r="BX468" s="96" t="str">
        <f t="shared" si="50"/>
        <v>MR315, 20x10, -18mm Offset, 8x180, 130.81mm Centerbore, Machined - Clear Coat</v>
      </c>
      <c r="BY468" s="83" t="s">
        <v>4044</v>
      </c>
      <c r="BZ468" s="83" t="s">
        <v>4045</v>
      </c>
      <c r="CA468" s="83" t="str">
        <f t="shared" si="48"/>
        <v>STREET (3XX)</v>
      </c>
    </row>
    <row r="469" spans="1:79" s="39" customFormat="1" ht="15" customHeight="1">
      <c r="A469" s="23">
        <f t="shared" si="49"/>
        <v>467</v>
      </c>
      <c r="B469" s="112" t="s">
        <v>84</v>
      </c>
      <c r="C469" s="112" t="s">
        <v>1072</v>
      </c>
      <c r="D469" s="112" t="s">
        <v>2119</v>
      </c>
      <c r="E469" s="94" t="str">
        <f>CONCATENATE(LEFT(D469,5),VLOOKUP(CONCATENATE(N469,"x",O469),'PART NUMBER GUIDE'!$B$9:$C$45,2,FALSE),VLOOKUP(CONCATENATE(P469, V469), 'PART NUMBER GUIDE'!$Q$6:$R$84, 2, FALSE),VLOOKUP(Y469,'PART NUMBER GUIDE'!$J$8:$K$37,2, FALSE),IF(U469="N/A",IF(ABS(S469)&lt;10,"0"&amp;ABS(S469),ABS(S469)),CONCATENATE(LEFT(U469,1),RIGHT(U469,1))), F469, G469)</f>
        <v>MR31521088118N</v>
      </c>
      <c r="F469" s="93" t="s">
        <v>2239</v>
      </c>
      <c r="G469" s="93"/>
      <c r="H469" s="45" t="s">
        <v>6050</v>
      </c>
      <c r="I469" s="375">
        <v>44517</v>
      </c>
      <c r="J469" s="43" t="s">
        <v>1265</v>
      </c>
      <c r="K469" s="400">
        <v>485</v>
      </c>
      <c r="L469" s="95">
        <f t="shared" si="47"/>
        <v>485</v>
      </c>
      <c r="M469" s="402"/>
      <c r="N469" s="93">
        <v>20</v>
      </c>
      <c r="O469" s="75">
        <v>10</v>
      </c>
      <c r="P469" s="105" t="str">
        <f t="shared" si="51"/>
        <v>8x180</v>
      </c>
      <c r="Q469" s="14">
        <v>8</v>
      </c>
      <c r="R469" s="93">
        <v>180</v>
      </c>
      <c r="S469" s="93">
        <v>-18</v>
      </c>
      <c r="T469" s="43">
        <v>4.76</v>
      </c>
      <c r="U469" s="110" t="s">
        <v>85</v>
      </c>
      <c r="V469" s="43">
        <v>130.81</v>
      </c>
      <c r="W469" s="44">
        <v>42.262615660841028</v>
      </c>
      <c r="X469" s="52">
        <v>3640</v>
      </c>
      <c r="Y469" s="80" t="s">
        <v>5842</v>
      </c>
      <c r="Z469" s="12" t="s">
        <v>3004</v>
      </c>
      <c r="AA469" s="369" t="str">
        <f t="shared" si="52"/>
        <v>20x10, 8x180, -18 OS</v>
      </c>
      <c r="AB469" s="12" t="s">
        <v>1641</v>
      </c>
      <c r="AC469" s="92">
        <f>_xlfn.IFNA(VLOOKUP(AB469,ACCESSORIES!F:K,6,FALSE),"N/A")</f>
        <v>33</v>
      </c>
      <c r="AD469" s="82" t="s">
        <v>85</v>
      </c>
      <c r="AE469" s="82" t="s">
        <v>85</v>
      </c>
      <c r="AF469" s="3" t="s">
        <v>3020</v>
      </c>
      <c r="AG469" s="32" t="s">
        <v>2629</v>
      </c>
      <c r="AH469" s="9">
        <f>_xlfn.IFNA(VLOOKUP(AG469,ACCESSORIES!F:K,6,FALSE),"N/A")</f>
        <v>1.1000000000000001</v>
      </c>
      <c r="AI469" s="12" t="s">
        <v>266</v>
      </c>
      <c r="AJ469" s="3" t="s">
        <v>85</v>
      </c>
      <c r="AK469" s="3" t="s">
        <v>85</v>
      </c>
      <c r="AL469" s="3" t="s">
        <v>85</v>
      </c>
      <c r="AM469" s="14">
        <v>16</v>
      </c>
      <c r="AN469" s="14">
        <v>210</v>
      </c>
      <c r="AO469" s="76">
        <v>3</v>
      </c>
      <c r="AP469" s="76">
        <v>3</v>
      </c>
      <c r="AQ469" s="76">
        <v>41</v>
      </c>
      <c r="AR469" s="76">
        <v>50</v>
      </c>
      <c r="AS469" s="76">
        <v>247</v>
      </c>
      <c r="AT469" s="111">
        <v>244</v>
      </c>
      <c r="AU469" s="86">
        <v>125</v>
      </c>
      <c r="AV469" s="55">
        <v>92</v>
      </c>
      <c r="AW469" s="55">
        <v>92</v>
      </c>
      <c r="AX469" s="55">
        <v>83</v>
      </c>
      <c r="AY469" s="3" t="s">
        <v>85</v>
      </c>
      <c r="AZ469" s="104" t="str">
        <f>_xlfn.IFNA(VLOOKUP(AY469,ACCESSORIES!F:K,6,FALSE),"N/A")</f>
        <v>N/A</v>
      </c>
      <c r="BA469" s="3" t="s">
        <v>85</v>
      </c>
      <c r="BB469" s="104" t="str">
        <f>_xlfn.IFNA(VLOOKUP(BA469,ACCESSORIES!F:K,6,FALSE),"N/A")</f>
        <v>N/A</v>
      </c>
      <c r="BC469" s="79">
        <v>46.262615660841028</v>
      </c>
      <c r="BD469" s="57">
        <v>22.6</v>
      </c>
      <c r="BE469" s="57">
        <v>22.6</v>
      </c>
      <c r="BF469" s="57">
        <v>12.6</v>
      </c>
      <c r="BG469" s="15">
        <v>24</v>
      </c>
      <c r="BH469" s="122" t="s">
        <v>3551</v>
      </c>
      <c r="BI469" s="51" t="s">
        <v>4217</v>
      </c>
      <c r="BJ469" s="30" t="s">
        <v>4233</v>
      </c>
      <c r="BK469" s="30" t="s">
        <v>5857</v>
      </c>
      <c r="BL469" s="30" t="s">
        <v>2862</v>
      </c>
      <c r="BM469" s="30" t="s">
        <v>5881</v>
      </c>
      <c r="BN469" s="83" t="s">
        <v>5892</v>
      </c>
      <c r="BO469" s="83" t="s">
        <v>5871</v>
      </c>
      <c r="BP469" s="83" t="s">
        <v>4480</v>
      </c>
      <c r="BQ469" s="83" t="s">
        <v>4235</v>
      </c>
      <c r="BR469" s="83"/>
      <c r="BS469" s="83"/>
      <c r="BT469" s="351" t="s">
        <v>3843</v>
      </c>
      <c r="BU469" s="363" t="s">
        <v>3844</v>
      </c>
      <c r="BV469" s="351" t="s">
        <v>3845</v>
      </c>
      <c r="BW469" s="363" t="s">
        <v>3846</v>
      </c>
      <c r="BX469" s="96" t="str">
        <f t="shared" si="50"/>
        <v>MR315, 20x10, -18mm Offset, 8x180, 130.81mm Centerbore, Gold - Black Lip</v>
      </c>
      <c r="BY469" s="83" t="s">
        <v>4044</v>
      </c>
      <c r="BZ469" s="83" t="s">
        <v>4045</v>
      </c>
      <c r="CA469" s="83" t="str">
        <f t="shared" si="48"/>
        <v>STREET (3XX)</v>
      </c>
    </row>
    <row r="470" spans="1:79" s="39" customFormat="1" ht="15" customHeight="1">
      <c r="A470" s="23">
        <f t="shared" ref="A470:A471" si="53">ROW(B470)-2</f>
        <v>468</v>
      </c>
      <c r="B470" s="112" t="s">
        <v>84</v>
      </c>
      <c r="C470" s="112" t="s">
        <v>1072</v>
      </c>
      <c r="D470" s="306" t="s">
        <v>4193</v>
      </c>
      <c r="E470" s="94" t="str">
        <f>CONCATENATE(LEFT(D470,5),VLOOKUP(CONCATENATE(N470,"x",O470),'PART NUMBER GUIDE'!$B$9:$C$45,2,FALSE),VLOOKUP(CONCATENATE(P470, V470), 'PART NUMBER GUIDE'!$Q$6:$R$84, 2, FALSE),VLOOKUP(Y470,'PART NUMBER GUIDE'!$J$8:$K$37,2, FALSE),IF(U470="N/A",IF(ABS(S470)&lt;10,"0"&amp;ABS(S470),ABS(S470)),CONCATENATE(LEFT(U470,1),RIGHT(U470,1))), F470, G470)</f>
        <v>MR31678049525</v>
      </c>
      <c r="F470" s="93"/>
      <c r="G470" s="93"/>
      <c r="H470" s="45" t="s">
        <v>6093</v>
      </c>
      <c r="I470" s="375">
        <v>44517</v>
      </c>
      <c r="J470" s="43" t="s">
        <v>1266</v>
      </c>
      <c r="K470" s="400">
        <v>299</v>
      </c>
      <c r="L470" s="95">
        <f t="shared" si="47"/>
        <v>299</v>
      </c>
      <c r="M470" s="402"/>
      <c r="N470" s="93">
        <v>17</v>
      </c>
      <c r="O470" s="75">
        <v>8</v>
      </c>
      <c r="P470" s="105" t="str">
        <f t="shared" si="51"/>
        <v>5x108</v>
      </c>
      <c r="Q470" s="14">
        <v>5</v>
      </c>
      <c r="R470" s="93">
        <v>108</v>
      </c>
      <c r="S470" s="93">
        <v>25</v>
      </c>
      <c r="T470" s="43">
        <v>5.44</v>
      </c>
      <c r="U470" s="110" t="s">
        <v>85</v>
      </c>
      <c r="V470" s="43">
        <v>63.4</v>
      </c>
      <c r="W470" s="44">
        <v>25.264975246386971</v>
      </c>
      <c r="X470" s="52">
        <v>2650</v>
      </c>
      <c r="Y470" s="80" t="s">
        <v>2309</v>
      </c>
      <c r="Z470" s="12" t="s">
        <v>3002</v>
      </c>
      <c r="AA470" s="369" t="str">
        <f t="shared" si="52"/>
        <v>17x8, 5x108, 25 OS</v>
      </c>
      <c r="AB470" s="12" t="s">
        <v>1887</v>
      </c>
      <c r="AC470" s="92">
        <f>_xlfn.IFNA(VLOOKUP(AB470,ACCESSORIES!F:K,6,FALSE),"N/A")</f>
        <v>22</v>
      </c>
      <c r="AD470" s="82" t="s">
        <v>85</v>
      </c>
      <c r="AE470" s="82" t="s">
        <v>85</v>
      </c>
      <c r="AF470" s="3" t="s">
        <v>85</v>
      </c>
      <c r="AG470" s="32" t="s">
        <v>85</v>
      </c>
      <c r="AH470" s="9" t="str">
        <f>_xlfn.IFNA(VLOOKUP(AG470,ACCESSORIES!F:K,6,FALSE),"N/A")</f>
        <v>N/A</v>
      </c>
      <c r="AI470" s="12" t="s">
        <v>265</v>
      </c>
      <c r="AJ470" s="3" t="s">
        <v>85</v>
      </c>
      <c r="AK470" s="3" t="s">
        <v>85</v>
      </c>
      <c r="AL470" s="3" t="s">
        <v>85</v>
      </c>
      <c r="AM470" s="14">
        <v>16</v>
      </c>
      <c r="AN470" s="14">
        <v>150</v>
      </c>
      <c r="AO470" s="76">
        <v>20</v>
      </c>
      <c r="AP470" s="76">
        <v>26</v>
      </c>
      <c r="AQ470" s="76">
        <v>31</v>
      </c>
      <c r="AR470" s="76">
        <v>31</v>
      </c>
      <c r="AS470" s="76">
        <v>210</v>
      </c>
      <c r="AT470" s="111">
        <v>203</v>
      </c>
      <c r="AU470" s="86">
        <v>63.4</v>
      </c>
      <c r="AV470" s="55">
        <v>49</v>
      </c>
      <c r="AW470" s="55">
        <v>49</v>
      </c>
      <c r="AX470" s="55">
        <v>38</v>
      </c>
      <c r="AY470" s="3" t="s">
        <v>85</v>
      </c>
      <c r="AZ470" s="104" t="str">
        <f>_xlfn.IFNA(VLOOKUP(AY470,ACCESSORIES!F:K,6,FALSE),"N/A")</f>
        <v>N/A</v>
      </c>
      <c r="BA470" s="3" t="s">
        <v>85</v>
      </c>
      <c r="BB470" s="104" t="str">
        <f>_xlfn.IFNA(VLOOKUP(BA470,ACCESSORIES!F:K,6,FALSE),"N/A")</f>
        <v>N/A</v>
      </c>
      <c r="BC470" s="79">
        <v>29.264975246386971</v>
      </c>
      <c r="BD470" s="57">
        <v>19.5</v>
      </c>
      <c r="BE470" s="57">
        <v>19.5</v>
      </c>
      <c r="BF470" s="57">
        <v>10.4</v>
      </c>
      <c r="BG470" s="15">
        <v>36</v>
      </c>
      <c r="BH470" s="122" t="s">
        <v>3551</v>
      </c>
      <c r="BI470" s="51" t="s">
        <v>4217</v>
      </c>
      <c r="BJ470" s="300" t="s">
        <v>4233</v>
      </c>
      <c r="BK470" s="300" t="s">
        <v>5904</v>
      </c>
      <c r="BL470" s="300" t="s">
        <v>5905</v>
      </c>
      <c r="BM470" s="300" t="s">
        <v>5898</v>
      </c>
      <c r="BN470" s="298" t="s">
        <v>4480</v>
      </c>
      <c r="BO470" s="298" t="s">
        <v>4235</v>
      </c>
      <c r="BP470" s="83"/>
      <c r="BQ470" s="83"/>
      <c r="BR470" s="83"/>
      <c r="BS470" s="83"/>
      <c r="BT470" s="417" t="s">
        <v>4545</v>
      </c>
      <c r="BU470" s="418" t="s">
        <v>4544</v>
      </c>
      <c r="BV470" s="417" t="s">
        <v>4547</v>
      </c>
      <c r="BW470" s="418" t="s">
        <v>4546</v>
      </c>
      <c r="BX470" s="96" t="str">
        <f t="shared" ref="BX470" si="54">CONCATENATE(IF(J470="Closeout","CLOSEOUT - ",""),D470,", ",N470,"x",O470,", ",IF(U470="N/A","",CONCATENATE(U470,"/")),IF(S470&gt;0,CONCATENATE("+",S470),S470),"mm Offset, ",P470,", ",V470,"mm Centerbore, ",PROPER(Y470),IF(G470="R",", Race Drilled",""),"",IF(BA470="N/A","",CONCATENATE(", w/ ",BA470)))</f>
        <v>MR316, 17x8, +25mm Offset, 5x108, 63.4mm Centerbore, Matte Black</v>
      </c>
      <c r="BY470" s="83" t="s">
        <v>4044</v>
      </c>
      <c r="BZ470" s="83" t="s">
        <v>4045</v>
      </c>
      <c r="CA470" s="83" t="str">
        <f t="shared" si="48"/>
        <v>STREET (3XX)</v>
      </c>
    </row>
    <row r="471" spans="1:79" s="39" customFormat="1" ht="15" customHeight="1">
      <c r="A471" s="23">
        <f t="shared" si="53"/>
        <v>469</v>
      </c>
      <c r="B471" s="112" t="s">
        <v>84</v>
      </c>
      <c r="C471" s="112" t="s">
        <v>1072</v>
      </c>
      <c r="D471" s="306" t="s">
        <v>4193</v>
      </c>
      <c r="E471" s="94" t="str">
        <f>CONCATENATE(LEFT(D471,5),VLOOKUP(CONCATENATE(N471,"x",O471),'PART NUMBER GUIDE'!$B$9:$C$45,2,FALSE),VLOOKUP(CONCATENATE(P471, V471), 'PART NUMBER GUIDE'!$Q$6:$R$84, 2, FALSE),VLOOKUP(Y471,'PART NUMBER GUIDE'!$J$8:$K$37,2, FALSE),IF(U471="N/A",IF(ABS(S471)&lt;10,"0"&amp;ABS(S471),ABS(S471)),CONCATENATE(LEFT(U471,1),RIGHT(U471,1))), F471, G471)</f>
        <v>MR31678049825</v>
      </c>
      <c r="F471" s="93"/>
      <c r="G471" s="93"/>
      <c r="H471" s="45" t="s">
        <v>6094</v>
      </c>
      <c r="I471" s="375">
        <v>44517</v>
      </c>
      <c r="J471" s="43" t="s">
        <v>1266</v>
      </c>
      <c r="K471" s="400">
        <v>299</v>
      </c>
      <c r="L471" s="95">
        <f t="shared" si="47"/>
        <v>299</v>
      </c>
      <c r="M471" s="402"/>
      <c r="N471" s="93">
        <v>17</v>
      </c>
      <c r="O471" s="75">
        <v>8</v>
      </c>
      <c r="P471" s="105" t="str">
        <f t="shared" si="51"/>
        <v>5x108</v>
      </c>
      <c r="Q471" s="14">
        <v>5</v>
      </c>
      <c r="R471" s="93">
        <v>108</v>
      </c>
      <c r="S471" s="93">
        <v>25</v>
      </c>
      <c r="T471" s="43">
        <v>5.44</v>
      </c>
      <c r="U471" s="110" t="s">
        <v>85</v>
      </c>
      <c r="V471" s="43">
        <v>63.4</v>
      </c>
      <c r="W471" s="44">
        <v>25.264975246386971</v>
      </c>
      <c r="X471" s="52">
        <v>2650</v>
      </c>
      <c r="Y471" s="80" t="s">
        <v>2661</v>
      </c>
      <c r="Z471" s="12" t="s">
        <v>3007</v>
      </c>
      <c r="AA471" s="369" t="str">
        <f t="shared" si="52"/>
        <v>17x8, 5x108, 25 OS</v>
      </c>
      <c r="AB471" s="12" t="s">
        <v>1887</v>
      </c>
      <c r="AC471" s="92">
        <f>_xlfn.IFNA(VLOOKUP(AB471,ACCESSORIES!F:K,6,FALSE),"N/A")</f>
        <v>22</v>
      </c>
      <c r="AD471" s="82" t="s">
        <v>85</v>
      </c>
      <c r="AE471" s="82" t="s">
        <v>85</v>
      </c>
      <c r="AF471" s="3" t="s">
        <v>85</v>
      </c>
      <c r="AG471" s="32" t="s">
        <v>85</v>
      </c>
      <c r="AH471" s="9" t="str">
        <f>_xlfn.IFNA(VLOOKUP(AG471,ACCESSORIES!F:K,6,FALSE),"N/A")</f>
        <v>N/A</v>
      </c>
      <c r="AI471" s="12" t="s">
        <v>265</v>
      </c>
      <c r="AJ471" s="3" t="s">
        <v>85</v>
      </c>
      <c r="AK471" s="3" t="s">
        <v>85</v>
      </c>
      <c r="AL471" s="3" t="s">
        <v>85</v>
      </c>
      <c r="AM471" s="14">
        <v>16</v>
      </c>
      <c r="AN471" s="14">
        <v>150</v>
      </c>
      <c r="AO471" s="76">
        <v>20</v>
      </c>
      <c r="AP471" s="76">
        <v>26</v>
      </c>
      <c r="AQ471" s="76">
        <v>31</v>
      </c>
      <c r="AR471" s="76">
        <v>31</v>
      </c>
      <c r="AS471" s="76">
        <v>210</v>
      </c>
      <c r="AT471" s="111">
        <v>203</v>
      </c>
      <c r="AU471" s="86">
        <v>63.4</v>
      </c>
      <c r="AV471" s="55">
        <v>49</v>
      </c>
      <c r="AW471" s="55">
        <v>49</v>
      </c>
      <c r="AX471" s="55">
        <v>38</v>
      </c>
      <c r="AY471" s="3" t="s">
        <v>85</v>
      </c>
      <c r="AZ471" s="104" t="str">
        <f>_xlfn.IFNA(VLOOKUP(AY471,ACCESSORIES!F:K,6,FALSE),"N/A")</f>
        <v>N/A</v>
      </c>
      <c r="BA471" s="3" t="s">
        <v>85</v>
      </c>
      <c r="BB471" s="104" t="str">
        <f>_xlfn.IFNA(VLOOKUP(BA471,ACCESSORIES!F:K,6,FALSE),"N/A")</f>
        <v>N/A</v>
      </c>
      <c r="BC471" s="79">
        <v>29.264975246386971</v>
      </c>
      <c r="BD471" s="57">
        <v>19.5</v>
      </c>
      <c r="BE471" s="57">
        <v>19.5</v>
      </c>
      <c r="BF471" s="57">
        <v>10.4</v>
      </c>
      <c r="BG471" s="15">
        <v>36</v>
      </c>
      <c r="BH471" s="122" t="s">
        <v>3551</v>
      </c>
      <c r="BI471" s="51" t="s">
        <v>4217</v>
      </c>
      <c r="BJ471" s="300" t="s">
        <v>4233</v>
      </c>
      <c r="BK471" s="300" t="s">
        <v>5904</v>
      </c>
      <c r="BL471" s="300" t="s">
        <v>5905</v>
      </c>
      <c r="BM471" s="300" t="s">
        <v>5898</v>
      </c>
      <c r="BN471" s="298" t="s">
        <v>4480</v>
      </c>
      <c r="BO471" s="298" t="s">
        <v>4235</v>
      </c>
      <c r="BP471" s="83"/>
      <c r="BQ471" s="83"/>
      <c r="BR471" s="83"/>
      <c r="BS471" s="83"/>
      <c r="BT471" s="417" t="s">
        <v>4540</v>
      </c>
      <c r="BU471" s="418" t="s">
        <v>4541</v>
      </c>
      <c r="BV471" s="417" t="s">
        <v>4543</v>
      </c>
      <c r="BW471" s="418" t="s">
        <v>4542</v>
      </c>
      <c r="BX471" s="96" t="str">
        <f t="shared" ref="BX471" si="55">CONCATENATE(IF(J471="Closeout","CLOSEOUT - ",""),D471,", ",N471,"x",O471,", ",IF(U471="N/A","",CONCATENATE(U471,"/")),IF(S471&gt;0,CONCATENATE("+",S471),S471),"mm Offset, ",P471,", ",V471,"mm Centerbore, ",PROPER(Y471),IF(G471="R",", Race Drilled",""),"",IF(BA471="N/A","",CONCATENATE(", w/ ",BA471)))</f>
        <v>MR316, 17x8, +25mm Offset, 5x108, 63.4mm Centerbore, Gloss Titanium</v>
      </c>
      <c r="BY471" s="83" t="s">
        <v>4044</v>
      </c>
      <c r="BZ471" s="83" t="s">
        <v>4045</v>
      </c>
      <c r="CA471" s="83" t="str">
        <f t="shared" si="48"/>
        <v>STREET (3XX)</v>
      </c>
    </row>
    <row r="472" spans="1:79" s="39" customFormat="1" ht="15" customHeight="1">
      <c r="A472" s="23">
        <f t="shared" si="49"/>
        <v>470</v>
      </c>
      <c r="B472" s="112" t="s">
        <v>84</v>
      </c>
      <c r="C472" s="112" t="s">
        <v>1072</v>
      </c>
      <c r="D472" s="306" t="s">
        <v>4193</v>
      </c>
      <c r="E472" s="94" t="str">
        <f>CONCATENATE(LEFT(D472,5),VLOOKUP(CONCATENATE(N472,"x",O472),'PART NUMBER GUIDE'!$B$9:$C$45,2,FALSE),VLOOKUP(CONCATENATE(P472, V472), 'PART NUMBER GUIDE'!$Q$6:$R$84, 2, FALSE),VLOOKUP(Y472,'PART NUMBER GUIDE'!$J$8:$K$37,2, FALSE),IF(U472="N/A",IF(ABS(S472)&lt;10,"0"&amp;ABS(S472),ABS(S472)),CONCATENATE(LEFT(U472,1),RIGHT(U472,1))), F472, G472)</f>
        <v>MR31678050525</v>
      </c>
      <c r="F472" s="93"/>
      <c r="G472" s="93"/>
      <c r="H472" s="81" t="s">
        <v>5492</v>
      </c>
      <c r="I472" s="356">
        <v>44351</v>
      </c>
      <c r="J472" s="87" t="s">
        <v>1265</v>
      </c>
      <c r="K472" s="400">
        <v>299</v>
      </c>
      <c r="L472" s="95">
        <f t="shared" si="47"/>
        <v>299</v>
      </c>
      <c r="M472" s="402"/>
      <c r="N472" s="300">
        <v>17</v>
      </c>
      <c r="O472" s="75">
        <v>8</v>
      </c>
      <c r="P472" s="105" t="str">
        <f t="shared" si="51"/>
        <v>5x5</v>
      </c>
      <c r="Q472" s="14">
        <v>5</v>
      </c>
      <c r="R472" s="93">
        <v>5</v>
      </c>
      <c r="S472" s="93">
        <v>25</v>
      </c>
      <c r="T472" s="43">
        <v>5.44</v>
      </c>
      <c r="U472" s="110" t="s">
        <v>85</v>
      </c>
      <c r="V472" s="17">
        <v>71.5</v>
      </c>
      <c r="W472" s="43">
        <v>24.51</v>
      </c>
      <c r="X472" s="52">
        <v>2650</v>
      </c>
      <c r="Y472" s="80" t="s">
        <v>2309</v>
      </c>
      <c r="Z472" s="302" t="s">
        <v>3002</v>
      </c>
      <c r="AA472" s="369" t="str">
        <f t="shared" si="52"/>
        <v>17x8, 5x5, 25 OS</v>
      </c>
      <c r="AB472" s="12" t="s">
        <v>1644</v>
      </c>
      <c r="AC472" s="92">
        <f>_xlfn.IFNA(VLOOKUP(AB472,ACCESSORIES!F:K,6,FALSE),"N/A")</f>
        <v>22</v>
      </c>
      <c r="AD472" s="15" t="s">
        <v>85</v>
      </c>
      <c r="AE472" s="15" t="s">
        <v>85</v>
      </c>
      <c r="AF472" s="82" t="s">
        <v>85</v>
      </c>
      <c r="AG472" s="82" t="s">
        <v>85</v>
      </c>
      <c r="AH472" s="9" t="str">
        <f>_xlfn.IFNA(VLOOKUP(AG472,ACCESSORIES!F:K,6,FALSE),"N/A")</f>
        <v>N/A</v>
      </c>
      <c r="AI472" s="83" t="s">
        <v>265</v>
      </c>
      <c r="AJ472" s="298" t="s">
        <v>85</v>
      </c>
      <c r="AK472" s="298" t="s">
        <v>85</v>
      </c>
      <c r="AL472" s="298" t="s">
        <v>85</v>
      </c>
      <c r="AM472" s="14">
        <v>16</v>
      </c>
      <c r="AN472" s="14">
        <v>175</v>
      </c>
      <c r="AO472" s="76">
        <v>7.7</v>
      </c>
      <c r="AP472" s="76">
        <v>25</v>
      </c>
      <c r="AQ472" s="76">
        <v>31.4</v>
      </c>
      <c r="AR472" s="76">
        <v>31.4</v>
      </c>
      <c r="AS472" s="76">
        <v>209.7</v>
      </c>
      <c r="AT472" s="111">
        <v>203</v>
      </c>
      <c r="AU472" s="86">
        <v>71.5</v>
      </c>
      <c r="AV472" s="55">
        <v>47</v>
      </c>
      <c r="AW472" s="55">
        <v>47</v>
      </c>
      <c r="AX472" s="55">
        <v>38</v>
      </c>
      <c r="AY472" s="3" t="s">
        <v>85</v>
      </c>
      <c r="AZ472" s="104" t="str">
        <f>_xlfn.IFNA(VLOOKUP(AY472,ACCESSORIES!F:K,6,FALSE),"N/A")</f>
        <v>N/A</v>
      </c>
      <c r="BA472" s="3" t="s">
        <v>85</v>
      </c>
      <c r="BB472" s="104" t="str">
        <f>_xlfn.IFNA(VLOOKUP(BA472,ACCESSORIES!F:K,6,FALSE),"N/A")</f>
        <v>N/A</v>
      </c>
      <c r="BC472" s="79">
        <v>29.58</v>
      </c>
      <c r="BD472" s="57">
        <v>19.5</v>
      </c>
      <c r="BE472" s="57">
        <v>19.5</v>
      </c>
      <c r="BF472" s="57">
        <v>10.4</v>
      </c>
      <c r="BG472" s="15">
        <v>36</v>
      </c>
      <c r="BH472" s="122" t="s">
        <v>3551</v>
      </c>
      <c r="BI472" s="51" t="s">
        <v>4217</v>
      </c>
      <c r="BJ472" s="300" t="s">
        <v>4233</v>
      </c>
      <c r="BK472" s="300" t="s">
        <v>5904</v>
      </c>
      <c r="BL472" s="300" t="s">
        <v>5905</v>
      </c>
      <c r="BM472" s="300" t="s">
        <v>5898</v>
      </c>
      <c r="BN472" s="298" t="s">
        <v>4480</v>
      </c>
      <c r="BO472" s="298" t="s">
        <v>4235</v>
      </c>
      <c r="BP472" s="298"/>
      <c r="BQ472" s="298"/>
      <c r="BR472" s="298"/>
      <c r="BS472" s="298"/>
      <c r="BT472" s="417" t="s">
        <v>4545</v>
      </c>
      <c r="BU472" s="418" t="s">
        <v>4544</v>
      </c>
      <c r="BV472" s="417" t="s">
        <v>4547</v>
      </c>
      <c r="BW472" s="418" t="s">
        <v>4546</v>
      </c>
      <c r="BX472" s="96" t="str">
        <f t="shared" si="50"/>
        <v>MR316, 17x8, +25mm Offset, 5x5, 71.5mm Centerbore, Matte Black</v>
      </c>
      <c r="BY472" s="83" t="s">
        <v>4044</v>
      </c>
      <c r="BZ472" s="83" t="s">
        <v>4045</v>
      </c>
      <c r="CA472" s="83" t="str">
        <f t="shared" si="48"/>
        <v>STREET (3XX)</v>
      </c>
    </row>
    <row r="473" spans="1:79" s="39" customFormat="1" ht="15" customHeight="1">
      <c r="A473" s="23">
        <f t="shared" si="49"/>
        <v>471</v>
      </c>
      <c r="B473" s="112" t="s">
        <v>84</v>
      </c>
      <c r="C473" s="112" t="s">
        <v>1072</v>
      </c>
      <c r="D473" s="306" t="s">
        <v>4193</v>
      </c>
      <c r="E473" s="94" t="str">
        <f>CONCATENATE(LEFT(D473,5),VLOOKUP(CONCATENATE(N473,"x",O473),'PART NUMBER GUIDE'!$B$9:$C$45,2,FALSE),VLOOKUP(CONCATENATE(P473, V473), 'PART NUMBER GUIDE'!$Q$6:$R$84, 2, FALSE),VLOOKUP(Y473,'PART NUMBER GUIDE'!$J$8:$K$37,2, FALSE),IF(U473="N/A",IF(ABS(S473)&lt;10,"0"&amp;ABS(S473),ABS(S473)),CONCATENATE(LEFT(U473,1),RIGHT(U473,1))), F473, G473)</f>
        <v>MR31678050825</v>
      </c>
      <c r="F473" s="93"/>
      <c r="G473" s="93"/>
      <c r="H473" s="81" t="s">
        <v>5493</v>
      </c>
      <c r="I473" s="356">
        <v>44351</v>
      </c>
      <c r="J473" s="87" t="s">
        <v>1265</v>
      </c>
      <c r="K473" s="400">
        <v>299</v>
      </c>
      <c r="L473" s="95">
        <f t="shared" si="47"/>
        <v>299</v>
      </c>
      <c r="M473" s="402"/>
      <c r="N473" s="300">
        <v>17</v>
      </c>
      <c r="O473" s="75">
        <v>8</v>
      </c>
      <c r="P473" s="105" t="str">
        <f t="shared" si="51"/>
        <v>5x5</v>
      </c>
      <c r="Q473" s="14">
        <v>5</v>
      </c>
      <c r="R473" s="93">
        <v>5</v>
      </c>
      <c r="S473" s="93">
        <v>25</v>
      </c>
      <c r="T473" s="43">
        <v>5.44</v>
      </c>
      <c r="U473" s="110" t="s">
        <v>85</v>
      </c>
      <c r="V473" s="17">
        <v>71.5</v>
      </c>
      <c r="W473" s="43">
        <v>25.06</v>
      </c>
      <c r="X473" s="52">
        <v>2650</v>
      </c>
      <c r="Y473" s="80" t="s">
        <v>2661</v>
      </c>
      <c r="Z473" s="302" t="s">
        <v>3007</v>
      </c>
      <c r="AA473" s="369" t="str">
        <f t="shared" si="52"/>
        <v>17x8, 5x5, 25 OS</v>
      </c>
      <c r="AB473" s="12" t="s">
        <v>1644</v>
      </c>
      <c r="AC473" s="92">
        <f>_xlfn.IFNA(VLOOKUP(AB473,ACCESSORIES!F:K,6,FALSE),"N/A")</f>
        <v>22</v>
      </c>
      <c r="AD473" s="15" t="s">
        <v>85</v>
      </c>
      <c r="AE473" s="15" t="s">
        <v>85</v>
      </c>
      <c r="AF473" s="82" t="s">
        <v>85</v>
      </c>
      <c r="AG473" s="82" t="s">
        <v>85</v>
      </c>
      <c r="AH473" s="9" t="str">
        <f>_xlfn.IFNA(VLOOKUP(AG473,ACCESSORIES!F:K,6,FALSE),"N/A")</f>
        <v>N/A</v>
      </c>
      <c r="AI473" s="83" t="s">
        <v>265</v>
      </c>
      <c r="AJ473" s="298" t="s">
        <v>85</v>
      </c>
      <c r="AK473" s="298" t="s">
        <v>85</v>
      </c>
      <c r="AL473" s="298" t="s">
        <v>85</v>
      </c>
      <c r="AM473" s="14">
        <v>16</v>
      </c>
      <c r="AN473" s="14">
        <v>175</v>
      </c>
      <c r="AO473" s="76">
        <v>7.7</v>
      </c>
      <c r="AP473" s="76">
        <v>25</v>
      </c>
      <c r="AQ473" s="76">
        <v>31.4</v>
      </c>
      <c r="AR473" s="76">
        <v>31.4</v>
      </c>
      <c r="AS473" s="76">
        <v>209.7</v>
      </c>
      <c r="AT473" s="111">
        <v>203</v>
      </c>
      <c r="AU473" s="86">
        <v>71.5</v>
      </c>
      <c r="AV473" s="55">
        <v>47</v>
      </c>
      <c r="AW473" s="55">
        <v>47</v>
      </c>
      <c r="AX473" s="55">
        <v>38</v>
      </c>
      <c r="AY473" s="3" t="s">
        <v>85</v>
      </c>
      <c r="AZ473" s="104" t="str">
        <f>_xlfn.IFNA(VLOOKUP(AY473,ACCESSORIES!F:K,6,FALSE),"N/A")</f>
        <v>N/A</v>
      </c>
      <c r="BA473" s="3" t="s">
        <v>85</v>
      </c>
      <c r="BB473" s="104" t="str">
        <f>_xlfn.IFNA(VLOOKUP(BA473,ACCESSORIES!F:K,6,FALSE),"N/A")</f>
        <v>N/A</v>
      </c>
      <c r="BC473" s="79">
        <v>29.06</v>
      </c>
      <c r="BD473" s="57">
        <v>19.5</v>
      </c>
      <c r="BE473" s="57">
        <v>19.5</v>
      </c>
      <c r="BF473" s="57">
        <v>10.4</v>
      </c>
      <c r="BG473" s="15">
        <v>36</v>
      </c>
      <c r="BH473" s="122" t="s">
        <v>3551</v>
      </c>
      <c r="BI473" s="51" t="s">
        <v>4217</v>
      </c>
      <c r="BJ473" s="300" t="s">
        <v>4233</v>
      </c>
      <c r="BK473" s="300" t="s">
        <v>5904</v>
      </c>
      <c r="BL473" s="300" t="s">
        <v>5905</v>
      </c>
      <c r="BM473" s="300" t="s">
        <v>5898</v>
      </c>
      <c r="BN473" s="298" t="s">
        <v>4480</v>
      </c>
      <c r="BO473" s="298" t="s">
        <v>4235</v>
      </c>
      <c r="BP473" s="298"/>
      <c r="BQ473" s="298"/>
      <c r="BR473" s="298"/>
      <c r="BS473" s="298"/>
      <c r="BT473" s="417" t="s">
        <v>4540</v>
      </c>
      <c r="BU473" s="418" t="s">
        <v>4541</v>
      </c>
      <c r="BV473" s="417" t="s">
        <v>4543</v>
      </c>
      <c r="BW473" s="418" t="s">
        <v>4542</v>
      </c>
      <c r="BX473" s="96" t="str">
        <f t="shared" si="50"/>
        <v>MR316, 17x8, +25mm Offset, 5x5, 71.5mm Centerbore, Gloss Titanium</v>
      </c>
      <c r="BY473" s="83" t="s">
        <v>4044</v>
      </c>
      <c r="BZ473" s="83" t="s">
        <v>4045</v>
      </c>
      <c r="CA473" s="83" t="str">
        <f t="shared" si="48"/>
        <v>STREET (3XX)</v>
      </c>
    </row>
    <row r="474" spans="1:79" s="39" customFormat="1" ht="15" customHeight="1">
      <c r="A474" s="23">
        <f t="shared" ref="A474:A475" si="56">ROW(B474)-2</f>
        <v>472</v>
      </c>
      <c r="B474" s="112" t="s">
        <v>84</v>
      </c>
      <c r="C474" s="112" t="s">
        <v>1072</v>
      </c>
      <c r="D474" s="306" t="s">
        <v>4193</v>
      </c>
      <c r="E474" s="94" t="str">
        <f>CONCATENATE(LEFT(D474,5),VLOOKUP(CONCATENATE(N474,"x",O474),'PART NUMBER GUIDE'!$B$9:$C$45,2,FALSE),VLOOKUP(CONCATENATE(P474, V474), 'PART NUMBER GUIDE'!$Q$6:$R$84, 2, FALSE),VLOOKUP(Y474,'PART NUMBER GUIDE'!$J$8:$K$37,2, FALSE),IF(U474="N/A",IF(ABS(S474)&lt;10,"0"&amp;ABS(S474),ABS(S474)),CONCATENATE(LEFT(U474,1),RIGHT(U474,1))), F474, G474)</f>
        <v>MR31678012525</v>
      </c>
      <c r="F474" s="93"/>
      <c r="G474" s="93"/>
      <c r="H474" s="81" t="s">
        <v>6095</v>
      </c>
      <c r="I474" s="375">
        <v>44517</v>
      </c>
      <c r="J474" s="43" t="s">
        <v>1266</v>
      </c>
      <c r="K474" s="400">
        <v>299</v>
      </c>
      <c r="L474" s="95">
        <f t="shared" si="47"/>
        <v>299</v>
      </c>
      <c r="M474" s="402"/>
      <c r="N474" s="300">
        <v>17</v>
      </c>
      <c r="O474" s="75">
        <v>8</v>
      </c>
      <c r="P474" s="105" t="str">
        <f t="shared" si="51"/>
        <v>5x4.5</v>
      </c>
      <c r="Q474" s="14">
        <v>5</v>
      </c>
      <c r="R474" s="93">
        <v>4.5</v>
      </c>
      <c r="S474" s="93" t="s">
        <v>6091</v>
      </c>
      <c r="T474" s="43">
        <v>5.44</v>
      </c>
      <c r="U474" s="110" t="s">
        <v>85</v>
      </c>
      <c r="V474" s="86">
        <v>73</v>
      </c>
      <c r="W474" s="44">
        <v>25.264975246386971</v>
      </c>
      <c r="X474" s="52">
        <v>2650</v>
      </c>
      <c r="Y474" s="80" t="s">
        <v>2309</v>
      </c>
      <c r="Z474" s="302" t="s">
        <v>3002</v>
      </c>
      <c r="AA474" s="369" t="str">
        <f t="shared" si="52"/>
        <v>17x8, 5x4.5, 25 OS</v>
      </c>
      <c r="AB474" s="12" t="s">
        <v>1887</v>
      </c>
      <c r="AC474" s="92">
        <f>_xlfn.IFNA(VLOOKUP(AB474,ACCESSORIES!F:K,6,FALSE),"N/A")</f>
        <v>22</v>
      </c>
      <c r="AD474" s="15" t="s">
        <v>85</v>
      </c>
      <c r="AE474" s="15" t="s">
        <v>85</v>
      </c>
      <c r="AF474" s="82" t="s">
        <v>85</v>
      </c>
      <c r="AG474" s="82" t="s">
        <v>85</v>
      </c>
      <c r="AH474" s="9" t="str">
        <f>_xlfn.IFNA(VLOOKUP(AG474,ACCESSORIES!F:K,6,FALSE),"N/A")</f>
        <v>N/A</v>
      </c>
      <c r="AI474" s="83" t="s">
        <v>265</v>
      </c>
      <c r="AJ474" s="298" t="s">
        <v>85</v>
      </c>
      <c r="AK474" s="298" t="s">
        <v>85</v>
      </c>
      <c r="AL474" s="298" t="s">
        <v>85</v>
      </c>
      <c r="AM474" s="14">
        <v>16</v>
      </c>
      <c r="AN474" s="14">
        <v>150</v>
      </c>
      <c r="AO474" s="76">
        <v>20</v>
      </c>
      <c r="AP474" s="76">
        <v>26</v>
      </c>
      <c r="AQ474" s="76">
        <v>31</v>
      </c>
      <c r="AR474" s="76">
        <v>31</v>
      </c>
      <c r="AS474" s="76">
        <v>210</v>
      </c>
      <c r="AT474" s="111">
        <v>203</v>
      </c>
      <c r="AU474" s="86" t="s">
        <v>6092</v>
      </c>
      <c r="AV474" s="55">
        <v>49</v>
      </c>
      <c r="AW474" s="55">
        <v>49</v>
      </c>
      <c r="AX474" s="55">
        <v>38</v>
      </c>
      <c r="AY474" s="3" t="s">
        <v>85</v>
      </c>
      <c r="AZ474" s="104" t="str">
        <f>_xlfn.IFNA(VLOOKUP(AY474,ACCESSORIES!F:K,6,FALSE),"N/A")</f>
        <v>N/A</v>
      </c>
      <c r="BA474" s="3" t="s">
        <v>85</v>
      </c>
      <c r="BB474" s="104" t="str">
        <f>_xlfn.IFNA(VLOOKUP(BA474,ACCESSORIES!F:K,6,FALSE),"N/A")</f>
        <v>N/A</v>
      </c>
      <c r="BC474" s="79">
        <v>29.264975246386971</v>
      </c>
      <c r="BD474" s="57">
        <v>19.5</v>
      </c>
      <c r="BE474" s="57">
        <v>19.5</v>
      </c>
      <c r="BF474" s="57">
        <v>10.4</v>
      </c>
      <c r="BG474" s="15">
        <v>36</v>
      </c>
      <c r="BH474" s="122" t="s">
        <v>3551</v>
      </c>
      <c r="BI474" s="51" t="s">
        <v>4217</v>
      </c>
      <c r="BJ474" s="300" t="s">
        <v>4233</v>
      </c>
      <c r="BK474" s="300" t="s">
        <v>5904</v>
      </c>
      <c r="BL474" s="300" t="s">
        <v>5905</v>
      </c>
      <c r="BM474" s="300" t="s">
        <v>5898</v>
      </c>
      <c r="BN474" s="298" t="s">
        <v>4480</v>
      </c>
      <c r="BO474" s="298" t="s">
        <v>4235</v>
      </c>
      <c r="BP474" s="298"/>
      <c r="BQ474" s="298"/>
      <c r="BR474" s="298"/>
      <c r="BS474" s="298"/>
      <c r="BT474" s="417" t="s">
        <v>4545</v>
      </c>
      <c r="BU474" s="418" t="s">
        <v>4544</v>
      </c>
      <c r="BV474" s="417" t="s">
        <v>4547</v>
      </c>
      <c r="BW474" s="418" t="s">
        <v>4546</v>
      </c>
      <c r="BX474" s="96" t="str">
        <f t="shared" ref="BX474:BX475" si="57">CONCATENATE(IF(J474="Closeout","CLOSEOUT - ",""),D474,", ",N474,"x",O474,", ",IF(U474="N/A","",CONCATENATE(U474,"/")),IF(S474&gt;0,CONCATENATE("+",S474),S474),"mm Offset, ",P474,", ",V474,"mm Centerbore, ",PROPER(Y474),IF(G474="R",", Race Drilled",""),"",IF(BA474="N/A","",CONCATENATE(", w/ ",BA474)))</f>
        <v>MR316, 17x8, +25mm Offset, 5x4.5, 73mm Centerbore, Matte Black</v>
      </c>
      <c r="BY474" s="83" t="s">
        <v>4044</v>
      </c>
      <c r="BZ474" s="83" t="s">
        <v>4045</v>
      </c>
      <c r="CA474" s="83" t="str">
        <f t="shared" si="48"/>
        <v>STREET (3XX)</v>
      </c>
    </row>
    <row r="475" spans="1:79" s="39" customFormat="1" ht="15" customHeight="1">
      <c r="A475" s="23">
        <f t="shared" si="56"/>
        <v>473</v>
      </c>
      <c r="B475" s="112" t="s">
        <v>84</v>
      </c>
      <c r="C475" s="112" t="s">
        <v>1072</v>
      </c>
      <c r="D475" s="306" t="s">
        <v>4193</v>
      </c>
      <c r="E475" s="94" t="str">
        <f>CONCATENATE(LEFT(D475,5),VLOOKUP(CONCATENATE(N475,"x",O475),'PART NUMBER GUIDE'!$B$9:$C$45,2,FALSE),VLOOKUP(CONCATENATE(P475, V475), 'PART NUMBER GUIDE'!$Q$6:$R$84, 2, FALSE),VLOOKUP(Y475,'PART NUMBER GUIDE'!$J$8:$K$37,2, FALSE),IF(U475="N/A",IF(ABS(S475)&lt;10,"0"&amp;ABS(S475),ABS(S475)),CONCATENATE(LEFT(U475,1),RIGHT(U475,1))), F475, G475)</f>
        <v>MR31678012825</v>
      </c>
      <c r="F475" s="93"/>
      <c r="G475" s="93"/>
      <c r="H475" s="81" t="s">
        <v>6096</v>
      </c>
      <c r="I475" s="375">
        <v>44517</v>
      </c>
      <c r="J475" s="43" t="s">
        <v>1266</v>
      </c>
      <c r="K475" s="400">
        <v>299</v>
      </c>
      <c r="L475" s="95">
        <f t="shared" si="47"/>
        <v>299</v>
      </c>
      <c r="M475" s="402"/>
      <c r="N475" s="300">
        <v>17</v>
      </c>
      <c r="O475" s="75">
        <v>8</v>
      </c>
      <c r="P475" s="105" t="str">
        <f t="shared" si="51"/>
        <v>5x4.5</v>
      </c>
      <c r="Q475" s="14">
        <v>5</v>
      </c>
      <c r="R475" s="93">
        <v>4.5</v>
      </c>
      <c r="S475" s="93" t="s">
        <v>6091</v>
      </c>
      <c r="T475" s="43">
        <v>5.44</v>
      </c>
      <c r="U475" s="110" t="s">
        <v>85</v>
      </c>
      <c r="V475" s="86">
        <v>73</v>
      </c>
      <c r="W475" s="44">
        <v>25.264975246386971</v>
      </c>
      <c r="X475" s="52">
        <v>2650</v>
      </c>
      <c r="Y475" s="80" t="s">
        <v>2661</v>
      </c>
      <c r="Z475" s="302" t="s">
        <v>3007</v>
      </c>
      <c r="AA475" s="369" t="str">
        <f t="shared" si="52"/>
        <v>17x8, 5x4.5, 25 OS</v>
      </c>
      <c r="AB475" s="12" t="s">
        <v>1887</v>
      </c>
      <c r="AC475" s="92">
        <f>_xlfn.IFNA(VLOOKUP(AB475,ACCESSORIES!F:K,6,FALSE),"N/A")</f>
        <v>22</v>
      </c>
      <c r="AD475" s="15" t="s">
        <v>85</v>
      </c>
      <c r="AE475" s="15" t="s">
        <v>85</v>
      </c>
      <c r="AF475" s="82" t="s">
        <v>85</v>
      </c>
      <c r="AG475" s="82" t="s">
        <v>85</v>
      </c>
      <c r="AH475" s="9" t="str">
        <f>_xlfn.IFNA(VLOOKUP(AG475,ACCESSORIES!F:K,6,FALSE),"N/A")</f>
        <v>N/A</v>
      </c>
      <c r="AI475" s="83" t="s">
        <v>265</v>
      </c>
      <c r="AJ475" s="298" t="s">
        <v>85</v>
      </c>
      <c r="AK475" s="298" t="s">
        <v>85</v>
      </c>
      <c r="AL475" s="298" t="s">
        <v>85</v>
      </c>
      <c r="AM475" s="14">
        <v>16</v>
      </c>
      <c r="AN475" s="14">
        <v>150</v>
      </c>
      <c r="AO475" s="76">
        <v>20</v>
      </c>
      <c r="AP475" s="76">
        <v>26</v>
      </c>
      <c r="AQ475" s="76">
        <v>31</v>
      </c>
      <c r="AR475" s="76">
        <v>31</v>
      </c>
      <c r="AS475" s="76">
        <v>210</v>
      </c>
      <c r="AT475" s="111">
        <v>203</v>
      </c>
      <c r="AU475" s="86" t="s">
        <v>6092</v>
      </c>
      <c r="AV475" s="55">
        <v>49</v>
      </c>
      <c r="AW475" s="55">
        <v>49</v>
      </c>
      <c r="AX475" s="55">
        <v>38</v>
      </c>
      <c r="AY475" s="3" t="s">
        <v>85</v>
      </c>
      <c r="AZ475" s="104" t="str">
        <f>_xlfn.IFNA(VLOOKUP(AY475,ACCESSORIES!F:K,6,FALSE),"N/A")</f>
        <v>N/A</v>
      </c>
      <c r="BA475" s="3" t="s">
        <v>85</v>
      </c>
      <c r="BB475" s="104" t="str">
        <f>_xlfn.IFNA(VLOOKUP(BA475,ACCESSORIES!F:K,6,FALSE),"N/A")</f>
        <v>N/A</v>
      </c>
      <c r="BC475" s="79">
        <v>29.264975246386971</v>
      </c>
      <c r="BD475" s="57">
        <v>19.5</v>
      </c>
      <c r="BE475" s="57">
        <v>19.5</v>
      </c>
      <c r="BF475" s="57">
        <v>10.4</v>
      </c>
      <c r="BG475" s="15">
        <v>36</v>
      </c>
      <c r="BH475" s="122" t="s">
        <v>3551</v>
      </c>
      <c r="BI475" s="51" t="s">
        <v>4217</v>
      </c>
      <c r="BJ475" s="300" t="s">
        <v>4233</v>
      </c>
      <c r="BK475" s="300" t="s">
        <v>5904</v>
      </c>
      <c r="BL475" s="300" t="s">
        <v>5905</v>
      </c>
      <c r="BM475" s="300" t="s">
        <v>5898</v>
      </c>
      <c r="BN475" s="298" t="s">
        <v>4480</v>
      </c>
      <c r="BO475" s="298" t="s">
        <v>4235</v>
      </c>
      <c r="BP475" s="298"/>
      <c r="BQ475" s="298"/>
      <c r="BR475" s="298"/>
      <c r="BS475" s="298"/>
      <c r="BT475" s="417" t="s">
        <v>4540</v>
      </c>
      <c r="BU475" s="418" t="s">
        <v>4541</v>
      </c>
      <c r="BV475" s="417" t="s">
        <v>4543</v>
      </c>
      <c r="BW475" s="418" t="s">
        <v>4542</v>
      </c>
      <c r="BX475" s="96" t="str">
        <f t="shared" si="57"/>
        <v>MR316, 17x8, +25mm Offset, 5x4.5, 73mm Centerbore, Gloss Titanium</v>
      </c>
      <c r="BY475" s="83" t="s">
        <v>4044</v>
      </c>
      <c r="BZ475" s="83" t="s">
        <v>4045</v>
      </c>
      <c r="CA475" s="83" t="str">
        <f t="shared" si="48"/>
        <v>STREET (3XX)</v>
      </c>
    </row>
    <row r="476" spans="1:79" s="39" customFormat="1" ht="15" customHeight="1">
      <c r="A476" s="23">
        <f t="shared" si="49"/>
        <v>474</v>
      </c>
      <c r="B476" s="112" t="s">
        <v>84</v>
      </c>
      <c r="C476" s="112" t="s">
        <v>1072</v>
      </c>
      <c r="D476" s="306" t="s">
        <v>4193</v>
      </c>
      <c r="E476" s="94" t="str">
        <f>CONCATENATE(LEFT(D476,5),VLOOKUP(CONCATENATE(N476,"x",O476),'PART NUMBER GUIDE'!$B$9:$C$45,2,FALSE),VLOOKUP(CONCATENATE(P476, V476), 'PART NUMBER GUIDE'!$Q$6:$R$84, 2, FALSE),VLOOKUP(Y476,'PART NUMBER GUIDE'!$J$8:$K$37,2, FALSE),IF(U476="N/A",IF(ABS(S476)&lt;10,"0"&amp;ABS(S476),ABS(S476)),CONCATENATE(LEFT(U476,1),RIGHT(U476,1))), F476, G476)</f>
        <v>MR31678058525</v>
      </c>
      <c r="F476" s="93"/>
      <c r="G476" s="93"/>
      <c r="H476" s="81" t="s">
        <v>5494</v>
      </c>
      <c r="I476" s="356">
        <v>44351</v>
      </c>
      <c r="J476" s="87" t="s">
        <v>1265</v>
      </c>
      <c r="K476" s="400">
        <v>299</v>
      </c>
      <c r="L476" s="95">
        <f t="shared" si="47"/>
        <v>299</v>
      </c>
      <c r="M476" s="402"/>
      <c r="N476" s="300">
        <v>17</v>
      </c>
      <c r="O476" s="75">
        <v>8</v>
      </c>
      <c r="P476" s="105" t="str">
        <f t="shared" si="51"/>
        <v>5x150</v>
      </c>
      <c r="Q476" s="14">
        <v>5</v>
      </c>
      <c r="R476" s="93">
        <v>150</v>
      </c>
      <c r="S476" s="93">
        <v>25</v>
      </c>
      <c r="T476" s="43">
        <v>5.44</v>
      </c>
      <c r="U476" s="110" t="s">
        <v>85</v>
      </c>
      <c r="V476" s="17">
        <v>110.5</v>
      </c>
      <c r="W476" s="43">
        <v>24.11</v>
      </c>
      <c r="X476" s="52">
        <v>2650</v>
      </c>
      <c r="Y476" s="80" t="s">
        <v>2309</v>
      </c>
      <c r="Z476" s="302" t="s">
        <v>3002</v>
      </c>
      <c r="AA476" s="369" t="str">
        <f t="shared" si="52"/>
        <v>17x8, 5x150, 25 OS</v>
      </c>
      <c r="AB476" s="12" t="s">
        <v>1642</v>
      </c>
      <c r="AC476" s="92">
        <f>_xlfn.IFNA(VLOOKUP(AB476,ACCESSORIES!F:K,6,FALSE),"N/A")</f>
        <v>22</v>
      </c>
      <c r="AD476" s="15" t="s">
        <v>85</v>
      </c>
      <c r="AE476" s="15" t="s">
        <v>85</v>
      </c>
      <c r="AF476" s="82" t="s">
        <v>85</v>
      </c>
      <c r="AG476" s="82" t="s">
        <v>85</v>
      </c>
      <c r="AH476" s="9" t="str">
        <f>_xlfn.IFNA(VLOOKUP(AG476,ACCESSORIES!F:K,6,FALSE),"N/A")</f>
        <v>N/A</v>
      </c>
      <c r="AI476" s="83" t="s">
        <v>265</v>
      </c>
      <c r="AJ476" s="298" t="s">
        <v>85</v>
      </c>
      <c r="AK476" s="298" t="s">
        <v>85</v>
      </c>
      <c r="AL476" s="298" t="s">
        <v>85</v>
      </c>
      <c r="AM476" s="14">
        <v>16</v>
      </c>
      <c r="AN476" s="14">
        <v>180</v>
      </c>
      <c r="AO476" s="76">
        <v>3</v>
      </c>
      <c r="AP476" s="76">
        <v>23</v>
      </c>
      <c r="AQ476" s="76">
        <v>31.4</v>
      </c>
      <c r="AR476" s="76">
        <v>31.4</v>
      </c>
      <c r="AS476" s="76">
        <v>209.7</v>
      </c>
      <c r="AT476" s="111">
        <v>203</v>
      </c>
      <c r="AU476" s="17">
        <v>110.5</v>
      </c>
      <c r="AV476" s="55">
        <v>47</v>
      </c>
      <c r="AW476" s="55">
        <v>47</v>
      </c>
      <c r="AX476" s="55">
        <v>38</v>
      </c>
      <c r="AY476" s="3" t="s">
        <v>85</v>
      </c>
      <c r="AZ476" s="104" t="str">
        <f>_xlfn.IFNA(VLOOKUP(AY476,ACCESSORIES!F:K,6,FALSE),"N/A")</f>
        <v>N/A</v>
      </c>
      <c r="BA476" s="3" t="s">
        <v>85</v>
      </c>
      <c r="BB476" s="104" t="str">
        <f>_xlfn.IFNA(VLOOKUP(BA476,ACCESSORIES!F:K,6,FALSE),"N/A")</f>
        <v>N/A</v>
      </c>
      <c r="BC476" s="79">
        <v>28.11</v>
      </c>
      <c r="BD476" s="57">
        <v>19.5</v>
      </c>
      <c r="BE476" s="57">
        <v>19.5</v>
      </c>
      <c r="BF476" s="57">
        <v>10.4</v>
      </c>
      <c r="BG476" s="15">
        <v>36</v>
      </c>
      <c r="BH476" s="122" t="s">
        <v>3551</v>
      </c>
      <c r="BI476" s="51" t="s">
        <v>4217</v>
      </c>
      <c r="BJ476" s="300" t="s">
        <v>4233</v>
      </c>
      <c r="BK476" s="300" t="s">
        <v>5904</v>
      </c>
      <c r="BL476" s="300" t="s">
        <v>5905</v>
      </c>
      <c r="BM476" s="300" t="s">
        <v>5898</v>
      </c>
      <c r="BN476" s="298" t="s">
        <v>4480</v>
      </c>
      <c r="BO476" s="298" t="s">
        <v>4235</v>
      </c>
      <c r="BP476" s="298"/>
      <c r="BQ476" s="298"/>
      <c r="BR476" s="298"/>
      <c r="BS476" s="298"/>
      <c r="BT476" s="417" t="s">
        <v>4545</v>
      </c>
      <c r="BU476" s="418" t="s">
        <v>4544</v>
      </c>
      <c r="BV476" s="417" t="s">
        <v>4547</v>
      </c>
      <c r="BW476" s="418" t="s">
        <v>4546</v>
      </c>
      <c r="BX476" s="96" t="str">
        <f t="shared" si="50"/>
        <v>MR316, 17x8, +25mm Offset, 5x150, 110.5mm Centerbore, Matte Black</v>
      </c>
      <c r="BY476" s="83" t="s">
        <v>4044</v>
      </c>
      <c r="BZ476" s="83" t="s">
        <v>4045</v>
      </c>
      <c r="CA476" s="83" t="str">
        <f t="shared" si="48"/>
        <v>STREET (3XX)</v>
      </c>
    </row>
    <row r="477" spans="1:79" s="39" customFormat="1" ht="15" customHeight="1">
      <c r="A477" s="23">
        <f t="shared" si="49"/>
        <v>475</v>
      </c>
      <c r="B477" s="112" t="s">
        <v>84</v>
      </c>
      <c r="C477" s="112" t="s">
        <v>1072</v>
      </c>
      <c r="D477" s="306" t="s">
        <v>4193</v>
      </c>
      <c r="E477" s="94" t="str">
        <f>CONCATENATE(LEFT(D477,5),VLOOKUP(CONCATENATE(N477,"x",O477),'PART NUMBER GUIDE'!$B$9:$C$45,2,FALSE),VLOOKUP(CONCATENATE(P477, V477), 'PART NUMBER GUIDE'!$Q$6:$R$84, 2, FALSE),VLOOKUP(Y477,'PART NUMBER GUIDE'!$J$8:$K$37,2, FALSE),IF(U477="N/A",IF(ABS(S477)&lt;10,"0"&amp;ABS(S477),ABS(S477)),CONCATENATE(LEFT(U477,1),RIGHT(U477,1))), F477, G477)</f>
        <v>MR31678058825</v>
      </c>
      <c r="F477" s="93"/>
      <c r="G477" s="93"/>
      <c r="H477" s="81" t="s">
        <v>5495</v>
      </c>
      <c r="I477" s="356">
        <v>44351</v>
      </c>
      <c r="J477" s="87" t="s">
        <v>1265</v>
      </c>
      <c r="K477" s="400">
        <v>299</v>
      </c>
      <c r="L477" s="95">
        <f t="shared" si="47"/>
        <v>299</v>
      </c>
      <c r="M477" s="402"/>
      <c r="N477" s="300">
        <v>17</v>
      </c>
      <c r="O477" s="75">
        <v>8</v>
      </c>
      <c r="P477" s="105" t="str">
        <f t="shared" si="51"/>
        <v>5x150</v>
      </c>
      <c r="Q477" s="14">
        <v>5</v>
      </c>
      <c r="R477" s="93">
        <v>150</v>
      </c>
      <c r="S477" s="93">
        <v>25</v>
      </c>
      <c r="T477" s="43">
        <v>5.44</v>
      </c>
      <c r="U477" s="110" t="s">
        <v>85</v>
      </c>
      <c r="V477" s="17">
        <v>110.5</v>
      </c>
      <c r="W477" s="43">
        <v>24.11</v>
      </c>
      <c r="X477" s="52">
        <v>2650</v>
      </c>
      <c r="Y477" s="80" t="s">
        <v>2661</v>
      </c>
      <c r="Z477" s="302" t="s">
        <v>3007</v>
      </c>
      <c r="AA477" s="369" t="str">
        <f t="shared" si="52"/>
        <v>17x8, 5x150, 25 OS</v>
      </c>
      <c r="AB477" s="12" t="s">
        <v>1642</v>
      </c>
      <c r="AC477" s="92">
        <f>_xlfn.IFNA(VLOOKUP(AB477,ACCESSORIES!F:K,6,FALSE),"N/A")</f>
        <v>22</v>
      </c>
      <c r="AD477" s="15" t="s">
        <v>85</v>
      </c>
      <c r="AE477" s="15" t="s">
        <v>85</v>
      </c>
      <c r="AF477" s="82" t="s">
        <v>85</v>
      </c>
      <c r="AG477" s="82" t="s">
        <v>85</v>
      </c>
      <c r="AH477" s="9" t="str">
        <f>_xlfn.IFNA(VLOOKUP(AG477,ACCESSORIES!F:K,6,FALSE),"N/A")</f>
        <v>N/A</v>
      </c>
      <c r="AI477" s="83" t="s">
        <v>265</v>
      </c>
      <c r="AJ477" s="298" t="s">
        <v>85</v>
      </c>
      <c r="AK477" s="298" t="s">
        <v>85</v>
      </c>
      <c r="AL477" s="298" t="s">
        <v>85</v>
      </c>
      <c r="AM477" s="14">
        <v>16</v>
      </c>
      <c r="AN477" s="14">
        <v>180</v>
      </c>
      <c r="AO477" s="76">
        <v>3</v>
      </c>
      <c r="AP477" s="76">
        <v>23</v>
      </c>
      <c r="AQ477" s="76">
        <v>31.4</v>
      </c>
      <c r="AR477" s="76">
        <v>31.4</v>
      </c>
      <c r="AS477" s="76">
        <v>209.7</v>
      </c>
      <c r="AT477" s="111">
        <v>203</v>
      </c>
      <c r="AU477" s="17">
        <v>110.5</v>
      </c>
      <c r="AV477" s="55">
        <v>47</v>
      </c>
      <c r="AW477" s="55">
        <v>47</v>
      </c>
      <c r="AX477" s="55">
        <v>38</v>
      </c>
      <c r="AY477" s="3" t="s">
        <v>85</v>
      </c>
      <c r="AZ477" s="104" t="str">
        <f>_xlfn.IFNA(VLOOKUP(AY477,ACCESSORIES!F:K,6,FALSE),"N/A")</f>
        <v>N/A</v>
      </c>
      <c r="BA477" s="3" t="s">
        <v>85</v>
      </c>
      <c r="BB477" s="104" t="str">
        <f>_xlfn.IFNA(VLOOKUP(BA477,ACCESSORIES!F:K,6,FALSE),"N/A")</f>
        <v>N/A</v>
      </c>
      <c r="BC477" s="79">
        <v>28.11</v>
      </c>
      <c r="BD477" s="57">
        <v>19.5</v>
      </c>
      <c r="BE477" s="57">
        <v>19.5</v>
      </c>
      <c r="BF477" s="57">
        <v>10.4</v>
      </c>
      <c r="BG477" s="15">
        <v>36</v>
      </c>
      <c r="BH477" s="122" t="s">
        <v>3551</v>
      </c>
      <c r="BI477" s="51" t="s">
        <v>4217</v>
      </c>
      <c r="BJ477" s="300" t="s">
        <v>4233</v>
      </c>
      <c r="BK477" s="300" t="s">
        <v>5904</v>
      </c>
      <c r="BL477" s="300" t="s">
        <v>5905</v>
      </c>
      <c r="BM477" s="300" t="s">
        <v>5898</v>
      </c>
      <c r="BN477" s="298" t="s">
        <v>4480</v>
      </c>
      <c r="BO477" s="298" t="s">
        <v>4235</v>
      </c>
      <c r="BP477" s="298"/>
      <c r="BQ477" s="298"/>
      <c r="BR477" s="298"/>
      <c r="BS477" s="298"/>
      <c r="BT477" s="417" t="s">
        <v>4540</v>
      </c>
      <c r="BU477" s="418" t="s">
        <v>4541</v>
      </c>
      <c r="BV477" s="417" t="s">
        <v>4543</v>
      </c>
      <c r="BW477" s="418" t="s">
        <v>4542</v>
      </c>
      <c r="BX477" s="96" t="str">
        <f t="shared" si="50"/>
        <v>MR316, 17x8, +25mm Offset, 5x150, 110.5mm Centerbore, Gloss Titanium</v>
      </c>
      <c r="BY477" s="83" t="s">
        <v>4044</v>
      </c>
      <c r="BZ477" s="83" t="s">
        <v>4045</v>
      </c>
      <c r="CA477" s="83" t="str">
        <f t="shared" si="48"/>
        <v>STREET (3XX)</v>
      </c>
    </row>
    <row r="478" spans="1:79" s="39" customFormat="1" ht="15" customHeight="1">
      <c r="A478" s="23">
        <f t="shared" si="49"/>
        <v>476</v>
      </c>
      <c r="B478" s="112" t="s">
        <v>84</v>
      </c>
      <c r="C478" s="112" t="s">
        <v>1072</v>
      </c>
      <c r="D478" s="306" t="s">
        <v>4193</v>
      </c>
      <c r="E478" s="94" t="str">
        <f>CONCATENATE(LEFT(D478,5),VLOOKUP(CONCATENATE(N478,"x",O478),'PART NUMBER GUIDE'!$B$9:$C$45,2,FALSE),VLOOKUP(CONCATENATE(P478, V478), 'PART NUMBER GUIDE'!$Q$6:$R$84, 2, FALSE),VLOOKUP(Y478,'PART NUMBER GUIDE'!$J$8:$K$37,2, FALSE),IF(U478="N/A",IF(ABS(S478)&lt;10,"0"&amp;ABS(S478),ABS(S478)),CONCATENATE(LEFT(U478,1),RIGHT(U478,1))), F478, G478)</f>
        <v>MR31678062525</v>
      </c>
      <c r="F478" s="93"/>
      <c r="G478" s="93"/>
      <c r="H478" s="81" t="s">
        <v>5496</v>
      </c>
      <c r="I478" s="356">
        <v>44351</v>
      </c>
      <c r="J478" s="87" t="s">
        <v>1265</v>
      </c>
      <c r="K478" s="400">
        <v>299</v>
      </c>
      <c r="L478" s="95">
        <f t="shared" si="47"/>
        <v>299</v>
      </c>
      <c r="M478" s="402"/>
      <c r="N478" s="300">
        <v>17</v>
      </c>
      <c r="O478" s="75">
        <v>8</v>
      </c>
      <c r="P478" s="105" t="str">
        <f t="shared" si="51"/>
        <v>6x120</v>
      </c>
      <c r="Q478" s="14">
        <v>6</v>
      </c>
      <c r="R478" s="93">
        <v>120</v>
      </c>
      <c r="S478" s="93">
        <v>25</v>
      </c>
      <c r="T478" s="43">
        <v>5.44</v>
      </c>
      <c r="U478" s="110" t="s">
        <v>85</v>
      </c>
      <c r="V478" s="17">
        <v>67</v>
      </c>
      <c r="W478" s="43">
        <v>25.11</v>
      </c>
      <c r="X478" s="52">
        <v>2650</v>
      </c>
      <c r="Y478" s="80" t="s">
        <v>2309</v>
      </c>
      <c r="Z478" s="302" t="s">
        <v>3002</v>
      </c>
      <c r="AA478" s="369" t="str">
        <f t="shared" si="52"/>
        <v>17x8, 6x120, 25 OS</v>
      </c>
      <c r="AB478" s="12" t="s">
        <v>1644</v>
      </c>
      <c r="AC478" s="92">
        <f>_xlfn.IFNA(VLOOKUP(AB478,ACCESSORIES!F:K,6,FALSE),"N/A")</f>
        <v>22</v>
      </c>
      <c r="AD478" s="15" t="s">
        <v>85</v>
      </c>
      <c r="AE478" s="15" t="s">
        <v>85</v>
      </c>
      <c r="AF478" s="82" t="s">
        <v>85</v>
      </c>
      <c r="AG478" s="82" t="s">
        <v>85</v>
      </c>
      <c r="AH478" s="9" t="str">
        <f>_xlfn.IFNA(VLOOKUP(AG478,ACCESSORIES!F:K,6,FALSE),"N/A")</f>
        <v>N/A</v>
      </c>
      <c r="AI478" s="83" t="s">
        <v>265</v>
      </c>
      <c r="AJ478" s="298" t="s">
        <v>85</v>
      </c>
      <c r="AK478" s="298" t="s">
        <v>85</v>
      </c>
      <c r="AL478" s="298" t="s">
        <v>85</v>
      </c>
      <c r="AM478" s="14">
        <v>16</v>
      </c>
      <c r="AN478" s="14">
        <v>175</v>
      </c>
      <c r="AO478" s="76">
        <v>7.6</v>
      </c>
      <c r="AP478" s="76">
        <v>23</v>
      </c>
      <c r="AQ478" s="76">
        <v>31.4</v>
      </c>
      <c r="AR478" s="76">
        <v>31.4</v>
      </c>
      <c r="AS478" s="76">
        <v>209.7</v>
      </c>
      <c r="AT478" s="111">
        <v>203</v>
      </c>
      <c r="AU478" s="86">
        <v>67</v>
      </c>
      <c r="AV478" s="55">
        <v>47</v>
      </c>
      <c r="AW478" s="55">
        <v>47</v>
      </c>
      <c r="AX478" s="55">
        <v>38</v>
      </c>
      <c r="AY478" s="3" t="s">
        <v>85</v>
      </c>
      <c r="AZ478" s="104" t="str">
        <f>_xlfn.IFNA(VLOOKUP(AY478,ACCESSORIES!F:K,6,FALSE),"N/A")</f>
        <v>N/A</v>
      </c>
      <c r="BA478" s="3" t="s">
        <v>85</v>
      </c>
      <c r="BB478" s="104" t="str">
        <f>_xlfn.IFNA(VLOOKUP(BA478,ACCESSORIES!F:K,6,FALSE),"N/A")</f>
        <v>N/A</v>
      </c>
      <c r="BC478" s="79">
        <v>29.11</v>
      </c>
      <c r="BD478" s="57">
        <v>19.5</v>
      </c>
      <c r="BE478" s="57">
        <v>19.5</v>
      </c>
      <c r="BF478" s="57">
        <v>10.4</v>
      </c>
      <c r="BG478" s="15">
        <v>36</v>
      </c>
      <c r="BH478" s="122" t="s">
        <v>3551</v>
      </c>
      <c r="BI478" s="51" t="s">
        <v>4217</v>
      </c>
      <c r="BJ478" s="300" t="s">
        <v>4233</v>
      </c>
      <c r="BK478" s="300" t="s">
        <v>5904</v>
      </c>
      <c r="BL478" s="300" t="s">
        <v>5905</v>
      </c>
      <c r="BM478" s="300" t="s">
        <v>5898</v>
      </c>
      <c r="BN478" s="298" t="s">
        <v>4480</v>
      </c>
      <c r="BO478" s="298" t="s">
        <v>4235</v>
      </c>
      <c r="BP478" s="298"/>
      <c r="BQ478" s="298"/>
      <c r="BR478" s="298"/>
      <c r="BS478" s="298"/>
      <c r="BT478" s="417" t="s">
        <v>4548</v>
      </c>
      <c r="BU478" s="418" t="s">
        <v>4549</v>
      </c>
      <c r="BV478" s="417" t="s">
        <v>4551</v>
      </c>
      <c r="BW478" s="418" t="s">
        <v>4550</v>
      </c>
      <c r="BX478" s="96" t="str">
        <f t="shared" si="50"/>
        <v>MR316, 17x8, +25mm Offset, 6x120, 67mm Centerbore, Matte Black</v>
      </c>
      <c r="BY478" s="83" t="s">
        <v>4044</v>
      </c>
      <c r="BZ478" s="83" t="s">
        <v>4045</v>
      </c>
      <c r="CA478" s="83" t="str">
        <f t="shared" si="48"/>
        <v>STREET (3XX)</v>
      </c>
    </row>
    <row r="479" spans="1:79" s="39" customFormat="1" ht="15" customHeight="1">
      <c r="A479" s="23">
        <f t="shared" si="49"/>
        <v>477</v>
      </c>
      <c r="B479" s="112" t="s">
        <v>84</v>
      </c>
      <c r="C479" s="112" t="s">
        <v>1072</v>
      </c>
      <c r="D479" s="306" t="s">
        <v>4193</v>
      </c>
      <c r="E479" s="94" t="str">
        <f>CONCATENATE(LEFT(D479,5),VLOOKUP(CONCATENATE(N479,"x",O479),'PART NUMBER GUIDE'!$B$9:$C$45,2,FALSE),VLOOKUP(CONCATENATE(P479, V479), 'PART NUMBER GUIDE'!$Q$6:$R$84, 2, FALSE),VLOOKUP(Y479,'PART NUMBER GUIDE'!$J$8:$K$37,2, FALSE),IF(U479="N/A",IF(ABS(S479)&lt;10,"0"&amp;ABS(S479),ABS(S479)),CONCATENATE(LEFT(U479,1),RIGHT(U479,1))), F479, G479)</f>
        <v>MR31678062825</v>
      </c>
      <c r="F479" s="93"/>
      <c r="G479" s="93"/>
      <c r="H479" s="81" t="s">
        <v>5497</v>
      </c>
      <c r="I479" s="356">
        <v>44351</v>
      </c>
      <c r="J479" s="87" t="s">
        <v>1265</v>
      </c>
      <c r="K479" s="400">
        <v>299</v>
      </c>
      <c r="L479" s="95">
        <f t="shared" si="47"/>
        <v>299</v>
      </c>
      <c r="M479" s="402"/>
      <c r="N479" s="300">
        <v>17</v>
      </c>
      <c r="O479" s="75">
        <v>8</v>
      </c>
      <c r="P479" s="105" t="str">
        <f t="shared" si="51"/>
        <v>6x120</v>
      </c>
      <c r="Q479" s="14">
        <v>6</v>
      </c>
      <c r="R479" s="93">
        <v>120</v>
      </c>
      <c r="S479" s="93">
        <v>25</v>
      </c>
      <c r="T479" s="43">
        <v>5.44</v>
      </c>
      <c r="U479" s="110" t="s">
        <v>85</v>
      </c>
      <c r="V479" s="17">
        <v>67</v>
      </c>
      <c r="W479" s="43">
        <v>25.11</v>
      </c>
      <c r="X479" s="52">
        <v>2650</v>
      </c>
      <c r="Y479" s="80" t="s">
        <v>2661</v>
      </c>
      <c r="Z479" s="302" t="s">
        <v>3007</v>
      </c>
      <c r="AA479" s="369" t="str">
        <f t="shared" si="52"/>
        <v>17x8, 6x120, 25 OS</v>
      </c>
      <c r="AB479" s="12" t="s">
        <v>1644</v>
      </c>
      <c r="AC479" s="92">
        <f>_xlfn.IFNA(VLOOKUP(AB479,ACCESSORIES!F:K,6,FALSE),"N/A")</f>
        <v>22</v>
      </c>
      <c r="AD479" s="15" t="s">
        <v>85</v>
      </c>
      <c r="AE479" s="15" t="s">
        <v>85</v>
      </c>
      <c r="AF479" s="82" t="s">
        <v>85</v>
      </c>
      <c r="AG479" s="82" t="s">
        <v>85</v>
      </c>
      <c r="AH479" s="9" t="str">
        <f>_xlfn.IFNA(VLOOKUP(AG479,ACCESSORIES!F:K,6,FALSE),"N/A")</f>
        <v>N/A</v>
      </c>
      <c r="AI479" s="83" t="s">
        <v>265</v>
      </c>
      <c r="AJ479" s="298" t="s">
        <v>85</v>
      </c>
      <c r="AK479" s="298" t="s">
        <v>85</v>
      </c>
      <c r="AL479" s="298" t="s">
        <v>85</v>
      </c>
      <c r="AM479" s="14">
        <v>16</v>
      </c>
      <c r="AN479" s="14">
        <v>175</v>
      </c>
      <c r="AO479" s="76">
        <v>7.6</v>
      </c>
      <c r="AP479" s="76">
        <v>23</v>
      </c>
      <c r="AQ479" s="76">
        <v>31.4</v>
      </c>
      <c r="AR479" s="76">
        <v>31.4</v>
      </c>
      <c r="AS479" s="76">
        <v>209.7</v>
      </c>
      <c r="AT479" s="111">
        <v>203</v>
      </c>
      <c r="AU479" s="86">
        <v>67</v>
      </c>
      <c r="AV479" s="55">
        <v>47</v>
      </c>
      <c r="AW479" s="55">
        <v>47</v>
      </c>
      <c r="AX479" s="55">
        <v>38</v>
      </c>
      <c r="AY479" s="3" t="s">
        <v>85</v>
      </c>
      <c r="AZ479" s="104" t="str">
        <f>_xlfn.IFNA(VLOOKUP(AY479,ACCESSORIES!F:K,6,FALSE),"N/A")</f>
        <v>N/A</v>
      </c>
      <c r="BA479" s="3" t="s">
        <v>85</v>
      </c>
      <c r="BB479" s="104" t="str">
        <f>_xlfn.IFNA(VLOOKUP(BA479,ACCESSORIES!F:K,6,FALSE),"N/A")</f>
        <v>N/A</v>
      </c>
      <c r="BC479" s="79">
        <v>29.11</v>
      </c>
      <c r="BD479" s="57">
        <v>19.5</v>
      </c>
      <c r="BE479" s="57">
        <v>19.5</v>
      </c>
      <c r="BF479" s="57">
        <v>10.4</v>
      </c>
      <c r="BG479" s="15">
        <v>36</v>
      </c>
      <c r="BH479" s="122" t="s">
        <v>3551</v>
      </c>
      <c r="BI479" s="51" t="s">
        <v>4217</v>
      </c>
      <c r="BJ479" s="300" t="s">
        <v>4233</v>
      </c>
      <c r="BK479" s="300" t="s">
        <v>5904</v>
      </c>
      <c r="BL479" s="300" t="s">
        <v>5905</v>
      </c>
      <c r="BM479" s="300" t="s">
        <v>5898</v>
      </c>
      <c r="BN479" s="298" t="s">
        <v>4480</v>
      </c>
      <c r="BO479" s="298" t="s">
        <v>4235</v>
      </c>
      <c r="BP479" s="298"/>
      <c r="BQ479" s="298"/>
      <c r="BR479" s="298"/>
      <c r="BS479" s="298"/>
      <c r="BT479" s="417" t="s">
        <v>4552</v>
      </c>
      <c r="BU479" s="418" t="s">
        <v>4553</v>
      </c>
      <c r="BV479" s="417" t="s">
        <v>4554</v>
      </c>
      <c r="BW479" s="418" t="s">
        <v>4555</v>
      </c>
      <c r="BX479" s="96" t="str">
        <f t="shared" si="50"/>
        <v>MR316, 17x8, +25mm Offset, 6x120, 67mm Centerbore, Gloss Titanium</v>
      </c>
      <c r="BY479" s="83" t="s">
        <v>4044</v>
      </c>
      <c r="BZ479" s="83" t="s">
        <v>4045</v>
      </c>
      <c r="CA479" s="83" t="str">
        <f t="shared" si="48"/>
        <v>STREET (3XX)</v>
      </c>
    </row>
    <row r="480" spans="1:79" s="39" customFormat="1" ht="15" customHeight="1">
      <c r="A480" s="23">
        <f t="shared" si="49"/>
        <v>478</v>
      </c>
      <c r="B480" s="112" t="s">
        <v>84</v>
      </c>
      <c r="C480" s="112" t="s">
        <v>1072</v>
      </c>
      <c r="D480" s="306" t="s">
        <v>4193</v>
      </c>
      <c r="E480" s="94" t="str">
        <f>CONCATENATE(LEFT(D480,5),VLOOKUP(CONCATENATE(N480,"x",O480),'PART NUMBER GUIDE'!$B$9:$C$45,2,FALSE),VLOOKUP(CONCATENATE(P480, V480), 'PART NUMBER GUIDE'!$Q$6:$R$84, 2, FALSE),VLOOKUP(Y480,'PART NUMBER GUIDE'!$J$8:$K$37,2, FALSE),IF(U480="N/A",IF(ABS(S480)&lt;10,"0"&amp;ABS(S480),ABS(S480)),CONCATENATE(LEFT(U480,1),RIGHT(U480,1))), F480, G480)</f>
        <v>MR31678016525</v>
      </c>
      <c r="F480" s="93"/>
      <c r="G480" s="93"/>
      <c r="H480" s="81" t="s">
        <v>5498</v>
      </c>
      <c r="I480" s="356">
        <v>44351</v>
      </c>
      <c r="J480" s="87" t="s">
        <v>1265</v>
      </c>
      <c r="K480" s="400">
        <v>299</v>
      </c>
      <c r="L480" s="95">
        <f t="shared" ref="L480:L542" si="58">IF(J480="Coming Soon",K480,IF(J480="Active",K480,""))</f>
        <v>299</v>
      </c>
      <c r="M480" s="402"/>
      <c r="N480" s="300">
        <v>17</v>
      </c>
      <c r="O480" s="75">
        <v>8</v>
      </c>
      <c r="P480" s="105" t="str">
        <f t="shared" si="51"/>
        <v>6x135</v>
      </c>
      <c r="Q480" s="14">
        <v>6</v>
      </c>
      <c r="R480" s="93">
        <v>135</v>
      </c>
      <c r="S480" s="93">
        <v>25</v>
      </c>
      <c r="T480" s="43">
        <v>5.44</v>
      </c>
      <c r="U480" s="110" t="s">
        <v>85</v>
      </c>
      <c r="V480" s="17">
        <v>87</v>
      </c>
      <c r="W480" s="43">
        <v>25.83</v>
      </c>
      <c r="X480" s="52">
        <v>2650</v>
      </c>
      <c r="Y480" s="80" t="s">
        <v>2309</v>
      </c>
      <c r="Z480" s="302" t="s">
        <v>3002</v>
      </c>
      <c r="AA480" s="369" t="str">
        <f t="shared" si="52"/>
        <v>17x8, 6x135, 25 OS</v>
      </c>
      <c r="AB480" s="12" t="s">
        <v>1644</v>
      </c>
      <c r="AC480" s="92">
        <f>_xlfn.IFNA(VLOOKUP(AB480,ACCESSORIES!F:K,6,FALSE),"N/A")</f>
        <v>22</v>
      </c>
      <c r="AD480" s="15" t="s">
        <v>85</v>
      </c>
      <c r="AE480" s="15" t="s">
        <v>85</v>
      </c>
      <c r="AF480" s="82" t="s">
        <v>85</v>
      </c>
      <c r="AG480" s="82" t="s">
        <v>85</v>
      </c>
      <c r="AH480" s="9" t="str">
        <f>_xlfn.IFNA(VLOOKUP(AG480,ACCESSORIES!F:K,6,FALSE),"N/A")</f>
        <v>N/A</v>
      </c>
      <c r="AI480" s="83" t="s">
        <v>265</v>
      </c>
      <c r="AJ480" s="298" t="s">
        <v>85</v>
      </c>
      <c r="AK480" s="298" t="s">
        <v>85</v>
      </c>
      <c r="AL480" s="298" t="s">
        <v>85</v>
      </c>
      <c r="AM480" s="14">
        <v>16</v>
      </c>
      <c r="AN480" s="14">
        <v>175</v>
      </c>
      <c r="AO480" s="76">
        <v>7.6</v>
      </c>
      <c r="AP480" s="76">
        <v>23</v>
      </c>
      <c r="AQ480" s="76">
        <v>31.4</v>
      </c>
      <c r="AR480" s="76">
        <v>31.4</v>
      </c>
      <c r="AS480" s="76">
        <v>209.7</v>
      </c>
      <c r="AT480" s="111">
        <v>203</v>
      </c>
      <c r="AU480" s="86">
        <v>87</v>
      </c>
      <c r="AV480" s="55">
        <v>47</v>
      </c>
      <c r="AW480" s="55">
        <v>47</v>
      </c>
      <c r="AX480" s="55">
        <v>38</v>
      </c>
      <c r="AY480" s="3" t="s">
        <v>85</v>
      </c>
      <c r="AZ480" s="104" t="str">
        <f>_xlfn.IFNA(VLOOKUP(AY480,ACCESSORIES!F:K,6,FALSE),"N/A")</f>
        <v>N/A</v>
      </c>
      <c r="BA480" s="3" t="s">
        <v>85</v>
      </c>
      <c r="BB480" s="104" t="str">
        <f>_xlfn.IFNA(VLOOKUP(BA480,ACCESSORIES!F:K,6,FALSE),"N/A")</f>
        <v>N/A</v>
      </c>
      <c r="BC480" s="79">
        <v>30.35</v>
      </c>
      <c r="BD480" s="57">
        <v>19.5</v>
      </c>
      <c r="BE480" s="57">
        <v>19.5</v>
      </c>
      <c r="BF480" s="57">
        <v>10.4</v>
      </c>
      <c r="BG480" s="15">
        <v>36</v>
      </c>
      <c r="BH480" s="122" t="s">
        <v>3551</v>
      </c>
      <c r="BI480" s="51" t="s">
        <v>4217</v>
      </c>
      <c r="BJ480" s="300" t="s">
        <v>4233</v>
      </c>
      <c r="BK480" s="300" t="s">
        <v>5904</v>
      </c>
      <c r="BL480" s="300" t="s">
        <v>5905</v>
      </c>
      <c r="BM480" s="300" t="s">
        <v>5898</v>
      </c>
      <c r="BN480" s="298" t="s">
        <v>4480</v>
      </c>
      <c r="BO480" s="298" t="s">
        <v>4235</v>
      </c>
      <c r="BP480" s="298"/>
      <c r="BQ480" s="298"/>
      <c r="BR480" s="298"/>
      <c r="BS480" s="298"/>
      <c r="BT480" s="417" t="s">
        <v>4548</v>
      </c>
      <c r="BU480" s="418" t="s">
        <v>4549</v>
      </c>
      <c r="BV480" s="417" t="s">
        <v>4551</v>
      </c>
      <c r="BW480" s="418" t="s">
        <v>4550</v>
      </c>
      <c r="BX480" s="96" t="str">
        <f t="shared" si="50"/>
        <v>MR316, 17x8, +25mm Offset, 6x135, 87mm Centerbore, Matte Black</v>
      </c>
      <c r="BY480" s="83" t="s">
        <v>4044</v>
      </c>
      <c r="BZ480" s="83" t="s">
        <v>4045</v>
      </c>
      <c r="CA480" s="83" t="str">
        <f t="shared" ref="CA480:CA542" si="59">C480</f>
        <v>STREET (3XX)</v>
      </c>
    </row>
    <row r="481" spans="1:79" s="39" customFormat="1" ht="15" customHeight="1">
      <c r="A481" s="23">
        <f t="shared" si="49"/>
        <v>479</v>
      </c>
      <c r="B481" s="112" t="s">
        <v>84</v>
      </c>
      <c r="C481" s="112" t="s">
        <v>1072</v>
      </c>
      <c r="D481" s="306" t="s">
        <v>4193</v>
      </c>
      <c r="E481" s="94" t="str">
        <f>CONCATENATE(LEFT(D481,5),VLOOKUP(CONCATENATE(N481,"x",O481),'PART NUMBER GUIDE'!$B$9:$C$45,2,FALSE),VLOOKUP(CONCATENATE(P481, V481), 'PART NUMBER GUIDE'!$Q$6:$R$84, 2, FALSE),VLOOKUP(Y481,'PART NUMBER GUIDE'!$J$8:$K$37,2, FALSE),IF(U481="N/A",IF(ABS(S481)&lt;10,"0"&amp;ABS(S481),ABS(S481)),CONCATENATE(LEFT(U481,1),RIGHT(U481,1))), F481, G481)</f>
        <v>MR31678016825</v>
      </c>
      <c r="F481" s="93"/>
      <c r="G481" s="93"/>
      <c r="H481" s="81" t="s">
        <v>5499</v>
      </c>
      <c r="I481" s="356">
        <v>44351</v>
      </c>
      <c r="J481" s="87" t="s">
        <v>1265</v>
      </c>
      <c r="K481" s="400">
        <v>299</v>
      </c>
      <c r="L481" s="95">
        <f t="shared" si="58"/>
        <v>299</v>
      </c>
      <c r="M481" s="402"/>
      <c r="N481" s="300">
        <v>17</v>
      </c>
      <c r="O481" s="75">
        <v>8</v>
      </c>
      <c r="P481" s="105" t="str">
        <f t="shared" si="51"/>
        <v>6x135</v>
      </c>
      <c r="Q481" s="14">
        <v>6</v>
      </c>
      <c r="R481" s="93">
        <v>135</v>
      </c>
      <c r="S481" s="93">
        <v>25</v>
      </c>
      <c r="T481" s="43">
        <v>5.44</v>
      </c>
      <c r="U481" s="110" t="s">
        <v>85</v>
      </c>
      <c r="V481" s="17">
        <v>87</v>
      </c>
      <c r="W481" s="43">
        <v>24.84</v>
      </c>
      <c r="X481" s="52">
        <v>2650</v>
      </c>
      <c r="Y481" s="80" t="s">
        <v>2661</v>
      </c>
      <c r="Z481" s="302" t="s">
        <v>3007</v>
      </c>
      <c r="AA481" s="369" t="str">
        <f t="shared" si="52"/>
        <v>17x8, 6x135, 25 OS</v>
      </c>
      <c r="AB481" s="12" t="s">
        <v>1644</v>
      </c>
      <c r="AC481" s="92">
        <f>_xlfn.IFNA(VLOOKUP(AB481,ACCESSORIES!F:K,6,FALSE),"N/A")</f>
        <v>22</v>
      </c>
      <c r="AD481" s="15" t="s">
        <v>85</v>
      </c>
      <c r="AE481" s="15" t="s">
        <v>85</v>
      </c>
      <c r="AF481" s="82" t="s">
        <v>85</v>
      </c>
      <c r="AG481" s="82" t="s">
        <v>85</v>
      </c>
      <c r="AH481" s="9" t="str">
        <f>_xlfn.IFNA(VLOOKUP(AG481,ACCESSORIES!F:K,6,FALSE),"N/A")</f>
        <v>N/A</v>
      </c>
      <c r="AI481" s="83" t="s">
        <v>265</v>
      </c>
      <c r="AJ481" s="298" t="s">
        <v>85</v>
      </c>
      <c r="AK481" s="298" t="s">
        <v>85</v>
      </c>
      <c r="AL481" s="298" t="s">
        <v>85</v>
      </c>
      <c r="AM481" s="14">
        <v>16</v>
      </c>
      <c r="AN481" s="14">
        <v>175</v>
      </c>
      <c r="AO481" s="76">
        <v>7.6</v>
      </c>
      <c r="AP481" s="76">
        <v>23</v>
      </c>
      <c r="AQ481" s="76">
        <v>31.4</v>
      </c>
      <c r="AR481" s="76">
        <v>31.4</v>
      </c>
      <c r="AS481" s="76">
        <v>209.7</v>
      </c>
      <c r="AT481" s="111">
        <v>203</v>
      </c>
      <c r="AU481" s="86">
        <v>87</v>
      </c>
      <c r="AV481" s="55">
        <v>47</v>
      </c>
      <c r="AW481" s="55">
        <v>47</v>
      </c>
      <c r="AX481" s="55">
        <v>38</v>
      </c>
      <c r="AY481" s="3" t="s">
        <v>85</v>
      </c>
      <c r="AZ481" s="104" t="str">
        <f>_xlfn.IFNA(VLOOKUP(AY481,ACCESSORIES!F:K,6,FALSE),"N/A")</f>
        <v>N/A</v>
      </c>
      <c r="BA481" s="3" t="s">
        <v>85</v>
      </c>
      <c r="BB481" s="104" t="str">
        <f>_xlfn.IFNA(VLOOKUP(BA481,ACCESSORIES!F:K,6,FALSE),"N/A")</f>
        <v>N/A</v>
      </c>
      <c r="BC481" s="79">
        <v>28.84</v>
      </c>
      <c r="BD481" s="57">
        <v>19.5</v>
      </c>
      <c r="BE481" s="57">
        <v>19.5</v>
      </c>
      <c r="BF481" s="57">
        <v>10.4</v>
      </c>
      <c r="BG481" s="15">
        <v>36</v>
      </c>
      <c r="BH481" s="122" t="s">
        <v>3551</v>
      </c>
      <c r="BI481" s="51" t="s">
        <v>4217</v>
      </c>
      <c r="BJ481" s="300" t="s">
        <v>4233</v>
      </c>
      <c r="BK481" s="300" t="s">
        <v>5904</v>
      </c>
      <c r="BL481" s="300" t="s">
        <v>5905</v>
      </c>
      <c r="BM481" s="300" t="s">
        <v>5898</v>
      </c>
      <c r="BN481" s="298" t="s">
        <v>4480</v>
      </c>
      <c r="BO481" s="298" t="s">
        <v>4235</v>
      </c>
      <c r="BP481" s="298"/>
      <c r="BQ481" s="298"/>
      <c r="BR481" s="298"/>
      <c r="BS481" s="298"/>
      <c r="BT481" s="417" t="s">
        <v>4552</v>
      </c>
      <c r="BU481" s="418" t="s">
        <v>4553</v>
      </c>
      <c r="BV481" s="417" t="s">
        <v>4554</v>
      </c>
      <c r="BW481" s="418" t="s">
        <v>4555</v>
      </c>
      <c r="BX481" s="96" t="str">
        <f t="shared" si="50"/>
        <v>MR316, 17x8, +25mm Offset, 6x135, 87mm Centerbore, Gloss Titanium</v>
      </c>
      <c r="BY481" s="83" t="s">
        <v>4044</v>
      </c>
      <c r="BZ481" s="83" t="s">
        <v>4045</v>
      </c>
      <c r="CA481" s="83" t="str">
        <f t="shared" si="59"/>
        <v>STREET (3XX)</v>
      </c>
    </row>
    <row r="482" spans="1:79" s="39" customFormat="1" ht="15" customHeight="1">
      <c r="A482" s="23">
        <f t="shared" si="49"/>
        <v>480</v>
      </c>
      <c r="B482" s="112" t="s">
        <v>84</v>
      </c>
      <c r="C482" s="112" t="s">
        <v>1072</v>
      </c>
      <c r="D482" s="306" t="s">
        <v>4193</v>
      </c>
      <c r="E482" s="94" t="str">
        <f>CONCATENATE(LEFT(D482,5),VLOOKUP(CONCATENATE(N482,"x",O482),'PART NUMBER GUIDE'!$B$9:$C$45,2,FALSE),VLOOKUP(CONCATENATE(P482, V482), 'PART NUMBER GUIDE'!$Q$6:$R$84, 2, FALSE),VLOOKUP(Y482,'PART NUMBER GUIDE'!$J$8:$K$37,2, FALSE),IF(U482="N/A",IF(ABS(S482)&lt;10,"0"&amp;ABS(S482),ABS(S482)),CONCATENATE(LEFT(U482,1),RIGHT(U482,1))), F482, G482)</f>
        <v>MR31678060525</v>
      </c>
      <c r="F482" s="93"/>
      <c r="G482" s="93"/>
      <c r="H482" s="81" t="s">
        <v>5500</v>
      </c>
      <c r="I482" s="356">
        <v>44351</v>
      </c>
      <c r="J482" s="87" t="s">
        <v>1265</v>
      </c>
      <c r="K482" s="400">
        <v>299</v>
      </c>
      <c r="L482" s="95">
        <f t="shared" si="58"/>
        <v>299</v>
      </c>
      <c r="M482" s="402"/>
      <c r="N482" s="300">
        <v>17</v>
      </c>
      <c r="O482" s="75">
        <v>8</v>
      </c>
      <c r="P482" s="105" t="str">
        <f t="shared" si="51"/>
        <v>6x5.5</v>
      </c>
      <c r="Q482" s="14">
        <v>6</v>
      </c>
      <c r="R482" s="93">
        <v>5.5</v>
      </c>
      <c r="S482" s="93">
        <v>25</v>
      </c>
      <c r="T482" s="43">
        <v>5.44</v>
      </c>
      <c r="U482" s="110" t="s">
        <v>85</v>
      </c>
      <c r="V482" s="17">
        <v>106.25</v>
      </c>
      <c r="W482" s="43">
        <v>23.52</v>
      </c>
      <c r="X482" s="52">
        <v>2650</v>
      </c>
      <c r="Y482" s="80" t="s">
        <v>2309</v>
      </c>
      <c r="Z482" s="302" t="s">
        <v>3002</v>
      </c>
      <c r="AA482" s="369" t="str">
        <f t="shared" si="52"/>
        <v>17x8, 6x5.5, 25 OS</v>
      </c>
      <c r="AB482" s="12" t="s">
        <v>1642</v>
      </c>
      <c r="AC482" s="92">
        <f>_xlfn.IFNA(VLOOKUP(AB482,ACCESSORIES!F:K,6,FALSE),"N/A")</f>
        <v>22</v>
      </c>
      <c r="AD482" s="15" t="s">
        <v>85</v>
      </c>
      <c r="AE482" s="15" t="s">
        <v>85</v>
      </c>
      <c r="AF482" s="82" t="s">
        <v>85</v>
      </c>
      <c r="AG482" s="82" t="s">
        <v>85</v>
      </c>
      <c r="AH482" s="9" t="str">
        <f>_xlfn.IFNA(VLOOKUP(AG482,ACCESSORIES!F:K,6,FALSE),"N/A")</f>
        <v>N/A</v>
      </c>
      <c r="AI482" s="83" t="s">
        <v>265</v>
      </c>
      <c r="AJ482" s="298" t="s">
        <v>1712</v>
      </c>
      <c r="AK482" s="41">
        <f>VLOOKUP(AJ482,ACCESSORIES!F:K,6,FALSE)</f>
        <v>2.75</v>
      </c>
      <c r="AL482" s="83">
        <v>78.3</v>
      </c>
      <c r="AM482" s="14">
        <v>16</v>
      </c>
      <c r="AN482" s="14">
        <v>175</v>
      </c>
      <c r="AO482" s="76">
        <v>7.6</v>
      </c>
      <c r="AP482" s="76">
        <v>23</v>
      </c>
      <c r="AQ482" s="76">
        <v>31.4</v>
      </c>
      <c r="AR482" s="76">
        <v>31.4</v>
      </c>
      <c r="AS482" s="76">
        <v>209.7</v>
      </c>
      <c r="AT482" s="111">
        <v>203</v>
      </c>
      <c r="AU482" s="86">
        <v>106.25</v>
      </c>
      <c r="AV482" s="55">
        <v>47</v>
      </c>
      <c r="AW482" s="55">
        <v>47</v>
      </c>
      <c r="AX482" s="55">
        <v>38</v>
      </c>
      <c r="AY482" s="3" t="s">
        <v>85</v>
      </c>
      <c r="AZ482" s="104" t="str">
        <f>_xlfn.IFNA(VLOOKUP(AY482,ACCESSORIES!F:K,6,FALSE),"N/A")</f>
        <v>N/A</v>
      </c>
      <c r="BA482" s="3" t="s">
        <v>85</v>
      </c>
      <c r="BB482" s="104" t="str">
        <f>_xlfn.IFNA(VLOOKUP(BA482,ACCESSORIES!F:K,6,FALSE),"N/A")</f>
        <v>N/A</v>
      </c>
      <c r="BC482" s="79">
        <v>28.37</v>
      </c>
      <c r="BD482" s="57">
        <v>19.5</v>
      </c>
      <c r="BE482" s="57">
        <v>19.5</v>
      </c>
      <c r="BF482" s="57">
        <v>10.4</v>
      </c>
      <c r="BG482" s="15">
        <v>36</v>
      </c>
      <c r="BH482" s="122" t="s">
        <v>3551</v>
      </c>
      <c r="BI482" s="51" t="s">
        <v>4217</v>
      </c>
      <c r="BJ482" s="300" t="s">
        <v>4233</v>
      </c>
      <c r="BK482" s="300" t="s">
        <v>5904</v>
      </c>
      <c r="BL482" s="300" t="s">
        <v>5905</v>
      </c>
      <c r="BM482" s="300" t="s">
        <v>5898</v>
      </c>
      <c r="BN482" s="298" t="s">
        <v>4480</v>
      </c>
      <c r="BO482" s="298" t="s">
        <v>4235</v>
      </c>
      <c r="BP482" s="298"/>
      <c r="BQ482" s="298"/>
      <c r="BR482" s="298"/>
      <c r="BS482" s="298"/>
      <c r="BT482" s="417" t="s">
        <v>4548</v>
      </c>
      <c r="BU482" s="418" t="s">
        <v>4549</v>
      </c>
      <c r="BV482" s="417" t="s">
        <v>4551</v>
      </c>
      <c r="BW482" s="418" t="s">
        <v>4550</v>
      </c>
      <c r="BX482" s="96" t="str">
        <f t="shared" si="50"/>
        <v>MR316, 17x8, +25mm Offset, 6x5.5, 106.25mm Centerbore, Matte Black</v>
      </c>
      <c r="BY482" s="83" t="s">
        <v>4044</v>
      </c>
      <c r="BZ482" s="83" t="s">
        <v>4045</v>
      </c>
      <c r="CA482" s="83" t="str">
        <f t="shared" si="59"/>
        <v>STREET (3XX)</v>
      </c>
    </row>
    <row r="483" spans="1:79" s="39" customFormat="1" ht="15" customHeight="1">
      <c r="A483" s="23">
        <f t="shared" si="49"/>
        <v>481</v>
      </c>
      <c r="B483" s="112" t="s">
        <v>84</v>
      </c>
      <c r="C483" s="112" t="s">
        <v>1072</v>
      </c>
      <c r="D483" s="306" t="s">
        <v>4193</v>
      </c>
      <c r="E483" s="94" t="str">
        <f>CONCATENATE(LEFT(D483,5),VLOOKUP(CONCATENATE(N483,"x",O483),'PART NUMBER GUIDE'!$B$9:$C$45,2,FALSE),VLOOKUP(CONCATENATE(P483, V483), 'PART NUMBER GUIDE'!$Q$6:$R$84, 2, FALSE),VLOOKUP(Y483,'PART NUMBER GUIDE'!$J$8:$K$37,2, FALSE),IF(U483="N/A",IF(ABS(S483)&lt;10,"0"&amp;ABS(S483),ABS(S483)),CONCATENATE(LEFT(U483,1),RIGHT(U483,1))), F483, G483)</f>
        <v>MR31678060825</v>
      </c>
      <c r="F483" s="93"/>
      <c r="G483" s="93"/>
      <c r="H483" s="81" t="s">
        <v>5501</v>
      </c>
      <c r="I483" s="356">
        <v>44351</v>
      </c>
      <c r="J483" s="87" t="s">
        <v>1265</v>
      </c>
      <c r="K483" s="400">
        <v>299</v>
      </c>
      <c r="L483" s="95">
        <f t="shared" si="58"/>
        <v>299</v>
      </c>
      <c r="M483" s="402"/>
      <c r="N483" s="300">
        <v>17</v>
      </c>
      <c r="O483" s="75">
        <v>8</v>
      </c>
      <c r="P483" s="105" t="str">
        <f t="shared" si="51"/>
        <v>6x5.5</v>
      </c>
      <c r="Q483" s="14">
        <v>6</v>
      </c>
      <c r="R483" s="93">
        <v>5.5</v>
      </c>
      <c r="S483" s="93">
        <v>25</v>
      </c>
      <c r="T483" s="43">
        <v>5.44</v>
      </c>
      <c r="U483" s="110" t="s">
        <v>85</v>
      </c>
      <c r="V483" s="17">
        <v>106.25</v>
      </c>
      <c r="W483" s="43">
        <v>23.44</v>
      </c>
      <c r="X483" s="52">
        <v>2650</v>
      </c>
      <c r="Y483" s="80" t="s">
        <v>2661</v>
      </c>
      <c r="Z483" s="302" t="s">
        <v>3007</v>
      </c>
      <c r="AA483" s="369" t="str">
        <f t="shared" si="52"/>
        <v>17x8, 6x5.5, 25 OS</v>
      </c>
      <c r="AB483" s="12" t="s">
        <v>1642</v>
      </c>
      <c r="AC483" s="92">
        <f>_xlfn.IFNA(VLOOKUP(AB483,ACCESSORIES!F:K,6,FALSE),"N/A")</f>
        <v>22</v>
      </c>
      <c r="AD483" s="15" t="s">
        <v>85</v>
      </c>
      <c r="AE483" s="15" t="s">
        <v>85</v>
      </c>
      <c r="AF483" s="82" t="s">
        <v>85</v>
      </c>
      <c r="AG483" s="82" t="s">
        <v>85</v>
      </c>
      <c r="AH483" s="9" t="str">
        <f>_xlfn.IFNA(VLOOKUP(AG483,ACCESSORIES!F:K,6,FALSE),"N/A")</f>
        <v>N/A</v>
      </c>
      <c r="AI483" s="83" t="s">
        <v>265</v>
      </c>
      <c r="AJ483" s="298" t="s">
        <v>1712</v>
      </c>
      <c r="AK483" s="41">
        <f>VLOOKUP(AJ483,ACCESSORIES!F:K,6,FALSE)</f>
        <v>2.75</v>
      </c>
      <c r="AL483" s="83">
        <v>78.3</v>
      </c>
      <c r="AM483" s="14">
        <v>16</v>
      </c>
      <c r="AN483" s="14">
        <v>175</v>
      </c>
      <c r="AO483" s="76">
        <v>7.6</v>
      </c>
      <c r="AP483" s="76">
        <v>23</v>
      </c>
      <c r="AQ483" s="76">
        <v>31.4</v>
      </c>
      <c r="AR483" s="76">
        <v>31.4</v>
      </c>
      <c r="AS483" s="76">
        <v>209.7</v>
      </c>
      <c r="AT483" s="111">
        <v>203</v>
      </c>
      <c r="AU483" s="86">
        <v>106.25</v>
      </c>
      <c r="AV483" s="55">
        <v>47</v>
      </c>
      <c r="AW483" s="55">
        <v>47</v>
      </c>
      <c r="AX483" s="55">
        <v>38</v>
      </c>
      <c r="AY483" s="3" t="s">
        <v>85</v>
      </c>
      <c r="AZ483" s="104" t="str">
        <f>_xlfn.IFNA(VLOOKUP(AY483,ACCESSORIES!F:K,6,FALSE),"N/A")</f>
        <v>N/A</v>
      </c>
      <c r="BA483" s="3" t="s">
        <v>85</v>
      </c>
      <c r="BB483" s="104" t="str">
        <f>_xlfn.IFNA(VLOOKUP(BA483,ACCESSORIES!F:K,6,FALSE),"N/A")</f>
        <v>N/A</v>
      </c>
      <c r="BC483" s="79">
        <v>28.18</v>
      </c>
      <c r="BD483" s="57">
        <v>19.5</v>
      </c>
      <c r="BE483" s="57">
        <v>19.5</v>
      </c>
      <c r="BF483" s="57">
        <v>10.4</v>
      </c>
      <c r="BG483" s="15">
        <v>36</v>
      </c>
      <c r="BH483" s="122" t="s">
        <v>3551</v>
      </c>
      <c r="BI483" s="51" t="s">
        <v>4217</v>
      </c>
      <c r="BJ483" s="300" t="s">
        <v>4233</v>
      </c>
      <c r="BK483" s="300" t="s">
        <v>5904</v>
      </c>
      <c r="BL483" s="300" t="s">
        <v>5905</v>
      </c>
      <c r="BM483" s="300" t="s">
        <v>5898</v>
      </c>
      <c r="BN483" s="298" t="s">
        <v>4480</v>
      </c>
      <c r="BO483" s="298" t="s">
        <v>4235</v>
      </c>
      <c r="BP483" s="298"/>
      <c r="BQ483" s="298"/>
      <c r="BR483" s="298"/>
      <c r="BS483" s="298"/>
      <c r="BT483" s="417" t="s">
        <v>4552</v>
      </c>
      <c r="BU483" s="418" t="s">
        <v>4553</v>
      </c>
      <c r="BV483" s="417" t="s">
        <v>4554</v>
      </c>
      <c r="BW483" s="418" t="s">
        <v>4555</v>
      </c>
      <c r="BX483" s="96" t="str">
        <f t="shared" si="50"/>
        <v>MR316, 17x8, +25mm Offset, 6x5.5, 106.25mm Centerbore, Gloss Titanium</v>
      </c>
      <c r="BY483" s="83" t="s">
        <v>4044</v>
      </c>
      <c r="BZ483" s="83" t="s">
        <v>4045</v>
      </c>
      <c r="CA483" s="83" t="str">
        <f t="shared" si="59"/>
        <v>STREET (3XX)</v>
      </c>
    </row>
    <row r="484" spans="1:79" s="39" customFormat="1" ht="15" customHeight="1">
      <c r="A484" s="23">
        <f t="shared" si="49"/>
        <v>482</v>
      </c>
      <c r="B484" s="306" t="s">
        <v>84</v>
      </c>
      <c r="C484" s="306" t="s">
        <v>1072</v>
      </c>
      <c r="D484" s="306" t="s">
        <v>4193</v>
      </c>
      <c r="E484" s="149" t="str">
        <f>CONCATENATE(LEFT(D484,5),VLOOKUP(CONCATENATE(N484,"x",O484),'PART NUMBER GUIDE'!$B$9:$C$45,2,FALSE),VLOOKUP(CONCATENATE(P484, V484), 'PART NUMBER GUIDE'!$Q$6:$R$84, 2, FALSE),VLOOKUP(Y484,'PART NUMBER GUIDE'!$J$8:$K$37,2, FALSE),IF(U484="N/A",IF(ABS(S484)&lt;10,"0"&amp;ABS(S484),ABS(S484)),CONCATENATE(LEFT(U484,1),RIGHT(U484,1))), F484, G484)</f>
        <v>MR31678550500</v>
      </c>
      <c r="F484" s="93"/>
      <c r="G484" s="93"/>
      <c r="H484" s="307" t="s">
        <v>4194</v>
      </c>
      <c r="I484" s="376">
        <v>43815</v>
      </c>
      <c r="J484" s="87" t="s">
        <v>1265</v>
      </c>
      <c r="K484" s="400">
        <v>299</v>
      </c>
      <c r="L484" s="95">
        <f t="shared" si="58"/>
        <v>299</v>
      </c>
      <c r="M484" s="402"/>
      <c r="N484" s="300">
        <v>17</v>
      </c>
      <c r="O484" s="308">
        <v>8.5</v>
      </c>
      <c r="P484" s="105" t="str">
        <f t="shared" si="51"/>
        <v>5x5</v>
      </c>
      <c r="Q484" s="301">
        <v>5</v>
      </c>
      <c r="R484" s="300">
        <v>5</v>
      </c>
      <c r="S484" s="300">
        <v>0</v>
      </c>
      <c r="T484" s="305">
        <v>4.75</v>
      </c>
      <c r="U484" s="110" t="s">
        <v>85</v>
      </c>
      <c r="V484" s="17">
        <v>71.5</v>
      </c>
      <c r="W484" s="8">
        <v>26.32</v>
      </c>
      <c r="X484" s="52">
        <v>2650</v>
      </c>
      <c r="Y484" s="80" t="s">
        <v>2309</v>
      </c>
      <c r="Z484" s="302" t="s">
        <v>3002</v>
      </c>
      <c r="AA484" s="369" t="str">
        <f t="shared" si="52"/>
        <v>17x8.5, 5x5, 0 OS</v>
      </c>
      <c r="AB484" s="298" t="s">
        <v>1644</v>
      </c>
      <c r="AC484" s="92">
        <f>_xlfn.IFNA(VLOOKUP(AB484,ACCESSORIES!F:K,6,FALSE),"N/A")</f>
        <v>22</v>
      </c>
      <c r="AD484" s="15" t="s">
        <v>85</v>
      </c>
      <c r="AE484" s="15" t="s">
        <v>85</v>
      </c>
      <c r="AF484" s="82" t="s">
        <v>85</v>
      </c>
      <c r="AG484" s="82" t="s">
        <v>85</v>
      </c>
      <c r="AH484" s="9" t="str">
        <f>_xlfn.IFNA(VLOOKUP(AG484,ACCESSORIES!F:K,6,FALSE),"N/A")</f>
        <v>N/A</v>
      </c>
      <c r="AI484" s="83" t="s">
        <v>265</v>
      </c>
      <c r="AJ484" s="298" t="s">
        <v>85</v>
      </c>
      <c r="AK484" s="298" t="s">
        <v>85</v>
      </c>
      <c r="AL484" s="298" t="s">
        <v>85</v>
      </c>
      <c r="AM484" s="301">
        <v>16</v>
      </c>
      <c r="AN484" s="301">
        <v>170</v>
      </c>
      <c r="AO484" s="314">
        <v>7.7</v>
      </c>
      <c r="AP484" s="314">
        <v>22.9</v>
      </c>
      <c r="AQ484" s="314">
        <v>38</v>
      </c>
      <c r="AR484" s="314">
        <v>48</v>
      </c>
      <c r="AS484" s="314">
        <v>207</v>
      </c>
      <c r="AT484" s="315">
        <v>203</v>
      </c>
      <c r="AU484" s="305">
        <v>71.5</v>
      </c>
      <c r="AV484" s="55">
        <v>40</v>
      </c>
      <c r="AW484" s="55">
        <v>40</v>
      </c>
      <c r="AX484" s="312">
        <v>70</v>
      </c>
      <c r="AY484" s="3" t="s">
        <v>85</v>
      </c>
      <c r="AZ484" s="104" t="str">
        <f>_xlfn.IFNA(VLOOKUP(AY484,ACCESSORIES!F:K,6,FALSE),"N/A")</f>
        <v>N/A</v>
      </c>
      <c r="BA484" s="3" t="s">
        <v>85</v>
      </c>
      <c r="BB484" s="104" t="str">
        <f>_xlfn.IFNA(VLOOKUP(BA484,ACCESSORIES!F:K,6,FALSE),"N/A")</f>
        <v>N/A</v>
      </c>
      <c r="BC484" s="79">
        <v>31.97</v>
      </c>
      <c r="BD484" s="299">
        <v>19.7</v>
      </c>
      <c r="BE484" s="299">
        <v>19.7</v>
      </c>
      <c r="BF484" s="299">
        <v>11</v>
      </c>
      <c r="BG484" s="82">
        <v>36</v>
      </c>
      <c r="BH484" s="122" t="s">
        <v>3551</v>
      </c>
      <c r="BI484" s="51" t="s">
        <v>4217</v>
      </c>
      <c r="BJ484" s="300" t="s">
        <v>4233</v>
      </c>
      <c r="BK484" s="300" t="s">
        <v>5904</v>
      </c>
      <c r="BL484" s="300" t="s">
        <v>5905</v>
      </c>
      <c r="BM484" s="300" t="s">
        <v>5898</v>
      </c>
      <c r="BN484" s="298" t="s">
        <v>4480</v>
      </c>
      <c r="BO484" s="298" t="s">
        <v>4235</v>
      </c>
      <c r="BP484" s="298"/>
      <c r="BQ484" s="298"/>
      <c r="BR484" s="298"/>
      <c r="BS484" s="298"/>
      <c r="BT484" s="417" t="s">
        <v>4545</v>
      </c>
      <c r="BU484" s="418" t="s">
        <v>4544</v>
      </c>
      <c r="BV484" s="417" t="s">
        <v>4547</v>
      </c>
      <c r="BW484" s="418" t="s">
        <v>4546</v>
      </c>
      <c r="BX484" s="96" t="str">
        <f t="shared" si="50"/>
        <v>MR316, 17x8.5, 0mm Offset, 5x5, 71.5mm Centerbore, Matte Black</v>
      </c>
      <c r="BY484" s="83" t="s">
        <v>4044</v>
      </c>
      <c r="BZ484" s="83" t="s">
        <v>4045</v>
      </c>
      <c r="CA484" s="83" t="str">
        <f t="shared" si="59"/>
        <v>STREET (3XX)</v>
      </c>
    </row>
    <row r="485" spans="1:79" s="39" customFormat="1" ht="15" customHeight="1">
      <c r="A485" s="23">
        <f t="shared" si="49"/>
        <v>483</v>
      </c>
      <c r="B485" s="306" t="s">
        <v>84</v>
      </c>
      <c r="C485" s="306" t="s">
        <v>1072</v>
      </c>
      <c r="D485" s="306" t="s">
        <v>4193</v>
      </c>
      <c r="E485" s="149" t="str">
        <f>CONCATENATE(LEFT(D485,5),VLOOKUP(CONCATENATE(N485,"x",O485),'PART NUMBER GUIDE'!$B$9:$C$45,2,FALSE),VLOOKUP(CONCATENATE(P485, V485), 'PART NUMBER GUIDE'!$Q$6:$R$84, 2, FALSE),VLOOKUP(Y485,'PART NUMBER GUIDE'!$J$8:$K$37,2, FALSE),IF(U485="N/A",IF(ABS(S485)&lt;10,"0"&amp;ABS(S485),ABS(S485)),CONCATENATE(LEFT(U485,1),RIGHT(U485,1))), F485, G485)</f>
        <v>MR31678550800</v>
      </c>
      <c r="F485" s="93"/>
      <c r="G485" s="93"/>
      <c r="H485" s="307" t="s">
        <v>4195</v>
      </c>
      <c r="I485" s="376">
        <v>43815</v>
      </c>
      <c r="J485" s="87" t="s">
        <v>1265</v>
      </c>
      <c r="K485" s="400">
        <v>299</v>
      </c>
      <c r="L485" s="95">
        <f t="shared" si="58"/>
        <v>299</v>
      </c>
      <c r="M485" s="402"/>
      <c r="N485" s="300">
        <v>17</v>
      </c>
      <c r="O485" s="308">
        <v>8.5</v>
      </c>
      <c r="P485" s="105" t="str">
        <f t="shared" si="51"/>
        <v>5x5</v>
      </c>
      <c r="Q485" s="301">
        <v>5</v>
      </c>
      <c r="R485" s="300">
        <v>5</v>
      </c>
      <c r="S485" s="300">
        <v>0</v>
      </c>
      <c r="T485" s="305">
        <v>4.75</v>
      </c>
      <c r="U485" s="309" t="s">
        <v>85</v>
      </c>
      <c r="V485" s="17">
        <v>71.5</v>
      </c>
      <c r="W485" s="8">
        <v>24.7</v>
      </c>
      <c r="X485" s="52">
        <v>2650</v>
      </c>
      <c r="Y485" s="80" t="s">
        <v>2661</v>
      </c>
      <c r="Z485" s="302" t="s">
        <v>3007</v>
      </c>
      <c r="AA485" s="369" t="str">
        <f t="shared" si="52"/>
        <v>17x8.5, 5x5, 0 OS</v>
      </c>
      <c r="AB485" s="298" t="s">
        <v>1644</v>
      </c>
      <c r="AC485" s="92">
        <f>_xlfn.IFNA(VLOOKUP(AB485,ACCESSORIES!F:K,6,FALSE),"N/A")</f>
        <v>22</v>
      </c>
      <c r="AD485" s="303" t="s">
        <v>85</v>
      </c>
      <c r="AE485" s="304" t="s">
        <v>85</v>
      </c>
      <c r="AF485" s="82" t="s">
        <v>85</v>
      </c>
      <c r="AG485" s="82" t="s">
        <v>85</v>
      </c>
      <c r="AH485" s="9" t="str">
        <f>_xlfn.IFNA(VLOOKUP(AG485,ACCESSORIES!F:K,6,FALSE),"N/A")</f>
        <v>N/A</v>
      </c>
      <c r="AI485" s="83" t="s">
        <v>265</v>
      </c>
      <c r="AJ485" s="298" t="s">
        <v>85</v>
      </c>
      <c r="AK485" s="298" t="s">
        <v>85</v>
      </c>
      <c r="AL485" s="298" t="s">
        <v>85</v>
      </c>
      <c r="AM485" s="301">
        <v>16</v>
      </c>
      <c r="AN485" s="301">
        <v>170</v>
      </c>
      <c r="AO485" s="314">
        <v>7.7</v>
      </c>
      <c r="AP485" s="314">
        <v>22.9</v>
      </c>
      <c r="AQ485" s="314">
        <v>38</v>
      </c>
      <c r="AR485" s="314">
        <v>48</v>
      </c>
      <c r="AS485" s="314">
        <v>207</v>
      </c>
      <c r="AT485" s="315">
        <v>203</v>
      </c>
      <c r="AU485" s="305">
        <v>71.5</v>
      </c>
      <c r="AV485" s="55">
        <v>40</v>
      </c>
      <c r="AW485" s="55">
        <v>40</v>
      </c>
      <c r="AX485" s="312">
        <v>70</v>
      </c>
      <c r="AY485" s="3" t="s">
        <v>85</v>
      </c>
      <c r="AZ485" s="104" t="str">
        <f>_xlfn.IFNA(VLOOKUP(AY485,ACCESSORIES!F:K,6,FALSE),"N/A")</f>
        <v>N/A</v>
      </c>
      <c r="BA485" s="3" t="s">
        <v>85</v>
      </c>
      <c r="BB485" s="104" t="str">
        <f>_xlfn.IFNA(VLOOKUP(BA485,ACCESSORIES!F:K,6,FALSE),"N/A")</f>
        <v>N/A</v>
      </c>
      <c r="BC485" s="79">
        <v>28.7</v>
      </c>
      <c r="BD485" s="299">
        <v>19.7</v>
      </c>
      <c r="BE485" s="299">
        <v>19.7</v>
      </c>
      <c r="BF485" s="299">
        <v>11</v>
      </c>
      <c r="BG485" s="82">
        <v>36</v>
      </c>
      <c r="BH485" s="122" t="s">
        <v>3551</v>
      </c>
      <c r="BI485" s="51" t="s">
        <v>4217</v>
      </c>
      <c r="BJ485" s="300" t="s">
        <v>4233</v>
      </c>
      <c r="BK485" s="300" t="s">
        <v>5904</v>
      </c>
      <c r="BL485" s="300" t="s">
        <v>5905</v>
      </c>
      <c r="BM485" s="300" t="s">
        <v>5898</v>
      </c>
      <c r="BN485" s="298" t="s">
        <v>4480</v>
      </c>
      <c r="BO485" s="298" t="s">
        <v>4235</v>
      </c>
      <c r="BP485" s="298"/>
      <c r="BQ485" s="298"/>
      <c r="BR485" s="298"/>
      <c r="BS485" s="298"/>
      <c r="BT485" s="417" t="s">
        <v>4540</v>
      </c>
      <c r="BU485" s="418" t="s">
        <v>4541</v>
      </c>
      <c r="BV485" s="417" t="s">
        <v>4543</v>
      </c>
      <c r="BW485" s="418" t="s">
        <v>4542</v>
      </c>
      <c r="BX485" s="96" t="str">
        <f t="shared" si="50"/>
        <v>MR316, 17x8.5, 0mm Offset, 5x5, 71.5mm Centerbore, Gloss Titanium</v>
      </c>
      <c r="BY485" s="83" t="s">
        <v>4044</v>
      </c>
      <c r="BZ485" s="83" t="s">
        <v>4045</v>
      </c>
      <c r="CA485" s="83" t="str">
        <f t="shared" si="59"/>
        <v>STREET (3XX)</v>
      </c>
    </row>
    <row r="486" spans="1:79" s="39" customFormat="1" ht="15" customHeight="1">
      <c r="A486" s="23">
        <f t="shared" si="49"/>
        <v>484</v>
      </c>
      <c r="B486" s="306" t="s">
        <v>84</v>
      </c>
      <c r="C486" s="306" t="s">
        <v>1072</v>
      </c>
      <c r="D486" s="306" t="s">
        <v>4193</v>
      </c>
      <c r="E486" s="149" t="str">
        <f>CONCATENATE(LEFT(D486,5),VLOOKUP(CONCATENATE(N486,"x",O486),'PART NUMBER GUIDE'!$B$9:$C$45,2,FALSE),VLOOKUP(CONCATENATE(P486, V486), 'PART NUMBER GUIDE'!$Q$6:$R$84, 2, FALSE),VLOOKUP(Y486,'PART NUMBER GUIDE'!$J$8:$K$37,2, FALSE),IF(U486="N/A",IF(ABS(S486)&lt;10,"0"&amp;ABS(S486),ABS(S486)),CONCATENATE(LEFT(U486,1),RIGHT(U486,1))), F486, G486)</f>
        <v>MR31678558500</v>
      </c>
      <c r="F486" s="93"/>
      <c r="G486" s="93"/>
      <c r="H486" s="307" t="s">
        <v>4196</v>
      </c>
      <c r="I486" s="376">
        <v>43815</v>
      </c>
      <c r="J486" s="87" t="s">
        <v>1265</v>
      </c>
      <c r="K486" s="400">
        <v>299</v>
      </c>
      <c r="L486" s="95">
        <f t="shared" si="58"/>
        <v>299</v>
      </c>
      <c r="M486" s="402"/>
      <c r="N486" s="300">
        <v>17</v>
      </c>
      <c r="O486" s="308">
        <v>8.5</v>
      </c>
      <c r="P486" s="105" t="str">
        <f t="shared" si="51"/>
        <v>5x150</v>
      </c>
      <c r="Q486" s="301">
        <v>5</v>
      </c>
      <c r="R486" s="300">
        <v>150</v>
      </c>
      <c r="S486" s="300">
        <v>0</v>
      </c>
      <c r="T486" s="305">
        <v>4.75</v>
      </c>
      <c r="U486" s="309" t="s">
        <v>85</v>
      </c>
      <c r="V486" s="17">
        <v>110.5</v>
      </c>
      <c r="W486" s="8">
        <v>24.7</v>
      </c>
      <c r="X486" s="52">
        <v>2650</v>
      </c>
      <c r="Y486" s="80" t="s">
        <v>2309</v>
      </c>
      <c r="Z486" s="302" t="s">
        <v>3002</v>
      </c>
      <c r="AA486" s="369" t="str">
        <f t="shared" si="52"/>
        <v>17x8.5, 5x150, 0 OS</v>
      </c>
      <c r="AB486" s="298" t="s">
        <v>1642</v>
      </c>
      <c r="AC486" s="92">
        <f>_xlfn.IFNA(VLOOKUP(AB486,ACCESSORIES!F:K,6,FALSE),"N/A")</f>
        <v>22</v>
      </c>
      <c r="AD486" s="303" t="s">
        <v>85</v>
      </c>
      <c r="AE486" s="304" t="s">
        <v>85</v>
      </c>
      <c r="AF486" s="82" t="s">
        <v>85</v>
      </c>
      <c r="AG486" s="82" t="s">
        <v>85</v>
      </c>
      <c r="AH486" s="9" t="str">
        <f>_xlfn.IFNA(VLOOKUP(AG486,ACCESSORIES!F:K,6,FALSE),"N/A")</f>
        <v>N/A</v>
      </c>
      <c r="AI486" s="83" t="s">
        <v>265</v>
      </c>
      <c r="AJ486" s="298" t="s">
        <v>85</v>
      </c>
      <c r="AK486" s="298" t="s">
        <v>85</v>
      </c>
      <c r="AL486" s="83" t="s">
        <v>85</v>
      </c>
      <c r="AM486" s="301">
        <v>16</v>
      </c>
      <c r="AN486" s="301">
        <v>180</v>
      </c>
      <c r="AO486" s="314">
        <v>3</v>
      </c>
      <c r="AP486" s="314">
        <v>18.8</v>
      </c>
      <c r="AQ486" s="314">
        <v>38</v>
      </c>
      <c r="AR486" s="314">
        <v>48</v>
      </c>
      <c r="AS486" s="314">
        <v>207</v>
      </c>
      <c r="AT486" s="315">
        <v>203</v>
      </c>
      <c r="AU486" s="305">
        <v>110.5</v>
      </c>
      <c r="AV486" s="55">
        <v>40</v>
      </c>
      <c r="AW486" s="55">
        <v>40</v>
      </c>
      <c r="AX486" s="312">
        <v>70</v>
      </c>
      <c r="AY486" s="3" t="s">
        <v>85</v>
      </c>
      <c r="AZ486" s="104" t="str">
        <f>_xlfn.IFNA(VLOOKUP(AY486,ACCESSORIES!F:K,6,FALSE),"N/A")</f>
        <v>N/A</v>
      </c>
      <c r="BA486" s="3" t="s">
        <v>85</v>
      </c>
      <c r="BB486" s="104" t="str">
        <f>_xlfn.IFNA(VLOOKUP(BA486,ACCESSORIES!F:K,6,FALSE),"N/A")</f>
        <v>N/A</v>
      </c>
      <c r="BC486" s="79">
        <v>28.7</v>
      </c>
      <c r="BD486" s="299">
        <v>19.7</v>
      </c>
      <c r="BE486" s="299">
        <v>19.7</v>
      </c>
      <c r="BF486" s="299">
        <v>11</v>
      </c>
      <c r="BG486" s="82">
        <v>36</v>
      </c>
      <c r="BH486" s="122" t="s">
        <v>3551</v>
      </c>
      <c r="BI486" s="51" t="s">
        <v>4217</v>
      </c>
      <c r="BJ486" s="300" t="s">
        <v>4233</v>
      </c>
      <c r="BK486" s="300" t="s">
        <v>5904</v>
      </c>
      <c r="BL486" s="300" t="s">
        <v>5905</v>
      </c>
      <c r="BM486" s="300" t="s">
        <v>5898</v>
      </c>
      <c r="BN486" s="298" t="s">
        <v>4480</v>
      </c>
      <c r="BO486" s="298" t="s">
        <v>4235</v>
      </c>
      <c r="BP486" s="298"/>
      <c r="BQ486" s="298"/>
      <c r="BR486" s="298"/>
      <c r="BS486" s="298"/>
      <c r="BT486" s="417" t="s">
        <v>4545</v>
      </c>
      <c r="BU486" s="418" t="s">
        <v>4544</v>
      </c>
      <c r="BV486" s="417" t="s">
        <v>4547</v>
      </c>
      <c r="BW486" s="418" t="s">
        <v>4546</v>
      </c>
      <c r="BX486" s="96" t="str">
        <f t="shared" si="50"/>
        <v>MR316, 17x8.5, 0mm Offset, 5x150, 110.5mm Centerbore, Matte Black</v>
      </c>
      <c r="BY486" s="83" t="s">
        <v>4044</v>
      </c>
      <c r="BZ486" s="83" t="s">
        <v>4045</v>
      </c>
      <c r="CA486" s="83" t="str">
        <f t="shared" si="59"/>
        <v>STREET (3XX)</v>
      </c>
    </row>
    <row r="487" spans="1:79" s="39" customFormat="1" ht="15" customHeight="1">
      <c r="A487" s="23">
        <f t="shared" si="49"/>
        <v>485</v>
      </c>
      <c r="B487" s="306" t="s">
        <v>84</v>
      </c>
      <c r="C487" s="306" t="s">
        <v>1072</v>
      </c>
      <c r="D487" s="306" t="s">
        <v>4193</v>
      </c>
      <c r="E487" s="149" t="str">
        <f>CONCATENATE(LEFT(D487,5),VLOOKUP(CONCATENATE(N487,"x",O487),'PART NUMBER GUIDE'!$B$9:$C$45,2,FALSE),VLOOKUP(CONCATENATE(P487, V487), 'PART NUMBER GUIDE'!$Q$6:$R$84, 2, FALSE),VLOOKUP(Y487,'PART NUMBER GUIDE'!$J$8:$K$37,2, FALSE),IF(U487="N/A",IF(ABS(S487)&lt;10,"0"&amp;ABS(S487),ABS(S487)),CONCATENATE(LEFT(U487,1),RIGHT(U487,1))), F487, G487)</f>
        <v>MR31678558800</v>
      </c>
      <c r="F487" s="93"/>
      <c r="G487" s="93"/>
      <c r="H487" s="307" t="s">
        <v>4197</v>
      </c>
      <c r="I487" s="376">
        <v>43815</v>
      </c>
      <c r="J487" s="87" t="s">
        <v>1265</v>
      </c>
      <c r="K487" s="400">
        <v>299</v>
      </c>
      <c r="L487" s="95">
        <f t="shared" si="58"/>
        <v>299</v>
      </c>
      <c r="M487" s="402"/>
      <c r="N487" s="300">
        <v>17</v>
      </c>
      <c r="O487" s="308">
        <v>8.5</v>
      </c>
      <c r="P487" s="105" t="str">
        <f t="shared" si="51"/>
        <v>5x150</v>
      </c>
      <c r="Q487" s="301">
        <v>5</v>
      </c>
      <c r="R487" s="300">
        <v>150</v>
      </c>
      <c r="S487" s="300">
        <v>0</v>
      </c>
      <c r="T487" s="305">
        <v>4.75</v>
      </c>
      <c r="U487" s="309" t="s">
        <v>85</v>
      </c>
      <c r="V487" s="17">
        <v>110.5</v>
      </c>
      <c r="W487" s="8">
        <v>24.7</v>
      </c>
      <c r="X487" s="52">
        <v>2650</v>
      </c>
      <c r="Y487" s="80" t="s">
        <v>2661</v>
      </c>
      <c r="Z487" s="302" t="s">
        <v>3007</v>
      </c>
      <c r="AA487" s="369" t="str">
        <f t="shared" si="52"/>
        <v>17x8.5, 5x150, 0 OS</v>
      </c>
      <c r="AB487" s="298" t="s">
        <v>1642</v>
      </c>
      <c r="AC487" s="92">
        <f>_xlfn.IFNA(VLOOKUP(AB487,ACCESSORIES!F:K,6,FALSE),"N/A")</f>
        <v>22</v>
      </c>
      <c r="AD487" s="303" t="s">
        <v>85</v>
      </c>
      <c r="AE487" s="304" t="s">
        <v>85</v>
      </c>
      <c r="AF487" s="82" t="s">
        <v>85</v>
      </c>
      <c r="AG487" s="82" t="s">
        <v>85</v>
      </c>
      <c r="AH487" s="9" t="str">
        <f>_xlfn.IFNA(VLOOKUP(AG487,ACCESSORIES!F:K,6,FALSE),"N/A")</f>
        <v>N/A</v>
      </c>
      <c r="AI487" s="83" t="s">
        <v>265</v>
      </c>
      <c r="AJ487" s="298" t="s">
        <v>85</v>
      </c>
      <c r="AK487" s="298" t="s">
        <v>85</v>
      </c>
      <c r="AL487" s="83" t="s">
        <v>85</v>
      </c>
      <c r="AM487" s="301">
        <v>16</v>
      </c>
      <c r="AN487" s="301">
        <v>180</v>
      </c>
      <c r="AO487" s="314">
        <v>3</v>
      </c>
      <c r="AP487" s="314">
        <v>18.8</v>
      </c>
      <c r="AQ487" s="314">
        <v>38</v>
      </c>
      <c r="AR487" s="314">
        <v>48</v>
      </c>
      <c r="AS487" s="314">
        <v>207</v>
      </c>
      <c r="AT487" s="315">
        <v>203</v>
      </c>
      <c r="AU487" s="305">
        <v>110.5</v>
      </c>
      <c r="AV487" s="55">
        <v>40</v>
      </c>
      <c r="AW487" s="55">
        <v>40</v>
      </c>
      <c r="AX487" s="312">
        <v>70</v>
      </c>
      <c r="AY487" s="3" t="s">
        <v>85</v>
      </c>
      <c r="AZ487" s="104" t="str">
        <f>_xlfn.IFNA(VLOOKUP(AY487,ACCESSORIES!F:K,6,FALSE),"N/A")</f>
        <v>N/A</v>
      </c>
      <c r="BA487" s="3" t="s">
        <v>85</v>
      </c>
      <c r="BB487" s="104" t="str">
        <f>_xlfn.IFNA(VLOOKUP(BA487,ACCESSORIES!F:K,6,FALSE),"N/A")</f>
        <v>N/A</v>
      </c>
      <c r="BC487" s="79">
        <v>28.7</v>
      </c>
      <c r="BD487" s="299">
        <v>19.7</v>
      </c>
      <c r="BE487" s="299">
        <v>19.7</v>
      </c>
      <c r="BF487" s="299">
        <v>11</v>
      </c>
      <c r="BG487" s="82">
        <v>36</v>
      </c>
      <c r="BH487" s="122" t="s">
        <v>3551</v>
      </c>
      <c r="BI487" s="51" t="s">
        <v>4217</v>
      </c>
      <c r="BJ487" s="300" t="s">
        <v>4233</v>
      </c>
      <c r="BK487" s="300" t="s">
        <v>5904</v>
      </c>
      <c r="BL487" s="300" t="s">
        <v>5905</v>
      </c>
      <c r="BM487" s="300" t="s">
        <v>5898</v>
      </c>
      <c r="BN487" s="298" t="s">
        <v>4480</v>
      </c>
      <c r="BO487" s="298" t="s">
        <v>4235</v>
      </c>
      <c r="BP487" s="298"/>
      <c r="BQ487" s="298"/>
      <c r="BR487" s="298"/>
      <c r="BS487" s="298"/>
      <c r="BT487" s="417" t="s">
        <v>4540</v>
      </c>
      <c r="BU487" s="418" t="s">
        <v>4541</v>
      </c>
      <c r="BV487" s="417" t="s">
        <v>4543</v>
      </c>
      <c r="BW487" s="418" t="s">
        <v>4542</v>
      </c>
      <c r="BX487" s="96" t="str">
        <f t="shared" si="50"/>
        <v>MR316, 17x8.5, 0mm Offset, 5x150, 110.5mm Centerbore, Gloss Titanium</v>
      </c>
      <c r="BY487" s="83" t="s">
        <v>4044</v>
      </c>
      <c r="BZ487" s="83" t="s">
        <v>4045</v>
      </c>
      <c r="CA487" s="83" t="str">
        <f t="shared" si="59"/>
        <v>STREET (3XX)</v>
      </c>
    </row>
    <row r="488" spans="1:79" s="39" customFormat="1" ht="15" customHeight="1">
      <c r="A488" s="23">
        <f t="shared" si="49"/>
        <v>486</v>
      </c>
      <c r="B488" s="306" t="s">
        <v>84</v>
      </c>
      <c r="C488" s="306" t="s">
        <v>1072</v>
      </c>
      <c r="D488" s="306" t="s">
        <v>4193</v>
      </c>
      <c r="E488" s="149" t="str">
        <f>CONCATENATE(LEFT(D488,5),VLOOKUP(CONCATENATE(N488,"x",O488),'PART NUMBER GUIDE'!$B$9:$C$45,2,FALSE),VLOOKUP(CONCATENATE(P488, V488), 'PART NUMBER GUIDE'!$Q$6:$R$84, 2, FALSE),VLOOKUP(Y488,'PART NUMBER GUIDE'!$J$8:$K$37,2, FALSE),IF(U488="N/A",IF(ABS(S488)&lt;10,"0"&amp;ABS(S488),ABS(S488)),CONCATENATE(LEFT(U488,1),RIGHT(U488,1))), F488, G488)</f>
        <v>MR31678562500</v>
      </c>
      <c r="F488" s="93"/>
      <c r="G488" s="93"/>
      <c r="H488" s="307" t="s">
        <v>4198</v>
      </c>
      <c r="I488" s="376">
        <v>43815</v>
      </c>
      <c r="J488" s="87" t="s">
        <v>1265</v>
      </c>
      <c r="K488" s="400">
        <v>299</v>
      </c>
      <c r="L488" s="95">
        <f t="shared" si="58"/>
        <v>299</v>
      </c>
      <c r="M488" s="402"/>
      <c r="N488" s="300">
        <v>17</v>
      </c>
      <c r="O488" s="308">
        <v>8.5</v>
      </c>
      <c r="P488" s="105" t="str">
        <f t="shared" si="51"/>
        <v>6x120</v>
      </c>
      <c r="Q488" s="301">
        <v>6</v>
      </c>
      <c r="R488" s="300">
        <v>120</v>
      </c>
      <c r="S488" s="300">
        <v>0</v>
      </c>
      <c r="T488" s="305">
        <v>4.75</v>
      </c>
      <c r="U488" s="309" t="s">
        <v>85</v>
      </c>
      <c r="V488" s="17">
        <v>67</v>
      </c>
      <c r="W488" s="8">
        <v>24.7</v>
      </c>
      <c r="X488" s="52">
        <v>2650</v>
      </c>
      <c r="Y488" s="80" t="s">
        <v>2309</v>
      </c>
      <c r="Z488" s="302" t="s">
        <v>3002</v>
      </c>
      <c r="AA488" s="369" t="str">
        <f t="shared" si="52"/>
        <v>17x8.5, 6x120, 0 OS</v>
      </c>
      <c r="AB488" s="298" t="s">
        <v>1644</v>
      </c>
      <c r="AC488" s="92">
        <f>_xlfn.IFNA(VLOOKUP(AB488,ACCESSORIES!F:K,6,FALSE),"N/A")</f>
        <v>22</v>
      </c>
      <c r="AD488" s="303" t="s">
        <v>85</v>
      </c>
      <c r="AE488" s="304" t="s">
        <v>85</v>
      </c>
      <c r="AF488" s="82" t="s">
        <v>85</v>
      </c>
      <c r="AG488" s="82" t="s">
        <v>85</v>
      </c>
      <c r="AH488" s="9" t="str">
        <f>_xlfn.IFNA(VLOOKUP(AG488,ACCESSORIES!F:K,6,FALSE),"N/A")</f>
        <v>N/A</v>
      </c>
      <c r="AI488" s="83" t="s">
        <v>265</v>
      </c>
      <c r="AJ488" s="298" t="s">
        <v>85</v>
      </c>
      <c r="AK488" s="298" t="s">
        <v>85</v>
      </c>
      <c r="AL488" s="298" t="s">
        <v>85</v>
      </c>
      <c r="AM488" s="301">
        <v>16</v>
      </c>
      <c r="AN488" s="301">
        <v>150</v>
      </c>
      <c r="AO488" s="314">
        <v>15</v>
      </c>
      <c r="AP488" s="314">
        <v>25.6</v>
      </c>
      <c r="AQ488" s="314">
        <v>38</v>
      </c>
      <c r="AR488" s="314">
        <v>48</v>
      </c>
      <c r="AS488" s="314">
        <v>207</v>
      </c>
      <c r="AT488" s="315">
        <v>203</v>
      </c>
      <c r="AU488" s="305">
        <v>67</v>
      </c>
      <c r="AV488" s="55">
        <v>40</v>
      </c>
      <c r="AW488" s="55">
        <v>40</v>
      </c>
      <c r="AX488" s="312">
        <v>70</v>
      </c>
      <c r="AY488" s="3" t="s">
        <v>85</v>
      </c>
      <c r="AZ488" s="104" t="str">
        <f>_xlfn.IFNA(VLOOKUP(AY488,ACCESSORIES!F:K,6,FALSE),"N/A")</f>
        <v>N/A</v>
      </c>
      <c r="BA488" s="3" t="s">
        <v>85</v>
      </c>
      <c r="BB488" s="104" t="str">
        <f>_xlfn.IFNA(VLOOKUP(BA488,ACCESSORIES!F:K,6,FALSE),"N/A")</f>
        <v>N/A</v>
      </c>
      <c r="BC488" s="79">
        <v>28.7</v>
      </c>
      <c r="BD488" s="299">
        <v>19.7</v>
      </c>
      <c r="BE488" s="299">
        <v>19.7</v>
      </c>
      <c r="BF488" s="299">
        <v>11</v>
      </c>
      <c r="BG488" s="82">
        <v>36</v>
      </c>
      <c r="BH488" s="122" t="s">
        <v>3551</v>
      </c>
      <c r="BI488" s="51" t="s">
        <v>4217</v>
      </c>
      <c r="BJ488" s="300" t="s">
        <v>4233</v>
      </c>
      <c r="BK488" s="300" t="s">
        <v>5904</v>
      </c>
      <c r="BL488" s="300" t="s">
        <v>5905</v>
      </c>
      <c r="BM488" s="300" t="s">
        <v>5898</v>
      </c>
      <c r="BN488" s="298" t="s">
        <v>4480</v>
      </c>
      <c r="BO488" s="298" t="s">
        <v>4235</v>
      </c>
      <c r="BP488" s="298"/>
      <c r="BQ488" s="298"/>
      <c r="BR488" s="298"/>
      <c r="BS488" s="298"/>
      <c r="BT488" s="417" t="s">
        <v>4548</v>
      </c>
      <c r="BU488" s="418" t="s">
        <v>4549</v>
      </c>
      <c r="BV488" s="417" t="s">
        <v>4551</v>
      </c>
      <c r="BW488" s="418" t="s">
        <v>4550</v>
      </c>
      <c r="BX488" s="96" t="str">
        <f t="shared" si="50"/>
        <v>MR316, 17x8.5, 0mm Offset, 6x120, 67mm Centerbore, Matte Black</v>
      </c>
      <c r="BY488" s="83" t="s">
        <v>4044</v>
      </c>
      <c r="BZ488" s="83" t="s">
        <v>4045</v>
      </c>
      <c r="CA488" s="83" t="str">
        <f t="shared" si="59"/>
        <v>STREET (3XX)</v>
      </c>
    </row>
    <row r="489" spans="1:79" s="39" customFormat="1" ht="15" customHeight="1">
      <c r="A489" s="23">
        <f t="shared" si="49"/>
        <v>487</v>
      </c>
      <c r="B489" s="306" t="s">
        <v>84</v>
      </c>
      <c r="C489" s="306" t="s">
        <v>1072</v>
      </c>
      <c r="D489" s="306" t="s">
        <v>4193</v>
      </c>
      <c r="E489" s="149" t="str">
        <f>CONCATENATE(LEFT(D489,5),VLOOKUP(CONCATENATE(N489,"x",O489),'PART NUMBER GUIDE'!$B$9:$C$45,2,FALSE),VLOOKUP(CONCATENATE(P489, V489), 'PART NUMBER GUIDE'!$Q$6:$R$84, 2, FALSE),VLOOKUP(Y489,'PART NUMBER GUIDE'!$J$8:$K$37,2, FALSE),IF(U489="N/A",IF(ABS(S489)&lt;10,"0"&amp;ABS(S489),ABS(S489)),CONCATENATE(LEFT(U489,1),RIGHT(U489,1))), F489, G489)</f>
        <v>MR31678562800</v>
      </c>
      <c r="F489" s="93"/>
      <c r="G489" s="93"/>
      <c r="H489" s="307" t="s">
        <v>4199</v>
      </c>
      <c r="I489" s="376">
        <v>43815</v>
      </c>
      <c r="J489" s="43" t="s">
        <v>4038</v>
      </c>
      <c r="K489" s="400">
        <v>299</v>
      </c>
      <c r="L489" s="95" t="str">
        <f t="shared" si="58"/>
        <v/>
      </c>
      <c r="M489" s="402"/>
      <c r="N489" s="300">
        <v>17</v>
      </c>
      <c r="O489" s="308">
        <v>8.5</v>
      </c>
      <c r="P489" s="105" t="str">
        <f t="shared" si="51"/>
        <v>6x120</v>
      </c>
      <c r="Q489" s="301">
        <v>6</v>
      </c>
      <c r="R489" s="300">
        <v>120</v>
      </c>
      <c r="S489" s="300">
        <v>0</v>
      </c>
      <c r="T489" s="305">
        <v>4.75</v>
      </c>
      <c r="U489" s="309" t="s">
        <v>85</v>
      </c>
      <c r="V489" s="17">
        <v>67</v>
      </c>
      <c r="W489" s="8">
        <v>24.7</v>
      </c>
      <c r="X489" s="52">
        <v>2650</v>
      </c>
      <c r="Y489" s="80" t="s">
        <v>2661</v>
      </c>
      <c r="Z489" s="302" t="s">
        <v>3007</v>
      </c>
      <c r="AA489" s="369" t="str">
        <f t="shared" si="52"/>
        <v>17x8.5, 6x120, 0 OS</v>
      </c>
      <c r="AB489" s="298" t="s">
        <v>1644</v>
      </c>
      <c r="AC489" s="92">
        <f>_xlfn.IFNA(VLOOKUP(AB489,ACCESSORIES!F:K,6,FALSE),"N/A")</f>
        <v>22</v>
      </c>
      <c r="AD489" s="303" t="s">
        <v>85</v>
      </c>
      <c r="AE489" s="304" t="s">
        <v>85</v>
      </c>
      <c r="AF489" s="82" t="s">
        <v>85</v>
      </c>
      <c r="AG489" s="82" t="s">
        <v>85</v>
      </c>
      <c r="AH489" s="9" t="str">
        <f>_xlfn.IFNA(VLOOKUP(AG489,ACCESSORIES!F:K,6,FALSE),"N/A")</f>
        <v>N/A</v>
      </c>
      <c r="AI489" s="83" t="s">
        <v>265</v>
      </c>
      <c r="AJ489" s="298" t="s">
        <v>85</v>
      </c>
      <c r="AK489" s="298" t="s">
        <v>85</v>
      </c>
      <c r="AL489" s="298" t="s">
        <v>85</v>
      </c>
      <c r="AM489" s="301">
        <v>16</v>
      </c>
      <c r="AN489" s="301">
        <v>150</v>
      </c>
      <c r="AO489" s="314">
        <v>15</v>
      </c>
      <c r="AP489" s="314">
        <v>25.6</v>
      </c>
      <c r="AQ489" s="314">
        <v>38</v>
      </c>
      <c r="AR489" s="314">
        <v>48</v>
      </c>
      <c r="AS489" s="314">
        <v>207</v>
      </c>
      <c r="AT489" s="315">
        <v>203</v>
      </c>
      <c r="AU489" s="305">
        <v>67</v>
      </c>
      <c r="AV489" s="55">
        <v>40</v>
      </c>
      <c r="AW489" s="55">
        <v>40</v>
      </c>
      <c r="AX489" s="312">
        <v>70</v>
      </c>
      <c r="AY489" s="3" t="s">
        <v>85</v>
      </c>
      <c r="AZ489" s="104" t="str">
        <f>_xlfn.IFNA(VLOOKUP(AY489,ACCESSORIES!F:K,6,FALSE),"N/A")</f>
        <v>N/A</v>
      </c>
      <c r="BA489" s="3" t="s">
        <v>85</v>
      </c>
      <c r="BB489" s="104" t="str">
        <f>_xlfn.IFNA(VLOOKUP(BA489,ACCESSORIES!F:K,6,FALSE),"N/A")</f>
        <v>N/A</v>
      </c>
      <c r="BC489" s="79">
        <v>28.7</v>
      </c>
      <c r="BD489" s="299">
        <v>19.7</v>
      </c>
      <c r="BE489" s="299">
        <v>19.7</v>
      </c>
      <c r="BF489" s="299">
        <v>11</v>
      </c>
      <c r="BG489" s="82">
        <v>36</v>
      </c>
      <c r="BH489" s="122" t="s">
        <v>3551</v>
      </c>
      <c r="BI489" s="51" t="s">
        <v>4217</v>
      </c>
      <c r="BJ489" s="300" t="s">
        <v>4233</v>
      </c>
      <c r="BK489" s="300" t="s">
        <v>5904</v>
      </c>
      <c r="BL489" s="300" t="s">
        <v>5905</v>
      </c>
      <c r="BM489" s="300" t="s">
        <v>5898</v>
      </c>
      <c r="BN489" s="298" t="s">
        <v>4480</v>
      </c>
      <c r="BO489" s="298" t="s">
        <v>4235</v>
      </c>
      <c r="BP489" s="298"/>
      <c r="BQ489" s="298"/>
      <c r="BR489" s="298"/>
      <c r="BS489" s="298"/>
      <c r="BT489" s="417" t="s">
        <v>4552</v>
      </c>
      <c r="BU489" s="418" t="s">
        <v>4553</v>
      </c>
      <c r="BV489" s="417" t="s">
        <v>4554</v>
      </c>
      <c r="BW489" s="418" t="s">
        <v>4555</v>
      </c>
      <c r="BX489" s="96" t="str">
        <f t="shared" si="50"/>
        <v>CLOSEOUT - MR316, 17x8.5, 0mm Offset, 6x120, 67mm Centerbore, Gloss Titanium</v>
      </c>
      <c r="BY489" s="83" t="s">
        <v>4044</v>
      </c>
      <c r="BZ489" s="83" t="s">
        <v>4045</v>
      </c>
      <c r="CA489" s="83" t="str">
        <f t="shared" si="59"/>
        <v>STREET (3XX)</v>
      </c>
    </row>
    <row r="490" spans="1:79" s="39" customFormat="1" ht="15" customHeight="1">
      <c r="A490" s="23">
        <f t="shared" si="49"/>
        <v>488</v>
      </c>
      <c r="B490" s="306" t="s">
        <v>84</v>
      </c>
      <c r="C490" s="306" t="s">
        <v>1072</v>
      </c>
      <c r="D490" s="306" t="s">
        <v>4193</v>
      </c>
      <c r="E490" s="149" t="str">
        <f>CONCATENATE(LEFT(D490,5),VLOOKUP(CONCATENATE(N490,"x",O490),'PART NUMBER GUIDE'!$B$9:$C$45,2,FALSE),VLOOKUP(CONCATENATE(P490, V490), 'PART NUMBER GUIDE'!$Q$6:$R$84, 2, FALSE),VLOOKUP(Y490,'PART NUMBER GUIDE'!$J$8:$K$37,2, FALSE),IF(U490="N/A",IF(ABS(S490)&lt;10,"0"&amp;ABS(S490),ABS(S490)),CONCATENATE(LEFT(U490,1),RIGHT(U490,1))), F490, G490)</f>
        <v>MR31678516500</v>
      </c>
      <c r="F490" s="93"/>
      <c r="G490" s="93"/>
      <c r="H490" s="307" t="s">
        <v>4200</v>
      </c>
      <c r="I490" s="376">
        <v>43815</v>
      </c>
      <c r="J490" s="87" t="s">
        <v>1265</v>
      </c>
      <c r="K490" s="400">
        <v>299</v>
      </c>
      <c r="L490" s="95">
        <f t="shared" si="58"/>
        <v>299</v>
      </c>
      <c r="M490" s="402"/>
      <c r="N490" s="300">
        <v>17</v>
      </c>
      <c r="O490" s="308">
        <v>8.5</v>
      </c>
      <c r="P490" s="105" t="str">
        <f t="shared" si="51"/>
        <v>6x135</v>
      </c>
      <c r="Q490" s="301">
        <v>6</v>
      </c>
      <c r="R490" s="300">
        <v>135</v>
      </c>
      <c r="S490" s="300">
        <v>0</v>
      </c>
      <c r="T490" s="305">
        <v>4.75</v>
      </c>
      <c r="U490" s="309" t="s">
        <v>85</v>
      </c>
      <c r="V490" s="17">
        <v>87</v>
      </c>
      <c r="W490" s="8">
        <v>24.7</v>
      </c>
      <c r="X490" s="52">
        <v>2650</v>
      </c>
      <c r="Y490" s="80" t="s">
        <v>2309</v>
      </c>
      <c r="Z490" s="302" t="s">
        <v>3002</v>
      </c>
      <c r="AA490" s="369" t="str">
        <f t="shared" si="52"/>
        <v>17x8.5, 6x135, 0 OS</v>
      </c>
      <c r="AB490" s="298" t="s">
        <v>1644</v>
      </c>
      <c r="AC490" s="92">
        <f>_xlfn.IFNA(VLOOKUP(AB490,ACCESSORIES!F:K,6,FALSE),"N/A")</f>
        <v>22</v>
      </c>
      <c r="AD490" s="303" t="s">
        <v>85</v>
      </c>
      <c r="AE490" s="304" t="s">
        <v>85</v>
      </c>
      <c r="AF490" s="82" t="s">
        <v>85</v>
      </c>
      <c r="AG490" s="82" t="s">
        <v>85</v>
      </c>
      <c r="AH490" s="9" t="str">
        <f>_xlfn.IFNA(VLOOKUP(AG490,ACCESSORIES!F:K,6,FALSE),"N/A")</f>
        <v>N/A</v>
      </c>
      <c r="AI490" s="83" t="s">
        <v>265</v>
      </c>
      <c r="AJ490" s="298" t="s">
        <v>85</v>
      </c>
      <c r="AK490" s="298" t="s">
        <v>85</v>
      </c>
      <c r="AL490" s="298" t="s">
        <v>85</v>
      </c>
      <c r="AM490" s="301">
        <v>16</v>
      </c>
      <c r="AN490" s="301">
        <v>175</v>
      </c>
      <c r="AO490" s="314">
        <v>7.7</v>
      </c>
      <c r="AP490" s="314">
        <v>25.6</v>
      </c>
      <c r="AQ490" s="314">
        <v>38</v>
      </c>
      <c r="AR490" s="314">
        <v>48</v>
      </c>
      <c r="AS490" s="314">
        <v>207</v>
      </c>
      <c r="AT490" s="315">
        <v>203</v>
      </c>
      <c r="AU490" s="305">
        <v>87</v>
      </c>
      <c r="AV490" s="55">
        <v>40</v>
      </c>
      <c r="AW490" s="55">
        <v>40</v>
      </c>
      <c r="AX490" s="312">
        <v>70</v>
      </c>
      <c r="AY490" s="3" t="s">
        <v>85</v>
      </c>
      <c r="AZ490" s="104" t="str">
        <f>_xlfn.IFNA(VLOOKUP(AY490,ACCESSORIES!F:K,6,FALSE),"N/A")</f>
        <v>N/A</v>
      </c>
      <c r="BA490" s="3" t="s">
        <v>85</v>
      </c>
      <c r="BB490" s="104" t="str">
        <f>_xlfn.IFNA(VLOOKUP(BA490,ACCESSORIES!F:K,6,FALSE),"N/A")</f>
        <v>N/A</v>
      </c>
      <c r="BC490" s="79">
        <v>28.7</v>
      </c>
      <c r="BD490" s="299">
        <v>19.7</v>
      </c>
      <c r="BE490" s="299">
        <v>19.7</v>
      </c>
      <c r="BF490" s="299">
        <v>11</v>
      </c>
      <c r="BG490" s="82">
        <v>36</v>
      </c>
      <c r="BH490" s="122" t="s">
        <v>3551</v>
      </c>
      <c r="BI490" s="51" t="s">
        <v>4217</v>
      </c>
      <c r="BJ490" s="300" t="s">
        <v>4233</v>
      </c>
      <c r="BK490" s="300" t="s">
        <v>5904</v>
      </c>
      <c r="BL490" s="300" t="s">
        <v>5905</v>
      </c>
      <c r="BM490" s="300" t="s">
        <v>5898</v>
      </c>
      <c r="BN490" s="298" t="s">
        <v>4480</v>
      </c>
      <c r="BO490" s="298" t="s">
        <v>4235</v>
      </c>
      <c r="BP490" s="298"/>
      <c r="BQ490" s="298"/>
      <c r="BR490" s="298"/>
      <c r="BS490" s="298"/>
      <c r="BT490" s="417" t="s">
        <v>4548</v>
      </c>
      <c r="BU490" s="418" t="s">
        <v>4549</v>
      </c>
      <c r="BV490" s="417" t="s">
        <v>4551</v>
      </c>
      <c r="BW490" s="418" t="s">
        <v>4550</v>
      </c>
      <c r="BX490" s="96" t="str">
        <f t="shared" si="50"/>
        <v>MR316, 17x8.5, 0mm Offset, 6x135, 87mm Centerbore, Matte Black</v>
      </c>
      <c r="BY490" s="83" t="s">
        <v>4044</v>
      </c>
      <c r="BZ490" s="83" t="s">
        <v>4045</v>
      </c>
      <c r="CA490" s="83" t="str">
        <f t="shared" si="59"/>
        <v>STREET (3XX)</v>
      </c>
    </row>
    <row r="491" spans="1:79" s="39" customFormat="1" ht="15" customHeight="1">
      <c r="A491" s="23">
        <f t="shared" si="49"/>
        <v>489</v>
      </c>
      <c r="B491" s="306" t="s">
        <v>84</v>
      </c>
      <c r="C491" s="306" t="s">
        <v>1072</v>
      </c>
      <c r="D491" s="306" t="s">
        <v>4193</v>
      </c>
      <c r="E491" s="149" t="str">
        <f>CONCATENATE(LEFT(D491,5),VLOOKUP(CONCATENATE(N491,"x",O491),'PART NUMBER GUIDE'!$B$9:$C$45,2,FALSE),VLOOKUP(CONCATENATE(P491, V491), 'PART NUMBER GUIDE'!$Q$6:$R$84, 2, FALSE),VLOOKUP(Y491,'PART NUMBER GUIDE'!$J$8:$K$37,2, FALSE),IF(U491="N/A",IF(ABS(S491)&lt;10,"0"&amp;ABS(S491),ABS(S491)),CONCATENATE(LEFT(U491,1),RIGHT(U491,1))), F491, G491)</f>
        <v>MR31678516800</v>
      </c>
      <c r="F491" s="93"/>
      <c r="G491" s="93"/>
      <c r="H491" s="307" t="s">
        <v>4201</v>
      </c>
      <c r="I491" s="376">
        <v>43815</v>
      </c>
      <c r="J491" s="87" t="s">
        <v>1265</v>
      </c>
      <c r="K491" s="400">
        <v>299</v>
      </c>
      <c r="L491" s="95">
        <f t="shared" si="58"/>
        <v>299</v>
      </c>
      <c r="M491" s="402"/>
      <c r="N491" s="300">
        <v>17</v>
      </c>
      <c r="O491" s="308">
        <v>8.5</v>
      </c>
      <c r="P491" s="105" t="str">
        <f t="shared" si="51"/>
        <v>6x135</v>
      </c>
      <c r="Q491" s="301">
        <v>6</v>
      </c>
      <c r="R491" s="300">
        <v>135</v>
      </c>
      <c r="S491" s="300">
        <v>0</v>
      </c>
      <c r="T491" s="305">
        <v>4.75</v>
      </c>
      <c r="U491" s="309" t="s">
        <v>85</v>
      </c>
      <c r="V491" s="17">
        <v>87</v>
      </c>
      <c r="W491" s="8">
        <v>24.7</v>
      </c>
      <c r="X491" s="52">
        <v>2650</v>
      </c>
      <c r="Y491" s="80" t="s">
        <v>2661</v>
      </c>
      <c r="Z491" s="302" t="s">
        <v>3007</v>
      </c>
      <c r="AA491" s="369" t="str">
        <f t="shared" si="52"/>
        <v>17x8.5, 6x135, 0 OS</v>
      </c>
      <c r="AB491" s="298" t="s">
        <v>1644</v>
      </c>
      <c r="AC491" s="92">
        <f>_xlfn.IFNA(VLOOKUP(AB491,ACCESSORIES!F:K,6,FALSE),"N/A")</f>
        <v>22</v>
      </c>
      <c r="AD491" s="303" t="s">
        <v>85</v>
      </c>
      <c r="AE491" s="304" t="s">
        <v>85</v>
      </c>
      <c r="AF491" s="82" t="s">
        <v>85</v>
      </c>
      <c r="AG491" s="82" t="s">
        <v>85</v>
      </c>
      <c r="AH491" s="9" t="str">
        <f>_xlfn.IFNA(VLOOKUP(AG491,ACCESSORIES!F:K,6,FALSE),"N/A")</f>
        <v>N/A</v>
      </c>
      <c r="AI491" s="83" t="s">
        <v>265</v>
      </c>
      <c r="AJ491" s="298" t="s">
        <v>85</v>
      </c>
      <c r="AK491" s="298" t="s">
        <v>85</v>
      </c>
      <c r="AL491" s="298" t="s">
        <v>85</v>
      </c>
      <c r="AM491" s="301">
        <v>16</v>
      </c>
      <c r="AN491" s="301">
        <v>175</v>
      </c>
      <c r="AO491" s="314">
        <v>7.7</v>
      </c>
      <c r="AP491" s="314">
        <v>25.6</v>
      </c>
      <c r="AQ491" s="314">
        <v>38</v>
      </c>
      <c r="AR491" s="314">
        <v>48</v>
      </c>
      <c r="AS491" s="314">
        <v>207</v>
      </c>
      <c r="AT491" s="315">
        <v>203</v>
      </c>
      <c r="AU491" s="305">
        <v>87</v>
      </c>
      <c r="AV491" s="55">
        <v>40</v>
      </c>
      <c r="AW491" s="55">
        <v>40</v>
      </c>
      <c r="AX491" s="312">
        <v>70</v>
      </c>
      <c r="AY491" s="3" t="s">
        <v>85</v>
      </c>
      <c r="AZ491" s="104" t="str">
        <f>_xlfn.IFNA(VLOOKUP(AY491,ACCESSORIES!F:K,6,FALSE),"N/A")</f>
        <v>N/A</v>
      </c>
      <c r="BA491" s="3" t="s">
        <v>85</v>
      </c>
      <c r="BB491" s="104" t="str">
        <f>_xlfn.IFNA(VLOOKUP(BA491,ACCESSORIES!F:K,6,FALSE),"N/A")</f>
        <v>N/A</v>
      </c>
      <c r="BC491" s="79">
        <v>28.7</v>
      </c>
      <c r="BD491" s="299">
        <v>19.7</v>
      </c>
      <c r="BE491" s="299">
        <v>19.7</v>
      </c>
      <c r="BF491" s="299">
        <v>11</v>
      </c>
      <c r="BG491" s="82">
        <v>36</v>
      </c>
      <c r="BH491" s="122" t="s">
        <v>3551</v>
      </c>
      <c r="BI491" s="51" t="s">
        <v>4217</v>
      </c>
      <c r="BJ491" s="300" t="s">
        <v>4233</v>
      </c>
      <c r="BK491" s="300" t="s">
        <v>5904</v>
      </c>
      <c r="BL491" s="300" t="s">
        <v>5905</v>
      </c>
      <c r="BM491" s="300" t="s">
        <v>5898</v>
      </c>
      <c r="BN491" s="298" t="s">
        <v>4480</v>
      </c>
      <c r="BO491" s="298" t="s">
        <v>4235</v>
      </c>
      <c r="BP491" s="298"/>
      <c r="BQ491" s="298"/>
      <c r="BR491" s="298"/>
      <c r="BS491" s="298"/>
      <c r="BT491" s="417" t="s">
        <v>4552</v>
      </c>
      <c r="BU491" s="418" t="s">
        <v>4553</v>
      </c>
      <c r="BV491" s="417" t="s">
        <v>4554</v>
      </c>
      <c r="BW491" s="418" t="s">
        <v>4555</v>
      </c>
      <c r="BX491" s="96" t="str">
        <f t="shared" si="50"/>
        <v>MR316, 17x8.5, 0mm Offset, 6x135, 87mm Centerbore, Gloss Titanium</v>
      </c>
      <c r="BY491" s="83" t="s">
        <v>4044</v>
      </c>
      <c r="BZ491" s="83" t="s">
        <v>4045</v>
      </c>
      <c r="CA491" s="83" t="str">
        <f t="shared" si="59"/>
        <v>STREET (3XX)</v>
      </c>
    </row>
    <row r="492" spans="1:79" s="39" customFormat="1" ht="15" customHeight="1">
      <c r="A492" s="23">
        <f t="shared" si="49"/>
        <v>490</v>
      </c>
      <c r="B492" s="306" t="s">
        <v>84</v>
      </c>
      <c r="C492" s="306" t="s">
        <v>1072</v>
      </c>
      <c r="D492" s="306" t="s">
        <v>4193</v>
      </c>
      <c r="E492" s="149" t="str">
        <f>CONCATENATE(LEFT(D492,5),VLOOKUP(CONCATENATE(N492,"x",O492),'PART NUMBER GUIDE'!$B$9:$C$45,2,FALSE),VLOOKUP(CONCATENATE(P492, V492), 'PART NUMBER GUIDE'!$Q$6:$R$84, 2, FALSE),VLOOKUP(Y492,'PART NUMBER GUIDE'!$J$8:$K$37,2, FALSE),IF(U492="N/A",IF(ABS(S492)&lt;10,"0"&amp;ABS(S492),ABS(S492)),CONCATENATE(LEFT(U492,1),RIGHT(U492,1))), F492, G492)</f>
        <v>MR31678560500</v>
      </c>
      <c r="F492" s="93"/>
      <c r="G492" s="93"/>
      <c r="H492" s="307" t="s">
        <v>4202</v>
      </c>
      <c r="I492" s="376">
        <v>43815</v>
      </c>
      <c r="J492" s="87" t="s">
        <v>1265</v>
      </c>
      <c r="K492" s="400">
        <v>299</v>
      </c>
      <c r="L492" s="95">
        <f t="shared" si="58"/>
        <v>299</v>
      </c>
      <c r="M492" s="402"/>
      <c r="N492" s="300">
        <v>17</v>
      </c>
      <c r="O492" s="308">
        <v>8.5</v>
      </c>
      <c r="P492" s="105" t="str">
        <f t="shared" si="51"/>
        <v>6x5.5</v>
      </c>
      <c r="Q492" s="301">
        <v>6</v>
      </c>
      <c r="R492" s="300">
        <v>5.5</v>
      </c>
      <c r="S492" s="300">
        <v>0</v>
      </c>
      <c r="T492" s="305">
        <v>4.75</v>
      </c>
      <c r="U492" s="309" t="s">
        <v>85</v>
      </c>
      <c r="V492" s="17">
        <v>106.25</v>
      </c>
      <c r="W492" s="8">
        <v>25.35</v>
      </c>
      <c r="X492" s="52">
        <v>2650</v>
      </c>
      <c r="Y492" s="80" t="s">
        <v>2309</v>
      </c>
      <c r="Z492" s="302" t="s">
        <v>3002</v>
      </c>
      <c r="AA492" s="369" t="str">
        <f t="shared" si="52"/>
        <v>17x8.5, 6x5.5, 0 OS</v>
      </c>
      <c r="AB492" s="298" t="s">
        <v>1642</v>
      </c>
      <c r="AC492" s="92">
        <f>_xlfn.IFNA(VLOOKUP(AB492,ACCESSORIES!F:K,6,FALSE),"N/A")</f>
        <v>22</v>
      </c>
      <c r="AD492" s="303" t="s">
        <v>85</v>
      </c>
      <c r="AE492" s="304" t="s">
        <v>85</v>
      </c>
      <c r="AF492" s="82" t="s">
        <v>85</v>
      </c>
      <c r="AG492" s="82" t="s">
        <v>85</v>
      </c>
      <c r="AH492" s="9" t="str">
        <f>_xlfn.IFNA(VLOOKUP(AG492,ACCESSORIES!F:K,6,FALSE),"N/A")</f>
        <v>N/A</v>
      </c>
      <c r="AI492" s="83" t="s">
        <v>265</v>
      </c>
      <c r="AJ492" s="298" t="s">
        <v>1712</v>
      </c>
      <c r="AK492" s="41">
        <f>VLOOKUP(AJ492,ACCESSORIES!F:K,6,FALSE)</f>
        <v>2.75</v>
      </c>
      <c r="AL492" s="83">
        <v>78.3</v>
      </c>
      <c r="AM492" s="301">
        <v>16</v>
      </c>
      <c r="AN492" s="301">
        <v>175</v>
      </c>
      <c r="AO492" s="314">
        <v>7.6</v>
      </c>
      <c r="AP492" s="314">
        <v>25.4</v>
      </c>
      <c r="AQ492" s="314">
        <v>38</v>
      </c>
      <c r="AR492" s="314">
        <v>48</v>
      </c>
      <c r="AS492" s="314">
        <v>207</v>
      </c>
      <c r="AT492" s="315">
        <v>203</v>
      </c>
      <c r="AU492" s="305">
        <v>106.25</v>
      </c>
      <c r="AV492" s="55">
        <v>40</v>
      </c>
      <c r="AW492" s="55">
        <v>40</v>
      </c>
      <c r="AX492" s="312">
        <v>70</v>
      </c>
      <c r="AY492" s="3" t="s">
        <v>85</v>
      </c>
      <c r="AZ492" s="104" t="str">
        <f>_xlfn.IFNA(VLOOKUP(AY492,ACCESSORIES!F:K,6,FALSE),"N/A")</f>
        <v>N/A</v>
      </c>
      <c r="BA492" s="3" t="s">
        <v>85</v>
      </c>
      <c r="BB492" s="104" t="str">
        <f>_xlfn.IFNA(VLOOKUP(BA492,ACCESSORIES!F:K,6,FALSE),"N/A")</f>
        <v>N/A</v>
      </c>
      <c r="BC492" s="79">
        <v>31.13</v>
      </c>
      <c r="BD492" s="299">
        <v>19.7</v>
      </c>
      <c r="BE492" s="299">
        <v>19.7</v>
      </c>
      <c r="BF492" s="299">
        <v>11</v>
      </c>
      <c r="BG492" s="82">
        <v>36</v>
      </c>
      <c r="BH492" s="122" t="s">
        <v>3551</v>
      </c>
      <c r="BI492" s="51" t="s">
        <v>4217</v>
      </c>
      <c r="BJ492" s="300" t="s">
        <v>4233</v>
      </c>
      <c r="BK492" s="300" t="s">
        <v>5904</v>
      </c>
      <c r="BL492" s="300" t="s">
        <v>5905</v>
      </c>
      <c r="BM492" s="300" t="s">
        <v>5898</v>
      </c>
      <c r="BN492" s="298" t="s">
        <v>4480</v>
      </c>
      <c r="BO492" s="298" t="s">
        <v>4235</v>
      </c>
      <c r="BP492" s="298"/>
      <c r="BQ492" s="298"/>
      <c r="BR492" s="298"/>
      <c r="BS492" s="298"/>
      <c r="BT492" s="417" t="s">
        <v>4548</v>
      </c>
      <c r="BU492" s="418" t="s">
        <v>4549</v>
      </c>
      <c r="BV492" s="417" t="s">
        <v>4551</v>
      </c>
      <c r="BW492" s="418" t="s">
        <v>4550</v>
      </c>
      <c r="BX492" s="96" t="str">
        <f t="shared" si="50"/>
        <v>MR316, 17x8.5, 0mm Offset, 6x5.5, 106.25mm Centerbore, Matte Black</v>
      </c>
      <c r="BY492" s="83" t="s">
        <v>4044</v>
      </c>
      <c r="BZ492" s="83" t="s">
        <v>4045</v>
      </c>
      <c r="CA492" s="83" t="str">
        <f t="shared" si="59"/>
        <v>STREET (3XX)</v>
      </c>
    </row>
    <row r="493" spans="1:79" s="39" customFormat="1" ht="15" customHeight="1">
      <c r="A493" s="23">
        <f t="shared" si="49"/>
        <v>491</v>
      </c>
      <c r="B493" s="306" t="s">
        <v>84</v>
      </c>
      <c r="C493" s="306" t="s">
        <v>1072</v>
      </c>
      <c r="D493" s="306" t="s">
        <v>4193</v>
      </c>
      <c r="E493" s="149" t="str">
        <f>CONCATENATE(LEFT(D493,5),VLOOKUP(CONCATENATE(N493,"x",O493),'PART NUMBER GUIDE'!$B$9:$C$45,2,FALSE),VLOOKUP(CONCATENATE(P493, V493), 'PART NUMBER GUIDE'!$Q$6:$R$84, 2, FALSE),VLOOKUP(Y493,'PART NUMBER GUIDE'!$J$8:$K$37,2, FALSE),IF(U493="N/A",IF(ABS(S493)&lt;10,"0"&amp;ABS(S493),ABS(S493)),CONCATENATE(LEFT(U493,1),RIGHT(U493,1))), F493, G493)</f>
        <v>MR31678560800</v>
      </c>
      <c r="F493" s="93"/>
      <c r="G493" s="93"/>
      <c r="H493" s="307" t="s">
        <v>4203</v>
      </c>
      <c r="I493" s="376">
        <v>43815</v>
      </c>
      <c r="J493" s="87" t="s">
        <v>1265</v>
      </c>
      <c r="K493" s="400">
        <v>299</v>
      </c>
      <c r="L493" s="95">
        <f t="shared" si="58"/>
        <v>299</v>
      </c>
      <c r="M493" s="402"/>
      <c r="N493" s="300">
        <v>17</v>
      </c>
      <c r="O493" s="308">
        <v>8.5</v>
      </c>
      <c r="P493" s="105" t="str">
        <f t="shared" si="51"/>
        <v>6x5.5</v>
      </c>
      <c r="Q493" s="301">
        <v>6</v>
      </c>
      <c r="R493" s="300">
        <v>5.5</v>
      </c>
      <c r="S493" s="300">
        <v>0</v>
      </c>
      <c r="T493" s="305">
        <v>4.75</v>
      </c>
      <c r="U493" s="309" t="s">
        <v>85</v>
      </c>
      <c r="V493" s="17">
        <v>106.25</v>
      </c>
      <c r="W493" s="8">
        <v>25.34</v>
      </c>
      <c r="X493" s="52">
        <v>2650</v>
      </c>
      <c r="Y493" s="12" t="s">
        <v>2661</v>
      </c>
      <c r="Z493" s="12" t="s">
        <v>3007</v>
      </c>
      <c r="AA493" s="369" t="str">
        <f t="shared" si="52"/>
        <v>17x8.5, 6x5.5, 0 OS</v>
      </c>
      <c r="AB493" s="83" t="s">
        <v>1642</v>
      </c>
      <c r="AC493" s="92">
        <f>_xlfn.IFNA(VLOOKUP(AB493,ACCESSORIES!F:K,6,FALSE),"N/A")</f>
        <v>22</v>
      </c>
      <c r="AD493" s="89" t="s">
        <v>85</v>
      </c>
      <c r="AE493" s="82" t="s">
        <v>85</v>
      </c>
      <c r="AF493" s="82" t="s">
        <v>85</v>
      </c>
      <c r="AG493" s="82" t="s">
        <v>85</v>
      </c>
      <c r="AH493" s="9" t="str">
        <f>_xlfn.IFNA(VLOOKUP(AG493,ACCESSORIES!F:K,6,FALSE),"N/A")</f>
        <v>N/A</v>
      </c>
      <c r="AI493" s="83" t="s">
        <v>265</v>
      </c>
      <c r="AJ493" s="298" t="s">
        <v>1712</v>
      </c>
      <c r="AK493" s="41">
        <f>VLOOKUP(AJ493,ACCESSORIES!F:K,6,FALSE)</f>
        <v>2.75</v>
      </c>
      <c r="AL493" s="83">
        <v>78.3</v>
      </c>
      <c r="AM493" s="301">
        <v>16</v>
      </c>
      <c r="AN493" s="301">
        <v>175</v>
      </c>
      <c r="AO493" s="314">
        <v>7.6</v>
      </c>
      <c r="AP493" s="314">
        <v>25.4</v>
      </c>
      <c r="AQ493" s="314">
        <v>38</v>
      </c>
      <c r="AR493" s="314">
        <v>48</v>
      </c>
      <c r="AS493" s="314">
        <v>207</v>
      </c>
      <c r="AT493" s="315">
        <v>203</v>
      </c>
      <c r="AU493" s="305">
        <v>106.25</v>
      </c>
      <c r="AV493" s="55">
        <v>40</v>
      </c>
      <c r="AW493" s="55">
        <v>40</v>
      </c>
      <c r="AX493" s="312">
        <v>70</v>
      </c>
      <c r="AY493" s="3" t="s">
        <v>85</v>
      </c>
      <c r="AZ493" s="104" t="str">
        <f>_xlfn.IFNA(VLOOKUP(AY493,ACCESSORIES!F:K,6,FALSE),"N/A")</f>
        <v>N/A</v>
      </c>
      <c r="BA493" s="3" t="s">
        <v>85</v>
      </c>
      <c r="BB493" s="104" t="str">
        <f>_xlfn.IFNA(VLOOKUP(BA493,ACCESSORIES!F:K,6,FALSE),"N/A")</f>
        <v>N/A</v>
      </c>
      <c r="BC493" s="79">
        <v>31.04</v>
      </c>
      <c r="BD493" s="299">
        <v>19.7</v>
      </c>
      <c r="BE493" s="299">
        <v>19.7</v>
      </c>
      <c r="BF493" s="299">
        <v>11</v>
      </c>
      <c r="BG493" s="82">
        <v>36</v>
      </c>
      <c r="BH493" s="122" t="s">
        <v>3551</v>
      </c>
      <c r="BI493" s="51" t="s">
        <v>4217</v>
      </c>
      <c r="BJ493" s="300" t="s">
        <v>4233</v>
      </c>
      <c r="BK493" s="300" t="s">
        <v>5904</v>
      </c>
      <c r="BL493" s="300" t="s">
        <v>5905</v>
      </c>
      <c r="BM493" s="300" t="s">
        <v>5898</v>
      </c>
      <c r="BN493" s="298" t="s">
        <v>4480</v>
      </c>
      <c r="BO493" s="298" t="s">
        <v>4235</v>
      </c>
      <c r="BP493" s="298"/>
      <c r="BQ493" s="298"/>
      <c r="BR493" s="298"/>
      <c r="BS493" s="298"/>
      <c r="BT493" s="417" t="s">
        <v>4552</v>
      </c>
      <c r="BU493" s="418" t="s">
        <v>4553</v>
      </c>
      <c r="BV493" s="417" t="s">
        <v>4554</v>
      </c>
      <c r="BW493" s="418" t="s">
        <v>4555</v>
      </c>
      <c r="BX493" s="96" t="str">
        <f t="shared" si="50"/>
        <v>MR316, 17x8.5, 0mm Offset, 6x5.5, 106.25mm Centerbore, Gloss Titanium</v>
      </c>
      <c r="BY493" s="83" t="s">
        <v>4044</v>
      </c>
      <c r="BZ493" s="83" t="s">
        <v>4045</v>
      </c>
      <c r="CA493" s="83" t="str">
        <f t="shared" si="59"/>
        <v>STREET (3XX)</v>
      </c>
    </row>
    <row r="494" spans="1:79" s="39" customFormat="1" ht="15" customHeight="1">
      <c r="A494" s="23">
        <f t="shared" si="49"/>
        <v>492</v>
      </c>
      <c r="B494" s="306" t="s">
        <v>84</v>
      </c>
      <c r="C494" s="306" t="s">
        <v>1072</v>
      </c>
      <c r="D494" s="306" t="s">
        <v>4193</v>
      </c>
      <c r="E494" s="149" t="str">
        <f>CONCATENATE(LEFT(D494,5),VLOOKUP(CONCATENATE(N494,"x",O494),'PART NUMBER GUIDE'!$B$9:$C$45,2,FALSE),VLOOKUP(CONCATENATE(P494, V494), 'PART NUMBER GUIDE'!$Q$6:$R$84, 2, FALSE),VLOOKUP(Y494,'PART NUMBER GUIDE'!$J$8:$K$37,2, FALSE),IF(U494="N/A",IF(ABS(S494)&lt;10,"0"&amp;ABS(S494),ABS(S494)),CONCATENATE(LEFT(U494,1),RIGHT(U494,1))), F494, G494)</f>
        <v>MR31689058518</v>
      </c>
      <c r="F494" s="93"/>
      <c r="G494" s="93"/>
      <c r="H494" s="307" t="s">
        <v>4478</v>
      </c>
      <c r="I494" s="376">
        <v>43892</v>
      </c>
      <c r="J494" s="87" t="s">
        <v>1265</v>
      </c>
      <c r="K494" s="400">
        <v>330</v>
      </c>
      <c r="L494" s="95">
        <f t="shared" si="58"/>
        <v>330</v>
      </c>
      <c r="M494" s="402"/>
      <c r="N494" s="300">
        <v>18</v>
      </c>
      <c r="O494" s="8">
        <v>9</v>
      </c>
      <c r="P494" s="105" t="str">
        <f t="shared" si="51"/>
        <v>5x150</v>
      </c>
      <c r="Q494" s="301">
        <v>5</v>
      </c>
      <c r="R494" s="300">
        <v>150</v>
      </c>
      <c r="S494" s="300">
        <v>18</v>
      </c>
      <c r="T494" s="305">
        <v>5.75</v>
      </c>
      <c r="U494" s="309" t="s">
        <v>85</v>
      </c>
      <c r="V494" s="17">
        <v>110.5</v>
      </c>
      <c r="W494" s="8">
        <v>27.57</v>
      </c>
      <c r="X494" s="52">
        <v>2650</v>
      </c>
      <c r="Y494" s="80" t="s">
        <v>2309</v>
      </c>
      <c r="Z494" s="302" t="s">
        <v>3002</v>
      </c>
      <c r="AA494" s="369" t="str">
        <f t="shared" si="52"/>
        <v>18x9, 5x150, 18 OS</v>
      </c>
      <c r="AB494" s="83" t="s">
        <v>1642</v>
      </c>
      <c r="AC494" s="92">
        <f>_xlfn.IFNA(VLOOKUP(AB494,ACCESSORIES!F:K,6,FALSE),"N/A")</f>
        <v>22</v>
      </c>
      <c r="AD494" s="89" t="s">
        <v>85</v>
      </c>
      <c r="AE494" s="82" t="s">
        <v>85</v>
      </c>
      <c r="AF494" s="82" t="s">
        <v>85</v>
      </c>
      <c r="AG494" s="82" t="s">
        <v>85</v>
      </c>
      <c r="AH494" s="9" t="str">
        <f>_xlfn.IFNA(VLOOKUP(AG494,ACCESSORIES!F:K,6,FALSE),"N/A")</f>
        <v>N/A</v>
      </c>
      <c r="AI494" s="83" t="s">
        <v>265</v>
      </c>
      <c r="AJ494" s="298" t="s">
        <v>85</v>
      </c>
      <c r="AK494" s="298" t="s">
        <v>85</v>
      </c>
      <c r="AL494" s="83" t="s">
        <v>85</v>
      </c>
      <c r="AM494" s="301">
        <v>16.100000000000001</v>
      </c>
      <c r="AN494" s="301">
        <v>180</v>
      </c>
      <c r="AO494" s="314">
        <v>3</v>
      </c>
      <c r="AP494" s="314">
        <v>21</v>
      </c>
      <c r="AQ494" s="314">
        <v>37</v>
      </c>
      <c r="AR494" s="314">
        <v>44</v>
      </c>
      <c r="AS494" s="314">
        <v>219</v>
      </c>
      <c r="AT494" s="315">
        <v>213.5</v>
      </c>
      <c r="AU494" s="305">
        <v>110.5</v>
      </c>
      <c r="AV494" s="55">
        <v>40</v>
      </c>
      <c r="AW494" s="55">
        <v>40</v>
      </c>
      <c r="AX494" s="312">
        <v>65</v>
      </c>
      <c r="AY494" s="3" t="s">
        <v>85</v>
      </c>
      <c r="AZ494" s="104" t="str">
        <f>_xlfn.IFNA(VLOOKUP(AY494,ACCESSORIES!F:K,6,FALSE),"N/A")</f>
        <v>N/A</v>
      </c>
      <c r="BA494" s="3" t="s">
        <v>85</v>
      </c>
      <c r="BB494" s="104" t="str">
        <f>_xlfn.IFNA(VLOOKUP(BA494,ACCESSORIES!F:K,6,FALSE),"N/A")</f>
        <v>N/A</v>
      </c>
      <c r="BC494" s="79">
        <v>33.72</v>
      </c>
      <c r="BD494" s="57">
        <v>20.6</v>
      </c>
      <c r="BE494" s="57">
        <v>20.6</v>
      </c>
      <c r="BF494" s="57">
        <v>11.4</v>
      </c>
      <c r="BG494" s="15">
        <v>36</v>
      </c>
      <c r="BH494" s="122" t="s">
        <v>3551</v>
      </c>
      <c r="BI494" s="51" t="s">
        <v>4217</v>
      </c>
      <c r="BJ494" s="300" t="s">
        <v>4233</v>
      </c>
      <c r="BK494" s="300" t="s">
        <v>5904</v>
      </c>
      <c r="BL494" s="300" t="s">
        <v>5905</v>
      </c>
      <c r="BM494" s="300" t="s">
        <v>5898</v>
      </c>
      <c r="BN494" s="298" t="s">
        <v>4480</v>
      </c>
      <c r="BO494" s="298" t="s">
        <v>4235</v>
      </c>
      <c r="BP494" s="298"/>
      <c r="BQ494" s="298"/>
      <c r="BR494" s="298"/>
      <c r="BS494" s="298"/>
      <c r="BT494" s="417" t="s">
        <v>4545</v>
      </c>
      <c r="BU494" s="418" t="s">
        <v>4544</v>
      </c>
      <c r="BV494" s="417" t="s">
        <v>4547</v>
      </c>
      <c r="BW494" s="418" t="s">
        <v>4546</v>
      </c>
      <c r="BX494" s="96" t="str">
        <f t="shared" si="50"/>
        <v>MR316, 18x9, +18mm Offset, 5x150, 110.5mm Centerbore, Matte Black</v>
      </c>
      <c r="BY494" s="83" t="s">
        <v>4044</v>
      </c>
      <c r="BZ494" s="83" t="s">
        <v>4045</v>
      </c>
      <c r="CA494" s="83" t="str">
        <f t="shared" si="59"/>
        <v>STREET (3XX)</v>
      </c>
    </row>
    <row r="495" spans="1:79" s="39" customFormat="1" ht="15" customHeight="1">
      <c r="A495" s="23">
        <f t="shared" si="49"/>
        <v>493</v>
      </c>
      <c r="B495" s="306" t="s">
        <v>84</v>
      </c>
      <c r="C495" s="306" t="s">
        <v>1072</v>
      </c>
      <c r="D495" s="306" t="s">
        <v>4193</v>
      </c>
      <c r="E495" s="149" t="str">
        <f>CONCATENATE(LEFT(D495,5),VLOOKUP(CONCATENATE(N495,"x",O495),'PART NUMBER GUIDE'!$B$9:$C$45,2,FALSE),VLOOKUP(CONCATENATE(P495, V495), 'PART NUMBER GUIDE'!$Q$6:$R$84, 2, FALSE),VLOOKUP(Y495,'PART NUMBER GUIDE'!$J$8:$K$37,2, FALSE),IF(U495="N/A",IF(ABS(S495)&lt;10,"0"&amp;ABS(S495),ABS(S495)),CONCATENATE(LEFT(U495,1),RIGHT(U495,1))), F495, G495)</f>
        <v>MR31689058818</v>
      </c>
      <c r="F495" s="93"/>
      <c r="G495" s="93"/>
      <c r="H495" s="307" t="s">
        <v>4348</v>
      </c>
      <c r="I495" s="376">
        <v>43892</v>
      </c>
      <c r="J495" s="87" t="s">
        <v>1265</v>
      </c>
      <c r="K495" s="400">
        <v>330</v>
      </c>
      <c r="L495" s="95">
        <f t="shared" si="58"/>
        <v>330</v>
      </c>
      <c r="M495" s="402"/>
      <c r="N495" s="300">
        <v>18</v>
      </c>
      <c r="O495" s="8">
        <v>9</v>
      </c>
      <c r="P495" s="105" t="str">
        <f t="shared" si="51"/>
        <v>5x150</v>
      </c>
      <c r="Q495" s="301">
        <v>5</v>
      </c>
      <c r="R495" s="300">
        <v>150</v>
      </c>
      <c r="S495" s="300">
        <v>18</v>
      </c>
      <c r="T495" s="305">
        <v>5.75</v>
      </c>
      <c r="U495" s="309" t="s">
        <v>85</v>
      </c>
      <c r="V495" s="17">
        <v>110.5</v>
      </c>
      <c r="W495" s="8">
        <v>27.9</v>
      </c>
      <c r="X495" s="52">
        <v>2650</v>
      </c>
      <c r="Y495" s="12" t="s">
        <v>2661</v>
      </c>
      <c r="Z495" s="12" t="s">
        <v>3007</v>
      </c>
      <c r="AA495" s="369" t="str">
        <f t="shared" si="52"/>
        <v>18x9, 5x150, 18 OS</v>
      </c>
      <c r="AB495" s="83" t="s">
        <v>1642</v>
      </c>
      <c r="AC495" s="92">
        <f>_xlfn.IFNA(VLOOKUP(AB495,ACCESSORIES!F:K,6,FALSE),"N/A")</f>
        <v>22</v>
      </c>
      <c r="AD495" s="89" t="s">
        <v>85</v>
      </c>
      <c r="AE495" s="82" t="s">
        <v>85</v>
      </c>
      <c r="AF495" s="82" t="s">
        <v>85</v>
      </c>
      <c r="AG495" s="82" t="s">
        <v>85</v>
      </c>
      <c r="AH495" s="9" t="str">
        <f>_xlfn.IFNA(VLOOKUP(AG495,ACCESSORIES!F:K,6,FALSE),"N/A")</f>
        <v>N/A</v>
      </c>
      <c r="AI495" s="83" t="s">
        <v>265</v>
      </c>
      <c r="AJ495" s="298" t="s">
        <v>85</v>
      </c>
      <c r="AK495" s="298" t="s">
        <v>85</v>
      </c>
      <c r="AL495" s="83" t="s">
        <v>85</v>
      </c>
      <c r="AM495" s="301">
        <v>16.100000000000001</v>
      </c>
      <c r="AN495" s="301">
        <v>180</v>
      </c>
      <c r="AO495" s="314">
        <v>3</v>
      </c>
      <c r="AP495" s="314">
        <v>21</v>
      </c>
      <c r="AQ495" s="314">
        <v>37</v>
      </c>
      <c r="AR495" s="314">
        <v>44</v>
      </c>
      <c r="AS495" s="314">
        <v>219</v>
      </c>
      <c r="AT495" s="315">
        <v>213.5</v>
      </c>
      <c r="AU495" s="305">
        <v>110.5</v>
      </c>
      <c r="AV495" s="55">
        <v>40</v>
      </c>
      <c r="AW495" s="55">
        <v>40</v>
      </c>
      <c r="AX495" s="312">
        <v>65</v>
      </c>
      <c r="AY495" s="3" t="s">
        <v>85</v>
      </c>
      <c r="AZ495" s="104" t="str">
        <f>_xlfn.IFNA(VLOOKUP(AY495,ACCESSORIES!F:K,6,FALSE),"N/A")</f>
        <v>N/A</v>
      </c>
      <c r="BA495" s="3" t="s">
        <v>85</v>
      </c>
      <c r="BB495" s="104" t="str">
        <f>_xlfn.IFNA(VLOOKUP(BA495,ACCESSORIES!F:K,6,FALSE),"N/A")</f>
        <v>N/A</v>
      </c>
      <c r="BC495" s="79">
        <v>31.9</v>
      </c>
      <c r="BD495" s="57">
        <v>20.6</v>
      </c>
      <c r="BE495" s="57">
        <v>20.6</v>
      </c>
      <c r="BF495" s="57">
        <v>11.4</v>
      </c>
      <c r="BG495" s="15">
        <v>36</v>
      </c>
      <c r="BH495" s="122" t="s">
        <v>3551</v>
      </c>
      <c r="BI495" s="51" t="s">
        <v>4217</v>
      </c>
      <c r="BJ495" s="300" t="s">
        <v>4233</v>
      </c>
      <c r="BK495" s="300" t="s">
        <v>5904</v>
      </c>
      <c r="BL495" s="300" t="s">
        <v>5905</v>
      </c>
      <c r="BM495" s="300" t="s">
        <v>5898</v>
      </c>
      <c r="BN495" s="298" t="s">
        <v>4480</v>
      </c>
      <c r="BO495" s="298" t="s">
        <v>4235</v>
      </c>
      <c r="BP495" s="298"/>
      <c r="BQ495" s="298"/>
      <c r="BR495" s="298"/>
      <c r="BS495" s="298"/>
      <c r="BT495" s="417" t="s">
        <v>4540</v>
      </c>
      <c r="BU495" s="418" t="s">
        <v>4541</v>
      </c>
      <c r="BV495" s="417" t="s">
        <v>4543</v>
      </c>
      <c r="BW495" s="418" t="s">
        <v>4542</v>
      </c>
      <c r="BX495" s="96" t="str">
        <f t="shared" si="50"/>
        <v>MR316, 18x9, +18mm Offset, 5x150, 110.5mm Centerbore, Gloss Titanium</v>
      </c>
      <c r="BY495" s="83" t="s">
        <v>4044</v>
      </c>
      <c r="BZ495" s="83" t="s">
        <v>4045</v>
      </c>
      <c r="CA495" s="83" t="str">
        <f t="shared" si="59"/>
        <v>STREET (3XX)</v>
      </c>
    </row>
    <row r="496" spans="1:79" s="39" customFormat="1" ht="15" customHeight="1">
      <c r="A496" s="23">
        <f t="shared" si="49"/>
        <v>494</v>
      </c>
      <c r="B496" s="306" t="s">
        <v>84</v>
      </c>
      <c r="C496" s="306" t="s">
        <v>1072</v>
      </c>
      <c r="D496" s="306" t="s">
        <v>4193</v>
      </c>
      <c r="E496" s="149" t="str">
        <f>CONCATENATE(LEFT(D496,5),VLOOKUP(CONCATENATE(N496,"x",O496),'PART NUMBER GUIDE'!$B$9:$C$45,2,FALSE),VLOOKUP(CONCATENATE(P496, V496), 'PART NUMBER GUIDE'!$Q$6:$R$84, 2, FALSE),VLOOKUP(Y496,'PART NUMBER GUIDE'!$J$8:$K$37,2, FALSE),IF(U496="N/A",IF(ABS(S496)&lt;10,"0"&amp;ABS(S496),ABS(S496)),CONCATENATE(LEFT(U496,1),RIGHT(U496,1))), F496, G496)</f>
        <v>MR31689016518</v>
      </c>
      <c r="F496" s="93"/>
      <c r="G496" s="93"/>
      <c r="H496" s="307" t="s">
        <v>4349</v>
      </c>
      <c r="I496" s="376">
        <v>43892</v>
      </c>
      <c r="J496" s="87" t="s">
        <v>1265</v>
      </c>
      <c r="K496" s="400">
        <v>330</v>
      </c>
      <c r="L496" s="95">
        <f t="shared" si="58"/>
        <v>330</v>
      </c>
      <c r="M496" s="402"/>
      <c r="N496" s="300">
        <v>18</v>
      </c>
      <c r="O496" s="8">
        <v>9</v>
      </c>
      <c r="P496" s="105" t="str">
        <f t="shared" si="51"/>
        <v>6x135</v>
      </c>
      <c r="Q496" s="301">
        <v>6</v>
      </c>
      <c r="R496" s="300">
        <v>135</v>
      </c>
      <c r="S496" s="300">
        <v>18</v>
      </c>
      <c r="T496" s="305">
        <v>5.75</v>
      </c>
      <c r="U496" s="309" t="s">
        <v>85</v>
      </c>
      <c r="V496" s="17">
        <v>87</v>
      </c>
      <c r="W496" s="8">
        <v>28.06</v>
      </c>
      <c r="X496" s="52">
        <v>2650</v>
      </c>
      <c r="Y496" s="80" t="s">
        <v>2309</v>
      </c>
      <c r="Z496" s="302" t="s">
        <v>3002</v>
      </c>
      <c r="AA496" s="369" t="str">
        <f t="shared" si="52"/>
        <v>18x9, 6x135, 18 OS</v>
      </c>
      <c r="AB496" s="83" t="s">
        <v>1644</v>
      </c>
      <c r="AC496" s="92">
        <f>_xlfn.IFNA(VLOOKUP(AB496,ACCESSORIES!F:K,6,FALSE),"N/A")</f>
        <v>22</v>
      </c>
      <c r="AD496" s="89" t="s">
        <v>85</v>
      </c>
      <c r="AE496" s="82" t="s">
        <v>85</v>
      </c>
      <c r="AF496" s="82" t="s">
        <v>85</v>
      </c>
      <c r="AG496" s="82" t="s">
        <v>85</v>
      </c>
      <c r="AH496" s="9" t="str">
        <f>_xlfn.IFNA(VLOOKUP(AG496,ACCESSORIES!F:K,6,FALSE),"N/A")</f>
        <v>N/A</v>
      </c>
      <c r="AI496" s="83" t="s">
        <v>265</v>
      </c>
      <c r="AJ496" s="298" t="s">
        <v>85</v>
      </c>
      <c r="AK496" s="298" t="s">
        <v>85</v>
      </c>
      <c r="AL496" s="298" t="s">
        <v>85</v>
      </c>
      <c r="AM496" s="301">
        <v>16.100000000000001</v>
      </c>
      <c r="AN496" s="301">
        <v>175</v>
      </c>
      <c r="AO496" s="314">
        <v>4</v>
      </c>
      <c r="AP496" s="314">
        <v>21</v>
      </c>
      <c r="AQ496" s="314">
        <v>37</v>
      </c>
      <c r="AR496" s="314">
        <v>44</v>
      </c>
      <c r="AS496" s="314">
        <v>219</v>
      </c>
      <c r="AT496" s="315">
        <v>214</v>
      </c>
      <c r="AU496" s="305">
        <v>87</v>
      </c>
      <c r="AV496" s="55">
        <v>40</v>
      </c>
      <c r="AW496" s="55">
        <v>40</v>
      </c>
      <c r="AX496" s="312">
        <v>65</v>
      </c>
      <c r="AY496" s="3" t="s">
        <v>85</v>
      </c>
      <c r="AZ496" s="104" t="str">
        <f>_xlfn.IFNA(VLOOKUP(AY496,ACCESSORIES!F:K,6,FALSE),"N/A")</f>
        <v>N/A</v>
      </c>
      <c r="BA496" s="3" t="s">
        <v>85</v>
      </c>
      <c r="BB496" s="104" t="str">
        <f>_xlfn.IFNA(VLOOKUP(BA496,ACCESSORIES!F:K,6,FALSE),"N/A")</f>
        <v>N/A</v>
      </c>
      <c r="BC496" s="79">
        <v>34.11</v>
      </c>
      <c r="BD496" s="57">
        <v>20.6</v>
      </c>
      <c r="BE496" s="57">
        <v>20.6</v>
      </c>
      <c r="BF496" s="57">
        <v>11.4</v>
      </c>
      <c r="BG496" s="15">
        <v>36</v>
      </c>
      <c r="BH496" s="122" t="s">
        <v>3551</v>
      </c>
      <c r="BI496" s="51" t="s">
        <v>4217</v>
      </c>
      <c r="BJ496" s="300" t="s">
        <v>4233</v>
      </c>
      <c r="BK496" s="300" t="s">
        <v>5904</v>
      </c>
      <c r="BL496" s="300" t="s">
        <v>5905</v>
      </c>
      <c r="BM496" s="300" t="s">
        <v>5898</v>
      </c>
      <c r="BN496" s="298" t="s">
        <v>4480</v>
      </c>
      <c r="BO496" s="298" t="s">
        <v>4235</v>
      </c>
      <c r="BP496" s="298"/>
      <c r="BQ496" s="298"/>
      <c r="BR496" s="298"/>
      <c r="BS496" s="298"/>
      <c r="BT496" s="417" t="s">
        <v>4548</v>
      </c>
      <c r="BU496" s="418" t="s">
        <v>4549</v>
      </c>
      <c r="BV496" s="417" t="s">
        <v>4551</v>
      </c>
      <c r="BW496" s="418" t="s">
        <v>4550</v>
      </c>
      <c r="BX496" s="96" t="str">
        <f t="shared" si="50"/>
        <v>MR316, 18x9, +18mm Offset, 6x135, 87mm Centerbore, Matte Black</v>
      </c>
      <c r="BY496" s="83" t="s">
        <v>4044</v>
      </c>
      <c r="BZ496" s="83" t="s">
        <v>4045</v>
      </c>
      <c r="CA496" s="83" t="str">
        <f t="shared" si="59"/>
        <v>STREET (3XX)</v>
      </c>
    </row>
    <row r="497" spans="1:79" s="39" customFormat="1" ht="15" customHeight="1">
      <c r="A497" s="23">
        <f t="shared" si="49"/>
        <v>495</v>
      </c>
      <c r="B497" s="306" t="s">
        <v>84</v>
      </c>
      <c r="C497" s="306" t="s">
        <v>1072</v>
      </c>
      <c r="D497" s="306" t="s">
        <v>4193</v>
      </c>
      <c r="E497" s="149" t="str">
        <f>CONCATENATE(LEFT(D497,5),VLOOKUP(CONCATENATE(N497,"x",O497),'PART NUMBER GUIDE'!$B$9:$C$45,2,FALSE),VLOOKUP(CONCATENATE(P497, V497), 'PART NUMBER GUIDE'!$Q$6:$R$84, 2, FALSE),VLOOKUP(Y497,'PART NUMBER GUIDE'!$J$8:$K$37,2, FALSE),IF(U497="N/A",IF(ABS(S497)&lt;10,"0"&amp;ABS(S497),ABS(S497)),CONCATENATE(LEFT(U497,1),RIGHT(U497,1))), F497, G497)</f>
        <v>MR31689016818</v>
      </c>
      <c r="F497" s="93"/>
      <c r="G497" s="93"/>
      <c r="H497" s="307" t="s">
        <v>4350</v>
      </c>
      <c r="I497" s="376">
        <v>43892</v>
      </c>
      <c r="J497" s="87" t="s">
        <v>1265</v>
      </c>
      <c r="K497" s="400">
        <v>330</v>
      </c>
      <c r="L497" s="95">
        <f t="shared" si="58"/>
        <v>330</v>
      </c>
      <c r="M497" s="402"/>
      <c r="N497" s="300">
        <v>18</v>
      </c>
      <c r="O497" s="8">
        <v>9</v>
      </c>
      <c r="P497" s="105" t="str">
        <f t="shared" si="51"/>
        <v>6x135</v>
      </c>
      <c r="Q497" s="301">
        <v>6</v>
      </c>
      <c r="R497" s="300">
        <v>135</v>
      </c>
      <c r="S497" s="300">
        <v>18</v>
      </c>
      <c r="T497" s="305">
        <v>5.75</v>
      </c>
      <c r="U497" s="309" t="s">
        <v>85</v>
      </c>
      <c r="V497" s="17">
        <v>87</v>
      </c>
      <c r="W497" s="8">
        <v>27.9</v>
      </c>
      <c r="X497" s="52">
        <v>2650</v>
      </c>
      <c r="Y497" s="12" t="s">
        <v>2661</v>
      </c>
      <c r="Z497" s="12" t="s">
        <v>3007</v>
      </c>
      <c r="AA497" s="369" t="str">
        <f t="shared" si="52"/>
        <v>18x9, 6x135, 18 OS</v>
      </c>
      <c r="AB497" s="83" t="s">
        <v>1644</v>
      </c>
      <c r="AC497" s="92">
        <f>_xlfn.IFNA(VLOOKUP(AB497,ACCESSORIES!F:K,6,FALSE),"N/A")</f>
        <v>22</v>
      </c>
      <c r="AD497" s="89" t="s">
        <v>85</v>
      </c>
      <c r="AE497" s="82" t="s">
        <v>85</v>
      </c>
      <c r="AF497" s="82" t="s">
        <v>85</v>
      </c>
      <c r="AG497" s="82" t="s">
        <v>85</v>
      </c>
      <c r="AH497" s="9" t="str">
        <f>_xlfn.IFNA(VLOOKUP(AG497,ACCESSORIES!F:K,6,FALSE),"N/A")</f>
        <v>N/A</v>
      </c>
      <c r="AI497" s="83" t="s">
        <v>265</v>
      </c>
      <c r="AJ497" s="298" t="s">
        <v>85</v>
      </c>
      <c r="AK497" s="298" t="s">
        <v>85</v>
      </c>
      <c r="AL497" s="298" t="s">
        <v>85</v>
      </c>
      <c r="AM497" s="301">
        <v>16.100000000000001</v>
      </c>
      <c r="AN497" s="301">
        <v>175</v>
      </c>
      <c r="AO497" s="314">
        <v>4</v>
      </c>
      <c r="AP497" s="314">
        <v>21</v>
      </c>
      <c r="AQ497" s="314">
        <v>37</v>
      </c>
      <c r="AR497" s="314">
        <v>44</v>
      </c>
      <c r="AS497" s="314">
        <v>219</v>
      </c>
      <c r="AT497" s="315">
        <v>214</v>
      </c>
      <c r="AU497" s="305">
        <v>87</v>
      </c>
      <c r="AV497" s="55">
        <v>40</v>
      </c>
      <c r="AW497" s="55">
        <v>40</v>
      </c>
      <c r="AX497" s="312">
        <v>65</v>
      </c>
      <c r="AY497" s="3" t="s">
        <v>85</v>
      </c>
      <c r="AZ497" s="104" t="str">
        <f>_xlfn.IFNA(VLOOKUP(AY497,ACCESSORIES!F:K,6,FALSE),"N/A")</f>
        <v>N/A</v>
      </c>
      <c r="BA497" s="3" t="s">
        <v>85</v>
      </c>
      <c r="BB497" s="104" t="str">
        <f>_xlfn.IFNA(VLOOKUP(BA497,ACCESSORIES!F:K,6,FALSE),"N/A")</f>
        <v>N/A</v>
      </c>
      <c r="BC497" s="79">
        <v>31.9</v>
      </c>
      <c r="BD497" s="57">
        <v>20.6</v>
      </c>
      <c r="BE497" s="57">
        <v>20.6</v>
      </c>
      <c r="BF497" s="57">
        <v>11.4</v>
      </c>
      <c r="BG497" s="15">
        <v>36</v>
      </c>
      <c r="BH497" s="122" t="s">
        <v>3551</v>
      </c>
      <c r="BI497" s="51" t="s">
        <v>4217</v>
      </c>
      <c r="BJ497" s="300" t="s">
        <v>4233</v>
      </c>
      <c r="BK497" s="300" t="s">
        <v>5904</v>
      </c>
      <c r="BL497" s="300" t="s">
        <v>5905</v>
      </c>
      <c r="BM497" s="300" t="s">
        <v>5898</v>
      </c>
      <c r="BN497" s="298" t="s">
        <v>4480</v>
      </c>
      <c r="BO497" s="298" t="s">
        <v>4235</v>
      </c>
      <c r="BP497" s="298"/>
      <c r="BQ497" s="298"/>
      <c r="BR497" s="298"/>
      <c r="BS497" s="298"/>
      <c r="BT497" s="417" t="s">
        <v>4552</v>
      </c>
      <c r="BU497" s="418" t="s">
        <v>4553</v>
      </c>
      <c r="BV497" s="417" t="s">
        <v>4554</v>
      </c>
      <c r="BW497" s="418" t="s">
        <v>4555</v>
      </c>
      <c r="BX497" s="96" t="str">
        <f t="shared" si="50"/>
        <v>MR316, 18x9, +18mm Offset, 6x135, 87mm Centerbore, Gloss Titanium</v>
      </c>
      <c r="BY497" s="83" t="s">
        <v>4044</v>
      </c>
      <c r="BZ497" s="83" t="s">
        <v>4045</v>
      </c>
      <c r="CA497" s="83" t="str">
        <f t="shared" si="59"/>
        <v>STREET (3XX)</v>
      </c>
    </row>
    <row r="498" spans="1:79" s="39" customFormat="1" ht="15" customHeight="1">
      <c r="A498" s="23">
        <f t="shared" si="49"/>
        <v>496</v>
      </c>
      <c r="B498" s="306" t="s">
        <v>84</v>
      </c>
      <c r="C498" s="306" t="s">
        <v>1072</v>
      </c>
      <c r="D498" s="306" t="s">
        <v>4193</v>
      </c>
      <c r="E498" s="149" t="str">
        <f>CONCATENATE(LEFT(D498,5),VLOOKUP(CONCATENATE(N498,"x",O498),'PART NUMBER GUIDE'!$B$9:$C$45,2,FALSE),VLOOKUP(CONCATENATE(P498, V498), 'PART NUMBER GUIDE'!$Q$6:$R$84, 2, FALSE),VLOOKUP(Y498,'PART NUMBER GUIDE'!$J$8:$K$37,2, FALSE),IF(U498="N/A",IF(ABS(S498)&lt;10,"0"&amp;ABS(S498),ABS(S498)),CONCATENATE(LEFT(U498,1),RIGHT(U498,1))), F498, G498)</f>
        <v>MR31689060518</v>
      </c>
      <c r="F498" s="93"/>
      <c r="G498" s="93"/>
      <c r="H498" s="307" t="s">
        <v>4351</v>
      </c>
      <c r="I498" s="376">
        <v>43892</v>
      </c>
      <c r="J498" s="87" t="s">
        <v>1265</v>
      </c>
      <c r="K498" s="400">
        <v>330</v>
      </c>
      <c r="L498" s="95">
        <f t="shared" si="58"/>
        <v>330</v>
      </c>
      <c r="M498" s="402"/>
      <c r="N498" s="300">
        <v>18</v>
      </c>
      <c r="O498" s="8">
        <v>9</v>
      </c>
      <c r="P498" s="105" t="str">
        <f t="shared" si="51"/>
        <v>6x5.5</v>
      </c>
      <c r="Q498" s="301">
        <v>6</v>
      </c>
      <c r="R498" s="300">
        <v>5.5</v>
      </c>
      <c r="S498" s="300">
        <v>18</v>
      </c>
      <c r="T498" s="305">
        <v>5.75</v>
      </c>
      <c r="U498" s="309" t="s">
        <v>85</v>
      </c>
      <c r="V498" s="17">
        <v>106.25</v>
      </c>
      <c r="W498" s="8">
        <v>27.54</v>
      </c>
      <c r="X498" s="52">
        <v>2650</v>
      </c>
      <c r="Y498" s="80" t="s">
        <v>2309</v>
      </c>
      <c r="Z498" s="302" t="s">
        <v>3002</v>
      </c>
      <c r="AA498" s="369" t="str">
        <f t="shared" si="52"/>
        <v>18x9, 6x5.5, 18 OS</v>
      </c>
      <c r="AB498" s="83" t="s">
        <v>1642</v>
      </c>
      <c r="AC498" s="92">
        <f>_xlfn.IFNA(VLOOKUP(AB498,ACCESSORIES!F:K,6,FALSE),"N/A")</f>
        <v>22</v>
      </c>
      <c r="AD498" s="89" t="s">
        <v>85</v>
      </c>
      <c r="AE498" s="82" t="s">
        <v>85</v>
      </c>
      <c r="AF498" s="82" t="s">
        <v>85</v>
      </c>
      <c r="AG498" s="82" t="s">
        <v>85</v>
      </c>
      <c r="AH498" s="9" t="str">
        <f>_xlfn.IFNA(VLOOKUP(AG498,ACCESSORIES!F:K,6,FALSE),"N/A")</f>
        <v>N/A</v>
      </c>
      <c r="AI498" s="83" t="s">
        <v>265</v>
      </c>
      <c r="AJ498" s="298" t="s">
        <v>1712</v>
      </c>
      <c r="AK498" s="41">
        <f>VLOOKUP(AJ498,ACCESSORIES!F:K,6,FALSE)</f>
        <v>2.75</v>
      </c>
      <c r="AL498" s="83">
        <v>78.3</v>
      </c>
      <c r="AM498" s="301">
        <v>16.100000000000001</v>
      </c>
      <c r="AN498" s="301">
        <v>175</v>
      </c>
      <c r="AO498" s="314">
        <v>4</v>
      </c>
      <c r="AP498" s="314">
        <v>21</v>
      </c>
      <c r="AQ498" s="314">
        <v>37</v>
      </c>
      <c r="AR498" s="314">
        <v>44</v>
      </c>
      <c r="AS498" s="314">
        <v>219</v>
      </c>
      <c r="AT498" s="315">
        <v>214</v>
      </c>
      <c r="AU498" s="305">
        <v>106.25</v>
      </c>
      <c r="AV498" s="55">
        <v>40</v>
      </c>
      <c r="AW498" s="55">
        <v>40</v>
      </c>
      <c r="AX498" s="312">
        <v>65</v>
      </c>
      <c r="AY498" s="3" t="s">
        <v>85</v>
      </c>
      <c r="AZ498" s="104" t="str">
        <f>_xlfn.IFNA(VLOOKUP(AY498,ACCESSORIES!F:K,6,FALSE),"N/A")</f>
        <v>N/A</v>
      </c>
      <c r="BA498" s="3" t="s">
        <v>85</v>
      </c>
      <c r="BB498" s="104" t="str">
        <f>_xlfn.IFNA(VLOOKUP(BA498,ACCESSORIES!F:K,6,FALSE),"N/A")</f>
        <v>N/A</v>
      </c>
      <c r="BC498" s="79">
        <v>33.659999999999997</v>
      </c>
      <c r="BD498" s="57">
        <v>20.6</v>
      </c>
      <c r="BE498" s="57">
        <v>20.6</v>
      </c>
      <c r="BF498" s="57">
        <v>11.4</v>
      </c>
      <c r="BG498" s="15">
        <v>36</v>
      </c>
      <c r="BH498" s="122" t="s">
        <v>3551</v>
      </c>
      <c r="BI498" s="51" t="s">
        <v>4217</v>
      </c>
      <c r="BJ498" s="300" t="s">
        <v>4233</v>
      </c>
      <c r="BK498" s="300" t="s">
        <v>5904</v>
      </c>
      <c r="BL498" s="300" t="s">
        <v>5905</v>
      </c>
      <c r="BM498" s="300" t="s">
        <v>5898</v>
      </c>
      <c r="BN498" s="298" t="s">
        <v>4480</v>
      </c>
      <c r="BO498" s="298" t="s">
        <v>4235</v>
      </c>
      <c r="BP498" s="298"/>
      <c r="BQ498" s="298"/>
      <c r="BR498" s="298"/>
      <c r="BS498" s="298"/>
      <c r="BT498" s="417" t="s">
        <v>4548</v>
      </c>
      <c r="BU498" s="418" t="s">
        <v>4549</v>
      </c>
      <c r="BV498" s="417" t="s">
        <v>4551</v>
      </c>
      <c r="BW498" s="418" t="s">
        <v>4550</v>
      </c>
      <c r="BX498" s="96" t="str">
        <f t="shared" si="50"/>
        <v>MR316, 18x9, +18mm Offset, 6x5.5, 106.25mm Centerbore, Matte Black</v>
      </c>
      <c r="BY498" s="83" t="s">
        <v>4044</v>
      </c>
      <c r="BZ498" s="83" t="s">
        <v>4045</v>
      </c>
      <c r="CA498" s="83" t="str">
        <f t="shared" si="59"/>
        <v>STREET (3XX)</v>
      </c>
    </row>
    <row r="499" spans="1:79" s="39" customFormat="1" ht="15" customHeight="1">
      <c r="A499" s="23">
        <f t="shared" si="49"/>
        <v>497</v>
      </c>
      <c r="B499" s="306" t="s">
        <v>84</v>
      </c>
      <c r="C499" s="306" t="s">
        <v>1072</v>
      </c>
      <c r="D499" s="306" t="s">
        <v>4193</v>
      </c>
      <c r="E499" s="149" t="str">
        <f>CONCATENATE(LEFT(D499,5),VLOOKUP(CONCATENATE(N499,"x",O499),'PART NUMBER GUIDE'!$B$9:$C$45,2,FALSE),VLOOKUP(CONCATENATE(P499, V499), 'PART NUMBER GUIDE'!$Q$6:$R$84, 2, FALSE),VLOOKUP(Y499,'PART NUMBER GUIDE'!$J$8:$K$37,2, FALSE),IF(U499="N/A",IF(ABS(S499)&lt;10,"0"&amp;ABS(S499),ABS(S499)),CONCATENATE(LEFT(U499,1),RIGHT(U499,1))), F499, G499)</f>
        <v>MR31689060818</v>
      </c>
      <c r="F499" s="93"/>
      <c r="G499" s="93"/>
      <c r="H499" s="307" t="s">
        <v>4352</v>
      </c>
      <c r="I499" s="376">
        <v>43892</v>
      </c>
      <c r="J499" s="87" t="s">
        <v>1265</v>
      </c>
      <c r="K499" s="400">
        <v>330</v>
      </c>
      <c r="L499" s="95">
        <f t="shared" si="58"/>
        <v>330</v>
      </c>
      <c r="M499" s="402"/>
      <c r="N499" s="300">
        <v>18</v>
      </c>
      <c r="O499" s="8">
        <v>9</v>
      </c>
      <c r="P499" s="105" t="str">
        <f t="shared" si="51"/>
        <v>6x5.5</v>
      </c>
      <c r="Q499" s="301">
        <v>6</v>
      </c>
      <c r="R499" s="300">
        <v>5.5</v>
      </c>
      <c r="S499" s="300">
        <v>18</v>
      </c>
      <c r="T499" s="305">
        <v>5.75</v>
      </c>
      <c r="U499" s="309" t="s">
        <v>85</v>
      </c>
      <c r="V499" s="17">
        <v>106.25</v>
      </c>
      <c r="W499" s="8">
        <v>27.9</v>
      </c>
      <c r="X499" s="52">
        <v>2650</v>
      </c>
      <c r="Y499" s="12" t="s">
        <v>2661</v>
      </c>
      <c r="Z499" s="12" t="s">
        <v>3007</v>
      </c>
      <c r="AA499" s="369" t="str">
        <f t="shared" si="52"/>
        <v>18x9, 6x5.5, 18 OS</v>
      </c>
      <c r="AB499" s="83" t="s">
        <v>1642</v>
      </c>
      <c r="AC499" s="92">
        <f>_xlfn.IFNA(VLOOKUP(AB499,ACCESSORIES!F:K,6,FALSE),"N/A")</f>
        <v>22</v>
      </c>
      <c r="AD499" s="89" t="s">
        <v>85</v>
      </c>
      <c r="AE499" s="82" t="s">
        <v>85</v>
      </c>
      <c r="AF499" s="82" t="s">
        <v>85</v>
      </c>
      <c r="AG499" s="82" t="s">
        <v>85</v>
      </c>
      <c r="AH499" s="9" t="str">
        <f>_xlfn.IFNA(VLOOKUP(AG499,ACCESSORIES!F:K,6,FALSE),"N/A")</f>
        <v>N/A</v>
      </c>
      <c r="AI499" s="83" t="s">
        <v>265</v>
      </c>
      <c r="AJ499" s="298" t="s">
        <v>1712</v>
      </c>
      <c r="AK499" s="41">
        <f>VLOOKUP(AJ499,ACCESSORIES!F:K,6,FALSE)</f>
        <v>2.75</v>
      </c>
      <c r="AL499" s="83">
        <v>78.3</v>
      </c>
      <c r="AM499" s="301">
        <v>16.100000000000001</v>
      </c>
      <c r="AN499" s="301">
        <v>175</v>
      </c>
      <c r="AO499" s="314">
        <v>4</v>
      </c>
      <c r="AP499" s="314">
        <v>21</v>
      </c>
      <c r="AQ499" s="314">
        <v>37</v>
      </c>
      <c r="AR499" s="314">
        <v>44</v>
      </c>
      <c r="AS499" s="314">
        <v>219</v>
      </c>
      <c r="AT499" s="315">
        <v>214</v>
      </c>
      <c r="AU499" s="305">
        <v>106.25</v>
      </c>
      <c r="AV499" s="55">
        <v>40</v>
      </c>
      <c r="AW499" s="55">
        <v>40</v>
      </c>
      <c r="AX499" s="312">
        <v>65</v>
      </c>
      <c r="AY499" s="3" t="s">
        <v>85</v>
      </c>
      <c r="AZ499" s="104" t="str">
        <f>_xlfn.IFNA(VLOOKUP(AY499,ACCESSORIES!F:K,6,FALSE),"N/A")</f>
        <v>N/A</v>
      </c>
      <c r="BA499" s="3" t="s">
        <v>85</v>
      </c>
      <c r="BB499" s="104" t="str">
        <f>_xlfn.IFNA(VLOOKUP(BA499,ACCESSORIES!F:K,6,FALSE),"N/A")</f>
        <v>N/A</v>
      </c>
      <c r="BC499" s="79">
        <v>31.9</v>
      </c>
      <c r="BD499" s="57">
        <v>20.6</v>
      </c>
      <c r="BE499" s="57">
        <v>20.6</v>
      </c>
      <c r="BF499" s="57">
        <v>11.4</v>
      </c>
      <c r="BG499" s="15">
        <v>36</v>
      </c>
      <c r="BH499" s="122" t="s">
        <v>3551</v>
      </c>
      <c r="BI499" s="51" t="s">
        <v>4217</v>
      </c>
      <c r="BJ499" s="300" t="s">
        <v>4233</v>
      </c>
      <c r="BK499" s="300" t="s">
        <v>5904</v>
      </c>
      <c r="BL499" s="300" t="s">
        <v>5905</v>
      </c>
      <c r="BM499" s="300" t="s">
        <v>5898</v>
      </c>
      <c r="BN499" s="298" t="s">
        <v>4480</v>
      </c>
      <c r="BO499" s="298" t="s">
        <v>4235</v>
      </c>
      <c r="BP499" s="298"/>
      <c r="BQ499" s="298"/>
      <c r="BR499" s="298"/>
      <c r="BS499" s="298"/>
      <c r="BT499" s="417" t="s">
        <v>4552</v>
      </c>
      <c r="BU499" s="418" t="s">
        <v>4553</v>
      </c>
      <c r="BV499" s="417" t="s">
        <v>4554</v>
      </c>
      <c r="BW499" s="418" t="s">
        <v>4555</v>
      </c>
      <c r="BX499" s="96" t="str">
        <f t="shared" si="50"/>
        <v>MR316, 18x9, +18mm Offset, 6x5.5, 106.25mm Centerbore, Gloss Titanium</v>
      </c>
      <c r="BY499" s="83" t="s">
        <v>4044</v>
      </c>
      <c r="BZ499" s="83" t="s">
        <v>4045</v>
      </c>
      <c r="CA499" s="83" t="str">
        <f t="shared" si="59"/>
        <v>STREET (3XX)</v>
      </c>
    </row>
    <row r="500" spans="1:79" s="39" customFormat="1" ht="15" customHeight="1">
      <c r="A500" s="23">
        <f t="shared" si="49"/>
        <v>498</v>
      </c>
      <c r="B500" s="306" t="s">
        <v>84</v>
      </c>
      <c r="C500" s="306" t="s">
        <v>1072</v>
      </c>
      <c r="D500" s="306" t="s">
        <v>4193</v>
      </c>
      <c r="E500" s="94" t="str">
        <f>CONCATENATE(LEFT(D500,5),VLOOKUP(CONCATENATE(N500,"x",O500),'PART NUMBER GUIDE'!$B$9:$C$45,2,FALSE),VLOOKUP(CONCATENATE(P500, V500), 'PART NUMBER GUIDE'!$Q$6:$R$84, 2, FALSE),VLOOKUP(Y500,'PART NUMBER GUIDE'!$J$8:$K$37,2, FALSE),IF(U500="N/A",IF(ABS(S500)&lt;10,"0"&amp;ABS(S500),ABS(S500)),CONCATENATE(LEFT(U500,1),RIGHT(U500,1))), F500, G500)</f>
        <v>MR316290501318</v>
      </c>
      <c r="F500" s="93"/>
      <c r="G500" s="93"/>
      <c r="H500" s="307" t="s">
        <v>6051</v>
      </c>
      <c r="I500" s="375">
        <v>44517</v>
      </c>
      <c r="J500" s="87" t="s">
        <v>1265</v>
      </c>
      <c r="K500" s="400">
        <v>392</v>
      </c>
      <c r="L500" s="95">
        <f t="shared" si="58"/>
        <v>392</v>
      </c>
      <c r="M500" s="402"/>
      <c r="N500" s="300">
        <v>20</v>
      </c>
      <c r="O500" s="8">
        <v>9</v>
      </c>
      <c r="P500" s="105" t="str">
        <f t="shared" si="51"/>
        <v>5x5</v>
      </c>
      <c r="Q500" s="301">
        <v>5</v>
      </c>
      <c r="R500" s="301">
        <v>5</v>
      </c>
      <c r="S500" s="300">
        <v>18</v>
      </c>
      <c r="T500" s="305">
        <v>5.7</v>
      </c>
      <c r="U500" s="309" t="s">
        <v>85</v>
      </c>
      <c r="V500" s="17">
        <v>71.5</v>
      </c>
      <c r="W500" s="44">
        <v>33.380000000000003</v>
      </c>
      <c r="X500" s="52">
        <v>2650</v>
      </c>
      <c r="Y500" s="80" t="s">
        <v>4520</v>
      </c>
      <c r="Z500" s="302" t="s">
        <v>3002</v>
      </c>
      <c r="AA500" s="369" t="str">
        <f t="shared" si="52"/>
        <v>20x9, 5x5, 18 OS</v>
      </c>
      <c r="AB500" s="83" t="s">
        <v>1644</v>
      </c>
      <c r="AC500" s="92">
        <f>_xlfn.IFNA(VLOOKUP(AB500,ACCESSORIES!F:K,6,FALSE),"N/A")</f>
        <v>22</v>
      </c>
      <c r="AD500" s="89" t="s">
        <v>85</v>
      </c>
      <c r="AE500" s="82" t="s">
        <v>85</v>
      </c>
      <c r="AF500" s="82" t="s">
        <v>85</v>
      </c>
      <c r="AG500" s="82" t="s">
        <v>85</v>
      </c>
      <c r="AH500" s="9" t="str">
        <f>_xlfn.IFNA(VLOOKUP(AG500,ACCESSORIES!F:K,6,FALSE),"N/A")</f>
        <v>N/A</v>
      </c>
      <c r="AI500" s="83" t="s">
        <v>265</v>
      </c>
      <c r="AJ500" s="3" t="s">
        <v>85</v>
      </c>
      <c r="AK500" s="3" t="s">
        <v>85</v>
      </c>
      <c r="AL500" s="3" t="s">
        <v>85</v>
      </c>
      <c r="AM500" s="301">
        <v>16.100000000000001</v>
      </c>
      <c r="AN500" s="301">
        <v>175</v>
      </c>
      <c r="AO500" s="314">
        <v>3</v>
      </c>
      <c r="AP500" s="314">
        <v>16</v>
      </c>
      <c r="AQ500" s="314">
        <v>36</v>
      </c>
      <c r="AR500" s="314">
        <v>42</v>
      </c>
      <c r="AS500" s="314">
        <v>244</v>
      </c>
      <c r="AT500" s="315">
        <v>238</v>
      </c>
      <c r="AU500" s="305">
        <v>71.5</v>
      </c>
      <c r="AV500" s="55">
        <v>46</v>
      </c>
      <c r="AW500" s="55">
        <v>46</v>
      </c>
      <c r="AX500" s="312">
        <v>45</v>
      </c>
      <c r="AY500" s="3" t="s">
        <v>85</v>
      </c>
      <c r="AZ500" s="104" t="str">
        <f>_xlfn.IFNA(VLOOKUP(AY500,ACCESSORIES!F:K,6,FALSE),"N/A")</f>
        <v>N/A</v>
      </c>
      <c r="BA500" s="3" t="s">
        <v>85</v>
      </c>
      <c r="BB500" s="104" t="str">
        <f>_xlfn.IFNA(VLOOKUP(BA500,ACCESSORIES!F:K,6,FALSE),"N/A")</f>
        <v>N/A</v>
      </c>
      <c r="BC500" s="79">
        <v>40.46</v>
      </c>
      <c r="BD500" s="57">
        <v>22.6</v>
      </c>
      <c r="BE500" s="57">
        <v>22.6</v>
      </c>
      <c r="BF500" s="57">
        <v>11.6</v>
      </c>
      <c r="BG500" s="15">
        <v>24</v>
      </c>
      <c r="BH500" s="122" t="s">
        <v>3551</v>
      </c>
      <c r="BI500" s="51" t="s">
        <v>4217</v>
      </c>
      <c r="BJ500" s="300" t="s">
        <v>4233</v>
      </c>
      <c r="BK500" s="300" t="s">
        <v>5904</v>
      </c>
      <c r="BL500" s="300" t="s">
        <v>5905</v>
      </c>
      <c r="BM500" s="300" t="s">
        <v>5898</v>
      </c>
      <c r="BN500" s="298" t="s">
        <v>4480</v>
      </c>
      <c r="BO500" s="298" t="s">
        <v>4235</v>
      </c>
      <c r="BP500" s="298"/>
      <c r="BQ500" s="298"/>
      <c r="BR500" s="298"/>
      <c r="BS500" s="298"/>
      <c r="BT500" s="417" t="s">
        <v>6775</v>
      </c>
      <c r="BU500" s="435" t="s">
        <v>6774</v>
      </c>
      <c r="BV500" s="417" t="s">
        <v>6776</v>
      </c>
      <c r="BW500" s="435" t="s">
        <v>6777</v>
      </c>
      <c r="BX500" s="96" t="str">
        <f t="shared" si="50"/>
        <v>MR316, 20x9, +18mm Offset, 5x5, 71.5mm Centerbore, Gloss Black</v>
      </c>
      <c r="BY500" s="83" t="s">
        <v>4044</v>
      </c>
      <c r="BZ500" s="83" t="s">
        <v>4045</v>
      </c>
      <c r="CA500" s="83" t="str">
        <f t="shared" si="59"/>
        <v>STREET (3XX)</v>
      </c>
    </row>
    <row r="501" spans="1:79" s="39" customFormat="1" ht="15" customHeight="1">
      <c r="A501" s="23">
        <f t="shared" si="49"/>
        <v>499</v>
      </c>
      <c r="B501" s="306" t="s">
        <v>84</v>
      </c>
      <c r="C501" s="306" t="s">
        <v>1072</v>
      </c>
      <c r="D501" s="306" t="s">
        <v>4193</v>
      </c>
      <c r="E501" s="94" t="str">
        <f>CONCATENATE(LEFT(D501,5),VLOOKUP(CONCATENATE(N501,"x",O501),'PART NUMBER GUIDE'!$B$9:$C$45,2,FALSE),VLOOKUP(CONCATENATE(P501, V501), 'PART NUMBER GUIDE'!$Q$6:$R$84, 2, FALSE),VLOOKUP(Y501,'PART NUMBER GUIDE'!$J$8:$K$37,2, FALSE),IF(U501="N/A",IF(ABS(S501)&lt;10,"0"&amp;ABS(S501),ABS(S501)),CONCATENATE(LEFT(U501,1),RIGHT(U501,1))), F501, G501)</f>
        <v>MR31629050818</v>
      </c>
      <c r="F501" s="93"/>
      <c r="G501" s="93"/>
      <c r="H501" s="307" t="s">
        <v>6052</v>
      </c>
      <c r="I501" s="375">
        <v>44517</v>
      </c>
      <c r="J501" s="87" t="s">
        <v>1265</v>
      </c>
      <c r="K501" s="400">
        <v>392</v>
      </c>
      <c r="L501" s="95">
        <f t="shared" si="58"/>
        <v>392</v>
      </c>
      <c r="M501" s="402"/>
      <c r="N501" s="300">
        <v>20</v>
      </c>
      <c r="O501" s="8">
        <v>9</v>
      </c>
      <c r="P501" s="105" t="str">
        <f t="shared" si="51"/>
        <v>5x5</v>
      </c>
      <c r="Q501" s="301">
        <v>5</v>
      </c>
      <c r="R501" s="301">
        <v>5</v>
      </c>
      <c r="S501" s="300">
        <v>18</v>
      </c>
      <c r="T501" s="305">
        <v>5.7</v>
      </c>
      <c r="U501" s="309" t="s">
        <v>85</v>
      </c>
      <c r="V501" s="17">
        <v>71.5</v>
      </c>
      <c r="W501" s="44">
        <v>33.6</v>
      </c>
      <c r="X501" s="52">
        <v>2650</v>
      </c>
      <c r="Y501" s="12" t="s">
        <v>2661</v>
      </c>
      <c r="Z501" s="12" t="s">
        <v>3007</v>
      </c>
      <c r="AA501" s="369" t="str">
        <f t="shared" si="52"/>
        <v>20x9, 5x5, 18 OS</v>
      </c>
      <c r="AB501" s="83" t="s">
        <v>1644</v>
      </c>
      <c r="AC501" s="92">
        <f>_xlfn.IFNA(VLOOKUP(AB501,ACCESSORIES!F:K,6,FALSE),"N/A")</f>
        <v>22</v>
      </c>
      <c r="AD501" s="89" t="s">
        <v>85</v>
      </c>
      <c r="AE501" s="82" t="s">
        <v>85</v>
      </c>
      <c r="AF501" s="82" t="s">
        <v>85</v>
      </c>
      <c r="AG501" s="82" t="s">
        <v>85</v>
      </c>
      <c r="AH501" s="9" t="str">
        <f>_xlfn.IFNA(VLOOKUP(AG501,ACCESSORIES!F:K,6,FALSE),"N/A")</f>
        <v>N/A</v>
      </c>
      <c r="AI501" s="83" t="s">
        <v>265</v>
      </c>
      <c r="AJ501" s="298" t="s">
        <v>85</v>
      </c>
      <c r="AK501" s="298" t="s">
        <v>85</v>
      </c>
      <c r="AL501" s="298" t="s">
        <v>85</v>
      </c>
      <c r="AM501" s="301">
        <v>16.100000000000001</v>
      </c>
      <c r="AN501" s="301">
        <v>175</v>
      </c>
      <c r="AO501" s="314">
        <v>3</v>
      </c>
      <c r="AP501" s="314">
        <v>16</v>
      </c>
      <c r="AQ501" s="314">
        <v>36</v>
      </c>
      <c r="AR501" s="314">
        <v>42</v>
      </c>
      <c r="AS501" s="314">
        <v>244</v>
      </c>
      <c r="AT501" s="315">
        <v>238</v>
      </c>
      <c r="AU501" s="305">
        <v>71.5</v>
      </c>
      <c r="AV501" s="55">
        <v>46</v>
      </c>
      <c r="AW501" s="55">
        <v>46</v>
      </c>
      <c r="AX501" s="312">
        <v>45</v>
      </c>
      <c r="AY501" s="3" t="s">
        <v>85</v>
      </c>
      <c r="AZ501" s="104" t="str">
        <f>_xlfn.IFNA(VLOOKUP(AY501,ACCESSORIES!F:K,6,FALSE),"N/A")</f>
        <v>N/A</v>
      </c>
      <c r="BA501" s="3" t="s">
        <v>85</v>
      </c>
      <c r="BB501" s="104" t="str">
        <f>_xlfn.IFNA(VLOOKUP(BA501,ACCESSORIES!F:K,6,FALSE),"N/A")</f>
        <v>N/A</v>
      </c>
      <c r="BC501" s="79">
        <v>40.61</v>
      </c>
      <c r="BD501" s="57">
        <v>22.6</v>
      </c>
      <c r="BE501" s="57">
        <v>22.6</v>
      </c>
      <c r="BF501" s="57">
        <v>11.6</v>
      </c>
      <c r="BG501" s="15">
        <v>24</v>
      </c>
      <c r="BH501" s="122" t="s">
        <v>3551</v>
      </c>
      <c r="BI501" s="51" t="s">
        <v>4217</v>
      </c>
      <c r="BJ501" s="300" t="s">
        <v>4233</v>
      </c>
      <c r="BK501" s="300" t="s">
        <v>5904</v>
      </c>
      <c r="BL501" s="300" t="s">
        <v>5905</v>
      </c>
      <c r="BM501" s="300" t="s">
        <v>5898</v>
      </c>
      <c r="BN501" s="298" t="s">
        <v>4480</v>
      </c>
      <c r="BO501" s="298" t="s">
        <v>4235</v>
      </c>
      <c r="BP501" s="298"/>
      <c r="BQ501" s="298"/>
      <c r="BR501" s="298"/>
      <c r="BS501" s="298"/>
      <c r="BT501" s="417" t="s">
        <v>4540</v>
      </c>
      <c r="BU501" s="418" t="s">
        <v>4541</v>
      </c>
      <c r="BV501" s="417" t="s">
        <v>4543</v>
      </c>
      <c r="BW501" s="418" t="s">
        <v>4542</v>
      </c>
      <c r="BX501" s="96" t="str">
        <f t="shared" si="50"/>
        <v>MR316, 20x9, +18mm Offset, 5x5, 71.5mm Centerbore, Gloss Titanium</v>
      </c>
      <c r="BY501" s="83" t="s">
        <v>4044</v>
      </c>
      <c r="BZ501" s="83" t="s">
        <v>4045</v>
      </c>
      <c r="CA501" s="83" t="str">
        <f t="shared" si="59"/>
        <v>STREET (3XX)</v>
      </c>
    </row>
    <row r="502" spans="1:79" s="39" customFormat="1" ht="15" customHeight="1">
      <c r="A502" s="23">
        <f t="shared" si="49"/>
        <v>500</v>
      </c>
      <c r="B502" s="306" t="s">
        <v>84</v>
      </c>
      <c r="C502" s="306" t="s">
        <v>1072</v>
      </c>
      <c r="D502" s="306" t="s">
        <v>4193</v>
      </c>
      <c r="E502" s="94" t="str">
        <f>CONCATENATE(LEFT(D502,5),VLOOKUP(CONCATENATE(N502,"x",O502),'PART NUMBER GUIDE'!$B$9:$C$45,2,FALSE),VLOOKUP(CONCATENATE(P502, V502), 'PART NUMBER GUIDE'!$Q$6:$R$84, 2, FALSE),VLOOKUP(Y502,'PART NUMBER GUIDE'!$J$8:$K$37,2, FALSE),IF(U502="N/A",IF(ABS(S502)&lt;10,"0"&amp;ABS(S502),ABS(S502)),CONCATENATE(LEFT(U502,1),RIGHT(U502,1))), F502, G502)</f>
        <v>MR316290161318</v>
      </c>
      <c r="F502" s="93"/>
      <c r="G502" s="93"/>
      <c r="H502" s="307" t="s">
        <v>6053</v>
      </c>
      <c r="I502" s="375">
        <v>44517</v>
      </c>
      <c r="J502" s="87" t="s">
        <v>1265</v>
      </c>
      <c r="K502" s="400">
        <v>392</v>
      </c>
      <c r="L502" s="95">
        <f t="shared" si="58"/>
        <v>392</v>
      </c>
      <c r="M502" s="402"/>
      <c r="N502" s="300">
        <v>20</v>
      </c>
      <c r="O502" s="8">
        <v>9</v>
      </c>
      <c r="P502" s="105" t="str">
        <f t="shared" si="51"/>
        <v>6x135</v>
      </c>
      <c r="Q502" s="301">
        <v>6</v>
      </c>
      <c r="R502" s="300">
        <v>135</v>
      </c>
      <c r="S502" s="300">
        <v>18</v>
      </c>
      <c r="T502" s="305">
        <v>5.7</v>
      </c>
      <c r="U502" s="309" t="s">
        <v>85</v>
      </c>
      <c r="V502" s="17">
        <v>87</v>
      </c>
      <c r="W502" s="44">
        <v>33.6</v>
      </c>
      <c r="X502" s="52">
        <v>2650</v>
      </c>
      <c r="Y502" s="80" t="s">
        <v>4520</v>
      </c>
      <c r="Z502" s="302" t="s">
        <v>3002</v>
      </c>
      <c r="AA502" s="369" t="str">
        <f t="shared" si="52"/>
        <v>20x9, 6x135, 18 OS</v>
      </c>
      <c r="AB502" s="83" t="s">
        <v>1644</v>
      </c>
      <c r="AC502" s="92">
        <f>_xlfn.IFNA(VLOOKUP(AB502,ACCESSORIES!F:K,6,FALSE),"N/A")</f>
        <v>22</v>
      </c>
      <c r="AD502" s="89" t="s">
        <v>85</v>
      </c>
      <c r="AE502" s="82" t="s">
        <v>85</v>
      </c>
      <c r="AF502" s="82" t="s">
        <v>85</v>
      </c>
      <c r="AG502" s="82" t="s">
        <v>85</v>
      </c>
      <c r="AH502" s="9" t="str">
        <f>_xlfn.IFNA(VLOOKUP(AG502,ACCESSORIES!F:K,6,FALSE),"N/A")</f>
        <v>N/A</v>
      </c>
      <c r="AI502" s="83" t="s">
        <v>265</v>
      </c>
      <c r="AJ502" s="298" t="s">
        <v>85</v>
      </c>
      <c r="AK502" s="298" t="s">
        <v>85</v>
      </c>
      <c r="AL502" s="298" t="s">
        <v>85</v>
      </c>
      <c r="AM502" s="301">
        <v>16.100000000000001</v>
      </c>
      <c r="AN502" s="301">
        <v>175</v>
      </c>
      <c r="AO502" s="314">
        <v>3</v>
      </c>
      <c r="AP502" s="314">
        <v>16</v>
      </c>
      <c r="AQ502" s="314">
        <v>36</v>
      </c>
      <c r="AR502" s="314">
        <v>42</v>
      </c>
      <c r="AS502" s="314">
        <v>244</v>
      </c>
      <c r="AT502" s="315">
        <v>238</v>
      </c>
      <c r="AU502" s="305">
        <v>87</v>
      </c>
      <c r="AV502" s="55">
        <v>46</v>
      </c>
      <c r="AW502" s="55">
        <v>46</v>
      </c>
      <c r="AX502" s="312">
        <v>45</v>
      </c>
      <c r="AY502" s="3" t="s">
        <v>85</v>
      </c>
      <c r="AZ502" s="104" t="str">
        <f>_xlfn.IFNA(VLOOKUP(AY502,ACCESSORIES!F:K,6,FALSE),"N/A")</f>
        <v>N/A</v>
      </c>
      <c r="BA502" s="3" t="s">
        <v>85</v>
      </c>
      <c r="BB502" s="104" t="str">
        <f>_xlfn.IFNA(VLOOKUP(BA502,ACCESSORIES!F:K,6,FALSE),"N/A")</f>
        <v>N/A</v>
      </c>
      <c r="BC502" s="79">
        <v>40.729999999999997</v>
      </c>
      <c r="BD502" s="57">
        <v>22.6</v>
      </c>
      <c r="BE502" s="57">
        <v>22.6</v>
      </c>
      <c r="BF502" s="57">
        <v>11.6</v>
      </c>
      <c r="BG502" s="15">
        <v>24</v>
      </c>
      <c r="BH502" s="122" t="s">
        <v>3551</v>
      </c>
      <c r="BI502" s="51" t="s">
        <v>4217</v>
      </c>
      <c r="BJ502" s="300" t="s">
        <v>4233</v>
      </c>
      <c r="BK502" s="300" t="s">
        <v>5904</v>
      </c>
      <c r="BL502" s="300" t="s">
        <v>5905</v>
      </c>
      <c r="BM502" s="300" t="s">
        <v>5898</v>
      </c>
      <c r="BN502" s="298" t="s">
        <v>4480</v>
      </c>
      <c r="BO502" s="298" t="s">
        <v>4235</v>
      </c>
      <c r="BP502" s="298"/>
      <c r="BQ502" s="298"/>
      <c r="BR502" s="298"/>
      <c r="BS502" s="298"/>
      <c r="BT502" s="417" t="s">
        <v>6775</v>
      </c>
      <c r="BU502" s="435" t="s">
        <v>6774</v>
      </c>
      <c r="BV502" s="417" t="s">
        <v>6776</v>
      </c>
      <c r="BW502" s="435" t="s">
        <v>6777</v>
      </c>
      <c r="BX502" s="96" t="str">
        <f t="shared" si="50"/>
        <v>MR316, 20x9, +18mm Offset, 6x135, 87mm Centerbore, Gloss Black</v>
      </c>
      <c r="BY502" s="83" t="s">
        <v>4044</v>
      </c>
      <c r="BZ502" s="83" t="s">
        <v>4045</v>
      </c>
      <c r="CA502" s="83" t="str">
        <f t="shared" si="59"/>
        <v>STREET (3XX)</v>
      </c>
    </row>
    <row r="503" spans="1:79" s="39" customFormat="1" ht="15" customHeight="1">
      <c r="A503" s="23">
        <f t="shared" si="49"/>
        <v>501</v>
      </c>
      <c r="B503" s="306" t="s">
        <v>84</v>
      </c>
      <c r="C503" s="306" t="s">
        <v>1072</v>
      </c>
      <c r="D503" s="306" t="s">
        <v>4193</v>
      </c>
      <c r="E503" s="94" t="str">
        <f>CONCATENATE(LEFT(D503,5),VLOOKUP(CONCATENATE(N503,"x",O503),'PART NUMBER GUIDE'!$B$9:$C$45,2,FALSE),VLOOKUP(CONCATENATE(P503, V503), 'PART NUMBER GUIDE'!$Q$6:$R$84, 2, FALSE),VLOOKUP(Y503,'PART NUMBER GUIDE'!$J$8:$K$37,2, FALSE),IF(U503="N/A",IF(ABS(S503)&lt;10,"0"&amp;ABS(S503),ABS(S503)),CONCATENATE(LEFT(U503,1),RIGHT(U503,1))), F503, G503)</f>
        <v>MR31629016818</v>
      </c>
      <c r="F503" s="93"/>
      <c r="G503" s="93"/>
      <c r="H503" s="307" t="s">
        <v>6054</v>
      </c>
      <c r="I503" s="375">
        <v>44517</v>
      </c>
      <c r="J503" s="87" t="s">
        <v>1265</v>
      </c>
      <c r="K503" s="400">
        <v>392</v>
      </c>
      <c r="L503" s="95">
        <f t="shared" si="58"/>
        <v>392</v>
      </c>
      <c r="M503" s="402"/>
      <c r="N503" s="300">
        <v>20</v>
      </c>
      <c r="O503" s="8">
        <v>9</v>
      </c>
      <c r="P503" s="105" t="str">
        <f t="shared" si="51"/>
        <v>6x135</v>
      </c>
      <c r="Q503" s="301">
        <v>6</v>
      </c>
      <c r="R503" s="300">
        <v>135</v>
      </c>
      <c r="S503" s="300">
        <v>18</v>
      </c>
      <c r="T503" s="305">
        <v>5.7</v>
      </c>
      <c r="U503" s="309" t="s">
        <v>85</v>
      </c>
      <c r="V503" s="17">
        <v>87</v>
      </c>
      <c r="W503" s="44">
        <v>33.67</v>
      </c>
      <c r="X503" s="52">
        <v>2650</v>
      </c>
      <c r="Y503" s="12" t="s">
        <v>2661</v>
      </c>
      <c r="Z503" s="12" t="s">
        <v>3007</v>
      </c>
      <c r="AA503" s="369" t="str">
        <f t="shared" si="52"/>
        <v>20x9, 6x135, 18 OS</v>
      </c>
      <c r="AB503" s="83" t="s">
        <v>1644</v>
      </c>
      <c r="AC503" s="92">
        <f>_xlfn.IFNA(VLOOKUP(AB503,ACCESSORIES!F:K,6,FALSE),"N/A")</f>
        <v>22</v>
      </c>
      <c r="AD503" s="89" t="s">
        <v>85</v>
      </c>
      <c r="AE503" s="82" t="s">
        <v>85</v>
      </c>
      <c r="AF503" s="82" t="s">
        <v>85</v>
      </c>
      <c r="AG503" s="82" t="s">
        <v>85</v>
      </c>
      <c r="AH503" s="9" t="str">
        <f>_xlfn.IFNA(VLOOKUP(AG503,ACCESSORIES!F:K,6,FALSE),"N/A")</f>
        <v>N/A</v>
      </c>
      <c r="AI503" s="83" t="s">
        <v>265</v>
      </c>
      <c r="AJ503" s="298" t="s">
        <v>85</v>
      </c>
      <c r="AK503" s="298" t="s">
        <v>85</v>
      </c>
      <c r="AL503" s="298" t="s">
        <v>85</v>
      </c>
      <c r="AM503" s="301">
        <v>16.100000000000001</v>
      </c>
      <c r="AN503" s="301">
        <v>175</v>
      </c>
      <c r="AO503" s="314">
        <v>3</v>
      </c>
      <c r="AP503" s="314">
        <v>16</v>
      </c>
      <c r="AQ503" s="314">
        <v>36</v>
      </c>
      <c r="AR503" s="314">
        <v>42</v>
      </c>
      <c r="AS503" s="314">
        <v>244</v>
      </c>
      <c r="AT503" s="315">
        <v>238</v>
      </c>
      <c r="AU503" s="305">
        <v>87</v>
      </c>
      <c r="AV503" s="55">
        <v>46</v>
      </c>
      <c r="AW503" s="55">
        <v>46</v>
      </c>
      <c r="AX503" s="312">
        <v>45</v>
      </c>
      <c r="AY503" s="3" t="s">
        <v>85</v>
      </c>
      <c r="AZ503" s="104" t="str">
        <f>_xlfn.IFNA(VLOOKUP(AY503,ACCESSORIES!F:K,6,FALSE),"N/A")</f>
        <v>N/A</v>
      </c>
      <c r="BA503" s="3" t="s">
        <v>85</v>
      </c>
      <c r="BB503" s="104" t="str">
        <f>_xlfn.IFNA(VLOOKUP(BA503,ACCESSORIES!F:K,6,FALSE),"N/A")</f>
        <v>N/A</v>
      </c>
      <c r="BC503" s="79">
        <v>40.549999999999997</v>
      </c>
      <c r="BD503" s="57">
        <v>22.6</v>
      </c>
      <c r="BE503" s="57">
        <v>22.6</v>
      </c>
      <c r="BF503" s="57">
        <v>11.6</v>
      </c>
      <c r="BG503" s="15">
        <v>24</v>
      </c>
      <c r="BH503" s="122" t="s">
        <v>3551</v>
      </c>
      <c r="BI503" s="51" t="s">
        <v>4217</v>
      </c>
      <c r="BJ503" s="300" t="s">
        <v>4233</v>
      </c>
      <c r="BK503" s="300" t="s">
        <v>5904</v>
      </c>
      <c r="BL503" s="300" t="s">
        <v>5905</v>
      </c>
      <c r="BM503" s="300" t="s">
        <v>5898</v>
      </c>
      <c r="BN503" s="298" t="s">
        <v>4480</v>
      </c>
      <c r="BO503" s="298" t="s">
        <v>4235</v>
      </c>
      <c r="BP503" s="298"/>
      <c r="BQ503" s="298"/>
      <c r="BR503" s="298"/>
      <c r="BS503" s="298"/>
      <c r="BT503" s="417" t="s">
        <v>4552</v>
      </c>
      <c r="BU503" s="418" t="s">
        <v>4553</v>
      </c>
      <c r="BV503" s="417" t="s">
        <v>4554</v>
      </c>
      <c r="BW503" s="418" t="s">
        <v>4555</v>
      </c>
      <c r="BX503" s="96" t="str">
        <f t="shared" si="50"/>
        <v>MR316, 20x9, +18mm Offset, 6x135, 87mm Centerbore, Gloss Titanium</v>
      </c>
      <c r="BY503" s="83" t="s">
        <v>4044</v>
      </c>
      <c r="BZ503" s="83" t="s">
        <v>4045</v>
      </c>
      <c r="CA503" s="83" t="str">
        <f t="shared" si="59"/>
        <v>STREET (3XX)</v>
      </c>
    </row>
    <row r="504" spans="1:79" s="39" customFormat="1" ht="15" customHeight="1">
      <c r="A504" s="23">
        <f t="shared" si="49"/>
        <v>502</v>
      </c>
      <c r="B504" s="306" t="s">
        <v>84</v>
      </c>
      <c r="C504" s="306" t="s">
        <v>1072</v>
      </c>
      <c r="D504" s="306" t="s">
        <v>4193</v>
      </c>
      <c r="E504" s="94" t="str">
        <f>CONCATENATE(LEFT(D504,5),VLOOKUP(CONCATENATE(N504,"x",O504),'PART NUMBER GUIDE'!$B$9:$C$45,2,FALSE),VLOOKUP(CONCATENATE(P504, V504), 'PART NUMBER GUIDE'!$Q$6:$R$84, 2, FALSE),VLOOKUP(Y504,'PART NUMBER GUIDE'!$J$8:$K$37,2, FALSE),IF(U504="N/A",IF(ABS(S504)&lt;10,"0"&amp;ABS(S504),ABS(S504)),CONCATENATE(LEFT(U504,1),RIGHT(U504,1))), F504, G504)</f>
        <v>MR316290601318</v>
      </c>
      <c r="F504" s="93"/>
      <c r="G504" s="93"/>
      <c r="H504" s="307" t="s">
        <v>6055</v>
      </c>
      <c r="I504" s="375">
        <v>44517</v>
      </c>
      <c r="J504" s="87" t="s">
        <v>1265</v>
      </c>
      <c r="K504" s="400">
        <v>392</v>
      </c>
      <c r="L504" s="95">
        <f t="shared" si="58"/>
        <v>392</v>
      </c>
      <c r="M504" s="402"/>
      <c r="N504" s="300">
        <v>20</v>
      </c>
      <c r="O504" s="8">
        <v>9</v>
      </c>
      <c r="P504" s="105" t="str">
        <f t="shared" si="51"/>
        <v>6x5.5</v>
      </c>
      <c r="Q504" s="301">
        <v>6</v>
      </c>
      <c r="R504" s="300">
        <v>5.5</v>
      </c>
      <c r="S504" s="300">
        <v>18</v>
      </c>
      <c r="T504" s="305">
        <v>5.7</v>
      </c>
      <c r="U504" s="309" t="s">
        <v>85</v>
      </c>
      <c r="V504" s="17">
        <v>106.25</v>
      </c>
      <c r="W504" s="44">
        <v>33.130000000000003</v>
      </c>
      <c r="X504" s="52">
        <v>2650</v>
      </c>
      <c r="Y504" s="80" t="s">
        <v>4520</v>
      </c>
      <c r="Z504" s="302" t="s">
        <v>3002</v>
      </c>
      <c r="AA504" s="369" t="str">
        <f t="shared" si="52"/>
        <v>20x9, 6x5.5, 18 OS</v>
      </c>
      <c r="AB504" s="83" t="s">
        <v>1642</v>
      </c>
      <c r="AC504" s="92">
        <f>_xlfn.IFNA(VLOOKUP(AB504,ACCESSORIES!F:K,6,FALSE),"N/A")</f>
        <v>22</v>
      </c>
      <c r="AD504" s="89" t="s">
        <v>85</v>
      </c>
      <c r="AE504" s="82" t="s">
        <v>85</v>
      </c>
      <c r="AF504" s="82" t="s">
        <v>85</v>
      </c>
      <c r="AG504" s="82" t="s">
        <v>85</v>
      </c>
      <c r="AH504" s="9" t="str">
        <f>_xlfn.IFNA(VLOOKUP(AG504,ACCESSORIES!F:K,6,FALSE),"N/A")</f>
        <v>N/A</v>
      </c>
      <c r="AI504" s="83" t="s">
        <v>265</v>
      </c>
      <c r="AJ504" s="298" t="s">
        <v>1712</v>
      </c>
      <c r="AK504" s="41">
        <f>VLOOKUP(AJ504,ACCESSORIES!F:K,6,FALSE)</f>
        <v>2.75</v>
      </c>
      <c r="AL504" s="83">
        <v>78.3</v>
      </c>
      <c r="AM504" s="301">
        <v>16.100000000000001</v>
      </c>
      <c r="AN504" s="301">
        <v>175</v>
      </c>
      <c r="AO504" s="314">
        <v>3</v>
      </c>
      <c r="AP504" s="314">
        <v>16</v>
      </c>
      <c r="AQ504" s="314">
        <v>36</v>
      </c>
      <c r="AR504" s="314">
        <v>42</v>
      </c>
      <c r="AS504" s="314">
        <v>244</v>
      </c>
      <c r="AT504" s="315">
        <v>238</v>
      </c>
      <c r="AU504" s="305">
        <v>106.25</v>
      </c>
      <c r="AV504" s="55">
        <v>46</v>
      </c>
      <c r="AW504" s="55">
        <v>46</v>
      </c>
      <c r="AX504" s="312">
        <v>45</v>
      </c>
      <c r="AY504" s="3" t="s">
        <v>85</v>
      </c>
      <c r="AZ504" s="104" t="str">
        <f>_xlfn.IFNA(VLOOKUP(AY504,ACCESSORIES!F:K,6,FALSE),"N/A")</f>
        <v>N/A</v>
      </c>
      <c r="BA504" s="3" t="s">
        <v>85</v>
      </c>
      <c r="BB504" s="104" t="str">
        <f>_xlfn.IFNA(VLOOKUP(BA504,ACCESSORIES!F:K,6,FALSE),"N/A")</f>
        <v>N/A</v>
      </c>
      <c r="BC504" s="79">
        <v>40.340000000000003</v>
      </c>
      <c r="BD504" s="57">
        <v>22.6</v>
      </c>
      <c r="BE504" s="57">
        <v>22.6</v>
      </c>
      <c r="BF504" s="57">
        <v>11.6</v>
      </c>
      <c r="BG504" s="15">
        <v>24</v>
      </c>
      <c r="BH504" s="122" t="s">
        <v>3551</v>
      </c>
      <c r="BI504" s="51" t="s">
        <v>4217</v>
      </c>
      <c r="BJ504" s="300" t="s">
        <v>4233</v>
      </c>
      <c r="BK504" s="300" t="s">
        <v>5904</v>
      </c>
      <c r="BL504" s="300" t="s">
        <v>5905</v>
      </c>
      <c r="BM504" s="300" t="s">
        <v>5898</v>
      </c>
      <c r="BN504" s="298" t="s">
        <v>4480</v>
      </c>
      <c r="BO504" s="298" t="s">
        <v>4235</v>
      </c>
      <c r="BP504" s="298"/>
      <c r="BQ504" s="298"/>
      <c r="BR504" s="298"/>
      <c r="BS504" s="298"/>
      <c r="BT504" s="417" t="s">
        <v>6775</v>
      </c>
      <c r="BU504" s="435" t="s">
        <v>6774</v>
      </c>
      <c r="BV504" s="417" t="s">
        <v>6776</v>
      </c>
      <c r="BW504" s="435" t="s">
        <v>6777</v>
      </c>
      <c r="BX504" s="96" t="str">
        <f t="shared" si="50"/>
        <v>MR316, 20x9, +18mm Offset, 6x5.5, 106.25mm Centerbore, Gloss Black</v>
      </c>
      <c r="BY504" s="83" t="s">
        <v>4044</v>
      </c>
      <c r="BZ504" s="83" t="s">
        <v>4045</v>
      </c>
      <c r="CA504" s="83" t="str">
        <f t="shared" si="59"/>
        <v>STREET (3XX)</v>
      </c>
    </row>
    <row r="505" spans="1:79" s="39" customFormat="1" ht="15" customHeight="1">
      <c r="A505" s="23">
        <f t="shared" si="49"/>
        <v>503</v>
      </c>
      <c r="B505" s="306" t="s">
        <v>84</v>
      </c>
      <c r="C505" s="306" t="s">
        <v>1072</v>
      </c>
      <c r="D505" s="306" t="s">
        <v>4193</v>
      </c>
      <c r="E505" s="94" t="str">
        <f>CONCATENATE(LEFT(D505,5),VLOOKUP(CONCATENATE(N505,"x",O505),'PART NUMBER GUIDE'!$B$9:$C$45,2,FALSE),VLOOKUP(CONCATENATE(P505, V505), 'PART NUMBER GUIDE'!$Q$6:$R$84, 2, FALSE),VLOOKUP(Y505,'PART NUMBER GUIDE'!$J$8:$K$37,2, FALSE),IF(U505="N/A",IF(ABS(S505)&lt;10,"0"&amp;ABS(S505),ABS(S505)),CONCATENATE(LEFT(U505,1),RIGHT(U505,1))), F505, G505)</f>
        <v>MR31629060818</v>
      </c>
      <c r="F505" s="93"/>
      <c r="G505" s="93"/>
      <c r="H505" s="307" t="s">
        <v>6056</v>
      </c>
      <c r="I505" s="375">
        <v>44517</v>
      </c>
      <c r="J505" s="87" t="s">
        <v>1265</v>
      </c>
      <c r="K505" s="400">
        <v>392</v>
      </c>
      <c r="L505" s="95">
        <f t="shared" si="58"/>
        <v>392</v>
      </c>
      <c r="M505" s="402"/>
      <c r="N505" s="300">
        <v>20</v>
      </c>
      <c r="O505" s="8">
        <v>9</v>
      </c>
      <c r="P505" s="105" t="str">
        <f t="shared" si="51"/>
        <v>6x5.5</v>
      </c>
      <c r="Q505" s="301">
        <v>6</v>
      </c>
      <c r="R505" s="300">
        <v>5.5</v>
      </c>
      <c r="S505" s="300">
        <v>18</v>
      </c>
      <c r="T505" s="305">
        <v>5.7</v>
      </c>
      <c r="U505" s="309" t="s">
        <v>85</v>
      </c>
      <c r="V505" s="17">
        <v>106.25</v>
      </c>
      <c r="W505" s="44">
        <v>33.47</v>
      </c>
      <c r="X505" s="52">
        <v>2650</v>
      </c>
      <c r="Y505" s="12" t="s">
        <v>2661</v>
      </c>
      <c r="Z505" s="12" t="s">
        <v>3007</v>
      </c>
      <c r="AA505" s="369" t="str">
        <f t="shared" si="52"/>
        <v>20x9, 6x5.5, 18 OS</v>
      </c>
      <c r="AB505" s="83" t="s">
        <v>1642</v>
      </c>
      <c r="AC505" s="92">
        <f>_xlfn.IFNA(VLOOKUP(AB505,ACCESSORIES!F:K,6,FALSE),"N/A")</f>
        <v>22</v>
      </c>
      <c r="AD505" s="89" t="s">
        <v>85</v>
      </c>
      <c r="AE505" s="82" t="s">
        <v>85</v>
      </c>
      <c r="AF505" s="82" t="s">
        <v>85</v>
      </c>
      <c r="AG505" s="82" t="s">
        <v>85</v>
      </c>
      <c r="AH505" s="9" t="str">
        <f>_xlfn.IFNA(VLOOKUP(AG505,ACCESSORIES!F:K,6,FALSE),"N/A")</f>
        <v>N/A</v>
      </c>
      <c r="AI505" s="83" t="s">
        <v>265</v>
      </c>
      <c r="AJ505" s="298" t="s">
        <v>1712</v>
      </c>
      <c r="AK505" s="41">
        <f>VLOOKUP(AJ505,ACCESSORIES!F:K,6,FALSE)</f>
        <v>2.75</v>
      </c>
      <c r="AL505" s="83">
        <v>78.3</v>
      </c>
      <c r="AM505" s="301">
        <v>16.100000000000001</v>
      </c>
      <c r="AN505" s="301">
        <v>175</v>
      </c>
      <c r="AO505" s="314">
        <v>3</v>
      </c>
      <c r="AP505" s="314">
        <v>16</v>
      </c>
      <c r="AQ505" s="314">
        <v>36</v>
      </c>
      <c r="AR505" s="314">
        <v>42</v>
      </c>
      <c r="AS505" s="314">
        <v>244</v>
      </c>
      <c r="AT505" s="315">
        <v>238</v>
      </c>
      <c r="AU505" s="305">
        <v>106.25</v>
      </c>
      <c r="AV505" s="55">
        <v>46</v>
      </c>
      <c r="AW505" s="55">
        <v>46</v>
      </c>
      <c r="AX505" s="312">
        <v>45</v>
      </c>
      <c r="AY505" s="3" t="s">
        <v>85</v>
      </c>
      <c r="AZ505" s="104" t="str">
        <f>_xlfn.IFNA(VLOOKUP(AY505,ACCESSORIES!F:K,6,FALSE),"N/A")</f>
        <v>N/A</v>
      </c>
      <c r="BA505" s="3" t="s">
        <v>85</v>
      </c>
      <c r="BB505" s="104" t="str">
        <f>_xlfn.IFNA(VLOOKUP(BA505,ACCESSORIES!F:K,6,FALSE),"N/A")</f>
        <v>N/A</v>
      </c>
      <c r="BC505" s="79">
        <v>40.340000000000003</v>
      </c>
      <c r="BD505" s="57">
        <v>22.6</v>
      </c>
      <c r="BE505" s="57">
        <v>22.6</v>
      </c>
      <c r="BF505" s="57">
        <v>11.6</v>
      </c>
      <c r="BG505" s="15">
        <v>24</v>
      </c>
      <c r="BH505" s="122" t="s">
        <v>3551</v>
      </c>
      <c r="BI505" s="51" t="s">
        <v>4217</v>
      </c>
      <c r="BJ505" s="300" t="s">
        <v>4233</v>
      </c>
      <c r="BK505" s="300" t="s">
        <v>5904</v>
      </c>
      <c r="BL505" s="300" t="s">
        <v>5905</v>
      </c>
      <c r="BM505" s="300" t="s">
        <v>5898</v>
      </c>
      <c r="BN505" s="298" t="s">
        <v>4480</v>
      </c>
      <c r="BO505" s="298" t="s">
        <v>4235</v>
      </c>
      <c r="BP505" s="298"/>
      <c r="BQ505" s="298"/>
      <c r="BR505" s="298"/>
      <c r="BS505" s="298"/>
      <c r="BT505" s="417" t="s">
        <v>4552</v>
      </c>
      <c r="BU505" s="418" t="s">
        <v>4553</v>
      </c>
      <c r="BV505" s="417" t="s">
        <v>4554</v>
      </c>
      <c r="BW505" s="418" t="s">
        <v>4555</v>
      </c>
      <c r="BX505" s="96" t="str">
        <f t="shared" si="50"/>
        <v>MR316, 20x9, +18mm Offset, 6x5.5, 106.25mm Centerbore, Gloss Titanium</v>
      </c>
      <c r="BY505" s="83" t="s">
        <v>4044</v>
      </c>
      <c r="BZ505" s="83" t="s">
        <v>4045</v>
      </c>
      <c r="CA505" s="83" t="str">
        <f t="shared" si="59"/>
        <v>STREET (3XX)</v>
      </c>
    </row>
    <row r="506" spans="1:79" s="39" customFormat="1" ht="15" customHeight="1">
      <c r="A506" s="23">
        <f t="shared" si="49"/>
        <v>504</v>
      </c>
      <c r="B506" s="306" t="s">
        <v>84</v>
      </c>
      <c r="C506" s="306" t="s">
        <v>1072</v>
      </c>
      <c r="D506" s="306" t="s">
        <v>4193</v>
      </c>
      <c r="E506" s="94" t="str">
        <f>CONCATENATE(LEFT(D506,5),VLOOKUP(CONCATENATE(N506,"x",O506),'PART NUMBER GUIDE'!$B$9:$C$45,2,FALSE),VLOOKUP(CONCATENATE(P506, V506), 'PART NUMBER GUIDE'!$Q$6:$R$84, 2, FALSE),VLOOKUP(Y506,'PART NUMBER GUIDE'!$J$8:$K$37,2, FALSE),IF(U506="N/A",IF(ABS(S506)&lt;10,"0"&amp;ABS(S506),ABS(S506)),CONCATENATE(LEFT(U506,1),RIGHT(U506,1))), F506, G506)</f>
        <v>MR316290601300</v>
      </c>
      <c r="F506" s="93"/>
      <c r="G506" s="93"/>
      <c r="H506" s="307" t="s">
        <v>6057</v>
      </c>
      <c r="I506" s="375">
        <v>44517</v>
      </c>
      <c r="J506" s="87" t="s">
        <v>1265</v>
      </c>
      <c r="K506" s="400">
        <v>392</v>
      </c>
      <c r="L506" s="95">
        <f t="shared" si="58"/>
        <v>392</v>
      </c>
      <c r="M506" s="402"/>
      <c r="N506" s="300">
        <v>20</v>
      </c>
      <c r="O506" s="8">
        <v>9</v>
      </c>
      <c r="P506" s="105" t="str">
        <f t="shared" si="51"/>
        <v>6x5.5</v>
      </c>
      <c r="Q506" s="301">
        <v>6</v>
      </c>
      <c r="R506" s="300">
        <v>5.5</v>
      </c>
      <c r="S506" s="300">
        <v>0</v>
      </c>
      <c r="T506" s="305">
        <v>5</v>
      </c>
      <c r="U506" s="309" t="s">
        <v>85</v>
      </c>
      <c r="V506" s="17">
        <v>106.25</v>
      </c>
      <c r="W506" s="44">
        <v>33.72</v>
      </c>
      <c r="X506" s="52">
        <v>2650</v>
      </c>
      <c r="Y506" s="80" t="s">
        <v>4520</v>
      </c>
      <c r="Z506" s="302" t="s">
        <v>3002</v>
      </c>
      <c r="AA506" s="369" t="str">
        <f t="shared" si="52"/>
        <v>20x9, 6x5.5, 0 OS</v>
      </c>
      <c r="AB506" s="83" t="s">
        <v>1642</v>
      </c>
      <c r="AC506" s="92">
        <f>_xlfn.IFNA(VLOOKUP(AB506,ACCESSORIES!F:K,6,FALSE),"N/A")</f>
        <v>22</v>
      </c>
      <c r="AD506" s="89" t="s">
        <v>85</v>
      </c>
      <c r="AE506" s="82" t="s">
        <v>85</v>
      </c>
      <c r="AF506" s="82" t="s">
        <v>85</v>
      </c>
      <c r="AG506" s="82" t="s">
        <v>85</v>
      </c>
      <c r="AH506" s="9" t="str">
        <f>_xlfn.IFNA(VLOOKUP(AG506,ACCESSORIES!F:K,6,FALSE),"N/A")</f>
        <v>N/A</v>
      </c>
      <c r="AI506" s="83" t="s">
        <v>265</v>
      </c>
      <c r="AJ506" s="298" t="s">
        <v>1712</v>
      </c>
      <c r="AK506" s="41">
        <f>VLOOKUP(AJ506,ACCESSORIES!F:K,6,FALSE)</f>
        <v>2.75</v>
      </c>
      <c r="AL506" s="83">
        <v>78.3</v>
      </c>
      <c r="AM506" s="301">
        <v>16.100000000000001</v>
      </c>
      <c r="AN506" s="301">
        <v>175</v>
      </c>
      <c r="AO506" s="314">
        <v>7</v>
      </c>
      <c r="AP506" s="314">
        <v>34</v>
      </c>
      <c r="AQ506" s="314">
        <v>54</v>
      </c>
      <c r="AR506" s="314">
        <v>60</v>
      </c>
      <c r="AS506" s="314">
        <v>245</v>
      </c>
      <c r="AT506" s="315">
        <v>242</v>
      </c>
      <c r="AU506" s="305">
        <v>106.25</v>
      </c>
      <c r="AV506" s="55">
        <v>64</v>
      </c>
      <c r="AW506" s="55">
        <v>64</v>
      </c>
      <c r="AX506" s="312">
        <v>45</v>
      </c>
      <c r="AY506" s="3" t="s">
        <v>85</v>
      </c>
      <c r="AZ506" s="104" t="str">
        <f>_xlfn.IFNA(VLOOKUP(AY506,ACCESSORIES!F:K,6,FALSE),"N/A")</f>
        <v>N/A</v>
      </c>
      <c r="BA506" s="3" t="s">
        <v>85</v>
      </c>
      <c r="BB506" s="104" t="str">
        <f>_xlfn.IFNA(VLOOKUP(BA506,ACCESSORIES!F:K,6,FALSE),"N/A")</f>
        <v>N/A</v>
      </c>
      <c r="BC506" s="79">
        <v>40.799999999999997</v>
      </c>
      <c r="BD506" s="57">
        <v>22.6</v>
      </c>
      <c r="BE506" s="57">
        <v>22.6</v>
      </c>
      <c r="BF506" s="57">
        <v>11.6</v>
      </c>
      <c r="BG506" s="15">
        <v>24</v>
      </c>
      <c r="BH506" s="122" t="s">
        <v>3551</v>
      </c>
      <c r="BI506" s="51" t="s">
        <v>4217</v>
      </c>
      <c r="BJ506" s="300" t="s">
        <v>4233</v>
      </c>
      <c r="BK506" s="300" t="s">
        <v>5904</v>
      </c>
      <c r="BL506" s="300" t="s">
        <v>5905</v>
      </c>
      <c r="BM506" s="300" t="s">
        <v>5898</v>
      </c>
      <c r="BN506" s="298" t="s">
        <v>4480</v>
      </c>
      <c r="BO506" s="298" t="s">
        <v>4235</v>
      </c>
      <c r="BP506" s="298"/>
      <c r="BQ506" s="298"/>
      <c r="BR506" s="298"/>
      <c r="BS506" s="298"/>
      <c r="BT506" s="417" t="s">
        <v>6775</v>
      </c>
      <c r="BU506" s="435" t="s">
        <v>6774</v>
      </c>
      <c r="BV506" s="417" t="s">
        <v>6776</v>
      </c>
      <c r="BW506" s="435" t="s">
        <v>6777</v>
      </c>
      <c r="BX506" s="96" t="str">
        <f t="shared" si="50"/>
        <v>MR316, 20x9, 0mm Offset, 6x5.5, 106.25mm Centerbore, Gloss Black</v>
      </c>
      <c r="BY506" s="83" t="s">
        <v>4044</v>
      </c>
      <c r="BZ506" s="83" t="s">
        <v>4045</v>
      </c>
      <c r="CA506" s="83" t="str">
        <f t="shared" si="59"/>
        <v>STREET (3XX)</v>
      </c>
    </row>
    <row r="507" spans="1:79" s="39" customFormat="1" ht="15" customHeight="1">
      <c r="A507" s="23">
        <f t="shared" si="49"/>
        <v>505</v>
      </c>
      <c r="B507" s="306" t="s">
        <v>84</v>
      </c>
      <c r="C507" s="306" t="s">
        <v>1072</v>
      </c>
      <c r="D507" s="306" t="s">
        <v>4193</v>
      </c>
      <c r="E507" s="94" t="str">
        <f>CONCATENATE(LEFT(D507,5),VLOOKUP(CONCATENATE(N507,"x",O507),'PART NUMBER GUIDE'!$B$9:$C$45,2,FALSE),VLOOKUP(CONCATENATE(P507, V507), 'PART NUMBER GUIDE'!$Q$6:$R$84, 2, FALSE),VLOOKUP(Y507,'PART NUMBER GUIDE'!$J$8:$K$37,2, FALSE),IF(U507="N/A",IF(ABS(S507)&lt;10,"0"&amp;ABS(S507),ABS(S507)),CONCATENATE(LEFT(U507,1),RIGHT(U507,1))), F507, G507)</f>
        <v>MR31629060800</v>
      </c>
      <c r="F507" s="93"/>
      <c r="G507" s="93"/>
      <c r="H507" s="307" t="s">
        <v>6058</v>
      </c>
      <c r="I507" s="375">
        <v>44517</v>
      </c>
      <c r="J507" s="87" t="s">
        <v>1265</v>
      </c>
      <c r="K507" s="400">
        <v>392</v>
      </c>
      <c r="L507" s="95">
        <f t="shared" si="58"/>
        <v>392</v>
      </c>
      <c r="M507" s="402"/>
      <c r="N507" s="300">
        <v>20</v>
      </c>
      <c r="O507" s="8">
        <v>9</v>
      </c>
      <c r="P507" s="105" t="str">
        <f t="shared" si="51"/>
        <v>6x5.5</v>
      </c>
      <c r="Q507" s="301">
        <v>6</v>
      </c>
      <c r="R507" s="300">
        <v>5.5</v>
      </c>
      <c r="S507" s="300">
        <v>0</v>
      </c>
      <c r="T507" s="305">
        <v>5</v>
      </c>
      <c r="U507" s="309" t="s">
        <v>85</v>
      </c>
      <c r="V507" s="17">
        <v>106.25</v>
      </c>
      <c r="W507" s="44">
        <v>33.57</v>
      </c>
      <c r="X507" s="52">
        <v>2650</v>
      </c>
      <c r="Y507" s="12" t="s">
        <v>2661</v>
      </c>
      <c r="Z507" s="12" t="s">
        <v>3007</v>
      </c>
      <c r="AA507" s="369" t="str">
        <f t="shared" si="52"/>
        <v>20x9, 6x5.5, 0 OS</v>
      </c>
      <c r="AB507" s="83" t="s">
        <v>1642</v>
      </c>
      <c r="AC507" s="92">
        <f>_xlfn.IFNA(VLOOKUP(AB507,ACCESSORIES!F:K,6,FALSE),"N/A")</f>
        <v>22</v>
      </c>
      <c r="AD507" s="89" t="s">
        <v>85</v>
      </c>
      <c r="AE507" s="82" t="s">
        <v>85</v>
      </c>
      <c r="AF507" s="82" t="s">
        <v>85</v>
      </c>
      <c r="AG507" s="82" t="s">
        <v>85</v>
      </c>
      <c r="AH507" s="9" t="str">
        <f>_xlfn.IFNA(VLOOKUP(AG507,ACCESSORIES!F:K,6,FALSE),"N/A")</f>
        <v>N/A</v>
      </c>
      <c r="AI507" s="83" t="s">
        <v>265</v>
      </c>
      <c r="AJ507" s="298" t="s">
        <v>1712</v>
      </c>
      <c r="AK507" s="41">
        <f>VLOOKUP(AJ507,ACCESSORIES!F:K,6,FALSE)</f>
        <v>2.75</v>
      </c>
      <c r="AL507" s="83">
        <v>78.3</v>
      </c>
      <c r="AM507" s="301">
        <v>16.100000000000001</v>
      </c>
      <c r="AN507" s="301">
        <v>175</v>
      </c>
      <c r="AO507" s="314">
        <v>7</v>
      </c>
      <c r="AP507" s="314">
        <v>34</v>
      </c>
      <c r="AQ507" s="314">
        <v>54</v>
      </c>
      <c r="AR507" s="314">
        <v>60</v>
      </c>
      <c r="AS507" s="314">
        <v>245</v>
      </c>
      <c r="AT507" s="315">
        <v>242</v>
      </c>
      <c r="AU507" s="305">
        <v>106.25</v>
      </c>
      <c r="AV507" s="55">
        <v>64</v>
      </c>
      <c r="AW507" s="55">
        <v>64</v>
      </c>
      <c r="AX507" s="312">
        <v>45</v>
      </c>
      <c r="AY507" s="3" t="s">
        <v>85</v>
      </c>
      <c r="AZ507" s="104" t="str">
        <f>_xlfn.IFNA(VLOOKUP(AY507,ACCESSORIES!F:K,6,FALSE),"N/A")</f>
        <v>N/A</v>
      </c>
      <c r="BA507" s="3" t="s">
        <v>85</v>
      </c>
      <c r="BB507" s="104" t="str">
        <f>_xlfn.IFNA(VLOOKUP(BA507,ACCESSORIES!F:K,6,FALSE),"N/A")</f>
        <v>N/A</v>
      </c>
      <c r="BC507" s="79">
        <v>40.43</v>
      </c>
      <c r="BD507" s="57">
        <v>22.6</v>
      </c>
      <c r="BE507" s="57">
        <v>22.6</v>
      </c>
      <c r="BF507" s="57">
        <v>11.6</v>
      </c>
      <c r="BG507" s="15">
        <v>24</v>
      </c>
      <c r="BH507" s="122" t="s">
        <v>3551</v>
      </c>
      <c r="BI507" s="51" t="s">
        <v>4217</v>
      </c>
      <c r="BJ507" s="300" t="s">
        <v>4233</v>
      </c>
      <c r="BK507" s="300" t="s">
        <v>5904</v>
      </c>
      <c r="BL507" s="300" t="s">
        <v>5905</v>
      </c>
      <c r="BM507" s="300" t="s">
        <v>5898</v>
      </c>
      <c r="BN507" s="298" t="s">
        <v>4480</v>
      </c>
      <c r="BO507" s="298" t="s">
        <v>4235</v>
      </c>
      <c r="BP507" s="298"/>
      <c r="BQ507" s="298"/>
      <c r="BR507" s="298"/>
      <c r="BS507" s="298"/>
      <c r="BT507" s="417" t="s">
        <v>4552</v>
      </c>
      <c r="BU507" s="418" t="s">
        <v>4553</v>
      </c>
      <c r="BV507" s="417" t="s">
        <v>4554</v>
      </c>
      <c r="BW507" s="418" t="s">
        <v>4555</v>
      </c>
      <c r="BX507" s="96" t="str">
        <f t="shared" si="50"/>
        <v>MR316, 20x9, 0mm Offset, 6x5.5, 106.25mm Centerbore, Gloss Titanium</v>
      </c>
      <c r="BY507" s="83" t="s">
        <v>4044</v>
      </c>
      <c r="BZ507" s="83" t="s">
        <v>4045</v>
      </c>
      <c r="CA507" s="83" t="str">
        <f t="shared" si="59"/>
        <v>STREET (3XX)</v>
      </c>
    </row>
    <row r="508" spans="1:79" s="39" customFormat="1" ht="15" customHeight="1">
      <c r="A508" s="23">
        <f t="shared" si="49"/>
        <v>506</v>
      </c>
      <c r="B508" s="306" t="s">
        <v>84</v>
      </c>
      <c r="C508" s="306" t="s">
        <v>1072</v>
      </c>
      <c r="D508" s="306" t="s">
        <v>4193</v>
      </c>
      <c r="E508" s="94" t="str">
        <f>CONCATENATE(LEFT(D508,5),VLOOKUP(CONCATENATE(N508,"x",O508),'PART NUMBER GUIDE'!$B$9:$C$45,2,FALSE),VLOOKUP(CONCATENATE(P508, V508), 'PART NUMBER GUIDE'!$Q$6:$R$84, 2, FALSE),VLOOKUP(Y508,'PART NUMBER GUIDE'!$J$8:$K$37,2, FALSE),IF(U508="N/A",IF(ABS(S508)&lt;10,"0"&amp;ABS(S508),ABS(S508)),CONCATENATE(LEFT(U508,1),RIGHT(U508,1))), F508, G508)</f>
        <v>MR316210501318N</v>
      </c>
      <c r="F508" s="93" t="s">
        <v>2239</v>
      </c>
      <c r="G508" s="93"/>
      <c r="H508" s="307" t="s">
        <v>6059</v>
      </c>
      <c r="I508" s="375">
        <v>44517</v>
      </c>
      <c r="J508" s="87" t="s">
        <v>1265</v>
      </c>
      <c r="K508" s="400">
        <v>407</v>
      </c>
      <c r="L508" s="95">
        <f t="shared" si="58"/>
        <v>407</v>
      </c>
      <c r="M508" s="402"/>
      <c r="N508" s="300">
        <v>20</v>
      </c>
      <c r="O508" s="308">
        <v>10</v>
      </c>
      <c r="P508" s="105" t="str">
        <f t="shared" si="51"/>
        <v>5x5</v>
      </c>
      <c r="Q508" s="301">
        <v>5</v>
      </c>
      <c r="R508" s="301">
        <v>5</v>
      </c>
      <c r="S508" s="300">
        <v>-18</v>
      </c>
      <c r="T508" s="305">
        <v>4.75</v>
      </c>
      <c r="U508" s="309" t="s">
        <v>85</v>
      </c>
      <c r="V508" s="17">
        <v>71.5</v>
      </c>
      <c r="W508" s="44">
        <v>34.99</v>
      </c>
      <c r="X508" s="52">
        <v>2650</v>
      </c>
      <c r="Y508" s="80" t="s">
        <v>4520</v>
      </c>
      <c r="Z508" s="302" t="s">
        <v>3002</v>
      </c>
      <c r="AA508" s="369" t="str">
        <f t="shared" si="52"/>
        <v>20x10, 5x5, -18 OS</v>
      </c>
      <c r="AB508" s="83" t="s">
        <v>1644</v>
      </c>
      <c r="AC508" s="92">
        <f>_xlfn.IFNA(VLOOKUP(AB508,ACCESSORIES!F:K,6,FALSE),"N/A")</f>
        <v>22</v>
      </c>
      <c r="AD508" s="89" t="s">
        <v>85</v>
      </c>
      <c r="AE508" s="82" t="s">
        <v>85</v>
      </c>
      <c r="AF508" s="82" t="s">
        <v>85</v>
      </c>
      <c r="AG508" s="82" t="s">
        <v>85</v>
      </c>
      <c r="AH508" s="9" t="str">
        <f>_xlfn.IFNA(VLOOKUP(AG508,ACCESSORIES!F:K,6,FALSE),"N/A")</f>
        <v>N/A</v>
      </c>
      <c r="AI508" s="83" t="s">
        <v>265</v>
      </c>
      <c r="AJ508" s="298" t="s">
        <v>85</v>
      </c>
      <c r="AK508" s="298" t="s">
        <v>85</v>
      </c>
      <c r="AL508" s="298" t="s">
        <v>85</v>
      </c>
      <c r="AM508" s="301">
        <v>16.100000000000001</v>
      </c>
      <c r="AN508" s="301">
        <v>175</v>
      </c>
      <c r="AO508" s="314">
        <v>3</v>
      </c>
      <c r="AP508" s="314">
        <v>16</v>
      </c>
      <c r="AQ508" s="314">
        <v>37</v>
      </c>
      <c r="AR508" s="314">
        <v>47</v>
      </c>
      <c r="AS508" s="314">
        <v>245</v>
      </c>
      <c r="AT508" s="315">
        <v>241</v>
      </c>
      <c r="AU508" s="305">
        <v>71.5</v>
      </c>
      <c r="AV508" s="55">
        <v>46</v>
      </c>
      <c r="AW508" s="55">
        <v>46</v>
      </c>
      <c r="AX508" s="312">
        <v>45</v>
      </c>
      <c r="AY508" s="3" t="s">
        <v>85</v>
      </c>
      <c r="AZ508" s="104" t="str">
        <f>_xlfn.IFNA(VLOOKUP(AY508,ACCESSORIES!F:K,6,FALSE),"N/A")</f>
        <v>N/A</v>
      </c>
      <c r="BA508" s="3" t="s">
        <v>85</v>
      </c>
      <c r="BB508" s="104" t="str">
        <f>_xlfn.IFNA(VLOOKUP(BA508,ACCESSORIES!F:K,6,FALSE),"N/A")</f>
        <v>N/A</v>
      </c>
      <c r="BC508" s="79">
        <v>43.02</v>
      </c>
      <c r="BD508" s="57">
        <v>22.6</v>
      </c>
      <c r="BE508" s="57">
        <v>22.6</v>
      </c>
      <c r="BF508" s="57">
        <v>12.6</v>
      </c>
      <c r="BG508" s="15">
        <v>24</v>
      </c>
      <c r="BH508" s="122" t="s">
        <v>3551</v>
      </c>
      <c r="BI508" s="51" t="s">
        <v>4217</v>
      </c>
      <c r="BJ508" s="300" t="s">
        <v>4233</v>
      </c>
      <c r="BK508" s="300" t="s">
        <v>5904</v>
      </c>
      <c r="BL508" s="300" t="s">
        <v>5905</v>
      </c>
      <c r="BM508" s="300" t="s">
        <v>5898</v>
      </c>
      <c r="BN508" s="298" t="s">
        <v>4480</v>
      </c>
      <c r="BO508" s="298" t="s">
        <v>4235</v>
      </c>
      <c r="BP508" s="298"/>
      <c r="BQ508" s="298"/>
      <c r="BR508" s="298"/>
      <c r="BS508" s="298"/>
      <c r="BT508" s="417" t="s">
        <v>6775</v>
      </c>
      <c r="BU508" s="435" t="s">
        <v>6774</v>
      </c>
      <c r="BV508" s="417" t="s">
        <v>6776</v>
      </c>
      <c r="BW508" s="435" t="s">
        <v>6777</v>
      </c>
      <c r="BX508" s="96" t="str">
        <f t="shared" si="50"/>
        <v>MR316, 20x10, -18mm Offset, 5x5, 71.5mm Centerbore, Gloss Black</v>
      </c>
      <c r="BY508" s="83" t="s">
        <v>4044</v>
      </c>
      <c r="BZ508" s="83" t="s">
        <v>4045</v>
      </c>
      <c r="CA508" s="83" t="str">
        <f t="shared" si="59"/>
        <v>STREET (3XX)</v>
      </c>
    </row>
    <row r="509" spans="1:79" s="39" customFormat="1" ht="15" customHeight="1">
      <c r="A509" s="23">
        <f t="shared" ref="A509:A670" si="60">ROW(B509)-2</f>
        <v>507</v>
      </c>
      <c r="B509" s="306" t="s">
        <v>84</v>
      </c>
      <c r="C509" s="306" t="s">
        <v>1072</v>
      </c>
      <c r="D509" s="306" t="s">
        <v>4193</v>
      </c>
      <c r="E509" s="94" t="str">
        <f>CONCATENATE(LEFT(D509,5),VLOOKUP(CONCATENATE(N509,"x",O509),'PART NUMBER GUIDE'!$B$9:$C$45,2,FALSE),VLOOKUP(CONCATENATE(P509, V509), 'PART NUMBER GUIDE'!$Q$6:$R$84, 2, FALSE),VLOOKUP(Y509,'PART NUMBER GUIDE'!$J$8:$K$37,2, FALSE),IF(U509="N/A",IF(ABS(S509)&lt;10,"0"&amp;ABS(S509),ABS(S509)),CONCATENATE(LEFT(U509,1),RIGHT(U509,1))), F509, G509)</f>
        <v>MR31621050818N</v>
      </c>
      <c r="F509" s="93" t="s">
        <v>2239</v>
      </c>
      <c r="G509" s="93"/>
      <c r="H509" s="307" t="s">
        <v>6060</v>
      </c>
      <c r="I509" s="375">
        <v>44517</v>
      </c>
      <c r="J509" s="87" t="s">
        <v>1265</v>
      </c>
      <c r="K509" s="400">
        <v>407</v>
      </c>
      <c r="L509" s="95">
        <f t="shared" si="58"/>
        <v>407</v>
      </c>
      <c r="M509" s="402"/>
      <c r="N509" s="300">
        <v>20</v>
      </c>
      <c r="O509" s="308">
        <v>10</v>
      </c>
      <c r="P509" s="105" t="str">
        <f t="shared" si="51"/>
        <v>5x5</v>
      </c>
      <c r="Q509" s="301">
        <v>5</v>
      </c>
      <c r="R509" s="301">
        <v>5</v>
      </c>
      <c r="S509" s="300">
        <v>-18</v>
      </c>
      <c r="T509" s="305">
        <v>4.75</v>
      </c>
      <c r="U509" s="309" t="s">
        <v>85</v>
      </c>
      <c r="V509" s="17">
        <v>71.5</v>
      </c>
      <c r="W509" s="44">
        <v>36.229999999999997</v>
      </c>
      <c r="X509" s="52">
        <v>2650</v>
      </c>
      <c r="Y509" s="12" t="s">
        <v>2661</v>
      </c>
      <c r="Z509" s="12" t="s">
        <v>3007</v>
      </c>
      <c r="AA509" s="369" t="str">
        <f t="shared" si="52"/>
        <v>20x10, 5x5, -18 OS</v>
      </c>
      <c r="AB509" s="83" t="s">
        <v>1644</v>
      </c>
      <c r="AC509" s="92">
        <f>_xlfn.IFNA(VLOOKUP(AB509,ACCESSORIES!F:K,6,FALSE),"N/A")</f>
        <v>22</v>
      </c>
      <c r="AD509" s="89" t="s">
        <v>85</v>
      </c>
      <c r="AE509" s="82" t="s">
        <v>85</v>
      </c>
      <c r="AF509" s="82" t="s">
        <v>85</v>
      </c>
      <c r="AG509" s="82" t="s">
        <v>85</v>
      </c>
      <c r="AH509" s="9" t="str">
        <f>_xlfn.IFNA(VLOOKUP(AG509,ACCESSORIES!F:K,6,FALSE),"N/A")</f>
        <v>N/A</v>
      </c>
      <c r="AI509" s="83" t="s">
        <v>265</v>
      </c>
      <c r="AJ509" s="298" t="s">
        <v>85</v>
      </c>
      <c r="AK509" s="298" t="s">
        <v>85</v>
      </c>
      <c r="AL509" s="298" t="s">
        <v>85</v>
      </c>
      <c r="AM509" s="301">
        <v>16.100000000000001</v>
      </c>
      <c r="AN509" s="301">
        <v>175</v>
      </c>
      <c r="AO509" s="314">
        <v>3</v>
      </c>
      <c r="AP509" s="314">
        <v>16</v>
      </c>
      <c r="AQ509" s="314">
        <v>37</v>
      </c>
      <c r="AR509" s="314">
        <v>47</v>
      </c>
      <c r="AS509" s="314">
        <v>245</v>
      </c>
      <c r="AT509" s="315">
        <v>241</v>
      </c>
      <c r="AU509" s="305">
        <v>71.5</v>
      </c>
      <c r="AV509" s="55">
        <v>46</v>
      </c>
      <c r="AW509" s="55">
        <v>46</v>
      </c>
      <c r="AX509" s="312">
        <v>45</v>
      </c>
      <c r="AY509" s="3" t="s">
        <v>85</v>
      </c>
      <c r="AZ509" s="104" t="str">
        <f>_xlfn.IFNA(VLOOKUP(AY509,ACCESSORIES!F:K,6,FALSE),"N/A")</f>
        <v>N/A</v>
      </c>
      <c r="BA509" s="3" t="s">
        <v>85</v>
      </c>
      <c r="BB509" s="104" t="str">
        <f>_xlfn.IFNA(VLOOKUP(BA509,ACCESSORIES!F:K,6,FALSE),"N/A")</f>
        <v>N/A</v>
      </c>
      <c r="BC509" s="79">
        <v>43.43</v>
      </c>
      <c r="BD509" s="57">
        <v>22.6</v>
      </c>
      <c r="BE509" s="57">
        <v>22.6</v>
      </c>
      <c r="BF509" s="57">
        <v>12.6</v>
      </c>
      <c r="BG509" s="15">
        <v>24</v>
      </c>
      <c r="BH509" s="122" t="s">
        <v>3551</v>
      </c>
      <c r="BI509" s="51" t="s">
        <v>4217</v>
      </c>
      <c r="BJ509" s="300" t="s">
        <v>4233</v>
      </c>
      <c r="BK509" s="300" t="s">
        <v>5904</v>
      </c>
      <c r="BL509" s="300" t="s">
        <v>5905</v>
      </c>
      <c r="BM509" s="300" t="s">
        <v>5898</v>
      </c>
      <c r="BN509" s="298" t="s">
        <v>4480</v>
      </c>
      <c r="BO509" s="298" t="s">
        <v>4235</v>
      </c>
      <c r="BP509" s="298"/>
      <c r="BQ509" s="298"/>
      <c r="BR509" s="298"/>
      <c r="BS509" s="298"/>
      <c r="BT509" s="417" t="s">
        <v>4540</v>
      </c>
      <c r="BU509" s="418" t="s">
        <v>4541</v>
      </c>
      <c r="BV509" s="417" t="s">
        <v>4543</v>
      </c>
      <c r="BW509" s="418" t="s">
        <v>4542</v>
      </c>
      <c r="BX509" s="96" t="str">
        <f t="shared" ref="BX509:BX670" si="61">CONCATENATE(IF(J509="Closeout","CLOSEOUT - ",""),D509,", ",N509,"x",O509,", ",IF(U509="N/A","",CONCATENATE(U509,"/")),IF(S509&gt;0,CONCATENATE("+",S509),S509),"mm Offset, ",P509,", ",V509,"mm Centerbore, ",PROPER(Y509),IF(G509="R",", Race Drilled",""),"",IF(BA509="N/A","",CONCATENATE(", w/ ",BA509)))</f>
        <v>MR316, 20x10, -18mm Offset, 5x5, 71.5mm Centerbore, Gloss Titanium</v>
      </c>
      <c r="BY509" s="83" t="s">
        <v>4044</v>
      </c>
      <c r="BZ509" s="83" t="s">
        <v>4045</v>
      </c>
      <c r="CA509" s="83" t="str">
        <f t="shared" si="59"/>
        <v>STREET (3XX)</v>
      </c>
    </row>
    <row r="510" spans="1:79" s="39" customFormat="1" ht="15" customHeight="1">
      <c r="A510" s="23">
        <f t="shared" si="60"/>
        <v>508</v>
      </c>
      <c r="B510" s="306" t="s">
        <v>84</v>
      </c>
      <c r="C510" s="306" t="s">
        <v>1072</v>
      </c>
      <c r="D510" s="306" t="s">
        <v>4193</v>
      </c>
      <c r="E510" s="94" t="str">
        <f>CONCATENATE(LEFT(D510,5),VLOOKUP(CONCATENATE(N510,"x",O510),'PART NUMBER GUIDE'!$B$9:$C$45,2,FALSE),VLOOKUP(CONCATENATE(P510, V510), 'PART NUMBER GUIDE'!$Q$6:$R$84, 2, FALSE),VLOOKUP(Y510,'PART NUMBER GUIDE'!$J$8:$K$37,2, FALSE),IF(U510="N/A",IF(ABS(S510)&lt;10,"0"&amp;ABS(S510),ABS(S510)),CONCATENATE(LEFT(U510,1),RIGHT(U510,1))), F510, G510)</f>
        <v>MR316210161318N</v>
      </c>
      <c r="F510" s="93" t="s">
        <v>2239</v>
      </c>
      <c r="G510" s="93"/>
      <c r="H510" s="307" t="s">
        <v>6061</v>
      </c>
      <c r="I510" s="375">
        <v>44517</v>
      </c>
      <c r="J510" s="87" t="s">
        <v>1265</v>
      </c>
      <c r="K510" s="400">
        <v>407</v>
      </c>
      <c r="L510" s="95">
        <f t="shared" si="58"/>
        <v>407</v>
      </c>
      <c r="M510" s="402"/>
      <c r="N510" s="300">
        <v>20</v>
      </c>
      <c r="O510" s="308">
        <v>10</v>
      </c>
      <c r="P510" s="105" t="str">
        <f t="shared" si="51"/>
        <v>6x135</v>
      </c>
      <c r="Q510" s="301">
        <v>6</v>
      </c>
      <c r="R510" s="300">
        <v>135</v>
      </c>
      <c r="S510" s="300">
        <v>-18</v>
      </c>
      <c r="T510" s="305">
        <v>4.75</v>
      </c>
      <c r="U510" s="309" t="s">
        <v>85</v>
      </c>
      <c r="V510" s="17">
        <v>87</v>
      </c>
      <c r="W510" s="44">
        <v>36.36</v>
      </c>
      <c r="X510" s="52">
        <v>2650</v>
      </c>
      <c r="Y510" s="80" t="s">
        <v>4520</v>
      </c>
      <c r="Z510" s="302" t="s">
        <v>3002</v>
      </c>
      <c r="AA510" s="369" t="str">
        <f t="shared" si="52"/>
        <v>20x10, 6x135, -18 OS</v>
      </c>
      <c r="AB510" s="83" t="s">
        <v>1644</v>
      </c>
      <c r="AC510" s="92">
        <f>_xlfn.IFNA(VLOOKUP(AB510,ACCESSORIES!F:K,6,FALSE),"N/A")</f>
        <v>22</v>
      </c>
      <c r="AD510" s="89" t="s">
        <v>85</v>
      </c>
      <c r="AE510" s="82" t="s">
        <v>85</v>
      </c>
      <c r="AF510" s="82" t="s">
        <v>85</v>
      </c>
      <c r="AG510" s="82" t="s">
        <v>85</v>
      </c>
      <c r="AH510" s="9" t="str">
        <f>_xlfn.IFNA(VLOOKUP(AG510,ACCESSORIES!F:K,6,FALSE),"N/A")</f>
        <v>N/A</v>
      </c>
      <c r="AI510" s="83" t="s">
        <v>265</v>
      </c>
      <c r="AJ510" s="298" t="s">
        <v>85</v>
      </c>
      <c r="AK510" s="298" t="s">
        <v>85</v>
      </c>
      <c r="AL510" s="298" t="s">
        <v>85</v>
      </c>
      <c r="AM510" s="301">
        <v>16.100000000000001</v>
      </c>
      <c r="AN510" s="301">
        <v>175</v>
      </c>
      <c r="AO510" s="314">
        <v>3</v>
      </c>
      <c r="AP510" s="314">
        <v>16</v>
      </c>
      <c r="AQ510" s="314">
        <v>37</v>
      </c>
      <c r="AR510" s="314">
        <v>47</v>
      </c>
      <c r="AS510" s="314">
        <v>245</v>
      </c>
      <c r="AT510" s="315">
        <v>241</v>
      </c>
      <c r="AU510" s="305">
        <v>87</v>
      </c>
      <c r="AV510" s="55">
        <v>46</v>
      </c>
      <c r="AW510" s="55">
        <v>46</v>
      </c>
      <c r="AX510" s="312">
        <v>45</v>
      </c>
      <c r="AY510" s="3" t="s">
        <v>85</v>
      </c>
      <c r="AZ510" s="104" t="str">
        <f>_xlfn.IFNA(VLOOKUP(AY510,ACCESSORIES!F:K,6,FALSE),"N/A")</f>
        <v>N/A</v>
      </c>
      <c r="BA510" s="3" t="s">
        <v>85</v>
      </c>
      <c r="BB510" s="104" t="str">
        <f>_xlfn.IFNA(VLOOKUP(BA510,ACCESSORIES!F:K,6,FALSE),"N/A")</f>
        <v>N/A</v>
      </c>
      <c r="BC510" s="79">
        <v>43.53</v>
      </c>
      <c r="BD510" s="57">
        <v>22.6</v>
      </c>
      <c r="BE510" s="57">
        <v>22.6</v>
      </c>
      <c r="BF510" s="57">
        <v>12.6</v>
      </c>
      <c r="BG510" s="15">
        <v>24</v>
      </c>
      <c r="BH510" s="122" t="s">
        <v>3551</v>
      </c>
      <c r="BI510" s="51" t="s">
        <v>4217</v>
      </c>
      <c r="BJ510" s="300" t="s">
        <v>4233</v>
      </c>
      <c r="BK510" s="300" t="s">
        <v>5904</v>
      </c>
      <c r="BL510" s="300" t="s">
        <v>5905</v>
      </c>
      <c r="BM510" s="300" t="s">
        <v>5898</v>
      </c>
      <c r="BN510" s="298" t="s">
        <v>4480</v>
      </c>
      <c r="BO510" s="298" t="s">
        <v>4235</v>
      </c>
      <c r="BP510" s="298"/>
      <c r="BQ510" s="298"/>
      <c r="BR510" s="298"/>
      <c r="BS510" s="298"/>
      <c r="BT510" s="417" t="s">
        <v>6775</v>
      </c>
      <c r="BU510" s="435" t="s">
        <v>6774</v>
      </c>
      <c r="BV510" s="417" t="s">
        <v>6776</v>
      </c>
      <c r="BW510" s="435" t="s">
        <v>6777</v>
      </c>
      <c r="BX510" s="96" t="str">
        <f t="shared" si="61"/>
        <v>MR316, 20x10, -18mm Offset, 6x135, 87mm Centerbore, Gloss Black</v>
      </c>
      <c r="BY510" s="83" t="s">
        <v>4044</v>
      </c>
      <c r="BZ510" s="83" t="s">
        <v>4045</v>
      </c>
      <c r="CA510" s="83" t="str">
        <f t="shared" si="59"/>
        <v>STREET (3XX)</v>
      </c>
    </row>
    <row r="511" spans="1:79" s="39" customFormat="1" ht="15" customHeight="1">
      <c r="A511" s="23">
        <f t="shared" si="60"/>
        <v>509</v>
      </c>
      <c r="B511" s="306" t="s">
        <v>84</v>
      </c>
      <c r="C511" s="306" t="s">
        <v>1072</v>
      </c>
      <c r="D511" s="306" t="s">
        <v>4193</v>
      </c>
      <c r="E511" s="94" t="str">
        <f>CONCATENATE(LEFT(D511,5),VLOOKUP(CONCATENATE(N511,"x",O511),'PART NUMBER GUIDE'!$B$9:$C$45,2,FALSE),VLOOKUP(CONCATENATE(P511, V511), 'PART NUMBER GUIDE'!$Q$6:$R$84, 2, FALSE),VLOOKUP(Y511,'PART NUMBER GUIDE'!$J$8:$K$37,2, FALSE),IF(U511="N/A",IF(ABS(S511)&lt;10,"0"&amp;ABS(S511),ABS(S511)),CONCATENATE(LEFT(U511,1),RIGHT(U511,1))), F511, G511)</f>
        <v>MR31621016818N</v>
      </c>
      <c r="F511" s="93" t="s">
        <v>2239</v>
      </c>
      <c r="G511" s="93"/>
      <c r="H511" s="307" t="s">
        <v>6062</v>
      </c>
      <c r="I511" s="375">
        <v>44517</v>
      </c>
      <c r="J511" s="87" t="s">
        <v>1265</v>
      </c>
      <c r="K511" s="400">
        <v>407</v>
      </c>
      <c r="L511" s="95">
        <f t="shared" si="58"/>
        <v>407</v>
      </c>
      <c r="M511" s="402"/>
      <c r="N511" s="300">
        <v>20</v>
      </c>
      <c r="O511" s="308">
        <v>10</v>
      </c>
      <c r="P511" s="105" t="str">
        <f t="shared" si="51"/>
        <v>6x135</v>
      </c>
      <c r="Q511" s="301">
        <v>6</v>
      </c>
      <c r="R511" s="300">
        <v>135</v>
      </c>
      <c r="S511" s="300">
        <v>-18</v>
      </c>
      <c r="T511" s="305">
        <v>4.75</v>
      </c>
      <c r="U511" s="309" t="s">
        <v>85</v>
      </c>
      <c r="V511" s="17">
        <v>87</v>
      </c>
      <c r="W511" s="44">
        <v>36.479999999999997</v>
      </c>
      <c r="X511" s="52">
        <v>2650</v>
      </c>
      <c r="Y511" s="12" t="s">
        <v>2661</v>
      </c>
      <c r="Z511" s="12" t="s">
        <v>3007</v>
      </c>
      <c r="AA511" s="369" t="str">
        <f t="shared" si="52"/>
        <v>20x10, 6x135, -18 OS</v>
      </c>
      <c r="AB511" s="83" t="s">
        <v>1644</v>
      </c>
      <c r="AC511" s="92">
        <f>_xlfn.IFNA(VLOOKUP(AB511,ACCESSORIES!F:K,6,FALSE),"N/A")</f>
        <v>22</v>
      </c>
      <c r="AD511" s="89" t="s">
        <v>85</v>
      </c>
      <c r="AE511" s="82" t="s">
        <v>85</v>
      </c>
      <c r="AF511" s="82" t="s">
        <v>85</v>
      </c>
      <c r="AG511" s="82" t="s">
        <v>85</v>
      </c>
      <c r="AH511" s="9" t="str">
        <f>_xlfn.IFNA(VLOOKUP(AG511,ACCESSORIES!F:K,6,FALSE),"N/A")</f>
        <v>N/A</v>
      </c>
      <c r="AI511" s="83" t="s">
        <v>265</v>
      </c>
      <c r="AJ511" s="298" t="s">
        <v>85</v>
      </c>
      <c r="AK511" s="298" t="s">
        <v>85</v>
      </c>
      <c r="AL511" s="298" t="s">
        <v>85</v>
      </c>
      <c r="AM511" s="301">
        <v>16.100000000000001</v>
      </c>
      <c r="AN511" s="301">
        <v>175</v>
      </c>
      <c r="AO511" s="314">
        <v>3</v>
      </c>
      <c r="AP511" s="314">
        <v>16</v>
      </c>
      <c r="AQ511" s="314">
        <v>37</v>
      </c>
      <c r="AR511" s="314">
        <v>47</v>
      </c>
      <c r="AS511" s="314">
        <v>245</v>
      </c>
      <c r="AT511" s="315">
        <v>241</v>
      </c>
      <c r="AU511" s="305">
        <v>87</v>
      </c>
      <c r="AV511" s="55">
        <v>46</v>
      </c>
      <c r="AW511" s="55">
        <v>46</v>
      </c>
      <c r="AX511" s="312">
        <v>45</v>
      </c>
      <c r="AY511" s="3" t="s">
        <v>85</v>
      </c>
      <c r="AZ511" s="104" t="str">
        <f>_xlfn.IFNA(VLOOKUP(AY511,ACCESSORIES!F:K,6,FALSE),"N/A")</f>
        <v>N/A</v>
      </c>
      <c r="BA511" s="3" t="s">
        <v>85</v>
      </c>
      <c r="BB511" s="104" t="str">
        <f>_xlfn.IFNA(VLOOKUP(BA511,ACCESSORIES!F:K,6,FALSE),"N/A")</f>
        <v>N/A</v>
      </c>
      <c r="BC511" s="79">
        <v>43.5</v>
      </c>
      <c r="BD511" s="57">
        <v>22.6</v>
      </c>
      <c r="BE511" s="57">
        <v>22.6</v>
      </c>
      <c r="BF511" s="57">
        <v>12.6</v>
      </c>
      <c r="BG511" s="15">
        <v>24</v>
      </c>
      <c r="BH511" s="122" t="s">
        <v>3551</v>
      </c>
      <c r="BI511" s="51" t="s">
        <v>4217</v>
      </c>
      <c r="BJ511" s="300" t="s">
        <v>4233</v>
      </c>
      <c r="BK511" s="300" t="s">
        <v>5904</v>
      </c>
      <c r="BL511" s="300" t="s">
        <v>5905</v>
      </c>
      <c r="BM511" s="300" t="s">
        <v>5898</v>
      </c>
      <c r="BN511" s="298" t="s">
        <v>4480</v>
      </c>
      <c r="BO511" s="298" t="s">
        <v>4235</v>
      </c>
      <c r="BP511" s="298"/>
      <c r="BQ511" s="298"/>
      <c r="BR511" s="298"/>
      <c r="BS511" s="298"/>
      <c r="BT511" s="417" t="s">
        <v>4552</v>
      </c>
      <c r="BU511" s="418" t="s">
        <v>4553</v>
      </c>
      <c r="BV511" s="417" t="s">
        <v>4554</v>
      </c>
      <c r="BW511" s="418" t="s">
        <v>4555</v>
      </c>
      <c r="BX511" s="96" t="str">
        <f t="shared" si="61"/>
        <v>MR316, 20x10, -18mm Offset, 6x135, 87mm Centerbore, Gloss Titanium</v>
      </c>
      <c r="BY511" s="83" t="s">
        <v>4044</v>
      </c>
      <c r="BZ511" s="83" t="s">
        <v>4045</v>
      </c>
      <c r="CA511" s="83" t="str">
        <f t="shared" si="59"/>
        <v>STREET (3XX)</v>
      </c>
    </row>
    <row r="512" spans="1:79" s="39" customFormat="1" ht="15" customHeight="1">
      <c r="A512" s="23">
        <f t="shared" si="60"/>
        <v>510</v>
      </c>
      <c r="B512" s="306" t="s">
        <v>84</v>
      </c>
      <c r="C512" s="306" t="s">
        <v>1072</v>
      </c>
      <c r="D512" s="306" t="s">
        <v>4193</v>
      </c>
      <c r="E512" s="94" t="str">
        <f>CONCATENATE(LEFT(D512,5),VLOOKUP(CONCATENATE(N512,"x",O512),'PART NUMBER GUIDE'!$B$9:$C$45,2,FALSE),VLOOKUP(CONCATENATE(P512, V512), 'PART NUMBER GUIDE'!$Q$6:$R$84, 2, FALSE),VLOOKUP(Y512,'PART NUMBER GUIDE'!$J$8:$K$37,2, FALSE),IF(U512="N/A",IF(ABS(S512)&lt;10,"0"&amp;ABS(S512),ABS(S512)),CONCATENATE(LEFT(U512,1),RIGHT(U512,1))), F512, G512)</f>
        <v>MR316210601318N</v>
      </c>
      <c r="F512" s="93" t="s">
        <v>2239</v>
      </c>
      <c r="G512" s="93"/>
      <c r="H512" s="307" t="s">
        <v>6063</v>
      </c>
      <c r="I512" s="375">
        <v>44517</v>
      </c>
      <c r="J512" s="87" t="s">
        <v>1265</v>
      </c>
      <c r="K512" s="400">
        <v>407</v>
      </c>
      <c r="L512" s="95">
        <f t="shared" si="58"/>
        <v>407</v>
      </c>
      <c r="M512" s="402"/>
      <c r="N512" s="300">
        <v>20</v>
      </c>
      <c r="O512" s="308">
        <v>10</v>
      </c>
      <c r="P512" s="105" t="str">
        <f t="shared" si="51"/>
        <v>6x5.5</v>
      </c>
      <c r="Q512" s="301">
        <v>6</v>
      </c>
      <c r="R512" s="300">
        <v>5.5</v>
      </c>
      <c r="S512" s="300">
        <v>-18</v>
      </c>
      <c r="T512" s="305">
        <v>4.75</v>
      </c>
      <c r="U512" s="309" t="s">
        <v>85</v>
      </c>
      <c r="V512" s="17">
        <v>106.25</v>
      </c>
      <c r="W512" s="44">
        <v>35.909999999999997</v>
      </c>
      <c r="X512" s="52">
        <v>2650</v>
      </c>
      <c r="Y512" s="80" t="s">
        <v>4520</v>
      </c>
      <c r="Z512" s="302" t="s">
        <v>3002</v>
      </c>
      <c r="AA512" s="369" t="str">
        <f t="shared" si="52"/>
        <v>20x10, 6x5.5, -18 OS</v>
      </c>
      <c r="AB512" s="83" t="s">
        <v>1642</v>
      </c>
      <c r="AC512" s="92">
        <f>_xlfn.IFNA(VLOOKUP(AB512,ACCESSORIES!F:K,6,FALSE),"N/A")</f>
        <v>22</v>
      </c>
      <c r="AD512" s="89" t="s">
        <v>85</v>
      </c>
      <c r="AE512" s="82" t="s">
        <v>85</v>
      </c>
      <c r="AF512" s="82" t="s">
        <v>85</v>
      </c>
      <c r="AG512" s="82" t="s">
        <v>85</v>
      </c>
      <c r="AH512" s="9" t="str">
        <f>_xlfn.IFNA(VLOOKUP(AG512,ACCESSORIES!F:K,6,FALSE),"N/A")</f>
        <v>N/A</v>
      </c>
      <c r="AI512" s="83" t="s">
        <v>265</v>
      </c>
      <c r="AJ512" s="298" t="s">
        <v>1712</v>
      </c>
      <c r="AK512" s="41">
        <f>VLOOKUP(AJ512,ACCESSORIES!F:K,6,FALSE)</f>
        <v>2.75</v>
      </c>
      <c r="AL512" s="83">
        <v>78.3</v>
      </c>
      <c r="AM512" s="301">
        <v>16.100000000000001</v>
      </c>
      <c r="AN512" s="301">
        <v>175</v>
      </c>
      <c r="AO512" s="314">
        <v>3</v>
      </c>
      <c r="AP512" s="314">
        <v>16</v>
      </c>
      <c r="AQ512" s="314">
        <v>37</v>
      </c>
      <c r="AR512" s="314">
        <v>47</v>
      </c>
      <c r="AS512" s="314">
        <v>245</v>
      </c>
      <c r="AT512" s="315">
        <v>241</v>
      </c>
      <c r="AU512" s="305">
        <v>106.25</v>
      </c>
      <c r="AV512" s="55">
        <v>46</v>
      </c>
      <c r="AW512" s="55">
        <v>46</v>
      </c>
      <c r="AX512" s="312">
        <v>45</v>
      </c>
      <c r="AY512" s="3" t="s">
        <v>85</v>
      </c>
      <c r="AZ512" s="104" t="str">
        <f>_xlfn.IFNA(VLOOKUP(AY512,ACCESSORIES!F:K,6,FALSE),"N/A")</f>
        <v>N/A</v>
      </c>
      <c r="BA512" s="3" t="s">
        <v>85</v>
      </c>
      <c r="BB512" s="104" t="str">
        <f>_xlfn.IFNA(VLOOKUP(BA512,ACCESSORIES!F:K,6,FALSE),"N/A")</f>
        <v>N/A</v>
      </c>
      <c r="BC512" s="79">
        <v>43.15</v>
      </c>
      <c r="BD512" s="57">
        <v>22.6</v>
      </c>
      <c r="BE512" s="57">
        <v>22.6</v>
      </c>
      <c r="BF512" s="57">
        <v>12.6</v>
      </c>
      <c r="BG512" s="15">
        <v>24</v>
      </c>
      <c r="BH512" s="122" t="s">
        <v>3551</v>
      </c>
      <c r="BI512" s="51" t="s">
        <v>4217</v>
      </c>
      <c r="BJ512" s="300" t="s">
        <v>4233</v>
      </c>
      <c r="BK512" s="300" t="s">
        <v>5904</v>
      </c>
      <c r="BL512" s="300" t="s">
        <v>5905</v>
      </c>
      <c r="BM512" s="300" t="s">
        <v>5898</v>
      </c>
      <c r="BN512" s="298" t="s">
        <v>4480</v>
      </c>
      <c r="BO512" s="298" t="s">
        <v>4235</v>
      </c>
      <c r="BP512" s="298"/>
      <c r="BQ512" s="298"/>
      <c r="BR512" s="298"/>
      <c r="BS512" s="298"/>
      <c r="BT512" s="417" t="s">
        <v>6775</v>
      </c>
      <c r="BU512" s="435" t="s">
        <v>6774</v>
      </c>
      <c r="BV512" s="417" t="s">
        <v>6776</v>
      </c>
      <c r="BW512" s="435" t="s">
        <v>6777</v>
      </c>
      <c r="BX512" s="96" t="str">
        <f t="shared" si="61"/>
        <v>MR316, 20x10, -18mm Offset, 6x5.5, 106.25mm Centerbore, Gloss Black</v>
      </c>
      <c r="BY512" s="83" t="s">
        <v>4044</v>
      </c>
      <c r="BZ512" s="83" t="s">
        <v>4045</v>
      </c>
      <c r="CA512" s="83" t="str">
        <f t="shared" si="59"/>
        <v>STREET (3XX)</v>
      </c>
    </row>
    <row r="513" spans="1:79" s="39" customFormat="1" ht="15" customHeight="1">
      <c r="A513" s="23">
        <f t="shared" si="60"/>
        <v>511</v>
      </c>
      <c r="B513" s="306" t="s">
        <v>84</v>
      </c>
      <c r="C513" s="306" t="s">
        <v>1072</v>
      </c>
      <c r="D513" s="306" t="s">
        <v>4193</v>
      </c>
      <c r="E513" s="94" t="str">
        <f>CONCATENATE(LEFT(D513,5),VLOOKUP(CONCATENATE(N513,"x",O513),'PART NUMBER GUIDE'!$B$9:$C$45,2,FALSE),VLOOKUP(CONCATENATE(P513, V513), 'PART NUMBER GUIDE'!$Q$6:$R$84, 2, FALSE),VLOOKUP(Y513,'PART NUMBER GUIDE'!$J$8:$K$37,2, FALSE),IF(U513="N/A",IF(ABS(S513)&lt;10,"0"&amp;ABS(S513),ABS(S513)),CONCATENATE(LEFT(U513,1),RIGHT(U513,1))), F513, G513)</f>
        <v>MR31621060818N</v>
      </c>
      <c r="F513" s="93" t="s">
        <v>2239</v>
      </c>
      <c r="G513" s="93"/>
      <c r="H513" s="307" t="s">
        <v>6064</v>
      </c>
      <c r="I513" s="375">
        <v>44517</v>
      </c>
      <c r="J513" s="87" t="s">
        <v>1265</v>
      </c>
      <c r="K513" s="400">
        <v>407</v>
      </c>
      <c r="L513" s="95">
        <f t="shared" si="58"/>
        <v>407</v>
      </c>
      <c r="M513" s="402"/>
      <c r="N513" s="300">
        <v>20</v>
      </c>
      <c r="O513" s="308">
        <v>10</v>
      </c>
      <c r="P513" s="105" t="str">
        <f t="shared" si="51"/>
        <v>6x5.5</v>
      </c>
      <c r="Q513" s="301">
        <v>6</v>
      </c>
      <c r="R513" s="300">
        <v>5.5</v>
      </c>
      <c r="S513" s="300">
        <v>-18</v>
      </c>
      <c r="T513" s="305">
        <v>4.75</v>
      </c>
      <c r="U513" s="309" t="s">
        <v>85</v>
      </c>
      <c r="V513" s="17">
        <v>106.25</v>
      </c>
      <c r="W513" s="44">
        <v>36.020000000000003</v>
      </c>
      <c r="X513" s="52">
        <v>2650</v>
      </c>
      <c r="Y513" s="12" t="s">
        <v>2661</v>
      </c>
      <c r="Z513" s="12" t="s">
        <v>3007</v>
      </c>
      <c r="AA513" s="369" t="str">
        <f t="shared" si="52"/>
        <v>20x10, 6x5.5, -18 OS</v>
      </c>
      <c r="AB513" s="83" t="s">
        <v>1642</v>
      </c>
      <c r="AC513" s="92">
        <f>_xlfn.IFNA(VLOOKUP(AB513,ACCESSORIES!F:K,6,FALSE),"N/A")</f>
        <v>22</v>
      </c>
      <c r="AD513" s="89" t="s">
        <v>85</v>
      </c>
      <c r="AE513" s="82" t="s">
        <v>85</v>
      </c>
      <c r="AF513" s="82" t="s">
        <v>85</v>
      </c>
      <c r="AG513" s="82" t="s">
        <v>85</v>
      </c>
      <c r="AH513" s="9" t="str">
        <f>_xlfn.IFNA(VLOOKUP(AG513,ACCESSORIES!F:K,6,FALSE),"N/A")</f>
        <v>N/A</v>
      </c>
      <c r="AI513" s="83" t="s">
        <v>265</v>
      </c>
      <c r="AJ513" s="298" t="s">
        <v>1712</v>
      </c>
      <c r="AK513" s="41">
        <f>VLOOKUP(AJ513,ACCESSORIES!F:K,6,FALSE)</f>
        <v>2.75</v>
      </c>
      <c r="AL513" s="83">
        <v>78.3</v>
      </c>
      <c r="AM513" s="301">
        <v>16.100000000000001</v>
      </c>
      <c r="AN513" s="301">
        <v>175</v>
      </c>
      <c r="AO513" s="314">
        <v>3</v>
      </c>
      <c r="AP513" s="314">
        <v>16</v>
      </c>
      <c r="AQ513" s="314">
        <v>37</v>
      </c>
      <c r="AR513" s="314">
        <v>47</v>
      </c>
      <c r="AS513" s="314">
        <v>245</v>
      </c>
      <c r="AT513" s="315">
        <v>241</v>
      </c>
      <c r="AU513" s="305">
        <v>106.25</v>
      </c>
      <c r="AV513" s="55">
        <v>46</v>
      </c>
      <c r="AW513" s="55">
        <v>46</v>
      </c>
      <c r="AX513" s="312">
        <v>45</v>
      </c>
      <c r="AY513" s="3" t="s">
        <v>85</v>
      </c>
      <c r="AZ513" s="104" t="str">
        <f>_xlfn.IFNA(VLOOKUP(AY513,ACCESSORIES!F:K,6,FALSE),"N/A")</f>
        <v>N/A</v>
      </c>
      <c r="BA513" s="3" t="s">
        <v>85</v>
      </c>
      <c r="BB513" s="104" t="str">
        <f>_xlfn.IFNA(VLOOKUP(BA513,ACCESSORIES!F:K,6,FALSE),"N/A")</f>
        <v>N/A</v>
      </c>
      <c r="BC513" s="79">
        <v>43.23</v>
      </c>
      <c r="BD513" s="57">
        <v>22.6</v>
      </c>
      <c r="BE513" s="57">
        <v>22.6</v>
      </c>
      <c r="BF513" s="57">
        <v>12.6</v>
      </c>
      <c r="BG513" s="15">
        <v>24</v>
      </c>
      <c r="BH513" s="122" t="s">
        <v>3551</v>
      </c>
      <c r="BI513" s="51" t="s">
        <v>4217</v>
      </c>
      <c r="BJ513" s="300" t="s">
        <v>4233</v>
      </c>
      <c r="BK513" s="300" t="s">
        <v>5904</v>
      </c>
      <c r="BL513" s="300" t="s">
        <v>5905</v>
      </c>
      <c r="BM513" s="300" t="s">
        <v>5898</v>
      </c>
      <c r="BN513" s="298" t="s">
        <v>4480</v>
      </c>
      <c r="BO513" s="298" t="s">
        <v>4235</v>
      </c>
      <c r="BP513" s="298"/>
      <c r="BQ513" s="298"/>
      <c r="BR513" s="298"/>
      <c r="BS513" s="298"/>
      <c r="BT513" s="417" t="s">
        <v>4552</v>
      </c>
      <c r="BU513" s="418" t="s">
        <v>4553</v>
      </c>
      <c r="BV513" s="417" t="s">
        <v>4554</v>
      </c>
      <c r="BW513" s="418" t="s">
        <v>4555</v>
      </c>
      <c r="BX513" s="96" t="str">
        <f t="shared" si="61"/>
        <v>MR316, 20x10, -18mm Offset, 6x5.5, 106.25mm Centerbore, Gloss Titanium</v>
      </c>
      <c r="BY513" s="83" t="s">
        <v>4044</v>
      </c>
      <c r="BZ513" s="83" t="s">
        <v>4045</v>
      </c>
      <c r="CA513" s="83" t="str">
        <f t="shared" si="59"/>
        <v>STREET (3XX)</v>
      </c>
    </row>
    <row r="514" spans="1:79" s="39" customFormat="1" ht="15" customHeight="1">
      <c r="A514" s="23">
        <f t="shared" si="60"/>
        <v>512</v>
      </c>
      <c r="B514" s="306" t="s">
        <v>84</v>
      </c>
      <c r="C514" s="306" t="s">
        <v>1072</v>
      </c>
      <c r="D514" s="306" t="s">
        <v>4662</v>
      </c>
      <c r="E514" s="149" t="str">
        <f>CONCATENATE(LEFT(D514,5),VLOOKUP(CONCATENATE(N514,"x",O514),'PART NUMBER GUIDE'!$B$9:$C$45,2,FALSE),VLOOKUP(CONCATENATE(P514, V514), 'PART NUMBER GUIDE'!$Q$6:$R$84, 2, FALSE),VLOOKUP(Y514,'PART NUMBER GUIDE'!$J$8:$K$37,2, FALSE),IF(U514="N/A",IF(ABS(S514)&lt;10,"0"&amp;ABS(S514),ABS(S514)),CONCATENATE(LEFT(U514,1),RIGHT(U514,1))), F514, G514)</f>
        <v>MR31778550500</v>
      </c>
      <c r="F514" s="93"/>
      <c r="G514" s="93"/>
      <c r="H514" s="307" t="s">
        <v>4663</v>
      </c>
      <c r="I514" s="376">
        <v>44026</v>
      </c>
      <c r="J514" s="87" t="s">
        <v>1265</v>
      </c>
      <c r="K514" s="400">
        <v>344.5</v>
      </c>
      <c r="L514" s="95">
        <f t="shared" si="58"/>
        <v>344.5</v>
      </c>
      <c r="M514" s="402"/>
      <c r="N514" s="300">
        <v>17</v>
      </c>
      <c r="O514" s="308">
        <v>8.5</v>
      </c>
      <c r="P514" s="105" t="str">
        <f t="shared" si="51"/>
        <v>5x5</v>
      </c>
      <c r="Q514" s="301">
        <v>5</v>
      </c>
      <c r="R514" s="300">
        <v>5</v>
      </c>
      <c r="S514" s="300">
        <v>0</v>
      </c>
      <c r="T514" s="17">
        <v>4.75</v>
      </c>
      <c r="U514" s="309" t="s">
        <v>85</v>
      </c>
      <c r="V514" s="17">
        <v>71.5</v>
      </c>
      <c r="W514" s="8">
        <v>30.39</v>
      </c>
      <c r="X514" s="52">
        <v>2650</v>
      </c>
      <c r="Y514" s="80" t="s">
        <v>2309</v>
      </c>
      <c r="Z514" s="302" t="s">
        <v>3002</v>
      </c>
      <c r="AA514" s="369" t="str">
        <f t="shared" si="52"/>
        <v>17x8.5, 5x5, 0 OS</v>
      </c>
      <c r="AB514" s="83" t="s">
        <v>1644</v>
      </c>
      <c r="AC514" s="92">
        <f>_xlfn.IFNA(VLOOKUP(AB514,ACCESSORIES!F:K,6,FALSE),"N/A")</f>
        <v>22</v>
      </c>
      <c r="AD514" s="89" t="s">
        <v>85</v>
      </c>
      <c r="AE514" s="82" t="s">
        <v>85</v>
      </c>
      <c r="AF514" s="82" t="s">
        <v>85</v>
      </c>
      <c r="AG514" s="82" t="s">
        <v>1541</v>
      </c>
      <c r="AH514" s="9">
        <f>_xlfn.IFNA(VLOOKUP(AG514,ACCESSORIES!F:K,6,FALSE),"N/A")</f>
        <v>1.1000000000000001</v>
      </c>
      <c r="AI514" s="105" t="s">
        <v>266</v>
      </c>
      <c r="AJ514" s="105" t="s">
        <v>85</v>
      </c>
      <c r="AK514" s="298" t="s">
        <v>85</v>
      </c>
      <c r="AL514" s="105" t="s">
        <v>85</v>
      </c>
      <c r="AM514" s="301">
        <v>16.100000000000001</v>
      </c>
      <c r="AN514" s="301">
        <v>170</v>
      </c>
      <c r="AO514" s="314">
        <v>10</v>
      </c>
      <c r="AP514" s="314">
        <v>29</v>
      </c>
      <c r="AQ514" s="314">
        <v>55</v>
      </c>
      <c r="AR514" s="314">
        <v>85</v>
      </c>
      <c r="AS514" s="314">
        <v>209</v>
      </c>
      <c r="AT514" s="315">
        <v>205</v>
      </c>
      <c r="AU514" s="365">
        <v>71.5</v>
      </c>
      <c r="AV514" s="55">
        <v>39</v>
      </c>
      <c r="AW514" s="55">
        <v>39</v>
      </c>
      <c r="AX514" s="312">
        <v>21</v>
      </c>
      <c r="AY514" s="3" t="s">
        <v>85</v>
      </c>
      <c r="AZ514" s="104" t="str">
        <f>_xlfn.IFNA(VLOOKUP(AY514,ACCESSORIES!F:K,6,FALSE),"N/A")</f>
        <v>N/A</v>
      </c>
      <c r="BA514" s="3" t="s">
        <v>85</v>
      </c>
      <c r="BB514" s="104" t="str">
        <f>_xlfn.IFNA(VLOOKUP(BA514,ACCESSORIES!F:K,6,FALSE),"N/A")</f>
        <v>N/A</v>
      </c>
      <c r="BC514" s="79">
        <v>34.909999999999997</v>
      </c>
      <c r="BD514" s="57">
        <v>19.7</v>
      </c>
      <c r="BE514" s="57">
        <v>19.7</v>
      </c>
      <c r="BF514" s="57">
        <v>11</v>
      </c>
      <c r="BG514" s="82">
        <v>36</v>
      </c>
      <c r="BH514" s="122" t="s">
        <v>3551</v>
      </c>
      <c r="BI514" s="51" t="s">
        <v>4217</v>
      </c>
      <c r="BJ514" s="300" t="s">
        <v>4233</v>
      </c>
      <c r="BK514" s="300" t="s">
        <v>5149</v>
      </c>
      <c r="BL514" s="300" t="s">
        <v>5906</v>
      </c>
      <c r="BM514" s="300" t="s">
        <v>5881</v>
      </c>
      <c r="BN514" s="298" t="s">
        <v>5907</v>
      </c>
      <c r="BO514" s="298" t="s">
        <v>5908</v>
      </c>
      <c r="BP514" s="298" t="s">
        <v>4480</v>
      </c>
      <c r="BQ514" s="298" t="s">
        <v>4235</v>
      </c>
      <c r="BR514" s="298"/>
      <c r="BS514" s="298"/>
      <c r="BT514" s="417" t="s">
        <v>6284</v>
      </c>
      <c r="BU514" s="418" t="s">
        <v>6283</v>
      </c>
      <c r="BV514" s="417" t="s">
        <v>6286</v>
      </c>
      <c r="BW514" s="418" t="s">
        <v>6285</v>
      </c>
      <c r="BX514" s="96" t="str">
        <f t="shared" si="61"/>
        <v>MR317, 17x8.5, 0mm Offset, 5x5, 71.5mm Centerbore, Matte Black</v>
      </c>
      <c r="BY514" s="83" t="s">
        <v>4044</v>
      </c>
      <c r="BZ514" s="83" t="s">
        <v>4045</v>
      </c>
      <c r="CA514" s="83" t="str">
        <f t="shared" si="59"/>
        <v>STREET (3XX)</v>
      </c>
    </row>
    <row r="515" spans="1:79" s="39" customFormat="1" ht="15" customHeight="1">
      <c r="A515" s="23">
        <f t="shared" si="60"/>
        <v>513</v>
      </c>
      <c r="B515" s="306" t="s">
        <v>84</v>
      </c>
      <c r="C515" s="306" t="s">
        <v>1072</v>
      </c>
      <c r="D515" s="306" t="s">
        <v>4662</v>
      </c>
      <c r="E515" s="149" t="str">
        <f>CONCATENATE(LEFT(D515,5),VLOOKUP(CONCATENATE(N515,"x",O515),'PART NUMBER GUIDE'!$B$9:$C$45,2,FALSE),VLOOKUP(CONCATENATE(P515, V515), 'PART NUMBER GUIDE'!$Q$6:$R$84, 2, FALSE),VLOOKUP(Y515,'PART NUMBER GUIDE'!$J$8:$K$37,2, FALSE),IF(U515="N/A",IF(ABS(S515)&lt;10,"0"&amp;ABS(S515),ABS(S515)),CONCATENATE(LEFT(U515,1),RIGHT(U515,1))), F515, G515)</f>
        <v>MR31778550800</v>
      </c>
      <c r="F515" s="93"/>
      <c r="G515" s="93"/>
      <c r="H515" s="307" t="s">
        <v>4664</v>
      </c>
      <c r="I515" s="376">
        <v>44026</v>
      </c>
      <c r="J515" s="87" t="s">
        <v>1265</v>
      </c>
      <c r="K515" s="400">
        <v>344.5</v>
      </c>
      <c r="L515" s="95">
        <f t="shared" si="58"/>
        <v>344.5</v>
      </c>
      <c r="M515" s="402"/>
      <c r="N515" s="300">
        <v>17</v>
      </c>
      <c r="O515" s="308">
        <v>8.5</v>
      </c>
      <c r="P515" s="105" t="str">
        <f t="shared" ref="P515:P578" si="62">CONCATENATE(Q515,"x",R515)</f>
        <v>5x5</v>
      </c>
      <c r="Q515" s="301">
        <v>5</v>
      </c>
      <c r="R515" s="300">
        <v>5</v>
      </c>
      <c r="S515" s="300">
        <v>0</v>
      </c>
      <c r="T515" s="17">
        <v>4.75</v>
      </c>
      <c r="U515" s="309" t="s">
        <v>85</v>
      </c>
      <c r="V515" s="17">
        <v>71.5</v>
      </c>
      <c r="W515" s="8">
        <v>30.13</v>
      </c>
      <c r="X515" s="52">
        <v>2650</v>
      </c>
      <c r="Y515" s="12" t="s">
        <v>2237</v>
      </c>
      <c r="Z515" s="12" t="s">
        <v>3007</v>
      </c>
      <c r="AA515" s="369" t="str">
        <f t="shared" ref="AA515:AA578" si="63">_xlfn.CONCAT(N515,"x",O515,","," ",P515,","," ",S515," ","OS")</f>
        <v>17x8.5, 5x5, 0 OS</v>
      </c>
      <c r="AB515" s="83" t="s">
        <v>1644</v>
      </c>
      <c r="AC515" s="92">
        <f>_xlfn.IFNA(VLOOKUP(AB515,ACCESSORIES!F:K,6,FALSE),"N/A")</f>
        <v>22</v>
      </c>
      <c r="AD515" s="89" t="s">
        <v>85</v>
      </c>
      <c r="AE515" s="82" t="s">
        <v>85</v>
      </c>
      <c r="AF515" s="82" t="s">
        <v>85</v>
      </c>
      <c r="AG515" s="82" t="s">
        <v>1541</v>
      </c>
      <c r="AH515" s="9">
        <f>_xlfn.IFNA(VLOOKUP(AG515,ACCESSORIES!F:K,6,FALSE),"N/A")</f>
        <v>1.1000000000000001</v>
      </c>
      <c r="AI515" s="105" t="s">
        <v>266</v>
      </c>
      <c r="AJ515" s="105" t="s">
        <v>85</v>
      </c>
      <c r="AK515" s="3" t="s">
        <v>85</v>
      </c>
      <c r="AL515" s="105" t="s">
        <v>85</v>
      </c>
      <c r="AM515" s="301">
        <v>16.100000000000001</v>
      </c>
      <c r="AN515" s="301">
        <v>170</v>
      </c>
      <c r="AO515" s="314">
        <v>10</v>
      </c>
      <c r="AP515" s="314">
        <v>29</v>
      </c>
      <c r="AQ515" s="314">
        <v>55</v>
      </c>
      <c r="AR515" s="314">
        <v>85</v>
      </c>
      <c r="AS515" s="314">
        <v>209</v>
      </c>
      <c r="AT515" s="315">
        <v>205</v>
      </c>
      <c r="AU515" s="365">
        <v>71.5</v>
      </c>
      <c r="AV515" s="55">
        <v>39</v>
      </c>
      <c r="AW515" s="55">
        <v>39</v>
      </c>
      <c r="AX515" s="312">
        <v>21</v>
      </c>
      <c r="AY515" s="3" t="s">
        <v>85</v>
      </c>
      <c r="AZ515" s="104" t="str">
        <f>_xlfn.IFNA(VLOOKUP(AY515,ACCESSORIES!F:K,6,FALSE),"N/A")</f>
        <v>N/A</v>
      </c>
      <c r="BA515" s="3" t="s">
        <v>85</v>
      </c>
      <c r="BB515" s="104" t="str">
        <f>_xlfn.IFNA(VLOOKUP(BA515,ACCESSORIES!F:K,6,FALSE),"N/A")</f>
        <v>N/A</v>
      </c>
      <c r="BC515" s="79">
        <v>35.31</v>
      </c>
      <c r="BD515" s="57">
        <v>19.7</v>
      </c>
      <c r="BE515" s="57">
        <v>19.7</v>
      </c>
      <c r="BF515" s="57">
        <v>11</v>
      </c>
      <c r="BG515" s="82">
        <v>36</v>
      </c>
      <c r="BH515" s="122" t="s">
        <v>3551</v>
      </c>
      <c r="BI515" s="51" t="s">
        <v>4217</v>
      </c>
      <c r="BJ515" s="300" t="s">
        <v>4233</v>
      </c>
      <c r="BK515" s="300" t="s">
        <v>5149</v>
      </c>
      <c r="BL515" s="300" t="s">
        <v>5906</v>
      </c>
      <c r="BM515" s="300" t="s">
        <v>5881</v>
      </c>
      <c r="BN515" s="298" t="s">
        <v>5907</v>
      </c>
      <c r="BO515" s="298" t="s">
        <v>5908</v>
      </c>
      <c r="BP515" s="298" t="s">
        <v>4480</v>
      </c>
      <c r="BQ515" s="298" t="s">
        <v>4235</v>
      </c>
      <c r="BR515" s="298"/>
      <c r="BS515" s="298"/>
      <c r="BT515" s="417" t="s">
        <v>5204</v>
      </c>
      <c r="BU515" s="418" t="s">
        <v>5205</v>
      </c>
      <c r="BV515" s="417" t="s">
        <v>5206</v>
      </c>
      <c r="BW515" s="418" t="s">
        <v>5207</v>
      </c>
      <c r="BX515" s="96" t="str">
        <f t="shared" si="61"/>
        <v>MR317, 17x8.5, 0mm Offset, 5x5, 71.5mm Centerbore, Titanium</v>
      </c>
      <c r="BY515" s="83" t="s">
        <v>4044</v>
      </c>
      <c r="BZ515" s="83" t="s">
        <v>4045</v>
      </c>
      <c r="CA515" s="83" t="str">
        <f t="shared" si="59"/>
        <v>STREET (3XX)</v>
      </c>
    </row>
    <row r="516" spans="1:79" s="39" customFormat="1" ht="15" customHeight="1">
      <c r="A516" s="23">
        <f t="shared" si="60"/>
        <v>514</v>
      </c>
      <c r="B516" s="306" t="s">
        <v>84</v>
      </c>
      <c r="C516" s="306" t="s">
        <v>1072</v>
      </c>
      <c r="D516" s="306" t="s">
        <v>4662</v>
      </c>
      <c r="E516" s="149" t="str">
        <f>CONCATENATE(LEFT(D516,5),VLOOKUP(CONCATENATE(N516,"x",O516),'PART NUMBER GUIDE'!$B$9:$C$45,2,FALSE),VLOOKUP(CONCATENATE(P516, V516), 'PART NUMBER GUIDE'!$Q$6:$R$84, 2, FALSE),VLOOKUP(Y516,'PART NUMBER GUIDE'!$J$8:$K$37,2, FALSE),IF(U516="N/A",IF(ABS(S516)&lt;10,"0"&amp;ABS(S516),ABS(S516)),CONCATENATE(LEFT(U516,1),RIGHT(U516,1))), F516, G516)</f>
        <v>MR31778558500</v>
      </c>
      <c r="F516" s="93"/>
      <c r="G516" s="93"/>
      <c r="H516" s="307" t="s">
        <v>4665</v>
      </c>
      <c r="I516" s="376">
        <v>44026</v>
      </c>
      <c r="J516" s="87" t="s">
        <v>1265</v>
      </c>
      <c r="K516" s="400">
        <v>344.5</v>
      </c>
      <c r="L516" s="95">
        <f t="shared" si="58"/>
        <v>344.5</v>
      </c>
      <c r="M516" s="402"/>
      <c r="N516" s="300">
        <v>17</v>
      </c>
      <c r="O516" s="308">
        <v>8.5</v>
      </c>
      <c r="P516" s="105" t="str">
        <f t="shared" si="62"/>
        <v>5x150</v>
      </c>
      <c r="Q516" s="301">
        <v>5</v>
      </c>
      <c r="R516" s="300">
        <v>150</v>
      </c>
      <c r="S516" s="300">
        <v>0</v>
      </c>
      <c r="T516" s="17">
        <v>4.75</v>
      </c>
      <c r="U516" s="309" t="s">
        <v>85</v>
      </c>
      <c r="V516" s="17">
        <v>110.5</v>
      </c>
      <c r="W516" s="8">
        <v>29.17</v>
      </c>
      <c r="X516" s="52">
        <v>2650</v>
      </c>
      <c r="Y516" s="80" t="s">
        <v>2309</v>
      </c>
      <c r="Z516" s="302" t="s">
        <v>3002</v>
      </c>
      <c r="AA516" s="369" t="str">
        <f t="shared" si="63"/>
        <v>17x8.5, 5x150, 0 OS</v>
      </c>
      <c r="AB516" s="83" t="s">
        <v>1642</v>
      </c>
      <c r="AC516" s="92">
        <f>_xlfn.IFNA(VLOOKUP(AB516,ACCESSORIES!F:K,6,FALSE),"N/A")</f>
        <v>22</v>
      </c>
      <c r="AD516" s="89" t="s">
        <v>85</v>
      </c>
      <c r="AE516" s="82" t="s">
        <v>85</v>
      </c>
      <c r="AF516" s="82" t="s">
        <v>85</v>
      </c>
      <c r="AG516" s="82" t="s">
        <v>1541</v>
      </c>
      <c r="AH516" s="9">
        <f>_xlfn.IFNA(VLOOKUP(AG516,ACCESSORIES!F:K,6,FALSE),"N/A")</f>
        <v>1.1000000000000001</v>
      </c>
      <c r="AI516" s="105" t="s">
        <v>266</v>
      </c>
      <c r="AJ516" s="105" t="s">
        <v>85</v>
      </c>
      <c r="AK516" s="3" t="s">
        <v>85</v>
      </c>
      <c r="AL516" s="105" t="s">
        <v>85</v>
      </c>
      <c r="AM516" s="301">
        <v>16.100000000000001</v>
      </c>
      <c r="AN516" s="301">
        <v>180</v>
      </c>
      <c r="AO516" s="314">
        <v>3</v>
      </c>
      <c r="AP516" s="314">
        <v>25</v>
      </c>
      <c r="AQ516" s="314">
        <v>55</v>
      </c>
      <c r="AR516" s="314">
        <v>85</v>
      </c>
      <c r="AS516" s="314">
        <v>209</v>
      </c>
      <c r="AT516" s="315">
        <v>205</v>
      </c>
      <c r="AU516" s="365">
        <v>110.5</v>
      </c>
      <c r="AV516" s="55">
        <v>39</v>
      </c>
      <c r="AW516" s="55">
        <v>39</v>
      </c>
      <c r="AX516" s="312">
        <v>21</v>
      </c>
      <c r="AY516" s="3" t="s">
        <v>85</v>
      </c>
      <c r="AZ516" s="104" t="str">
        <f>_xlfn.IFNA(VLOOKUP(AY516,ACCESSORIES!F:K,6,FALSE),"N/A")</f>
        <v>N/A</v>
      </c>
      <c r="BA516" s="3" t="s">
        <v>85</v>
      </c>
      <c r="BB516" s="104" t="str">
        <f>_xlfn.IFNA(VLOOKUP(BA516,ACCESSORIES!F:K,6,FALSE),"N/A")</f>
        <v>N/A</v>
      </c>
      <c r="BC516" s="79">
        <v>33.659999999999997</v>
      </c>
      <c r="BD516" s="57">
        <v>19.7</v>
      </c>
      <c r="BE516" s="57">
        <v>19.7</v>
      </c>
      <c r="BF516" s="57">
        <v>11</v>
      </c>
      <c r="BG516" s="82">
        <v>36</v>
      </c>
      <c r="BH516" s="122" t="s">
        <v>3551</v>
      </c>
      <c r="BI516" s="51" t="s">
        <v>4217</v>
      </c>
      <c r="BJ516" s="300" t="s">
        <v>4233</v>
      </c>
      <c r="BK516" s="300" t="s">
        <v>5149</v>
      </c>
      <c r="BL516" s="300" t="s">
        <v>5906</v>
      </c>
      <c r="BM516" s="300" t="s">
        <v>5881</v>
      </c>
      <c r="BN516" s="298" t="s">
        <v>5907</v>
      </c>
      <c r="BO516" s="298" t="s">
        <v>5908</v>
      </c>
      <c r="BP516" s="298" t="s">
        <v>4480</v>
      </c>
      <c r="BQ516" s="298" t="s">
        <v>4235</v>
      </c>
      <c r="BR516" s="298"/>
      <c r="BS516" s="298"/>
      <c r="BT516" s="417" t="s">
        <v>6284</v>
      </c>
      <c r="BU516" s="418" t="s">
        <v>6283</v>
      </c>
      <c r="BV516" s="417" t="s">
        <v>6286</v>
      </c>
      <c r="BW516" s="418" t="s">
        <v>6285</v>
      </c>
      <c r="BX516" s="96" t="str">
        <f t="shared" si="61"/>
        <v>MR317, 17x8.5, 0mm Offset, 5x150, 110.5mm Centerbore, Matte Black</v>
      </c>
      <c r="BY516" s="83" t="s">
        <v>4044</v>
      </c>
      <c r="BZ516" s="83" t="s">
        <v>4045</v>
      </c>
      <c r="CA516" s="83" t="str">
        <f t="shared" si="59"/>
        <v>STREET (3XX)</v>
      </c>
    </row>
    <row r="517" spans="1:79" s="39" customFormat="1" ht="15" customHeight="1">
      <c r="A517" s="23">
        <f t="shared" si="60"/>
        <v>515</v>
      </c>
      <c r="B517" s="306" t="s">
        <v>84</v>
      </c>
      <c r="C517" s="306" t="s">
        <v>1072</v>
      </c>
      <c r="D517" s="306" t="s">
        <v>4662</v>
      </c>
      <c r="E517" s="149" t="str">
        <f>CONCATENATE(LEFT(D517,5),VLOOKUP(CONCATENATE(N517,"x",O517),'PART NUMBER GUIDE'!$B$9:$C$45,2,FALSE),VLOOKUP(CONCATENATE(P517, V517), 'PART NUMBER GUIDE'!$Q$6:$R$84, 2, FALSE),VLOOKUP(Y517,'PART NUMBER GUIDE'!$J$8:$K$37,2, FALSE),IF(U517="N/A",IF(ABS(S517)&lt;10,"0"&amp;ABS(S517),ABS(S517)),CONCATENATE(LEFT(U517,1),RIGHT(U517,1))), F517, G517)</f>
        <v>MR31778558800</v>
      </c>
      <c r="F517" s="93"/>
      <c r="G517" s="93"/>
      <c r="H517" s="307" t="s">
        <v>4666</v>
      </c>
      <c r="I517" s="376">
        <v>44026</v>
      </c>
      <c r="J517" s="87" t="s">
        <v>1265</v>
      </c>
      <c r="K517" s="400">
        <v>344.5</v>
      </c>
      <c r="L517" s="95">
        <f t="shared" si="58"/>
        <v>344.5</v>
      </c>
      <c r="M517" s="402"/>
      <c r="N517" s="300">
        <v>17</v>
      </c>
      <c r="O517" s="308">
        <v>8.5</v>
      </c>
      <c r="P517" s="105" t="str">
        <f t="shared" si="62"/>
        <v>5x150</v>
      </c>
      <c r="Q517" s="301">
        <v>5</v>
      </c>
      <c r="R517" s="300">
        <v>150</v>
      </c>
      <c r="S517" s="300">
        <v>0</v>
      </c>
      <c r="T517" s="17">
        <v>4.75</v>
      </c>
      <c r="U517" s="309" t="s">
        <v>85</v>
      </c>
      <c r="V517" s="17">
        <v>110.5</v>
      </c>
      <c r="W517" s="8">
        <v>28.81</v>
      </c>
      <c r="X517" s="52">
        <v>2650</v>
      </c>
      <c r="Y517" s="12" t="s">
        <v>2237</v>
      </c>
      <c r="Z517" s="12" t="s">
        <v>3007</v>
      </c>
      <c r="AA517" s="369" t="str">
        <f t="shared" si="63"/>
        <v>17x8.5, 5x150, 0 OS</v>
      </c>
      <c r="AB517" s="83" t="s">
        <v>1642</v>
      </c>
      <c r="AC517" s="92">
        <f>_xlfn.IFNA(VLOOKUP(AB517,ACCESSORIES!F:K,6,FALSE),"N/A")</f>
        <v>22</v>
      </c>
      <c r="AD517" s="89" t="s">
        <v>85</v>
      </c>
      <c r="AE517" s="82" t="s">
        <v>85</v>
      </c>
      <c r="AF517" s="82" t="s">
        <v>85</v>
      </c>
      <c r="AG517" s="82" t="s">
        <v>1541</v>
      </c>
      <c r="AH517" s="9">
        <f>_xlfn.IFNA(VLOOKUP(AG517,ACCESSORIES!F:K,6,FALSE),"N/A")</f>
        <v>1.1000000000000001</v>
      </c>
      <c r="AI517" s="105" t="s">
        <v>266</v>
      </c>
      <c r="AJ517" s="105" t="s">
        <v>85</v>
      </c>
      <c r="AK517" s="3" t="s">
        <v>85</v>
      </c>
      <c r="AL517" s="105" t="s">
        <v>85</v>
      </c>
      <c r="AM517" s="301">
        <v>16.100000000000001</v>
      </c>
      <c r="AN517" s="301">
        <v>180</v>
      </c>
      <c r="AO517" s="314">
        <v>3</v>
      </c>
      <c r="AP517" s="314">
        <v>25</v>
      </c>
      <c r="AQ517" s="314">
        <v>55</v>
      </c>
      <c r="AR517" s="314">
        <v>85</v>
      </c>
      <c r="AS517" s="314">
        <v>209</v>
      </c>
      <c r="AT517" s="315">
        <v>205</v>
      </c>
      <c r="AU517" s="365">
        <v>110.5</v>
      </c>
      <c r="AV517" s="55">
        <v>39</v>
      </c>
      <c r="AW517" s="55">
        <v>39</v>
      </c>
      <c r="AX517" s="312">
        <v>21</v>
      </c>
      <c r="AY517" s="3" t="s">
        <v>85</v>
      </c>
      <c r="AZ517" s="104" t="str">
        <f>_xlfn.IFNA(VLOOKUP(AY517,ACCESSORIES!F:K,6,FALSE),"N/A")</f>
        <v>N/A</v>
      </c>
      <c r="BA517" s="3" t="s">
        <v>85</v>
      </c>
      <c r="BB517" s="104" t="str">
        <f>_xlfn.IFNA(VLOOKUP(BA517,ACCESSORIES!F:K,6,FALSE),"N/A")</f>
        <v>N/A</v>
      </c>
      <c r="BC517" s="79">
        <v>34.32</v>
      </c>
      <c r="BD517" s="57">
        <v>19.7</v>
      </c>
      <c r="BE517" s="57">
        <v>19.7</v>
      </c>
      <c r="BF517" s="57">
        <v>11</v>
      </c>
      <c r="BG517" s="82">
        <v>36</v>
      </c>
      <c r="BH517" s="122" t="s">
        <v>3551</v>
      </c>
      <c r="BI517" s="51" t="s">
        <v>4217</v>
      </c>
      <c r="BJ517" s="300" t="s">
        <v>4233</v>
      </c>
      <c r="BK517" s="300" t="s">
        <v>5149</v>
      </c>
      <c r="BL517" s="300" t="s">
        <v>5906</v>
      </c>
      <c r="BM517" s="300" t="s">
        <v>5881</v>
      </c>
      <c r="BN517" s="298" t="s">
        <v>5907</v>
      </c>
      <c r="BO517" s="298" t="s">
        <v>5908</v>
      </c>
      <c r="BP517" s="298" t="s">
        <v>4480</v>
      </c>
      <c r="BQ517" s="298" t="s">
        <v>4235</v>
      </c>
      <c r="BR517" s="298"/>
      <c r="BS517" s="298"/>
      <c r="BT517" s="417" t="s">
        <v>5204</v>
      </c>
      <c r="BU517" s="418" t="s">
        <v>5205</v>
      </c>
      <c r="BV517" s="417" t="s">
        <v>5206</v>
      </c>
      <c r="BW517" s="418" t="s">
        <v>5207</v>
      </c>
      <c r="BX517" s="96" t="str">
        <f t="shared" si="61"/>
        <v>MR317, 17x8.5, 0mm Offset, 5x150, 110.5mm Centerbore, Titanium</v>
      </c>
      <c r="BY517" s="83" t="s">
        <v>4044</v>
      </c>
      <c r="BZ517" s="83" t="s">
        <v>4045</v>
      </c>
      <c r="CA517" s="83" t="str">
        <f t="shared" si="59"/>
        <v>STREET (3XX)</v>
      </c>
    </row>
    <row r="518" spans="1:79" s="39" customFormat="1" ht="15" customHeight="1">
      <c r="A518" s="23">
        <f t="shared" si="60"/>
        <v>516</v>
      </c>
      <c r="B518" s="306" t="s">
        <v>84</v>
      </c>
      <c r="C518" s="306" t="s">
        <v>1072</v>
      </c>
      <c r="D518" s="306" t="s">
        <v>4662</v>
      </c>
      <c r="E518" s="149" t="str">
        <f>CONCATENATE(LEFT(D518,5),VLOOKUP(CONCATENATE(N518,"x",O518),'PART NUMBER GUIDE'!$B$9:$C$45,2,FALSE),VLOOKUP(CONCATENATE(P518, V518), 'PART NUMBER GUIDE'!$Q$6:$R$84, 2, FALSE),VLOOKUP(Y518,'PART NUMBER GUIDE'!$J$8:$K$37,2, FALSE),IF(U518="N/A",IF(ABS(S518)&lt;10,"0"&amp;ABS(S518),ABS(S518)),CONCATENATE(LEFT(U518,1),RIGHT(U518,1))), F518, G518)</f>
        <v>MR31778562500</v>
      </c>
      <c r="F518" s="93"/>
      <c r="G518" s="93"/>
      <c r="H518" s="307" t="s">
        <v>4667</v>
      </c>
      <c r="I518" s="376">
        <v>44026</v>
      </c>
      <c r="J518" s="305" t="s">
        <v>1265</v>
      </c>
      <c r="K518" s="400">
        <v>344.5</v>
      </c>
      <c r="L518" s="95">
        <f t="shared" si="58"/>
        <v>344.5</v>
      </c>
      <c r="M518" s="402"/>
      <c r="N518" s="300">
        <v>17</v>
      </c>
      <c r="O518" s="308">
        <v>8.5</v>
      </c>
      <c r="P518" s="105" t="str">
        <f t="shared" si="62"/>
        <v>6x120</v>
      </c>
      <c r="Q518" s="301">
        <v>6</v>
      </c>
      <c r="R518" s="300">
        <v>120</v>
      </c>
      <c r="S518" s="300">
        <v>0</v>
      </c>
      <c r="T518" s="17">
        <v>4.75</v>
      </c>
      <c r="U518" s="309" t="s">
        <v>85</v>
      </c>
      <c r="V518" s="17">
        <v>67</v>
      </c>
      <c r="W518" s="8">
        <v>29.58</v>
      </c>
      <c r="X518" s="52">
        <v>2650</v>
      </c>
      <c r="Y518" s="80" t="s">
        <v>2309</v>
      </c>
      <c r="Z518" s="302" t="s">
        <v>3002</v>
      </c>
      <c r="AA518" s="369" t="str">
        <f t="shared" si="63"/>
        <v>17x8.5, 6x120, 0 OS</v>
      </c>
      <c r="AB518" s="83" t="s">
        <v>1644</v>
      </c>
      <c r="AC518" s="92">
        <f>_xlfn.IFNA(VLOOKUP(AB518,ACCESSORIES!F:K,6,FALSE),"N/A")</f>
        <v>22</v>
      </c>
      <c r="AD518" s="89" t="s">
        <v>85</v>
      </c>
      <c r="AE518" s="82" t="s">
        <v>85</v>
      </c>
      <c r="AF518" s="82" t="s">
        <v>85</v>
      </c>
      <c r="AG518" s="82" t="s">
        <v>1541</v>
      </c>
      <c r="AH518" s="9">
        <f>_xlfn.IFNA(VLOOKUP(AG518,ACCESSORIES!F:K,6,FALSE),"N/A")</f>
        <v>1.1000000000000001</v>
      </c>
      <c r="AI518" s="105" t="s">
        <v>266</v>
      </c>
      <c r="AJ518" s="105" t="s">
        <v>85</v>
      </c>
      <c r="AK518" s="3" t="s">
        <v>85</v>
      </c>
      <c r="AL518" s="105" t="s">
        <v>85</v>
      </c>
      <c r="AM518" s="301">
        <v>16.100000000000001</v>
      </c>
      <c r="AN518" s="301">
        <v>170</v>
      </c>
      <c r="AO518" s="314">
        <v>10</v>
      </c>
      <c r="AP518" s="314">
        <v>29</v>
      </c>
      <c r="AQ518" s="314">
        <v>55</v>
      </c>
      <c r="AR518" s="314">
        <v>85</v>
      </c>
      <c r="AS518" s="314">
        <v>209</v>
      </c>
      <c r="AT518" s="315">
        <v>205</v>
      </c>
      <c r="AU518" s="366">
        <v>67</v>
      </c>
      <c r="AV518" s="55">
        <v>39</v>
      </c>
      <c r="AW518" s="55">
        <v>39</v>
      </c>
      <c r="AX518" s="312">
        <v>21</v>
      </c>
      <c r="AY518" s="3" t="s">
        <v>85</v>
      </c>
      <c r="AZ518" s="104" t="str">
        <f>_xlfn.IFNA(VLOOKUP(AY518,ACCESSORIES!F:K,6,FALSE),"N/A")</f>
        <v>N/A</v>
      </c>
      <c r="BA518" s="3" t="s">
        <v>85</v>
      </c>
      <c r="BB518" s="104" t="str">
        <f>_xlfn.IFNA(VLOOKUP(BA518,ACCESSORIES!F:K,6,FALSE),"N/A")</f>
        <v>N/A</v>
      </c>
      <c r="BC518" s="79">
        <v>34.69</v>
      </c>
      <c r="BD518" s="57">
        <v>19.7</v>
      </c>
      <c r="BE518" s="57">
        <v>19.7</v>
      </c>
      <c r="BF518" s="57">
        <v>11</v>
      </c>
      <c r="BG518" s="82">
        <v>36</v>
      </c>
      <c r="BH518" s="122" t="s">
        <v>3551</v>
      </c>
      <c r="BI518" s="51" t="s">
        <v>4217</v>
      </c>
      <c r="BJ518" s="300" t="s">
        <v>4233</v>
      </c>
      <c r="BK518" s="300" t="s">
        <v>5149</v>
      </c>
      <c r="BL518" s="300" t="s">
        <v>5906</v>
      </c>
      <c r="BM518" s="300" t="s">
        <v>5881</v>
      </c>
      <c r="BN518" s="298" t="s">
        <v>5907</v>
      </c>
      <c r="BO518" s="298" t="s">
        <v>5908</v>
      </c>
      <c r="BP518" s="298" t="s">
        <v>4480</v>
      </c>
      <c r="BQ518" s="298" t="s">
        <v>4235</v>
      </c>
      <c r="BR518" s="298"/>
      <c r="BS518" s="298"/>
      <c r="BT518" s="417" t="s">
        <v>5196</v>
      </c>
      <c r="BU518" s="418" t="s">
        <v>5197</v>
      </c>
      <c r="BV518" s="417" t="s">
        <v>5198</v>
      </c>
      <c r="BW518" s="418" t="s">
        <v>5199</v>
      </c>
      <c r="BX518" s="96" t="str">
        <f t="shared" si="61"/>
        <v>MR317, 17x8.5, 0mm Offset, 6x120, 67mm Centerbore, Matte Black</v>
      </c>
      <c r="BY518" s="83" t="s">
        <v>4044</v>
      </c>
      <c r="BZ518" s="83" t="s">
        <v>4045</v>
      </c>
      <c r="CA518" s="83" t="str">
        <f t="shared" si="59"/>
        <v>STREET (3XX)</v>
      </c>
    </row>
    <row r="519" spans="1:79" s="39" customFormat="1" ht="15" customHeight="1">
      <c r="A519" s="23">
        <f t="shared" si="60"/>
        <v>517</v>
      </c>
      <c r="B519" s="306" t="s">
        <v>84</v>
      </c>
      <c r="C519" s="306" t="s">
        <v>1072</v>
      </c>
      <c r="D519" s="306" t="s">
        <v>4662</v>
      </c>
      <c r="E519" s="149" t="str">
        <f>CONCATENATE(LEFT(D519,5),VLOOKUP(CONCATENATE(N519,"x",O519),'PART NUMBER GUIDE'!$B$9:$C$45,2,FALSE),VLOOKUP(CONCATENATE(P519, V519), 'PART NUMBER GUIDE'!$Q$6:$R$84, 2, FALSE),VLOOKUP(Y519,'PART NUMBER GUIDE'!$J$8:$K$37,2, FALSE),IF(U519="N/A",IF(ABS(S519)&lt;10,"0"&amp;ABS(S519),ABS(S519)),CONCATENATE(LEFT(U519,1),RIGHT(U519,1))), F519, G519)</f>
        <v>MR31778562800</v>
      </c>
      <c r="F519" s="93"/>
      <c r="G519" s="93"/>
      <c r="H519" s="307" t="s">
        <v>4668</v>
      </c>
      <c r="I519" s="376">
        <v>44026</v>
      </c>
      <c r="J519" s="43" t="s">
        <v>4038</v>
      </c>
      <c r="K519" s="400">
        <v>344.5</v>
      </c>
      <c r="L519" s="95" t="str">
        <f t="shared" si="58"/>
        <v/>
      </c>
      <c r="M519" s="402"/>
      <c r="N519" s="300">
        <v>17</v>
      </c>
      <c r="O519" s="308">
        <v>8.5</v>
      </c>
      <c r="P519" s="105" t="str">
        <f t="shared" si="62"/>
        <v>6x120</v>
      </c>
      <c r="Q519" s="301">
        <v>6</v>
      </c>
      <c r="R519" s="300">
        <v>120</v>
      </c>
      <c r="S519" s="300">
        <v>0</v>
      </c>
      <c r="T519" s="17">
        <v>4.75</v>
      </c>
      <c r="U519" s="309" t="s">
        <v>85</v>
      </c>
      <c r="V519" s="17">
        <v>67</v>
      </c>
      <c r="W519" s="8">
        <v>29.95</v>
      </c>
      <c r="X519" s="52">
        <v>2650</v>
      </c>
      <c r="Y519" s="12" t="s">
        <v>2237</v>
      </c>
      <c r="Z519" s="12" t="s">
        <v>3007</v>
      </c>
      <c r="AA519" s="369" t="str">
        <f t="shared" si="63"/>
        <v>17x8.5, 6x120, 0 OS</v>
      </c>
      <c r="AB519" s="83" t="s">
        <v>1644</v>
      </c>
      <c r="AC519" s="92">
        <f>_xlfn.IFNA(VLOOKUP(AB519,ACCESSORIES!F:K,6,FALSE),"N/A")</f>
        <v>22</v>
      </c>
      <c r="AD519" s="89" t="s">
        <v>85</v>
      </c>
      <c r="AE519" s="82" t="s">
        <v>85</v>
      </c>
      <c r="AF519" s="82" t="s">
        <v>85</v>
      </c>
      <c r="AG519" s="82" t="s">
        <v>1541</v>
      </c>
      <c r="AH519" s="9">
        <f>_xlfn.IFNA(VLOOKUP(AG519,ACCESSORIES!F:K,6,FALSE),"N/A")</f>
        <v>1.1000000000000001</v>
      </c>
      <c r="AI519" s="105" t="s">
        <v>266</v>
      </c>
      <c r="AJ519" s="105" t="s">
        <v>85</v>
      </c>
      <c r="AK519" s="3" t="s">
        <v>85</v>
      </c>
      <c r="AL519" s="105" t="s">
        <v>85</v>
      </c>
      <c r="AM519" s="301">
        <v>16.100000000000001</v>
      </c>
      <c r="AN519" s="301">
        <v>170</v>
      </c>
      <c r="AO519" s="314">
        <v>10</v>
      </c>
      <c r="AP519" s="314">
        <v>29</v>
      </c>
      <c r="AQ519" s="314">
        <v>55</v>
      </c>
      <c r="AR519" s="314">
        <v>85</v>
      </c>
      <c r="AS519" s="314">
        <v>209</v>
      </c>
      <c r="AT519" s="315">
        <v>205</v>
      </c>
      <c r="AU519" s="366">
        <v>67</v>
      </c>
      <c r="AV519" s="55">
        <v>39</v>
      </c>
      <c r="AW519" s="55">
        <v>39</v>
      </c>
      <c r="AX519" s="312">
        <v>21</v>
      </c>
      <c r="AY519" s="3" t="s">
        <v>85</v>
      </c>
      <c r="AZ519" s="104" t="str">
        <f>_xlfn.IFNA(VLOOKUP(AY519,ACCESSORIES!F:K,6,FALSE),"N/A")</f>
        <v>N/A</v>
      </c>
      <c r="BA519" s="3" t="s">
        <v>85</v>
      </c>
      <c r="BB519" s="104" t="str">
        <f>_xlfn.IFNA(VLOOKUP(BA519,ACCESSORIES!F:K,6,FALSE),"N/A")</f>
        <v>N/A</v>
      </c>
      <c r="BC519" s="79">
        <v>33.909999999999997</v>
      </c>
      <c r="BD519" s="57">
        <v>19.7</v>
      </c>
      <c r="BE519" s="57">
        <v>19.7</v>
      </c>
      <c r="BF519" s="57">
        <v>11</v>
      </c>
      <c r="BG519" s="82">
        <v>36</v>
      </c>
      <c r="BH519" s="122" t="s">
        <v>3551</v>
      </c>
      <c r="BI519" s="51" t="s">
        <v>4217</v>
      </c>
      <c r="BJ519" s="300" t="s">
        <v>4233</v>
      </c>
      <c r="BK519" s="300" t="s">
        <v>5149</v>
      </c>
      <c r="BL519" s="300" t="s">
        <v>5906</v>
      </c>
      <c r="BM519" s="300" t="s">
        <v>5881</v>
      </c>
      <c r="BN519" s="298" t="s">
        <v>5907</v>
      </c>
      <c r="BO519" s="298" t="s">
        <v>5908</v>
      </c>
      <c r="BP519" s="298" t="s">
        <v>4480</v>
      </c>
      <c r="BQ519" s="298" t="s">
        <v>4235</v>
      </c>
      <c r="BR519" s="298"/>
      <c r="BS519" s="298"/>
      <c r="BT519" s="417" t="s">
        <v>5208</v>
      </c>
      <c r="BU519" s="418" t="s">
        <v>5209</v>
      </c>
      <c r="BV519" s="417" t="s">
        <v>5210</v>
      </c>
      <c r="BW519" s="418" t="s">
        <v>5211</v>
      </c>
      <c r="BX519" s="96" t="str">
        <f t="shared" si="61"/>
        <v>CLOSEOUT - MR317, 17x8.5, 0mm Offset, 6x120, 67mm Centerbore, Titanium</v>
      </c>
      <c r="BY519" s="83" t="s">
        <v>4044</v>
      </c>
      <c r="BZ519" s="83" t="s">
        <v>4045</v>
      </c>
      <c r="CA519" s="83" t="str">
        <f t="shared" si="59"/>
        <v>STREET (3XX)</v>
      </c>
    </row>
    <row r="520" spans="1:79" s="39" customFormat="1" ht="15" customHeight="1">
      <c r="A520" s="23">
        <f t="shared" si="60"/>
        <v>518</v>
      </c>
      <c r="B520" s="306" t="s">
        <v>84</v>
      </c>
      <c r="C520" s="306" t="s">
        <v>1072</v>
      </c>
      <c r="D520" s="306" t="s">
        <v>4662</v>
      </c>
      <c r="E520" s="149" t="str">
        <f>CONCATENATE(LEFT(D520,5),VLOOKUP(CONCATENATE(N520,"x",O520),'PART NUMBER GUIDE'!$B$9:$C$45,2,FALSE),VLOOKUP(CONCATENATE(P520, V520), 'PART NUMBER GUIDE'!$Q$6:$R$84, 2, FALSE),VLOOKUP(Y520,'PART NUMBER GUIDE'!$J$8:$K$37,2, FALSE),IF(U520="N/A",IF(ABS(S520)&lt;10,"0"&amp;ABS(S520),ABS(S520)),CONCATENATE(LEFT(U520,1),RIGHT(U520,1))), F520, G520)</f>
        <v>MR31778516500</v>
      </c>
      <c r="F520" s="93"/>
      <c r="G520" s="93"/>
      <c r="H520" s="307" t="s">
        <v>4669</v>
      </c>
      <c r="I520" s="376">
        <v>44026</v>
      </c>
      <c r="J520" s="87" t="s">
        <v>1265</v>
      </c>
      <c r="K520" s="400">
        <v>344.5</v>
      </c>
      <c r="L520" s="95">
        <f t="shared" si="58"/>
        <v>344.5</v>
      </c>
      <c r="M520" s="402"/>
      <c r="N520" s="300">
        <v>17</v>
      </c>
      <c r="O520" s="308">
        <v>8.5</v>
      </c>
      <c r="P520" s="105" t="str">
        <f t="shared" si="62"/>
        <v>6x135</v>
      </c>
      <c r="Q520" s="301">
        <v>6</v>
      </c>
      <c r="R520" s="300">
        <v>135</v>
      </c>
      <c r="S520" s="300">
        <v>0</v>
      </c>
      <c r="T520" s="17">
        <v>4.75</v>
      </c>
      <c r="U520" s="309" t="s">
        <v>85</v>
      </c>
      <c r="V520" s="17">
        <v>87</v>
      </c>
      <c r="W520" s="8">
        <v>29.58</v>
      </c>
      <c r="X520" s="52">
        <v>2650</v>
      </c>
      <c r="Y520" s="80" t="s">
        <v>2309</v>
      </c>
      <c r="Z520" s="302" t="s">
        <v>3002</v>
      </c>
      <c r="AA520" s="369" t="str">
        <f t="shared" si="63"/>
        <v>17x8.5, 6x135, 0 OS</v>
      </c>
      <c r="AB520" s="83" t="s">
        <v>1644</v>
      </c>
      <c r="AC520" s="92">
        <f>_xlfn.IFNA(VLOOKUP(AB520,ACCESSORIES!F:K,6,FALSE),"N/A")</f>
        <v>22</v>
      </c>
      <c r="AD520" s="89" t="s">
        <v>85</v>
      </c>
      <c r="AE520" s="82" t="s">
        <v>85</v>
      </c>
      <c r="AF520" s="82" t="s">
        <v>85</v>
      </c>
      <c r="AG520" s="82" t="s">
        <v>1541</v>
      </c>
      <c r="AH520" s="9">
        <f>_xlfn.IFNA(VLOOKUP(AG520,ACCESSORIES!F:K,6,FALSE),"N/A")</f>
        <v>1.1000000000000001</v>
      </c>
      <c r="AI520" s="105" t="s">
        <v>266</v>
      </c>
      <c r="AJ520" s="105" t="s">
        <v>85</v>
      </c>
      <c r="AK520" s="3" t="s">
        <v>85</v>
      </c>
      <c r="AL520" s="105" t="s">
        <v>85</v>
      </c>
      <c r="AM520" s="301">
        <v>16.100000000000001</v>
      </c>
      <c r="AN520" s="301">
        <v>175</v>
      </c>
      <c r="AO520" s="314">
        <v>5.7</v>
      </c>
      <c r="AP520" s="314">
        <v>27</v>
      </c>
      <c r="AQ520" s="314">
        <v>55</v>
      </c>
      <c r="AR520" s="314">
        <v>85</v>
      </c>
      <c r="AS520" s="314">
        <v>209</v>
      </c>
      <c r="AT520" s="315">
        <v>205</v>
      </c>
      <c r="AU520" s="366">
        <v>87</v>
      </c>
      <c r="AV520" s="55">
        <v>39</v>
      </c>
      <c r="AW520" s="55">
        <v>39</v>
      </c>
      <c r="AX520" s="312">
        <v>21</v>
      </c>
      <c r="AY520" s="3" t="s">
        <v>85</v>
      </c>
      <c r="AZ520" s="104" t="str">
        <f>_xlfn.IFNA(VLOOKUP(AY520,ACCESSORIES!F:K,6,FALSE),"N/A")</f>
        <v>N/A</v>
      </c>
      <c r="BA520" s="3" t="s">
        <v>85</v>
      </c>
      <c r="BB520" s="104" t="str">
        <f>_xlfn.IFNA(VLOOKUP(BA520,ACCESSORIES!F:K,6,FALSE),"N/A")</f>
        <v>N/A</v>
      </c>
      <c r="BC520" s="79">
        <v>34.799999999999997</v>
      </c>
      <c r="BD520" s="57">
        <v>19.7</v>
      </c>
      <c r="BE520" s="57">
        <v>19.7</v>
      </c>
      <c r="BF520" s="57">
        <v>11</v>
      </c>
      <c r="BG520" s="82">
        <v>36</v>
      </c>
      <c r="BH520" s="122" t="s">
        <v>3551</v>
      </c>
      <c r="BI520" s="51" t="s">
        <v>4217</v>
      </c>
      <c r="BJ520" s="300" t="s">
        <v>4233</v>
      </c>
      <c r="BK520" s="300" t="s">
        <v>5149</v>
      </c>
      <c r="BL520" s="300" t="s">
        <v>5906</v>
      </c>
      <c r="BM520" s="300" t="s">
        <v>5881</v>
      </c>
      <c r="BN520" s="298" t="s">
        <v>5907</v>
      </c>
      <c r="BO520" s="298" t="s">
        <v>5908</v>
      </c>
      <c r="BP520" s="298" t="s">
        <v>4480</v>
      </c>
      <c r="BQ520" s="298" t="s">
        <v>4235</v>
      </c>
      <c r="BR520" s="298"/>
      <c r="BS520" s="298"/>
      <c r="BT520" s="417" t="s">
        <v>5196</v>
      </c>
      <c r="BU520" s="418" t="s">
        <v>5197</v>
      </c>
      <c r="BV520" s="417" t="s">
        <v>5198</v>
      </c>
      <c r="BW520" s="418" t="s">
        <v>5199</v>
      </c>
      <c r="BX520" s="96" t="str">
        <f t="shared" si="61"/>
        <v>MR317, 17x8.5, 0mm Offset, 6x135, 87mm Centerbore, Matte Black</v>
      </c>
      <c r="BY520" s="83" t="s">
        <v>4044</v>
      </c>
      <c r="BZ520" s="83" t="s">
        <v>4045</v>
      </c>
      <c r="CA520" s="83" t="str">
        <f t="shared" si="59"/>
        <v>STREET (3XX)</v>
      </c>
    </row>
    <row r="521" spans="1:79" s="39" customFormat="1" ht="15" customHeight="1">
      <c r="A521" s="23">
        <f t="shared" si="60"/>
        <v>519</v>
      </c>
      <c r="B521" s="306" t="s">
        <v>84</v>
      </c>
      <c r="C521" s="306" t="s">
        <v>1072</v>
      </c>
      <c r="D521" s="306" t="s">
        <v>4662</v>
      </c>
      <c r="E521" s="149" t="str">
        <f>CONCATENATE(LEFT(D521,5),VLOOKUP(CONCATENATE(N521,"x",O521),'PART NUMBER GUIDE'!$B$9:$C$45,2,FALSE),VLOOKUP(CONCATENATE(P521, V521), 'PART NUMBER GUIDE'!$Q$6:$R$84, 2, FALSE),VLOOKUP(Y521,'PART NUMBER GUIDE'!$J$8:$K$37,2, FALSE),IF(U521="N/A",IF(ABS(S521)&lt;10,"0"&amp;ABS(S521),ABS(S521)),CONCATENATE(LEFT(U521,1),RIGHT(U521,1))), F521, G521)</f>
        <v>MR31778516800</v>
      </c>
      <c r="F521" s="93"/>
      <c r="G521" s="93"/>
      <c r="H521" s="307" t="s">
        <v>4670</v>
      </c>
      <c r="I521" s="376">
        <v>44026</v>
      </c>
      <c r="J521" s="305" t="s">
        <v>1265</v>
      </c>
      <c r="K521" s="400">
        <v>344.5</v>
      </c>
      <c r="L521" s="95">
        <f t="shared" si="58"/>
        <v>344.5</v>
      </c>
      <c r="M521" s="402"/>
      <c r="N521" s="300">
        <v>17</v>
      </c>
      <c r="O521" s="308">
        <v>8.5</v>
      </c>
      <c r="P521" s="105" t="str">
        <f t="shared" si="62"/>
        <v>6x135</v>
      </c>
      <c r="Q521" s="301">
        <v>6</v>
      </c>
      <c r="R521" s="300">
        <v>135</v>
      </c>
      <c r="S521" s="300">
        <v>0</v>
      </c>
      <c r="T521" s="17">
        <v>4.75</v>
      </c>
      <c r="U521" s="309" t="s">
        <v>85</v>
      </c>
      <c r="V521" s="17">
        <v>87</v>
      </c>
      <c r="W521" s="8">
        <v>29.62</v>
      </c>
      <c r="X521" s="52">
        <v>2650</v>
      </c>
      <c r="Y521" s="12" t="s">
        <v>2237</v>
      </c>
      <c r="Z521" s="12" t="s">
        <v>3007</v>
      </c>
      <c r="AA521" s="369" t="str">
        <f t="shared" si="63"/>
        <v>17x8.5, 6x135, 0 OS</v>
      </c>
      <c r="AB521" s="83" t="s">
        <v>1644</v>
      </c>
      <c r="AC521" s="92">
        <f>_xlfn.IFNA(VLOOKUP(AB521,ACCESSORIES!F:K,6,FALSE),"N/A")</f>
        <v>22</v>
      </c>
      <c r="AD521" s="89" t="s">
        <v>85</v>
      </c>
      <c r="AE521" s="82" t="s">
        <v>85</v>
      </c>
      <c r="AF521" s="82" t="s">
        <v>85</v>
      </c>
      <c r="AG521" s="82" t="s">
        <v>1541</v>
      </c>
      <c r="AH521" s="9">
        <f>_xlfn.IFNA(VLOOKUP(AG521,ACCESSORIES!F:K,6,FALSE),"N/A")</f>
        <v>1.1000000000000001</v>
      </c>
      <c r="AI521" s="105" t="s">
        <v>266</v>
      </c>
      <c r="AJ521" s="105" t="s">
        <v>85</v>
      </c>
      <c r="AK521" s="3" t="s">
        <v>85</v>
      </c>
      <c r="AL521" s="105" t="s">
        <v>85</v>
      </c>
      <c r="AM521" s="301">
        <v>16.100000000000001</v>
      </c>
      <c r="AN521" s="301">
        <v>175</v>
      </c>
      <c r="AO521" s="314">
        <v>5.7</v>
      </c>
      <c r="AP521" s="301">
        <v>27</v>
      </c>
      <c r="AQ521" s="301">
        <v>55</v>
      </c>
      <c r="AR521" s="314">
        <v>85</v>
      </c>
      <c r="AS521" s="314">
        <v>209</v>
      </c>
      <c r="AT521" s="315">
        <v>205</v>
      </c>
      <c r="AU521" s="366">
        <v>87</v>
      </c>
      <c r="AV521" s="55">
        <v>39</v>
      </c>
      <c r="AW521" s="55">
        <v>39</v>
      </c>
      <c r="AX521" s="312">
        <v>21</v>
      </c>
      <c r="AY521" s="3" t="s">
        <v>85</v>
      </c>
      <c r="AZ521" s="104" t="str">
        <f>_xlfn.IFNA(VLOOKUP(AY521,ACCESSORIES!F:K,6,FALSE),"N/A")</f>
        <v>N/A</v>
      </c>
      <c r="BA521" s="3" t="s">
        <v>85</v>
      </c>
      <c r="BB521" s="104" t="str">
        <f>_xlfn.IFNA(VLOOKUP(BA521,ACCESSORIES!F:K,6,FALSE),"N/A")</f>
        <v>N/A</v>
      </c>
      <c r="BC521" s="79">
        <v>34.47</v>
      </c>
      <c r="BD521" s="57">
        <v>19.7</v>
      </c>
      <c r="BE521" s="57">
        <v>19.7</v>
      </c>
      <c r="BF521" s="57">
        <v>11</v>
      </c>
      <c r="BG521" s="82">
        <v>36</v>
      </c>
      <c r="BH521" s="122" t="s">
        <v>3551</v>
      </c>
      <c r="BI521" s="51" t="s">
        <v>4217</v>
      </c>
      <c r="BJ521" s="300" t="s">
        <v>4233</v>
      </c>
      <c r="BK521" s="300" t="s">
        <v>5149</v>
      </c>
      <c r="BL521" s="300" t="s">
        <v>5906</v>
      </c>
      <c r="BM521" s="300" t="s">
        <v>5881</v>
      </c>
      <c r="BN521" s="298" t="s">
        <v>5907</v>
      </c>
      <c r="BO521" s="298" t="s">
        <v>5908</v>
      </c>
      <c r="BP521" s="298" t="s">
        <v>4480</v>
      </c>
      <c r="BQ521" s="298" t="s">
        <v>4235</v>
      </c>
      <c r="BR521" s="298"/>
      <c r="BS521" s="298"/>
      <c r="BT521" s="417" t="s">
        <v>5208</v>
      </c>
      <c r="BU521" s="418" t="s">
        <v>5209</v>
      </c>
      <c r="BV521" s="417" t="s">
        <v>5210</v>
      </c>
      <c r="BW521" s="418" t="s">
        <v>5211</v>
      </c>
      <c r="BX521" s="96" t="str">
        <f t="shared" si="61"/>
        <v>MR317, 17x8.5, 0mm Offset, 6x135, 87mm Centerbore, Titanium</v>
      </c>
      <c r="BY521" s="83" t="s">
        <v>4044</v>
      </c>
      <c r="BZ521" s="83" t="s">
        <v>4045</v>
      </c>
      <c r="CA521" s="83" t="str">
        <f t="shared" si="59"/>
        <v>STREET (3XX)</v>
      </c>
    </row>
    <row r="522" spans="1:79" s="39" customFormat="1" ht="15" customHeight="1">
      <c r="A522" s="23">
        <f t="shared" si="60"/>
        <v>520</v>
      </c>
      <c r="B522" s="306" t="s">
        <v>84</v>
      </c>
      <c r="C522" s="306" t="s">
        <v>1072</v>
      </c>
      <c r="D522" s="306" t="s">
        <v>4662</v>
      </c>
      <c r="E522" s="149" t="str">
        <f>CONCATENATE(LEFT(D522,5),VLOOKUP(CONCATENATE(N522,"x",O522),'PART NUMBER GUIDE'!$B$9:$C$45,2,FALSE),VLOOKUP(CONCATENATE(P522, V522), 'PART NUMBER GUIDE'!$Q$6:$R$84, 2, FALSE),VLOOKUP(Y522,'PART NUMBER GUIDE'!$J$8:$K$37,2, FALSE),IF(U522="N/A",IF(ABS(S522)&lt;10,"0"&amp;ABS(S522),ABS(S522)),CONCATENATE(LEFT(U522,1),RIGHT(U522,1))), F522, G522)</f>
        <v>MR31778560500</v>
      </c>
      <c r="F522" s="93"/>
      <c r="G522" s="93"/>
      <c r="H522" s="307" t="s">
        <v>4671</v>
      </c>
      <c r="I522" s="376">
        <v>44026</v>
      </c>
      <c r="J522" s="305" t="s">
        <v>1265</v>
      </c>
      <c r="K522" s="400">
        <v>344.5</v>
      </c>
      <c r="L522" s="95">
        <f t="shared" si="58"/>
        <v>344.5</v>
      </c>
      <c r="M522" s="402"/>
      <c r="N522" s="300">
        <v>17</v>
      </c>
      <c r="O522" s="308">
        <v>8.5</v>
      </c>
      <c r="P522" s="105" t="str">
        <f t="shared" si="62"/>
        <v>6x5.5</v>
      </c>
      <c r="Q522" s="301">
        <v>6</v>
      </c>
      <c r="R522" s="300">
        <v>5.5</v>
      </c>
      <c r="S522" s="300">
        <v>0</v>
      </c>
      <c r="T522" s="17">
        <v>4.75</v>
      </c>
      <c r="U522" s="309" t="s">
        <v>85</v>
      </c>
      <c r="V522" s="17">
        <v>106.25</v>
      </c>
      <c r="W522" s="8">
        <v>29.25</v>
      </c>
      <c r="X522" s="52">
        <v>2650</v>
      </c>
      <c r="Y522" s="80" t="s">
        <v>2309</v>
      </c>
      <c r="Z522" s="302" t="s">
        <v>3002</v>
      </c>
      <c r="AA522" s="369" t="str">
        <f t="shared" si="63"/>
        <v>17x8.5, 6x5.5, 0 OS</v>
      </c>
      <c r="AB522" s="83" t="s">
        <v>1642</v>
      </c>
      <c r="AC522" s="92">
        <f>_xlfn.IFNA(VLOOKUP(AB522,ACCESSORIES!F:K,6,FALSE),"N/A")</f>
        <v>22</v>
      </c>
      <c r="AD522" s="89" t="s">
        <v>85</v>
      </c>
      <c r="AE522" s="82" t="s">
        <v>85</v>
      </c>
      <c r="AF522" s="82" t="s">
        <v>85</v>
      </c>
      <c r="AG522" s="82" t="s">
        <v>1541</v>
      </c>
      <c r="AH522" s="9">
        <f>_xlfn.IFNA(VLOOKUP(AG522,ACCESSORIES!F:K,6,FALSE),"N/A")</f>
        <v>1.1000000000000001</v>
      </c>
      <c r="AI522" s="14" t="s">
        <v>265</v>
      </c>
      <c r="AJ522" s="84" t="s">
        <v>1712</v>
      </c>
      <c r="AK522" s="41">
        <f>VLOOKUP(AJ522,ACCESSORIES!F:K,6,FALSE)</f>
        <v>2.75</v>
      </c>
      <c r="AL522" s="14">
        <v>78.3</v>
      </c>
      <c r="AM522" s="301">
        <v>16.100000000000001</v>
      </c>
      <c r="AN522" s="301">
        <v>175</v>
      </c>
      <c r="AO522" s="301">
        <v>6</v>
      </c>
      <c r="AP522" s="314">
        <v>28</v>
      </c>
      <c r="AQ522" s="314">
        <v>55</v>
      </c>
      <c r="AR522" s="314">
        <v>85</v>
      </c>
      <c r="AS522" s="314">
        <v>209</v>
      </c>
      <c r="AT522" s="315">
        <v>205</v>
      </c>
      <c r="AU522" s="315">
        <v>106.25</v>
      </c>
      <c r="AV522" s="55">
        <v>39</v>
      </c>
      <c r="AW522" s="55">
        <v>39</v>
      </c>
      <c r="AX522" s="312">
        <v>21</v>
      </c>
      <c r="AY522" s="3" t="s">
        <v>85</v>
      </c>
      <c r="AZ522" s="104" t="str">
        <f>_xlfn.IFNA(VLOOKUP(AY522,ACCESSORIES!F:K,6,FALSE),"N/A")</f>
        <v>N/A</v>
      </c>
      <c r="BA522" s="3" t="s">
        <v>85</v>
      </c>
      <c r="BB522" s="104" t="str">
        <f>_xlfn.IFNA(VLOOKUP(BA522,ACCESSORIES!F:K,6,FALSE),"N/A")</f>
        <v>N/A</v>
      </c>
      <c r="BC522" s="79">
        <v>34.1</v>
      </c>
      <c r="BD522" s="57">
        <v>19.7</v>
      </c>
      <c r="BE522" s="57">
        <v>19.7</v>
      </c>
      <c r="BF522" s="57">
        <v>11</v>
      </c>
      <c r="BG522" s="82">
        <v>36</v>
      </c>
      <c r="BH522" s="122" t="s">
        <v>3551</v>
      </c>
      <c r="BI522" s="51" t="s">
        <v>4217</v>
      </c>
      <c r="BJ522" s="300" t="s">
        <v>4233</v>
      </c>
      <c r="BK522" s="300" t="s">
        <v>5149</v>
      </c>
      <c r="BL522" s="300" t="s">
        <v>5906</v>
      </c>
      <c r="BM522" s="300" t="s">
        <v>5881</v>
      </c>
      <c r="BN522" s="298" t="s">
        <v>5907</v>
      </c>
      <c r="BO522" s="298" t="s">
        <v>5908</v>
      </c>
      <c r="BP522" s="298" t="s">
        <v>4480</v>
      </c>
      <c r="BQ522" s="298" t="s">
        <v>4235</v>
      </c>
      <c r="BR522" s="298"/>
      <c r="BS522" s="298"/>
      <c r="BT522" s="417" t="s">
        <v>5196</v>
      </c>
      <c r="BU522" s="418" t="s">
        <v>5197</v>
      </c>
      <c r="BV522" s="417" t="s">
        <v>5198</v>
      </c>
      <c r="BW522" s="418" t="s">
        <v>5199</v>
      </c>
      <c r="BX522" s="96" t="str">
        <f t="shared" si="61"/>
        <v>MR317, 17x8.5, 0mm Offset, 6x5.5, 106.25mm Centerbore, Matte Black</v>
      </c>
      <c r="BY522" s="83" t="s">
        <v>4044</v>
      </c>
      <c r="BZ522" s="83" t="s">
        <v>4045</v>
      </c>
      <c r="CA522" s="83" t="str">
        <f t="shared" si="59"/>
        <v>STREET (3XX)</v>
      </c>
    </row>
    <row r="523" spans="1:79" s="39" customFormat="1" ht="15" customHeight="1">
      <c r="A523" s="23">
        <f t="shared" si="60"/>
        <v>521</v>
      </c>
      <c r="B523" s="306" t="s">
        <v>84</v>
      </c>
      <c r="C523" s="306" t="s">
        <v>1072</v>
      </c>
      <c r="D523" s="306" t="s">
        <v>4662</v>
      </c>
      <c r="E523" s="149" t="str">
        <f>CONCATENATE(LEFT(D523,5),VLOOKUP(CONCATENATE(N523,"x",O523),'PART NUMBER GUIDE'!$B$9:$C$45,2,FALSE),VLOOKUP(CONCATENATE(P523, V523), 'PART NUMBER GUIDE'!$Q$6:$R$84, 2, FALSE),VLOOKUP(Y523,'PART NUMBER GUIDE'!$J$8:$K$37,2, FALSE),IF(U523="N/A",IF(ABS(S523)&lt;10,"0"&amp;ABS(S523),ABS(S523)),CONCATENATE(LEFT(U523,1),RIGHT(U523,1))), F523, G523)</f>
        <v>MR31778560800</v>
      </c>
      <c r="F523" s="93"/>
      <c r="G523" s="93"/>
      <c r="H523" s="307" t="s">
        <v>4672</v>
      </c>
      <c r="I523" s="376">
        <v>44026</v>
      </c>
      <c r="J523" s="305" t="s">
        <v>1265</v>
      </c>
      <c r="K523" s="400">
        <v>344.5</v>
      </c>
      <c r="L523" s="95">
        <f t="shared" si="58"/>
        <v>344.5</v>
      </c>
      <c r="M523" s="402"/>
      <c r="N523" s="300">
        <v>17</v>
      </c>
      <c r="O523" s="308">
        <v>8.5</v>
      </c>
      <c r="P523" s="105" t="str">
        <f t="shared" si="62"/>
        <v>6x5.5</v>
      </c>
      <c r="Q523" s="301">
        <v>6</v>
      </c>
      <c r="R523" s="300">
        <v>5.5</v>
      </c>
      <c r="S523" s="300">
        <v>0</v>
      </c>
      <c r="T523" s="17">
        <v>4.75</v>
      </c>
      <c r="U523" s="309" t="s">
        <v>85</v>
      </c>
      <c r="V523" s="17">
        <v>106.25</v>
      </c>
      <c r="W523" s="8">
        <v>29.69</v>
      </c>
      <c r="X523" s="52">
        <v>2650</v>
      </c>
      <c r="Y523" s="12" t="s">
        <v>2237</v>
      </c>
      <c r="Z523" s="12" t="s">
        <v>3007</v>
      </c>
      <c r="AA523" s="369" t="str">
        <f t="shared" si="63"/>
        <v>17x8.5, 6x5.5, 0 OS</v>
      </c>
      <c r="AB523" s="83" t="s">
        <v>1642</v>
      </c>
      <c r="AC523" s="92">
        <f>_xlfn.IFNA(VLOOKUP(AB523,ACCESSORIES!F:K,6,FALSE),"N/A")</f>
        <v>22</v>
      </c>
      <c r="AD523" s="89" t="s">
        <v>85</v>
      </c>
      <c r="AE523" s="82" t="s">
        <v>85</v>
      </c>
      <c r="AF523" s="82" t="s">
        <v>85</v>
      </c>
      <c r="AG523" s="82" t="s">
        <v>1541</v>
      </c>
      <c r="AH523" s="9">
        <f>_xlfn.IFNA(VLOOKUP(AG523,ACCESSORIES!F:K,6,FALSE),"N/A")</f>
        <v>1.1000000000000001</v>
      </c>
      <c r="AI523" s="14" t="s">
        <v>265</v>
      </c>
      <c r="AJ523" s="84" t="s">
        <v>1712</v>
      </c>
      <c r="AK523" s="41">
        <f>VLOOKUP(AJ523,ACCESSORIES!F:K,6,FALSE)</f>
        <v>2.75</v>
      </c>
      <c r="AL523" s="14">
        <v>78.3</v>
      </c>
      <c r="AM523" s="301">
        <v>16.100000000000001</v>
      </c>
      <c r="AN523" s="301">
        <v>175</v>
      </c>
      <c r="AO523" s="301">
        <v>6</v>
      </c>
      <c r="AP523" s="314">
        <v>28</v>
      </c>
      <c r="AQ523" s="314">
        <v>55</v>
      </c>
      <c r="AR523" s="314">
        <v>85</v>
      </c>
      <c r="AS523" s="314">
        <v>209</v>
      </c>
      <c r="AT523" s="315">
        <v>205</v>
      </c>
      <c r="AU523" s="315">
        <v>106.25</v>
      </c>
      <c r="AV523" s="55">
        <v>39</v>
      </c>
      <c r="AW523" s="55">
        <v>39</v>
      </c>
      <c r="AX523" s="312">
        <v>21</v>
      </c>
      <c r="AY523" s="3" t="s">
        <v>85</v>
      </c>
      <c r="AZ523" s="104" t="str">
        <f>_xlfn.IFNA(VLOOKUP(AY523,ACCESSORIES!F:K,6,FALSE),"N/A")</f>
        <v>N/A</v>
      </c>
      <c r="BA523" s="3" t="s">
        <v>85</v>
      </c>
      <c r="BB523" s="104" t="str">
        <f>_xlfn.IFNA(VLOOKUP(BA523,ACCESSORIES!F:K,6,FALSE),"N/A")</f>
        <v>N/A</v>
      </c>
      <c r="BC523" s="79">
        <v>34.43</v>
      </c>
      <c r="BD523" s="57">
        <v>19.7</v>
      </c>
      <c r="BE523" s="57">
        <v>19.7</v>
      </c>
      <c r="BF523" s="57">
        <v>11</v>
      </c>
      <c r="BG523" s="82">
        <v>36</v>
      </c>
      <c r="BH523" s="122" t="s">
        <v>3551</v>
      </c>
      <c r="BI523" s="51" t="s">
        <v>4217</v>
      </c>
      <c r="BJ523" s="300" t="s">
        <v>4233</v>
      </c>
      <c r="BK523" s="300" t="s">
        <v>5149</v>
      </c>
      <c r="BL523" s="300" t="s">
        <v>5906</v>
      </c>
      <c r="BM523" s="300" t="s">
        <v>5881</v>
      </c>
      <c r="BN523" s="298" t="s">
        <v>5907</v>
      </c>
      <c r="BO523" s="298" t="s">
        <v>5908</v>
      </c>
      <c r="BP523" s="298" t="s">
        <v>4480</v>
      </c>
      <c r="BQ523" s="298" t="s">
        <v>4235</v>
      </c>
      <c r="BR523" s="298"/>
      <c r="BS523" s="298"/>
      <c r="BT523" s="417" t="s">
        <v>5208</v>
      </c>
      <c r="BU523" s="418" t="s">
        <v>5209</v>
      </c>
      <c r="BV523" s="417" t="s">
        <v>5210</v>
      </c>
      <c r="BW523" s="418" t="s">
        <v>5211</v>
      </c>
      <c r="BX523" s="96" t="str">
        <f t="shared" si="61"/>
        <v>MR317, 17x8.5, 0mm Offset, 6x5.5, 106.25mm Centerbore, Titanium</v>
      </c>
      <c r="BY523" s="83" t="s">
        <v>4044</v>
      </c>
      <c r="BZ523" s="83" t="s">
        <v>4045</v>
      </c>
      <c r="CA523" s="83" t="str">
        <f t="shared" si="59"/>
        <v>STREET (3XX)</v>
      </c>
    </row>
    <row r="524" spans="1:79" s="39" customFormat="1" ht="15" customHeight="1">
      <c r="A524" s="23">
        <f t="shared" si="60"/>
        <v>522</v>
      </c>
      <c r="B524" s="306" t="s">
        <v>84</v>
      </c>
      <c r="C524" s="306" t="s">
        <v>1072</v>
      </c>
      <c r="D524" s="306" t="s">
        <v>4662</v>
      </c>
      <c r="E524" s="149" t="str">
        <f>CONCATENATE(LEFT(D524,5),VLOOKUP(CONCATENATE(N524,"x",O524),'PART NUMBER GUIDE'!$B$9:$C$45,2,FALSE),VLOOKUP(CONCATENATE(P524, V524), 'PART NUMBER GUIDE'!$Q$6:$R$84, 2, FALSE),VLOOKUP(Y524,'PART NUMBER GUIDE'!$J$8:$K$37,2, FALSE),IF(U524="N/A",IF(ABS(S524)&lt;10,"0"&amp;ABS(S524),ABS(S524)),CONCATENATE(LEFT(U524,1),RIGHT(U524,1))), F524, G524)</f>
        <v>MR31778580500</v>
      </c>
      <c r="F524" s="93"/>
      <c r="G524" s="93"/>
      <c r="H524" s="307" t="s">
        <v>4673</v>
      </c>
      <c r="I524" s="376">
        <v>44026</v>
      </c>
      <c r="J524" s="305" t="s">
        <v>1265</v>
      </c>
      <c r="K524" s="400">
        <v>381</v>
      </c>
      <c r="L524" s="95">
        <f t="shared" si="58"/>
        <v>381</v>
      </c>
      <c r="M524" s="402"/>
      <c r="N524" s="300">
        <v>17</v>
      </c>
      <c r="O524" s="308">
        <v>8.5</v>
      </c>
      <c r="P524" s="105" t="str">
        <f t="shared" si="62"/>
        <v>8x6.5</v>
      </c>
      <c r="Q524" s="301">
        <v>8</v>
      </c>
      <c r="R524" s="300">
        <v>6.5</v>
      </c>
      <c r="S524" s="300">
        <v>0</v>
      </c>
      <c r="T524" s="17">
        <v>4.75</v>
      </c>
      <c r="U524" s="309" t="s">
        <v>85</v>
      </c>
      <c r="V524" s="17">
        <v>130.81</v>
      </c>
      <c r="W524" s="8">
        <v>32.78</v>
      </c>
      <c r="X524" s="52">
        <v>3640</v>
      </c>
      <c r="Y524" s="80" t="s">
        <v>2309</v>
      </c>
      <c r="Z524" s="302" t="s">
        <v>3002</v>
      </c>
      <c r="AA524" s="369" t="str">
        <f t="shared" si="63"/>
        <v>17x8.5, 8x6.5, 0 OS</v>
      </c>
      <c r="AB524" s="83" t="s">
        <v>1641</v>
      </c>
      <c r="AC524" s="92">
        <f>_xlfn.IFNA(VLOOKUP(AB524,ACCESSORIES!F:K,6,FALSE),"N/A")</f>
        <v>33</v>
      </c>
      <c r="AD524" s="89" t="s">
        <v>85</v>
      </c>
      <c r="AE524" s="82" t="s">
        <v>85</v>
      </c>
      <c r="AF524" s="14" t="s">
        <v>3020</v>
      </c>
      <c r="AG524" s="82" t="s">
        <v>1541</v>
      </c>
      <c r="AH524" s="9">
        <f>_xlfn.IFNA(VLOOKUP(AG524,ACCESSORIES!F:K,6,FALSE),"N/A")</f>
        <v>1.1000000000000001</v>
      </c>
      <c r="AI524" s="105" t="s">
        <v>266</v>
      </c>
      <c r="AJ524" s="105" t="s">
        <v>85</v>
      </c>
      <c r="AK524" s="3" t="s">
        <v>85</v>
      </c>
      <c r="AL524" s="105" t="s">
        <v>85</v>
      </c>
      <c r="AM524" s="301">
        <v>16.100000000000001</v>
      </c>
      <c r="AN524" s="301">
        <v>205</v>
      </c>
      <c r="AO524" s="314">
        <v>3</v>
      </c>
      <c r="AP524" s="314">
        <v>3</v>
      </c>
      <c r="AQ524" s="314">
        <v>41</v>
      </c>
      <c r="AR524" s="314">
        <v>78</v>
      </c>
      <c r="AS524" s="314">
        <v>208</v>
      </c>
      <c r="AT524" s="315">
        <v>205</v>
      </c>
      <c r="AU524" s="86">
        <v>125</v>
      </c>
      <c r="AV524" s="55">
        <v>92</v>
      </c>
      <c r="AW524" s="55">
        <v>92</v>
      </c>
      <c r="AX524" s="312">
        <v>21</v>
      </c>
      <c r="AY524" s="3" t="s">
        <v>85</v>
      </c>
      <c r="AZ524" s="104" t="str">
        <f>_xlfn.IFNA(VLOOKUP(AY524,ACCESSORIES!F:K,6,FALSE),"N/A")</f>
        <v>N/A</v>
      </c>
      <c r="BA524" s="3" t="s">
        <v>85</v>
      </c>
      <c r="BB524" s="104" t="str">
        <f>_xlfn.IFNA(VLOOKUP(BA524,ACCESSORIES!F:K,6,FALSE),"N/A")</f>
        <v>N/A</v>
      </c>
      <c r="BC524" s="79">
        <v>37.74</v>
      </c>
      <c r="BD524" s="57">
        <v>19.7</v>
      </c>
      <c r="BE524" s="57">
        <v>19.7</v>
      </c>
      <c r="BF524" s="57">
        <v>11</v>
      </c>
      <c r="BG524" s="82">
        <v>36</v>
      </c>
      <c r="BH524" s="122" t="s">
        <v>3551</v>
      </c>
      <c r="BI524" s="51" t="s">
        <v>4217</v>
      </c>
      <c r="BJ524" s="300" t="s">
        <v>4233</v>
      </c>
      <c r="BK524" s="300" t="s">
        <v>5149</v>
      </c>
      <c r="BL524" s="300" t="s">
        <v>5906</v>
      </c>
      <c r="BM524" s="300" t="s">
        <v>5881</v>
      </c>
      <c r="BN524" s="298" t="s">
        <v>5907</v>
      </c>
      <c r="BO524" s="298" t="s">
        <v>5908</v>
      </c>
      <c r="BP524" s="298" t="s">
        <v>4480</v>
      </c>
      <c r="BQ524" s="298" t="s">
        <v>4235</v>
      </c>
      <c r="BR524" s="298"/>
      <c r="BS524" s="298"/>
      <c r="BT524" s="417" t="s">
        <v>5200</v>
      </c>
      <c r="BU524" s="418" t="s">
        <v>5201</v>
      </c>
      <c r="BV524" s="417" t="s">
        <v>5202</v>
      </c>
      <c r="BW524" s="418" t="s">
        <v>5203</v>
      </c>
      <c r="BX524" s="96" t="str">
        <f t="shared" si="61"/>
        <v>MR317, 17x8.5, 0mm Offset, 8x6.5, 130.81mm Centerbore, Matte Black</v>
      </c>
      <c r="BY524" s="83" t="s">
        <v>4044</v>
      </c>
      <c r="BZ524" s="83" t="s">
        <v>4045</v>
      </c>
      <c r="CA524" s="83" t="str">
        <f t="shared" si="59"/>
        <v>STREET (3XX)</v>
      </c>
    </row>
    <row r="525" spans="1:79" s="39" customFormat="1" ht="15" customHeight="1">
      <c r="A525" s="23">
        <f t="shared" si="60"/>
        <v>523</v>
      </c>
      <c r="B525" s="306" t="s">
        <v>84</v>
      </c>
      <c r="C525" s="306" t="s">
        <v>1072</v>
      </c>
      <c r="D525" s="306" t="s">
        <v>4662</v>
      </c>
      <c r="E525" s="149" t="str">
        <f>CONCATENATE(LEFT(D525,5),VLOOKUP(CONCATENATE(N525,"x",O525),'PART NUMBER GUIDE'!$B$9:$C$45,2,FALSE),VLOOKUP(CONCATENATE(P525, V525), 'PART NUMBER GUIDE'!$Q$6:$R$84, 2, FALSE),VLOOKUP(Y525,'PART NUMBER GUIDE'!$J$8:$K$37,2, FALSE),IF(U525="N/A",IF(ABS(S525)&lt;10,"0"&amp;ABS(S525),ABS(S525)),CONCATENATE(LEFT(U525,1),RIGHT(U525,1))), F525, G525)</f>
        <v>MR31778580800</v>
      </c>
      <c r="F525" s="93"/>
      <c r="G525" s="93"/>
      <c r="H525" s="307" t="s">
        <v>4674</v>
      </c>
      <c r="I525" s="376">
        <v>44026</v>
      </c>
      <c r="J525" s="87" t="s">
        <v>1265</v>
      </c>
      <c r="K525" s="400">
        <v>381</v>
      </c>
      <c r="L525" s="95">
        <f t="shared" si="58"/>
        <v>381</v>
      </c>
      <c r="M525" s="402"/>
      <c r="N525" s="300">
        <v>17</v>
      </c>
      <c r="O525" s="308">
        <v>8.5</v>
      </c>
      <c r="P525" s="105" t="str">
        <f t="shared" si="62"/>
        <v>8x6.5</v>
      </c>
      <c r="Q525" s="301">
        <v>8</v>
      </c>
      <c r="R525" s="300">
        <v>6.5</v>
      </c>
      <c r="S525" s="300">
        <v>0</v>
      </c>
      <c r="T525" s="17">
        <v>4.75</v>
      </c>
      <c r="U525" s="309" t="s">
        <v>85</v>
      </c>
      <c r="V525" s="17">
        <v>130.81</v>
      </c>
      <c r="W525" s="8">
        <v>33.700000000000003</v>
      </c>
      <c r="X525" s="52">
        <v>3640</v>
      </c>
      <c r="Y525" s="12" t="s">
        <v>2237</v>
      </c>
      <c r="Z525" s="12" t="s">
        <v>3007</v>
      </c>
      <c r="AA525" s="369" t="str">
        <f t="shared" si="63"/>
        <v>17x8.5, 8x6.5, 0 OS</v>
      </c>
      <c r="AB525" s="83" t="s">
        <v>1641</v>
      </c>
      <c r="AC525" s="92">
        <f>_xlfn.IFNA(VLOOKUP(AB525,ACCESSORIES!F:K,6,FALSE),"N/A")</f>
        <v>33</v>
      </c>
      <c r="AD525" s="89" t="s">
        <v>85</v>
      </c>
      <c r="AE525" s="82" t="s">
        <v>85</v>
      </c>
      <c r="AF525" s="14" t="s">
        <v>3020</v>
      </c>
      <c r="AG525" s="82" t="s">
        <v>1541</v>
      </c>
      <c r="AH525" s="9">
        <f>_xlfn.IFNA(VLOOKUP(AG525,ACCESSORIES!F:K,6,FALSE),"N/A")</f>
        <v>1.1000000000000001</v>
      </c>
      <c r="AI525" s="105" t="s">
        <v>266</v>
      </c>
      <c r="AJ525" s="105" t="s">
        <v>85</v>
      </c>
      <c r="AK525" s="3" t="s">
        <v>85</v>
      </c>
      <c r="AL525" s="105" t="s">
        <v>85</v>
      </c>
      <c r="AM525" s="301">
        <v>16.100000000000001</v>
      </c>
      <c r="AN525" s="301">
        <v>205</v>
      </c>
      <c r="AO525" s="314">
        <v>3</v>
      </c>
      <c r="AP525" s="314">
        <v>3</v>
      </c>
      <c r="AQ525" s="314">
        <v>41</v>
      </c>
      <c r="AR525" s="314">
        <v>78</v>
      </c>
      <c r="AS525" s="314">
        <v>208</v>
      </c>
      <c r="AT525" s="315">
        <v>205</v>
      </c>
      <c r="AU525" s="86">
        <v>125</v>
      </c>
      <c r="AV525" s="55">
        <v>92</v>
      </c>
      <c r="AW525" s="55">
        <v>92</v>
      </c>
      <c r="AX525" s="312">
        <v>21</v>
      </c>
      <c r="AY525" s="3" t="s">
        <v>85</v>
      </c>
      <c r="AZ525" s="104" t="str">
        <f>_xlfn.IFNA(VLOOKUP(AY525,ACCESSORIES!F:K,6,FALSE),"N/A")</f>
        <v>N/A</v>
      </c>
      <c r="BA525" s="3" t="s">
        <v>85</v>
      </c>
      <c r="BB525" s="104" t="str">
        <f>_xlfn.IFNA(VLOOKUP(BA525,ACCESSORIES!F:K,6,FALSE),"N/A")</f>
        <v>N/A</v>
      </c>
      <c r="BC525" s="79">
        <v>37.700000000000003</v>
      </c>
      <c r="BD525" s="57">
        <v>19.7</v>
      </c>
      <c r="BE525" s="57">
        <v>19.7</v>
      </c>
      <c r="BF525" s="57">
        <v>11</v>
      </c>
      <c r="BG525" s="82">
        <v>36</v>
      </c>
      <c r="BH525" s="122" t="s">
        <v>3551</v>
      </c>
      <c r="BI525" s="51" t="s">
        <v>4217</v>
      </c>
      <c r="BJ525" s="300" t="s">
        <v>4233</v>
      </c>
      <c r="BK525" s="300" t="s">
        <v>5149</v>
      </c>
      <c r="BL525" s="300" t="s">
        <v>5906</v>
      </c>
      <c r="BM525" s="300" t="s">
        <v>5881</v>
      </c>
      <c r="BN525" s="298" t="s">
        <v>5907</v>
      </c>
      <c r="BO525" s="298" t="s">
        <v>5908</v>
      </c>
      <c r="BP525" s="298" t="s">
        <v>4480</v>
      </c>
      <c r="BQ525" s="298" t="s">
        <v>4235</v>
      </c>
      <c r="BR525" s="298"/>
      <c r="BS525" s="298"/>
      <c r="BT525" s="417" t="s">
        <v>5212</v>
      </c>
      <c r="BU525" s="418" t="s">
        <v>5213</v>
      </c>
      <c r="BV525" s="417" t="s">
        <v>5214</v>
      </c>
      <c r="BW525" s="418" t="s">
        <v>5215</v>
      </c>
      <c r="BX525" s="96" t="str">
        <f t="shared" si="61"/>
        <v>MR317, 17x8.5, 0mm Offset, 8x6.5, 130.81mm Centerbore, Titanium</v>
      </c>
      <c r="BY525" s="83" t="s">
        <v>4044</v>
      </c>
      <c r="BZ525" s="83" t="s">
        <v>4045</v>
      </c>
      <c r="CA525" s="83" t="str">
        <f t="shared" si="59"/>
        <v>STREET (3XX)</v>
      </c>
    </row>
    <row r="526" spans="1:79" s="39" customFormat="1" ht="15" customHeight="1">
      <c r="A526" s="23">
        <f t="shared" si="60"/>
        <v>524</v>
      </c>
      <c r="B526" s="306" t="s">
        <v>84</v>
      </c>
      <c r="C526" s="306" t="s">
        <v>1072</v>
      </c>
      <c r="D526" s="306" t="s">
        <v>4662</v>
      </c>
      <c r="E526" s="149" t="str">
        <f>CONCATENATE(LEFT(D526,5),VLOOKUP(CONCATENATE(N526,"x",O526),'PART NUMBER GUIDE'!$B$9:$C$45,2,FALSE),VLOOKUP(CONCATENATE(P526, V526), 'PART NUMBER GUIDE'!$Q$6:$R$84, 2, FALSE),VLOOKUP(Y526,'PART NUMBER GUIDE'!$J$8:$K$37,2, FALSE),IF(U526="N/A",IF(ABS(S526)&lt;10,"0"&amp;ABS(S526),ABS(S526)),CONCATENATE(LEFT(U526,1),RIGHT(U526,1))), F526, G526)</f>
        <v>MR31778587500</v>
      </c>
      <c r="F526" s="93"/>
      <c r="G526" s="93"/>
      <c r="H526" s="307" t="s">
        <v>4675</v>
      </c>
      <c r="I526" s="376">
        <v>44026</v>
      </c>
      <c r="J526" s="305" t="s">
        <v>1265</v>
      </c>
      <c r="K526" s="400">
        <v>381</v>
      </c>
      <c r="L526" s="95">
        <f t="shared" si="58"/>
        <v>381</v>
      </c>
      <c r="M526" s="402"/>
      <c r="N526" s="300">
        <v>17</v>
      </c>
      <c r="O526" s="308">
        <v>8.5</v>
      </c>
      <c r="P526" s="105" t="str">
        <f t="shared" si="62"/>
        <v>8x170</v>
      </c>
      <c r="Q526" s="301">
        <v>8</v>
      </c>
      <c r="R526" s="300">
        <v>170</v>
      </c>
      <c r="S526" s="300">
        <v>0</v>
      </c>
      <c r="T526" s="17">
        <v>4.75</v>
      </c>
      <c r="U526" s="309" t="s">
        <v>85</v>
      </c>
      <c r="V526" s="17">
        <v>130.81</v>
      </c>
      <c r="W526" s="8">
        <v>33.799999999999997</v>
      </c>
      <c r="X526" s="52">
        <v>3640</v>
      </c>
      <c r="Y526" s="80" t="s">
        <v>2309</v>
      </c>
      <c r="Z526" s="302" t="s">
        <v>3002</v>
      </c>
      <c r="AA526" s="369" t="str">
        <f t="shared" si="63"/>
        <v>17x8.5, 8x170, 0 OS</v>
      </c>
      <c r="AB526" s="83" t="s">
        <v>1823</v>
      </c>
      <c r="AC526" s="92">
        <f>_xlfn.IFNA(VLOOKUP(AB526,ACCESSORIES!F:K,6,FALSE),"N/A")</f>
        <v>33</v>
      </c>
      <c r="AD526" s="89" t="s">
        <v>85</v>
      </c>
      <c r="AE526" s="82" t="s">
        <v>85</v>
      </c>
      <c r="AF526" s="14" t="s">
        <v>3020</v>
      </c>
      <c r="AG526" s="82" t="s">
        <v>1541</v>
      </c>
      <c r="AH526" s="9">
        <f>_xlfn.IFNA(VLOOKUP(AG526,ACCESSORIES!F:K,6,FALSE),"N/A")</f>
        <v>1.1000000000000001</v>
      </c>
      <c r="AI526" s="105" t="s">
        <v>266</v>
      </c>
      <c r="AJ526" s="105" t="s">
        <v>85</v>
      </c>
      <c r="AK526" s="3" t="s">
        <v>85</v>
      </c>
      <c r="AL526" s="105" t="s">
        <v>85</v>
      </c>
      <c r="AM526" s="301">
        <v>16.100000000000001</v>
      </c>
      <c r="AN526" s="301">
        <v>205</v>
      </c>
      <c r="AO526" s="314">
        <v>3</v>
      </c>
      <c r="AP526" s="314">
        <v>3</v>
      </c>
      <c r="AQ526" s="314">
        <v>41</v>
      </c>
      <c r="AR526" s="314">
        <v>78</v>
      </c>
      <c r="AS526" s="314">
        <v>208</v>
      </c>
      <c r="AT526" s="315">
        <v>205</v>
      </c>
      <c r="AU526" s="305">
        <v>128</v>
      </c>
      <c r="AV526" s="55">
        <v>103.9</v>
      </c>
      <c r="AW526" s="55">
        <v>107</v>
      </c>
      <c r="AX526" s="312">
        <v>21</v>
      </c>
      <c r="AY526" s="3" t="s">
        <v>85</v>
      </c>
      <c r="AZ526" s="104" t="str">
        <f>_xlfn.IFNA(VLOOKUP(AY526,ACCESSORIES!F:K,6,FALSE),"N/A")</f>
        <v>N/A</v>
      </c>
      <c r="BA526" s="3" t="s">
        <v>85</v>
      </c>
      <c r="BB526" s="104" t="str">
        <f>_xlfn.IFNA(VLOOKUP(BA526,ACCESSORIES!F:K,6,FALSE),"N/A")</f>
        <v>N/A</v>
      </c>
      <c r="BC526" s="79">
        <v>38.1</v>
      </c>
      <c r="BD526" s="57">
        <v>19.7</v>
      </c>
      <c r="BE526" s="57">
        <v>19.7</v>
      </c>
      <c r="BF526" s="57">
        <v>11</v>
      </c>
      <c r="BG526" s="82">
        <v>36</v>
      </c>
      <c r="BH526" s="122" t="s">
        <v>3551</v>
      </c>
      <c r="BI526" s="51" t="s">
        <v>4217</v>
      </c>
      <c r="BJ526" s="300" t="s">
        <v>4233</v>
      </c>
      <c r="BK526" s="300" t="s">
        <v>5149</v>
      </c>
      <c r="BL526" s="300" t="s">
        <v>5906</v>
      </c>
      <c r="BM526" s="300" t="s">
        <v>5881</v>
      </c>
      <c r="BN526" s="298" t="s">
        <v>5907</v>
      </c>
      <c r="BO526" s="298" t="s">
        <v>5908</v>
      </c>
      <c r="BP526" s="298" t="s">
        <v>4480</v>
      </c>
      <c r="BQ526" s="298" t="s">
        <v>4235</v>
      </c>
      <c r="BR526" s="298"/>
      <c r="BS526" s="298"/>
      <c r="BT526" s="417" t="s">
        <v>5200</v>
      </c>
      <c r="BU526" s="418" t="s">
        <v>5201</v>
      </c>
      <c r="BV526" s="417" t="s">
        <v>5202</v>
      </c>
      <c r="BW526" s="418" t="s">
        <v>5203</v>
      </c>
      <c r="BX526" s="96" t="str">
        <f t="shared" si="61"/>
        <v>MR317, 17x8.5, 0mm Offset, 8x170, 130.81mm Centerbore, Matte Black</v>
      </c>
      <c r="BY526" s="83" t="s">
        <v>4044</v>
      </c>
      <c r="BZ526" s="83" t="s">
        <v>4045</v>
      </c>
      <c r="CA526" s="83" t="str">
        <f t="shared" si="59"/>
        <v>STREET (3XX)</v>
      </c>
    </row>
    <row r="527" spans="1:79" s="39" customFormat="1" ht="15" customHeight="1">
      <c r="A527" s="23">
        <f t="shared" si="60"/>
        <v>525</v>
      </c>
      <c r="B527" s="306" t="s">
        <v>84</v>
      </c>
      <c r="C527" s="306" t="s">
        <v>1072</v>
      </c>
      <c r="D527" s="306" t="s">
        <v>4662</v>
      </c>
      <c r="E527" s="149" t="str">
        <f>CONCATENATE(LEFT(D527,5),VLOOKUP(CONCATENATE(N527,"x",O527),'PART NUMBER GUIDE'!$B$9:$C$45,2,FALSE),VLOOKUP(CONCATENATE(P527, V527), 'PART NUMBER GUIDE'!$Q$6:$R$84, 2, FALSE),VLOOKUP(Y527,'PART NUMBER GUIDE'!$J$8:$K$37,2, FALSE),IF(U527="N/A",IF(ABS(S527)&lt;10,"0"&amp;ABS(S527),ABS(S527)),CONCATENATE(LEFT(U527,1),RIGHT(U527,1))), F527, G527)</f>
        <v>MR31778587800</v>
      </c>
      <c r="F527" s="93"/>
      <c r="G527" s="93"/>
      <c r="H527" s="307" t="s">
        <v>4676</v>
      </c>
      <c r="I527" s="376">
        <v>44026</v>
      </c>
      <c r="J527" s="43" t="s">
        <v>4038</v>
      </c>
      <c r="K527" s="400">
        <v>381</v>
      </c>
      <c r="L527" s="95" t="str">
        <f t="shared" si="58"/>
        <v/>
      </c>
      <c r="M527" s="402"/>
      <c r="N527" s="300">
        <v>17</v>
      </c>
      <c r="O527" s="308">
        <v>8.5</v>
      </c>
      <c r="P527" s="105" t="str">
        <f t="shared" si="62"/>
        <v>8x170</v>
      </c>
      <c r="Q527" s="301">
        <v>8</v>
      </c>
      <c r="R527" s="300">
        <v>170</v>
      </c>
      <c r="S527" s="300">
        <v>0</v>
      </c>
      <c r="T527" s="17">
        <v>4.75</v>
      </c>
      <c r="U527" s="309" t="s">
        <v>85</v>
      </c>
      <c r="V527" s="17">
        <v>130.81</v>
      </c>
      <c r="W527" s="8">
        <v>33.700000000000003</v>
      </c>
      <c r="X527" s="52">
        <v>3640</v>
      </c>
      <c r="Y527" s="12" t="s">
        <v>2237</v>
      </c>
      <c r="Z527" s="12" t="s">
        <v>3007</v>
      </c>
      <c r="AA527" s="369" t="str">
        <f t="shared" si="63"/>
        <v>17x8.5, 8x170, 0 OS</v>
      </c>
      <c r="AB527" s="83" t="s">
        <v>1823</v>
      </c>
      <c r="AC527" s="92">
        <f>_xlfn.IFNA(VLOOKUP(AB527,ACCESSORIES!F:K,6,FALSE),"N/A")</f>
        <v>33</v>
      </c>
      <c r="AD527" s="89" t="s">
        <v>85</v>
      </c>
      <c r="AE527" s="82" t="s">
        <v>85</v>
      </c>
      <c r="AF527" s="14" t="s">
        <v>3020</v>
      </c>
      <c r="AG527" s="82" t="s">
        <v>1541</v>
      </c>
      <c r="AH527" s="9">
        <f>_xlfn.IFNA(VLOOKUP(AG527,ACCESSORIES!F:K,6,FALSE),"N/A")</f>
        <v>1.1000000000000001</v>
      </c>
      <c r="AI527" s="105" t="s">
        <v>266</v>
      </c>
      <c r="AJ527" s="105" t="s">
        <v>85</v>
      </c>
      <c r="AK527" s="3" t="s">
        <v>85</v>
      </c>
      <c r="AL527" s="105" t="s">
        <v>85</v>
      </c>
      <c r="AM527" s="301">
        <v>16.100000000000001</v>
      </c>
      <c r="AN527" s="301">
        <v>205</v>
      </c>
      <c r="AO527" s="314">
        <v>3</v>
      </c>
      <c r="AP527" s="314">
        <v>3</v>
      </c>
      <c r="AQ527" s="314">
        <v>41</v>
      </c>
      <c r="AR527" s="314">
        <v>78</v>
      </c>
      <c r="AS527" s="314">
        <v>208</v>
      </c>
      <c r="AT527" s="315">
        <v>205</v>
      </c>
      <c r="AU527" s="305">
        <v>128</v>
      </c>
      <c r="AV527" s="55">
        <v>103.9</v>
      </c>
      <c r="AW527" s="55">
        <v>107</v>
      </c>
      <c r="AX527" s="312">
        <v>21</v>
      </c>
      <c r="AY527" s="3" t="s">
        <v>85</v>
      </c>
      <c r="AZ527" s="104" t="str">
        <f>_xlfn.IFNA(VLOOKUP(AY527,ACCESSORIES!F:K,6,FALSE),"N/A")</f>
        <v>N/A</v>
      </c>
      <c r="BA527" s="3" t="s">
        <v>85</v>
      </c>
      <c r="BB527" s="104" t="str">
        <f>_xlfn.IFNA(VLOOKUP(BA527,ACCESSORIES!F:K,6,FALSE),"N/A")</f>
        <v>N/A</v>
      </c>
      <c r="BC527" s="79">
        <v>37.700000000000003</v>
      </c>
      <c r="BD527" s="57">
        <v>19.7</v>
      </c>
      <c r="BE527" s="57">
        <v>19.7</v>
      </c>
      <c r="BF527" s="57">
        <v>11</v>
      </c>
      <c r="BG527" s="82">
        <v>36</v>
      </c>
      <c r="BH527" s="122" t="s">
        <v>3551</v>
      </c>
      <c r="BI527" s="51" t="s">
        <v>4217</v>
      </c>
      <c r="BJ527" s="300" t="s">
        <v>4233</v>
      </c>
      <c r="BK527" s="300" t="s">
        <v>5149</v>
      </c>
      <c r="BL527" s="300" t="s">
        <v>5906</v>
      </c>
      <c r="BM527" s="300" t="s">
        <v>5881</v>
      </c>
      <c r="BN527" s="298" t="s">
        <v>5907</v>
      </c>
      <c r="BO527" s="298" t="s">
        <v>5908</v>
      </c>
      <c r="BP527" s="298" t="s">
        <v>4480</v>
      </c>
      <c r="BQ527" s="298" t="s">
        <v>4235</v>
      </c>
      <c r="BR527" s="298"/>
      <c r="BS527" s="298"/>
      <c r="BT527" s="417" t="s">
        <v>5212</v>
      </c>
      <c r="BU527" s="418" t="s">
        <v>5213</v>
      </c>
      <c r="BV527" s="417" t="s">
        <v>5214</v>
      </c>
      <c r="BW527" s="418" t="s">
        <v>5215</v>
      </c>
      <c r="BX527" s="96" t="str">
        <f t="shared" si="61"/>
        <v>CLOSEOUT - MR317, 17x8.5, 0mm Offset, 8x170, 130.81mm Centerbore, Titanium</v>
      </c>
      <c r="BY527" s="83" t="s">
        <v>4044</v>
      </c>
      <c r="BZ527" s="83" t="s">
        <v>4045</v>
      </c>
      <c r="CA527" s="83" t="str">
        <f t="shared" si="59"/>
        <v>STREET (3XX)</v>
      </c>
    </row>
    <row r="528" spans="1:79" s="39" customFormat="1" ht="15" customHeight="1">
      <c r="A528" s="23">
        <f t="shared" si="60"/>
        <v>526</v>
      </c>
      <c r="B528" s="306" t="s">
        <v>84</v>
      </c>
      <c r="C528" s="306" t="s">
        <v>1072</v>
      </c>
      <c r="D528" s="306" t="s">
        <v>4662</v>
      </c>
      <c r="E528" s="149" t="str">
        <f>CONCATENATE(LEFT(D528,5),VLOOKUP(CONCATENATE(N528,"x",O528),'PART NUMBER GUIDE'!$B$9:$C$45,2,FALSE),VLOOKUP(CONCATENATE(P528, V528), 'PART NUMBER GUIDE'!$Q$6:$R$84, 2, FALSE),VLOOKUP(Y528,'PART NUMBER GUIDE'!$J$8:$K$37,2, FALSE),IF(U528="N/A",IF(ABS(S528)&lt;10,"0"&amp;ABS(S528),ABS(S528)),CONCATENATE(LEFT(U528,1),RIGHT(U528,1))), F528, G528)</f>
        <v>MR31778588500</v>
      </c>
      <c r="F528" s="93"/>
      <c r="G528" s="93"/>
      <c r="H528" s="307" t="s">
        <v>4677</v>
      </c>
      <c r="I528" s="376">
        <v>44026</v>
      </c>
      <c r="J528" s="43" t="s">
        <v>4038</v>
      </c>
      <c r="K528" s="400">
        <v>381</v>
      </c>
      <c r="L528" s="95" t="str">
        <f t="shared" si="58"/>
        <v/>
      </c>
      <c r="M528" s="402"/>
      <c r="N528" s="300">
        <v>17</v>
      </c>
      <c r="O528" s="308">
        <v>8.5</v>
      </c>
      <c r="P528" s="105" t="str">
        <f t="shared" si="62"/>
        <v>8x180</v>
      </c>
      <c r="Q528" s="301">
        <v>8</v>
      </c>
      <c r="R528" s="300">
        <v>180</v>
      </c>
      <c r="S528" s="300">
        <v>0</v>
      </c>
      <c r="T528" s="17">
        <v>4.75</v>
      </c>
      <c r="U528" s="309" t="s">
        <v>85</v>
      </c>
      <c r="V528" s="17">
        <v>130.81</v>
      </c>
      <c r="W528" s="8">
        <v>33.33</v>
      </c>
      <c r="X528" s="52">
        <v>3640</v>
      </c>
      <c r="Y528" s="80" t="s">
        <v>2309</v>
      </c>
      <c r="Z528" s="302" t="s">
        <v>3002</v>
      </c>
      <c r="AA528" s="369" t="str">
        <f t="shared" si="63"/>
        <v>17x8.5, 8x180, 0 OS</v>
      </c>
      <c r="AB528" s="83" t="s">
        <v>1641</v>
      </c>
      <c r="AC528" s="92">
        <f>_xlfn.IFNA(VLOOKUP(AB528,ACCESSORIES!F:K,6,FALSE),"N/A")</f>
        <v>33</v>
      </c>
      <c r="AD528" s="89" t="s">
        <v>85</v>
      </c>
      <c r="AE528" s="82" t="s">
        <v>85</v>
      </c>
      <c r="AF528" s="14" t="s">
        <v>3020</v>
      </c>
      <c r="AG528" s="82" t="s">
        <v>1541</v>
      </c>
      <c r="AH528" s="9">
        <f>_xlfn.IFNA(VLOOKUP(AG528,ACCESSORIES!F:K,6,FALSE),"N/A")</f>
        <v>1.1000000000000001</v>
      </c>
      <c r="AI528" s="105" t="s">
        <v>266</v>
      </c>
      <c r="AJ528" s="105" t="s">
        <v>85</v>
      </c>
      <c r="AK528" s="3" t="s">
        <v>85</v>
      </c>
      <c r="AL528" s="105" t="s">
        <v>85</v>
      </c>
      <c r="AM528" s="301">
        <v>16.100000000000001</v>
      </c>
      <c r="AN528" s="301">
        <v>210</v>
      </c>
      <c r="AO528" s="314">
        <v>3</v>
      </c>
      <c r="AP528" s="314">
        <v>3</v>
      </c>
      <c r="AQ528" s="314">
        <v>41</v>
      </c>
      <c r="AR528" s="314">
        <v>78</v>
      </c>
      <c r="AS528" s="314">
        <v>208</v>
      </c>
      <c r="AT528" s="315">
        <v>205</v>
      </c>
      <c r="AU528" s="86">
        <v>125</v>
      </c>
      <c r="AV528" s="55">
        <v>92</v>
      </c>
      <c r="AW528" s="55">
        <v>92</v>
      </c>
      <c r="AX528" s="312">
        <v>21</v>
      </c>
      <c r="AY528" s="3" t="s">
        <v>85</v>
      </c>
      <c r="AZ528" s="104" t="str">
        <f>_xlfn.IFNA(VLOOKUP(AY528,ACCESSORIES!F:K,6,FALSE),"N/A")</f>
        <v>N/A</v>
      </c>
      <c r="BA528" s="3" t="s">
        <v>85</v>
      </c>
      <c r="BB528" s="104" t="str">
        <f>_xlfn.IFNA(VLOOKUP(BA528,ACCESSORIES!F:K,6,FALSE),"N/A")</f>
        <v>N/A</v>
      </c>
      <c r="BC528" s="79">
        <v>37.409999999999997</v>
      </c>
      <c r="BD528" s="57">
        <v>19.7</v>
      </c>
      <c r="BE528" s="57">
        <v>19.7</v>
      </c>
      <c r="BF528" s="57">
        <v>11</v>
      </c>
      <c r="BG528" s="82">
        <v>36</v>
      </c>
      <c r="BH528" s="122" t="s">
        <v>3551</v>
      </c>
      <c r="BI528" s="51" t="s">
        <v>4217</v>
      </c>
      <c r="BJ528" s="300" t="s">
        <v>4233</v>
      </c>
      <c r="BK528" s="300" t="s">
        <v>5149</v>
      </c>
      <c r="BL528" s="300" t="s">
        <v>5906</v>
      </c>
      <c r="BM528" s="300" t="s">
        <v>5881</v>
      </c>
      <c r="BN528" s="298" t="s">
        <v>5907</v>
      </c>
      <c r="BO528" s="298" t="s">
        <v>5908</v>
      </c>
      <c r="BP528" s="298" t="s">
        <v>4480</v>
      </c>
      <c r="BQ528" s="298" t="s">
        <v>4235</v>
      </c>
      <c r="BR528" s="298"/>
      <c r="BS528" s="298"/>
      <c r="BT528" s="417" t="s">
        <v>5200</v>
      </c>
      <c r="BU528" s="418" t="s">
        <v>5201</v>
      </c>
      <c r="BV528" s="417" t="s">
        <v>5202</v>
      </c>
      <c r="BW528" s="418" t="s">
        <v>5203</v>
      </c>
      <c r="BX528" s="96" t="str">
        <f t="shared" si="61"/>
        <v>CLOSEOUT - MR317, 17x8.5, 0mm Offset, 8x180, 130.81mm Centerbore, Matte Black</v>
      </c>
      <c r="BY528" s="83" t="s">
        <v>4044</v>
      </c>
      <c r="BZ528" s="83" t="s">
        <v>4045</v>
      </c>
      <c r="CA528" s="83" t="str">
        <f t="shared" si="59"/>
        <v>STREET (3XX)</v>
      </c>
    </row>
    <row r="529" spans="1:79" s="39" customFormat="1" ht="15" customHeight="1">
      <c r="A529" s="23">
        <f t="shared" ref="A529:A537" si="64">ROW(B529)-2</f>
        <v>527</v>
      </c>
      <c r="B529" s="306" t="s">
        <v>84</v>
      </c>
      <c r="C529" s="306" t="s">
        <v>1072</v>
      </c>
      <c r="D529" s="306" t="s">
        <v>4662</v>
      </c>
      <c r="E529" s="149" t="str">
        <f>CONCATENATE(LEFT(D529,5),VLOOKUP(CONCATENATE(N529,"x",O529),'PART NUMBER GUIDE'!$B$9:$C$45,2,FALSE),VLOOKUP(CONCATENATE(P529, V529), 'PART NUMBER GUIDE'!$Q$6:$R$84, 2, FALSE),VLOOKUP(Y529,'PART NUMBER GUIDE'!$J$8:$K$37,2, FALSE),IF(U529="N/A",IF(ABS(S529)&lt;10,"0"&amp;ABS(S529),ABS(S529)),CONCATENATE(LEFT(U529,1),RIGHT(U529,1))), F529, G529)</f>
        <v>MR31779050512N</v>
      </c>
      <c r="F529" s="93" t="s">
        <v>2239</v>
      </c>
      <c r="G529" s="93"/>
      <c r="H529" s="307" t="s">
        <v>6182</v>
      </c>
      <c r="I529" s="350">
        <v>44564</v>
      </c>
      <c r="J529" s="87" t="s">
        <v>1265</v>
      </c>
      <c r="K529" s="400">
        <v>421</v>
      </c>
      <c r="L529" s="95">
        <f t="shared" si="58"/>
        <v>421</v>
      </c>
      <c r="M529" s="402"/>
      <c r="N529" s="300">
        <v>17</v>
      </c>
      <c r="O529" s="8">
        <v>9</v>
      </c>
      <c r="P529" s="105" t="str">
        <f t="shared" si="62"/>
        <v>5x5</v>
      </c>
      <c r="Q529" s="301">
        <v>5</v>
      </c>
      <c r="R529" s="300">
        <v>5</v>
      </c>
      <c r="S529" s="300">
        <v>-12</v>
      </c>
      <c r="T529" s="17">
        <v>4.5</v>
      </c>
      <c r="U529" s="309" t="s">
        <v>85</v>
      </c>
      <c r="V529" s="17">
        <v>71.5</v>
      </c>
      <c r="W529" s="8">
        <v>30.46</v>
      </c>
      <c r="X529" s="52">
        <v>2650</v>
      </c>
      <c r="Y529" s="80" t="s">
        <v>2309</v>
      </c>
      <c r="Z529" s="302" t="s">
        <v>3002</v>
      </c>
      <c r="AA529" s="369" t="str">
        <f t="shared" si="63"/>
        <v>17x9, 5x5, -12 OS</v>
      </c>
      <c r="AB529" s="83" t="s">
        <v>1644</v>
      </c>
      <c r="AC529" s="92">
        <f>_xlfn.IFNA(VLOOKUP(AB529,ACCESSORIES!F:K,6,FALSE),"N/A")</f>
        <v>22</v>
      </c>
      <c r="AD529" s="89" t="s">
        <v>85</v>
      </c>
      <c r="AE529" s="82" t="s">
        <v>85</v>
      </c>
      <c r="AF529" s="82" t="s">
        <v>85</v>
      </c>
      <c r="AG529" s="82" t="s">
        <v>1541</v>
      </c>
      <c r="AH529" s="9">
        <f>_xlfn.IFNA(VLOOKUP(AG529,ACCESSORIES!F:K,6,FALSE),"N/A")</f>
        <v>1.1000000000000001</v>
      </c>
      <c r="AI529" s="105" t="s">
        <v>266</v>
      </c>
      <c r="AJ529" s="105" t="s">
        <v>85</v>
      </c>
      <c r="AK529" s="3" t="s">
        <v>85</v>
      </c>
      <c r="AL529" s="105" t="s">
        <v>85</v>
      </c>
      <c r="AM529" s="301">
        <v>16.100000000000001</v>
      </c>
      <c r="AN529" s="301">
        <v>175</v>
      </c>
      <c r="AO529" s="314">
        <v>5</v>
      </c>
      <c r="AP529" s="314">
        <v>26</v>
      </c>
      <c r="AQ529" s="314">
        <v>55</v>
      </c>
      <c r="AR529" s="314">
        <v>87</v>
      </c>
      <c r="AS529" s="314">
        <v>208</v>
      </c>
      <c r="AT529" s="315">
        <v>205</v>
      </c>
      <c r="AU529" s="86">
        <v>71.5</v>
      </c>
      <c r="AV529" s="55">
        <v>39</v>
      </c>
      <c r="AW529" s="55">
        <v>39</v>
      </c>
      <c r="AX529" s="312">
        <v>40</v>
      </c>
      <c r="AY529" s="3" t="s">
        <v>85</v>
      </c>
      <c r="AZ529" s="104" t="str">
        <f>_xlfn.IFNA(VLOOKUP(AY529,ACCESSORIES!F:K,6,FALSE),"N/A")</f>
        <v>N/A</v>
      </c>
      <c r="BA529" s="3" t="s">
        <v>85</v>
      </c>
      <c r="BB529" s="104" t="str">
        <f>_xlfn.IFNA(VLOOKUP(BA529,ACCESSORIES!F:K,6,FALSE),"N/A")</f>
        <v>N/A</v>
      </c>
      <c r="BC529" s="79">
        <v>35.24</v>
      </c>
      <c r="BD529" s="57">
        <v>19.7</v>
      </c>
      <c r="BE529" s="57">
        <v>19.7</v>
      </c>
      <c r="BF529" s="57">
        <v>11.5</v>
      </c>
      <c r="BG529" s="82">
        <v>36</v>
      </c>
      <c r="BH529" s="122" t="s">
        <v>3551</v>
      </c>
      <c r="BI529" s="51" t="s">
        <v>4217</v>
      </c>
      <c r="BJ529" s="300" t="s">
        <v>4233</v>
      </c>
      <c r="BK529" s="300" t="s">
        <v>5149</v>
      </c>
      <c r="BL529" s="300" t="s">
        <v>5906</v>
      </c>
      <c r="BM529" s="300" t="s">
        <v>5881</v>
      </c>
      <c r="BN529" s="298" t="s">
        <v>5907</v>
      </c>
      <c r="BO529" s="298" t="s">
        <v>5908</v>
      </c>
      <c r="BP529" s="298" t="s">
        <v>4480</v>
      </c>
      <c r="BQ529" s="298" t="s">
        <v>4235</v>
      </c>
      <c r="BR529" s="298"/>
      <c r="BS529" s="298"/>
      <c r="BT529" s="417" t="s">
        <v>6284</v>
      </c>
      <c r="BU529" s="418" t="s">
        <v>6283</v>
      </c>
      <c r="BV529" s="417" t="s">
        <v>6286</v>
      </c>
      <c r="BW529" s="418" t="s">
        <v>6285</v>
      </c>
      <c r="BX529" s="96" t="str">
        <f t="shared" ref="BX529:BX537" si="65">CONCATENATE(IF(J529="Closeout","CLOSEOUT - ",""),D529,", ",N529,"x",O529,", ",IF(U529="N/A","",CONCATENATE(U529,"/")),IF(S529&gt;0,CONCATENATE("+",S529),S529),"mm Offset, ",P529,", ",V529,"mm Centerbore, ",PROPER(Y529),IF(G529="R",", Race Drilled",""),"",IF(BA529="N/A","",CONCATENATE(", w/ ",BA529)))</f>
        <v>MR317, 17x9, -12mm Offset, 5x5, 71.5mm Centerbore, Matte Black</v>
      </c>
      <c r="BY529" s="83" t="s">
        <v>4044</v>
      </c>
      <c r="BZ529" s="83" t="s">
        <v>4045</v>
      </c>
      <c r="CA529" s="83" t="str">
        <f t="shared" si="59"/>
        <v>STREET (3XX)</v>
      </c>
    </row>
    <row r="530" spans="1:79" s="39" customFormat="1" ht="15" customHeight="1">
      <c r="A530" s="23">
        <f t="shared" si="64"/>
        <v>528</v>
      </c>
      <c r="B530" s="306" t="s">
        <v>84</v>
      </c>
      <c r="C530" s="306" t="s">
        <v>1072</v>
      </c>
      <c r="D530" s="306" t="s">
        <v>4662</v>
      </c>
      <c r="E530" s="149" t="str">
        <f>CONCATENATE(LEFT(D530,5),VLOOKUP(CONCATENATE(N530,"x",O530),'PART NUMBER GUIDE'!$B$9:$C$45,2,FALSE),VLOOKUP(CONCATENATE(P530, V530), 'PART NUMBER GUIDE'!$Q$6:$R$84, 2, FALSE),VLOOKUP(Y530,'PART NUMBER GUIDE'!$J$8:$K$37,2, FALSE),IF(U530="N/A",IF(ABS(S530)&lt;10,"0"&amp;ABS(S530),ABS(S530)),CONCATENATE(LEFT(U530,1),RIGHT(U530,1))), F530, G530)</f>
        <v>MR31779050812N</v>
      </c>
      <c r="F530" s="93" t="s">
        <v>2239</v>
      </c>
      <c r="G530" s="93"/>
      <c r="H530" s="307" t="s">
        <v>6183</v>
      </c>
      <c r="I530" s="350">
        <v>44564</v>
      </c>
      <c r="J530" s="87" t="s">
        <v>1265</v>
      </c>
      <c r="K530" s="400">
        <v>421</v>
      </c>
      <c r="L530" s="95">
        <f t="shared" si="58"/>
        <v>421</v>
      </c>
      <c r="M530" s="402"/>
      <c r="N530" s="300">
        <v>17</v>
      </c>
      <c r="O530" s="8">
        <v>9</v>
      </c>
      <c r="P530" s="105" t="str">
        <f t="shared" si="62"/>
        <v>5x5</v>
      </c>
      <c r="Q530" s="301">
        <v>5</v>
      </c>
      <c r="R530" s="300">
        <v>5</v>
      </c>
      <c r="S530" s="300">
        <v>-12</v>
      </c>
      <c r="T530" s="17">
        <v>4.5</v>
      </c>
      <c r="U530" s="309" t="s">
        <v>85</v>
      </c>
      <c r="V530" s="17">
        <v>71.5</v>
      </c>
      <c r="W530" s="8">
        <v>30.247422371765204</v>
      </c>
      <c r="X530" s="52">
        <v>2650</v>
      </c>
      <c r="Y530" s="12" t="s">
        <v>2237</v>
      </c>
      <c r="Z530" s="12" t="s">
        <v>3007</v>
      </c>
      <c r="AA530" s="369" t="str">
        <f t="shared" si="63"/>
        <v>17x9, 5x5, -12 OS</v>
      </c>
      <c r="AB530" s="83" t="s">
        <v>1644</v>
      </c>
      <c r="AC530" s="92">
        <f>_xlfn.IFNA(VLOOKUP(AB530,ACCESSORIES!F:K,6,FALSE),"N/A")</f>
        <v>22</v>
      </c>
      <c r="AD530" s="89" t="s">
        <v>85</v>
      </c>
      <c r="AE530" s="82" t="s">
        <v>85</v>
      </c>
      <c r="AF530" s="82" t="s">
        <v>85</v>
      </c>
      <c r="AG530" s="82" t="s">
        <v>1541</v>
      </c>
      <c r="AH530" s="9">
        <f>_xlfn.IFNA(VLOOKUP(AG530,ACCESSORIES!F:K,6,FALSE),"N/A")</f>
        <v>1.1000000000000001</v>
      </c>
      <c r="AI530" s="105" t="s">
        <v>266</v>
      </c>
      <c r="AJ530" s="105" t="s">
        <v>85</v>
      </c>
      <c r="AK530" s="3" t="s">
        <v>85</v>
      </c>
      <c r="AL530" s="105" t="s">
        <v>85</v>
      </c>
      <c r="AM530" s="301">
        <v>16.100000000000001</v>
      </c>
      <c r="AN530" s="301">
        <v>175</v>
      </c>
      <c r="AO530" s="314">
        <v>5</v>
      </c>
      <c r="AP530" s="314">
        <v>26</v>
      </c>
      <c r="AQ530" s="314">
        <v>55</v>
      </c>
      <c r="AR530" s="314">
        <v>87</v>
      </c>
      <c r="AS530" s="314">
        <v>208</v>
      </c>
      <c r="AT530" s="315">
        <v>205</v>
      </c>
      <c r="AU530" s="86">
        <v>71.5</v>
      </c>
      <c r="AV530" s="55">
        <v>39</v>
      </c>
      <c r="AW530" s="55">
        <v>39</v>
      </c>
      <c r="AX530" s="312">
        <v>40</v>
      </c>
      <c r="AY530" s="3" t="s">
        <v>85</v>
      </c>
      <c r="AZ530" s="104" t="str">
        <f>_xlfn.IFNA(VLOOKUP(AY530,ACCESSORIES!F:K,6,FALSE),"N/A")</f>
        <v>N/A</v>
      </c>
      <c r="BA530" s="3" t="s">
        <v>85</v>
      </c>
      <c r="BB530" s="104" t="str">
        <f>_xlfn.IFNA(VLOOKUP(BA530,ACCESSORIES!F:K,6,FALSE),"N/A")</f>
        <v>N/A</v>
      </c>
      <c r="BC530" s="79">
        <v>34.247422371765204</v>
      </c>
      <c r="BD530" s="57">
        <v>19.7</v>
      </c>
      <c r="BE530" s="57">
        <v>19.7</v>
      </c>
      <c r="BF530" s="57">
        <v>11.5</v>
      </c>
      <c r="BG530" s="82">
        <v>36</v>
      </c>
      <c r="BH530" s="122" t="s">
        <v>3551</v>
      </c>
      <c r="BI530" s="51" t="s">
        <v>4217</v>
      </c>
      <c r="BJ530" s="300" t="s">
        <v>4233</v>
      </c>
      <c r="BK530" s="300" t="s">
        <v>5149</v>
      </c>
      <c r="BL530" s="300" t="s">
        <v>5906</v>
      </c>
      <c r="BM530" s="300" t="s">
        <v>5881</v>
      </c>
      <c r="BN530" s="298" t="s">
        <v>5907</v>
      </c>
      <c r="BO530" s="298" t="s">
        <v>5908</v>
      </c>
      <c r="BP530" s="298" t="s">
        <v>4480</v>
      </c>
      <c r="BQ530" s="298" t="s">
        <v>4235</v>
      </c>
      <c r="BR530" s="298"/>
      <c r="BS530" s="298"/>
      <c r="BT530" s="417" t="s">
        <v>5204</v>
      </c>
      <c r="BU530" s="418" t="s">
        <v>5205</v>
      </c>
      <c r="BV530" s="417" t="s">
        <v>5206</v>
      </c>
      <c r="BW530" s="418" t="s">
        <v>5207</v>
      </c>
      <c r="BX530" s="96" t="str">
        <f t="shared" si="65"/>
        <v>MR317, 17x9, -12mm Offset, 5x5, 71.5mm Centerbore, Titanium</v>
      </c>
      <c r="BY530" s="83" t="s">
        <v>4044</v>
      </c>
      <c r="BZ530" s="83" t="s">
        <v>4045</v>
      </c>
      <c r="CA530" s="83" t="str">
        <f t="shared" si="59"/>
        <v>STREET (3XX)</v>
      </c>
    </row>
    <row r="531" spans="1:79" s="39" customFormat="1" ht="15" customHeight="1">
      <c r="A531" s="23">
        <f t="shared" si="64"/>
        <v>529</v>
      </c>
      <c r="B531" s="306" t="s">
        <v>84</v>
      </c>
      <c r="C531" s="306" t="s">
        <v>1072</v>
      </c>
      <c r="D531" s="306" t="s">
        <v>4662</v>
      </c>
      <c r="E531" s="149" t="str">
        <f>CONCATENATE(LEFT(D531,5),VLOOKUP(CONCATENATE(N531,"x",O531),'PART NUMBER GUIDE'!$B$9:$C$45,2,FALSE),VLOOKUP(CONCATENATE(P531, V531), 'PART NUMBER GUIDE'!$Q$6:$R$84, 2, FALSE),VLOOKUP(Y531,'PART NUMBER GUIDE'!$J$8:$K$37,2, FALSE),IF(U531="N/A",IF(ABS(S531)&lt;10,"0"&amp;ABS(S531),ABS(S531)),CONCATENATE(LEFT(U531,1),RIGHT(U531,1))), F531, G531)</f>
        <v>MR31779055512N</v>
      </c>
      <c r="F531" s="93" t="s">
        <v>2239</v>
      </c>
      <c r="G531" s="93"/>
      <c r="H531" s="307" t="s">
        <v>6184</v>
      </c>
      <c r="I531" s="350">
        <v>44564</v>
      </c>
      <c r="J531" s="87" t="s">
        <v>1265</v>
      </c>
      <c r="K531" s="400">
        <v>421</v>
      </c>
      <c r="L531" s="95">
        <f t="shared" si="58"/>
        <v>421</v>
      </c>
      <c r="M531" s="402"/>
      <c r="N531" s="300">
        <v>17</v>
      </c>
      <c r="O531" s="8">
        <v>9</v>
      </c>
      <c r="P531" s="105" t="str">
        <f t="shared" si="62"/>
        <v>5x5.5</v>
      </c>
      <c r="Q531" s="301">
        <v>5</v>
      </c>
      <c r="R531" s="300">
        <v>5.5</v>
      </c>
      <c r="S531" s="300">
        <v>-12</v>
      </c>
      <c r="T531" s="17">
        <v>4.5</v>
      </c>
      <c r="U531" s="309" t="s">
        <v>85</v>
      </c>
      <c r="V531" s="17">
        <v>108</v>
      </c>
      <c r="W531" s="8">
        <v>29.519896906555108</v>
      </c>
      <c r="X531" s="52">
        <v>2650</v>
      </c>
      <c r="Y531" s="80" t="s">
        <v>2309</v>
      </c>
      <c r="Z531" s="302" t="s">
        <v>3002</v>
      </c>
      <c r="AA531" s="369" t="str">
        <f t="shared" si="63"/>
        <v>17x9, 5x5.5, -12 OS</v>
      </c>
      <c r="AB531" s="83" t="s">
        <v>1642</v>
      </c>
      <c r="AC531" s="92">
        <f>_xlfn.IFNA(VLOOKUP(AB531,ACCESSORIES!F:K,6,FALSE),"N/A")</f>
        <v>22</v>
      </c>
      <c r="AD531" s="89" t="s">
        <v>85</v>
      </c>
      <c r="AE531" s="82" t="s">
        <v>85</v>
      </c>
      <c r="AF531" s="82" t="s">
        <v>85</v>
      </c>
      <c r="AG531" s="82" t="s">
        <v>1541</v>
      </c>
      <c r="AH531" s="9">
        <f>_xlfn.IFNA(VLOOKUP(AG531,ACCESSORIES!F:K,6,FALSE),"N/A")</f>
        <v>1.1000000000000001</v>
      </c>
      <c r="AI531" s="105" t="s">
        <v>266</v>
      </c>
      <c r="AJ531" s="105" t="s">
        <v>85</v>
      </c>
      <c r="AK531" s="3" t="s">
        <v>85</v>
      </c>
      <c r="AL531" s="105" t="s">
        <v>85</v>
      </c>
      <c r="AM531" s="301">
        <v>16.100000000000001</v>
      </c>
      <c r="AN531" s="301">
        <v>175</v>
      </c>
      <c r="AO531" s="314">
        <v>5</v>
      </c>
      <c r="AP531" s="314">
        <v>26</v>
      </c>
      <c r="AQ531" s="314">
        <v>55</v>
      </c>
      <c r="AR531" s="314">
        <v>87</v>
      </c>
      <c r="AS531" s="314">
        <v>208</v>
      </c>
      <c r="AT531" s="315">
        <v>205</v>
      </c>
      <c r="AU531" s="86">
        <v>108</v>
      </c>
      <c r="AV531" s="55">
        <v>39</v>
      </c>
      <c r="AW531" s="55">
        <v>39</v>
      </c>
      <c r="AX531" s="312">
        <v>40</v>
      </c>
      <c r="AY531" s="3" t="s">
        <v>85</v>
      </c>
      <c r="AZ531" s="104" t="str">
        <f>_xlfn.IFNA(VLOOKUP(AY531,ACCESSORIES!F:K,6,FALSE),"N/A")</f>
        <v>N/A</v>
      </c>
      <c r="BA531" s="3" t="s">
        <v>85</v>
      </c>
      <c r="BB531" s="104" t="str">
        <f>_xlfn.IFNA(VLOOKUP(BA531,ACCESSORIES!F:K,6,FALSE),"N/A")</f>
        <v>N/A</v>
      </c>
      <c r="BC531" s="79">
        <v>33.519896906555104</v>
      </c>
      <c r="BD531" s="57">
        <v>19.7</v>
      </c>
      <c r="BE531" s="57">
        <v>19.7</v>
      </c>
      <c r="BF531" s="57">
        <v>11.5</v>
      </c>
      <c r="BG531" s="82">
        <v>36</v>
      </c>
      <c r="BH531" s="122" t="s">
        <v>3551</v>
      </c>
      <c r="BI531" s="51" t="s">
        <v>4217</v>
      </c>
      <c r="BJ531" s="300" t="s">
        <v>4233</v>
      </c>
      <c r="BK531" s="300" t="s">
        <v>5149</v>
      </c>
      <c r="BL531" s="300" t="s">
        <v>5906</v>
      </c>
      <c r="BM531" s="300" t="s">
        <v>5881</v>
      </c>
      <c r="BN531" s="298" t="s">
        <v>5907</v>
      </c>
      <c r="BO531" s="298" t="s">
        <v>5908</v>
      </c>
      <c r="BP531" s="298" t="s">
        <v>4480</v>
      </c>
      <c r="BQ531" s="298" t="s">
        <v>4235</v>
      </c>
      <c r="BR531" s="298"/>
      <c r="BS531" s="298"/>
      <c r="BT531" s="417" t="s">
        <v>6284</v>
      </c>
      <c r="BU531" s="418" t="s">
        <v>6283</v>
      </c>
      <c r="BV531" s="417" t="s">
        <v>6286</v>
      </c>
      <c r="BW531" s="418" t="s">
        <v>6285</v>
      </c>
      <c r="BX531" s="96" t="str">
        <f t="shared" si="65"/>
        <v>MR317, 17x9, -12mm Offset, 5x5.5, 108mm Centerbore, Matte Black</v>
      </c>
      <c r="BY531" s="83" t="s">
        <v>4044</v>
      </c>
      <c r="BZ531" s="83" t="s">
        <v>4045</v>
      </c>
      <c r="CA531" s="83" t="str">
        <f t="shared" si="59"/>
        <v>STREET (3XX)</v>
      </c>
    </row>
    <row r="532" spans="1:79" s="39" customFormat="1" ht="15" customHeight="1">
      <c r="A532" s="23">
        <f t="shared" si="64"/>
        <v>530</v>
      </c>
      <c r="B532" s="306" t="s">
        <v>84</v>
      </c>
      <c r="C532" s="306" t="s">
        <v>1072</v>
      </c>
      <c r="D532" s="306" t="s">
        <v>4662</v>
      </c>
      <c r="E532" s="149" t="str">
        <f>CONCATENATE(LEFT(D532,5),VLOOKUP(CONCATENATE(N532,"x",O532),'PART NUMBER GUIDE'!$B$9:$C$45,2,FALSE),VLOOKUP(CONCATENATE(P532, V532), 'PART NUMBER GUIDE'!$Q$6:$R$84, 2, FALSE),VLOOKUP(Y532,'PART NUMBER GUIDE'!$J$8:$K$37,2, FALSE),IF(U532="N/A",IF(ABS(S532)&lt;10,"0"&amp;ABS(S532),ABS(S532)),CONCATENATE(LEFT(U532,1),RIGHT(U532,1))), F532, G532)</f>
        <v>MR31779055812N</v>
      </c>
      <c r="F532" s="93" t="s">
        <v>2239</v>
      </c>
      <c r="G532" s="93"/>
      <c r="H532" s="307" t="s">
        <v>6185</v>
      </c>
      <c r="I532" s="350">
        <v>44564</v>
      </c>
      <c r="J532" s="87" t="s">
        <v>1265</v>
      </c>
      <c r="K532" s="400">
        <v>421</v>
      </c>
      <c r="L532" s="95">
        <f t="shared" si="58"/>
        <v>421</v>
      </c>
      <c r="M532" s="402"/>
      <c r="N532" s="300">
        <v>17</v>
      </c>
      <c r="O532" s="8">
        <v>9</v>
      </c>
      <c r="P532" s="105" t="str">
        <f t="shared" si="62"/>
        <v>5x5.5</v>
      </c>
      <c r="Q532" s="301">
        <v>5</v>
      </c>
      <c r="R532" s="300">
        <v>5.5</v>
      </c>
      <c r="S532" s="300">
        <v>-12</v>
      </c>
      <c r="T532" s="17">
        <v>4.5</v>
      </c>
      <c r="U532" s="309" t="s">
        <v>85</v>
      </c>
      <c r="V532" s="17">
        <v>108</v>
      </c>
      <c r="W532" s="8">
        <v>29.519896906555108</v>
      </c>
      <c r="X532" s="52">
        <v>2650</v>
      </c>
      <c r="Y532" s="12" t="s">
        <v>2237</v>
      </c>
      <c r="Z532" s="12" t="s">
        <v>3007</v>
      </c>
      <c r="AA532" s="369" t="str">
        <f t="shared" si="63"/>
        <v>17x9, 5x5.5, -12 OS</v>
      </c>
      <c r="AB532" s="83" t="s">
        <v>1642</v>
      </c>
      <c r="AC532" s="92">
        <f>_xlfn.IFNA(VLOOKUP(AB532,ACCESSORIES!F:K,6,FALSE),"N/A")</f>
        <v>22</v>
      </c>
      <c r="AD532" s="89" t="s">
        <v>85</v>
      </c>
      <c r="AE532" s="82" t="s">
        <v>85</v>
      </c>
      <c r="AF532" s="82" t="s">
        <v>85</v>
      </c>
      <c r="AG532" s="82" t="s">
        <v>1541</v>
      </c>
      <c r="AH532" s="9">
        <f>_xlfn.IFNA(VLOOKUP(AG532,ACCESSORIES!F:K,6,FALSE),"N/A")</f>
        <v>1.1000000000000001</v>
      </c>
      <c r="AI532" s="105" t="s">
        <v>266</v>
      </c>
      <c r="AJ532" s="105" t="s">
        <v>85</v>
      </c>
      <c r="AK532" s="3" t="s">
        <v>85</v>
      </c>
      <c r="AL532" s="105" t="s">
        <v>85</v>
      </c>
      <c r="AM532" s="301">
        <v>16.100000000000001</v>
      </c>
      <c r="AN532" s="301">
        <v>175</v>
      </c>
      <c r="AO532" s="314">
        <v>5</v>
      </c>
      <c r="AP532" s="314">
        <v>26</v>
      </c>
      <c r="AQ532" s="314">
        <v>55</v>
      </c>
      <c r="AR532" s="314">
        <v>87</v>
      </c>
      <c r="AS532" s="314">
        <v>208</v>
      </c>
      <c r="AT532" s="315">
        <v>205</v>
      </c>
      <c r="AU532" s="86">
        <v>108</v>
      </c>
      <c r="AV532" s="55">
        <v>39</v>
      </c>
      <c r="AW532" s="55">
        <v>39</v>
      </c>
      <c r="AX532" s="312">
        <v>40</v>
      </c>
      <c r="AY532" s="3" t="s">
        <v>85</v>
      </c>
      <c r="AZ532" s="104" t="str">
        <f>_xlfn.IFNA(VLOOKUP(AY532,ACCESSORIES!F:K,6,FALSE),"N/A")</f>
        <v>N/A</v>
      </c>
      <c r="BA532" s="3" t="s">
        <v>85</v>
      </c>
      <c r="BB532" s="104" t="str">
        <f>_xlfn.IFNA(VLOOKUP(BA532,ACCESSORIES!F:K,6,FALSE),"N/A")</f>
        <v>N/A</v>
      </c>
      <c r="BC532" s="79">
        <v>33.519896906555104</v>
      </c>
      <c r="BD532" s="57">
        <v>19.7</v>
      </c>
      <c r="BE532" s="57">
        <v>19.7</v>
      </c>
      <c r="BF532" s="57">
        <v>11.5</v>
      </c>
      <c r="BG532" s="82">
        <v>36</v>
      </c>
      <c r="BH532" s="122" t="s">
        <v>3551</v>
      </c>
      <c r="BI532" s="51" t="s">
        <v>4217</v>
      </c>
      <c r="BJ532" s="300" t="s">
        <v>4233</v>
      </c>
      <c r="BK532" s="300" t="s">
        <v>5149</v>
      </c>
      <c r="BL532" s="300" t="s">
        <v>5906</v>
      </c>
      <c r="BM532" s="300" t="s">
        <v>5881</v>
      </c>
      <c r="BN532" s="298" t="s">
        <v>5907</v>
      </c>
      <c r="BO532" s="298" t="s">
        <v>5908</v>
      </c>
      <c r="BP532" s="298" t="s">
        <v>4480</v>
      </c>
      <c r="BQ532" s="298" t="s">
        <v>4235</v>
      </c>
      <c r="BR532" s="298"/>
      <c r="BS532" s="298"/>
      <c r="BT532" s="417" t="s">
        <v>5204</v>
      </c>
      <c r="BU532" s="418" t="s">
        <v>5205</v>
      </c>
      <c r="BV532" s="417" t="s">
        <v>5206</v>
      </c>
      <c r="BW532" s="418" t="s">
        <v>5207</v>
      </c>
      <c r="BX532" s="96" t="str">
        <f t="shared" si="65"/>
        <v>MR317, 17x9, -12mm Offset, 5x5.5, 108mm Centerbore, Titanium</v>
      </c>
      <c r="BY532" s="83" t="s">
        <v>4044</v>
      </c>
      <c r="BZ532" s="83" t="s">
        <v>4045</v>
      </c>
      <c r="CA532" s="83" t="str">
        <f t="shared" si="59"/>
        <v>STREET (3XX)</v>
      </c>
    </row>
    <row r="533" spans="1:79" s="39" customFormat="1" ht="15" customHeight="1">
      <c r="A533" s="23">
        <f t="shared" si="64"/>
        <v>531</v>
      </c>
      <c r="B533" s="306" t="s">
        <v>84</v>
      </c>
      <c r="C533" s="306" t="s">
        <v>1072</v>
      </c>
      <c r="D533" s="306" t="s">
        <v>4662</v>
      </c>
      <c r="E533" s="149" t="str">
        <f>CONCATENATE(LEFT(D533,5),VLOOKUP(CONCATENATE(N533,"x",O533),'PART NUMBER GUIDE'!$B$9:$C$45,2,FALSE),VLOOKUP(CONCATENATE(P533, V533), 'PART NUMBER GUIDE'!$Q$6:$R$84, 2, FALSE),VLOOKUP(Y533,'PART NUMBER GUIDE'!$J$8:$K$37,2, FALSE),IF(U533="N/A",IF(ABS(S533)&lt;10,"0"&amp;ABS(S533),ABS(S533)),CONCATENATE(LEFT(U533,1),RIGHT(U533,1))), F533, G533)</f>
        <v>MR31779060512N</v>
      </c>
      <c r="F533" s="93" t="s">
        <v>2239</v>
      </c>
      <c r="G533" s="93"/>
      <c r="H533" s="307" t="s">
        <v>6186</v>
      </c>
      <c r="I533" s="350">
        <v>44564</v>
      </c>
      <c r="J533" s="87" t="s">
        <v>1265</v>
      </c>
      <c r="K533" s="400">
        <v>421</v>
      </c>
      <c r="L533" s="95">
        <f t="shared" si="58"/>
        <v>421</v>
      </c>
      <c r="M533" s="402"/>
      <c r="N533" s="300">
        <v>17</v>
      </c>
      <c r="O533" s="8">
        <v>9</v>
      </c>
      <c r="P533" s="105" t="str">
        <f t="shared" si="62"/>
        <v>6x5.5</v>
      </c>
      <c r="Q533" s="301">
        <v>6</v>
      </c>
      <c r="R533" s="300">
        <v>5.5</v>
      </c>
      <c r="S533" s="300">
        <v>-12</v>
      </c>
      <c r="T533" s="17">
        <v>4.5</v>
      </c>
      <c r="U533" s="309" t="s">
        <v>85</v>
      </c>
      <c r="V533" s="17">
        <v>106.25</v>
      </c>
      <c r="W533" s="8">
        <v>29.58</v>
      </c>
      <c r="X533" s="52">
        <v>2650</v>
      </c>
      <c r="Y533" s="80" t="s">
        <v>2309</v>
      </c>
      <c r="Z533" s="302" t="s">
        <v>3002</v>
      </c>
      <c r="AA533" s="369" t="str">
        <f t="shared" si="63"/>
        <v>17x9, 6x5.5, -12 OS</v>
      </c>
      <c r="AB533" s="83" t="s">
        <v>1642</v>
      </c>
      <c r="AC533" s="92">
        <f>_xlfn.IFNA(VLOOKUP(AB533,ACCESSORIES!F:K,6,FALSE),"N/A")</f>
        <v>22</v>
      </c>
      <c r="AD533" s="89" t="s">
        <v>85</v>
      </c>
      <c r="AE533" s="82" t="s">
        <v>85</v>
      </c>
      <c r="AF533" s="82" t="s">
        <v>85</v>
      </c>
      <c r="AG533" s="82" t="s">
        <v>1541</v>
      </c>
      <c r="AH533" s="9">
        <f>_xlfn.IFNA(VLOOKUP(AG533,ACCESSORIES!F:K,6,FALSE),"N/A")</f>
        <v>1.1000000000000001</v>
      </c>
      <c r="AI533" s="105" t="s">
        <v>265</v>
      </c>
      <c r="AJ533" s="84" t="s">
        <v>1712</v>
      </c>
      <c r="AK533" s="41">
        <f>VLOOKUP(AJ533,ACCESSORIES!F:K,6,FALSE)</f>
        <v>2.75</v>
      </c>
      <c r="AL533" s="14">
        <v>78.3</v>
      </c>
      <c r="AM533" s="301">
        <v>16.100000000000001</v>
      </c>
      <c r="AN533" s="301">
        <v>175</v>
      </c>
      <c r="AO533" s="314">
        <v>5</v>
      </c>
      <c r="AP533" s="314">
        <v>26</v>
      </c>
      <c r="AQ533" s="314">
        <v>55</v>
      </c>
      <c r="AR533" s="314">
        <v>87</v>
      </c>
      <c r="AS533" s="314">
        <v>208</v>
      </c>
      <c r="AT533" s="315">
        <v>205</v>
      </c>
      <c r="AU533" s="315">
        <v>106.25</v>
      </c>
      <c r="AV533" s="55">
        <v>39</v>
      </c>
      <c r="AW533" s="55">
        <v>39</v>
      </c>
      <c r="AX533" s="312">
        <v>40</v>
      </c>
      <c r="AY533" s="3" t="s">
        <v>85</v>
      </c>
      <c r="AZ533" s="104" t="str">
        <f>_xlfn.IFNA(VLOOKUP(AY533,ACCESSORIES!F:K,6,FALSE),"N/A")</f>
        <v>N/A</v>
      </c>
      <c r="BA533" s="3" t="s">
        <v>85</v>
      </c>
      <c r="BB533" s="104" t="str">
        <f>_xlfn.IFNA(VLOOKUP(BA533,ACCESSORIES!F:K,6,FALSE),"N/A")</f>
        <v>N/A</v>
      </c>
      <c r="BC533" s="79">
        <v>35.31</v>
      </c>
      <c r="BD533" s="57">
        <v>19.7</v>
      </c>
      <c r="BE533" s="57">
        <v>19.7</v>
      </c>
      <c r="BF533" s="57">
        <v>11.5</v>
      </c>
      <c r="BG533" s="82">
        <v>36</v>
      </c>
      <c r="BH533" s="122" t="s">
        <v>3551</v>
      </c>
      <c r="BI533" s="51" t="s">
        <v>4217</v>
      </c>
      <c r="BJ533" s="300" t="s">
        <v>4233</v>
      </c>
      <c r="BK533" s="300" t="s">
        <v>5149</v>
      </c>
      <c r="BL533" s="300" t="s">
        <v>5906</v>
      </c>
      <c r="BM533" s="300" t="s">
        <v>5881</v>
      </c>
      <c r="BN533" s="298" t="s">
        <v>5907</v>
      </c>
      <c r="BO533" s="298" t="s">
        <v>5908</v>
      </c>
      <c r="BP533" s="298" t="s">
        <v>4480</v>
      </c>
      <c r="BQ533" s="298" t="s">
        <v>4235</v>
      </c>
      <c r="BR533" s="298"/>
      <c r="BS533" s="298"/>
      <c r="BT533" s="417" t="s">
        <v>5196</v>
      </c>
      <c r="BU533" s="418" t="s">
        <v>5197</v>
      </c>
      <c r="BV533" s="417" t="s">
        <v>5198</v>
      </c>
      <c r="BW533" s="418" t="s">
        <v>5199</v>
      </c>
      <c r="BX533" s="96" t="str">
        <f t="shared" si="65"/>
        <v>MR317, 17x9, -12mm Offset, 6x5.5, 106.25mm Centerbore, Matte Black</v>
      </c>
      <c r="BY533" s="83" t="s">
        <v>4044</v>
      </c>
      <c r="BZ533" s="83" t="s">
        <v>4045</v>
      </c>
      <c r="CA533" s="83" t="str">
        <f t="shared" si="59"/>
        <v>STREET (3XX)</v>
      </c>
    </row>
    <row r="534" spans="1:79" s="39" customFormat="1" ht="15" customHeight="1">
      <c r="A534" s="23">
        <f t="shared" si="64"/>
        <v>532</v>
      </c>
      <c r="B534" s="306" t="s">
        <v>84</v>
      </c>
      <c r="C534" s="306" t="s">
        <v>1072</v>
      </c>
      <c r="D534" s="306" t="s">
        <v>4662</v>
      </c>
      <c r="E534" s="149" t="str">
        <f>CONCATENATE(LEFT(D534,5),VLOOKUP(CONCATENATE(N534,"x",O534),'PART NUMBER GUIDE'!$B$9:$C$45,2,FALSE),VLOOKUP(CONCATENATE(P534, V534), 'PART NUMBER GUIDE'!$Q$6:$R$84, 2, FALSE),VLOOKUP(Y534,'PART NUMBER GUIDE'!$J$8:$K$37,2, FALSE),IF(U534="N/A",IF(ABS(S534)&lt;10,"0"&amp;ABS(S534),ABS(S534)),CONCATENATE(LEFT(U534,1),RIGHT(U534,1))), F534, G534)</f>
        <v>MR31779060812N</v>
      </c>
      <c r="F534" s="93" t="s">
        <v>2239</v>
      </c>
      <c r="G534" s="93"/>
      <c r="H534" s="307" t="s">
        <v>6187</v>
      </c>
      <c r="I534" s="350">
        <v>44564</v>
      </c>
      <c r="J534" s="87" t="s">
        <v>1265</v>
      </c>
      <c r="K534" s="400">
        <v>421</v>
      </c>
      <c r="L534" s="95">
        <f t="shared" si="58"/>
        <v>421</v>
      </c>
      <c r="M534" s="402"/>
      <c r="N534" s="300">
        <v>17</v>
      </c>
      <c r="O534" s="8">
        <v>9</v>
      </c>
      <c r="P534" s="105" t="str">
        <f t="shared" si="62"/>
        <v>6x5.5</v>
      </c>
      <c r="Q534" s="301">
        <v>6</v>
      </c>
      <c r="R534" s="300">
        <v>5.5</v>
      </c>
      <c r="S534" s="300">
        <v>-12</v>
      </c>
      <c r="T534" s="17">
        <v>4.5</v>
      </c>
      <c r="U534" s="309" t="s">
        <v>85</v>
      </c>
      <c r="V534" s="17">
        <v>106.25</v>
      </c>
      <c r="W534" s="8">
        <v>29.58</v>
      </c>
      <c r="X534" s="52">
        <v>2650</v>
      </c>
      <c r="Y534" s="12" t="s">
        <v>2237</v>
      </c>
      <c r="Z534" s="12" t="s">
        <v>3007</v>
      </c>
      <c r="AA534" s="369" t="str">
        <f t="shared" si="63"/>
        <v>17x9, 6x5.5, -12 OS</v>
      </c>
      <c r="AB534" s="83" t="s">
        <v>1642</v>
      </c>
      <c r="AC534" s="92">
        <f>_xlfn.IFNA(VLOOKUP(AB534,ACCESSORIES!F:K,6,FALSE),"N/A")</f>
        <v>22</v>
      </c>
      <c r="AD534" s="89" t="s">
        <v>85</v>
      </c>
      <c r="AE534" s="82" t="s">
        <v>85</v>
      </c>
      <c r="AF534" s="82" t="s">
        <v>85</v>
      </c>
      <c r="AG534" s="82" t="s">
        <v>1541</v>
      </c>
      <c r="AH534" s="9">
        <f>_xlfn.IFNA(VLOOKUP(AG534,ACCESSORIES!F:K,6,FALSE),"N/A")</f>
        <v>1.1000000000000001</v>
      </c>
      <c r="AI534" s="105" t="s">
        <v>265</v>
      </c>
      <c r="AJ534" s="84" t="s">
        <v>1712</v>
      </c>
      <c r="AK534" s="41">
        <f>VLOOKUP(AJ534,ACCESSORIES!F:K,6,FALSE)</f>
        <v>2.75</v>
      </c>
      <c r="AL534" s="14">
        <v>78.3</v>
      </c>
      <c r="AM534" s="301">
        <v>16.100000000000001</v>
      </c>
      <c r="AN534" s="301">
        <v>175</v>
      </c>
      <c r="AO534" s="314">
        <v>5</v>
      </c>
      <c r="AP534" s="314">
        <v>26</v>
      </c>
      <c r="AQ534" s="314">
        <v>55</v>
      </c>
      <c r="AR534" s="314">
        <v>87</v>
      </c>
      <c r="AS534" s="314">
        <v>208</v>
      </c>
      <c r="AT534" s="315">
        <v>205</v>
      </c>
      <c r="AU534" s="315">
        <v>106.25</v>
      </c>
      <c r="AV534" s="55">
        <v>39</v>
      </c>
      <c r="AW534" s="55">
        <v>39</v>
      </c>
      <c r="AX534" s="312">
        <v>40</v>
      </c>
      <c r="AY534" s="3" t="s">
        <v>85</v>
      </c>
      <c r="AZ534" s="104" t="str">
        <f>_xlfn.IFNA(VLOOKUP(AY534,ACCESSORIES!F:K,6,FALSE),"N/A")</f>
        <v>N/A</v>
      </c>
      <c r="BA534" s="3" t="s">
        <v>85</v>
      </c>
      <c r="BB534" s="104" t="str">
        <f>_xlfn.IFNA(VLOOKUP(BA534,ACCESSORIES!F:K,6,FALSE),"N/A")</f>
        <v>N/A</v>
      </c>
      <c r="BC534" s="79">
        <v>34.21</v>
      </c>
      <c r="BD534" s="57">
        <v>19.7</v>
      </c>
      <c r="BE534" s="57">
        <v>19.7</v>
      </c>
      <c r="BF534" s="57">
        <v>11.5</v>
      </c>
      <c r="BG534" s="82">
        <v>36</v>
      </c>
      <c r="BH534" s="122" t="s">
        <v>3551</v>
      </c>
      <c r="BI534" s="51" t="s">
        <v>4217</v>
      </c>
      <c r="BJ534" s="300" t="s">
        <v>4233</v>
      </c>
      <c r="BK534" s="300" t="s">
        <v>5149</v>
      </c>
      <c r="BL534" s="300" t="s">
        <v>5906</v>
      </c>
      <c r="BM534" s="300" t="s">
        <v>5881</v>
      </c>
      <c r="BN534" s="298" t="s">
        <v>5907</v>
      </c>
      <c r="BO534" s="298" t="s">
        <v>5908</v>
      </c>
      <c r="BP534" s="298" t="s">
        <v>4480</v>
      </c>
      <c r="BQ534" s="298" t="s">
        <v>4235</v>
      </c>
      <c r="BR534" s="298"/>
      <c r="BS534" s="298"/>
      <c r="BT534" s="417" t="s">
        <v>5208</v>
      </c>
      <c r="BU534" s="418" t="s">
        <v>5209</v>
      </c>
      <c r="BV534" s="417" t="s">
        <v>5210</v>
      </c>
      <c r="BW534" s="418" t="s">
        <v>5211</v>
      </c>
      <c r="BX534" s="96" t="str">
        <f t="shared" si="65"/>
        <v>MR317, 17x9, -12mm Offset, 6x5.5, 106.25mm Centerbore, Titanium</v>
      </c>
      <c r="BY534" s="83" t="s">
        <v>4044</v>
      </c>
      <c r="BZ534" s="83" t="s">
        <v>4045</v>
      </c>
      <c r="CA534" s="83" t="str">
        <f t="shared" si="59"/>
        <v>STREET (3XX)</v>
      </c>
    </row>
    <row r="535" spans="1:79" s="39" customFormat="1" ht="15" customHeight="1">
      <c r="A535" s="23">
        <f t="shared" si="64"/>
        <v>533</v>
      </c>
      <c r="B535" s="306" t="s">
        <v>84</v>
      </c>
      <c r="C535" s="306" t="s">
        <v>1072</v>
      </c>
      <c r="D535" s="306" t="s">
        <v>4662</v>
      </c>
      <c r="E535" s="149" t="str">
        <f>CONCATENATE(LEFT(D535,5),VLOOKUP(CONCATENATE(N535,"x",O535),'PART NUMBER GUIDE'!$B$9:$C$45,2,FALSE),VLOOKUP(CONCATENATE(P535, V535), 'PART NUMBER GUIDE'!$Q$6:$R$84, 2, FALSE),VLOOKUP(Y535,'PART NUMBER GUIDE'!$J$8:$K$37,2, FALSE),IF(U535="N/A",IF(ABS(S535)&lt;10,"0"&amp;ABS(S535),ABS(S535)),CONCATENATE(LEFT(U535,1),RIGHT(U535,1))), F535, G535)</f>
        <v>MR31779080512N</v>
      </c>
      <c r="F535" s="93" t="s">
        <v>2239</v>
      </c>
      <c r="G535" s="93"/>
      <c r="H535" s="307" t="s">
        <v>6188</v>
      </c>
      <c r="I535" s="350">
        <v>44564</v>
      </c>
      <c r="J535" s="87" t="s">
        <v>1265</v>
      </c>
      <c r="K535" s="400">
        <v>432</v>
      </c>
      <c r="L535" s="95">
        <f t="shared" si="58"/>
        <v>432</v>
      </c>
      <c r="M535" s="402"/>
      <c r="N535" s="300">
        <v>17</v>
      </c>
      <c r="O535" s="8">
        <v>9</v>
      </c>
      <c r="P535" s="105" t="str">
        <f t="shared" si="62"/>
        <v>8x6.5</v>
      </c>
      <c r="Q535" s="301">
        <v>8</v>
      </c>
      <c r="R535" s="300">
        <v>6.5</v>
      </c>
      <c r="S535" s="300">
        <v>-12</v>
      </c>
      <c r="T535" s="17">
        <v>4.5</v>
      </c>
      <c r="U535" s="309" t="s">
        <v>85</v>
      </c>
      <c r="V535" s="17">
        <v>130.81</v>
      </c>
      <c r="W535" s="8">
        <v>31.67</v>
      </c>
      <c r="X535" s="52">
        <v>3640</v>
      </c>
      <c r="Y535" s="80" t="s">
        <v>2309</v>
      </c>
      <c r="Z535" s="302" t="s">
        <v>3002</v>
      </c>
      <c r="AA535" s="369" t="str">
        <f t="shared" si="63"/>
        <v>17x9, 8x6.5, -12 OS</v>
      </c>
      <c r="AB535" s="83" t="s">
        <v>1641</v>
      </c>
      <c r="AC535" s="92">
        <f>_xlfn.IFNA(VLOOKUP(AB535,ACCESSORIES!F:K,6,FALSE),"N/A")</f>
        <v>33</v>
      </c>
      <c r="AD535" s="89" t="s">
        <v>85</v>
      </c>
      <c r="AE535" s="82" t="s">
        <v>85</v>
      </c>
      <c r="AF535" s="14" t="s">
        <v>3020</v>
      </c>
      <c r="AG535" s="82" t="s">
        <v>1541</v>
      </c>
      <c r="AH535" s="9">
        <f>_xlfn.IFNA(VLOOKUP(AG535,ACCESSORIES!F:K,6,FALSE),"N/A")</f>
        <v>1.1000000000000001</v>
      </c>
      <c r="AI535" s="105" t="s">
        <v>266</v>
      </c>
      <c r="AJ535" s="105" t="s">
        <v>85</v>
      </c>
      <c r="AK535" s="3" t="s">
        <v>85</v>
      </c>
      <c r="AL535" s="105" t="s">
        <v>85</v>
      </c>
      <c r="AM535" s="301">
        <v>16.100000000000001</v>
      </c>
      <c r="AN535" s="301">
        <v>200</v>
      </c>
      <c r="AO535" s="314">
        <v>3</v>
      </c>
      <c r="AP535" s="314">
        <v>3</v>
      </c>
      <c r="AQ535" s="314">
        <v>48</v>
      </c>
      <c r="AR535" s="314">
        <v>81</v>
      </c>
      <c r="AS535" s="314">
        <v>208</v>
      </c>
      <c r="AT535" s="315">
        <v>205</v>
      </c>
      <c r="AU535" s="86">
        <v>125</v>
      </c>
      <c r="AV535" s="55">
        <v>92</v>
      </c>
      <c r="AW535" s="55">
        <v>92</v>
      </c>
      <c r="AX535" s="312">
        <v>40</v>
      </c>
      <c r="AY535" s="3" t="s">
        <v>85</v>
      </c>
      <c r="AZ535" s="104" t="str">
        <f>_xlfn.IFNA(VLOOKUP(AY535,ACCESSORIES!F:K,6,FALSE),"N/A")</f>
        <v>N/A</v>
      </c>
      <c r="BA535" s="3" t="s">
        <v>85</v>
      </c>
      <c r="BB535" s="104" t="str">
        <f>_xlfn.IFNA(VLOOKUP(BA535,ACCESSORIES!F:K,6,FALSE),"N/A")</f>
        <v>N/A</v>
      </c>
      <c r="BC535" s="79">
        <v>36.299999999999997</v>
      </c>
      <c r="BD535" s="57">
        <v>19.7</v>
      </c>
      <c r="BE535" s="57">
        <v>19.7</v>
      </c>
      <c r="BF535" s="57">
        <v>11.5</v>
      </c>
      <c r="BG535" s="82">
        <v>36</v>
      </c>
      <c r="BH535" s="122" t="s">
        <v>3551</v>
      </c>
      <c r="BI535" s="51" t="s">
        <v>4217</v>
      </c>
      <c r="BJ535" s="300" t="s">
        <v>4233</v>
      </c>
      <c r="BK535" s="300" t="s">
        <v>5149</v>
      </c>
      <c r="BL535" s="300" t="s">
        <v>5906</v>
      </c>
      <c r="BM535" s="300" t="s">
        <v>5881</v>
      </c>
      <c r="BN535" s="298" t="s">
        <v>5907</v>
      </c>
      <c r="BO535" s="298" t="s">
        <v>5908</v>
      </c>
      <c r="BP535" s="298" t="s">
        <v>4480</v>
      </c>
      <c r="BQ535" s="298" t="s">
        <v>4235</v>
      </c>
      <c r="BR535" s="298"/>
      <c r="BS535" s="298"/>
      <c r="BT535" s="417" t="s">
        <v>5200</v>
      </c>
      <c r="BU535" s="418" t="s">
        <v>5201</v>
      </c>
      <c r="BV535" s="417" t="s">
        <v>5202</v>
      </c>
      <c r="BW535" s="418" t="s">
        <v>5203</v>
      </c>
      <c r="BX535" s="96" t="str">
        <f t="shared" si="65"/>
        <v>MR317, 17x9, -12mm Offset, 8x6.5, 130.81mm Centerbore, Matte Black</v>
      </c>
      <c r="BY535" s="83" t="s">
        <v>4044</v>
      </c>
      <c r="BZ535" s="83" t="s">
        <v>4045</v>
      </c>
      <c r="CA535" s="83" t="str">
        <f t="shared" si="59"/>
        <v>STREET (3XX)</v>
      </c>
    </row>
    <row r="536" spans="1:79" s="39" customFormat="1" ht="15" customHeight="1">
      <c r="A536" s="23">
        <f t="shared" si="64"/>
        <v>534</v>
      </c>
      <c r="B536" s="306" t="s">
        <v>84</v>
      </c>
      <c r="C536" s="306" t="s">
        <v>1072</v>
      </c>
      <c r="D536" s="306" t="s">
        <v>4662</v>
      </c>
      <c r="E536" s="149" t="str">
        <f>CONCATENATE(LEFT(D536,5),VLOOKUP(CONCATENATE(N536,"x",O536),'PART NUMBER GUIDE'!$B$9:$C$45,2,FALSE),VLOOKUP(CONCATENATE(P536, V536), 'PART NUMBER GUIDE'!$Q$6:$R$84, 2, FALSE),VLOOKUP(Y536,'PART NUMBER GUIDE'!$J$8:$K$37,2, FALSE),IF(U536="N/A",IF(ABS(S536)&lt;10,"0"&amp;ABS(S536),ABS(S536)),CONCATENATE(LEFT(U536,1),RIGHT(U536,1))), F536, G536)</f>
        <v>MR31779080812N</v>
      </c>
      <c r="F536" s="93" t="s">
        <v>2239</v>
      </c>
      <c r="G536" s="93"/>
      <c r="H536" s="307" t="s">
        <v>6189</v>
      </c>
      <c r="I536" s="350">
        <v>44564</v>
      </c>
      <c r="J536" s="87" t="s">
        <v>1265</v>
      </c>
      <c r="K536" s="400">
        <v>432</v>
      </c>
      <c r="L536" s="95">
        <f t="shared" si="58"/>
        <v>432</v>
      </c>
      <c r="M536" s="402"/>
      <c r="N536" s="300">
        <v>17</v>
      </c>
      <c r="O536" s="8">
        <v>9</v>
      </c>
      <c r="P536" s="105" t="str">
        <f t="shared" si="62"/>
        <v>8x6.5</v>
      </c>
      <c r="Q536" s="301">
        <v>8</v>
      </c>
      <c r="R536" s="300">
        <v>6.5</v>
      </c>
      <c r="S536" s="300">
        <v>-12</v>
      </c>
      <c r="T536" s="17">
        <v>4.5</v>
      </c>
      <c r="U536" s="309" t="s">
        <v>85</v>
      </c>
      <c r="V536" s="17">
        <v>130.81</v>
      </c>
      <c r="W536" s="8">
        <v>31.67</v>
      </c>
      <c r="X536" s="52">
        <v>3640</v>
      </c>
      <c r="Y536" s="12" t="s">
        <v>2237</v>
      </c>
      <c r="Z536" s="12" t="s">
        <v>3007</v>
      </c>
      <c r="AA536" s="369" t="str">
        <f t="shared" si="63"/>
        <v>17x9, 8x6.5, -12 OS</v>
      </c>
      <c r="AB536" s="83" t="s">
        <v>1641</v>
      </c>
      <c r="AC536" s="92">
        <f>_xlfn.IFNA(VLOOKUP(AB536,ACCESSORIES!F:K,6,FALSE),"N/A")</f>
        <v>33</v>
      </c>
      <c r="AD536" s="89" t="s">
        <v>85</v>
      </c>
      <c r="AE536" s="82" t="s">
        <v>85</v>
      </c>
      <c r="AF536" s="14" t="s">
        <v>3020</v>
      </c>
      <c r="AG536" s="82" t="s">
        <v>1541</v>
      </c>
      <c r="AH536" s="9">
        <f>_xlfn.IFNA(VLOOKUP(AG536,ACCESSORIES!F:K,6,FALSE),"N/A")</f>
        <v>1.1000000000000001</v>
      </c>
      <c r="AI536" s="105" t="s">
        <v>266</v>
      </c>
      <c r="AJ536" s="105" t="s">
        <v>85</v>
      </c>
      <c r="AK536" s="3" t="s">
        <v>85</v>
      </c>
      <c r="AL536" s="105" t="s">
        <v>85</v>
      </c>
      <c r="AM536" s="301">
        <v>16.100000000000001</v>
      </c>
      <c r="AN536" s="301">
        <v>200</v>
      </c>
      <c r="AO536" s="314">
        <v>3</v>
      </c>
      <c r="AP536" s="314">
        <v>3</v>
      </c>
      <c r="AQ536" s="314">
        <v>48</v>
      </c>
      <c r="AR536" s="314">
        <v>81</v>
      </c>
      <c r="AS536" s="314">
        <v>208</v>
      </c>
      <c r="AT536" s="315">
        <v>205</v>
      </c>
      <c r="AU536" s="86">
        <v>125</v>
      </c>
      <c r="AV536" s="55">
        <v>92</v>
      </c>
      <c r="AW536" s="55">
        <v>92</v>
      </c>
      <c r="AX536" s="312">
        <v>40</v>
      </c>
      <c r="AY536" s="3" t="s">
        <v>85</v>
      </c>
      <c r="AZ536" s="104" t="str">
        <f>_xlfn.IFNA(VLOOKUP(AY536,ACCESSORIES!F:K,6,FALSE),"N/A")</f>
        <v>N/A</v>
      </c>
      <c r="BA536" s="3" t="s">
        <v>85</v>
      </c>
      <c r="BB536" s="104" t="str">
        <f>_xlfn.IFNA(VLOOKUP(BA536,ACCESSORIES!F:K,6,FALSE),"N/A")</f>
        <v>N/A</v>
      </c>
      <c r="BC536" s="79">
        <v>36.299999999999997</v>
      </c>
      <c r="BD536" s="57">
        <v>19.7</v>
      </c>
      <c r="BE536" s="57">
        <v>19.7</v>
      </c>
      <c r="BF536" s="57">
        <v>11.5</v>
      </c>
      <c r="BG536" s="82">
        <v>36</v>
      </c>
      <c r="BH536" s="122" t="s">
        <v>3551</v>
      </c>
      <c r="BI536" s="51" t="s">
        <v>4217</v>
      </c>
      <c r="BJ536" s="300" t="s">
        <v>4233</v>
      </c>
      <c r="BK536" s="300" t="s">
        <v>5149</v>
      </c>
      <c r="BL536" s="300" t="s">
        <v>5906</v>
      </c>
      <c r="BM536" s="300" t="s">
        <v>5881</v>
      </c>
      <c r="BN536" s="298" t="s">
        <v>5907</v>
      </c>
      <c r="BO536" s="298" t="s">
        <v>5908</v>
      </c>
      <c r="BP536" s="298" t="s">
        <v>4480</v>
      </c>
      <c r="BQ536" s="298" t="s">
        <v>4235</v>
      </c>
      <c r="BR536" s="298"/>
      <c r="BS536" s="298"/>
      <c r="BT536" s="417" t="s">
        <v>5212</v>
      </c>
      <c r="BU536" s="418" t="s">
        <v>5213</v>
      </c>
      <c r="BV536" s="417" t="s">
        <v>5214</v>
      </c>
      <c r="BW536" s="418" t="s">
        <v>5215</v>
      </c>
      <c r="BX536" s="96" t="str">
        <f t="shared" si="65"/>
        <v>MR317, 17x9, -12mm Offset, 8x6.5, 130.81mm Centerbore, Titanium</v>
      </c>
      <c r="BY536" s="83" t="s">
        <v>4044</v>
      </c>
      <c r="BZ536" s="83" t="s">
        <v>4045</v>
      </c>
      <c r="CA536" s="83" t="str">
        <f t="shared" si="59"/>
        <v>STREET (3XX)</v>
      </c>
    </row>
    <row r="537" spans="1:79" s="39" customFormat="1" ht="15" customHeight="1">
      <c r="A537" s="23">
        <f t="shared" si="64"/>
        <v>535</v>
      </c>
      <c r="B537" s="306" t="s">
        <v>84</v>
      </c>
      <c r="C537" s="306" t="s">
        <v>1072</v>
      </c>
      <c r="D537" s="306" t="s">
        <v>4662</v>
      </c>
      <c r="E537" s="149" t="str">
        <f>CONCATENATE(LEFT(D537,5),VLOOKUP(CONCATENATE(N537,"x",O537),'PART NUMBER GUIDE'!$B$9:$C$45,2,FALSE),VLOOKUP(CONCATENATE(P537, V537), 'PART NUMBER GUIDE'!$Q$6:$R$84, 2, FALSE),VLOOKUP(Y537,'PART NUMBER GUIDE'!$J$8:$K$37,2, FALSE),IF(U537="N/A",IF(ABS(S537)&lt;10,"0"&amp;ABS(S537),ABS(S537)),CONCATENATE(LEFT(U537,1),RIGHT(U537,1))), F537, G537)</f>
        <v>MR31789058518</v>
      </c>
      <c r="F537" s="93"/>
      <c r="G537" s="93"/>
      <c r="H537" s="307" t="s">
        <v>4679</v>
      </c>
      <c r="I537" s="376">
        <v>44026</v>
      </c>
      <c r="J537" s="87" t="s">
        <v>1265</v>
      </c>
      <c r="K537" s="400">
        <v>379.5</v>
      </c>
      <c r="L537" s="95">
        <f t="shared" si="58"/>
        <v>379.5</v>
      </c>
      <c r="M537" s="402"/>
      <c r="N537" s="300">
        <v>18</v>
      </c>
      <c r="O537" s="8">
        <v>9</v>
      </c>
      <c r="P537" s="105" t="str">
        <f t="shared" si="62"/>
        <v>5x150</v>
      </c>
      <c r="Q537" s="301">
        <v>5</v>
      </c>
      <c r="R537" s="300">
        <v>150</v>
      </c>
      <c r="S537" s="300">
        <v>18</v>
      </c>
      <c r="T537" s="17">
        <v>5.75</v>
      </c>
      <c r="U537" s="309" t="s">
        <v>85</v>
      </c>
      <c r="V537" s="17">
        <v>110.5</v>
      </c>
      <c r="W537" s="8">
        <v>31.56</v>
      </c>
      <c r="X537" s="52">
        <v>2650</v>
      </c>
      <c r="Y537" s="80" t="s">
        <v>2309</v>
      </c>
      <c r="Z537" s="302" t="s">
        <v>3002</v>
      </c>
      <c r="AA537" s="369" t="str">
        <f t="shared" si="63"/>
        <v>18x9, 5x150, 18 OS</v>
      </c>
      <c r="AB537" s="83" t="s">
        <v>1642</v>
      </c>
      <c r="AC537" s="92">
        <f>_xlfn.IFNA(VLOOKUP(AB537,ACCESSORIES!F:K,6,FALSE),"N/A")</f>
        <v>22</v>
      </c>
      <c r="AD537" s="89" t="s">
        <v>85</v>
      </c>
      <c r="AE537" s="82" t="s">
        <v>85</v>
      </c>
      <c r="AF537" s="82" t="s">
        <v>85</v>
      </c>
      <c r="AG537" s="82" t="s">
        <v>1541</v>
      </c>
      <c r="AH537" s="9">
        <f>_xlfn.IFNA(VLOOKUP(AG537,ACCESSORIES!F:K,6,FALSE),"N/A")</f>
        <v>1.1000000000000001</v>
      </c>
      <c r="AI537" s="105" t="s">
        <v>266</v>
      </c>
      <c r="AJ537" s="105" t="s">
        <v>85</v>
      </c>
      <c r="AK537" s="3" t="s">
        <v>85</v>
      </c>
      <c r="AL537" s="105" t="s">
        <v>85</v>
      </c>
      <c r="AM537" s="301">
        <v>16.100000000000001</v>
      </c>
      <c r="AN537" s="301">
        <v>180</v>
      </c>
      <c r="AO537" s="314">
        <v>3</v>
      </c>
      <c r="AP537" s="314">
        <v>20</v>
      </c>
      <c r="AQ537" s="314">
        <v>42</v>
      </c>
      <c r="AR537" s="314">
        <v>70</v>
      </c>
      <c r="AS537" s="314">
        <v>220</v>
      </c>
      <c r="AT537" s="315">
        <v>217</v>
      </c>
      <c r="AU537" s="305">
        <v>110.5</v>
      </c>
      <c r="AV537" s="55">
        <v>39</v>
      </c>
      <c r="AW537" s="55">
        <v>39</v>
      </c>
      <c r="AX537" s="312">
        <v>21</v>
      </c>
      <c r="AY537" s="3" t="s">
        <v>85</v>
      </c>
      <c r="AZ537" s="104" t="str">
        <f>_xlfn.IFNA(VLOOKUP(AY537,ACCESSORIES!F:K,6,FALSE),"N/A")</f>
        <v>N/A</v>
      </c>
      <c r="BA537" s="3" t="s">
        <v>85</v>
      </c>
      <c r="BB537" s="104" t="str">
        <f>_xlfn.IFNA(VLOOKUP(BA537,ACCESSORIES!F:K,6,FALSE),"N/A")</f>
        <v>N/A</v>
      </c>
      <c r="BC537" s="79">
        <v>37.18</v>
      </c>
      <c r="BD537" s="57">
        <v>20.6</v>
      </c>
      <c r="BE537" s="57">
        <v>20.6</v>
      </c>
      <c r="BF537" s="57">
        <v>11.4</v>
      </c>
      <c r="BG537" s="82">
        <v>36</v>
      </c>
      <c r="BH537" s="122" t="s">
        <v>3551</v>
      </c>
      <c r="BI537" s="51" t="s">
        <v>4217</v>
      </c>
      <c r="BJ537" s="300" t="s">
        <v>4233</v>
      </c>
      <c r="BK537" s="300" t="s">
        <v>5149</v>
      </c>
      <c r="BL537" s="300" t="s">
        <v>5906</v>
      </c>
      <c r="BM537" s="300" t="s">
        <v>5881</v>
      </c>
      <c r="BN537" s="298" t="s">
        <v>5907</v>
      </c>
      <c r="BO537" s="298" t="s">
        <v>5908</v>
      </c>
      <c r="BP537" s="298" t="s">
        <v>4480</v>
      </c>
      <c r="BQ537" s="298" t="s">
        <v>4235</v>
      </c>
      <c r="BR537" s="298"/>
      <c r="BS537" s="298"/>
      <c r="BT537" s="417" t="s">
        <v>5204</v>
      </c>
      <c r="BU537" s="418" t="s">
        <v>5205</v>
      </c>
      <c r="BV537" s="417" t="s">
        <v>5206</v>
      </c>
      <c r="BW537" s="418" t="s">
        <v>5207</v>
      </c>
      <c r="BX537" s="96" t="str">
        <f t="shared" si="65"/>
        <v>MR317, 18x9, +18mm Offset, 5x150, 110.5mm Centerbore, Matte Black</v>
      </c>
      <c r="BY537" s="83" t="s">
        <v>4044</v>
      </c>
      <c r="BZ537" s="83" t="s">
        <v>4045</v>
      </c>
      <c r="CA537" s="83" t="str">
        <f t="shared" si="59"/>
        <v>STREET (3XX)</v>
      </c>
    </row>
    <row r="538" spans="1:79" s="39" customFormat="1" ht="15" customHeight="1">
      <c r="A538" s="23">
        <f t="shared" si="60"/>
        <v>536</v>
      </c>
      <c r="B538" s="306" t="s">
        <v>84</v>
      </c>
      <c r="C538" s="306" t="s">
        <v>1072</v>
      </c>
      <c r="D538" s="306" t="s">
        <v>4662</v>
      </c>
      <c r="E538" s="149" t="str">
        <f>CONCATENATE(LEFT(D538,5),VLOOKUP(CONCATENATE(N538,"x",O538),'PART NUMBER GUIDE'!$B$9:$C$45,2,FALSE),VLOOKUP(CONCATENATE(P538, V538), 'PART NUMBER GUIDE'!$Q$6:$R$84, 2, FALSE),VLOOKUP(Y538,'PART NUMBER GUIDE'!$J$8:$K$37,2, FALSE),IF(U538="N/A",IF(ABS(S538)&lt;10,"0"&amp;ABS(S538),ABS(S538)),CONCATENATE(LEFT(U538,1),RIGHT(U538,1))), F538, G538)</f>
        <v>MR31789058818</v>
      </c>
      <c r="F538" s="93"/>
      <c r="G538" s="93"/>
      <c r="H538" s="307" t="s">
        <v>4680</v>
      </c>
      <c r="I538" s="376">
        <v>44026</v>
      </c>
      <c r="J538" s="87" t="s">
        <v>1265</v>
      </c>
      <c r="K538" s="400">
        <v>379.5</v>
      </c>
      <c r="L538" s="95">
        <f t="shared" si="58"/>
        <v>379.5</v>
      </c>
      <c r="M538" s="402"/>
      <c r="N538" s="300">
        <v>18</v>
      </c>
      <c r="O538" s="8">
        <v>9</v>
      </c>
      <c r="P538" s="105" t="str">
        <f t="shared" si="62"/>
        <v>5x150</v>
      </c>
      <c r="Q538" s="301">
        <v>5</v>
      </c>
      <c r="R538" s="300">
        <v>150</v>
      </c>
      <c r="S538" s="300">
        <v>18</v>
      </c>
      <c r="T538" s="17">
        <v>5.75</v>
      </c>
      <c r="U538" s="309" t="s">
        <v>85</v>
      </c>
      <c r="V538" s="17">
        <v>110.5</v>
      </c>
      <c r="W538" s="8">
        <v>31.45</v>
      </c>
      <c r="X538" s="52">
        <v>2650</v>
      </c>
      <c r="Y538" s="12" t="s">
        <v>2237</v>
      </c>
      <c r="Z538" s="12" t="s">
        <v>3007</v>
      </c>
      <c r="AA538" s="369" t="str">
        <f t="shared" si="63"/>
        <v>18x9, 5x150, 18 OS</v>
      </c>
      <c r="AB538" s="83" t="s">
        <v>1642</v>
      </c>
      <c r="AC538" s="92">
        <f>_xlfn.IFNA(VLOOKUP(AB538,ACCESSORIES!F:K,6,FALSE),"N/A")</f>
        <v>22</v>
      </c>
      <c r="AD538" s="89" t="s">
        <v>85</v>
      </c>
      <c r="AE538" s="82" t="s">
        <v>85</v>
      </c>
      <c r="AF538" s="82" t="s">
        <v>85</v>
      </c>
      <c r="AG538" s="82" t="s">
        <v>1541</v>
      </c>
      <c r="AH538" s="9">
        <f>_xlfn.IFNA(VLOOKUP(AG538,ACCESSORIES!F:K,6,FALSE),"N/A")</f>
        <v>1.1000000000000001</v>
      </c>
      <c r="AI538" s="105" t="s">
        <v>266</v>
      </c>
      <c r="AJ538" s="105" t="s">
        <v>85</v>
      </c>
      <c r="AK538" s="3" t="s">
        <v>85</v>
      </c>
      <c r="AL538" s="105" t="s">
        <v>85</v>
      </c>
      <c r="AM538" s="301">
        <v>16.100000000000001</v>
      </c>
      <c r="AN538" s="301">
        <v>180</v>
      </c>
      <c r="AO538" s="314">
        <v>3</v>
      </c>
      <c r="AP538" s="314">
        <v>20</v>
      </c>
      <c r="AQ538" s="314">
        <v>42</v>
      </c>
      <c r="AR538" s="314">
        <v>70</v>
      </c>
      <c r="AS538" s="314">
        <v>220</v>
      </c>
      <c r="AT538" s="315">
        <v>217</v>
      </c>
      <c r="AU538" s="305">
        <v>110.5</v>
      </c>
      <c r="AV538" s="55">
        <v>39</v>
      </c>
      <c r="AW538" s="55">
        <v>39</v>
      </c>
      <c r="AX538" s="312">
        <v>21</v>
      </c>
      <c r="AY538" s="3" t="s">
        <v>85</v>
      </c>
      <c r="AZ538" s="104" t="str">
        <f>_xlfn.IFNA(VLOOKUP(AY538,ACCESSORIES!F:K,6,FALSE),"N/A")</f>
        <v>N/A</v>
      </c>
      <c r="BA538" s="3" t="s">
        <v>85</v>
      </c>
      <c r="BB538" s="104" t="str">
        <f>_xlfn.IFNA(VLOOKUP(BA538,ACCESSORIES!F:K,6,FALSE),"N/A")</f>
        <v>N/A</v>
      </c>
      <c r="BC538" s="79">
        <v>37.18</v>
      </c>
      <c r="BD538" s="57">
        <v>20.6</v>
      </c>
      <c r="BE538" s="57">
        <v>20.6</v>
      </c>
      <c r="BF538" s="57">
        <v>11.4</v>
      </c>
      <c r="BG538" s="15">
        <v>36</v>
      </c>
      <c r="BH538" s="122" t="s">
        <v>3551</v>
      </c>
      <c r="BI538" s="51" t="s">
        <v>4217</v>
      </c>
      <c r="BJ538" s="300" t="s">
        <v>4233</v>
      </c>
      <c r="BK538" s="300" t="s">
        <v>5149</v>
      </c>
      <c r="BL538" s="300" t="s">
        <v>5906</v>
      </c>
      <c r="BM538" s="300" t="s">
        <v>5881</v>
      </c>
      <c r="BN538" s="298" t="s">
        <v>5907</v>
      </c>
      <c r="BO538" s="298" t="s">
        <v>5908</v>
      </c>
      <c r="BP538" s="298" t="s">
        <v>4480</v>
      </c>
      <c r="BQ538" s="298" t="s">
        <v>4235</v>
      </c>
      <c r="BR538" s="298"/>
      <c r="BS538" s="298"/>
      <c r="BT538" s="417" t="s">
        <v>5204</v>
      </c>
      <c r="BU538" s="418" t="s">
        <v>5205</v>
      </c>
      <c r="BV538" s="417" t="s">
        <v>5206</v>
      </c>
      <c r="BW538" s="418" t="s">
        <v>5207</v>
      </c>
      <c r="BX538" s="96" t="str">
        <f t="shared" si="61"/>
        <v>MR317, 18x9, +18mm Offset, 5x150, 110.5mm Centerbore, Titanium</v>
      </c>
      <c r="BY538" s="83" t="s">
        <v>4044</v>
      </c>
      <c r="BZ538" s="83" t="s">
        <v>4045</v>
      </c>
      <c r="CA538" s="83" t="str">
        <f t="shared" si="59"/>
        <v>STREET (3XX)</v>
      </c>
    </row>
    <row r="539" spans="1:79" s="39" customFormat="1" ht="15" customHeight="1">
      <c r="A539" s="23">
        <f t="shared" si="60"/>
        <v>537</v>
      </c>
      <c r="B539" s="306" t="s">
        <v>84</v>
      </c>
      <c r="C539" s="306" t="s">
        <v>1072</v>
      </c>
      <c r="D539" s="306" t="s">
        <v>4662</v>
      </c>
      <c r="E539" s="149" t="str">
        <f>CONCATENATE(LEFT(D539,5),VLOOKUP(CONCATENATE(N539,"x",O539),'PART NUMBER GUIDE'!$B$9:$C$45,2,FALSE),VLOOKUP(CONCATENATE(P539, V539), 'PART NUMBER GUIDE'!$Q$6:$R$84, 2, FALSE),VLOOKUP(Y539,'PART NUMBER GUIDE'!$J$8:$K$37,2, FALSE),IF(U539="N/A",IF(ABS(S539)&lt;10,"0"&amp;ABS(S539),ABS(S539)),CONCATENATE(LEFT(U539,1),RIGHT(U539,1))), F539, G539)</f>
        <v>MR31789016518</v>
      </c>
      <c r="F539" s="93"/>
      <c r="G539" s="93"/>
      <c r="H539" s="307" t="s">
        <v>4681</v>
      </c>
      <c r="I539" s="376">
        <v>44026</v>
      </c>
      <c r="J539" s="87" t="s">
        <v>1265</v>
      </c>
      <c r="K539" s="400">
        <v>379.5</v>
      </c>
      <c r="L539" s="95">
        <f t="shared" si="58"/>
        <v>379.5</v>
      </c>
      <c r="M539" s="402"/>
      <c r="N539" s="300">
        <v>18</v>
      </c>
      <c r="O539" s="8">
        <v>9</v>
      </c>
      <c r="P539" s="105" t="str">
        <f t="shared" si="62"/>
        <v>6x135</v>
      </c>
      <c r="Q539" s="301">
        <v>6</v>
      </c>
      <c r="R539" s="300">
        <v>135</v>
      </c>
      <c r="S539" s="300">
        <v>18</v>
      </c>
      <c r="T539" s="17">
        <v>5.75</v>
      </c>
      <c r="U539" s="309" t="s">
        <v>85</v>
      </c>
      <c r="V539" s="17">
        <v>87</v>
      </c>
      <c r="W539" s="8">
        <v>32.11</v>
      </c>
      <c r="X539" s="52">
        <v>2650</v>
      </c>
      <c r="Y539" s="80" t="s">
        <v>2309</v>
      </c>
      <c r="Z539" s="302" t="s">
        <v>3002</v>
      </c>
      <c r="AA539" s="369" t="str">
        <f t="shared" si="63"/>
        <v>18x9, 6x135, 18 OS</v>
      </c>
      <c r="AB539" s="83" t="s">
        <v>1644</v>
      </c>
      <c r="AC539" s="92">
        <f>_xlfn.IFNA(VLOOKUP(AB539,ACCESSORIES!F:K,6,FALSE),"N/A")</f>
        <v>22</v>
      </c>
      <c r="AD539" s="89" t="s">
        <v>85</v>
      </c>
      <c r="AE539" s="82" t="s">
        <v>85</v>
      </c>
      <c r="AF539" s="82" t="s">
        <v>85</v>
      </c>
      <c r="AG539" s="82" t="s">
        <v>1541</v>
      </c>
      <c r="AH539" s="9">
        <f>_xlfn.IFNA(VLOOKUP(AG539,ACCESSORIES!F:K,6,FALSE),"N/A")</f>
        <v>1.1000000000000001</v>
      </c>
      <c r="AI539" s="105" t="s">
        <v>266</v>
      </c>
      <c r="AJ539" s="105" t="s">
        <v>85</v>
      </c>
      <c r="AK539" s="3" t="s">
        <v>85</v>
      </c>
      <c r="AL539" s="105" t="s">
        <v>85</v>
      </c>
      <c r="AM539" s="301">
        <v>16.100000000000001</v>
      </c>
      <c r="AN539" s="301">
        <v>175</v>
      </c>
      <c r="AO539" s="314">
        <v>5</v>
      </c>
      <c r="AP539" s="314">
        <v>22</v>
      </c>
      <c r="AQ539" s="314">
        <v>42</v>
      </c>
      <c r="AR539" s="314">
        <v>70</v>
      </c>
      <c r="AS539" s="314">
        <v>220</v>
      </c>
      <c r="AT539" s="315">
        <v>217</v>
      </c>
      <c r="AU539" s="305">
        <v>87</v>
      </c>
      <c r="AV539" s="55">
        <v>39</v>
      </c>
      <c r="AW539" s="55">
        <v>39</v>
      </c>
      <c r="AX539" s="312">
        <v>21</v>
      </c>
      <c r="AY539" s="3" t="s">
        <v>85</v>
      </c>
      <c r="AZ539" s="104" t="str">
        <f>_xlfn.IFNA(VLOOKUP(AY539,ACCESSORIES!F:K,6,FALSE),"N/A")</f>
        <v>N/A</v>
      </c>
      <c r="BA539" s="3" t="s">
        <v>85</v>
      </c>
      <c r="BB539" s="104" t="str">
        <f>_xlfn.IFNA(VLOOKUP(BA539,ACCESSORIES!F:K,6,FALSE),"N/A")</f>
        <v>N/A</v>
      </c>
      <c r="BC539" s="79">
        <v>37.549999999999997</v>
      </c>
      <c r="BD539" s="57">
        <v>20.6</v>
      </c>
      <c r="BE539" s="57">
        <v>20.6</v>
      </c>
      <c r="BF539" s="57">
        <v>11.4</v>
      </c>
      <c r="BG539" s="15">
        <v>36</v>
      </c>
      <c r="BH539" s="122" t="s">
        <v>3551</v>
      </c>
      <c r="BI539" s="51" t="s">
        <v>4217</v>
      </c>
      <c r="BJ539" s="300" t="s">
        <v>4233</v>
      </c>
      <c r="BK539" s="300" t="s">
        <v>5149</v>
      </c>
      <c r="BL539" s="300" t="s">
        <v>5906</v>
      </c>
      <c r="BM539" s="300" t="s">
        <v>5881</v>
      </c>
      <c r="BN539" s="298" t="s">
        <v>5907</v>
      </c>
      <c r="BO539" s="298" t="s">
        <v>5908</v>
      </c>
      <c r="BP539" s="298" t="s">
        <v>4480</v>
      </c>
      <c r="BQ539" s="298" t="s">
        <v>4235</v>
      </c>
      <c r="BR539" s="298"/>
      <c r="BS539" s="298"/>
      <c r="BT539" s="417" t="s">
        <v>5196</v>
      </c>
      <c r="BU539" s="418" t="s">
        <v>5197</v>
      </c>
      <c r="BV539" s="417" t="s">
        <v>5198</v>
      </c>
      <c r="BW539" s="418" t="s">
        <v>5199</v>
      </c>
      <c r="BX539" s="96" t="str">
        <f t="shared" si="61"/>
        <v>MR317, 18x9, +18mm Offset, 6x135, 87mm Centerbore, Matte Black</v>
      </c>
      <c r="BY539" s="83" t="s">
        <v>4044</v>
      </c>
      <c r="BZ539" s="83" t="s">
        <v>4045</v>
      </c>
      <c r="CA539" s="83" t="str">
        <f t="shared" si="59"/>
        <v>STREET (3XX)</v>
      </c>
    </row>
    <row r="540" spans="1:79" s="39" customFormat="1" ht="15" customHeight="1">
      <c r="A540" s="23">
        <f t="shared" si="60"/>
        <v>538</v>
      </c>
      <c r="B540" s="306" t="s">
        <v>84</v>
      </c>
      <c r="C540" s="306" t="s">
        <v>1072</v>
      </c>
      <c r="D540" s="306" t="s">
        <v>4662</v>
      </c>
      <c r="E540" s="149" t="str">
        <f>CONCATENATE(LEFT(D540,5),VLOOKUP(CONCATENATE(N540,"x",O540),'PART NUMBER GUIDE'!$B$9:$C$45,2,FALSE),VLOOKUP(CONCATENATE(P540, V540), 'PART NUMBER GUIDE'!$Q$6:$R$84, 2, FALSE),VLOOKUP(Y540,'PART NUMBER GUIDE'!$J$8:$K$37,2, FALSE),IF(U540="N/A",IF(ABS(S540)&lt;10,"0"&amp;ABS(S540),ABS(S540)),CONCATENATE(LEFT(U540,1),RIGHT(U540,1))), F540, G540)</f>
        <v>MR31789016818</v>
      </c>
      <c r="F540" s="93"/>
      <c r="G540" s="93"/>
      <c r="H540" s="307" t="s">
        <v>4682</v>
      </c>
      <c r="I540" s="376">
        <v>44026</v>
      </c>
      <c r="J540" s="87" t="s">
        <v>1265</v>
      </c>
      <c r="K540" s="400">
        <v>379.5</v>
      </c>
      <c r="L540" s="95">
        <f t="shared" si="58"/>
        <v>379.5</v>
      </c>
      <c r="M540" s="402"/>
      <c r="N540" s="300">
        <v>18</v>
      </c>
      <c r="O540" s="8">
        <v>9</v>
      </c>
      <c r="P540" s="105" t="str">
        <f t="shared" si="62"/>
        <v>6x135</v>
      </c>
      <c r="Q540" s="301">
        <v>6</v>
      </c>
      <c r="R540" s="300">
        <v>135</v>
      </c>
      <c r="S540" s="300">
        <v>18</v>
      </c>
      <c r="T540" s="17">
        <v>5.75</v>
      </c>
      <c r="U540" s="309" t="s">
        <v>85</v>
      </c>
      <c r="V540" s="17">
        <v>87</v>
      </c>
      <c r="W540" s="8">
        <v>32.44</v>
      </c>
      <c r="X540" s="52">
        <v>2650</v>
      </c>
      <c r="Y540" s="12" t="s">
        <v>2237</v>
      </c>
      <c r="Z540" s="12" t="s">
        <v>3007</v>
      </c>
      <c r="AA540" s="369" t="str">
        <f t="shared" si="63"/>
        <v>18x9, 6x135, 18 OS</v>
      </c>
      <c r="AB540" s="83" t="s">
        <v>1644</v>
      </c>
      <c r="AC540" s="92">
        <f>_xlfn.IFNA(VLOOKUP(AB540,ACCESSORIES!F:K,6,FALSE),"N/A")</f>
        <v>22</v>
      </c>
      <c r="AD540" s="89" t="s">
        <v>85</v>
      </c>
      <c r="AE540" s="82" t="s">
        <v>85</v>
      </c>
      <c r="AF540" s="82" t="s">
        <v>85</v>
      </c>
      <c r="AG540" s="82" t="s">
        <v>1541</v>
      </c>
      <c r="AH540" s="9">
        <f>_xlfn.IFNA(VLOOKUP(AG540,ACCESSORIES!F:K,6,FALSE),"N/A")</f>
        <v>1.1000000000000001</v>
      </c>
      <c r="AI540" s="105" t="s">
        <v>266</v>
      </c>
      <c r="AJ540" s="105" t="s">
        <v>85</v>
      </c>
      <c r="AK540" s="3" t="s">
        <v>85</v>
      </c>
      <c r="AL540" s="105" t="s">
        <v>85</v>
      </c>
      <c r="AM540" s="301">
        <v>16.100000000000001</v>
      </c>
      <c r="AN540" s="301">
        <v>175</v>
      </c>
      <c r="AO540" s="314">
        <v>5</v>
      </c>
      <c r="AP540" s="314">
        <v>22</v>
      </c>
      <c r="AQ540" s="314">
        <v>42</v>
      </c>
      <c r="AR540" s="314">
        <v>70</v>
      </c>
      <c r="AS540" s="314">
        <v>220</v>
      </c>
      <c r="AT540" s="315">
        <v>217</v>
      </c>
      <c r="AU540" s="305">
        <v>87</v>
      </c>
      <c r="AV540" s="55">
        <v>39</v>
      </c>
      <c r="AW540" s="55">
        <v>39</v>
      </c>
      <c r="AX540" s="312">
        <v>21</v>
      </c>
      <c r="AY540" s="3" t="s">
        <v>85</v>
      </c>
      <c r="AZ540" s="104" t="str">
        <f>_xlfn.IFNA(VLOOKUP(AY540,ACCESSORIES!F:K,6,FALSE),"N/A")</f>
        <v>N/A</v>
      </c>
      <c r="BA540" s="3" t="s">
        <v>85</v>
      </c>
      <c r="BB540" s="104" t="str">
        <f>_xlfn.IFNA(VLOOKUP(BA540,ACCESSORIES!F:K,6,FALSE),"N/A")</f>
        <v>N/A</v>
      </c>
      <c r="BC540" s="79">
        <v>37.880000000000003</v>
      </c>
      <c r="BD540" s="57">
        <v>20.6</v>
      </c>
      <c r="BE540" s="57">
        <v>20.6</v>
      </c>
      <c r="BF540" s="57">
        <v>11.4</v>
      </c>
      <c r="BG540" s="15">
        <v>36</v>
      </c>
      <c r="BH540" s="122" t="s">
        <v>3551</v>
      </c>
      <c r="BI540" s="51" t="s">
        <v>4217</v>
      </c>
      <c r="BJ540" s="300" t="s">
        <v>4233</v>
      </c>
      <c r="BK540" s="300" t="s">
        <v>5149</v>
      </c>
      <c r="BL540" s="300" t="s">
        <v>5906</v>
      </c>
      <c r="BM540" s="300" t="s">
        <v>5881</v>
      </c>
      <c r="BN540" s="298" t="s">
        <v>5907</v>
      </c>
      <c r="BO540" s="298" t="s">
        <v>5908</v>
      </c>
      <c r="BP540" s="298" t="s">
        <v>4480</v>
      </c>
      <c r="BQ540" s="298" t="s">
        <v>4235</v>
      </c>
      <c r="BR540" s="298"/>
      <c r="BS540" s="298"/>
      <c r="BT540" s="417" t="s">
        <v>5208</v>
      </c>
      <c r="BU540" s="418" t="s">
        <v>5209</v>
      </c>
      <c r="BV540" s="417" t="s">
        <v>5210</v>
      </c>
      <c r="BW540" s="418" t="s">
        <v>5211</v>
      </c>
      <c r="BX540" s="96" t="str">
        <f t="shared" si="61"/>
        <v>MR317, 18x9, +18mm Offset, 6x135, 87mm Centerbore, Titanium</v>
      </c>
      <c r="BY540" s="83" t="s">
        <v>4044</v>
      </c>
      <c r="BZ540" s="83" t="s">
        <v>4045</v>
      </c>
      <c r="CA540" s="83" t="str">
        <f t="shared" si="59"/>
        <v>STREET (3XX)</v>
      </c>
    </row>
    <row r="541" spans="1:79" s="39" customFormat="1" ht="15" customHeight="1">
      <c r="A541" s="23">
        <f t="shared" si="60"/>
        <v>539</v>
      </c>
      <c r="B541" s="306" t="s">
        <v>84</v>
      </c>
      <c r="C541" s="306" t="s">
        <v>1072</v>
      </c>
      <c r="D541" s="306" t="s">
        <v>4662</v>
      </c>
      <c r="E541" s="149" t="str">
        <f>CONCATENATE(LEFT(D541,5),VLOOKUP(CONCATENATE(N541,"x",O541),'PART NUMBER GUIDE'!$B$9:$C$45,2,FALSE),VLOOKUP(CONCATENATE(P541, V541), 'PART NUMBER GUIDE'!$Q$6:$R$84, 2, FALSE),VLOOKUP(Y541,'PART NUMBER GUIDE'!$J$8:$K$37,2, FALSE),IF(U541="N/A",IF(ABS(S541)&lt;10,"0"&amp;ABS(S541),ABS(S541)),CONCATENATE(LEFT(U541,1),RIGHT(U541,1))), F541, G541)</f>
        <v>MR31789060518</v>
      </c>
      <c r="F541" s="93"/>
      <c r="G541" s="93"/>
      <c r="H541" s="307" t="s">
        <v>4683</v>
      </c>
      <c r="I541" s="376">
        <v>44026</v>
      </c>
      <c r="J541" s="87" t="s">
        <v>1265</v>
      </c>
      <c r="K541" s="400">
        <v>379.5</v>
      </c>
      <c r="L541" s="95">
        <f t="shared" si="58"/>
        <v>379.5</v>
      </c>
      <c r="M541" s="402"/>
      <c r="N541" s="300">
        <v>18</v>
      </c>
      <c r="O541" s="8">
        <v>9</v>
      </c>
      <c r="P541" s="105" t="str">
        <f t="shared" si="62"/>
        <v>6x5.5</v>
      </c>
      <c r="Q541" s="301">
        <v>6</v>
      </c>
      <c r="R541" s="300">
        <v>5.5</v>
      </c>
      <c r="S541" s="300">
        <v>18</v>
      </c>
      <c r="T541" s="17">
        <v>5.75</v>
      </c>
      <c r="U541" s="309" t="s">
        <v>85</v>
      </c>
      <c r="V541" s="17">
        <v>106.25</v>
      </c>
      <c r="W541" s="8">
        <v>31.67</v>
      </c>
      <c r="X541" s="52">
        <v>2650</v>
      </c>
      <c r="Y541" s="80" t="s">
        <v>2309</v>
      </c>
      <c r="Z541" s="302" t="s">
        <v>3002</v>
      </c>
      <c r="AA541" s="369" t="str">
        <f t="shared" si="63"/>
        <v>18x9, 6x5.5, 18 OS</v>
      </c>
      <c r="AB541" s="83" t="s">
        <v>1642</v>
      </c>
      <c r="AC541" s="92">
        <f>_xlfn.IFNA(VLOOKUP(AB541,ACCESSORIES!F:K,6,FALSE),"N/A")</f>
        <v>22</v>
      </c>
      <c r="AD541" s="89" t="s">
        <v>85</v>
      </c>
      <c r="AE541" s="82" t="s">
        <v>85</v>
      </c>
      <c r="AF541" s="82" t="s">
        <v>85</v>
      </c>
      <c r="AG541" s="82" t="s">
        <v>1541</v>
      </c>
      <c r="AH541" s="9">
        <f>_xlfn.IFNA(VLOOKUP(AG541,ACCESSORIES!F:K,6,FALSE),"N/A")</f>
        <v>1.1000000000000001</v>
      </c>
      <c r="AI541" s="14" t="s">
        <v>265</v>
      </c>
      <c r="AJ541" s="84" t="s">
        <v>1712</v>
      </c>
      <c r="AK541" s="41">
        <f>VLOOKUP(AJ541,ACCESSORIES!F:K,6,FALSE)</f>
        <v>2.75</v>
      </c>
      <c r="AL541" s="14">
        <v>78.3</v>
      </c>
      <c r="AM541" s="301">
        <v>16.100000000000001</v>
      </c>
      <c r="AN541" s="301">
        <v>175</v>
      </c>
      <c r="AO541" s="314">
        <v>4</v>
      </c>
      <c r="AP541" s="314">
        <v>22</v>
      </c>
      <c r="AQ541" s="314">
        <v>42</v>
      </c>
      <c r="AR541" s="314">
        <v>70</v>
      </c>
      <c r="AS541" s="314">
        <v>220</v>
      </c>
      <c r="AT541" s="315">
        <v>217</v>
      </c>
      <c r="AU541" s="315">
        <v>106.25</v>
      </c>
      <c r="AV541" s="55">
        <v>39</v>
      </c>
      <c r="AW541" s="55">
        <v>39</v>
      </c>
      <c r="AX541" s="312">
        <v>21</v>
      </c>
      <c r="AY541" s="3" t="s">
        <v>85</v>
      </c>
      <c r="AZ541" s="104" t="str">
        <f>_xlfn.IFNA(VLOOKUP(AY541,ACCESSORIES!F:K,6,FALSE),"N/A")</f>
        <v>N/A</v>
      </c>
      <c r="BA541" s="3" t="s">
        <v>85</v>
      </c>
      <c r="BB541" s="104" t="str">
        <f>_xlfn.IFNA(VLOOKUP(BA541,ACCESSORIES!F:K,6,FALSE),"N/A")</f>
        <v>N/A</v>
      </c>
      <c r="BC541" s="79">
        <v>36.85</v>
      </c>
      <c r="BD541" s="57">
        <v>20.6</v>
      </c>
      <c r="BE541" s="57">
        <v>20.6</v>
      </c>
      <c r="BF541" s="57">
        <v>11.4</v>
      </c>
      <c r="BG541" s="15">
        <v>36</v>
      </c>
      <c r="BH541" s="122" t="s">
        <v>3551</v>
      </c>
      <c r="BI541" s="51" t="s">
        <v>4217</v>
      </c>
      <c r="BJ541" s="300" t="s">
        <v>4233</v>
      </c>
      <c r="BK541" s="300" t="s">
        <v>5149</v>
      </c>
      <c r="BL541" s="300" t="s">
        <v>5906</v>
      </c>
      <c r="BM541" s="300" t="s">
        <v>5881</v>
      </c>
      <c r="BN541" s="298" t="s">
        <v>5907</v>
      </c>
      <c r="BO541" s="298" t="s">
        <v>5908</v>
      </c>
      <c r="BP541" s="298" t="s">
        <v>4480</v>
      </c>
      <c r="BQ541" s="298" t="s">
        <v>4235</v>
      </c>
      <c r="BR541" s="298"/>
      <c r="BS541" s="298"/>
      <c r="BT541" s="417" t="s">
        <v>5196</v>
      </c>
      <c r="BU541" s="418" t="s">
        <v>5197</v>
      </c>
      <c r="BV541" s="417" t="s">
        <v>5198</v>
      </c>
      <c r="BW541" s="418" t="s">
        <v>5199</v>
      </c>
      <c r="BX541" s="96" t="str">
        <f t="shared" si="61"/>
        <v>MR317, 18x9, +18mm Offset, 6x5.5, 106.25mm Centerbore, Matte Black</v>
      </c>
      <c r="BY541" s="83" t="s">
        <v>4044</v>
      </c>
      <c r="BZ541" s="83" t="s">
        <v>4045</v>
      </c>
      <c r="CA541" s="83" t="str">
        <f t="shared" si="59"/>
        <v>STREET (3XX)</v>
      </c>
    </row>
    <row r="542" spans="1:79" s="39" customFormat="1" ht="15" customHeight="1">
      <c r="A542" s="23">
        <f t="shared" si="60"/>
        <v>540</v>
      </c>
      <c r="B542" s="306" t="s">
        <v>84</v>
      </c>
      <c r="C542" s="306" t="s">
        <v>1072</v>
      </c>
      <c r="D542" s="306" t="s">
        <v>4662</v>
      </c>
      <c r="E542" s="149" t="str">
        <f>CONCATENATE(LEFT(D542,5),VLOOKUP(CONCATENATE(N542,"x",O542),'PART NUMBER GUIDE'!$B$9:$C$45,2,FALSE),VLOOKUP(CONCATENATE(P542, V542), 'PART NUMBER GUIDE'!$Q$6:$R$84, 2, FALSE),VLOOKUP(Y542,'PART NUMBER GUIDE'!$J$8:$K$37,2, FALSE),IF(U542="N/A",IF(ABS(S542)&lt;10,"0"&amp;ABS(S542),ABS(S542)),CONCATENATE(LEFT(U542,1),RIGHT(U542,1))), F542, G542)</f>
        <v>MR31789060818</v>
      </c>
      <c r="F542" s="93"/>
      <c r="G542" s="93"/>
      <c r="H542" s="307" t="s">
        <v>4684</v>
      </c>
      <c r="I542" s="376">
        <v>44026</v>
      </c>
      <c r="J542" s="87" t="s">
        <v>1265</v>
      </c>
      <c r="K542" s="400">
        <v>379.5</v>
      </c>
      <c r="L542" s="95">
        <f t="shared" si="58"/>
        <v>379.5</v>
      </c>
      <c r="M542" s="402"/>
      <c r="N542" s="300">
        <v>18</v>
      </c>
      <c r="O542" s="8">
        <v>9</v>
      </c>
      <c r="P542" s="105" t="str">
        <f t="shared" si="62"/>
        <v>6x5.5</v>
      </c>
      <c r="Q542" s="301">
        <v>6</v>
      </c>
      <c r="R542" s="300">
        <v>5.5</v>
      </c>
      <c r="S542" s="300">
        <v>18</v>
      </c>
      <c r="T542" s="17">
        <v>5.75</v>
      </c>
      <c r="U542" s="309" t="s">
        <v>85</v>
      </c>
      <c r="V542" s="17">
        <v>106.25</v>
      </c>
      <c r="W542" s="8">
        <v>31.78</v>
      </c>
      <c r="X542" s="52">
        <v>2650</v>
      </c>
      <c r="Y542" s="12" t="s">
        <v>2237</v>
      </c>
      <c r="Z542" s="12" t="s">
        <v>3007</v>
      </c>
      <c r="AA542" s="369" t="str">
        <f t="shared" si="63"/>
        <v>18x9, 6x5.5, 18 OS</v>
      </c>
      <c r="AB542" s="83" t="s">
        <v>1642</v>
      </c>
      <c r="AC542" s="92">
        <f>_xlfn.IFNA(VLOOKUP(AB542,ACCESSORIES!F:K,6,FALSE),"N/A")</f>
        <v>22</v>
      </c>
      <c r="AD542" s="89" t="s">
        <v>85</v>
      </c>
      <c r="AE542" s="82" t="s">
        <v>85</v>
      </c>
      <c r="AF542" s="82" t="s">
        <v>85</v>
      </c>
      <c r="AG542" s="82" t="s">
        <v>1541</v>
      </c>
      <c r="AH542" s="9">
        <f>_xlfn.IFNA(VLOOKUP(AG542,ACCESSORIES!F:K,6,FALSE),"N/A")</f>
        <v>1.1000000000000001</v>
      </c>
      <c r="AI542" s="14" t="s">
        <v>265</v>
      </c>
      <c r="AJ542" s="84" t="s">
        <v>1712</v>
      </c>
      <c r="AK542" s="41">
        <f>VLOOKUP(AJ542,ACCESSORIES!F:K,6,FALSE)</f>
        <v>2.75</v>
      </c>
      <c r="AL542" s="14">
        <v>78.3</v>
      </c>
      <c r="AM542" s="301">
        <v>16.100000000000001</v>
      </c>
      <c r="AN542" s="301">
        <v>175</v>
      </c>
      <c r="AO542" s="314">
        <v>4</v>
      </c>
      <c r="AP542" s="314">
        <v>22</v>
      </c>
      <c r="AQ542" s="314">
        <v>42</v>
      </c>
      <c r="AR542" s="314">
        <v>70</v>
      </c>
      <c r="AS542" s="314">
        <v>220</v>
      </c>
      <c r="AT542" s="315">
        <v>217</v>
      </c>
      <c r="AU542" s="315">
        <v>106.25</v>
      </c>
      <c r="AV542" s="55">
        <v>39</v>
      </c>
      <c r="AW542" s="55">
        <v>39</v>
      </c>
      <c r="AX542" s="312">
        <v>21</v>
      </c>
      <c r="AY542" s="3" t="s">
        <v>85</v>
      </c>
      <c r="AZ542" s="104" t="str">
        <f>_xlfn.IFNA(VLOOKUP(AY542,ACCESSORIES!F:K,6,FALSE),"N/A")</f>
        <v>N/A</v>
      </c>
      <c r="BA542" s="3" t="s">
        <v>85</v>
      </c>
      <c r="BB542" s="104" t="str">
        <f>_xlfn.IFNA(VLOOKUP(BA542,ACCESSORIES!F:K,6,FALSE),"N/A")</f>
        <v>N/A</v>
      </c>
      <c r="BC542" s="79">
        <v>36.85</v>
      </c>
      <c r="BD542" s="57">
        <v>20.6</v>
      </c>
      <c r="BE542" s="57">
        <v>20.6</v>
      </c>
      <c r="BF542" s="57">
        <v>11.4</v>
      </c>
      <c r="BG542" s="15">
        <v>36</v>
      </c>
      <c r="BH542" s="122" t="s">
        <v>3551</v>
      </c>
      <c r="BI542" s="51" t="s">
        <v>4217</v>
      </c>
      <c r="BJ542" s="300" t="s">
        <v>4233</v>
      </c>
      <c r="BK542" s="300" t="s">
        <v>5149</v>
      </c>
      <c r="BL542" s="300" t="s">
        <v>5906</v>
      </c>
      <c r="BM542" s="300" t="s">
        <v>5881</v>
      </c>
      <c r="BN542" s="298" t="s">
        <v>5907</v>
      </c>
      <c r="BO542" s="298" t="s">
        <v>5908</v>
      </c>
      <c r="BP542" s="298" t="s">
        <v>4480</v>
      </c>
      <c r="BQ542" s="298" t="s">
        <v>4235</v>
      </c>
      <c r="BR542" s="298"/>
      <c r="BS542" s="298"/>
      <c r="BT542" s="417" t="s">
        <v>5208</v>
      </c>
      <c r="BU542" s="418" t="s">
        <v>5209</v>
      </c>
      <c r="BV542" s="417" t="s">
        <v>5210</v>
      </c>
      <c r="BW542" s="418" t="s">
        <v>5211</v>
      </c>
      <c r="BX542" s="96" t="str">
        <f t="shared" si="61"/>
        <v>MR317, 18x9, +18mm Offset, 6x5.5, 106.25mm Centerbore, Titanium</v>
      </c>
      <c r="BY542" s="83" t="s">
        <v>4044</v>
      </c>
      <c r="BZ542" s="83" t="s">
        <v>4045</v>
      </c>
      <c r="CA542" s="83" t="str">
        <f t="shared" si="59"/>
        <v>STREET (3XX)</v>
      </c>
    </row>
    <row r="543" spans="1:79" s="39" customFormat="1" ht="15" customHeight="1">
      <c r="A543" s="23">
        <f t="shared" si="60"/>
        <v>541</v>
      </c>
      <c r="B543" s="306" t="s">
        <v>84</v>
      </c>
      <c r="C543" s="306" t="s">
        <v>1072</v>
      </c>
      <c r="D543" s="306" t="s">
        <v>4662</v>
      </c>
      <c r="E543" s="149" t="str">
        <f>CONCATENATE(LEFT(D543,5),VLOOKUP(CONCATENATE(N543,"x",O543),'PART NUMBER GUIDE'!$B$9:$C$45,2,FALSE),VLOOKUP(CONCATENATE(P543, V543), 'PART NUMBER GUIDE'!$Q$6:$R$84, 2, FALSE),VLOOKUP(Y543,'PART NUMBER GUIDE'!$J$8:$K$37,2, FALSE),IF(U543="N/A",IF(ABS(S543)&lt;10,"0"&amp;ABS(S543),ABS(S543)),CONCATENATE(LEFT(U543,1),RIGHT(U543,1))), F543, G543)</f>
        <v>MR31789080518</v>
      </c>
      <c r="F543" s="93"/>
      <c r="G543" s="93"/>
      <c r="H543" s="307" t="s">
        <v>4685</v>
      </c>
      <c r="I543" s="376">
        <v>44026</v>
      </c>
      <c r="J543" s="87" t="s">
        <v>1265</v>
      </c>
      <c r="K543" s="400">
        <v>408.5</v>
      </c>
      <c r="L543" s="95">
        <f t="shared" ref="L543:L605" si="66">IF(J543="Coming Soon",K543,IF(J543="Active",K543,""))</f>
        <v>408.5</v>
      </c>
      <c r="M543" s="402"/>
      <c r="N543" s="300">
        <v>18</v>
      </c>
      <c r="O543" s="8">
        <v>9</v>
      </c>
      <c r="P543" s="105" t="str">
        <f t="shared" si="62"/>
        <v>8x6.5</v>
      </c>
      <c r="Q543" s="301">
        <v>8</v>
      </c>
      <c r="R543" s="300">
        <v>6.5</v>
      </c>
      <c r="S543" s="300">
        <v>18</v>
      </c>
      <c r="T543" s="17">
        <v>5.75</v>
      </c>
      <c r="U543" s="309" t="s">
        <v>85</v>
      </c>
      <c r="V543" s="17">
        <v>130.81</v>
      </c>
      <c r="W543" s="8">
        <v>34.1</v>
      </c>
      <c r="X543" s="52">
        <v>3640</v>
      </c>
      <c r="Y543" s="80" t="s">
        <v>2309</v>
      </c>
      <c r="Z543" s="302" t="s">
        <v>3002</v>
      </c>
      <c r="AA543" s="369" t="str">
        <f t="shared" si="63"/>
        <v>18x9, 8x6.5, 18 OS</v>
      </c>
      <c r="AB543" s="83" t="s">
        <v>1641</v>
      </c>
      <c r="AC543" s="92">
        <f>_xlfn.IFNA(VLOOKUP(AB543,ACCESSORIES!F:K,6,FALSE),"N/A")</f>
        <v>33</v>
      </c>
      <c r="AD543" s="89" t="s">
        <v>85</v>
      </c>
      <c r="AE543" s="82" t="s">
        <v>85</v>
      </c>
      <c r="AF543" s="14" t="s">
        <v>3020</v>
      </c>
      <c r="AG543" s="82" t="s">
        <v>1541</v>
      </c>
      <c r="AH543" s="9">
        <f>_xlfn.IFNA(VLOOKUP(AG543,ACCESSORIES!F:K,6,FALSE),"N/A")</f>
        <v>1.1000000000000001</v>
      </c>
      <c r="AI543" s="105" t="s">
        <v>266</v>
      </c>
      <c r="AJ543" s="105" t="s">
        <v>85</v>
      </c>
      <c r="AK543" s="3" t="s">
        <v>85</v>
      </c>
      <c r="AL543" s="105" t="s">
        <v>85</v>
      </c>
      <c r="AM543" s="301">
        <v>16.100000000000001</v>
      </c>
      <c r="AN543" s="301">
        <v>200</v>
      </c>
      <c r="AO543" s="314">
        <v>3</v>
      </c>
      <c r="AP543" s="314">
        <v>3</v>
      </c>
      <c r="AQ543" s="314">
        <v>36</v>
      </c>
      <c r="AR543" s="314">
        <v>65</v>
      </c>
      <c r="AS543" s="314">
        <v>219</v>
      </c>
      <c r="AT543" s="315">
        <v>217</v>
      </c>
      <c r="AU543" s="86">
        <v>125</v>
      </c>
      <c r="AV543" s="55">
        <v>92</v>
      </c>
      <c r="AW543" s="55">
        <v>92</v>
      </c>
      <c r="AX543" s="312">
        <v>21</v>
      </c>
      <c r="AY543" s="3" t="s">
        <v>85</v>
      </c>
      <c r="AZ543" s="104" t="str">
        <f>_xlfn.IFNA(VLOOKUP(AY543,ACCESSORIES!F:K,6,FALSE),"N/A")</f>
        <v>N/A</v>
      </c>
      <c r="BA543" s="3" t="s">
        <v>85</v>
      </c>
      <c r="BB543" s="104" t="str">
        <f>_xlfn.IFNA(VLOOKUP(BA543,ACCESSORIES!F:K,6,FALSE),"N/A")</f>
        <v>N/A</v>
      </c>
      <c r="BC543" s="79">
        <v>38.950000000000003</v>
      </c>
      <c r="BD543" s="57">
        <v>20.6</v>
      </c>
      <c r="BE543" s="57">
        <v>20.6</v>
      </c>
      <c r="BF543" s="57">
        <v>11.4</v>
      </c>
      <c r="BG543" s="15">
        <v>36</v>
      </c>
      <c r="BH543" s="122" t="s">
        <v>3551</v>
      </c>
      <c r="BI543" s="51" t="s">
        <v>4217</v>
      </c>
      <c r="BJ543" s="300" t="s">
        <v>4233</v>
      </c>
      <c r="BK543" s="300" t="s">
        <v>5149</v>
      </c>
      <c r="BL543" s="300" t="s">
        <v>5906</v>
      </c>
      <c r="BM543" s="300" t="s">
        <v>5881</v>
      </c>
      <c r="BN543" s="298" t="s">
        <v>5907</v>
      </c>
      <c r="BO543" s="298" t="s">
        <v>5908</v>
      </c>
      <c r="BP543" s="298" t="s">
        <v>4480</v>
      </c>
      <c r="BQ543" s="298" t="s">
        <v>4235</v>
      </c>
      <c r="BR543" s="298"/>
      <c r="BS543" s="298"/>
      <c r="BT543" s="417" t="s">
        <v>5200</v>
      </c>
      <c r="BU543" s="418" t="s">
        <v>5201</v>
      </c>
      <c r="BV543" s="417" t="s">
        <v>5202</v>
      </c>
      <c r="BW543" s="418" t="s">
        <v>5203</v>
      </c>
      <c r="BX543" s="96" t="str">
        <f t="shared" si="61"/>
        <v>MR317, 18x9, +18mm Offset, 8x6.5, 130.81mm Centerbore, Matte Black</v>
      </c>
      <c r="BY543" s="83" t="s">
        <v>4044</v>
      </c>
      <c r="BZ543" s="83" t="s">
        <v>4045</v>
      </c>
      <c r="CA543" s="83" t="str">
        <f t="shared" ref="CA543:CA606" si="67">C543</f>
        <v>STREET (3XX)</v>
      </c>
    </row>
    <row r="544" spans="1:79" s="39" customFormat="1" ht="15" customHeight="1">
      <c r="A544" s="23">
        <f t="shared" si="60"/>
        <v>542</v>
      </c>
      <c r="B544" s="306" t="s">
        <v>84</v>
      </c>
      <c r="C544" s="306" t="s">
        <v>1072</v>
      </c>
      <c r="D544" s="306" t="s">
        <v>4662</v>
      </c>
      <c r="E544" s="149" t="str">
        <f>CONCATENATE(LEFT(D544,5),VLOOKUP(CONCATENATE(N544,"x",O544),'PART NUMBER GUIDE'!$B$9:$C$45,2,FALSE),VLOOKUP(CONCATENATE(P544, V544), 'PART NUMBER GUIDE'!$Q$6:$R$84, 2, FALSE),VLOOKUP(Y544,'PART NUMBER GUIDE'!$J$8:$K$37,2, FALSE),IF(U544="N/A",IF(ABS(S544)&lt;10,"0"&amp;ABS(S544),ABS(S544)),CONCATENATE(LEFT(U544,1),RIGHT(U544,1))), F544, G544)</f>
        <v>MR31789080818</v>
      </c>
      <c r="F544" s="93"/>
      <c r="G544" s="93"/>
      <c r="H544" s="307" t="s">
        <v>4686</v>
      </c>
      <c r="I544" s="376">
        <v>44026</v>
      </c>
      <c r="J544" s="87" t="s">
        <v>1265</v>
      </c>
      <c r="K544" s="400">
        <v>408.5</v>
      </c>
      <c r="L544" s="95">
        <f t="shared" si="66"/>
        <v>408.5</v>
      </c>
      <c r="M544" s="402"/>
      <c r="N544" s="300">
        <v>18</v>
      </c>
      <c r="O544" s="8">
        <v>9</v>
      </c>
      <c r="P544" s="105" t="str">
        <f t="shared" si="62"/>
        <v>8x6.5</v>
      </c>
      <c r="Q544" s="301">
        <v>8</v>
      </c>
      <c r="R544" s="300">
        <v>6.5</v>
      </c>
      <c r="S544" s="300">
        <v>18</v>
      </c>
      <c r="T544" s="17">
        <v>5.75</v>
      </c>
      <c r="U544" s="309" t="s">
        <v>85</v>
      </c>
      <c r="V544" s="17">
        <v>130.81</v>
      </c>
      <c r="W544" s="8">
        <v>35.130000000000003</v>
      </c>
      <c r="X544" s="52">
        <v>3640</v>
      </c>
      <c r="Y544" s="12" t="s">
        <v>2237</v>
      </c>
      <c r="Z544" s="12" t="s">
        <v>3007</v>
      </c>
      <c r="AA544" s="369" t="str">
        <f t="shared" si="63"/>
        <v>18x9, 8x6.5, 18 OS</v>
      </c>
      <c r="AB544" s="83" t="s">
        <v>1641</v>
      </c>
      <c r="AC544" s="92">
        <f>_xlfn.IFNA(VLOOKUP(AB544,ACCESSORIES!F:K,6,FALSE),"N/A")</f>
        <v>33</v>
      </c>
      <c r="AD544" s="89" t="s">
        <v>85</v>
      </c>
      <c r="AE544" s="82" t="s">
        <v>85</v>
      </c>
      <c r="AF544" s="14" t="s">
        <v>3020</v>
      </c>
      <c r="AG544" s="82" t="s">
        <v>1541</v>
      </c>
      <c r="AH544" s="9">
        <f>_xlfn.IFNA(VLOOKUP(AG544,ACCESSORIES!F:K,6,FALSE),"N/A")</f>
        <v>1.1000000000000001</v>
      </c>
      <c r="AI544" s="105" t="s">
        <v>266</v>
      </c>
      <c r="AJ544" s="105" t="s">
        <v>85</v>
      </c>
      <c r="AK544" s="3" t="s">
        <v>85</v>
      </c>
      <c r="AL544" s="105" t="s">
        <v>85</v>
      </c>
      <c r="AM544" s="301">
        <v>16.100000000000001</v>
      </c>
      <c r="AN544" s="301">
        <v>200</v>
      </c>
      <c r="AO544" s="314">
        <v>3</v>
      </c>
      <c r="AP544" s="314">
        <v>3</v>
      </c>
      <c r="AQ544" s="314">
        <v>36</v>
      </c>
      <c r="AR544" s="314">
        <v>65</v>
      </c>
      <c r="AS544" s="314">
        <v>219</v>
      </c>
      <c r="AT544" s="315">
        <v>217</v>
      </c>
      <c r="AU544" s="86">
        <v>125</v>
      </c>
      <c r="AV544" s="55">
        <v>92</v>
      </c>
      <c r="AW544" s="55">
        <v>92</v>
      </c>
      <c r="AX544" s="312">
        <v>21</v>
      </c>
      <c r="AY544" s="3" t="s">
        <v>85</v>
      </c>
      <c r="AZ544" s="104" t="str">
        <f>_xlfn.IFNA(VLOOKUP(AY544,ACCESSORIES!F:K,6,FALSE),"N/A")</f>
        <v>N/A</v>
      </c>
      <c r="BA544" s="3" t="s">
        <v>85</v>
      </c>
      <c r="BB544" s="104" t="str">
        <f>_xlfn.IFNA(VLOOKUP(BA544,ACCESSORIES!F:K,6,FALSE),"N/A")</f>
        <v>N/A</v>
      </c>
      <c r="BC544" s="79">
        <v>41.19</v>
      </c>
      <c r="BD544" s="57">
        <v>20.6</v>
      </c>
      <c r="BE544" s="57">
        <v>20.6</v>
      </c>
      <c r="BF544" s="57">
        <v>11.4</v>
      </c>
      <c r="BG544" s="15">
        <v>36</v>
      </c>
      <c r="BH544" s="122" t="s">
        <v>3551</v>
      </c>
      <c r="BI544" s="51" t="s">
        <v>4217</v>
      </c>
      <c r="BJ544" s="300" t="s">
        <v>4233</v>
      </c>
      <c r="BK544" s="300" t="s">
        <v>5149</v>
      </c>
      <c r="BL544" s="300" t="s">
        <v>5906</v>
      </c>
      <c r="BM544" s="300" t="s">
        <v>5881</v>
      </c>
      <c r="BN544" s="298" t="s">
        <v>5907</v>
      </c>
      <c r="BO544" s="298" t="s">
        <v>5908</v>
      </c>
      <c r="BP544" s="298" t="s">
        <v>4480</v>
      </c>
      <c r="BQ544" s="298" t="s">
        <v>4235</v>
      </c>
      <c r="BR544" s="298"/>
      <c r="BS544" s="298"/>
      <c r="BT544" s="417" t="s">
        <v>5212</v>
      </c>
      <c r="BU544" s="418" t="s">
        <v>5213</v>
      </c>
      <c r="BV544" s="417" t="s">
        <v>5214</v>
      </c>
      <c r="BW544" s="418" t="s">
        <v>5215</v>
      </c>
      <c r="BX544" s="96" t="str">
        <f t="shared" si="61"/>
        <v>MR317, 18x9, +18mm Offset, 8x6.5, 130.81mm Centerbore, Titanium</v>
      </c>
      <c r="BY544" s="83" t="s">
        <v>4044</v>
      </c>
      <c r="BZ544" s="83" t="s">
        <v>4045</v>
      </c>
      <c r="CA544" s="83" t="str">
        <f t="shared" si="67"/>
        <v>STREET (3XX)</v>
      </c>
    </row>
    <row r="545" spans="1:79" s="39" customFormat="1" ht="15" customHeight="1">
      <c r="A545" s="23">
        <f t="shared" si="60"/>
        <v>543</v>
      </c>
      <c r="B545" s="306" t="s">
        <v>84</v>
      </c>
      <c r="C545" s="306" t="s">
        <v>1072</v>
      </c>
      <c r="D545" s="306" t="s">
        <v>4662</v>
      </c>
      <c r="E545" s="149" t="str">
        <f>CONCATENATE(LEFT(D545,5),VLOOKUP(CONCATENATE(N545,"x",O545),'PART NUMBER GUIDE'!$B$9:$C$45,2,FALSE),VLOOKUP(CONCATENATE(P545, V545), 'PART NUMBER GUIDE'!$Q$6:$R$84, 2, FALSE),VLOOKUP(Y545,'PART NUMBER GUIDE'!$J$8:$K$37,2, FALSE),IF(U545="N/A",IF(ABS(S545)&lt;10,"0"&amp;ABS(S545),ABS(S545)),CONCATENATE(LEFT(U545,1),RIGHT(U545,1))), F545, G545)</f>
        <v>MR31789087518</v>
      </c>
      <c r="F545" s="93"/>
      <c r="G545" s="93"/>
      <c r="H545" s="307" t="s">
        <v>4687</v>
      </c>
      <c r="I545" s="376">
        <v>44026</v>
      </c>
      <c r="J545" s="87" t="s">
        <v>1265</v>
      </c>
      <c r="K545" s="400">
        <v>408.5</v>
      </c>
      <c r="L545" s="95">
        <f t="shared" si="66"/>
        <v>408.5</v>
      </c>
      <c r="M545" s="402"/>
      <c r="N545" s="300">
        <v>18</v>
      </c>
      <c r="O545" s="8">
        <v>9</v>
      </c>
      <c r="P545" s="105" t="str">
        <f t="shared" si="62"/>
        <v>8x170</v>
      </c>
      <c r="Q545" s="301">
        <v>8</v>
      </c>
      <c r="R545" s="300">
        <v>170</v>
      </c>
      <c r="S545" s="300">
        <v>18</v>
      </c>
      <c r="T545" s="17">
        <v>5.75</v>
      </c>
      <c r="U545" s="309" t="s">
        <v>85</v>
      </c>
      <c r="V545" s="17">
        <v>130.81</v>
      </c>
      <c r="W545" s="8">
        <v>34.69</v>
      </c>
      <c r="X545" s="52">
        <v>3640</v>
      </c>
      <c r="Y545" s="80" t="s">
        <v>2309</v>
      </c>
      <c r="Z545" s="302" t="s">
        <v>3002</v>
      </c>
      <c r="AA545" s="369" t="str">
        <f t="shared" si="63"/>
        <v>18x9, 8x170, 18 OS</v>
      </c>
      <c r="AB545" s="83" t="s">
        <v>1823</v>
      </c>
      <c r="AC545" s="92">
        <f>_xlfn.IFNA(VLOOKUP(AB545,ACCESSORIES!F:K,6,FALSE),"N/A")</f>
        <v>33</v>
      </c>
      <c r="AD545" s="89" t="s">
        <v>85</v>
      </c>
      <c r="AE545" s="82" t="s">
        <v>85</v>
      </c>
      <c r="AF545" s="14" t="s">
        <v>3020</v>
      </c>
      <c r="AG545" s="82" t="s">
        <v>1541</v>
      </c>
      <c r="AH545" s="9">
        <f>_xlfn.IFNA(VLOOKUP(AG545,ACCESSORIES!F:K,6,FALSE),"N/A")</f>
        <v>1.1000000000000001</v>
      </c>
      <c r="AI545" s="105" t="s">
        <v>266</v>
      </c>
      <c r="AJ545" s="105" t="s">
        <v>85</v>
      </c>
      <c r="AK545" s="3" t="s">
        <v>85</v>
      </c>
      <c r="AL545" s="105" t="s">
        <v>85</v>
      </c>
      <c r="AM545" s="301">
        <v>16.100000000000001</v>
      </c>
      <c r="AN545" s="301">
        <v>200</v>
      </c>
      <c r="AO545" s="314">
        <v>3</v>
      </c>
      <c r="AP545" s="314">
        <v>3</v>
      </c>
      <c r="AQ545" s="314">
        <v>37</v>
      </c>
      <c r="AR545" s="314">
        <v>65</v>
      </c>
      <c r="AS545" s="314">
        <v>219</v>
      </c>
      <c r="AT545" s="315">
        <v>217</v>
      </c>
      <c r="AU545" s="305">
        <v>128</v>
      </c>
      <c r="AV545" s="55">
        <v>103.9</v>
      </c>
      <c r="AW545" s="55">
        <v>107</v>
      </c>
      <c r="AX545" s="312">
        <v>21</v>
      </c>
      <c r="AY545" s="3" t="s">
        <v>85</v>
      </c>
      <c r="AZ545" s="104" t="str">
        <f>_xlfn.IFNA(VLOOKUP(AY545,ACCESSORIES!F:K,6,FALSE),"N/A")</f>
        <v>N/A</v>
      </c>
      <c r="BA545" s="3" t="s">
        <v>85</v>
      </c>
      <c r="BB545" s="104" t="str">
        <f>_xlfn.IFNA(VLOOKUP(BA545,ACCESSORIES!F:K,6,FALSE),"N/A")</f>
        <v>N/A</v>
      </c>
      <c r="BC545" s="79">
        <v>39.54</v>
      </c>
      <c r="BD545" s="57">
        <v>20.6</v>
      </c>
      <c r="BE545" s="57">
        <v>20.6</v>
      </c>
      <c r="BF545" s="57">
        <v>11.4</v>
      </c>
      <c r="BG545" s="15">
        <v>36</v>
      </c>
      <c r="BH545" s="122" t="s">
        <v>3551</v>
      </c>
      <c r="BI545" s="51" t="s">
        <v>4217</v>
      </c>
      <c r="BJ545" s="300" t="s">
        <v>4233</v>
      </c>
      <c r="BK545" s="300" t="s">
        <v>5149</v>
      </c>
      <c r="BL545" s="300" t="s">
        <v>5906</v>
      </c>
      <c r="BM545" s="300" t="s">
        <v>5881</v>
      </c>
      <c r="BN545" s="298" t="s">
        <v>5907</v>
      </c>
      <c r="BO545" s="298" t="s">
        <v>5908</v>
      </c>
      <c r="BP545" s="298" t="s">
        <v>4480</v>
      </c>
      <c r="BQ545" s="298" t="s">
        <v>4235</v>
      </c>
      <c r="BR545" s="298"/>
      <c r="BS545" s="298"/>
      <c r="BT545" s="417" t="s">
        <v>5200</v>
      </c>
      <c r="BU545" s="418" t="s">
        <v>5201</v>
      </c>
      <c r="BV545" s="417" t="s">
        <v>5202</v>
      </c>
      <c r="BW545" s="418" t="s">
        <v>5203</v>
      </c>
      <c r="BX545" s="96" t="str">
        <f t="shared" si="61"/>
        <v>MR317, 18x9, +18mm Offset, 8x170, 130.81mm Centerbore, Matte Black</v>
      </c>
      <c r="BY545" s="83" t="s">
        <v>4044</v>
      </c>
      <c r="BZ545" s="83" t="s">
        <v>4045</v>
      </c>
      <c r="CA545" s="83" t="str">
        <f t="shared" si="67"/>
        <v>STREET (3XX)</v>
      </c>
    </row>
    <row r="546" spans="1:79" s="39" customFormat="1" ht="15" customHeight="1">
      <c r="A546" s="23">
        <f t="shared" si="60"/>
        <v>544</v>
      </c>
      <c r="B546" s="306" t="s">
        <v>84</v>
      </c>
      <c r="C546" s="306" t="s">
        <v>1072</v>
      </c>
      <c r="D546" s="306" t="s">
        <v>4662</v>
      </c>
      <c r="E546" s="149" t="str">
        <f>CONCATENATE(LEFT(D546,5),VLOOKUP(CONCATENATE(N546,"x",O546),'PART NUMBER GUIDE'!$B$9:$C$45,2,FALSE),VLOOKUP(CONCATENATE(P546, V546), 'PART NUMBER GUIDE'!$Q$6:$R$84, 2, FALSE),VLOOKUP(Y546,'PART NUMBER GUIDE'!$J$8:$K$37,2, FALSE),IF(U546="N/A",IF(ABS(S546)&lt;10,"0"&amp;ABS(S546),ABS(S546)),CONCATENATE(LEFT(U546,1),RIGHT(U546,1))), F546, G546)</f>
        <v>MR31789087818</v>
      </c>
      <c r="F546" s="93"/>
      <c r="G546" s="93"/>
      <c r="H546" s="307" t="s">
        <v>4688</v>
      </c>
      <c r="I546" s="376">
        <v>44026</v>
      </c>
      <c r="J546" s="87" t="s">
        <v>1265</v>
      </c>
      <c r="K546" s="400">
        <v>408.5</v>
      </c>
      <c r="L546" s="95">
        <f t="shared" si="66"/>
        <v>408.5</v>
      </c>
      <c r="M546" s="402"/>
      <c r="N546" s="300">
        <v>18</v>
      </c>
      <c r="O546" s="8">
        <v>9</v>
      </c>
      <c r="P546" s="105" t="str">
        <f t="shared" si="62"/>
        <v>8x170</v>
      </c>
      <c r="Q546" s="301">
        <v>8</v>
      </c>
      <c r="R546" s="300">
        <v>170</v>
      </c>
      <c r="S546" s="300">
        <v>18</v>
      </c>
      <c r="T546" s="17">
        <v>5.75</v>
      </c>
      <c r="U546" s="309" t="s">
        <v>85</v>
      </c>
      <c r="V546" s="17">
        <v>130.81</v>
      </c>
      <c r="W546" s="8">
        <v>35.700000000000003</v>
      </c>
      <c r="X546" s="52">
        <v>3640</v>
      </c>
      <c r="Y546" s="12" t="s">
        <v>2237</v>
      </c>
      <c r="Z546" s="12" t="s">
        <v>3007</v>
      </c>
      <c r="AA546" s="369" t="str">
        <f t="shared" si="63"/>
        <v>18x9, 8x170, 18 OS</v>
      </c>
      <c r="AB546" s="83" t="s">
        <v>1823</v>
      </c>
      <c r="AC546" s="92">
        <f>_xlfn.IFNA(VLOOKUP(AB546,ACCESSORIES!F:K,6,FALSE),"N/A")</f>
        <v>33</v>
      </c>
      <c r="AD546" s="89" t="s">
        <v>85</v>
      </c>
      <c r="AE546" s="82" t="s">
        <v>85</v>
      </c>
      <c r="AF546" s="14" t="s">
        <v>3020</v>
      </c>
      <c r="AG546" s="82" t="s">
        <v>1541</v>
      </c>
      <c r="AH546" s="9">
        <f>_xlfn.IFNA(VLOOKUP(AG546,ACCESSORIES!F:K,6,FALSE),"N/A")</f>
        <v>1.1000000000000001</v>
      </c>
      <c r="AI546" s="105" t="s">
        <v>266</v>
      </c>
      <c r="AJ546" s="105" t="s">
        <v>85</v>
      </c>
      <c r="AK546" s="3" t="s">
        <v>85</v>
      </c>
      <c r="AL546" s="105" t="s">
        <v>85</v>
      </c>
      <c r="AM546" s="301">
        <v>16.100000000000001</v>
      </c>
      <c r="AN546" s="301">
        <v>200</v>
      </c>
      <c r="AO546" s="314">
        <v>3</v>
      </c>
      <c r="AP546" s="314">
        <v>3</v>
      </c>
      <c r="AQ546" s="314">
        <v>37</v>
      </c>
      <c r="AR546" s="314">
        <v>65</v>
      </c>
      <c r="AS546" s="314">
        <v>219</v>
      </c>
      <c r="AT546" s="315">
        <v>217</v>
      </c>
      <c r="AU546" s="305">
        <v>128</v>
      </c>
      <c r="AV546" s="55">
        <v>103.9</v>
      </c>
      <c r="AW546" s="55">
        <v>107</v>
      </c>
      <c r="AX546" s="312">
        <v>21</v>
      </c>
      <c r="AY546" s="3" t="s">
        <v>85</v>
      </c>
      <c r="AZ546" s="104" t="str">
        <f>_xlfn.IFNA(VLOOKUP(AY546,ACCESSORIES!F:K,6,FALSE),"N/A")</f>
        <v>N/A</v>
      </c>
      <c r="BA546" s="3" t="s">
        <v>85</v>
      </c>
      <c r="BB546" s="104" t="str">
        <f>_xlfn.IFNA(VLOOKUP(BA546,ACCESSORIES!F:K,6,FALSE),"N/A")</f>
        <v>N/A</v>
      </c>
      <c r="BC546" s="79">
        <v>39.700000000000003</v>
      </c>
      <c r="BD546" s="57">
        <v>20.6</v>
      </c>
      <c r="BE546" s="57">
        <v>20.6</v>
      </c>
      <c r="BF546" s="57">
        <v>11.4</v>
      </c>
      <c r="BG546" s="15">
        <v>36</v>
      </c>
      <c r="BH546" s="122" t="s">
        <v>3551</v>
      </c>
      <c r="BI546" s="51" t="s">
        <v>4217</v>
      </c>
      <c r="BJ546" s="300" t="s">
        <v>4233</v>
      </c>
      <c r="BK546" s="300" t="s">
        <v>5149</v>
      </c>
      <c r="BL546" s="300" t="s">
        <v>5906</v>
      </c>
      <c r="BM546" s="300" t="s">
        <v>5881</v>
      </c>
      <c r="BN546" s="298" t="s">
        <v>5907</v>
      </c>
      <c r="BO546" s="298" t="s">
        <v>5908</v>
      </c>
      <c r="BP546" s="298" t="s">
        <v>4480</v>
      </c>
      <c r="BQ546" s="298" t="s">
        <v>4235</v>
      </c>
      <c r="BR546" s="298"/>
      <c r="BS546" s="298"/>
      <c r="BT546" s="417" t="s">
        <v>5212</v>
      </c>
      <c r="BU546" s="418" t="s">
        <v>5213</v>
      </c>
      <c r="BV546" s="417" t="s">
        <v>5214</v>
      </c>
      <c r="BW546" s="418" t="s">
        <v>5215</v>
      </c>
      <c r="BX546" s="96" t="str">
        <f t="shared" si="61"/>
        <v>MR317, 18x9, +18mm Offset, 8x170, 130.81mm Centerbore, Titanium</v>
      </c>
      <c r="BY546" s="83" t="s">
        <v>4044</v>
      </c>
      <c r="BZ546" s="83" t="s">
        <v>4045</v>
      </c>
      <c r="CA546" s="83" t="str">
        <f t="shared" si="67"/>
        <v>STREET (3XX)</v>
      </c>
    </row>
    <row r="547" spans="1:79" s="39" customFormat="1" ht="15" customHeight="1">
      <c r="A547" s="23">
        <f t="shared" si="60"/>
        <v>545</v>
      </c>
      <c r="B547" s="306" t="s">
        <v>84</v>
      </c>
      <c r="C547" s="306" t="s">
        <v>1072</v>
      </c>
      <c r="D547" s="306" t="s">
        <v>4662</v>
      </c>
      <c r="E547" s="149" t="str">
        <f>CONCATENATE(LEFT(D547,5),VLOOKUP(CONCATENATE(N547,"x",O547),'PART NUMBER GUIDE'!$B$9:$C$45,2,FALSE),VLOOKUP(CONCATENATE(P547, V547), 'PART NUMBER GUIDE'!$Q$6:$R$84, 2, FALSE),VLOOKUP(Y547,'PART NUMBER GUIDE'!$J$8:$K$37,2, FALSE),IF(U547="N/A",IF(ABS(S547)&lt;10,"0"&amp;ABS(S547),ABS(S547)),CONCATENATE(LEFT(U547,1),RIGHT(U547,1))), F547, G547)</f>
        <v>MR31789088518</v>
      </c>
      <c r="F547" s="93"/>
      <c r="G547" s="93"/>
      <c r="H547" s="307" t="s">
        <v>4689</v>
      </c>
      <c r="I547" s="376">
        <v>44026</v>
      </c>
      <c r="J547" s="87" t="s">
        <v>1265</v>
      </c>
      <c r="K547" s="400">
        <v>408.5</v>
      </c>
      <c r="L547" s="95">
        <f t="shared" si="66"/>
        <v>408.5</v>
      </c>
      <c r="M547" s="402"/>
      <c r="N547" s="300">
        <v>18</v>
      </c>
      <c r="O547" s="8">
        <v>9</v>
      </c>
      <c r="P547" s="105" t="str">
        <f t="shared" si="62"/>
        <v>8x180</v>
      </c>
      <c r="Q547" s="301">
        <v>8</v>
      </c>
      <c r="R547" s="300">
        <v>180</v>
      </c>
      <c r="S547" s="300">
        <v>18</v>
      </c>
      <c r="T547" s="17">
        <v>5.75</v>
      </c>
      <c r="U547" s="309" t="s">
        <v>85</v>
      </c>
      <c r="V547" s="17">
        <v>130.81</v>
      </c>
      <c r="W547" s="8">
        <v>34.1</v>
      </c>
      <c r="X547" s="52">
        <v>3640</v>
      </c>
      <c r="Y547" s="80" t="s">
        <v>2309</v>
      </c>
      <c r="Z547" s="302" t="s">
        <v>3002</v>
      </c>
      <c r="AA547" s="369" t="str">
        <f t="shared" si="63"/>
        <v>18x9, 8x180, 18 OS</v>
      </c>
      <c r="AB547" s="83" t="s">
        <v>1641</v>
      </c>
      <c r="AC547" s="92">
        <f>_xlfn.IFNA(VLOOKUP(AB547,ACCESSORIES!F:K,6,FALSE),"N/A")</f>
        <v>33</v>
      </c>
      <c r="AD547" s="89" t="s">
        <v>85</v>
      </c>
      <c r="AE547" s="82" t="s">
        <v>85</v>
      </c>
      <c r="AF547" s="14" t="s">
        <v>3020</v>
      </c>
      <c r="AG547" s="82" t="s">
        <v>1541</v>
      </c>
      <c r="AH547" s="9">
        <f>_xlfn.IFNA(VLOOKUP(AG547,ACCESSORIES!F:K,6,FALSE),"N/A")</f>
        <v>1.1000000000000001</v>
      </c>
      <c r="AI547" s="105" t="s">
        <v>266</v>
      </c>
      <c r="AJ547" s="105" t="s">
        <v>85</v>
      </c>
      <c r="AK547" s="3" t="s">
        <v>85</v>
      </c>
      <c r="AL547" s="105" t="s">
        <v>85</v>
      </c>
      <c r="AM547" s="301">
        <v>16.100000000000001</v>
      </c>
      <c r="AN547" s="301">
        <v>210</v>
      </c>
      <c r="AO547" s="314">
        <v>3</v>
      </c>
      <c r="AP547" s="314">
        <v>3</v>
      </c>
      <c r="AQ547" s="314">
        <v>36</v>
      </c>
      <c r="AR547" s="314">
        <v>65</v>
      </c>
      <c r="AS547" s="314">
        <v>219</v>
      </c>
      <c r="AT547" s="315">
        <v>217</v>
      </c>
      <c r="AU547" s="86">
        <v>125</v>
      </c>
      <c r="AV547" s="55">
        <v>92</v>
      </c>
      <c r="AW547" s="55">
        <v>92</v>
      </c>
      <c r="AX547" s="312">
        <v>21</v>
      </c>
      <c r="AY547" s="3" t="s">
        <v>85</v>
      </c>
      <c r="AZ547" s="104" t="str">
        <f>_xlfn.IFNA(VLOOKUP(AY547,ACCESSORIES!F:K,6,FALSE),"N/A")</f>
        <v>N/A</v>
      </c>
      <c r="BA547" s="3" t="s">
        <v>85</v>
      </c>
      <c r="BB547" s="104" t="str">
        <f>_xlfn.IFNA(VLOOKUP(BA547,ACCESSORIES!F:K,6,FALSE),"N/A")</f>
        <v>N/A</v>
      </c>
      <c r="BC547" s="79">
        <v>39.17</v>
      </c>
      <c r="BD547" s="57">
        <v>20.6</v>
      </c>
      <c r="BE547" s="57">
        <v>20.6</v>
      </c>
      <c r="BF547" s="57">
        <v>11.4</v>
      </c>
      <c r="BG547" s="15">
        <v>36</v>
      </c>
      <c r="BH547" s="122" t="s">
        <v>3551</v>
      </c>
      <c r="BI547" s="51" t="s">
        <v>4217</v>
      </c>
      <c r="BJ547" s="300" t="s">
        <v>4233</v>
      </c>
      <c r="BK547" s="300" t="s">
        <v>5149</v>
      </c>
      <c r="BL547" s="300" t="s">
        <v>5906</v>
      </c>
      <c r="BM547" s="300" t="s">
        <v>5881</v>
      </c>
      <c r="BN547" s="298" t="s">
        <v>5907</v>
      </c>
      <c r="BO547" s="298" t="s">
        <v>5908</v>
      </c>
      <c r="BP547" s="298" t="s">
        <v>4480</v>
      </c>
      <c r="BQ547" s="298" t="s">
        <v>4235</v>
      </c>
      <c r="BR547" s="298"/>
      <c r="BS547" s="298"/>
      <c r="BT547" s="417" t="s">
        <v>5200</v>
      </c>
      <c r="BU547" s="418" t="s">
        <v>5201</v>
      </c>
      <c r="BV547" s="417" t="s">
        <v>5202</v>
      </c>
      <c r="BW547" s="418" t="s">
        <v>5203</v>
      </c>
      <c r="BX547" s="96" t="str">
        <f t="shared" si="61"/>
        <v>MR317, 18x9, +18mm Offset, 8x180, 130.81mm Centerbore, Matte Black</v>
      </c>
      <c r="BY547" s="83" t="s">
        <v>4044</v>
      </c>
      <c r="BZ547" s="83" t="s">
        <v>4045</v>
      </c>
      <c r="CA547" s="83" t="str">
        <f t="shared" si="67"/>
        <v>STREET (3XX)</v>
      </c>
    </row>
    <row r="548" spans="1:79" s="39" customFormat="1" ht="15" customHeight="1">
      <c r="A548" s="23">
        <f t="shared" si="60"/>
        <v>546</v>
      </c>
      <c r="B548" s="306" t="s">
        <v>84</v>
      </c>
      <c r="C548" s="306" t="s">
        <v>1072</v>
      </c>
      <c r="D548" s="306" t="s">
        <v>4662</v>
      </c>
      <c r="E548" s="149" t="str">
        <f>CONCATENATE(LEFT(D548,5),VLOOKUP(CONCATENATE(N548,"x",O548),'PART NUMBER GUIDE'!$B$9:$C$45,2,FALSE),VLOOKUP(CONCATENATE(P548, V548), 'PART NUMBER GUIDE'!$Q$6:$R$84, 2, FALSE),VLOOKUP(Y548,'PART NUMBER GUIDE'!$J$8:$K$37,2, FALSE),IF(U548="N/A",IF(ABS(S548)&lt;10,"0"&amp;ABS(S548),ABS(S548)),CONCATENATE(LEFT(U548,1),RIGHT(U548,1))), F548, G548)</f>
        <v>MR31789088818</v>
      </c>
      <c r="F548" s="93"/>
      <c r="G548" s="93"/>
      <c r="H548" s="307" t="s">
        <v>4690</v>
      </c>
      <c r="I548" s="376">
        <v>44026</v>
      </c>
      <c r="J548" s="43" t="s">
        <v>4038</v>
      </c>
      <c r="K548" s="400">
        <v>408.5</v>
      </c>
      <c r="L548" s="95" t="str">
        <f t="shared" si="66"/>
        <v/>
      </c>
      <c r="M548" s="402"/>
      <c r="N548" s="300">
        <v>18</v>
      </c>
      <c r="O548" s="8">
        <v>9</v>
      </c>
      <c r="P548" s="105" t="str">
        <f t="shared" si="62"/>
        <v>8x180</v>
      </c>
      <c r="Q548" s="301">
        <v>8</v>
      </c>
      <c r="R548" s="300">
        <v>180</v>
      </c>
      <c r="S548" s="300">
        <v>18</v>
      </c>
      <c r="T548" s="17">
        <v>5.75</v>
      </c>
      <c r="U548" s="309" t="s">
        <v>85</v>
      </c>
      <c r="V548" s="17">
        <v>130.81</v>
      </c>
      <c r="W548" s="8">
        <v>34.54</v>
      </c>
      <c r="X548" s="52">
        <v>3640</v>
      </c>
      <c r="Y548" s="12" t="s">
        <v>2237</v>
      </c>
      <c r="Z548" s="12" t="s">
        <v>3007</v>
      </c>
      <c r="AA548" s="369" t="str">
        <f t="shared" si="63"/>
        <v>18x9, 8x180, 18 OS</v>
      </c>
      <c r="AB548" s="83" t="s">
        <v>1641</v>
      </c>
      <c r="AC548" s="92">
        <f>_xlfn.IFNA(VLOOKUP(AB548,ACCESSORIES!F:K,6,FALSE),"N/A")</f>
        <v>33</v>
      </c>
      <c r="AD548" s="89" t="s">
        <v>85</v>
      </c>
      <c r="AE548" s="82" t="s">
        <v>85</v>
      </c>
      <c r="AF548" s="14" t="s">
        <v>3020</v>
      </c>
      <c r="AG548" s="82" t="s">
        <v>1541</v>
      </c>
      <c r="AH548" s="9">
        <f>_xlfn.IFNA(VLOOKUP(AG548,ACCESSORIES!F:K,6,FALSE),"N/A")</f>
        <v>1.1000000000000001</v>
      </c>
      <c r="AI548" s="105" t="s">
        <v>266</v>
      </c>
      <c r="AJ548" s="105" t="s">
        <v>85</v>
      </c>
      <c r="AK548" s="3" t="s">
        <v>85</v>
      </c>
      <c r="AL548" s="105" t="s">
        <v>85</v>
      </c>
      <c r="AM548" s="301">
        <v>16.100000000000001</v>
      </c>
      <c r="AN548" s="301">
        <v>210</v>
      </c>
      <c r="AO548" s="314">
        <v>3</v>
      </c>
      <c r="AP548" s="314">
        <v>3</v>
      </c>
      <c r="AQ548" s="314">
        <v>36</v>
      </c>
      <c r="AR548" s="314">
        <v>65</v>
      </c>
      <c r="AS548" s="314">
        <v>219</v>
      </c>
      <c r="AT548" s="315">
        <v>217</v>
      </c>
      <c r="AU548" s="86">
        <v>125</v>
      </c>
      <c r="AV548" s="55">
        <v>92</v>
      </c>
      <c r="AW548" s="55">
        <v>92</v>
      </c>
      <c r="AX548" s="312">
        <v>21</v>
      </c>
      <c r="AY548" s="3" t="s">
        <v>85</v>
      </c>
      <c r="AZ548" s="104" t="str">
        <f>_xlfn.IFNA(VLOOKUP(AY548,ACCESSORIES!F:K,6,FALSE),"N/A")</f>
        <v>N/A</v>
      </c>
      <c r="BA548" s="3" t="s">
        <v>85</v>
      </c>
      <c r="BB548" s="104" t="str">
        <f>_xlfn.IFNA(VLOOKUP(BA548,ACCESSORIES!F:K,6,FALSE),"N/A")</f>
        <v>N/A</v>
      </c>
      <c r="BC548" s="79">
        <v>39.5</v>
      </c>
      <c r="BD548" s="57">
        <v>20.6</v>
      </c>
      <c r="BE548" s="57">
        <v>20.6</v>
      </c>
      <c r="BF548" s="57">
        <v>11.4</v>
      </c>
      <c r="BG548" s="15">
        <v>36</v>
      </c>
      <c r="BH548" s="122" t="s">
        <v>3551</v>
      </c>
      <c r="BI548" s="51" t="s">
        <v>4217</v>
      </c>
      <c r="BJ548" s="300" t="s">
        <v>4233</v>
      </c>
      <c r="BK548" s="300" t="s">
        <v>5149</v>
      </c>
      <c r="BL548" s="300" t="s">
        <v>5906</v>
      </c>
      <c r="BM548" s="300" t="s">
        <v>5881</v>
      </c>
      <c r="BN548" s="298" t="s">
        <v>5907</v>
      </c>
      <c r="BO548" s="298" t="s">
        <v>5908</v>
      </c>
      <c r="BP548" s="298" t="s">
        <v>4480</v>
      </c>
      <c r="BQ548" s="298" t="s">
        <v>4235</v>
      </c>
      <c r="BR548" s="298"/>
      <c r="BS548" s="298"/>
      <c r="BT548" s="417" t="s">
        <v>5212</v>
      </c>
      <c r="BU548" s="418" t="s">
        <v>5213</v>
      </c>
      <c r="BV548" s="417" t="s">
        <v>5214</v>
      </c>
      <c r="BW548" s="418" t="s">
        <v>5215</v>
      </c>
      <c r="BX548" s="96" t="str">
        <f t="shared" si="61"/>
        <v>CLOSEOUT - MR317, 18x9, +18mm Offset, 8x180, 130.81mm Centerbore, Titanium</v>
      </c>
      <c r="BY548" s="83" t="s">
        <v>4044</v>
      </c>
      <c r="BZ548" s="83" t="s">
        <v>4045</v>
      </c>
      <c r="CA548" s="83" t="str">
        <f t="shared" si="67"/>
        <v>STREET (3XX)</v>
      </c>
    </row>
    <row r="549" spans="1:79" s="39" customFormat="1" ht="15" customHeight="1">
      <c r="A549" s="23">
        <f t="shared" si="60"/>
        <v>547</v>
      </c>
      <c r="B549" s="306" t="s">
        <v>84</v>
      </c>
      <c r="C549" s="306" t="s">
        <v>1072</v>
      </c>
      <c r="D549" s="306" t="s">
        <v>4662</v>
      </c>
      <c r="E549" s="149" t="str">
        <f>CONCATENATE(LEFT(D549,5),VLOOKUP(CONCATENATE(N549,"x",O549),'PART NUMBER GUIDE'!$B$9:$C$45,2,FALSE),VLOOKUP(CONCATENATE(P549, V549), 'PART NUMBER GUIDE'!$Q$6:$R$84, 2, FALSE),VLOOKUP(Y549,'PART NUMBER GUIDE'!$J$8:$K$37,2, FALSE),IF(U549="N/A",IF(ABS(S549)&lt;10,"0"&amp;ABS(S549),ABS(S549)),CONCATENATE(LEFT(U549,1),RIGHT(U549,1))), F549, G549)</f>
        <v>MR31789060503</v>
      </c>
      <c r="F549" s="93"/>
      <c r="G549" s="93"/>
      <c r="H549" s="307" t="s">
        <v>4691</v>
      </c>
      <c r="I549" s="376">
        <v>44026</v>
      </c>
      <c r="J549" s="87" t="s">
        <v>1265</v>
      </c>
      <c r="K549" s="400">
        <v>379.5</v>
      </c>
      <c r="L549" s="95">
        <f t="shared" si="66"/>
        <v>379.5</v>
      </c>
      <c r="M549" s="402"/>
      <c r="N549" s="300">
        <v>18</v>
      </c>
      <c r="O549" s="8">
        <v>9</v>
      </c>
      <c r="P549" s="105" t="str">
        <f t="shared" si="62"/>
        <v>6x5.5</v>
      </c>
      <c r="Q549" s="301">
        <v>6</v>
      </c>
      <c r="R549" s="300">
        <v>5.5</v>
      </c>
      <c r="S549" s="300">
        <v>3</v>
      </c>
      <c r="T549" s="305">
        <v>5.0999999999999996</v>
      </c>
      <c r="U549" s="309" t="s">
        <v>85</v>
      </c>
      <c r="V549" s="17">
        <v>106.25</v>
      </c>
      <c r="W549" s="8">
        <v>33.770000000000003</v>
      </c>
      <c r="X549" s="52">
        <v>2650</v>
      </c>
      <c r="Y549" s="80" t="s">
        <v>2309</v>
      </c>
      <c r="Z549" s="302" t="s">
        <v>3002</v>
      </c>
      <c r="AA549" s="369" t="str">
        <f t="shared" si="63"/>
        <v>18x9, 6x5.5, 3 OS</v>
      </c>
      <c r="AB549" s="83" t="s">
        <v>1642</v>
      </c>
      <c r="AC549" s="92">
        <f>_xlfn.IFNA(VLOOKUP(AB549,ACCESSORIES!F:K,6,FALSE),"N/A")</f>
        <v>22</v>
      </c>
      <c r="AD549" s="89" t="s">
        <v>85</v>
      </c>
      <c r="AE549" s="82" t="s">
        <v>85</v>
      </c>
      <c r="AF549" s="82" t="s">
        <v>85</v>
      </c>
      <c r="AG549" s="82" t="s">
        <v>1541</v>
      </c>
      <c r="AH549" s="9">
        <f>_xlfn.IFNA(VLOOKUP(AG549,ACCESSORIES!F:K,6,FALSE),"N/A")</f>
        <v>1.1000000000000001</v>
      </c>
      <c r="AI549" s="14" t="s">
        <v>265</v>
      </c>
      <c r="AJ549" s="84" t="s">
        <v>1712</v>
      </c>
      <c r="AK549" s="41">
        <f>VLOOKUP(AJ549,ACCESSORIES!F:K,6,FALSE)</f>
        <v>2.75</v>
      </c>
      <c r="AL549" s="14">
        <v>78.3</v>
      </c>
      <c r="AM549" s="301">
        <v>16.100000000000001</v>
      </c>
      <c r="AN549" s="301">
        <v>175</v>
      </c>
      <c r="AO549" s="314">
        <v>6</v>
      </c>
      <c r="AP549" s="314">
        <v>34</v>
      </c>
      <c r="AQ549" s="314">
        <v>57</v>
      </c>
      <c r="AR549" s="314">
        <v>70</v>
      </c>
      <c r="AS549" s="314">
        <v>221</v>
      </c>
      <c r="AT549" s="315">
        <v>217</v>
      </c>
      <c r="AU549" s="315">
        <v>106.25</v>
      </c>
      <c r="AV549" s="55">
        <v>54</v>
      </c>
      <c r="AW549" s="55">
        <v>54</v>
      </c>
      <c r="AX549" s="312">
        <v>21</v>
      </c>
      <c r="AY549" s="3" t="s">
        <v>85</v>
      </c>
      <c r="AZ549" s="104" t="str">
        <f>_xlfn.IFNA(VLOOKUP(AY549,ACCESSORIES!F:K,6,FALSE),"N/A")</f>
        <v>N/A</v>
      </c>
      <c r="BA549" s="3" t="s">
        <v>85</v>
      </c>
      <c r="BB549" s="104" t="str">
        <f>_xlfn.IFNA(VLOOKUP(BA549,ACCESSORIES!F:K,6,FALSE),"N/A")</f>
        <v>N/A</v>
      </c>
      <c r="BC549" s="79">
        <v>38.619999999999997</v>
      </c>
      <c r="BD549" s="57">
        <v>20.6</v>
      </c>
      <c r="BE549" s="57">
        <v>20.6</v>
      </c>
      <c r="BF549" s="57">
        <v>11.4</v>
      </c>
      <c r="BG549" s="15">
        <v>36</v>
      </c>
      <c r="BH549" s="122" t="s">
        <v>3551</v>
      </c>
      <c r="BI549" s="51" t="s">
        <v>4217</v>
      </c>
      <c r="BJ549" s="300" t="s">
        <v>4233</v>
      </c>
      <c r="BK549" s="300" t="s">
        <v>5149</v>
      </c>
      <c r="BL549" s="300" t="s">
        <v>5906</v>
      </c>
      <c r="BM549" s="300" t="s">
        <v>5881</v>
      </c>
      <c r="BN549" s="298" t="s">
        <v>5907</v>
      </c>
      <c r="BO549" s="298" t="s">
        <v>5908</v>
      </c>
      <c r="BP549" s="298" t="s">
        <v>4480</v>
      </c>
      <c r="BQ549" s="298" t="s">
        <v>4235</v>
      </c>
      <c r="BR549" s="298"/>
      <c r="BS549" s="298"/>
      <c r="BT549" s="417" t="s">
        <v>5196</v>
      </c>
      <c r="BU549" s="418" t="s">
        <v>5197</v>
      </c>
      <c r="BV549" s="417" t="s">
        <v>5198</v>
      </c>
      <c r="BW549" s="418" t="s">
        <v>5199</v>
      </c>
      <c r="BX549" s="96" t="str">
        <f t="shared" si="61"/>
        <v>MR317, 18x9, +3mm Offset, 6x5.5, 106.25mm Centerbore, Matte Black</v>
      </c>
      <c r="BY549" s="83" t="s">
        <v>4044</v>
      </c>
      <c r="BZ549" s="83" t="s">
        <v>4045</v>
      </c>
      <c r="CA549" s="83" t="str">
        <f t="shared" si="67"/>
        <v>STREET (3XX)</v>
      </c>
    </row>
    <row r="550" spans="1:79" s="39" customFormat="1" ht="15" customHeight="1">
      <c r="A550" s="23">
        <f t="shared" si="60"/>
        <v>548</v>
      </c>
      <c r="B550" s="306" t="s">
        <v>84</v>
      </c>
      <c r="C550" s="306" t="s">
        <v>1072</v>
      </c>
      <c r="D550" s="306" t="s">
        <v>4662</v>
      </c>
      <c r="E550" s="149" t="str">
        <f>CONCATENATE(LEFT(D550,5),VLOOKUP(CONCATENATE(N550,"x",O550),'PART NUMBER GUIDE'!$B$9:$C$45,2,FALSE),VLOOKUP(CONCATENATE(P550, V550), 'PART NUMBER GUIDE'!$Q$6:$R$84, 2, FALSE),VLOOKUP(Y550,'PART NUMBER GUIDE'!$J$8:$K$37,2, FALSE),IF(U550="N/A",IF(ABS(S550)&lt;10,"0"&amp;ABS(S550),ABS(S550)),CONCATENATE(LEFT(U550,1),RIGHT(U550,1))), F550, G550)</f>
        <v>MR31789060803</v>
      </c>
      <c r="F550" s="93"/>
      <c r="G550" s="93"/>
      <c r="H550" s="307" t="s">
        <v>4692</v>
      </c>
      <c r="I550" s="376">
        <v>44026</v>
      </c>
      <c r="J550" s="87" t="s">
        <v>1265</v>
      </c>
      <c r="K550" s="400">
        <v>379.5</v>
      </c>
      <c r="L550" s="95">
        <f t="shared" si="66"/>
        <v>379.5</v>
      </c>
      <c r="M550" s="402"/>
      <c r="N550" s="300">
        <v>18</v>
      </c>
      <c r="O550" s="8">
        <v>9</v>
      </c>
      <c r="P550" s="105" t="str">
        <f t="shared" si="62"/>
        <v>6x5.5</v>
      </c>
      <c r="Q550" s="301">
        <v>6</v>
      </c>
      <c r="R550" s="300">
        <v>5.5</v>
      </c>
      <c r="S550" s="300">
        <v>3</v>
      </c>
      <c r="T550" s="305">
        <v>5.0999999999999996</v>
      </c>
      <c r="U550" s="309" t="s">
        <v>85</v>
      </c>
      <c r="V550" s="17">
        <v>106.25</v>
      </c>
      <c r="W550" s="8">
        <v>33.700000000000003</v>
      </c>
      <c r="X550" s="52">
        <v>2650</v>
      </c>
      <c r="Y550" s="12" t="s">
        <v>2237</v>
      </c>
      <c r="Z550" s="12" t="s">
        <v>3007</v>
      </c>
      <c r="AA550" s="369" t="str">
        <f t="shared" si="63"/>
        <v>18x9, 6x5.5, 3 OS</v>
      </c>
      <c r="AB550" s="83" t="s">
        <v>1642</v>
      </c>
      <c r="AC550" s="92">
        <f>_xlfn.IFNA(VLOOKUP(AB550,ACCESSORIES!F:K,6,FALSE),"N/A")</f>
        <v>22</v>
      </c>
      <c r="AD550" s="89" t="s">
        <v>85</v>
      </c>
      <c r="AE550" s="82" t="s">
        <v>85</v>
      </c>
      <c r="AF550" s="82" t="s">
        <v>85</v>
      </c>
      <c r="AG550" s="82" t="s">
        <v>1541</v>
      </c>
      <c r="AH550" s="9">
        <f>_xlfn.IFNA(VLOOKUP(AG550,ACCESSORIES!F:K,6,FALSE),"N/A")</f>
        <v>1.1000000000000001</v>
      </c>
      <c r="AI550" s="14" t="s">
        <v>265</v>
      </c>
      <c r="AJ550" s="84" t="s">
        <v>1712</v>
      </c>
      <c r="AK550" s="41">
        <f>VLOOKUP(AJ550,ACCESSORIES!F:K,6,FALSE)</f>
        <v>2.75</v>
      </c>
      <c r="AL550" s="14">
        <v>78.3</v>
      </c>
      <c r="AM550" s="301">
        <v>16.100000000000001</v>
      </c>
      <c r="AN550" s="301">
        <v>175</v>
      </c>
      <c r="AO550" s="314">
        <v>6</v>
      </c>
      <c r="AP550" s="314">
        <v>34</v>
      </c>
      <c r="AQ550" s="314">
        <v>57</v>
      </c>
      <c r="AR550" s="314">
        <v>70</v>
      </c>
      <c r="AS550" s="314">
        <v>221</v>
      </c>
      <c r="AT550" s="315">
        <v>217</v>
      </c>
      <c r="AU550" s="315">
        <v>106.25</v>
      </c>
      <c r="AV550" s="55">
        <v>54</v>
      </c>
      <c r="AW550" s="55">
        <v>54</v>
      </c>
      <c r="AX550" s="312">
        <v>21</v>
      </c>
      <c r="AY550" s="3" t="s">
        <v>85</v>
      </c>
      <c r="AZ550" s="104" t="str">
        <f>_xlfn.IFNA(VLOOKUP(AY550,ACCESSORIES!F:K,6,FALSE),"N/A")</f>
        <v>N/A</v>
      </c>
      <c r="BA550" s="3" t="s">
        <v>85</v>
      </c>
      <c r="BB550" s="104" t="str">
        <f>_xlfn.IFNA(VLOOKUP(BA550,ACCESSORIES!F:K,6,FALSE),"N/A")</f>
        <v>N/A</v>
      </c>
      <c r="BC550" s="79">
        <v>37.700000000000003</v>
      </c>
      <c r="BD550" s="57">
        <v>20.6</v>
      </c>
      <c r="BE550" s="57">
        <v>20.6</v>
      </c>
      <c r="BF550" s="57">
        <v>11.4</v>
      </c>
      <c r="BG550" s="15">
        <v>36</v>
      </c>
      <c r="BH550" s="122" t="s">
        <v>3551</v>
      </c>
      <c r="BI550" s="51" t="s">
        <v>4217</v>
      </c>
      <c r="BJ550" s="300" t="s">
        <v>4233</v>
      </c>
      <c r="BK550" s="300" t="s">
        <v>5149</v>
      </c>
      <c r="BL550" s="300" t="s">
        <v>5906</v>
      </c>
      <c r="BM550" s="300" t="s">
        <v>5881</v>
      </c>
      <c r="BN550" s="298" t="s">
        <v>5907</v>
      </c>
      <c r="BO550" s="298" t="s">
        <v>5908</v>
      </c>
      <c r="BP550" s="298" t="s">
        <v>4480</v>
      </c>
      <c r="BQ550" s="298" t="s">
        <v>4235</v>
      </c>
      <c r="BR550" s="298"/>
      <c r="BS550" s="298"/>
      <c r="BT550" s="417" t="s">
        <v>5208</v>
      </c>
      <c r="BU550" s="418" t="s">
        <v>5209</v>
      </c>
      <c r="BV550" s="417" t="s">
        <v>5210</v>
      </c>
      <c r="BW550" s="418" t="s">
        <v>5211</v>
      </c>
      <c r="BX550" s="96" t="str">
        <f t="shared" si="61"/>
        <v>MR317, 18x9, +3mm Offset, 6x5.5, 106.25mm Centerbore, Titanium</v>
      </c>
      <c r="BY550" s="83" t="s">
        <v>4044</v>
      </c>
      <c r="BZ550" s="83" t="s">
        <v>4045</v>
      </c>
      <c r="CA550" s="83" t="str">
        <f t="shared" si="67"/>
        <v>STREET (3XX)</v>
      </c>
    </row>
    <row r="551" spans="1:79" s="39" customFormat="1" ht="15" customHeight="1">
      <c r="A551" s="23">
        <f t="shared" si="60"/>
        <v>549</v>
      </c>
      <c r="B551" s="306" t="s">
        <v>84</v>
      </c>
      <c r="C551" s="306" t="s">
        <v>1072</v>
      </c>
      <c r="D551" s="306" t="s">
        <v>4662</v>
      </c>
      <c r="E551" s="149" t="str">
        <f>CONCATENATE(LEFT(D551,5),VLOOKUP(CONCATENATE(N551,"x",O551),'PART NUMBER GUIDE'!$B$9:$C$45,2,FALSE),VLOOKUP(CONCATENATE(P551, V551), 'PART NUMBER GUIDE'!$Q$6:$R$84, 2, FALSE),VLOOKUP(Y551,'PART NUMBER GUIDE'!$J$8:$K$37,2, FALSE),IF(U551="N/A",IF(ABS(S551)&lt;10,"0"&amp;ABS(S551),ABS(S551)),CONCATENATE(LEFT(U551,1),RIGHT(U551,1))), F551, G551)</f>
        <v>MR31729058518</v>
      </c>
      <c r="F551" s="93"/>
      <c r="G551" s="93"/>
      <c r="H551" s="307" t="s">
        <v>4693</v>
      </c>
      <c r="I551" s="376">
        <v>44026</v>
      </c>
      <c r="J551" s="87" t="s">
        <v>1265</v>
      </c>
      <c r="K551" s="400">
        <v>430.5</v>
      </c>
      <c r="L551" s="95">
        <f t="shared" si="66"/>
        <v>430.5</v>
      </c>
      <c r="M551" s="402"/>
      <c r="N551" s="300">
        <v>20</v>
      </c>
      <c r="O551" s="8">
        <v>9</v>
      </c>
      <c r="P551" s="105" t="str">
        <f t="shared" si="62"/>
        <v>5x150</v>
      </c>
      <c r="Q551" s="301">
        <v>5</v>
      </c>
      <c r="R551" s="300">
        <v>150</v>
      </c>
      <c r="S551" s="300">
        <v>18</v>
      </c>
      <c r="T551" s="17">
        <v>5.75</v>
      </c>
      <c r="U551" s="309" t="s">
        <v>85</v>
      </c>
      <c r="V551" s="17">
        <v>110.5</v>
      </c>
      <c r="W551" s="8">
        <v>38.6</v>
      </c>
      <c r="X551" s="52">
        <v>2650</v>
      </c>
      <c r="Y551" s="80" t="s">
        <v>2309</v>
      </c>
      <c r="Z551" s="302" t="s">
        <v>3002</v>
      </c>
      <c r="AA551" s="369" t="str">
        <f t="shared" si="63"/>
        <v>20x9, 5x150, 18 OS</v>
      </c>
      <c r="AB551" s="83" t="s">
        <v>1642</v>
      </c>
      <c r="AC551" s="92">
        <f>_xlfn.IFNA(VLOOKUP(AB551,ACCESSORIES!F:K,6,FALSE),"N/A")</f>
        <v>22</v>
      </c>
      <c r="AD551" s="89" t="s">
        <v>85</v>
      </c>
      <c r="AE551" s="82" t="s">
        <v>85</v>
      </c>
      <c r="AF551" s="82" t="s">
        <v>85</v>
      </c>
      <c r="AG551" s="82" t="s">
        <v>1541</v>
      </c>
      <c r="AH551" s="9">
        <f>_xlfn.IFNA(VLOOKUP(AG551,ACCESSORIES!F:K,6,FALSE),"N/A")</f>
        <v>1.1000000000000001</v>
      </c>
      <c r="AI551" s="105" t="s">
        <v>266</v>
      </c>
      <c r="AJ551" s="105" t="s">
        <v>85</v>
      </c>
      <c r="AK551" s="3" t="s">
        <v>85</v>
      </c>
      <c r="AL551" s="105" t="s">
        <v>85</v>
      </c>
      <c r="AM551" s="301">
        <v>16.100000000000001</v>
      </c>
      <c r="AN551" s="301">
        <v>180</v>
      </c>
      <c r="AO551" s="314">
        <v>3</v>
      </c>
      <c r="AP551" s="314">
        <v>22</v>
      </c>
      <c r="AQ551" s="314">
        <v>38</v>
      </c>
      <c r="AR551" s="314">
        <v>58</v>
      </c>
      <c r="AS551" s="314">
        <v>245</v>
      </c>
      <c r="AT551" s="315">
        <v>241</v>
      </c>
      <c r="AU551" s="315">
        <v>106.25</v>
      </c>
      <c r="AV551" s="55">
        <v>39</v>
      </c>
      <c r="AW551" s="55">
        <v>39</v>
      </c>
      <c r="AX551" s="312">
        <v>21</v>
      </c>
      <c r="AY551" s="3" t="s">
        <v>85</v>
      </c>
      <c r="AZ551" s="104" t="str">
        <f>_xlfn.IFNA(VLOOKUP(AY551,ACCESSORIES!F:K,6,FALSE),"N/A")</f>
        <v>N/A</v>
      </c>
      <c r="BA551" s="3" t="s">
        <v>85</v>
      </c>
      <c r="BB551" s="104" t="str">
        <f>_xlfn.IFNA(VLOOKUP(BA551,ACCESSORIES!F:K,6,FALSE),"N/A")</f>
        <v>N/A</v>
      </c>
      <c r="BC551" s="79">
        <v>42.6</v>
      </c>
      <c r="BD551" s="57">
        <v>22.6</v>
      </c>
      <c r="BE551" s="57">
        <v>22.6</v>
      </c>
      <c r="BF551" s="57">
        <v>11.6</v>
      </c>
      <c r="BG551" s="82">
        <v>24</v>
      </c>
      <c r="BH551" s="122" t="s">
        <v>3551</v>
      </c>
      <c r="BI551" s="51" t="s">
        <v>4217</v>
      </c>
      <c r="BJ551" s="300" t="s">
        <v>4233</v>
      </c>
      <c r="BK551" s="300" t="s">
        <v>5149</v>
      </c>
      <c r="BL551" s="300" t="s">
        <v>5906</v>
      </c>
      <c r="BM551" s="300" t="s">
        <v>5881</v>
      </c>
      <c r="BN551" s="298" t="s">
        <v>5907</v>
      </c>
      <c r="BO551" s="298" t="s">
        <v>5908</v>
      </c>
      <c r="BP551" s="298" t="s">
        <v>4480</v>
      </c>
      <c r="BQ551" s="298" t="s">
        <v>4235</v>
      </c>
      <c r="BR551" s="298"/>
      <c r="BS551" s="298"/>
      <c r="BT551" s="417" t="s">
        <v>5204</v>
      </c>
      <c r="BU551" s="418" t="s">
        <v>5205</v>
      </c>
      <c r="BV551" s="417" t="s">
        <v>5206</v>
      </c>
      <c r="BW551" s="418" t="s">
        <v>5207</v>
      </c>
      <c r="BX551" s="96" t="str">
        <f t="shared" si="61"/>
        <v>MR317, 20x9, +18mm Offset, 5x150, 110.5mm Centerbore, Matte Black</v>
      </c>
      <c r="BY551" s="83" t="s">
        <v>4044</v>
      </c>
      <c r="BZ551" s="83" t="s">
        <v>4045</v>
      </c>
      <c r="CA551" s="83" t="str">
        <f t="shared" si="67"/>
        <v>STREET (3XX)</v>
      </c>
    </row>
    <row r="552" spans="1:79" s="39" customFormat="1" ht="15" customHeight="1">
      <c r="A552" s="23">
        <f t="shared" si="60"/>
        <v>550</v>
      </c>
      <c r="B552" s="306" t="s">
        <v>84</v>
      </c>
      <c r="C552" s="306" t="s">
        <v>1072</v>
      </c>
      <c r="D552" s="306" t="s">
        <v>4662</v>
      </c>
      <c r="E552" s="149" t="str">
        <f>CONCATENATE(LEFT(D552,5),VLOOKUP(CONCATENATE(N552,"x",O552),'PART NUMBER GUIDE'!$B$9:$C$45,2,FALSE),VLOOKUP(CONCATENATE(P552, V552), 'PART NUMBER GUIDE'!$Q$6:$R$84, 2, FALSE),VLOOKUP(Y552,'PART NUMBER GUIDE'!$J$8:$K$37,2, FALSE),IF(U552="N/A",IF(ABS(S552)&lt;10,"0"&amp;ABS(S552),ABS(S552)),CONCATENATE(LEFT(U552,1),RIGHT(U552,1))), F552, G552)</f>
        <v>MR31729058818</v>
      </c>
      <c r="F552" s="93"/>
      <c r="G552" s="93"/>
      <c r="H552" s="307" t="s">
        <v>4694</v>
      </c>
      <c r="I552" s="376">
        <v>44026</v>
      </c>
      <c r="J552" s="305" t="s">
        <v>1265</v>
      </c>
      <c r="K552" s="400">
        <v>430.5</v>
      </c>
      <c r="L552" s="95">
        <f t="shared" si="66"/>
        <v>430.5</v>
      </c>
      <c r="M552" s="402"/>
      <c r="N552" s="300">
        <v>20</v>
      </c>
      <c r="O552" s="8">
        <v>9</v>
      </c>
      <c r="P552" s="105" t="str">
        <f t="shared" si="62"/>
        <v>5x150</v>
      </c>
      <c r="Q552" s="301">
        <v>5</v>
      </c>
      <c r="R552" s="300">
        <v>150</v>
      </c>
      <c r="S552" s="300">
        <v>18</v>
      </c>
      <c r="T552" s="17">
        <v>5.75</v>
      </c>
      <c r="U552" s="309" t="s">
        <v>85</v>
      </c>
      <c r="V552" s="17">
        <v>110.5</v>
      </c>
      <c r="W552" s="8">
        <v>37.74</v>
      </c>
      <c r="X552" s="52">
        <v>2650</v>
      </c>
      <c r="Y552" s="12" t="s">
        <v>2237</v>
      </c>
      <c r="Z552" s="12" t="s">
        <v>3007</v>
      </c>
      <c r="AA552" s="369" t="str">
        <f t="shared" si="63"/>
        <v>20x9, 5x150, 18 OS</v>
      </c>
      <c r="AB552" s="83" t="s">
        <v>1642</v>
      </c>
      <c r="AC552" s="92">
        <f>_xlfn.IFNA(VLOOKUP(AB552,ACCESSORIES!F:K,6,FALSE),"N/A")</f>
        <v>22</v>
      </c>
      <c r="AD552" s="89" t="s">
        <v>85</v>
      </c>
      <c r="AE552" s="82" t="s">
        <v>85</v>
      </c>
      <c r="AF552" s="82" t="s">
        <v>85</v>
      </c>
      <c r="AG552" s="82" t="s">
        <v>1541</v>
      </c>
      <c r="AH552" s="9">
        <f>_xlfn.IFNA(VLOOKUP(AG552,ACCESSORIES!F:K,6,FALSE),"N/A")</f>
        <v>1.1000000000000001</v>
      </c>
      <c r="AI552" s="105" t="s">
        <v>266</v>
      </c>
      <c r="AJ552" s="105" t="s">
        <v>85</v>
      </c>
      <c r="AK552" s="3" t="s">
        <v>85</v>
      </c>
      <c r="AL552" s="105" t="s">
        <v>85</v>
      </c>
      <c r="AM552" s="301">
        <v>16.100000000000001</v>
      </c>
      <c r="AN552" s="301">
        <v>180</v>
      </c>
      <c r="AO552" s="314">
        <v>3</v>
      </c>
      <c r="AP552" s="314">
        <v>22</v>
      </c>
      <c r="AQ552" s="314">
        <v>38</v>
      </c>
      <c r="AR552" s="314">
        <v>58</v>
      </c>
      <c r="AS552" s="314">
        <v>245</v>
      </c>
      <c r="AT552" s="315">
        <v>241</v>
      </c>
      <c r="AU552" s="315">
        <v>106.25</v>
      </c>
      <c r="AV552" s="55">
        <v>39</v>
      </c>
      <c r="AW552" s="55">
        <v>39</v>
      </c>
      <c r="AX552" s="312">
        <v>21</v>
      </c>
      <c r="AY552" s="3" t="s">
        <v>85</v>
      </c>
      <c r="AZ552" s="104" t="str">
        <f>_xlfn.IFNA(VLOOKUP(AY552,ACCESSORIES!F:K,6,FALSE),"N/A")</f>
        <v>N/A</v>
      </c>
      <c r="BA552" s="3" t="s">
        <v>85</v>
      </c>
      <c r="BB552" s="104" t="str">
        <f>_xlfn.IFNA(VLOOKUP(BA552,ACCESSORIES!F:K,6,FALSE),"N/A")</f>
        <v>N/A</v>
      </c>
      <c r="BC552" s="79">
        <v>43.91</v>
      </c>
      <c r="BD552" s="57">
        <v>22.6</v>
      </c>
      <c r="BE552" s="57">
        <v>22.6</v>
      </c>
      <c r="BF552" s="57">
        <v>11.6</v>
      </c>
      <c r="BG552" s="82">
        <v>24</v>
      </c>
      <c r="BH552" s="122" t="s">
        <v>3551</v>
      </c>
      <c r="BI552" s="51" t="s">
        <v>4217</v>
      </c>
      <c r="BJ552" s="300" t="s">
        <v>4233</v>
      </c>
      <c r="BK552" s="300" t="s">
        <v>5149</v>
      </c>
      <c r="BL552" s="300" t="s">
        <v>5906</v>
      </c>
      <c r="BM552" s="300" t="s">
        <v>5881</v>
      </c>
      <c r="BN552" s="298" t="s">
        <v>5907</v>
      </c>
      <c r="BO552" s="298" t="s">
        <v>5908</v>
      </c>
      <c r="BP552" s="298" t="s">
        <v>4480</v>
      </c>
      <c r="BQ552" s="298" t="s">
        <v>4235</v>
      </c>
      <c r="BR552" s="298"/>
      <c r="BS552" s="298"/>
      <c r="BT552" s="417" t="s">
        <v>5204</v>
      </c>
      <c r="BU552" s="418" t="s">
        <v>5205</v>
      </c>
      <c r="BV552" s="417" t="s">
        <v>5206</v>
      </c>
      <c r="BW552" s="418" t="s">
        <v>5207</v>
      </c>
      <c r="BX552" s="96" t="str">
        <f t="shared" si="61"/>
        <v>MR317, 20x9, +18mm Offset, 5x150, 110.5mm Centerbore, Titanium</v>
      </c>
      <c r="BY552" s="83" t="s">
        <v>4044</v>
      </c>
      <c r="BZ552" s="83" t="s">
        <v>4045</v>
      </c>
      <c r="CA552" s="83" t="str">
        <f t="shared" si="67"/>
        <v>STREET (3XX)</v>
      </c>
    </row>
    <row r="553" spans="1:79" s="39" customFormat="1" ht="15" customHeight="1">
      <c r="A553" s="23">
        <f t="shared" si="60"/>
        <v>551</v>
      </c>
      <c r="B553" s="306" t="s">
        <v>84</v>
      </c>
      <c r="C553" s="306" t="s">
        <v>1072</v>
      </c>
      <c r="D553" s="306" t="s">
        <v>4662</v>
      </c>
      <c r="E553" s="149" t="str">
        <f>CONCATENATE(LEFT(D553,5),VLOOKUP(CONCATENATE(N553,"x",O553),'PART NUMBER GUIDE'!$B$9:$C$45,2,FALSE),VLOOKUP(CONCATENATE(P553, V553), 'PART NUMBER GUIDE'!$Q$6:$R$84, 2, FALSE),VLOOKUP(Y553,'PART NUMBER GUIDE'!$J$8:$K$37,2, FALSE),IF(U553="N/A",IF(ABS(S553)&lt;10,"0"&amp;ABS(S553),ABS(S553)),CONCATENATE(LEFT(U553,1),RIGHT(U553,1))), F553, G553)</f>
        <v>MR31729060518</v>
      </c>
      <c r="F553" s="93"/>
      <c r="G553" s="93"/>
      <c r="H553" s="307" t="s">
        <v>4695</v>
      </c>
      <c r="I553" s="376">
        <v>44026</v>
      </c>
      <c r="J553" s="87" t="s">
        <v>1265</v>
      </c>
      <c r="K553" s="400">
        <v>430.5</v>
      </c>
      <c r="L553" s="95">
        <f t="shared" si="66"/>
        <v>430.5</v>
      </c>
      <c r="M553" s="402"/>
      <c r="N553" s="300">
        <v>20</v>
      </c>
      <c r="O553" s="8">
        <v>9</v>
      </c>
      <c r="P553" s="105" t="str">
        <f t="shared" si="62"/>
        <v>6x5.5</v>
      </c>
      <c r="Q553" s="301">
        <v>6</v>
      </c>
      <c r="R553" s="300">
        <v>5.5</v>
      </c>
      <c r="S553" s="300">
        <v>18</v>
      </c>
      <c r="T553" s="17">
        <v>5.75</v>
      </c>
      <c r="U553" s="309" t="s">
        <v>85</v>
      </c>
      <c r="V553" s="17">
        <v>106.25</v>
      </c>
      <c r="W553" s="8">
        <v>37.409999999999997</v>
      </c>
      <c r="X553" s="52">
        <v>2650</v>
      </c>
      <c r="Y553" s="80" t="s">
        <v>2309</v>
      </c>
      <c r="Z553" s="302" t="s">
        <v>3002</v>
      </c>
      <c r="AA553" s="369" t="str">
        <f t="shared" si="63"/>
        <v>20x9, 6x5.5, 18 OS</v>
      </c>
      <c r="AB553" s="83" t="s">
        <v>1642</v>
      </c>
      <c r="AC553" s="92">
        <f>_xlfn.IFNA(VLOOKUP(AB553,ACCESSORIES!F:K,6,FALSE),"N/A")</f>
        <v>22</v>
      </c>
      <c r="AD553" s="89" t="s">
        <v>85</v>
      </c>
      <c r="AE553" s="82" t="s">
        <v>85</v>
      </c>
      <c r="AF553" s="82" t="s">
        <v>85</v>
      </c>
      <c r="AG553" s="82" t="s">
        <v>1541</v>
      </c>
      <c r="AH553" s="9">
        <f>_xlfn.IFNA(VLOOKUP(AG553,ACCESSORIES!F:K,6,FALSE),"N/A")</f>
        <v>1.1000000000000001</v>
      </c>
      <c r="AI553" s="14" t="s">
        <v>265</v>
      </c>
      <c r="AJ553" s="83" t="s">
        <v>1712</v>
      </c>
      <c r="AK553" s="41">
        <f>VLOOKUP(AJ553,ACCESSORIES!F:K,6,FALSE)</f>
        <v>2.75</v>
      </c>
      <c r="AL553" s="14">
        <v>78.3</v>
      </c>
      <c r="AM553" s="301">
        <v>16.100000000000001</v>
      </c>
      <c r="AN553" s="301">
        <v>175</v>
      </c>
      <c r="AO553" s="314">
        <v>5</v>
      </c>
      <c r="AP553" s="314">
        <v>22</v>
      </c>
      <c r="AQ553" s="314">
        <v>38</v>
      </c>
      <c r="AR553" s="314">
        <v>58</v>
      </c>
      <c r="AS553" s="314">
        <v>245</v>
      </c>
      <c r="AT553" s="315">
        <v>241</v>
      </c>
      <c r="AU553" s="315">
        <v>106.25</v>
      </c>
      <c r="AV553" s="55">
        <v>39</v>
      </c>
      <c r="AW553" s="55">
        <v>39</v>
      </c>
      <c r="AX553" s="312">
        <v>21</v>
      </c>
      <c r="AY553" s="3" t="s">
        <v>85</v>
      </c>
      <c r="AZ553" s="104" t="str">
        <f>_xlfn.IFNA(VLOOKUP(AY553,ACCESSORIES!F:K,6,FALSE),"N/A")</f>
        <v>N/A</v>
      </c>
      <c r="BA553" s="3" t="s">
        <v>85</v>
      </c>
      <c r="BB553" s="104" t="str">
        <f>_xlfn.IFNA(VLOOKUP(BA553,ACCESSORIES!F:K,6,FALSE),"N/A")</f>
        <v>N/A</v>
      </c>
      <c r="BC553" s="79">
        <v>42.92</v>
      </c>
      <c r="BD553" s="57">
        <v>22.6</v>
      </c>
      <c r="BE553" s="57">
        <v>22.6</v>
      </c>
      <c r="BF553" s="57">
        <v>11.6</v>
      </c>
      <c r="BG553" s="82">
        <v>24</v>
      </c>
      <c r="BH553" s="122" t="s">
        <v>3551</v>
      </c>
      <c r="BI553" s="51" t="s">
        <v>4217</v>
      </c>
      <c r="BJ553" s="300" t="s">
        <v>4233</v>
      </c>
      <c r="BK553" s="300" t="s">
        <v>5149</v>
      </c>
      <c r="BL553" s="300" t="s">
        <v>5906</v>
      </c>
      <c r="BM553" s="300" t="s">
        <v>5881</v>
      </c>
      <c r="BN553" s="298" t="s">
        <v>5907</v>
      </c>
      <c r="BO553" s="298" t="s">
        <v>5908</v>
      </c>
      <c r="BP553" s="298" t="s">
        <v>4480</v>
      </c>
      <c r="BQ553" s="298" t="s">
        <v>4235</v>
      </c>
      <c r="BR553" s="298"/>
      <c r="BS553" s="298"/>
      <c r="BT553" s="417" t="s">
        <v>5196</v>
      </c>
      <c r="BU553" s="418" t="s">
        <v>5197</v>
      </c>
      <c r="BV553" s="417" t="s">
        <v>5198</v>
      </c>
      <c r="BW553" s="418" t="s">
        <v>5199</v>
      </c>
      <c r="BX553" s="96" t="str">
        <f t="shared" si="61"/>
        <v>MR317, 20x9, +18mm Offset, 6x5.5, 106.25mm Centerbore, Matte Black</v>
      </c>
      <c r="BY553" s="83" t="s">
        <v>4044</v>
      </c>
      <c r="BZ553" s="83" t="s">
        <v>4045</v>
      </c>
      <c r="CA553" s="83" t="str">
        <f t="shared" si="67"/>
        <v>STREET (3XX)</v>
      </c>
    </row>
    <row r="554" spans="1:79" s="39" customFormat="1" ht="15" customHeight="1">
      <c r="A554" s="23">
        <f t="shared" si="60"/>
        <v>552</v>
      </c>
      <c r="B554" s="306" t="s">
        <v>84</v>
      </c>
      <c r="C554" s="306" t="s">
        <v>1072</v>
      </c>
      <c r="D554" s="306" t="s">
        <v>4662</v>
      </c>
      <c r="E554" s="149" t="str">
        <f>CONCATENATE(LEFT(D554,5),VLOOKUP(CONCATENATE(N554,"x",O554),'PART NUMBER GUIDE'!$B$9:$C$45,2,FALSE),VLOOKUP(CONCATENATE(P554, V554), 'PART NUMBER GUIDE'!$Q$6:$R$84, 2, FALSE),VLOOKUP(Y554,'PART NUMBER GUIDE'!$J$8:$K$37,2, FALSE),IF(U554="N/A",IF(ABS(S554)&lt;10,"0"&amp;ABS(S554),ABS(S554)),CONCATENATE(LEFT(U554,1),RIGHT(U554,1))), F554, G554)</f>
        <v>MR31729060818</v>
      </c>
      <c r="F554" s="93"/>
      <c r="G554" s="93"/>
      <c r="H554" s="307" t="s">
        <v>4696</v>
      </c>
      <c r="I554" s="376">
        <v>44026</v>
      </c>
      <c r="J554" s="305" t="s">
        <v>1265</v>
      </c>
      <c r="K554" s="400">
        <v>430.5</v>
      </c>
      <c r="L554" s="95">
        <f t="shared" si="66"/>
        <v>430.5</v>
      </c>
      <c r="M554" s="402"/>
      <c r="N554" s="300">
        <v>20</v>
      </c>
      <c r="O554" s="8">
        <v>9</v>
      </c>
      <c r="P554" s="105" t="str">
        <f t="shared" si="62"/>
        <v>6x5.5</v>
      </c>
      <c r="Q554" s="301">
        <v>6</v>
      </c>
      <c r="R554" s="300">
        <v>5.5</v>
      </c>
      <c r="S554" s="300">
        <v>18</v>
      </c>
      <c r="T554" s="17">
        <v>5.75</v>
      </c>
      <c r="U554" s="309" t="s">
        <v>85</v>
      </c>
      <c r="V554" s="17">
        <v>106.25</v>
      </c>
      <c r="W554" s="8">
        <v>38.6</v>
      </c>
      <c r="X554" s="52">
        <v>2650</v>
      </c>
      <c r="Y554" s="12" t="s">
        <v>2237</v>
      </c>
      <c r="Z554" s="12" t="s">
        <v>3007</v>
      </c>
      <c r="AA554" s="369" t="str">
        <f t="shared" si="63"/>
        <v>20x9, 6x5.5, 18 OS</v>
      </c>
      <c r="AB554" s="83" t="s">
        <v>1642</v>
      </c>
      <c r="AC554" s="92">
        <f>_xlfn.IFNA(VLOOKUP(AB554,ACCESSORIES!F:K,6,FALSE),"N/A")</f>
        <v>22</v>
      </c>
      <c r="AD554" s="89" t="s">
        <v>85</v>
      </c>
      <c r="AE554" s="82" t="s">
        <v>85</v>
      </c>
      <c r="AF554" s="82" t="s">
        <v>85</v>
      </c>
      <c r="AG554" s="82" t="s">
        <v>1541</v>
      </c>
      <c r="AH554" s="9">
        <f>_xlfn.IFNA(VLOOKUP(AG554,ACCESSORIES!F:K,6,FALSE),"N/A")</f>
        <v>1.1000000000000001</v>
      </c>
      <c r="AI554" s="14" t="s">
        <v>265</v>
      </c>
      <c r="AJ554" s="83" t="s">
        <v>1712</v>
      </c>
      <c r="AK554" s="41">
        <f>VLOOKUP(AJ554,ACCESSORIES!F:K,6,FALSE)</f>
        <v>2.75</v>
      </c>
      <c r="AL554" s="14">
        <v>78.3</v>
      </c>
      <c r="AM554" s="301">
        <v>16.100000000000001</v>
      </c>
      <c r="AN554" s="301">
        <v>175</v>
      </c>
      <c r="AO554" s="314">
        <v>5</v>
      </c>
      <c r="AP554" s="314">
        <v>22</v>
      </c>
      <c r="AQ554" s="314">
        <v>38</v>
      </c>
      <c r="AR554" s="314">
        <v>58</v>
      </c>
      <c r="AS554" s="314">
        <v>245</v>
      </c>
      <c r="AT554" s="315">
        <v>241</v>
      </c>
      <c r="AU554" s="315">
        <v>106.25</v>
      </c>
      <c r="AV554" s="55">
        <v>39</v>
      </c>
      <c r="AW554" s="55">
        <v>39</v>
      </c>
      <c r="AX554" s="312">
        <v>21</v>
      </c>
      <c r="AY554" s="3" t="s">
        <v>85</v>
      </c>
      <c r="AZ554" s="104" t="str">
        <f>_xlfn.IFNA(VLOOKUP(AY554,ACCESSORIES!F:K,6,FALSE),"N/A")</f>
        <v>N/A</v>
      </c>
      <c r="BA554" s="3" t="s">
        <v>85</v>
      </c>
      <c r="BB554" s="104" t="str">
        <f>_xlfn.IFNA(VLOOKUP(BA554,ACCESSORIES!F:K,6,FALSE),"N/A")</f>
        <v>N/A</v>
      </c>
      <c r="BC554" s="79">
        <v>42.6</v>
      </c>
      <c r="BD554" s="57">
        <v>22.6</v>
      </c>
      <c r="BE554" s="57">
        <v>22.6</v>
      </c>
      <c r="BF554" s="57">
        <v>11.6</v>
      </c>
      <c r="BG554" s="82">
        <v>24</v>
      </c>
      <c r="BH554" s="122" t="s">
        <v>3551</v>
      </c>
      <c r="BI554" s="51" t="s">
        <v>4217</v>
      </c>
      <c r="BJ554" s="300" t="s">
        <v>4233</v>
      </c>
      <c r="BK554" s="300" t="s">
        <v>5149</v>
      </c>
      <c r="BL554" s="300" t="s">
        <v>5906</v>
      </c>
      <c r="BM554" s="300" t="s">
        <v>5881</v>
      </c>
      <c r="BN554" s="298" t="s">
        <v>5907</v>
      </c>
      <c r="BO554" s="298" t="s">
        <v>5908</v>
      </c>
      <c r="BP554" s="298" t="s">
        <v>4480</v>
      </c>
      <c r="BQ554" s="298" t="s">
        <v>4235</v>
      </c>
      <c r="BR554" s="298"/>
      <c r="BS554" s="298"/>
      <c r="BT554" s="417" t="s">
        <v>5208</v>
      </c>
      <c r="BU554" s="418" t="s">
        <v>5209</v>
      </c>
      <c r="BV554" s="417" t="s">
        <v>5210</v>
      </c>
      <c r="BW554" s="418" t="s">
        <v>5211</v>
      </c>
      <c r="BX554" s="96" t="str">
        <f t="shared" si="61"/>
        <v>MR317, 20x9, +18mm Offset, 6x5.5, 106.25mm Centerbore, Titanium</v>
      </c>
      <c r="BY554" s="83" t="s">
        <v>4044</v>
      </c>
      <c r="BZ554" s="83" t="s">
        <v>4045</v>
      </c>
      <c r="CA554" s="83" t="str">
        <f t="shared" si="67"/>
        <v>STREET (3XX)</v>
      </c>
    </row>
    <row r="555" spans="1:79" s="39" customFormat="1" ht="15" customHeight="1">
      <c r="A555" s="23">
        <f t="shared" si="60"/>
        <v>553</v>
      </c>
      <c r="B555" s="306" t="s">
        <v>84</v>
      </c>
      <c r="C555" s="306" t="s">
        <v>1072</v>
      </c>
      <c r="D555" s="306" t="s">
        <v>4662</v>
      </c>
      <c r="E555" s="149" t="str">
        <f>CONCATENATE(LEFT(D555,5),VLOOKUP(CONCATENATE(N555,"x",O555),'PART NUMBER GUIDE'!$B$9:$C$45,2,FALSE),VLOOKUP(CONCATENATE(P555, V555), 'PART NUMBER GUIDE'!$Q$6:$R$84, 2, FALSE),VLOOKUP(Y555,'PART NUMBER GUIDE'!$J$8:$K$37,2, FALSE),IF(U555="N/A",IF(ABS(S555)&lt;10,"0"&amp;ABS(S555),ABS(S555)),CONCATENATE(LEFT(U555,1),RIGHT(U555,1))), F555, G555)</f>
        <v>MR31729080518</v>
      </c>
      <c r="F555" s="93"/>
      <c r="G555" s="93"/>
      <c r="H555" s="307" t="s">
        <v>4697</v>
      </c>
      <c r="I555" s="376">
        <v>44026</v>
      </c>
      <c r="J555" s="87" t="s">
        <v>1265</v>
      </c>
      <c r="K555" s="400">
        <v>447</v>
      </c>
      <c r="L555" s="95">
        <f t="shared" si="66"/>
        <v>447</v>
      </c>
      <c r="M555" s="402"/>
      <c r="N555" s="300">
        <v>20</v>
      </c>
      <c r="O555" s="8">
        <v>9</v>
      </c>
      <c r="P555" s="105" t="str">
        <f t="shared" si="62"/>
        <v>8x6.5</v>
      </c>
      <c r="Q555" s="301">
        <v>8</v>
      </c>
      <c r="R555" s="300">
        <v>6.5</v>
      </c>
      <c r="S555" s="300">
        <v>18</v>
      </c>
      <c r="T555" s="17">
        <v>5.75</v>
      </c>
      <c r="U555" s="309" t="s">
        <v>85</v>
      </c>
      <c r="V555" s="17">
        <v>130.81</v>
      </c>
      <c r="W555" s="8">
        <v>40.159999999999997</v>
      </c>
      <c r="X555" s="52">
        <v>3640</v>
      </c>
      <c r="Y555" s="80" t="s">
        <v>2309</v>
      </c>
      <c r="Z555" s="302" t="s">
        <v>3002</v>
      </c>
      <c r="AA555" s="369" t="str">
        <f t="shared" si="63"/>
        <v>20x9, 8x6.5, 18 OS</v>
      </c>
      <c r="AB555" s="83" t="s">
        <v>1641</v>
      </c>
      <c r="AC555" s="92">
        <f>_xlfn.IFNA(VLOOKUP(AB555,ACCESSORIES!F:K,6,FALSE),"N/A")</f>
        <v>33</v>
      </c>
      <c r="AD555" s="89" t="s">
        <v>85</v>
      </c>
      <c r="AE555" s="82" t="s">
        <v>85</v>
      </c>
      <c r="AF555" s="14" t="s">
        <v>3020</v>
      </c>
      <c r="AG555" s="82" t="s">
        <v>1541</v>
      </c>
      <c r="AH555" s="9">
        <f>_xlfn.IFNA(VLOOKUP(AG555,ACCESSORIES!F:K,6,FALSE),"N/A")</f>
        <v>1.1000000000000001</v>
      </c>
      <c r="AI555" s="105" t="s">
        <v>266</v>
      </c>
      <c r="AJ555" s="105" t="s">
        <v>85</v>
      </c>
      <c r="AK555" s="3" t="s">
        <v>85</v>
      </c>
      <c r="AL555" s="105" t="s">
        <v>85</v>
      </c>
      <c r="AM555" s="301">
        <v>16.100000000000001</v>
      </c>
      <c r="AN555" s="301">
        <v>200</v>
      </c>
      <c r="AO555" s="314">
        <v>3</v>
      </c>
      <c r="AP555" s="314">
        <v>3</v>
      </c>
      <c r="AQ555" s="314">
        <v>32</v>
      </c>
      <c r="AR555" s="314">
        <v>56</v>
      </c>
      <c r="AS555" s="314">
        <v>244</v>
      </c>
      <c r="AT555" s="315">
        <v>241</v>
      </c>
      <c r="AU555" s="86">
        <v>125</v>
      </c>
      <c r="AV555" s="55">
        <v>92</v>
      </c>
      <c r="AW555" s="55">
        <v>92</v>
      </c>
      <c r="AX555" s="312">
        <v>21</v>
      </c>
      <c r="AY555" s="3" t="s">
        <v>85</v>
      </c>
      <c r="AZ555" s="104" t="str">
        <f>_xlfn.IFNA(VLOOKUP(AY555,ACCESSORIES!F:K,6,FALSE),"N/A")</f>
        <v>N/A</v>
      </c>
      <c r="BA555" s="3" t="s">
        <v>85</v>
      </c>
      <c r="BB555" s="104" t="str">
        <f>_xlfn.IFNA(VLOOKUP(BA555,ACCESSORIES!F:K,6,FALSE),"N/A")</f>
        <v>N/A</v>
      </c>
      <c r="BC555" s="79">
        <v>46.15</v>
      </c>
      <c r="BD555" s="57">
        <v>22.6</v>
      </c>
      <c r="BE555" s="57">
        <v>22.6</v>
      </c>
      <c r="BF555" s="57">
        <v>11.6</v>
      </c>
      <c r="BG555" s="82">
        <v>24</v>
      </c>
      <c r="BH555" s="122" t="s">
        <v>3551</v>
      </c>
      <c r="BI555" s="51" t="s">
        <v>4217</v>
      </c>
      <c r="BJ555" s="300" t="s">
        <v>4233</v>
      </c>
      <c r="BK555" s="300" t="s">
        <v>5149</v>
      </c>
      <c r="BL555" s="300" t="s">
        <v>5906</v>
      </c>
      <c r="BM555" s="300" t="s">
        <v>5881</v>
      </c>
      <c r="BN555" s="298" t="s">
        <v>5907</v>
      </c>
      <c r="BO555" s="298" t="s">
        <v>5908</v>
      </c>
      <c r="BP555" s="298" t="s">
        <v>4480</v>
      </c>
      <c r="BQ555" s="298" t="s">
        <v>4235</v>
      </c>
      <c r="BR555" s="298"/>
      <c r="BS555" s="298"/>
      <c r="BT555" s="417" t="s">
        <v>5200</v>
      </c>
      <c r="BU555" s="418" t="s">
        <v>5201</v>
      </c>
      <c r="BV555" s="417" t="s">
        <v>5202</v>
      </c>
      <c r="BW555" s="418" t="s">
        <v>5203</v>
      </c>
      <c r="BX555" s="96" t="str">
        <f t="shared" si="61"/>
        <v>MR317, 20x9, +18mm Offset, 8x6.5, 130.81mm Centerbore, Matte Black</v>
      </c>
      <c r="BY555" s="83" t="s">
        <v>4044</v>
      </c>
      <c r="BZ555" s="83" t="s">
        <v>4045</v>
      </c>
      <c r="CA555" s="83" t="str">
        <f t="shared" si="67"/>
        <v>STREET (3XX)</v>
      </c>
    </row>
    <row r="556" spans="1:79" s="39" customFormat="1" ht="15" customHeight="1">
      <c r="A556" s="23">
        <f t="shared" si="60"/>
        <v>554</v>
      </c>
      <c r="B556" s="306" t="s">
        <v>84</v>
      </c>
      <c r="C556" s="306" t="s">
        <v>1072</v>
      </c>
      <c r="D556" s="306" t="s">
        <v>4662</v>
      </c>
      <c r="E556" s="149" t="str">
        <f>CONCATENATE(LEFT(D556,5),VLOOKUP(CONCATENATE(N556,"x",O556),'PART NUMBER GUIDE'!$B$9:$C$45,2,FALSE),VLOOKUP(CONCATENATE(P556, V556), 'PART NUMBER GUIDE'!$Q$6:$R$84, 2, FALSE),VLOOKUP(Y556,'PART NUMBER GUIDE'!$J$8:$K$37,2, FALSE),IF(U556="N/A",IF(ABS(S556)&lt;10,"0"&amp;ABS(S556),ABS(S556)),CONCATENATE(LEFT(U556,1),RIGHT(U556,1))), F556, G556)</f>
        <v>MR31729080818</v>
      </c>
      <c r="F556" s="93"/>
      <c r="G556" s="93"/>
      <c r="H556" s="307" t="s">
        <v>4698</v>
      </c>
      <c r="I556" s="376">
        <v>44026</v>
      </c>
      <c r="J556" s="87" t="s">
        <v>1265</v>
      </c>
      <c r="K556" s="400">
        <v>447</v>
      </c>
      <c r="L556" s="95">
        <f t="shared" si="66"/>
        <v>447</v>
      </c>
      <c r="M556" s="402"/>
      <c r="N556" s="300">
        <v>20</v>
      </c>
      <c r="O556" s="8">
        <v>9</v>
      </c>
      <c r="P556" s="105" t="str">
        <f t="shared" si="62"/>
        <v>8x6.5</v>
      </c>
      <c r="Q556" s="301">
        <v>8</v>
      </c>
      <c r="R556" s="300">
        <v>6.5</v>
      </c>
      <c r="S556" s="300">
        <v>18</v>
      </c>
      <c r="T556" s="17">
        <v>5.75</v>
      </c>
      <c r="U556" s="309" t="s">
        <v>85</v>
      </c>
      <c r="V556" s="17">
        <v>130.81</v>
      </c>
      <c r="W556" s="8">
        <v>39.72</v>
      </c>
      <c r="X556" s="52">
        <v>3640</v>
      </c>
      <c r="Y556" s="12" t="s">
        <v>2237</v>
      </c>
      <c r="Z556" s="12" t="s">
        <v>3007</v>
      </c>
      <c r="AA556" s="369" t="str">
        <f t="shared" si="63"/>
        <v>20x9, 8x6.5, 18 OS</v>
      </c>
      <c r="AB556" s="83" t="s">
        <v>1641</v>
      </c>
      <c r="AC556" s="92">
        <f>_xlfn.IFNA(VLOOKUP(AB556,ACCESSORIES!F:K,6,FALSE),"N/A")</f>
        <v>33</v>
      </c>
      <c r="AD556" s="89" t="s">
        <v>85</v>
      </c>
      <c r="AE556" s="82" t="s">
        <v>85</v>
      </c>
      <c r="AF556" s="14" t="s">
        <v>3020</v>
      </c>
      <c r="AG556" s="82" t="s">
        <v>1541</v>
      </c>
      <c r="AH556" s="9">
        <f>_xlfn.IFNA(VLOOKUP(AG556,ACCESSORIES!F:K,6,FALSE),"N/A")</f>
        <v>1.1000000000000001</v>
      </c>
      <c r="AI556" s="105" t="s">
        <v>266</v>
      </c>
      <c r="AJ556" s="105" t="s">
        <v>85</v>
      </c>
      <c r="AK556" s="3" t="s">
        <v>85</v>
      </c>
      <c r="AL556" s="105" t="s">
        <v>85</v>
      </c>
      <c r="AM556" s="301">
        <v>16.100000000000001</v>
      </c>
      <c r="AN556" s="301">
        <v>200</v>
      </c>
      <c r="AO556" s="314">
        <v>3</v>
      </c>
      <c r="AP556" s="314">
        <v>3</v>
      </c>
      <c r="AQ556" s="314">
        <v>32</v>
      </c>
      <c r="AR556" s="314">
        <v>56</v>
      </c>
      <c r="AS556" s="314">
        <v>244</v>
      </c>
      <c r="AT556" s="315">
        <v>241</v>
      </c>
      <c r="AU556" s="86">
        <v>125</v>
      </c>
      <c r="AV556" s="55">
        <v>92</v>
      </c>
      <c r="AW556" s="55">
        <v>92</v>
      </c>
      <c r="AX556" s="312">
        <v>21</v>
      </c>
      <c r="AY556" s="3" t="s">
        <v>85</v>
      </c>
      <c r="AZ556" s="104" t="str">
        <f>_xlfn.IFNA(VLOOKUP(AY556,ACCESSORIES!F:K,6,FALSE),"N/A")</f>
        <v>N/A</v>
      </c>
      <c r="BA556" s="3" t="s">
        <v>85</v>
      </c>
      <c r="BB556" s="104" t="str">
        <f>_xlfn.IFNA(VLOOKUP(BA556,ACCESSORIES!F:K,6,FALSE),"N/A")</f>
        <v>N/A</v>
      </c>
      <c r="BC556" s="79">
        <v>45.78</v>
      </c>
      <c r="BD556" s="57">
        <v>22.6</v>
      </c>
      <c r="BE556" s="57">
        <v>22.6</v>
      </c>
      <c r="BF556" s="57">
        <v>11.6</v>
      </c>
      <c r="BG556" s="82">
        <v>24</v>
      </c>
      <c r="BH556" s="122" t="s">
        <v>3551</v>
      </c>
      <c r="BI556" s="51" t="s">
        <v>4217</v>
      </c>
      <c r="BJ556" s="300" t="s">
        <v>4233</v>
      </c>
      <c r="BK556" s="300" t="s">
        <v>5149</v>
      </c>
      <c r="BL556" s="300" t="s">
        <v>5906</v>
      </c>
      <c r="BM556" s="300" t="s">
        <v>5881</v>
      </c>
      <c r="BN556" s="298" t="s">
        <v>5907</v>
      </c>
      <c r="BO556" s="298" t="s">
        <v>5908</v>
      </c>
      <c r="BP556" s="298" t="s">
        <v>4480</v>
      </c>
      <c r="BQ556" s="298" t="s">
        <v>4235</v>
      </c>
      <c r="BR556" s="298"/>
      <c r="BS556" s="298"/>
      <c r="BT556" s="417" t="s">
        <v>5212</v>
      </c>
      <c r="BU556" s="418" t="s">
        <v>5213</v>
      </c>
      <c r="BV556" s="417" t="s">
        <v>5214</v>
      </c>
      <c r="BW556" s="418" t="s">
        <v>5215</v>
      </c>
      <c r="BX556" s="96" t="str">
        <f t="shared" si="61"/>
        <v>MR317, 20x9, +18mm Offset, 8x6.5, 130.81mm Centerbore, Titanium</v>
      </c>
      <c r="BY556" s="83" t="s">
        <v>4044</v>
      </c>
      <c r="BZ556" s="83" t="s">
        <v>4045</v>
      </c>
      <c r="CA556" s="83" t="str">
        <f t="shared" si="67"/>
        <v>STREET (3XX)</v>
      </c>
    </row>
    <row r="557" spans="1:79" s="39" customFormat="1" ht="15" customHeight="1">
      <c r="A557" s="23">
        <f t="shared" si="60"/>
        <v>555</v>
      </c>
      <c r="B557" s="306" t="s">
        <v>84</v>
      </c>
      <c r="C557" s="306" t="s">
        <v>1072</v>
      </c>
      <c r="D557" s="306" t="s">
        <v>4662</v>
      </c>
      <c r="E557" s="149" t="str">
        <f>CONCATENATE(LEFT(D557,5),VLOOKUP(CONCATENATE(N557,"x",O557),'PART NUMBER GUIDE'!$B$9:$C$45,2,FALSE),VLOOKUP(CONCATENATE(P557, V557), 'PART NUMBER GUIDE'!$Q$6:$R$84, 2, FALSE),VLOOKUP(Y557,'PART NUMBER GUIDE'!$J$8:$K$37,2, FALSE),IF(U557="N/A",IF(ABS(S557)&lt;10,"0"&amp;ABS(S557),ABS(S557)),CONCATENATE(LEFT(U557,1),RIGHT(U557,1))), F557, G557)</f>
        <v>MR31729087518</v>
      </c>
      <c r="F557" s="93"/>
      <c r="G557" s="93"/>
      <c r="H557" s="307" t="s">
        <v>4699</v>
      </c>
      <c r="I557" s="376">
        <v>44026</v>
      </c>
      <c r="J557" s="87" t="s">
        <v>1265</v>
      </c>
      <c r="K557" s="400">
        <v>447</v>
      </c>
      <c r="L557" s="95">
        <f t="shared" si="66"/>
        <v>447</v>
      </c>
      <c r="M557" s="402"/>
      <c r="N557" s="300">
        <v>20</v>
      </c>
      <c r="O557" s="8">
        <v>9</v>
      </c>
      <c r="P557" s="105" t="str">
        <f t="shared" si="62"/>
        <v>8x170</v>
      </c>
      <c r="Q557" s="301">
        <v>8</v>
      </c>
      <c r="R557" s="300">
        <v>170</v>
      </c>
      <c r="S557" s="300">
        <v>18</v>
      </c>
      <c r="T557" s="17">
        <v>5.75</v>
      </c>
      <c r="U557" s="309" t="s">
        <v>85</v>
      </c>
      <c r="V557" s="17">
        <v>130.81</v>
      </c>
      <c r="W557" s="8">
        <v>40.700000000000003</v>
      </c>
      <c r="X557" s="52">
        <v>3640</v>
      </c>
      <c r="Y557" s="80" t="s">
        <v>2309</v>
      </c>
      <c r="Z557" s="302" t="s">
        <v>3002</v>
      </c>
      <c r="AA557" s="369" t="str">
        <f t="shared" si="63"/>
        <v>20x9, 8x170, 18 OS</v>
      </c>
      <c r="AB557" s="83" t="s">
        <v>1823</v>
      </c>
      <c r="AC557" s="92">
        <f>_xlfn.IFNA(VLOOKUP(AB557,ACCESSORIES!F:K,6,FALSE),"N/A")</f>
        <v>33</v>
      </c>
      <c r="AD557" s="89" t="s">
        <v>85</v>
      </c>
      <c r="AE557" s="82" t="s">
        <v>85</v>
      </c>
      <c r="AF557" s="14" t="s">
        <v>3020</v>
      </c>
      <c r="AG557" s="82" t="s">
        <v>1541</v>
      </c>
      <c r="AH557" s="9">
        <f>_xlfn.IFNA(VLOOKUP(AG557,ACCESSORIES!F:K,6,FALSE),"N/A")</f>
        <v>1.1000000000000001</v>
      </c>
      <c r="AI557" s="105" t="s">
        <v>266</v>
      </c>
      <c r="AJ557" s="105" t="s">
        <v>85</v>
      </c>
      <c r="AK557" s="3" t="s">
        <v>85</v>
      </c>
      <c r="AL557" s="105" t="s">
        <v>85</v>
      </c>
      <c r="AM557" s="301">
        <v>16.100000000000001</v>
      </c>
      <c r="AN557" s="301">
        <v>200</v>
      </c>
      <c r="AO557" s="314">
        <v>3</v>
      </c>
      <c r="AP557" s="314">
        <v>3</v>
      </c>
      <c r="AQ557" s="314">
        <v>35</v>
      </c>
      <c r="AR557" s="314">
        <v>56</v>
      </c>
      <c r="AS557" s="314">
        <v>244</v>
      </c>
      <c r="AT557" s="315">
        <v>241</v>
      </c>
      <c r="AU557" s="305">
        <v>128</v>
      </c>
      <c r="AV557" s="55">
        <v>103.9</v>
      </c>
      <c r="AW557" s="55">
        <v>107</v>
      </c>
      <c r="AX557" s="312">
        <v>21</v>
      </c>
      <c r="AY557" s="3" t="s">
        <v>85</v>
      </c>
      <c r="AZ557" s="104" t="str">
        <f>_xlfn.IFNA(VLOOKUP(AY557,ACCESSORIES!F:K,6,FALSE),"N/A")</f>
        <v>N/A</v>
      </c>
      <c r="BA557" s="3" t="s">
        <v>85</v>
      </c>
      <c r="BB557" s="104" t="str">
        <f>_xlfn.IFNA(VLOOKUP(BA557,ACCESSORIES!F:K,6,FALSE),"N/A")</f>
        <v>N/A</v>
      </c>
      <c r="BC557" s="79">
        <v>44.7</v>
      </c>
      <c r="BD557" s="57">
        <v>22.6</v>
      </c>
      <c r="BE557" s="57">
        <v>22.6</v>
      </c>
      <c r="BF557" s="57">
        <v>11.6</v>
      </c>
      <c r="BG557" s="82">
        <v>24</v>
      </c>
      <c r="BH557" s="122" t="s">
        <v>3551</v>
      </c>
      <c r="BI557" s="51" t="s">
        <v>4217</v>
      </c>
      <c r="BJ557" s="300" t="s">
        <v>4233</v>
      </c>
      <c r="BK557" s="300" t="s">
        <v>5149</v>
      </c>
      <c r="BL557" s="300" t="s">
        <v>5906</v>
      </c>
      <c r="BM557" s="300" t="s">
        <v>5881</v>
      </c>
      <c r="BN557" s="298" t="s">
        <v>5907</v>
      </c>
      <c r="BO557" s="298" t="s">
        <v>5908</v>
      </c>
      <c r="BP557" s="298" t="s">
        <v>4480</v>
      </c>
      <c r="BQ557" s="298" t="s">
        <v>4235</v>
      </c>
      <c r="BR557" s="298"/>
      <c r="BS557" s="298"/>
      <c r="BT557" s="417" t="s">
        <v>5200</v>
      </c>
      <c r="BU557" s="418" t="s">
        <v>5201</v>
      </c>
      <c r="BV557" s="417" t="s">
        <v>5202</v>
      </c>
      <c r="BW557" s="418" t="s">
        <v>5203</v>
      </c>
      <c r="BX557" s="96" t="str">
        <f t="shared" si="61"/>
        <v>MR317, 20x9, +18mm Offset, 8x170, 130.81mm Centerbore, Matte Black</v>
      </c>
      <c r="BY557" s="83" t="s">
        <v>4044</v>
      </c>
      <c r="BZ557" s="83" t="s">
        <v>4045</v>
      </c>
      <c r="CA557" s="83" t="str">
        <f t="shared" si="67"/>
        <v>STREET (3XX)</v>
      </c>
    </row>
    <row r="558" spans="1:79" s="39" customFormat="1" ht="15" customHeight="1">
      <c r="A558" s="23">
        <f t="shared" si="60"/>
        <v>556</v>
      </c>
      <c r="B558" s="306" t="s">
        <v>84</v>
      </c>
      <c r="C558" s="306" t="s">
        <v>1072</v>
      </c>
      <c r="D558" s="306" t="s">
        <v>4662</v>
      </c>
      <c r="E558" s="149" t="str">
        <f>CONCATENATE(LEFT(D558,5),VLOOKUP(CONCATENATE(N558,"x",O558),'PART NUMBER GUIDE'!$B$9:$C$45,2,FALSE),VLOOKUP(CONCATENATE(P558, V558), 'PART NUMBER GUIDE'!$Q$6:$R$84, 2, FALSE),VLOOKUP(Y558,'PART NUMBER GUIDE'!$J$8:$K$37,2, FALSE),IF(U558="N/A",IF(ABS(S558)&lt;10,"0"&amp;ABS(S558),ABS(S558)),CONCATENATE(LEFT(U558,1),RIGHT(U558,1))), F558, G558)</f>
        <v>MR31729087818</v>
      </c>
      <c r="F558" s="93"/>
      <c r="G558" s="93"/>
      <c r="H558" s="307" t="s">
        <v>4700</v>
      </c>
      <c r="I558" s="376">
        <v>44026</v>
      </c>
      <c r="J558" s="87" t="s">
        <v>1265</v>
      </c>
      <c r="K558" s="400">
        <v>447</v>
      </c>
      <c r="L558" s="95">
        <f t="shared" si="66"/>
        <v>447</v>
      </c>
      <c r="M558" s="402"/>
      <c r="N558" s="300">
        <v>20</v>
      </c>
      <c r="O558" s="8">
        <v>9</v>
      </c>
      <c r="P558" s="105" t="str">
        <f t="shared" si="62"/>
        <v>8x170</v>
      </c>
      <c r="Q558" s="301">
        <v>8</v>
      </c>
      <c r="R558" s="300">
        <v>170</v>
      </c>
      <c r="S558" s="300">
        <v>18</v>
      </c>
      <c r="T558" s="17">
        <v>5.75</v>
      </c>
      <c r="U558" s="309" t="s">
        <v>85</v>
      </c>
      <c r="V558" s="17">
        <v>130.81</v>
      </c>
      <c r="W558" s="8">
        <v>40.9</v>
      </c>
      <c r="X558" s="52">
        <v>3640</v>
      </c>
      <c r="Y558" s="12" t="s">
        <v>2237</v>
      </c>
      <c r="Z558" s="12" t="s">
        <v>3007</v>
      </c>
      <c r="AA558" s="369" t="str">
        <f t="shared" si="63"/>
        <v>20x9, 8x170, 18 OS</v>
      </c>
      <c r="AB558" s="83" t="s">
        <v>1823</v>
      </c>
      <c r="AC558" s="92">
        <f>_xlfn.IFNA(VLOOKUP(AB558,ACCESSORIES!F:K,6,FALSE),"N/A")</f>
        <v>33</v>
      </c>
      <c r="AD558" s="89" t="s">
        <v>85</v>
      </c>
      <c r="AE558" s="82" t="s">
        <v>85</v>
      </c>
      <c r="AF558" s="14" t="s">
        <v>3020</v>
      </c>
      <c r="AG558" s="82" t="s">
        <v>1541</v>
      </c>
      <c r="AH558" s="9">
        <f>_xlfn.IFNA(VLOOKUP(AG558,ACCESSORIES!F:K,6,FALSE),"N/A")</f>
        <v>1.1000000000000001</v>
      </c>
      <c r="AI558" s="105" t="s">
        <v>266</v>
      </c>
      <c r="AJ558" s="105" t="s">
        <v>85</v>
      </c>
      <c r="AK558" s="3" t="s">
        <v>85</v>
      </c>
      <c r="AL558" s="105" t="s">
        <v>85</v>
      </c>
      <c r="AM558" s="301">
        <v>16.100000000000001</v>
      </c>
      <c r="AN558" s="301">
        <v>200</v>
      </c>
      <c r="AO558" s="314">
        <v>3</v>
      </c>
      <c r="AP558" s="314">
        <v>3</v>
      </c>
      <c r="AQ558" s="314">
        <v>35</v>
      </c>
      <c r="AR558" s="314">
        <v>56</v>
      </c>
      <c r="AS558" s="314">
        <v>244</v>
      </c>
      <c r="AT558" s="315">
        <v>241</v>
      </c>
      <c r="AU558" s="305">
        <v>128</v>
      </c>
      <c r="AV558" s="55">
        <v>103.9</v>
      </c>
      <c r="AW558" s="55">
        <v>107</v>
      </c>
      <c r="AX558" s="312">
        <v>21</v>
      </c>
      <c r="AY558" s="3" t="s">
        <v>85</v>
      </c>
      <c r="AZ558" s="104" t="str">
        <f>_xlfn.IFNA(VLOOKUP(AY558,ACCESSORIES!F:K,6,FALSE),"N/A")</f>
        <v>N/A</v>
      </c>
      <c r="BA558" s="3" t="s">
        <v>85</v>
      </c>
      <c r="BB558" s="104" t="str">
        <f>_xlfn.IFNA(VLOOKUP(BA558,ACCESSORIES!F:K,6,FALSE),"N/A")</f>
        <v>N/A</v>
      </c>
      <c r="BC558" s="79">
        <v>45.67</v>
      </c>
      <c r="BD558" s="57">
        <v>22.6</v>
      </c>
      <c r="BE558" s="57">
        <v>22.6</v>
      </c>
      <c r="BF558" s="57">
        <v>11.6</v>
      </c>
      <c r="BG558" s="82">
        <v>24</v>
      </c>
      <c r="BH558" s="122" t="s">
        <v>3551</v>
      </c>
      <c r="BI558" s="51" t="s">
        <v>4217</v>
      </c>
      <c r="BJ558" s="300" t="s">
        <v>4233</v>
      </c>
      <c r="BK558" s="300" t="s">
        <v>5149</v>
      </c>
      <c r="BL558" s="300" t="s">
        <v>5906</v>
      </c>
      <c r="BM558" s="300" t="s">
        <v>5881</v>
      </c>
      <c r="BN558" s="298" t="s">
        <v>5907</v>
      </c>
      <c r="BO558" s="298" t="s">
        <v>5908</v>
      </c>
      <c r="BP558" s="298" t="s">
        <v>4480</v>
      </c>
      <c r="BQ558" s="298" t="s">
        <v>4235</v>
      </c>
      <c r="BR558" s="298"/>
      <c r="BS558" s="298"/>
      <c r="BT558" s="417" t="s">
        <v>5212</v>
      </c>
      <c r="BU558" s="418" t="s">
        <v>5213</v>
      </c>
      <c r="BV558" s="417" t="s">
        <v>5214</v>
      </c>
      <c r="BW558" s="418" t="s">
        <v>5215</v>
      </c>
      <c r="BX558" s="96" t="str">
        <f t="shared" si="61"/>
        <v>MR317, 20x9, +18mm Offset, 8x170, 130.81mm Centerbore, Titanium</v>
      </c>
      <c r="BY558" s="83" t="s">
        <v>4044</v>
      </c>
      <c r="BZ558" s="83" t="s">
        <v>4045</v>
      </c>
      <c r="CA558" s="83" t="str">
        <f t="shared" si="67"/>
        <v>STREET (3XX)</v>
      </c>
    </row>
    <row r="559" spans="1:79" s="39" customFormat="1" ht="15" customHeight="1">
      <c r="A559" s="23">
        <f t="shared" si="60"/>
        <v>557</v>
      </c>
      <c r="B559" s="306" t="s">
        <v>84</v>
      </c>
      <c r="C559" s="306" t="s">
        <v>1072</v>
      </c>
      <c r="D559" s="306" t="s">
        <v>4662</v>
      </c>
      <c r="E559" s="149" t="str">
        <f>CONCATENATE(LEFT(D559,5),VLOOKUP(CONCATENATE(N559,"x",O559),'PART NUMBER GUIDE'!$B$9:$C$45,2,FALSE),VLOOKUP(CONCATENATE(P559, V559), 'PART NUMBER GUIDE'!$Q$6:$R$84, 2, FALSE),VLOOKUP(Y559,'PART NUMBER GUIDE'!$J$8:$K$37,2, FALSE),IF(U559="N/A",IF(ABS(S559)&lt;10,"0"&amp;ABS(S559),ABS(S559)),CONCATENATE(LEFT(U559,1),RIGHT(U559,1))), F559, G559)</f>
        <v>MR31729088518</v>
      </c>
      <c r="F559" s="93"/>
      <c r="G559" s="93"/>
      <c r="H559" s="307" t="s">
        <v>4701</v>
      </c>
      <c r="I559" s="376">
        <v>44026</v>
      </c>
      <c r="J559" s="87" t="s">
        <v>1265</v>
      </c>
      <c r="K559" s="400">
        <v>447</v>
      </c>
      <c r="L559" s="95">
        <f t="shared" si="66"/>
        <v>447</v>
      </c>
      <c r="M559" s="402"/>
      <c r="N559" s="300">
        <v>20</v>
      </c>
      <c r="O559" s="8">
        <v>9</v>
      </c>
      <c r="P559" s="105" t="str">
        <f t="shared" si="62"/>
        <v>8x180</v>
      </c>
      <c r="Q559" s="301">
        <v>8</v>
      </c>
      <c r="R559" s="300">
        <v>180</v>
      </c>
      <c r="S559" s="300">
        <v>18</v>
      </c>
      <c r="T559" s="17">
        <v>5.75</v>
      </c>
      <c r="U559" s="309" t="s">
        <v>85</v>
      </c>
      <c r="V559" s="17">
        <v>130.81</v>
      </c>
      <c r="W559" s="8">
        <v>40.380000000000003</v>
      </c>
      <c r="X559" s="52">
        <v>3640</v>
      </c>
      <c r="Y559" s="80" t="s">
        <v>2309</v>
      </c>
      <c r="Z559" s="302" t="s">
        <v>3002</v>
      </c>
      <c r="AA559" s="369" t="str">
        <f t="shared" si="63"/>
        <v>20x9, 8x180, 18 OS</v>
      </c>
      <c r="AB559" s="83" t="s">
        <v>1641</v>
      </c>
      <c r="AC559" s="92">
        <f>_xlfn.IFNA(VLOOKUP(AB559,ACCESSORIES!F:K,6,FALSE),"N/A")</f>
        <v>33</v>
      </c>
      <c r="AD559" s="89" t="s">
        <v>85</v>
      </c>
      <c r="AE559" s="82" t="s">
        <v>85</v>
      </c>
      <c r="AF559" s="14" t="s">
        <v>3020</v>
      </c>
      <c r="AG559" s="82" t="s">
        <v>1541</v>
      </c>
      <c r="AH559" s="9">
        <f>_xlfn.IFNA(VLOOKUP(AG559,ACCESSORIES!F:K,6,FALSE),"N/A")</f>
        <v>1.1000000000000001</v>
      </c>
      <c r="AI559" s="105" t="s">
        <v>266</v>
      </c>
      <c r="AJ559" s="105" t="s">
        <v>85</v>
      </c>
      <c r="AK559" s="3" t="s">
        <v>85</v>
      </c>
      <c r="AL559" s="105" t="s">
        <v>85</v>
      </c>
      <c r="AM559" s="301">
        <v>16.100000000000001</v>
      </c>
      <c r="AN559" s="301">
        <v>210</v>
      </c>
      <c r="AO559" s="314">
        <v>3</v>
      </c>
      <c r="AP559" s="314">
        <v>3</v>
      </c>
      <c r="AQ559" s="314">
        <v>32</v>
      </c>
      <c r="AR559" s="314">
        <v>56</v>
      </c>
      <c r="AS559" s="314">
        <v>244</v>
      </c>
      <c r="AT559" s="315">
        <v>241</v>
      </c>
      <c r="AU559" s="86">
        <v>125</v>
      </c>
      <c r="AV559" s="55">
        <v>92</v>
      </c>
      <c r="AW559" s="55">
        <v>92</v>
      </c>
      <c r="AX559" s="312">
        <v>21</v>
      </c>
      <c r="AY559" s="3" t="s">
        <v>85</v>
      </c>
      <c r="AZ559" s="104" t="str">
        <f>_xlfn.IFNA(VLOOKUP(AY559,ACCESSORIES!F:K,6,FALSE),"N/A")</f>
        <v>N/A</v>
      </c>
      <c r="BA559" s="3" t="s">
        <v>85</v>
      </c>
      <c r="BB559" s="104" t="str">
        <f>_xlfn.IFNA(VLOOKUP(BA559,ACCESSORIES!F:K,6,FALSE),"N/A")</f>
        <v>N/A</v>
      </c>
      <c r="BC559" s="79">
        <v>46</v>
      </c>
      <c r="BD559" s="57">
        <v>22.6</v>
      </c>
      <c r="BE559" s="57">
        <v>22.6</v>
      </c>
      <c r="BF559" s="57">
        <v>11.6</v>
      </c>
      <c r="BG559" s="82">
        <v>24</v>
      </c>
      <c r="BH559" s="122" t="s">
        <v>3551</v>
      </c>
      <c r="BI559" s="51" t="s">
        <v>4217</v>
      </c>
      <c r="BJ559" s="300" t="s">
        <v>4233</v>
      </c>
      <c r="BK559" s="300" t="s">
        <v>5149</v>
      </c>
      <c r="BL559" s="300" t="s">
        <v>5906</v>
      </c>
      <c r="BM559" s="300" t="s">
        <v>5881</v>
      </c>
      <c r="BN559" s="298" t="s">
        <v>5907</v>
      </c>
      <c r="BO559" s="298" t="s">
        <v>5908</v>
      </c>
      <c r="BP559" s="298" t="s">
        <v>4480</v>
      </c>
      <c r="BQ559" s="298" t="s">
        <v>4235</v>
      </c>
      <c r="BR559" s="298"/>
      <c r="BS559" s="298"/>
      <c r="BT559" s="417" t="s">
        <v>5200</v>
      </c>
      <c r="BU559" s="418" t="s">
        <v>5201</v>
      </c>
      <c r="BV559" s="417" t="s">
        <v>5202</v>
      </c>
      <c r="BW559" s="418" t="s">
        <v>5203</v>
      </c>
      <c r="BX559" s="96" t="str">
        <f t="shared" si="61"/>
        <v>MR317, 20x9, +18mm Offset, 8x180, 130.81mm Centerbore, Matte Black</v>
      </c>
      <c r="BY559" s="83" t="s">
        <v>4044</v>
      </c>
      <c r="BZ559" s="83" t="s">
        <v>4045</v>
      </c>
      <c r="CA559" s="83" t="str">
        <f t="shared" si="67"/>
        <v>STREET (3XX)</v>
      </c>
    </row>
    <row r="560" spans="1:79" s="39" customFormat="1" ht="15" customHeight="1">
      <c r="A560" s="23">
        <f t="shared" si="60"/>
        <v>558</v>
      </c>
      <c r="B560" s="306" t="s">
        <v>84</v>
      </c>
      <c r="C560" s="306" t="s">
        <v>1072</v>
      </c>
      <c r="D560" s="306" t="s">
        <v>4662</v>
      </c>
      <c r="E560" s="149" t="str">
        <f>CONCATENATE(LEFT(D560,5),VLOOKUP(CONCATENATE(N560,"x",O560),'PART NUMBER GUIDE'!$B$9:$C$45,2,FALSE),VLOOKUP(CONCATENATE(P560, V560), 'PART NUMBER GUIDE'!$Q$6:$R$84, 2, FALSE),VLOOKUP(Y560,'PART NUMBER GUIDE'!$J$8:$K$37,2, FALSE),IF(U560="N/A",IF(ABS(S560)&lt;10,"0"&amp;ABS(S560),ABS(S560)),CONCATENATE(LEFT(U560,1),RIGHT(U560,1))), F560, G560)</f>
        <v>MR31729088818</v>
      </c>
      <c r="F560" s="93"/>
      <c r="G560" s="93"/>
      <c r="H560" s="307" t="s">
        <v>4702</v>
      </c>
      <c r="I560" s="376">
        <v>44026</v>
      </c>
      <c r="J560" s="87" t="s">
        <v>1265</v>
      </c>
      <c r="K560" s="400">
        <v>447</v>
      </c>
      <c r="L560" s="95">
        <f t="shared" si="66"/>
        <v>447</v>
      </c>
      <c r="M560" s="402"/>
      <c r="N560" s="300">
        <v>20</v>
      </c>
      <c r="O560" s="8">
        <v>9</v>
      </c>
      <c r="P560" s="105" t="str">
        <f t="shared" si="62"/>
        <v>8x180</v>
      </c>
      <c r="Q560" s="301">
        <v>8</v>
      </c>
      <c r="R560" s="300">
        <v>180</v>
      </c>
      <c r="S560" s="300">
        <v>18</v>
      </c>
      <c r="T560" s="17">
        <v>5.75</v>
      </c>
      <c r="U560" s="309" t="s">
        <v>85</v>
      </c>
      <c r="V560" s="17">
        <v>130.81</v>
      </c>
      <c r="W560" s="8">
        <v>40.6</v>
      </c>
      <c r="X560" s="52">
        <v>3640</v>
      </c>
      <c r="Y560" s="12" t="s">
        <v>2237</v>
      </c>
      <c r="Z560" s="12" t="s">
        <v>3007</v>
      </c>
      <c r="AA560" s="369" t="str">
        <f t="shared" si="63"/>
        <v>20x9, 8x180, 18 OS</v>
      </c>
      <c r="AB560" s="83" t="s">
        <v>1641</v>
      </c>
      <c r="AC560" s="92">
        <f>_xlfn.IFNA(VLOOKUP(AB560,ACCESSORIES!F:K,6,FALSE),"N/A")</f>
        <v>33</v>
      </c>
      <c r="AD560" s="89" t="s">
        <v>85</v>
      </c>
      <c r="AE560" s="82" t="s">
        <v>85</v>
      </c>
      <c r="AF560" s="14" t="s">
        <v>3020</v>
      </c>
      <c r="AG560" s="82" t="s">
        <v>1541</v>
      </c>
      <c r="AH560" s="9">
        <f>_xlfn.IFNA(VLOOKUP(AG560,ACCESSORIES!F:K,6,FALSE),"N/A")</f>
        <v>1.1000000000000001</v>
      </c>
      <c r="AI560" s="105" t="s">
        <v>266</v>
      </c>
      <c r="AJ560" s="105" t="s">
        <v>85</v>
      </c>
      <c r="AK560" s="3" t="s">
        <v>85</v>
      </c>
      <c r="AL560" s="105" t="s">
        <v>85</v>
      </c>
      <c r="AM560" s="301">
        <v>16.100000000000001</v>
      </c>
      <c r="AN560" s="301">
        <v>210</v>
      </c>
      <c r="AO560" s="314">
        <v>3</v>
      </c>
      <c r="AP560" s="314">
        <v>3</v>
      </c>
      <c r="AQ560" s="314">
        <v>32</v>
      </c>
      <c r="AR560" s="314">
        <v>56</v>
      </c>
      <c r="AS560" s="314">
        <v>244</v>
      </c>
      <c r="AT560" s="315">
        <v>241</v>
      </c>
      <c r="AU560" s="86">
        <v>125</v>
      </c>
      <c r="AV560" s="55">
        <v>92</v>
      </c>
      <c r="AW560" s="55">
        <v>92</v>
      </c>
      <c r="AX560" s="312">
        <v>21</v>
      </c>
      <c r="AY560" s="3" t="s">
        <v>85</v>
      </c>
      <c r="AZ560" s="104" t="str">
        <f>_xlfn.IFNA(VLOOKUP(AY560,ACCESSORIES!F:K,6,FALSE),"N/A")</f>
        <v>N/A</v>
      </c>
      <c r="BA560" s="3" t="s">
        <v>85</v>
      </c>
      <c r="BB560" s="104" t="str">
        <f>_xlfn.IFNA(VLOOKUP(BA560,ACCESSORIES!F:K,6,FALSE),"N/A")</f>
        <v>N/A</v>
      </c>
      <c r="BC560" s="79">
        <v>46.88</v>
      </c>
      <c r="BD560" s="57">
        <v>22.6</v>
      </c>
      <c r="BE560" s="57">
        <v>22.6</v>
      </c>
      <c r="BF560" s="57">
        <v>11.6</v>
      </c>
      <c r="BG560" s="82">
        <v>24</v>
      </c>
      <c r="BH560" s="122" t="s">
        <v>3551</v>
      </c>
      <c r="BI560" s="51" t="s">
        <v>4217</v>
      </c>
      <c r="BJ560" s="300" t="s">
        <v>4233</v>
      </c>
      <c r="BK560" s="300" t="s">
        <v>5149</v>
      </c>
      <c r="BL560" s="300" t="s">
        <v>5906</v>
      </c>
      <c r="BM560" s="300" t="s">
        <v>5881</v>
      </c>
      <c r="BN560" s="298" t="s">
        <v>5907</v>
      </c>
      <c r="BO560" s="298" t="s">
        <v>5908</v>
      </c>
      <c r="BP560" s="298" t="s">
        <v>4480</v>
      </c>
      <c r="BQ560" s="298" t="s">
        <v>4235</v>
      </c>
      <c r="BR560" s="298"/>
      <c r="BS560" s="298"/>
      <c r="BT560" s="417" t="s">
        <v>5212</v>
      </c>
      <c r="BU560" s="418" t="s">
        <v>5213</v>
      </c>
      <c r="BV560" s="417" t="s">
        <v>5214</v>
      </c>
      <c r="BW560" s="418" t="s">
        <v>5215</v>
      </c>
      <c r="BX560" s="96" t="str">
        <f t="shared" si="61"/>
        <v>MR317, 20x9, +18mm Offset, 8x180, 130.81mm Centerbore, Titanium</v>
      </c>
      <c r="BY560" s="83" t="s">
        <v>4044</v>
      </c>
      <c r="BZ560" s="83" t="s">
        <v>4045</v>
      </c>
      <c r="CA560" s="83" t="str">
        <f t="shared" si="67"/>
        <v>STREET (3XX)</v>
      </c>
    </row>
    <row r="561" spans="1:79" s="39" customFormat="1" ht="15" customHeight="1">
      <c r="A561" s="23">
        <f t="shared" si="60"/>
        <v>559</v>
      </c>
      <c r="B561" s="306" t="s">
        <v>84</v>
      </c>
      <c r="C561" s="306" t="s">
        <v>1072</v>
      </c>
      <c r="D561" s="306" t="s">
        <v>4662</v>
      </c>
      <c r="E561" s="149" t="str">
        <f>CONCATENATE(LEFT(D561,5),VLOOKUP(CONCATENATE(N561,"x",O561),'PART NUMBER GUIDE'!$B$9:$C$45,2,FALSE),VLOOKUP(CONCATENATE(P561, V561), 'PART NUMBER GUIDE'!$Q$6:$R$84, 2, FALSE),VLOOKUP(Y561,'PART NUMBER GUIDE'!$J$8:$K$37,2, FALSE),IF(U561="N/A",IF(ABS(S561)&lt;10,"0"&amp;ABS(S561),ABS(S561)),CONCATENATE(LEFT(U561,1),RIGHT(U561,1))), F561, G561)</f>
        <v>MR31729060500</v>
      </c>
      <c r="F561" s="93"/>
      <c r="G561" s="93"/>
      <c r="H561" s="307" t="s">
        <v>4787</v>
      </c>
      <c r="I561" s="376">
        <v>44026</v>
      </c>
      <c r="J561" s="305" t="s">
        <v>1265</v>
      </c>
      <c r="K561" s="400">
        <v>430.5</v>
      </c>
      <c r="L561" s="95">
        <f t="shared" si="66"/>
        <v>430.5</v>
      </c>
      <c r="M561" s="402"/>
      <c r="N561" s="300">
        <v>20</v>
      </c>
      <c r="O561" s="8">
        <v>9</v>
      </c>
      <c r="P561" s="105" t="str">
        <f t="shared" si="62"/>
        <v>6x5.5</v>
      </c>
      <c r="Q561" s="301">
        <v>6</v>
      </c>
      <c r="R561" s="300">
        <v>5.5</v>
      </c>
      <c r="S561" s="300">
        <v>0</v>
      </c>
      <c r="T561" s="305">
        <v>5</v>
      </c>
      <c r="U561" s="309" t="s">
        <v>85</v>
      </c>
      <c r="V561" s="17">
        <v>106.25</v>
      </c>
      <c r="W561" s="8">
        <v>39.5</v>
      </c>
      <c r="X561" s="52">
        <v>2650</v>
      </c>
      <c r="Y561" s="80" t="s">
        <v>2309</v>
      </c>
      <c r="Z561" s="302" t="s">
        <v>3002</v>
      </c>
      <c r="AA561" s="369" t="str">
        <f t="shared" si="63"/>
        <v>20x9, 6x5.5, 0 OS</v>
      </c>
      <c r="AB561" s="83" t="s">
        <v>1642</v>
      </c>
      <c r="AC561" s="92">
        <f>_xlfn.IFNA(VLOOKUP(AB561,ACCESSORIES!F:K,6,FALSE),"N/A")</f>
        <v>22</v>
      </c>
      <c r="AD561" s="89" t="s">
        <v>85</v>
      </c>
      <c r="AE561" s="82" t="s">
        <v>85</v>
      </c>
      <c r="AF561" s="82" t="s">
        <v>85</v>
      </c>
      <c r="AG561" s="82" t="s">
        <v>1541</v>
      </c>
      <c r="AH561" s="9">
        <f>_xlfn.IFNA(VLOOKUP(AG561,ACCESSORIES!F:K,6,FALSE),"N/A")</f>
        <v>1.1000000000000001</v>
      </c>
      <c r="AI561" s="14" t="s">
        <v>265</v>
      </c>
      <c r="AJ561" s="84" t="s">
        <v>1712</v>
      </c>
      <c r="AK561" s="41">
        <f>VLOOKUP(AJ561,ACCESSORIES!F:K,6,FALSE)</f>
        <v>2.75</v>
      </c>
      <c r="AL561" s="14">
        <v>78.3</v>
      </c>
      <c r="AM561" s="301">
        <v>16.100000000000001</v>
      </c>
      <c r="AN561" s="301">
        <v>175</v>
      </c>
      <c r="AO561" s="314">
        <v>7</v>
      </c>
      <c r="AP561" s="314">
        <v>36</v>
      </c>
      <c r="AQ561" s="314">
        <v>56</v>
      </c>
      <c r="AR561" s="314">
        <v>76</v>
      </c>
      <c r="AS561" s="314">
        <v>246</v>
      </c>
      <c r="AT561" s="315">
        <v>243</v>
      </c>
      <c r="AU561" s="315">
        <v>106.25</v>
      </c>
      <c r="AV561" s="55">
        <v>56</v>
      </c>
      <c r="AW561" s="55">
        <v>56</v>
      </c>
      <c r="AX561" s="312">
        <v>21</v>
      </c>
      <c r="AY561" s="3" t="s">
        <v>85</v>
      </c>
      <c r="AZ561" s="104" t="str">
        <f>_xlfn.IFNA(VLOOKUP(AY561,ACCESSORIES!F:K,6,FALSE),"N/A")</f>
        <v>N/A</v>
      </c>
      <c r="BA561" s="3" t="s">
        <v>85</v>
      </c>
      <c r="BB561" s="104" t="str">
        <f>_xlfn.IFNA(VLOOKUP(BA561,ACCESSORIES!F:K,6,FALSE),"N/A")</f>
        <v>N/A</v>
      </c>
      <c r="BC561" s="79">
        <v>45.56</v>
      </c>
      <c r="BD561" s="57">
        <v>22.6</v>
      </c>
      <c r="BE561" s="57">
        <v>22.6</v>
      </c>
      <c r="BF561" s="57">
        <v>11.6</v>
      </c>
      <c r="BG561" s="82">
        <v>24</v>
      </c>
      <c r="BH561" s="122" t="s">
        <v>3551</v>
      </c>
      <c r="BI561" s="51" t="s">
        <v>4217</v>
      </c>
      <c r="BJ561" s="300" t="s">
        <v>4233</v>
      </c>
      <c r="BK561" s="300" t="s">
        <v>5149</v>
      </c>
      <c r="BL561" s="300" t="s">
        <v>5906</v>
      </c>
      <c r="BM561" s="300" t="s">
        <v>5881</v>
      </c>
      <c r="BN561" s="298" t="s">
        <v>5907</v>
      </c>
      <c r="BO561" s="298" t="s">
        <v>5908</v>
      </c>
      <c r="BP561" s="298" t="s">
        <v>4480</v>
      </c>
      <c r="BQ561" s="298" t="s">
        <v>4235</v>
      </c>
      <c r="BR561" s="298"/>
      <c r="BS561" s="298"/>
      <c r="BT561" s="417" t="s">
        <v>5196</v>
      </c>
      <c r="BU561" s="418" t="s">
        <v>5197</v>
      </c>
      <c r="BV561" s="417" t="s">
        <v>5198</v>
      </c>
      <c r="BW561" s="418" t="s">
        <v>5199</v>
      </c>
      <c r="BX561" s="96" t="str">
        <f t="shared" si="61"/>
        <v>MR317, 20x9, 0mm Offset, 6x5.5, 106.25mm Centerbore, Matte Black</v>
      </c>
      <c r="BY561" s="83" t="s">
        <v>4044</v>
      </c>
      <c r="BZ561" s="83" t="s">
        <v>4045</v>
      </c>
      <c r="CA561" s="83" t="str">
        <f t="shared" si="67"/>
        <v>STREET (3XX)</v>
      </c>
    </row>
    <row r="562" spans="1:79" s="39" customFormat="1" ht="15" customHeight="1">
      <c r="A562" s="23">
        <f t="shared" si="60"/>
        <v>560</v>
      </c>
      <c r="B562" s="306" t="s">
        <v>84</v>
      </c>
      <c r="C562" s="306" t="s">
        <v>1072</v>
      </c>
      <c r="D562" s="306" t="s">
        <v>4662</v>
      </c>
      <c r="E562" s="149" t="str">
        <f>CONCATENATE(LEFT(D562,5),VLOOKUP(CONCATENATE(N562,"x",O562),'PART NUMBER GUIDE'!$B$9:$C$45,2,FALSE),VLOOKUP(CONCATENATE(P562, V562), 'PART NUMBER GUIDE'!$Q$6:$R$84, 2, FALSE),VLOOKUP(Y562,'PART NUMBER GUIDE'!$J$8:$K$37,2, FALSE),IF(U562="N/A",IF(ABS(S562)&lt;10,"0"&amp;ABS(S562),ABS(S562)),CONCATENATE(LEFT(U562,1),RIGHT(U562,1))), F562, G562)</f>
        <v>MR31729060800</v>
      </c>
      <c r="F562" s="93"/>
      <c r="G562" s="93"/>
      <c r="H562" s="307" t="s">
        <v>4703</v>
      </c>
      <c r="I562" s="376">
        <v>44026</v>
      </c>
      <c r="J562" s="305" t="s">
        <v>1265</v>
      </c>
      <c r="K562" s="400">
        <v>430.5</v>
      </c>
      <c r="L562" s="95">
        <f t="shared" si="66"/>
        <v>430.5</v>
      </c>
      <c r="M562" s="402"/>
      <c r="N562" s="300">
        <v>20</v>
      </c>
      <c r="O562" s="8">
        <v>9</v>
      </c>
      <c r="P562" s="105" t="str">
        <f t="shared" si="62"/>
        <v>6x5.5</v>
      </c>
      <c r="Q562" s="301">
        <v>6</v>
      </c>
      <c r="R562" s="300">
        <v>5.5</v>
      </c>
      <c r="S562" s="300">
        <v>0</v>
      </c>
      <c r="T562" s="305">
        <v>5</v>
      </c>
      <c r="U562" s="309" t="s">
        <v>85</v>
      </c>
      <c r="V562" s="17">
        <v>106.25</v>
      </c>
      <c r="W562" s="8">
        <v>40.01</v>
      </c>
      <c r="X562" s="52">
        <v>2650</v>
      </c>
      <c r="Y562" s="12" t="s">
        <v>2237</v>
      </c>
      <c r="Z562" s="12" t="s">
        <v>3007</v>
      </c>
      <c r="AA562" s="369" t="str">
        <f t="shared" si="63"/>
        <v>20x9, 6x5.5, 0 OS</v>
      </c>
      <c r="AB562" s="83" t="s">
        <v>1642</v>
      </c>
      <c r="AC562" s="92">
        <f>_xlfn.IFNA(VLOOKUP(AB562,ACCESSORIES!F:K,6,FALSE),"N/A")</f>
        <v>22</v>
      </c>
      <c r="AD562" s="89" t="s">
        <v>85</v>
      </c>
      <c r="AE562" s="82" t="s">
        <v>85</v>
      </c>
      <c r="AF562" s="82" t="s">
        <v>85</v>
      </c>
      <c r="AG562" s="82" t="s">
        <v>1541</v>
      </c>
      <c r="AH562" s="9">
        <f>_xlfn.IFNA(VLOOKUP(AG562,ACCESSORIES!F:K,6,FALSE),"N/A")</f>
        <v>1.1000000000000001</v>
      </c>
      <c r="AI562" s="14" t="s">
        <v>265</v>
      </c>
      <c r="AJ562" s="84" t="s">
        <v>1712</v>
      </c>
      <c r="AK562" s="41">
        <f>VLOOKUP(AJ562,ACCESSORIES!F:K,6,FALSE)</f>
        <v>2.75</v>
      </c>
      <c r="AL562" s="14">
        <v>78.3</v>
      </c>
      <c r="AM562" s="301">
        <v>16.100000000000001</v>
      </c>
      <c r="AN562" s="301">
        <v>175</v>
      </c>
      <c r="AO562" s="314">
        <v>7</v>
      </c>
      <c r="AP562" s="314">
        <v>36</v>
      </c>
      <c r="AQ562" s="314">
        <v>56</v>
      </c>
      <c r="AR562" s="314">
        <v>76</v>
      </c>
      <c r="AS562" s="314">
        <v>246</v>
      </c>
      <c r="AT562" s="315">
        <v>243</v>
      </c>
      <c r="AU562" s="315">
        <v>106.25</v>
      </c>
      <c r="AV562" s="55">
        <v>56</v>
      </c>
      <c r="AW562" s="55">
        <v>56</v>
      </c>
      <c r="AX562" s="312">
        <v>21</v>
      </c>
      <c r="AY562" s="3" t="s">
        <v>85</v>
      </c>
      <c r="AZ562" s="104" t="str">
        <f>_xlfn.IFNA(VLOOKUP(AY562,ACCESSORIES!F:K,6,FALSE),"N/A")</f>
        <v>N/A</v>
      </c>
      <c r="BA562" s="3" t="s">
        <v>85</v>
      </c>
      <c r="BB562" s="104" t="str">
        <f>_xlfn.IFNA(VLOOKUP(BA562,ACCESSORIES!F:K,6,FALSE),"N/A")</f>
        <v>N/A</v>
      </c>
      <c r="BC562" s="79">
        <v>46.08</v>
      </c>
      <c r="BD562" s="57">
        <v>22.6</v>
      </c>
      <c r="BE562" s="57">
        <v>22.6</v>
      </c>
      <c r="BF562" s="57">
        <v>11.6</v>
      </c>
      <c r="BG562" s="82">
        <v>24</v>
      </c>
      <c r="BH562" s="122" t="s">
        <v>3551</v>
      </c>
      <c r="BI562" s="51" t="s">
        <v>4217</v>
      </c>
      <c r="BJ562" s="300" t="s">
        <v>4233</v>
      </c>
      <c r="BK562" s="300" t="s">
        <v>5149</v>
      </c>
      <c r="BL562" s="300" t="s">
        <v>5906</v>
      </c>
      <c r="BM562" s="300" t="s">
        <v>5881</v>
      </c>
      <c r="BN562" s="298" t="s">
        <v>5907</v>
      </c>
      <c r="BO562" s="298" t="s">
        <v>5908</v>
      </c>
      <c r="BP562" s="298" t="s">
        <v>4480</v>
      </c>
      <c r="BQ562" s="298" t="s">
        <v>4235</v>
      </c>
      <c r="BR562" s="298"/>
      <c r="BS562" s="298"/>
      <c r="BT562" s="417" t="s">
        <v>5208</v>
      </c>
      <c r="BU562" s="418" t="s">
        <v>5209</v>
      </c>
      <c r="BV562" s="417" t="s">
        <v>5210</v>
      </c>
      <c r="BW562" s="418" t="s">
        <v>5211</v>
      </c>
      <c r="BX562" s="96" t="str">
        <f t="shared" si="61"/>
        <v>MR317, 20x9, 0mm Offset, 6x5.5, 106.25mm Centerbore, Titanium</v>
      </c>
      <c r="BY562" s="83" t="s">
        <v>4044</v>
      </c>
      <c r="BZ562" s="83" t="s">
        <v>4045</v>
      </c>
      <c r="CA562" s="83" t="str">
        <f t="shared" si="67"/>
        <v>STREET (3XX)</v>
      </c>
    </row>
    <row r="563" spans="1:79" s="39" customFormat="1" ht="15" customHeight="1">
      <c r="A563" s="23">
        <f t="shared" ref="A563:A607" si="68">ROW(B563)-2</f>
        <v>561</v>
      </c>
      <c r="B563" s="306" t="s">
        <v>84</v>
      </c>
      <c r="C563" s="306" t="s">
        <v>1072</v>
      </c>
      <c r="D563" s="306" t="s">
        <v>6556</v>
      </c>
      <c r="E563" s="149" t="str">
        <f>CONCATENATE(LEFT(D563,5),VLOOKUP(CONCATENATE(N563,"x",O563),'PART NUMBER GUIDE'!$B$9:$C$45,2,FALSE),VLOOKUP(CONCATENATE(P563, V563), 'PART NUMBER GUIDE'!$Q$6:$R$84, 2, FALSE),VLOOKUP(Y563,'PART NUMBER GUIDE'!$J$8:$K$37,2, FALSE),IF(U563="N/A",IF(ABS(S563)&lt;10,"0"&amp;ABS(S563),ABS(S563)),CONCATENATE(LEFT(U563,1),RIGHT(U563,1))), F563, G563)</f>
        <v>MR318570511315</v>
      </c>
      <c r="F563" s="93"/>
      <c r="G563" s="93"/>
      <c r="H563" s="376" t="s">
        <v>6512</v>
      </c>
      <c r="I563" s="356">
        <v>44701</v>
      </c>
      <c r="J563" s="305" t="s">
        <v>1266</v>
      </c>
      <c r="K563" s="400">
        <v>239</v>
      </c>
      <c r="L563" s="95">
        <f t="shared" si="66"/>
        <v>239</v>
      </c>
      <c r="M563" s="402"/>
      <c r="N563" s="300">
        <v>15</v>
      </c>
      <c r="O563" s="8">
        <v>7</v>
      </c>
      <c r="P563" s="105" t="str">
        <f t="shared" si="62"/>
        <v>5x100</v>
      </c>
      <c r="Q563" s="301">
        <v>5</v>
      </c>
      <c r="R563" s="300">
        <v>100</v>
      </c>
      <c r="S563" s="300">
        <v>15</v>
      </c>
      <c r="T563" s="305">
        <v>4.55</v>
      </c>
      <c r="U563" s="309" t="s">
        <v>85</v>
      </c>
      <c r="V563" s="17">
        <v>56.1</v>
      </c>
      <c r="W563" s="8">
        <v>16.027606460840598</v>
      </c>
      <c r="X563" s="52">
        <v>1900</v>
      </c>
      <c r="Y563" s="12" t="s">
        <v>4520</v>
      </c>
      <c r="Z563" s="12" t="s">
        <v>3002</v>
      </c>
      <c r="AA563" s="369" t="str">
        <f t="shared" si="63"/>
        <v>15x7, 5x100, 15 OS</v>
      </c>
      <c r="AB563" s="83" t="s">
        <v>5539</v>
      </c>
      <c r="AC563" s="92">
        <f>_xlfn.IFNA(VLOOKUP(AB563,ACCESSORIES!F:K,6,FALSE),"N/A")</f>
        <v>22</v>
      </c>
      <c r="AD563" s="89" t="s">
        <v>85</v>
      </c>
      <c r="AE563" s="82" t="s">
        <v>85</v>
      </c>
      <c r="AF563" s="82" t="s">
        <v>85</v>
      </c>
      <c r="AG563" s="82" t="s">
        <v>85</v>
      </c>
      <c r="AH563" s="9" t="str">
        <f>_xlfn.IFNA(VLOOKUP(AG563,ACCESSORIES!F:K,6,FALSE),"N/A")</f>
        <v>N/A</v>
      </c>
      <c r="AI563" s="14" t="s">
        <v>266</v>
      </c>
      <c r="AJ563" s="84" t="s">
        <v>85</v>
      </c>
      <c r="AK563" s="84" t="s">
        <v>85</v>
      </c>
      <c r="AL563" s="3" t="s">
        <v>85</v>
      </c>
      <c r="AM563" s="3">
        <v>16</v>
      </c>
      <c r="AN563" s="3">
        <v>148</v>
      </c>
      <c r="AO563" s="37">
        <v>16</v>
      </c>
      <c r="AP563" s="37">
        <v>21</v>
      </c>
      <c r="AQ563" s="37">
        <v>25</v>
      </c>
      <c r="AR563" s="37">
        <v>22</v>
      </c>
      <c r="AS563" s="37">
        <v>182</v>
      </c>
      <c r="AT563" s="431">
        <v>171</v>
      </c>
      <c r="AU563" s="431">
        <v>56.1</v>
      </c>
      <c r="AV563" s="55">
        <v>36</v>
      </c>
      <c r="AW563" s="55">
        <v>36</v>
      </c>
      <c r="AX563" s="55">
        <v>43</v>
      </c>
      <c r="AY563" s="3" t="s">
        <v>85</v>
      </c>
      <c r="AZ563" s="104" t="str">
        <f>_xlfn.IFNA(VLOOKUP(AY563,ACCESSORIES!F:K,6,FALSE),"N/A")</f>
        <v>N/A</v>
      </c>
      <c r="BA563" s="3" t="s">
        <v>85</v>
      </c>
      <c r="BB563" s="104" t="str">
        <f>_xlfn.IFNA(VLOOKUP(BA563,ACCESSORIES!F:K,6,FALSE),"N/A")</f>
        <v>N/A</v>
      </c>
      <c r="BC563" s="79">
        <v>20.027606460840598</v>
      </c>
      <c r="BD563" s="57">
        <v>17.7</v>
      </c>
      <c r="BE563" s="57">
        <v>17.7</v>
      </c>
      <c r="BF563" s="57">
        <v>9.6</v>
      </c>
      <c r="BG563" s="82">
        <v>48</v>
      </c>
      <c r="BH563" s="403" t="s">
        <v>3551</v>
      </c>
      <c r="BI563" s="51" t="s">
        <v>4217</v>
      </c>
      <c r="BJ563" s="300"/>
      <c r="BK563" s="300"/>
      <c r="BL563" s="300"/>
      <c r="BM563" s="300"/>
      <c r="BN563" s="298"/>
      <c r="BO563" s="298"/>
      <c r="BP563" s="298"/>
      <c r="BQ563" s="298"/>
      <c r="BR563" s="298"/>
      <c r="BS563" s="298"/>
      <c r="BT563" s="417"/>
      <c r="BU563" s="418"/>
      <c r="BV563" s="417"/>
      <c r="BW563" s="418"/>
      <c r="BX563" s="96" t="str">
        <f t="shared" ref="BX563:BX606" si="69">CONCATENATE(IF(J563="Closeout","CLOSEOUT - ",""),D563,", ",N563,"x",O563,", ",IF(U563="N/A","",CONCATENATE(U563,"/")),IF(S563&gt;0,CONCATENATE("+",S563),S563),"mm Offset, ",P563,", ",V563,"mm Centerbore, ",PROPER(Y563),IF(G563="R",", Race Drilled",""),"",IF(BA563="N/A","",CONCATENATE(", w/ ",BA563)))</f>
        <v>MR318, 15x7, +15mm Offset, 5x100, 56.1mm Centerbore, Gloss Black</v>
      </c>
      <c r="BY563" s="83" t="s">
        <v>4044</v>
      </c>
      <c r="BZ563" s="83" t="s">
        <v>4045</v>
      </c>
      <c r="CA563" s="83" t="str">
        <f t="shared" si="67"/>
        <v>STREET (3XX)</v>
      </c>
    </row>
    <row r="564" spans="1:79" s="39" customFormat="1" ht="15" customHeight="1">
      <c r="A564" s="23">
        <f t="shared" si="68"/>
        <v>562</v>
      </c>
      <c r="B564" s="306" t="s">
        <v>84</v>
      </c>
      <c r="C564" s="306" t="s">
        <v>1072</v>
      </c>
      <c r="D564" s="306" t="s">
        <v>6556</v>
      </c>
      <c r="E564" s="149" t="str">
        <f>CONCATENATE(LEFT(D564,5),VLOOKUP(CONCATENATE(N564,"x",O564),'PART NUMBER GUIDE'!$B$9:$C$45,2,FALSE),VLOOKUP(CONCATENATE(P564, V564), 'PART NUMBER GUIDE'!$Q$6:$R$84, 2, FALSE),VLOOKUP(Y564,'PART NUMBER GUIDE'!$J$8:$K$37,2, FALSE),IF(U564="N/A",IF(ABS(S564)&lt;10,"0"&amp;ABS(S564),ABS(S564)),CONCATENATE(LEFT(U564,1),RIGHT(U564,1))), F564, G564)</f>
        <v>MR31857051915</v>
      </c>
      <c r="F564" s="93"/>
      <c r="G564" s="93"/>
      <c r="H564" s="376" t="s">
        <v>6513</v>
      </c>
      <c r="I564" s="356">
        <v>44701</v>
      </c>
      <c r="J564" s="305" t="s">
        <v>1266</v>
      </c>
      <c r="K564" s="400">
        <v>239</v>
      </c>
      <c r="L564" s="95">
        <f t="shared" si="66"/>
        <v>239</v>
      </c>
      <c r="M564" s="402"/>
      <c r="N564" s="300">
        <v>15</v>
      </c>
      <c r="O564" s="8">
        <v>7</v>
      </c>
      <c r="P564" s="105" t="str">
        <f t="shared" si="62"/>
        <v>5x100</v>
      </c>
      <c r="Q564" s="301">
        <v>5</v>
      </c>
      <c r="R564" s="300">
        <v>100</v>
      </c>
      <c r="S564" s="300">
        <v>15</v>
      </c>
      <c r="T564" s="305">
        <v>4.55</v>
      </c>
      <c r="U564" s="309" t="s">
        <v>85</v>
      </c>
      <c r="V564" s="17">
        <v>56.1</v>
      </c>
      <c r="W564" s="8">
        <v>16.027606460840598</v>
      </c>
      <c r="X564" s="52">
        <v>1900</v>
      </c>
      <c r="Y564" s="12" t="s">
        <v>2312</v>
      </c>
      <c r="Z564" s="12" t="s">
        <v>3003</v>
      </c>
      <c r="AA564" s="369" t="str">
        <f t="shared" si="63"/>
        <v>15x7, 5x100, 15 OS</v>
      </c>
      <c r="AB564" s="83" t="s">
        <v>6412</v>
      </c>
      <c r="AC564" s="92">
        <f>_xlfn.IFNA(VLOOKUP(AB564,ACCESSORIES!F:K,6,FALSE),"N/A")</f>
        <v>22</v>
      </c>
      <c r="AD564" s="89" t="s">
        <v>85</v>
      </c>
      <c r="AE564" s="82" t="s">
        <v>85</v>
      </c>
      <c r="AF564" s="82" t="s">
        <v>85</v>
      </c>
      <c r="AG564" s="82" t="s">
        <v>85</v>
      </c>
      <c r="AH564" s="9" t="str">
        <f>_xlfn.IFNA(VLOOKUP(AG564,ACCESSORIES!F:K,6,FALSE),"N/A")</f>
        <v>N/A</v>
      </c>
      <c r="AI564" s="14" t="s">
        <v>266</v>
      </c>
      <c r="AJ564" s="84" t="s">
        <v>85</v>
      </c>
      <c r="AK564" s="84" t="s">
        <v>85</v>
      </c>
      <c r="AL564" s="3" t="s">
        <v>85</v>
      </c>
      <c r="AM564" s="3">
        <v>16</v>
      </c>
      <c r="AN564" s="3">
        <v>148</v>
      </c>
      <c r="AO564" s="37">
        <v>16</v>
      </c>
      <c r="AP564" s="37">
        <v>21</v>
      </c>
      <c r="AQ564" s="37">
        <v>25</v>
      </c>
      <c r="AR564" s="37">
        <v>22</v>
      </c>
      <c r="AS564" s="37">
        <v>182</v>
      </c>
      <c r="AT564" s="431">
        <v>171</v>
      </c>
      <c r="AU564" s="431">
        <v>56.1</v>
      </c>
      <c r="AV564" s="55">
        <v>36</v>
      </c>
      <c r="AW564" s="55">
        <v>36</v>
      </c>
      <c r="AX564" s="55">
        <v>43</v>
      </c>
      <c r="AY564" s="3" t="s">
        <v>85</v>
      </c>
      <c r="AZ564" s="104" t="str">
        <f>_xlfn.IFNA(VLOOKUP(AY564,ACCESSORIES!F:K,6,FALSE),"N/A")</f>
        <v>N/A</v>
      </c>
      <c r="BA564" s="3" t="s">
        <v>85</v>
      </c>
      <c r="BB564" s="104" t="str">
        <f>_xlfn.IFNA(VLOOKUP(BA564,ACCESSORIES!F:K,6,FALSE),"N/A")</f>
        <v>N/A</v>
      </c>
      <c r="BC564" s="79">
        <v>20.027606460840598</v>
      </c>
      <c r="BD564" s="57">
        <v>17.7</v>
      </c>
      <c r="BE564" s="57">
        <v>17.7</v>
      </c>
      <c r="BF564" s="57">
        <v>9.6</v>
      </c>
      <c r="BG564" s="82">
        <v>48</v>
      </c>
      <c r="BH564" s="403" t="s">
        <v>3551</v>
      </c>
      <c r="BI564" s="51" t="s">
        <v>4217</v>
      </c>
      <c r="BJ564" s="300"/>
      <c r="BK564" s="300"/>
      <c r="BL564" s="300"/>
      <c r="BM564" s="300"/>
      <c r="BN564" s="298"/>
      <c r="BO564" s="298"/>
      <c r="BP564" s="298"/>
      <c r="BQ564" s="298"/>
      <c r="BR564" s="298"/>
      <c r="BS564" s="298"/>
      <c r="BT564" s="417"/>
      <c r="BU564" s="418"/>
      <c r="BV564" s="417"/>
      <c r="BW564" s="418"/>
      <c r="BX564" s="96" t="str">
        <f t="shared" si="69"/>
        <v>MR318, 15x7, +15mm Offset, 5x100, 56.1mm Centerbore, Method Bronze</v>
      </c>
      <c r="BY564" s="83" t="s">
        <v>4044</v>
      </c>
      <c r="BZ564" s="83" t="s">
        <v>4045</v>
      </c>
      <c r="CA564" s="83" t="str">
        <f t="shared" si="67"/>
        <v>STREET (3XX)</v>
      </c>
    </row>
    <row r="565" spans="1:79" s="39" customFormat="1" ht="15" customHeight="1">
      <c r="A565" s="23">
        <f t="shared" si="68"/>
        <v>563</v>
      </c>
      <c r="B565" s="306" t="s">
        <v>84</v>
      </c>
      <c r="C565" s="306" t="s">
        <v>1072</v>
      </c>
      <c r="D565" s="306" t="s">
        <v>6556</v>
      </c>
      <c r="E565" s="149" t="str">
        <f>CONCATENATE(LEFT(D565,5),VLOOKUP(CONCATENATE(N565,"x",O565),'PART NUMBER GUIDE'!$B$9:$C$45,2,FALSE),VLOOKUP(CONCATENATE(P565, V565), 'PART NUMBER GUIDE'!$Q$6:$R$84, 2, FALSE),VLOOKUP(Y565,'PART NUMBER GUIDE'!$J$8:$K$37,2, FALSE),IF(U565="N/A",IF(ABS(S565)&lt;10,"0"&amp;ABS(S565),ABS(S565)),CONCATENATE(LEFT(U565,1),RIGHT(U565,1))), F565, G565)</f>
        <v>MR318785501300</v>
      </c>
      <c r="F565" s="93"/>
      <c r="G565" s="93"/>
      <c r="H565" s="376" t="s">
        <v>6514</v>
      </c>
      <c r="I565" s="356">
        <v>44701</v>
      </c>
      <c r="J565" s="305" t="s">
        <v>1266</v>
      </c>
      <c r="K565" s="400">
        <v>299</v>
      </c>
      <c r="L565" s="95">
        <f t="shared" si="66"/>
        <v>299</v>
      </c>
      <c r="M565" s="402"/>
      <c r="N565" s="300">
        <v>17</v>
      </c>
      <c r="O565" s="8">
        <v>8.5</v>
      </c>
      <c r="P565" s="105" t="str">
        <f t="shared" si="62"/>
        <v>5x5</v>
      </c>
      <c r="Q565" s="301">
        <v>5</v>
      </c>
      <c r="R565" s="300">
        <v>5</v>
      </c>
      <c r="S565" s="300">
        <v>0</v>
      </c>
      <c r="T565" s="305">
        <v>4.7</v>
      </c>
      <c r="U565" s="309" t="s">
        <v>85</v>
      </c>
      <c r="V565" s="17">
        <v>71.5</v>
      </c>
      <c r="W565" s="8">
        <v>25.727945996975212</v>
      </c>
      <c r="X565" s="52">
        <v>2650</v>
      </c>
      <c r="Y565" s="12" t="s">
        <v>4520</v>
      </c>
      <c r="Z565" s="12" t="s">
        <v>3002</v>
      </c>
      <c r="AA565" s="369" t="str">
        <f t="shared" si="63"/>
        <v>17x8.5, 5x5, 0 OS</v>
      </c>
      <c r="AB565" s="83" t="s">
        <v>5540</v>
      </c>
      <c r="AC565" s="92">
        <f>_xlfn.IFNA(VLOOKUP(AB565,ACCESSORIES!F:K,6,FALSE),"N/A")</f>
        <v>22</v>
      </c>
      <c r="AD565" s="89" t="s">
        <v>85</v>
      </c>
      <c r="AE565" s="82" t="s">
        <v>85</v>
      </c>
      <c r="AF565" s="82" t="s">
        <v>85</v>
      </c>
      <c r="AG565" s="82" t="s">
        <v>85</v>
      </c>
      <c r="AH565" s="9" t="str">
        <f>_xlfn.IFNA(VLOOKUP(AG565,ACCESSORIES!F:K,6,FALSE),"N/A")</f>
        <v>N/A</v>
      </c>
      <c r="AI565" s="14" t="s">
        <v>266</v>
      </c>
      <c r="AJ565" s="84" t="s">
        <v>85</v>
      </c>
      <c r="AK565" s="84" t="s">
        <v>85</v>
      </c>
      <c r="AL565" s="3" t="s">
        <v>85</v>
      </c>
      <c r="AM565" s="3">
        <v>16</v>
      </c>
      <c r="AN565" s="3">
        <v>175</v>
      </c>
      <c r="AO565" s="37">
        <v>7</v>
      </c>
      <c r="AP565" s="37">
        <v>25</v>
      </c>
      <c r="AQ565" s="37">
        <v>38</v>
      </c>
      <c r="AR565" s="37">
        <v>48</v>
      </c>
      <c r="AS565" s="37">
        <v>210</v>
      </c>
      <c r="AT565" s="431">
        <v>202</v>
      </c>
      <c r="AU565" s="431">
        <v>71.5</v>
      </c>
      <c r="AV565" s="55">
        <v>40.6</v>
      </c>
      <c r="AW565" s="55">
        <v>40.6</v>
      </c>
      <c r="AX565" s="55">
        <v>50</v>
      </c>
      <c r="AY565" s="3" t="s">
        <v>85</v>
      </c>
      <c r="AZ565" s="104" t="str">
        <f>_xlfn.IFNA(VLOOKUP(AY565,ACCESSORIES!F:K,6,FALSE),"N/A")</f>
        <v>N/A</v>
      </c>
      <c r="BA565" s="3" t="s">
        <v>85</v>
      </c>
      <c r="BB565" s="104" t="str">
        <f>_xlfn.IFNA(VLOOKUP(BA565,ACCESSORIES!F:K,6,FALSE),"N/A")</f>
        <v>N/A</v>
      </c>
      <c r="BC565" s="79">
        <v>29.727945996975212</v>
      </c>
      <c r="BD565" s="57">
        <v>19.7</v>
      </c>
      <c r="BE565" s="57">
        <v>19.7</v>
      </c>
      <c r="BF565" s="57">
        <v>11</v>
      </c>
      <c r="BG565" s="82">
        <v>36</v>
      </c>
      <c r="BH565" s="403" t="s">
        <v>3551</v>
      </c>
      <c r="BI565" s="51" t="s">
        <v>4217</v>
      </c>
      <c r="BJ565" s="300"/>
      <c r="BK565" s="300"/>
      <c r="BL565" s="300"/>
      <c r="BM565" s="300"/>
      <c r="BN565" s="298"/>
      <c r="BO565" s="298"/>
      <c r="BP565" s="298"/>
      <c r="BQ565" s="298"/>
      <c r="BR565" s="298"/>
      <c r="BS565" s="298"/>
      <c r="BT565" s="417"/>
      <c r="BU565" s="418"/>
      <c r="BV565" s="417"/>
      <c r="BW565" s="418"/>
      <c r="BX565" s="96" t="str">
        <f t="shared" si="69"/>
        <v>MR318, 17x8.5, 0mm Offset, 5x5, 71.5mm Centerbore, Gloss Black</v>
      </c>
      <c r="BY565" s="83" t="s">
        <v>4044</v>
      </c>
      <c r="BZ565" s="83" t="s">
        <v>4045</v>
      </c>
      <c r="CA565" s="83" t="str">
        <f t="shared" si="67"/>
        <v>STREET (3XX)</v>
      </c>
    </row>
    <row r="566" spans="1:79" s="39" customFormat="1" ht="15" customHeight="1">
      <c r="A566" s="23">
        <f t="shared" si="68"/>
        <v>564</v>
      </c>
      <c r="B566" s="306" t="s">
        <v>84</v>
      </c>
      <c r="C566" s="306" t="s">
        <v>1072</v>
      </c>
      <c r="D566" s="306" t="s">
        <v>6556</v>
      </c>
      <c r="E566" s="149" t="str">
        <f>CONCATENATE(LEFT(D566,5),VLOOKUP(CONCATENATE(N566,"x",O566),'PART NUMBER GUIDE'!$B$9:$C$45,2,FALSE),VLOOKUP(CONCATENATE(P566, V566), 'PART NUMBER GUIDE'!$Q$6:$R$84, 2, FALSE),VLOOKUP(Y566,'PART NUMBER GUIDE'!$J$8:$K$37,2, FALSE),IF(U566="N/A",IF(ABS(S566)&lt;10,"0"&amp;ABS(S566),ABS(S566)),CONCATENATE(LEFT(U566,1),RIGHT(U566,1))), F566, G566)</f>
        <v>MR31878550900</v>
      </c>
      <c r="F566" s="93"/>
      <c r="G566" s="93"/>
      <c r="H566" s="376" t="s">
        <v>6515</v>
      </c>
      <c r="I566" s="356">
        <v>44701</v>
      </c>
      <c r="J566" s="305" t="s">
        <v>1266</v>
      </c>
      <c r="K566" s="400">
        <v>299</v>
      </c>
      <c r="L566" s="95">
        <f t="shared" si="66"/>
        <v>299</v>
      </c>
      <c r="M566" s="402"/>
      <c r="N566" s="300">
        <v>17</v>
      </c>
      <c r="O566" s="8">
        <v>8.5</v>
      </c>
      <c r="P566" s="105" t="str">
        <f t="shared" si="62"/>
        <v>5x5</v>
      </c>
      <c r="Q566" s="301">
        <v>5</v>
      </c>
      <c r="R566" s="300">
        <v>5</v>
      </c>
      <c r="S566" s="300">
        <v>0</v>
      </c>
      <c r="T566" s="305">
        <v>4.7</v>
      </c>
      <c r="U566" s="309" t="s">
        <v>85</v>
      </c>
      <c r="V566" s="17">
        <v>71.5</v>
      </c>
      <c r="W566" s="8">
        <v>25.727945996975212</v>
      </c>
      <c r="X566" s="52">
        <v>2650</v>
      </c>
      <c r="Y566" s="12" t="s">
        <v>2312</v>
      </c>
      <c r="Z566" s="12" t="s">
        <v>3003</v>
      </c>
      <c r="AA566" s="369" t="str">
        <f t="shared" si="63"/>
        <v>17x8.5, 5x5, 0 OS</v>
      </c>
      <c r="AB566" s="83" t="s">
        <v>6413</v>
      </c>
      <c r="AC566" s="92">
        <f>_xlfn.IFNA(VLOOKUP(AB566,ACCESSORIES!F:K,6,FALSE),"N/A")</f>
        <v>22</v>
      </c>
      <c r="AD566" s="89" t="s">
        <v>85</v>
      </c>
      <c r="AE566" s="82" t="s">
        <v>85</v>
      </c>
      <c r="AF566" s="82" t="s">
        <v>85</v>
      </c>
      <c r="AG566" s="82" t="s">
        <v>85</v>
      </c>
      <c r="AH566" s="9" t="str">
        <f>_xlfn.IFNA(VLOOKUP(AG566,ACCESSORIES!F:K,6,FALSE),"N/A")</f>
        <v>N/A</v>
      </c>
      <c r="AI566" s="14" t="s">
        <v>266</v>
      </c>
      <c r="AJ566" s="84" t="s">
        <v>85</v>
      </c>
      <c r="AK566" s="84" t="s">
        <v>85</v>
      </c>
      <c r="AL566" s="3" t="s">
        <v>85</v>
      </c>
      <c r="AM566" s="3">
        <v>16</v>
      </c>
      <c r="AN566" s="3">
        <v>175</v>
      </c>
      <c r="AO566" s="37">
        <v>7</v>
      </c>
      <c r="AP566" s="37">
        <v>25</v>
      </c>
      <c r="AQ566" s="37">
        <v>38</v>
      </c>
      <c r="AR566" s="37">
        <v>48</v>
      </c>
      <c r="AS566" s="37">
        <v>210</v>
      </c>
      <c r="AT566" s="431">
        <v>202</v>
      </c>
      <c r="AU566" s="431">
        <v>71.5</v>
      </c>
      <c r="AV566" s="55">
        <v>40.6</v>
      </c>
      <c r="AW566" s="55">
        <v>40.6</v>
      </c>
      <c r="AX566" s="55">
        <v>50</v>
      </c>
      <c r="AY566" s="3" t="s">
        <v>85</v>
      </c>
      <c r="AZ566" s="104" t="str">
        <f>_xlfn.IFNA(VLOOKUP(AY566,ACCESSORIES!F:K,6,FALSE),"N/A")</f>
        <v>N/A</v>
      </c>
      <c r="BA566" s="3" t="s">
        <v>85</v>
      </c>
      <c r="BB566" s="104" t="str">
        <f>_xlfn.IFNA(VLOOKUP(BA566,ACCESSORIES!F:K,6,FALSE),"N/A")</f>
        <v>N/A</v>
      </c>
      <c r="BC566" s="79">
        <v>29.727945996975212</v>
      </c>
      <c r="BD566" s="57">
        <v>19.7</v>
      </c>
      <c r="BE566" s="57">
        <v>19.7</v>
      </c>
      <c r="BF566" s="57">
        <v>11</v>
      </c>
      <c r="BG566" s="82">
        <v>36</v>
      </c>
      <c r="BH566" s="403" t="s">
        <v>3551</v>
      </c>
      <c r="BI566" s="51" t="s">
        <v>4217</v>
      </c>
      <c r="BJ566" s="300"/>
      <c r="BK566" s="300"/>
      <c r="BL566" s="300"/>
      <c r="BM566" s="300"/>
      <c r="BN566" s="298"/>
      <c r="BO566" s="298"/>
      <c r="BP566" s="298"/>
      <c r="BQ566" s="298"/>
      <c r="BR566" s="298"/>
      <c r="BS566" s="298"/>
      <c r="BT566" s="417"/>
      <c r="BU566" s="418"/>
      <c r="BV566" s="417"/>
      <c r="BW566" s="418"/>
      <c r="BX566" s="96" t="str">
        <f t="shared" si="69"/>
        <v>MR318, 17x8.5, 0mm Offset, 5x5, 71.5mm Centerbore, Method Bronze</v>
      </c>
      <c r="BY566" s="83" t="s">
        <v>4044</v>
      </c>
      <c r="BZ566" s="83" t="s">
        <v>4045</v>
      </c>
      <c r="CA566" s="83" t="str">
        <f t="shared" si="67"/>
        <v>STREET (3XX)</v>
      </c>
    </row>
    <row r="567" spans="1:79" s="39" customFormat="1" ht="15" customHeight="1">
      <c r="A567" s="23">
        <f t="shared" si="68"/>
        <v>565</v>
      </c>
      <c r="B567" s="306" t="s">
        <v>84</v>
      </c>
      <c r="C567" s="306" t="s">
        <v>1072</v>
      </c>
      <c r="D567" s="306" t="s">
        <v>6556</v>
      </c>
      <c r="E567" s="149" t="str">
        <f>CONCATENATE(LEFT(D567,5),VLOOKUP(CONCATENATE(N567,"x",O567),'PART NUMBER GUIDE'!$B$9:$C$45,2,FALSE),VLOOKUP(CONCATENATE(P567, V567), 'PART NUMBER GUIDE'!$Q$6:$R$84, 2, FALSE),VLOOKUP(Y567,'PART NUMBER GUIDE'!$J$8:$K$37,2, FALSE),IF(U567="N/A",IF(ABS(S567)&lt;10,"0"&amp;ABS(S567),ABS(S567)),CONCATENATE(LEFT(U567,1),RIGHT(U567,1))), F567, G567)</f>
        <v>MR318785621300</v>
      </c>
      <c r="F567" s="93"/>
      <c r="G567" s="93"/>
      <c r="H567" s="376" t="s">
        <v>6516</v>
      </c>
      <c r="I567" s="356">
        <v>44701</v>
      </c>
      <c r="J567" s="305" t="s">
        <v>1266</v>
      </c>
      <c r="K567" s="400">
        <v>299</v>
      </c>
      <c r="L567" s="95">
        <f t="shared" si="66"/>
        <v>299</v>
      </c>
      <c r="M567" s="402"/>
      <c r="N567" s="300">
        <v>17</v>
      </c>
      <c r="O567" s="8">
        <v>8.5</v>
      </c>
      <c r="P567" s="105" t="str">
        <f t="shared" si="62"/>
        <v>6x120</v>
      </c>
      <c r="Q567" s="301">
        <v>6</v>
      </c>
      <c r="R567" s="300">
        <v>120</v>
      </c>
      <c r="S567" s="300">
        <v>0</v>
      </c>
      <c r="T567" s="305">
        <v>4.7</v>
      </c>
      <c r="U567" s="309" t="s">
        <v>85</v>
      </c>
      <c r="V567" s="17">
        <v>67</v>
      </c>
      <c r="W567" s="8">
        <v>25.573622413445801</v>
      </c>
      <c r="X567" s="52">
        <v>2650</v>
      </c>
      <c r="Y567" s="12" t="s">
        <v>4520</v>
      </c>
      <c r="Z567" s="12" t="s">
        <v>3002</v>
      </c>
      <c r="AA567" s="369" t="str">
        <f t="shared" si="63"/>
        <v>17x8.5, 6x120, 0 OS</v>
      </c>
      <c r="AB567" s="83" t="s">
        <v>5540</v>
      </c>
      <c r="AC567" s="92">
        <f>_xlfn.IFNA(VLOOKUP(AB567,ACCESSORIES!F:K,6,FALSE),"N/A")</f>
        <v>22</v>
      </c>
      <c r="AD567" s="89" t="s">
        <v>85</v>
      </c>
      <c r="AE567" s="82" t="s">
        <v>85</v>
      </c>
      <c r="AF567" s="82" t="s">
        <v>85</v>
      </c>
      <c r="AG567" s="82" t="s">
        <v>85</v>
      </c>
      <c r="AH567" s="9" t="str">
        <f>_xlfn.IFNA(VLOOKUP(AG567,ACCESSORIES!F:K,6,FALSE),"N/A")</f>
        <v>N/A</v>
      </c>
      <c r="AI567" s="14" t="s">
        <v>266</v>
      </c>
      <c r="AJ567" s="84" t="s">
        <v>85</v>
      </c>
      <c r="AK567" s="84" t="s">
        <v>85</v>
      </c>
      <c r="AL567" s="3" t="s">
        <v>85</v>
      </c>
      <c r="AM567" s="3">
        <v>16</v>
      </c>
      <c r="AN567" s="3">
        <v>170</v>
      </c>
      <c r="AO567" s="37">
        <v>14</v>
      </c>
      <c r="AP567" s="37">
        <v>27</v>
      </c>
      <c r="AQ567" s="37">
        <v>38</v>
      </c>
      <c r="AR567" s="37">
        <v>48</v>
      </c>
      <c r="AS567" s="37">
        <v>210</v>
      </c>
      <c r="AT567" s="431">
        <v>202</v>
      </c>
      <c r="AU567" s="431">
        <v>67</v>
      </c>
      <c r="AV567" s="55">
        <v>40.6</v>
      </c>
      <c r="AW567" s="55">
        <v>40.6</v>
      </c>
      <c r="AX567" s="55">
        <v>50</v>
      </c>
      <c r="AY567" s="3" t="s">
        <v>85</v>
      </c>
      <c r="AZ567" s="104" t="str">
        <f>_xlfn.IFNA(VLOOKUP(AY567,ACCESSORIES!F:K,6,FALSE),"N/A")</f>
        <v>N/A</v>
      </c>
      <c r="BA567" s="3" t="s">
        <v>85</v>
      </c>
      <c r="BB567" s="104" t="str">
        <f>_xlfn.IFNA(VLOOKUP(BA567,ACCESSORIES!F:K,6,FALSE),"N/A")</f>
        <v>N/A</v>
      </c>
      <c r="BC567" s="79">
        <v>29.573622413445801</v>
      </c>
      <c r="BD567" s="57">
        <v>19.7</v>
      </c>
      <c r="BE567" s="57">
        <v>19.7</v>
      </c>
      <c r="BF567" s="57">
        <v>11</v>
      </c>
      <c r="BG567" s="82">
        <v>36</v>
      </c>
      <c r="BH567" s="403" t="s">
        <v>3551</v>
      </c>
      <c r="BI567" s="51" t="s">
        <v>4217</v>
      </c>
      <c r="BJ567" s="300"/>
      <c r="BK567" s="300"/>
      <c r="BL567" s="300"/>
      <c r="BM567" s="300"/>
      <c r="BN567" s="298"/>
      <c r="BO567" s="298"/>
      <c r="BP567" s="298"/>
      <c r="BQ567" s="298"/>
      <c r="BR567" s="298"/>
      <c r="BS567" s="298"/>
      <c r="BT567" s="417"/>
      <c r="BU567" s="418"/>
      <c r="BV567" s="417"/>
      <c r="BW567" s="418"/>
      <c r="BX567" s="96" t="str">
        <f t="shared" si="69"/>
        <v>MR318, 17x8.5, 0mm Offset, 6x120, 67mm Centerbore, Gloss Black</v>
      </c>
      <c r="BY567" s="83" t="s">
        <v>4044</v>
      </c>
      <c r="BZ567" s="83" t="s">
        <v>4045</v>
      </c>
      <c r="CA567" s="83" t="str">
        <f t="shared" si="67"/>
        <v>STREET (3XX)</v>
      </c>
    </row>
    <row r="568" spans="1:79" s="39" customFormat="1" ht="15" customHeight="1">
      <c r="A568" s="23">
        <f t="shared" si="68"/>
        <v>566</v>
      </c>
      <c r="B568" s="306" t="s">
        <v>84</v>
      </c>
      <c r="C568" s="306" t="s">
        <v>1072</v>
      </c>
      <c r="D568" s="306" t="s">
        <v>6556</v>
      </c>
      <c r="E568" s="149" t="str">
        <f>CONCATENATE(LEFT(D568,5),VLOOKUP(CONCATENATE(N568,"x",O568),'PART NUMBER GUIDE'!$B$9:$C$45,2,FALSE),VLOOKUP(CONCATENATE(P568, V568), 'PART NUMBER GUIDE'!$Q$6:$R$84, 2, FALSE),VLOOKUP(Y568,'PART NUMBER GUIDE'!$J$8:$K$37,2, FALSE),IF(U568="N/A",IF(ABS(S568)&lt;10,"0"&amp;ABS(S568),ABS(S568)),CONCATENATE(LEFT(U568,1),RIGHT(U568,1))), F568, G568)</f>
        <v>MR31878562900</v>
      </c>
      <c r="F568" s="93"/>
      <c r="G568" s="93"/>
      <c r="H568" s="376" t="s">
        <v>6517</v>
      </c>
      <c r="I568" s="356">
        <v>44701</v>
      </c>
      <c r="J568" s="305" t="s">
        <v>1266</v>
      </c>
      <c r="K568" s="400">
        <v>299</v>
      </c>
      <c r="L568" s="95">
        <f t="shared" si="66"/>
        <v>299</v>
      </c>
      <c r="M568" s="402"/>
      <c r="N568" s="300">
        <v>17</v>
      </c>
      <c r="O568" s="8">
        <v>8.5</v>
      </c>
      <c r="P568" s="105" t="str">
        <f t="shared" si="62"/>
        <v>6x120</v>
      </c>
      <c r="Q568" s="301">
        <v>6</v>
      </c>
      <c r="R568" s="300">
        <v>120</v>
      </c>
      <c r="S568" s="300">
        <v>0</v>
      </c>
      <c r="T568" s="305">
        <v>4.7</v>
      </c>
      <c r="U568" s="309" t="s">
        <v>85</v>
      </c>
      <c r="V568" s="17">
        <v>67</v>
      </c>
      <c r="W568" s="8">
        <v>25.573622413445801</v>
      </c>
      <c r="X568" s="52">
        <v>2650</v>
      </c>
      <c r="Y568" s="12" t="s">
        <v>2312</v>
      </c>
      <c r="Z568" s="12" t="s">
        <v>3003</v>
      </c>
      <c r="AA568" s="369" t="str">
        <f t="shared" si="63"/>
        <v>17x8.5, 6x120, 0 OS</v>
      </c>
      <c r="AB568" s="83" t="s">
        <v>6413</v>
      </c>
      <c r="AC568" s="92">
        <f>_xlfn.IFNA(VLOOKUP(AB568,ACCESSORIES!F:K,6,FALSE),"N/A")</f>
        <v>22</v>
      </c>
      <c r="AD568" s="89" t="s">
        <v>85</v>
      </c>
      <c r="AE568" s="82" t="s">
        <v>85</v>
      </c>
      <c r="AF568" s="82" t="s">
        <v>85</v>
      </c>
      <c r="AG568" s="82" t="s">
        <v>85</v>
      </c>
      <c r="AH568" s="9" t="str">
        <f>_xlfn.IFNA(VLOOKUP(AG568,ACCESSORIES!F:K,6,FALSE),"N/A")</f>
        <v>N/A</v>
      </c>
      <c r="AI568" s="14" t="s">
        <v>266</v>
      </c>
      <c r="AJ568" s="84" t="s">
        <v>85</v>
      </c>
      <c r="AK568" s="84" t="s">
        <v>85</v>
      </c>
      <c r="AL568" s="3" t="s">
        <v>85</v>
      </c>
      <c r="AM568" s="3">
        <v>16</v>
      </c>
      <c r="AN568" s="3">
        <v>170</v>
      </c>
      <c r="AO568" s="37">
        <v>14</v>
      </c>
      <c r="AP568" s="37">
        <v>27</v>
      </c>
      <c r="AQ568" s="37">
        <v>38</v>
      </c>
      <c r="AR568" s="37">
        <v>48</v>
      </c>
      <c r="AS568" s="37">
        <v>210</v>
      </c>
      <c r="AT568" s="431">
        <v>202</v>
      </c>
      <c r="AU568" s="431">
        <v>67</v>
      </c>
      <c r="AV568" s="55">
        <v>40.6</v>
      </c>
      <c r="AW568" s="55">
        <v>40.6</v>
      </c>
      <c r="AX568" s="55">
        <v>50</v>
      </c>
      <c r="AY568" s="3" t="s">
        <v>85</v>
      </c>
      <c r="AZ568" s="104" t="str">
        <f>_xlfn.IFNA(VLOOKUP(AY568,ACCESSORIES!F:K,6,FALSE),"N/A")</f>
        <v>N/A</v>
      </c>
      <c r="BA568" s="3" t="s">
        <v>85</v>
      </c>
      <c r="BB568" s="104" t="str">
        <f>_xlfn.IFNA(VLOOKUP(BA568,ACCESSORIES!F:K,6,FALSE),"N/A")</f>
        <v>N/A</v>
      </c>
      <c r="BC568" s="79">
        <v>29.573622413445801</v>
      </c>
      <c r="BD568" s="57">
        <v>19.7</v>
      </c>
      <c r="BE568" s="57">
        <v>19.7</v>
      </c>
      <c r="BF568" s="57">
        <v>11</v>
      </c>
      <c r="BG568" s="82">
        <v>36</v>
      </c>
      <c r="BH568" s="403" t="s">
        <v>3551</v>
      </c>
      <c r="BI568" s="51" t="s">
        <v>4217</v>
      </c>
      <c r="BJ568" s="300"/>
      <c r="BK568" s="300"/>
      <c r="BL568" s="300"/>
      <c r="BM568" s="300"/>
      <c r="BN568" s="298"/>
      <c r="BO568" s="298"/>
      <c r="BP568" s="298"/>
      <c r="BQ568" s="298"/>
      <c r="BR568" s="298"/>
      <c r="BS568" s="298"/>
      <c r="BT568" s="417"/>
      <c r="BU568" s="418"/>
      <c r="BV568" s="417"/>
      <c r="BW568" s="418"/>
      <c r="BX568" s="96" t="str">
        <f t="shared" si="69"/>
        <v>MR318, 17x8.5, 0mm Offset, 6x120, 67mm Centerbore, Method Bronze</v>
      </c>
      <c r="BY568" s="83" t="s">
        <v>4044</v>
      </c>
      <c r="BZ568" s="83" t="s">
        <v>4045</v>
      </c>
      <c r="CA568" s="83" t="str">
        <f t="shared" si="67"/>
        <v>STREET (3XX)</v>
      </c>
    </row>
    <row r="569" spans="1:79" s="39" customFormat="1" ht="15" customHeight="1">
      <c r="A569" s="23">
        <f t="shared" si="68"/>
        <v>567</v>
      </c>
      <c r="B569" s="306" t="s">
        <v>84</v>
      </c>
      <c r="C569" s="306" t="s">
        <v>1072</v>
      </c>
      <c r="D569" s="306" t="s">
        <v>6556</v>
      </c>
      <c r="E569" s="149" t="str">
        <f>CONCATENATE(LEFT(D569,5),VLOOKUP(CONCATENATE(N569,"x",O569),'PART NUMBER GUIDE'!$B$9:$C$45,2,FALSE),VLOOKUP(CONCATENATE(P569, V569), 'PART NUMBER GUIDE'!$Q$6:$R$84, 2, FALSE),VLOOKUP(Y569,'PART NUMBER GUIDE'!$J$8:$K$37,2, FALSE),IF(U569="N/A",IF(ABS(S569)&lt;10,"0"&amp;ABS(S569),ABS(S569)),CONCATENATE(LEFT(U569,1),RIGHT(U569,1))), F569, G569)</f>
        <v>MR318785161300</v>
      </c>
      <c r="F569" s="93"/>
      <c r="G569" s="93"/>
      <c r="H569" s="376" t="s">
        <v>6518</v>
      </c>
      <c r="I569" s="356">
        <v>44701</v>
      </c>
      <c r="J569" s="305" t="s">
        <v>1266</v>
      </c>
      <c r="K569" s="400">
        <v>299</v>
      </c>
      <c r="L569" s="95">
        <f t="shared" si="66"/>
        <v>299</v>
      </c>
      <c r="M569" s="402"/>
      <c r="N569" s="300">
        <v>17</v>
      </c>
      <c r="O569" s="8">
        <v>8.5</v>
      </c>
      <c r="P569" s="105" t="str">
        <f t="shared" si="62"/>
        <v>6x135</v>
      </c>
      <c r="Q569" s="301">
        <v>6</v>
      </c>
      <c r="R569" s="300">
        <v>135</v>
      </c>
      <c r="S569" s="300">
        <v>0</v>
      </c>
      <c r="T569" s="305">
        <v>4.7</v>
      </c>
      <c r="U569" s="309" t="s">
        <v>85</v>
      </c>
      <c r="V569" s="17">
        <v>87</v>
      </c>
      <c r="W569" s="8">
        <v>25.441345056134871</v>
      </c>
      <c r="X569" s="52">
        <v>2650</v>
      </c>
      <c r="Y569" s="12" t="s">
        <v>4520</v>
      </c>
      <c r="Z569" s="12" t="s">
        <v>3002</v>
      </c>
      <c r="AA569" s="369" t="str">
        <f t="shared" si="63"/>
        <v>17x8.5, 6x135, 0 OS</v>
      </c>
      <c r="AB569" s="83" t="s">
        <v>5540</v>
      </c>
      <c r="AC569" s="92">
        <f>_xlfn.IFNA(VLOOKUP(AB569,ACCESSORIES!F:K,6,FALSE),"N/A")</f>
        <v>22</v>
      </c>
      <c r="AD569" s="89" t="s">
        <v>85</v>
      </c>
      <c r="AE569" s="82" t="s">
        <v>85</v>
      </c>
      <c r="AF569" s="82" t="s">
        <v>85</v>
      </c>
      <c r="AG569" s="82" t="s">
        <v>85</v>
      </c>
      <c r="AH569" s="9" t="str">
        <f>_xlfn.IFNA(VLOOKUP(AG569,ACCESSORIES!F:K,6,FALSE),"N/A")</f>
        <v>N/A</v>
      </c>
      <c r="AI569" s="14" t="s">
        <v>266</v>
      </c>
      <c r="AJ569" s="84" t="s">
        <v>85</v>
      </c>
      <c r="AK569" s="84" t="s">
        <v>85</v>
      </c>
      <c r="AL569" s="3" t="s">
        <v>85</v>
      </c>
      <c r="AM569" s="3">
        <v>16</v>
      </c>
      <c r="AN569" s="3">
        <v>175</v>
      </c>
      <c r="AO569" s="37">
        <v>7</v>
      </c>
      <c r="AP569" s="37">
        <v>25</v>
      </c>
      <c r="AQ569" s="37">
        <v>38</v>
      </c>
      <c r="AR569" s="37">
        <v>48</v>
      </c>
      <c r="AS569" s="37">
        <v>210</v>
      </c>
      <c r="AT569" s="431">
        <v>202</v>
      </c>
      <c r="AU569" s="431">
        <v>87</v>
      </c>
      <c r="AV569" s="55">
        <v>40.6</v>
      </c>
      <c r="AW569" s="55">
        <v>40.6</v>
      </c>
      <c r="AX569" s="55">
        <v>50</v>
      </c>
      <c r="AY569" s="3" t="s">
        <v>85</v>
      </c>
      <c r="AZ569" s="104" t="str">
        <f>_xlfn.IFNA(VLOOKUP(AY569,ACCESSORIES!F:K,6,FALSE),"N/A")</f>
        <v>N/A</v>
      </c>
      <c r="BA569" s="3" t="s">
        <v>85</v>
      </c>
      <c r="BB569" s="104" t="str">
        <f>_xlfn.IFNA(VLOOKUP(BA569,ACCESSORIES!F:K,6,FALSE),"N/A")</f>
        <v>N/A</v>
      </c>
      <c r="BC569" s="79">
        <v>29.441345056134871</v>
      </c>
      <c r="BD569" s="57">
        <v>19.7</v>
      </c>
      <c r="BE569" s="57">
        <v>19.7</v>
      </c>
      <c r="BF569" s="57">
        <v>11</v>
      </c>
      <c r="BG569" s="82">
        <v>36</v>
      </c>
      <c r="BH569" s="403" t="s">
        <v>3551</v>
      </c>
      <c r="BI569" s="51" t="s">
        <v>4217</v>
      </c>
      <c r="BJ569" s="300"/>
      <c r="BK569" s="300"/>
      <c r="BL569" s="300"/>
      <c r="BM569" s="300"/>
      <c r="BN569" s="298"/>
      <c r="BO569" s="298"/>
      <c r="BP569" s="298"/>
      <c r="BQ569" s="298"/>
      <c r="BR569" s="298"/>
      <c r="BS569" s="298"/>
      <c r="BT569" s="417"/>
      <c r="BU569" s="418"/>
      <c r="BV569" s="417"/>
      <c r="BW569" s="418"/>
      <c r="BX569" s="96" t="str">
        <f t="shared" si="69"/>
        <v>MR318, 17x8.5, 0mm Offset, 6x135, 87mm Centerbore, Gloss Black</v>
      </c>
      <c r="BY569" s="83" t="s">
        <v>4044</v>
      </c>
      <c r="BZ569" s="83" t="s">
        <v>4045</v>
      </c>
      <c r="CA569" s="83" t="str">
        <f t="shared" si="67"/>
        <v>STREET (3XX)</v>
      </c>
    </row>
    <row r="570" spans="1:79" s="39" customFormat="1" ht="15" customHeight="1">
      <c r="A570" s="23">
        <f t="shared" si="68"/>
        <v>568</v>
      </c>
      <c r="B570" s="306" t="s">
        <v>84</v>
      </c>
      <c r="C570" s="306" t="s">
        <v>1072</v>
      </c>
      <c r="D570" s="306" t="s">
        <v>6556</v>
      </c>
      <c r="E570" s="149" t="str">
        <f>CONCATENATE(LEFT(D570,5),VLOOKUP(CONCATENATE(N570,"x",O570),'PART NUMBER GUIDE'!$B$9:$C$45,2,FALSE),VLOOKUP(CONCATENATE(P570, V570), 'PART NUMBER GUIDE'!$Q$6:$R$84, 2, FALSE),VLOOKUP(Y570,'PART NUMBER GUIDE'!$J$8:$K$37,2, FALSE),IF(U570="N/A",IF(ABS(S570)&lt;10,"0"&amp;ABS(S570),ABS(S570)),CONCATENATE(LEFT(U570,1),RIGHT(U570,1))), F570, G570)</f>
        <v>MR31878516900</v>
      </c>
      <c r="F570" s="93"/>
      <c r="G570" s="93"/>
      <c r="H570" s="376" t="s">
        <v>6519</v>
      </c>
      <c r="I570" s="356">
        <v>44701</v>
      </c>
      <c r="J570" s="305" t="s">
        <v>1266</v>
      </c>
      <c r="K570" s="400">
        <v>299</v>
      </c>
      <c r="L570" s="95">
        <f t="shared" si="66"/>
        <v>299</v>
      </c>
      <c r="M570" s="402"/>
      <c r="N570" s="300">
        <v>17</v>
      </c>
      <c r="O570" s="8">
        <v>8.5</v>
      </c>
      <c r="P570" s="105" t="str">
        <f t="shared" si="62"/>
        <v>6x135</v>
      </c>
      <c r="Q570" s="301">
        <v>6</v>
      </c>
      <c r="R570" s="300">
        <v>135</v>
      </c>
      <c r="S570" s="300">
        <v>0</v>
      </c>
      <c r="T570" s="305">
        <v>4.7</v>
      </c>
      <c r="U570" s="309" t="s">
        <v>85</v>
      </c>
      <c r="V570" s="17">
        <v>87</v>
      </c>
      <c r="W570" s="8">
        <v>25.441345056134871</v>
      </c>
      <c r="X570" s="52">
        <v>2650</v>
      </c>
      <c r="Y570" s="12" t="s">
        <v>2312</v>
      </c>
      <c r="Z570" s="12" t="s">
        <v>3003</v>
      </c>
      <c r="AA570" s="369" t="str">
        <f t="shared" si="63"/>
        <v>17x8.5, 6x135, 0 OS</v>
      </c>
      <c r="AB570" s="83" t="s">
        <v>6413</v>
      </c>
      <c r="AC570" s="92">
        <f>_xlfn.IFNA(VLOOKUP(AB570,ACCESSORIES!F:K,6,FALSE),"N/A")</f>
        <v>22</v>
      </c>
      <c r="AD570" s="89" t="s">
        <v>85</v>
      </c>
      <c r="AE570" s="82" t="s">
        <v>85</v>
      </c>
      <c r="AF570" s="82" t="s">
        <v>85</v>
      </c>
      <c r="AG570" s="82" t="s">
        <v>85</v>
      </c>
      <c r="AH570" s="9" t="str">
        <f>_xlfn.IFNA(VLOOKUP(AG570,ACCESSORIES!F:K,6,FALSE),"N/A")</f>
        <v>N/A</v>
      </c>
      <c r="AI570" s="14" t="s">
        <v>266</v>
      </c>
      <c r="AJ570" s="84" t="s">
        <v>85</v>
      </c>
      <c r="AK570" s="84" t="s">
        <v>85</v>
      </c>
      <c r="AL570" s="3" t="s">
        <v>85</v>
      </c>
      <c r="AM570" s="3">
        <v>16</v>
      </c>
      <c r="AN570" s="3">
        <v>175</v>
      </c>
      <c r="AO570" s="37">
        <v>7</v>
      </c>
      <c r="AP570" s="37">
        <v>25</v>
      </c>
      <c r="AQ570" s="37">
        <v>38</v>
      </c>
      <c r="AR570" s="37">
        <v>48</v>
      </c>
      <c r="AS570" s="37">
        <v>210</v>
      </c>
      <c r="AT570" s="431">
        <v>202</v>
      </c>
      <c r="AU570" s="431">
        <v>87</v>
      </c>
      <c r="AV570" s="55">
        <v>40.6</v>
      </c>
      <c r="AW570" s="55">
        <v>40.6</v>
      </c>
      <c r="AX570" s="55">
        <v>50</v>
      </c>
      <c r="AY570" s="3" t="s">
        <v>85</v>
      </c>
      <c r="AZ570" s="104" t="str">
        <f>_xlfn.IFNA(VLOOKUP(AY570,ACCESSORIES!F:K,6,FALSE),"N/A")</f>
        <v>N/A</v>
      </c>
      <c r="BA570" s="3" t="s">
        <v>85</v>
      </c>
      <c r="BB570" s="104" t="str">
        <f>_xlfn.IFNA(VLOOKUP(BA570,ACCESSORIES!F:K,6,FALSE),"N/A")</f>
        <v>N/A</v>
      </c>
      <c r="BC570" s="79">
        <v>29.441345056134871</v>
      </c>
      <c r="BD570" s="57">
        <v>19.7</v>
      </c>
      <c r="BE570" s="57">
        <v>19.7</v>
      </c>
      <c r="BF570" s="57">
        <v>11</v>
      </c>
      <c r="BG570" s="82">
        <v>36</v>
      </c>
      <c r="BH570" s="403" t="s">
        <v>3551</v>
      </c>
      <c r="BI570" s="51" t="s">
        <v>4217</v>
      </c>
      <c r="BJ570" s="300"/>
      <c r="BK570" s="300"/>
      <c r="BL570" s="300"/>
      <c r="BM570" s="300"/>
      <c r="BN570" s="298"/>
      <c r="BO570" s="298"/>
      <c r="BP570" s="298"/>
      <c r="BQ570" s="298"/>
      <c r="BR570" s="298"/>
      <c r="BS570" s="298"/>
      <c r="BT570" s="417"/>
      <c r="BU570" s="418"/>
      <c r="BV570" s="417"/>
      <c r="BW570" s="418"/>
      <c r="BX570" s="96" t="str">
        <f t="shared" si="69"/>
        <v>MR318, 17x8.5, 0mm Offset, 6x135, 87mm Centerbore, Method Bronze</v>
      </c>
      <c r="BY570" s="83" t="s">
        <v>4044</v>
      </c>
      <c r="BZ570" s="83" t="s">
        <v>4045</v>
      </c>
      <c r="CA570" s="83" t="str">
        <f t="shared" si="67"/>
        <v>STREET (3XX)</v>
      </c>
    </row>
    <row r="571" spans="1:79" s="39" customFormat="1" ht="15" customHeight="1">
      <c r="A571" s="23">
        <f t="shared" si="68"/>
        <v>569</v>
      </c>
      <c r="B571" s="306" t="s">
        <v>84</v>
      </c>
      <c r="C571" s="306" t="s">
        <v>1072</v>
      </c>
      <c r="D571" s="306" t="s">
        <v>6556</v>
      </c>
      <c r="E571" s="149" t="str">
        <f>CONCATENATE(LEFT(D571,5),VLOOKUP(CONCATENATE(N571,"x",O571),'PART NUMBER GUIDE'!$B$9:$C$45,2,FALSE),VLOOKUP(CONCATENATE(P571, V571), 'PART NUMBER GUIDE'!$Q$6:$R$84, 2, FALSE),VLOOKUP(Y571,'PART NUMBER GUIDE'!$J$8:$K$37,2, FALSE),IF(U571="N/A",IF(ABS(S571)&lt;10,"0"&amp;ABS(S571),ABS(S571)),CONCATENATE(LEFT(U571,1),RIGHT(U571,1))), F571, G571)</f>
        <v>MR318785601300</v>
      </c>
      <c r="F571" s="93"/>
      <c r="G571" s="93"/>
      <c r="H571" s="376" t="s">
        <v>6520</v>
      </c>
      <c r="I571" s="356">
        <v>44701</v>
      </c>
      <c r="J571" s="305" t="s">
        <v>1266</v>
      </c>
      <c r="K571" s="400">
        <v>299</v>
      </c>
      <c r="L571" s="95">
        <f t="shared" si="66"/>
        <v>299</v>
      </c>
      <c r="M571" s="402"/>
      <c r="N571" s="300">
        <v>17</v>
      </c>
      <c r="O571" s="8">
        <v>8.5</v>
      </c>
      <c r="P571" s="105" t="str">
        <f t="shared" si="62"/>
        <v>6x5.5</v>
      </c>
      <c r="Q571" s="301">
        <v>6</v>
      </c>
      <c r="R571" s="300">
        <v>5.5</v>
      </c>
      <c r="S571" s="300">
        <v>0</v>
      </c>
      <c r="T571" s="305">
        <v>4.7</v>
      </c>
      <c r="U571" s="309" t="s">
        <v>85</v>
      </c>
      <c r="V571" s="17">
        <v>106.25</v>
      </c>
      <c r="W571" s="8">
        <v>24.86814317445419</v>
      </c>
      <c r="X571" s="52">
        <v>2650</v>
      </c>
      <c r="Y571" s="12" t="s">
        <v>4520</v>
      </c>
      <c r="Z571" s="12" t="s">
        <v>3002</v>
      </c>
      <c r="AA571" s="369" t="str">
        <f t="shared" si="63"/>
        <v>17x8.5, 6x5.5, 0 OS</v>
      </c>
      <c r="AB571" s="83" t="s">
        <v>5543</v>
      </c>
      <c r="AC571" s="92">
        <f>_xlfn.IFNA(VLOOKUP(AB571,ACCESSORIES!F:K,6,FALSE),"N/A")</f>
        <v>22</v>
      </c>
      <c r="AD571" s="89" t="s">
        <v>85</v>
      </c>
      <c r="AE571" s="82" t="s">
        <v>85</v>
      </c>
      <c r="AF571" s="82" t="s">
        <v>85</v>
      </c>
      <c r="AG571" s="82" t="s">
        <v>85</v>
      </c>
      <c r="AH571" s="9" t="str">
        <f>_xlfn.IFNA(VLOOKUP(AG571,ACCESSORIES!F:K,6,FALSE),"N/A")</f>
        <v>N/A</v>
      </c>
      <c r="AI571" s="14" t="s">
        <v>265</v>
      </c>
      <c r="AJ571" s="84" t="s">
        <v>1712</v>
      </c>
      <c r="AK571" s="41">
        <f>VLOOKUP(AJ571,ACCESSORIES!F:K,6,FALSE)</f>
        <v>2.75</v>
      </c>
      <c r="AL571" s="14">
        <v>78.3</v>
      </c>
      <c r="AM571" s="3">
        <v>16</v>
      </c>
      <c r="AN571" s="3">
        <v>175</v>
      </c>
      <c r="AO571" s="37">
        <v>7</v>
      </c>
      <c r="AP571" s="37">
        <v>25</v>
      </c>
      <c r="AQ571" s="37">
        <v>38</v>
      </c>
      <c r="AR571" s="37">
        <v>48</v>
      </c>
      <c r="AS571" s="37">
        <v>210</v>
      </c>
      <c r="AT571" s="431">
        <v>202</v>
      </c>
      <c r="AU571" s="431">
        <v>106.25</v>
      </c>
      <c r="AV571" s="55">
        <v>43</v>
      </c>
      <c r="AW571" s="55">
        <v>43</v>
      </c>
      <c r="AX571" s="55">
        <v>50</v>
      </c>
      <c r="AY571" s="3" t="s">
        <v>85</v>
      </c>
      <c r="AZ571" s="104" t="str">
        <f>_xlfn.IFNA(VLOOKUP(AY571,ACCESSORIES!F:K,6,FALSE),"N/A")</f>
        <v>N/A</v>
      </c>
      <c r="BA571" s="3" t="s">
        <v>85</v>
      </c>
      <c r="BB571" s="104" t="str">
        <f>_xlfn.IFNA(VLOOKUP(BA571,ACCESSORIES!F:K,6,FALSE),"N/A")</f>
        <v>N/A</v>
      </c>
      <c r="BC571" s="79">
        <v>28.86814317445419</v>
      </c>
      <c r="BD571" s="57">
        <v>19.7</v>
      </c>
      <c r="BE571" s="57">
        <v>19.7</v>
      </c>
      <c r="BF571" s="57">
        <v>11</v>
      </c>
      <c r="BG571" s="82">
        <v>36</v>
      </c>
      <c r="BH571" s="403" t="s">
        <v>3551</v>
      </c>
      <c r="BI571" s="51" t="s">
        <v>4217</v>
      </c>
      <c r="BJ571" s="300"/>
      <c r="BK571" s="300"/>
      <c r="BL571" s="300"/>
      <c r="BM571" s="300"/>
      <c r="BN571" s="298"/>
      <c r="BO571" s="298"/>
      <c r="BP571" s="298"/>
      <c r="BQ571" s="298"/>
      <c r="BR571" s="298"/>
      <c r="BS571" s="298"/>
      <c r="BT571" s="417"/>
      <c r="BU571" s="418"/>
      <c r="BV571" s="417"/>
      <c r="BW571" s="418"/>
      <c r="BX571" s="96" t="str">
        <f t="shared" si="69"/>
        <v>MR318, 17x8.5, 0mm Offset, 6x5.5, 106.25mm Centerbore, Gloss Black</v>
      </c>
      <c r="BY571" s="83" t="s">
        <v>4044</v>
      </c>
      <c r="BZ571" s="83" t="s">
        <v>4045</v>
      </c>
      <c r="CA571" s="83" t="str">
        <f t="shared" si="67"/>
        <v>STREET (3XX)</v>
      </c>
    </row>
    <row r="572" spans="1:79" s="39" customFormat="1" ht="15" customHeight="1">
      <c r="A572" s="23">
        <f t="shared" si="68"/>
        <v>570</v>
      </c>
      <c r="B572" s="306" t="s">
        <v>84</v>
      </c>
      <c r="C572" s="306" t="s">
        <v>1072</v>
      </c>
      <c r="D572" s="306" t="s">
        <v>6556</v>
      </c>
      <c r="E572" s="149" t="str">
        <f>CONCATENATE(LEFT(D572,5),VLOOKUP(CONCATENATE(N572,"x",O572),'PART NUMBER GUIDE'!$B$9:$C$45,2,FALSE),VLOOKUP(CONCATENATE(P572, V572), 'PART NUMBER GUIDE'!$Q$6:$R$84, 2, FALSE),VLOOKUP(Y572,'PART NUMBER GUIDE'!$J$8:$K$37,2, FALSE),IF(U572="N/A",IF(ABS(S572)&lt;10,"0"&amp;ABS(S572),ABS(S572)),CONCATENATE(LEFT(U572,1),RIGHT(U572,1))), F572, G572)</f>
        <v>MR31878560900</v>
      </c>
      <c r="F572" s="93"/>
      <c r="G572" s="93"/>
      <c r="H572" s="376" t="s">
        <v>6521</v>
      </c>
      <c r="I572" s="356">
        <v>44701</v>
      </c>
      <c r="J572" s="305" t="s">
        <v>1266</v>
      </c>
      <c r="K572" s="400">
        <v>299</v>
      </c>
      <c r="L572" s="95">
        <f t="shared" si="66"/>
        <v>299</v>
      </c>
      <c r="M572" s="402"/>
      <c r="N572" s="300">
        <v>17</v>
      </c>
      <c r="O572" s="8">
        <v>8.5</v>
      </c>
      <c r="P572" s="105" t="str">
        <f t="shared" si="62"/>
        <v>6x5.5</v>
      </c>
      <c r="Q572" s="301">
        <v>6</v>
      </c>
      <c r="R572" s="300">
        <v>5.5</v>
      </c>
      <c r="S572" s="300">
        <v>0</v>
      </c>
      <c r="T572" s="305">
        <v>4.7</v>
      </c>
      <c r="U572" s="309" t="s">
        <v>85</v>
      </c>
      <c r="V572" s="17">
        <v>106.25</v>
      </c>
      <c r="W572" s="8">
        <v>24.86814317445419</v>
      </c>
      <c r="X572" s="52">
        <v>2650</v>
      </c>
      <c r="Y572" s="12" t="s">
        <v>2312</v>
      </c>
      <c r="Z572" s="12" t="s">
        <v>3003</v>
      </c>
      <c r="AA572" s="369" t="str">
        <f t="shared" si="63"/>
        <v>17x8.5, 6x5.5, 0 OS</v>
      </c>
      <c r="AB572" s="83" t="s">
        <v>6416</v>
      </c>
      <c r="AC572" s="92">
        <f>_xlfn.IFNA(VLOOKUP(AB572,ACCESSORIES!F:K,6,FALSE),"N/A")</f>
        <v>22</v>
      </c>
      <c r="AD572" s="89" t="s">
        <v>85</v>
      </c>
      <c r="AE572" s="82" t="s">
        <v>85</v>
      </c>
      <c r="AF572" s="82" t="s">
        <v>85</v>
      </c>
      <c r="AG572" s="82" t="s">
        <v>85</v>
      </c>
      <c r="AH572" s="9" t="str">
        <f>_xlfn.IFNA(VLOOKUP(AG572,ACCESSORIES!F:K,6,FALSE),"N/A")</f>
        <v>N/A</v>
      </c>
      <c r="AI572" s="14" t="s">
        <v>265</v>
      </c>
      <c r="AJ572" s="84" t="s">
        <v>1712</v>
      </c>
      <c r="AK572" s="41">
        <f>VLOOKUP(AJ572,ACCESSORIES!F:K,6,FALSE)</f>
        <v>2.75</v>
      </c>
      <c r="AL572" s="14">
        <v>78.3</v>
      </c>
      <c r="AM572" s="3">
        <v>16</v>
      </c>
      <c r="AN572" s="3">
        <v>175</v>
      </c>
      <c r="AO572" s="37">
        <v>7</v>
      </c>
      <c r="AP572" s="37">
        <v>25</v>
      </c>
      <c r="AQ572" s="37">
        <v>38</v>
      </c>
      <c r="AR572" s="37">
        <v>48</v>
      </c>
      <c r="AS572" s="37">
        <v>210</v>
      </c>
      <c r="AT572" s="431">
        <v>202</v>
      </c>
      <c r="AU572" s="431">
        <v>106.25</v>
      </c>
      <c r="AV572" s="55">
        <v>43</v>
      </c>
      <c r="AW572" s="55">
        <v>43</v>
      </c>
      <c r="AX572" s="55">
        <v>50</v>
      </c>
      <c r="AY572" s="3" t="s">
        <v>85</v>
      </c>
      <c r="AZ572" s="104" t="str">
        <f>_xlfn.IFNA(VLOOKUP(AY572,ACCESSORIES!F:K,6,FALSE),"N/A")</f>
        <v>N/A</v>
      </c>
      <c r="BA572" s="3" t="s">
        <v>85</v>
      </c>
      <c r="BB572" s="104" t="str">
        <f>_xlfn.IFNA(VLOOKUP(BA572,ACCESSORIES!F:K,6,FALSE),"N/A")</f>
        <v>N/A</v>
      </c>
      <c r="BC572" s="79">
        <v>28.86814317445419</v>
      </c>
      <c r="BD572" s="57">
        <v>19.7</v>
      </c>
      <c r="BE572" s="57">
        <v>19.7</v>
      </c>
      <c r="BF572" s="57">
        <v>11</v>
      </c>
      <c r="BG572" s="82">
        <v>36</v>
      </c>
      <c r="BH572" s="403" t="s">
        <v>3551</v>
      </c>
      <c r="BI572" s="51" t="s">
        <v>4217</v>
      </c>
      <c r="BJ572" s="300"/>
      <c r="BK572" s="300"/>
      <c r="BL572" s="300"/>
      <c r="BM572" s="300"/>
      <c r="BN572" s="298"/>
      <c r="BO572" s="298"/>
      <c r="BP572" s="298"/>
      <c r="BQ572" s="298"/>
      <c r="BR572" s="298"/>
      <c r="BS572" s="298"/>
      <c r="BT572" s="417"/>
      <c r="BU572" s="418"/>
      <c r="BV572" s="417"/>
      <c r="BW572" s="418"/>
      <c r="BX572" s="96" t="str">
        <f t="shared" si="69"/>
        <v>MR318, 17x8.5, 0mm Offset, 6x5.5, 106.25mm Centerbore, Method Bronze</v>
      </c>
      <c r="BY572" s="83" t="s">
        <v>4044</v>
      </c>
      <c r="BZ572" s="83" t="s">
        <v>4045</v>
      </c>
      <c r="CA572" s="83" t="str">
        <f t="shared" si="67"/>
        <v>STREET (3XX)</v>
      </c>
    </row>
    <row r="573" spans="1:79" s="39" customFormat="1" ht="15" customHeight="1">
      <c r="A573" s="23">
        <f t="shared" si="68"/>
        <v>571</v>
      </c>
      <c r="B573" s="306" t="s">
        <v>84</v>
      </c>
      <c r="C573" s="306" t="s">
        <v>1072</v>
      </c>
      <c r="D573" s="306" t="s">
        <v>6556</v>
      </c>
      <c r="E573" s="149" t="str">
        <f>CONCATENATE(LEFT(D573,5),VLOOKUP(CONCATENATE(N573,"x",O573),'PART NUMBER GUIDE'!$B$9:$C$45,2,FALSE),VLOOKUP(CONCATENATE(P573, V573), 'PART NUMBER GUIDE'!$Q$6:$R$84, 2, FALSE),VLOOKUP(Y573,'PART NUMBER GUIDE'!$J$8:$K$37,2, FALSE),IF(U573="N/A",IF(ABS(S573)&lt;10,"0"&amp;ABS(S573),ABS(S573)),CONCATENATE(LEFT(U573,1),RIGHT(U573,1))), F573, G573)</f>
        <v>MR318785601300T</v>
      </c>
      <c r="F573" s="93" t="s">
        <v>5022</v>
      </c>
      <c r="G573" s="93"/>
      <c r="H573" s="376" t="s">
        <v>6522</v>
      </c>
      <c r="I573" s="356">
        <v>44701</v>
      </c>
      <c r="J573" s="305" t="s">
        <v>1266</v>
      </c>
      <c r="K573" s="400">
        <v>299</v>
      </c>
      <c r="L573" s="95">
        <f t="shared" si="66"/>
        <v>299</v>
      </c>
      <c r="M573" s="402"/>
      <c r="N573" s="300">
        <v>17</v>
      </c>
      <c r="O573" s="8">
        <v>8.5</v>
      </c>
      <c r="P573" s="105" t="str">
        <f t="shared" si="62"/>
        <v>6x5.5</v>
      </c>
      <c r="Q573" s="301">
        <v>6</v>
      </c>
      <c r="R573" s="300">
        <v>5.5</v>
      </c>
      <c r="S573" s="300">
        <v>0</v>
      </c>
      <c r="T573" s="305">
        <v>4.7</v>
      </c>
      <c r="U573" s="309" t="s">
        <v>85</v>
      </c>
      <c r="V573" s="17">
        <v>106.25</v>
      </c>
      <c r="W573" s="8">
        <v>24.824050722017212</v>
      </c>
      <c r="X573" s="52">
        <v>2650</v>
      </c>
      <c r="Y573" s="12" t="s">
        <v>4520</v>
      </c>
      <c r="Z573" s="12" t="s">
        <v>3002</v>
      </c>
      <c r="AA573" s="369" t="str">
        <f t="shared" si="63"/>
        <v>17x8.5, 6x5.5, 0 OS</v>
      </c>
      <c r="AB573" s="83" t="s">
        <v>6472</v>
      </c>
      <c r="AC573" s="92">
        <f>_xlfn.IFNA(VLOOKUP(AB573,ACCESSORIES!F:K,6,FALSE),"N/A")</f>
        <v>22</v>
      </c>
      <c r="AD573" s="89" t="s">
        <v>85</v>
      </c>
      <c r="AE573" s="82" t="s">
        <v>85</v>
      </c>
      <c r="AF573" s="82" t="s">
        <v>85</v>
      </c>
      <c r="AG573" s="82" t="s">
        <v>85</v>
      </c>
      <c r="AH573" s="9" t="str">
        <f>_xlfn.IFNA(VLOOKUP(AG573,ACCESSORIES!F:K,6,FALSE),"N/A")</f>
        <v>N/A</v>
      </c>
      <c r="AI573" s="14" t="s">
        <v>266</v>
      </c>
      <c r="AJ573" s="84" t="s">
        <v>85</v>
      </c>
      <c r="AK573" s="84" t="s">
        <v>85</v>
      </c>
      <c r="AL573" s="3" t="s">
        <v>85</v>
      </c>
      <c r="AM573" s="3">
        <v>16</v>
      </c>
      <c r="AN573" s="3">
        <v>175</v>
      </c>
      <c r="AO573" s="37">
        <v>7</v>
      </c>
      <c r="AP573" s="37">
        <v>25</v>
      </c>
      <c r="AQ573" s="37">
        <v>38</v>
      </c>
      <c r="AR573" s="37">
        <v>48</v>
      </c>
      <c r="AS573" s="37">
        <v>210</v>
      </c>
      <c r="AT573" s="431">
        <v>202</v>
      </c>
      <c r="AU573" s="431">
        <v>106.25</v>
      </c>
      <c r="AV573" s="55">
        <v>53</v>
      </c>
      <c r="AW573" s="55">
        <v>53</v>
      </c>
      <c r="AX573" s="55">
        <v>50</v>
      </c>
      <c r="AY573" s="3" t="s">
        <v>85</v>
      </c>
      <c r="AZ573" s="104" t="str">
        <f>_xlfn.IFNA(VLOOKUP(AY573,ACCESSORIES!F:K,6,FALSE),"N/A")</f>
        <v>N/A</v>
      </c>
      <c r="BA573" s="3" t="s">
        <v>85</v>
      </c>
      <c r="BB573" s="104" t="str">
        <f>_xlfn.IFNA(VLOOKUP(BA573,ACCESSORIES!F:K,6,FALSE),"N/A")</f>
        <v>N/A</v>
      </c>
      <c r="BC573" s="79">
        <v>28.824050722017212</v>
      </c>
      <c r="BD573" s="57">
        <v>19.7</v>
      </c>
      <c r="BE573" s="57">
        <v>19.7</v>
      </c>
      <c r="BF573" s="57">
        <v>11</v>
      </c>
      <c r="BG573" s="82">
        <v>36</v>
      </c>
      <c r="BH573" s="403" t="s">
        <v>3551</v>
      </c>
      <c r="BI573" s="51" t="s">
        <v>4217</v>
      </c>
      <c r="BJ573" s="300"/>
      <c r="BK573" s="300"/>
      <c r="BL573" s="300"/>
      <c r="BM573" s="300"/>
      <c r="BN573" s="298"/>
      <c r="BO573" s="298"/>
      <c r="BP573" s="298"/>
      <c r="BQ573" s="298"/>
      <c r="BR573" s="298"/>
      <c r="BS573" s="298"/>
      <c r="BT573" s="417"/>
      <c r="BU573" s="418"/>
      <c r="BV573" s="417"/>
      <c r="BW573" s="418"/>
      <c r="BX573" s="96" t="str">
        <f t="shared" si="69"/>
        <v>MR318, 17x8.5, 0mm Offset, 6x5.5, 106.25mm Centerbore, Gloss Black</v>
      </c>
      <c r="BY573" s="83" t="s">
        <v>4044</v>
      </c>
      <c r="BZ573" s="83" t="s">
        <v>4045</v>
      </c>
      <c r="CA573" s="83" t="str">
        <f t="shared" si="67"/>
        <v>STREET (3XX)</v>
      </c>
    </row>
    <row r="574" spans="1:79" s="39" customFormat="1" ht="15" customHeight="1">
      <c r="A574" s="23">
        <f t="shared" si="68"/>
        <v>572</v>
      </c>
      <c r="B574" s="306" t="s">
        <v>84</v>
      </c>
      <c r="C574" s="306" t="s">
        <v>1072</v>
      </c>
      <c r="D574" s="306" t="s">
        <v>6556</v>
      </c>
      <c r="E574" s="149" t="str">
        <f>CONCATENATE(LEFT(D574,5),VLOOKUP(CONCATENATE(N574,"x",O574),'PART NUMBER GUIDE'!$B$9:$C$45,2,FALSE),VLOOKUP(CONCATENATE(P574, V574), 'PART NUMBER GUIDE'!$Q$6:$R$84, 2, FALSE),VLOOKUP(Y574,'PART NUMBER GUIDE'!$J$8:$K$37,2, FALSE),IF(U574="N/A",IF(ABS(S574)&lt;10,"0"&amp;ABS(S574),ABS(S574)),CONCATENATE(LEFT(U574,1),RIGHT(U574,1))), F574, G574)</f>
        <v>MR31878560900T</v>
      </c>
      <c r="F574" s="93" t="s">
        <v>5022</v>
      </c>
      <c r="G574" s="93"/>
      <c r="H574" s="376" t="s">
        <v>6523</v>
      </c>
      <c r="I574" s="356">
        <v>44701</v>
      </c>
      <c r="J574" s="305" t="s">
        <v>1266</v>
      </c>
      <c r="K574" s="400">
        <v>299</v>
      </c>
      <c r="L574" s="95">
        <f t="shared" si="66"/>
        <v>299</v>
      </c>
      <c r="M574" s="402"/>
      <c r="N574" s="300">
        <v>17</v>
      </c>
      <c r="O574" s="8">
        <v>8.5</v>
      </c>
      <c r="P574" s="105" t="str">
        <f t="shared" si="62"/>
        <v>6x5.5</v>
      </c>
      <c r="Q574" s="301">
        <v>6</v>
      </c>
      <c r="R574" s="300">
        <v>5.5</v>
      </c>
      <c r="S574" s="300">
        <v>0</v>
      </c>
      <c r="T574" s="305">
        <v>4.7</v>
      </c>
      <c r="U574" s="309" t="s">
        <v>85</v>
      </c>
      <c r="V574" s="17">
        <v>106.25</v>
      </c>
      <c r="W574" s="8">
        <v>24.824050722017212</v>
      </c>
      <c r="X574" s="52">
        <v>2650</v>
      </c>
      <c r="Y574" s="12" t="s">
        <v>2312</v>
      </c>
      <c r="Z574" s="12" t="s">
        <v>3003</v>
      </c>
      <c r="AA574" s="369" t="str">
        <f t="shared" si="63"/>
        <v>17x8.5, 6x5.5, 0 OS</v>
      </c>
      <c r="AB574" s="83" t="s">
        <v>6679</v>
      </c>
      <c r="AC574" s="92">
        <f>_xlfn.IFNA(VLOOKUP(AB574,ACCESSORIES!F:K,6,FALSE),"N/A")</f>
        <v>22</v>
      </c>
      <c r="AD574" s="89" t="s">
        <v>85</v>
      </c>
      <c r="AE574" s="82" t="s">
        <v>85</v>
      </c>
      <c r="AF574" s="82" t="s">
        <v>85</v>
      </c>
      <c r="AG574" s="82" t="s">
        <v>85</v>
      </c>
      <c r="AH574" s="9" t="str">
        <f>_xlfn.IFNA(VLOOKUP(AG574,ACCESSORIES!F:K,6,FALSE),"N/A")</f>
        <v>N/A</v>
      </c>
      <c r="AI574" s="14" t="s">
        <v>266</v>
      </c>
      <c r="AJ574" s="84" t="s">
        <v>85</v>
      </c>
      <c r="AK574" s="84" t="s">
        <v>85</v>
      </c>
      <c r="AL574" s="3" t="s">
        <v>85</v>
      </c>
      <c r="AM574" s="3">
        <v>16</v>
      </c>
      <c r="AN574" s="3">
        <v>175</v>
      </c>
      <c r="AO574" s="37">
        <v>7</v>
      </c>
      <c r="AP574" s="37">
        <v>25</v>
      </c>
      <c r="AQ574" s="37">
        <v>38</v>
      </c>
      <c r="AR574" s="37">
        <v>48</v>
      </c>
      <c r="AS574" s="37">
        <v>210</v>
      </c>
      <c r="AT574" s="431">
        <v>202</v>
      </c>
      <c r="AU574" s="431">
        <v>106.25</v>
      </c>
      <c r="AV574" s="55">
        <v>53</v>
      </c>
      <c r="AW574" s="55">
        <v>53</v>
      </c>
      <c r="AX574" s="55">
        <v>50</v>
      </c>
      <c r="AY574" s="3" t="s">
        <v>85</v>
      </c>
      <c r="AZ574" s="104" t="str">
        <f>_xlfn.IFNA(VLOOKUP(AY574,ACCESSORIES!F:K,6,FALSE),"N/A")</f>
        <v>N/A</v>
      </c>
      <c r="BA574" s="3" t="s">
        <v>85</v>
      </c>
      <c r="BB574" s="104" t="str">
        <f>_xlfn.IFNA(VLOOKUP(BA574,ACCESSORIES!F:K,6,FALSE),"N/A")</f>
        <v>N/A</v>
      </c>
      <c r="BC574" s="79">
        <v>28.824050722017212</v>
      </c>
      <c r="BD574" s="57">
        <v>19.7</v>
      </c>
      <c r="BE574" s="57">
        <v>19.7</v>
      </c>
      <c r="BF574" s="57">
        <v>11</v>
      </c>
      <c r="BG574" s="82">
        <v>36</v>
      </c>
      <c r="BH574" s="403" t="s">
        <v>3551</v>
      </c>
      <c r="BI574" s="51" t="s">
        <v>4217</v>
      </c>
      <c r="BJ574" s="300"/>
      <c r="BK574" s="300"/>
      <c r="BL574" s="300"/>
      <c r="BM574" s="300"/>
      <c r="BN574" s="298"/>
      <c r="BO574" s="298"/>
      <c r="BP574" s="298"/>
      <c r="BQ574" s="298"/>
      <c r="BR574" s="298"/>
      <c r="BS574" s="298"/>
      <c r="BT574" s="417"/>
      <c r="BU574" s="418"/>
      <c r="BV574" s="417"/>
      <c r="BW574" s="418"/>
      <c r="BX574" s="96" t="str">
        <f t="shared" si="69"/>
        <v>MR318, 17x8.5, 0mm Offset, 6x5.5, 106.25mm Centerbore, Method Bronze</v>
      </c>
      <c r="BY574" s="83" t="s">
        <v>4044</v>
      </c>
      <c r="BZ574" s="83" t="s">
        <v>4045</v>
      </c>
      <c r="CA574" s="83" t="str">
        <f t="shared" si="67"/>
        <v>STREET (3XX)</v>
      </c>
    </row>
    <row r="575" spans="1:79" s="39" customFormat="1" ht="15" customHeight="1">
      <c r="A575" s="23">
        <f t="shared" si="68"/>
        <v>573</v>
      </c>
      <c r="B575" s="306" t="s">
        <v>84</v>
      </c>
      <c r="C575" s="306" t="s">
        <v>1072</v>
      </c>
      <c r="D575" s="306" t="s">
        <v>6556</v>
      </c>
      <c r="E575" s="149" t="str">
        <f>CONCATENATE(LEFT(D575,5),VLOOKUP(CONCATENATE(N575,"x",O575),'PART NUMBER GUIDE'!$B$9:$C$45,2,FALSE),VLOOKUP(CONCATENATE(P575, V575), 'PART NUMBER GUIDE'!$Q$6:$R$84, 2, FALSE),VLOOKUP(Y575,'PART NUMBER GUIDE'!$J$8:$K$37,2, FALSE),IF(U575="N/A",IF(ABS(S575)&lt;10,"0"&amp;ABS(S575),ABS(S575)),CONCATENATE(LEFT(U575,1),RIGHT(U575,1))), F575, G575)</f>
        <v>MR318785501325</v>
      </c>
      <c r="F575" s="93"/>
      <c r="G575" s="93"/>
      <c r="H575" s="376" t="s">
        <v>6524</v>
      </c>
      <c r="I575" s="356">
        <v>44701</v>
      </c>
      <c r="J575" s="305" t="s">
        <v>1266</v>
      </c>
      <c r="K575" s="400">
        <v>309</v>
      </c>
      <c r="L575" s="95">
        <f t="shared" si="66"/>
        <v>309</v>
      </c>
      <c r="M575" s="402"/>
      <c r="N575" s="300">
        <v>17</v>
      </c>
      <c r="O575" s="8">
        <v>8.5</v>
      </c>
      <c r="P575" s="105" t="str">
        <f t="shared" si="62"/>
        <v>5x5</v>
      </c>
      <c r="Q575" s="301">
        <v>5</v>
      </c>
      <c r="R575" s="300">
        <v>5</v>
      </c>
      <c r="S575" s="300">
        <v>25</v>
      </c>
      <c r="T575" s="305">
        <v>5.7</v>
      </c>
      <c r="U575" s="309" t="s">
        <v>85</v>
      </c>
      <c r="V575" s="17">
        <v>71.5</v>
      </c>
      <c r="W575" s="8">
        <v>29.145111060840815</v>
      </c>
      <c r="X575" s="52">
        <v>2650</v>
      </c>
      <c r="Y575" s="12" t="s">
        <v>4520</v>
      </c>
      <c r="Z575" s="12" t="s">
        <v>3002</v>
      </c>
      <c r="AA575" s="369" t="str">
        <f t="shared" si="63"/>
        <v>17x8.5, 5x5, 25 OS</v>
      </c>
      <c r="AB575" s="83" t="s">
        <v>5540</v>
      </c>
      <c r="AC575" s="92">
        <f>_xlfn.IFNA(VLOOKUP(AB575,ACCESSORIES!F:K,6,FALSE),"N/A")</f>
        <v>22</v>
      </c>
      <c r="AD575" s="89" t="s">
        <v>85</v>
      </c>
      <c r="AE575" s="82" t="s">
        <v>85</v>
      </c>
      <c r="AF575" s="82" t="s">
        <v>85</v>
      </c>
      <c r="AG575" s="82" t="s">
        <v>85</v>
      </c>
      <c r="AH575" s="9" t="str">
        <f>_xlfn.IFNA(VLOOKUP(AG575,ACCESSORIES!F:K,6,FALSE),"N/A")</f>
        <v>N/A</v>
      </c>
      <c r="AI575" s="14" t="s">
        <v>266</v>
      </c>
      <c r="AJ575" s="84" t="s">
        <v>85</v>
      </c>
      <c r="AK575" s="84" t="s">
        <v>85</v>
      </c>
      <c r="AL575" s="3" t="s">
        <v>85</v>
      </c>
      <c r="AM575" s="3">
        <v>16</v>
      </c>
      <c r="AN575" s="3">
        <v>175</v>
      </c>
      <c r="AO575" s="37">
        <v>4</v>
      </c>
      <c r="AP575" s="37">
        <v>19</v>
      </c>
      <c r="AQ575" s="37">
        <v>30</v>
      </c>
      <c r="AR575" s="37">
        <v>32</v>
      </c>
      <c r="AS575" s="37">
        <v>210</v>
      </c>
      <c r="AT575" s="431">
        <v>200</v>
      </c>
      <c r="AU575" s="431">
        <v>71.5</v>
      </c>
      <c r="AV575" s="55">
        <v>40.6</v>
      </c>
      <c r="AW575" s="55">
        <v>40.6</v>
      </c>
      <c r="AX575" s="55">
        <v>36</v>
      </c>
      <c r="AY575" s="3" t="s">
        <v>85</v>
      </c>
      <c r="AZ575" s="104" t="str">
        <f>_xlfn.IFNA(VLOOKUP(AY575,ACCESSORIES!F:K,6,FALSE),"N/A")</f>
        <v>N/A</v>
      </c>
      <c r="BA575" s="3" t="s">
        <v>85</v>
      </c>
      <c r="BB575" s="104" t="str">
        <f>_xlfn.IFNA(VLOOKUP(BA575,ACCESSORIES!F:K,6,FALSE),"N/A")</f>
        <v>N/A</v>
      </c>
      <c r="BC575" s="79">
        <v>33.145111060840819</v>
      </c>
      <c r="BD575" s="57">
        <v>19.7</v>
      </c>
      <c r="BE575" s="57">
        <v>19.7</v>
      </c>
      <c r="BF575" s="57">
        <v>11</v>
      </c>
      <c r="BG575" s="82">
        <v>36</v>
      </c>
      <c r="BH575" s="403" t="s">
        <v>3551</v>
      </c>
      <c r="BI575" s="51" t="s">
        <v>4217</v>
      </c>
      <c r="BJ575" s="300"/>
      <c r="BK575" s="300"/>
      <c r="BL575" s="300"/>
      <c r="BM575" s="300"/>
      <c r="BN575" s="298"/>
      <c r="BO575" s="298"/>
      <c r="BP575" s="298"/>
      <c r="BQ575" s="298"/>
      <c r="BR575" s="298"/>
      <c r="BS575" s="298"/>
      <c r="BT575" s="417"/>
      <c r="BU575" s="418"/>
      <c r="BV575" s="417"/>
      <c r="BW575" s="418"/>
      <c r="BX575" s="96" t="str">
        <f t="shared" si="69"/>
        <v>MR318, 17x8.5, +25mm Offset, 5x5, 71.5mm Centerbore, Gloss Black</v>
      </c>
      <c r="BY575" s="83" t="s">
        <v>4044</v>
      </c>
      <c r="BZ575" s="83" t="s">
        <v>4045</v>
      </c>
      <c r="CA575" s="83" t="str">
        <f t="shared" si="67"/>
        <v>STREET (3XX)</v>
      </c>
    </row>
    <row r="576" spans="1:79" s="39" customFormat="1" ht="15" customHeight="1">
      <c r="A576" s="23">
        <f t="shared" si="68"/>
        <v>574</v>
      </c>
      <c r="B576" s="306" t="s">
        <v>84</v>
      </c>
      <c r="C576" s="306" t="s">
        <v>1072</v>
      </c>
      <c r="D576" s="306" t="s">
        <v>6556</v>
      </c>
      <c r="E576" s="149" t="str">
        <f>CONCATENATE(LEFT(D576,5),VLOOKUP(CONCATENATE(N576,"x",O576),'PART NUMBER GUIDE'!$B$9:$C$45,2,FALSE),VLOOKUP(CONCATENATE(P576, V576), 'PART NUMBER GUIDE'!$Q$6:$R$84, 2, FALSE),VLOOKUP(Y576,'PART NUMBER GUIDE'!$J$8:$K$37,2, FALSE),IF(U576="N/A",IF(ABS(S576)&lt;10,"0"&amp;ABS(S576),ABS(S576)),CONCATENATE(LEFT(U576,1),RIGHT(U576,1))), F576, G576)</f>
        <v>MR31878550925</v>
      </c>
      <c r="F576" s="93"/>
      <c r="G576" s="93"/>
      <c r="H576" s="376" t="s">
        <v>6525</v>
      </c>
      <c r="I576" s="356">
        <v>44701</v>
      </c>
      <c r="J576" s="305" t="s">
        <v>1266</v>
      </c>
      <c r="K576" s="400">
        <v>309</v>
      </c>
      <c r="L576" s="95">
        <f t="shared" si="66"/>
        <v>309</v>
      </c>
      <c r="M576" s="402"/>
      <c r="N576" s="300">
        <v>17</v>
      </c>
      <c r="O576" s="8">
        <v>8.5</v>
      </c>
      <c r="P576" s="105" t="str">
        <f t="shared" si="62"/>
        <v>5x5</v>
      </c>
      <c r="Q576" s="301">
        <v>5</v>
      </c>
      <c r="R576" s="300">
        <v>5</v>
      </c>
      <c r="S576" s="300">
        <v>25</v>
      </c>
      <c r="T576" s="305">
        <v>5.7</v>
      </c>
      <c r="U576" s="309" t="s">
        <v>85</v>
      </c>
      <c r="V576" s="17">
        <v>71.5</v>
      </c>
      <c r="W576" s="8">
        <v>29.145111060840815</v>
      </c>
      <c r="X576" s="52">
        <v>2650</v>
      </c>
      <c r="Y576" s="12" t="s">
        <v>2312</v>
      </c>
      <c r="Z576" s="12" t="s">
        <v>3003</v>
      </c>
      <c r="AA576" s="369" t="str">
        <f t="shared" si="63"/>
        <v>17x8.5, 5x5, 25 OS</v>
      </c>
      <c r="AB576" s="83" t="s">
        <v>6413</v>
      </c>
      <c r="AC576" s="92">
        <f>_xlfn.IFNA(VLOOKUP(AB576,ACCESSORIES!F:K,6,FALSE),"N/A")</f>
        <v>22</v>
      </c>
      <c r="AD576" s="89" t="s">
        <v>85</v>
      </c>
      <c r="AE576" s="82" t="s">
        <v>85</v>
      </c>
      <c r="AF576" s="82" t="s">
        <v>85</v>
      </c>
      <c r="AG576" s="82" t="s">
        <v>85</v>
      </c>
      <c r="AH576" s="9" t="str">
        <f>_xlfn.IFNA(VLOOKUP(AG576,ACCESSORIES!F:K,6,FALSE),"N/A")</f>
        <v>N/A</v>
      </c>
      <c r="AI576" s="14" t="s">
        <v>266</v>
      </c>
      <c r="AJ576" s="84" t="s">
        <v>85</v>
      </c>
      <c r="AK576" s="84" t="s">
        <v>85</v>
      </c>
      <c r="AL576" s="3" t="s">
        <v>85</v>
      </c>
      <c r="AM576" s="3">
        <v>16</v>
      </c>
      <c r="AN576" s="3">
        <v>175</v>
      </c>
      <c r="AO576" s="37">
        <v>4</v>
      </c>
      <c r="AP576" s="37">
        <v>19</v>
      </c>
      <c r="AQ576" s="37">
        <v>30</v>
      </c>
      <c r="AR576" s="37">
        <v>32</v>
      </c>
      <c r="AS576" s="37">
        <v>210</v>
      </c>
      <c r="AT576" s="431">
        <v>200</v>
      </c>
      <c r="AU576" s="431">
        <v>71.5</v>
      </c>
      <c r="AV576" s="55">
        <v>40.6</v>
      </c>
      <c r="AW576" s="55">
        <v>40.6</v>
      </c>
      <c r="AX576" s="55">
        <v>36</v>
      </c>
      <c r="AY576" s="3" t="s">
        <v>85</v>
      </c>
      <c r="AZ576" s="104" t="str">
        <f>_xlfn.IFNA(VLOOKUP(AY576,ACCESSORIES!F:K,6,FALSE),"N/A")</f>
        <v>N/A</v>
      </c>
      <c r="BA576" s="3" t="s">
        <v>85</v>
      </c>
      <c r="BB576" s="104" t="str">
        <f>_xlfn.IFNA(VLOOKUP(BA576,ACCESSORIES!F:K,6,FALSE),"N/A")</f>
        <v>N/A</v>
      </c>
      <c r="BC576" s="79">
        <v>33.145111060840819</v>
      </c>
      <c r="BD576" s="57">
        <v>19.7</v>
      </c>
      <c r="BE576" s="57">
        <v>19.7</v>
      </c>
      <c r="BF576" s="57">
        <v>11</v>
      </c>
      <c r="BG576" s="82">
        <v>36</v>
      </c>
      <c r="BH576" s="403" t="s">
        <v>3551</v>
      </c>
      <c r="BI576" s="51" t="s">
        <v>4217</v>
      </c>
      <c r="BJ576" s="300"/>
      <c r="BK576" s="300"/>
      <c r="BL576" s="300"/>
      <c r="BM576" s="300"/>
      <c r="BN576" s="298"/>
      <c r="BO576" s="298"/>
      <c r="BP576" s="298"/>
      <c r="BQ576" s="298"/>
      <c r="BR576" s="298"/>
      <c r="BS576" s="298"/>
      <c r="BT576" s="417"/>
      <c r="BU576" s="418"/>
      <c r="BV576" s="417"/>
      <c r="BW576" s="418"/>
      <c r="BX576" s="96" t="str">
        <f t="shared" si="69"/>
        <v>MR318, 17x8.5, +25mm Offset, 5x5, 71.5mm Centerbore, Method Bronze</v>
      </c>
      <c r="BY576" s="83" t="s">
        <v>4044</v>
      </c>
      <c r="BZ576" s="83" t="s">
        <v>4045</v>
      </c>
      <c r="CA576" s="83" t="str">
        <f t="shared" si="67"/>
        <v>STREET (3XX)</v>
      </c>
    </row>
    <row r="577" spans="1:79" s="39" customFormat="1" ht="15" customHeight="1">
      <c r="A577" s="23">
        <f t="shared" si="68"/>
        <v>575</v>
      </c>
      <c r="B577" s="306" t="s">
        <v>84</v>
      </c>
      <c r="C577" s="306" t="s">
        <v>1072</v>
      </c>
      <c r="D577" s="306" t="s">
        <v>6556</v>
      </c>
      <c r="E577" s="149" t="str">
        <f>CONCATENATE(LEFT(D577,5),VLOOKUP(CONCATENATE(N577,"x",O577),'PART NUMBER GUIDE'!$B$9:$C$45,2,FALSE),VLOOKUP(CONCATENATE(P577, V577), 'PART NUMBER GUIDE'!$Q$6:$R$84, 2, FALSE),VLOOKUP(Y577,'PART NUMBER GUIDE'!$J$8:$K$37,2, FALSE),IF(U577="N/A",IF(ABS(S577)&lt;10,"0"&amp;ABS(S577),ABS(S577)),CONCATENATE(LEFT(U577,1),RIGHT(U577,1))), F577, G577)</f>
        <v>MR318785161325</v>
      </c>
      <c r="F577" s="93"/>
      <c r="G577" s="93"/>
      <c r="H577" s="376" t="s">
        <v>6526</v>
      </c>
      <c r="I577" s="356">
        <v>44701</v>
      </c>
      <c r="J577" s="305" t="s">
        <v>1266</v>
      </c>
      <c r="K577" s="400">
        <v>309</v>
      </c>
      <c r="L577" s="95">
        <f t="shared" si="66"/>
        <v>309</v>
      </c>
      <c r="M577" s="402"/>
      <c r="N577" s="300">
        <v>17</v>
      </c>
      <c r="O577" s="8">
        <v>8.5</v>
      </c>
      <c r="P577" s="105" t="str">
        <f t="shared" si="62"/>
        <v>6x135</v>
      </c>
      <c r="Q577" s="301">
        <v>6</v>
      </c>
      <c r="R577" s="300">
        <v>135</v>
      </c>
      <c r="S577" s="300">
        <v>25</v>
      </c>
      <c r="T577" s="305">
        <v>5.7</v>
      </c>
      <c r="U577" s="309" t="s">
        <v>85</v>
      </c>
      <c r="V577" s="17">
        <v>87</v>
      </c>
      <c r="W577" s="8">
        <v>28.836463893781985</v>
      </c>
      <c r="X577" s="52">
        <v>2650</v>
      </c>
      <c r="Y577" s="12" t="s">
        <v>4520</v>
      </c>
      <c r="Z577" s="12" t="s">
        <v>3002</v>
      </c>
      <c r="AA577" s="369" t="str">
        <f t="shared" si="63"/>
        <v>17x8.5, 6x135, 25 OS</v>
      </c>
      <c r="AB577" s="83" t="s">
        <v>5540</v>
      </c>
      <c r="AC577" s="92">
        <f>_xlfn.IFNA(VLOOKUP(AB577,ACCESSORIES!F:K,6,FALSE),"N/A")</f>
        <v>22</v>
      </c>
      <c r="AD577" s="89" t="s">
        <v>85</v>
      </c>
      <c r="AE577" s="82" t="s">
        <v>85</v>
      </c>
      <c r="AF577" s="82" t="s">
        <v>85</v>
      </c>
      <c r="AG577" s="82" t="s">
        <v>85</v>
      </c>
      <c r="AH577" s="9" t="str">
        <f>_xlfn.IFNA(VLOOKUP(AG577,ACCESSORIES!F:K,6,FALSE),"N/A")</f>
        <v>N/A</v>
      </c>
      <c r="AI577" s="14" t="s">
        <v>266</v>
      </c>
      <c r="AJ577" s="84" t="s">
        <v>85</v>
      </c>
      <c r="AK577" s="84" t="s">
        <v>85</v>
      </c>
      <c r="AL577" s="3" t="s">
        <v>85</v>
      </c>
      <c r="AM577" s="3">
        <v>16</v>
      </c>
      <c r="AN577" s="3">
        <v>175</v>
      </c>
      <c r="AO577" s="37">
        <v>4</v>
      </c>
      <c r="AP577" s="37">
        <v>19</v>
      </c>
      <c r="AQ577" s="37">
        <v>30</v>
      </c>
      <c r="AR577" s="37">
        <v>32</v>
      </c>
      <c r="AS577" s="37">
        <v>210</v>
      </c>
      <c r="AT577" s="431">
        <v>200</v>
      </c>
      <c r="AU577" s="431">
        <v>87</v>
      </c>
      <c r="AV577" s="55">
        <v>40.6</v>
      </c>
      <c r="AW577" s="55">
        <v>40.6</v>
      </c>
      <c r="AX577" s="55">
        <v>36</v>
      </c>
      <c r="AY577" s="3" t="s">
        <v>85</v>
      </c>
      <c r="AZ577" s="104" t="str">
        <f>_xlfn.IFNA(VLOOKUP(AY577,ACCESSORIES!F:K,6,FALSE),"N/A")</f>
        <v>N/A</v>
      </c>
      <c r="BA577" s="3" t="s">
        <v>85</v>
      </c>
      <c r="BB577" s="104" t="str">
        <f>_xlfn.IFNA(VLOOKUP(BA577,ACCESSORIES!F:K,6,FALSE),"N/A")</f>
        <v>N/A</v>
      </c>
      <c r="BC577" s="79">
        <v>32.836463893781982</v>
      </c>
      <c r="BD577" s="57">
        <v>19.7</v>
      </c>
      <c r="BE577" s="57">
        <v>19.7</v>
      </c>
      <c r="BF577" s="57">
        <v>11</v>
      </c>
      <c r="BG577" s="82">
        <v>36</v>
      </c>
      <c r="BH577" s="403" t="s">
        <v>3551</v>
      </c>
      <c r="BI577" s="51" t="s">
        <v>4217</v>
      </c>
      <c r="BJ577" s="300"/>
      <c r="BK577" s="300"/>
      <c r="BL577" s="300"/>
      <c r="BM577" s="300"/>
      <c r="BN577" s="298"/>
      <c r="BO577" s="298"/>
      <c r="BP577" s="298"/>
      <c r="BQ577" s="298"/>
      <c r="BR577" s="298"/>
      <c r="BS577" s="298"/>
      <c r="BT577" s="417"/>
      <c r="BU577" s="418"/>
      <c r="BV577" s="417"/>
      <c r="BW577" s="418"/>
      <c r="BX577" s="96" t="str">
        <f t="shared" si="69"/>
        <v>MR318, 17x8.5, +25mm Offset, 6x135, 87mm Centerbore, Gloss Black</v>
      </c>
      <c r="BY577" s="83" t="s">
        <v>4044</v>
      </c>
      <c r="BZ577" s="83" t="s">
        <v>4045</v>
      </c>
      <c r="CA577" s="83" t="str">
        <f t="shared" si="67"/>
        <v>STREET (3XX)</v>
      </c>
    </row>
    <row r="578" spans="1:79" s="39" customFormat="1" ht="15" customHeight="1">
      <c r="A578" s="23">
        <f t="shared" si="68"/>
        <v>576</v>
      </c>
      <c r="B578" s="306" t="s">
        <v>84</v>
      </c>
      <c r="C578" s="306" t="s">
        <v>1072</v>
      </c>
      <c r="D578" s="306" t="s">
        <v>6556</v>
      </c>
      <c r="E578" s="149" t="str">
        <f>CONCATENATE(LEFT(D578,5),VLOOKUP(CONCATENATE(N578,"x",O578),'PART NUMBER GUIDE'!$B$9:$C$45,2,FALSE),VLOOKUP(CONCATENATE(P578, V578), 'PART NUMBER GUIDE'!$Q$6:$R$84, 2, FALSE),VLOOKUP(Y578,'PART NUMBER GUIDE'!$J$8:$K$37,2, FALSE),IF(U578="N/A",IF(ABS(S578)&lt;10,"0"&amp;ABS(S578),ABS(S578)),CONCATENATE(LEFT(U578,1),RIGHT(U578,1))), F578, G578)</f>
        <v>MR31878516925</v>
      </c>
      <c r="F578" s="93"/>
      <c r="G578" s="93"/>
      <c r="H578" s="376" t="s">
        <v>6527</v>
      </c>
      <c r="I578" s="356">
        <v>44701</v>
      </c>
      <c r="J578" s="305" t="s">
        <v>1266</v>
      </c>
      <c r="K578" s="400">
        <v>309</v>
      </c>
      <c r="L578" s="95">
        <f t="shared" si="66"/>
        <v>309</v>
      </c>
      <c r="M578" s="402"/>
      <c r="N578" s="300">
        <v>17</v>
      </c>
      <c r="O578" s="8">
        <v>8.5</v>
      </c>
      <c r="P578" s="105" t="str">
        <f t="shared" si="62"/>
        <v>6x135</v>
      </c>
      <c r="Q578" s="301">
        <v>6</v>
      </c>
      <c r="R578" s="300">
        <v>135</v>
      </c>
      <c r="S578" s="300">
        <v>25</v>
      </c>
      <c r="T578" s="305">
        <v>5.7</v>
      </c>
      <c r="U578" s="309" t="s">
        <v>85</v>
      </c>
      <c r="V578" s="17">
        <v>87</v>
      </c>
      <c r="W578" s="8">
        <v>28.836463893781985</v>
      </c>
      <c r="X578" s="52">
        <v>2650</v>
      </c>
      <c r="Y578" s="12" t="s">
        <v>2312</v>
      </c>
      <c r="Z578" s="12" t="s">
        <v>3003</v>
      </c>
      <c r="AA578" s="369" t="str">
        <f t="shared" si="63"/>
        <v>17x8.5, 6x135, 25 OS</v>
      </c>
      <c r="AB578" s="83" t="s">
        <v>6413</v>
      </c>
      <c r="AC578" s="92">
        <f>_xlfn.IFNA(VLOOKUP(AB578,ACCESSORIES!F:K,6,FALSE),"N/A")</f>
        <v>22</v>
      </c>
      <c r="AD578" s="89" t="s">
        <v>85</v>
      </c>
      <c r="AE578" s="82" t="s">
        <v>85</v>
      </c>
      <c r="AF578" s="82" t="s">
        <v>85</v>
      </c>
      <c r="AG578" s="82" t="s">
        <v>85</v>
      </c>
      <c r="AH578" s="9" t="str">
        <f>_xlfn.IFNA(VLOOKUP(AG578,ACCESSORIES!F:K,6,FALSE),"N/A")</f>
        <v>N/A</v>
      </c>
      <c r="AI578" s="14" t="s">
        <v>266</v>
      </c>
      <c r="AJ578" s="84" t="s">
        <v>85</v>
      </c>
      <c r="AK578" s="84" t="s">
        <v>85</v>
      </c>
      <c r="AL578" s="3" t="s">
        <v>85</v>
      </c>
      <c r="AM578" s="3">
        <v>16</v>
      </c>
      <c r="AN578" s="3">
        <v>175</v>
      </c>
      <c r="AO578" s="37">
        <v>4</v>
      </c>
      <c r="AP578" s="37">
        <v>19</v>
      </c>
      <c r="AQ578" s="37">
        <v>30</v>
      </c>
      <c r="AR578" s="37">
        <v>32</v>
      </c>
      <c r="AS578" s="37">
        <v>210</v>
      </c>
      <c r="AT578" s="431">
        <v>200</v>
      </c>
      <c r="AU578" s="431">
        <v>87</v>
      </c>
      <c r="AV578" s="55">
        <v>40.6</v>
      </c>
      <c r="AW578" s="55">
        <v>40.6</v>
      </c>
      <c r="AX578" s="55">
        <v>36</v>
      </c>
      <c r="AY578" s="3" t="s">
        <v>85</v>
      </c>
      <c r="AZ578" s="104" t="str">
        <f>_xlfn.IFNA(VLOOKUP(AY578,ACCESSORIES!F:K,6,FALSE),"N/A")</f>
        <v>N/A</v>
      </c>
      <c r="BA578" s="3" t="s">
        <v>85</v>
      </c>
      <c r="BB578" s="104" t="str">
        <f>_xlfn.IFNA(VLOOKUP(BA578,ACCESSORIES!F:K,6,FALSE),"N/A")</f>
        <v>N/A</v>
      </c>
      <c r="BC578" s="79">
        <v>32.836463893781982</v>
      </c>
      <c r="BD578" s="57">
        <v>19.7</v>
      </c>
      <c r="BE578" s="57">
        <v>19.7</v>
      </c>
      <c r="BF578" s="57">
        <v>11</v>
      </c>
      <c r="BG578" s="82">
        <v>36</v>
      </c>
      <c r="BH578" s="403" t="s">
        <v>3551</v>
      </c>
      <c r="BI578" s="51" t="s">
        <v>4217</v>
      </c>
      <c r="BJ578" s="300"/>
      <c r="BK578" s="300"/>
      <c r="BL578" s="300"/>
      <c r="BM578" s="300"/>
      <c r="BN578" s="298"/>
      <c r="BO578" s="298"/>
      <c r="BP578" s="298"/>
      <c r="BQ578" s="298"/>
      <c r="BR578" s="298"/>
      <c r="BS578" s="298"/>
      <c r="BT578" s="417"/>
      <c r="BU578" s="418"/>
      <c r="BV578" s="417"/>
      <c r="BW578" s="418"/>
      <c r="BX578" s="96" t="str">
        <f t="shared" si="69"/>
        <v>MR318, 17x8.5, +25mm Offset, 6x135, 87mm Centerbore, Method Bronze</v>
      </c>
      <c r="BY578" s="83" t="s">
        <v>4044</v>
      </c>
      <c r="BZ578" s="83" t="s">
        <v>4045</v>
      </c>
      <c r="CA578" s="83" t="str">
        <f t="shared" si="67"/>
        <v>STREET (3XX)</v>
      </c>
    </row>
    <row r="579" spans="1:79" s="39" customFormat="1" ht="15" customHeight="1">
      <c r="A579" s="23">
        <f t="shared" si="68"/>
        <v>577</v>
      </c>
      <c r="B579" s="306" t="s">
        <v>84</v>
      </c>
      <c r="C579" s="306" t="s">
        <v>1072</v>
      </c>
      <c r="D579" s="306" t="s">
        <v>6556</v>
      </c>
      <c r="E579" s="149" t="str">
        <f>CONCATENATE(LEFT(D579,5),VLOOKUP(CONCATENATE(N579,"x",O579),'PART NUMBER GUIDE'!$B$9:$C$45,2,FALSE),VLOOKUP(CONCATENATE(P579, V579), 'PART NUMBER GUIDE'!$Q$6:$R$84, 2, FALSE),VLOOKUP(Y579,'PART NUMBER GUIDE'!$J$8:$K$37,2, FALSE),IF(U579="N/A",IF(ABS(S579)&lt;10,"0"&amp;ABS(S579),ABS(S579)),CONCATENATE(LEFT(U579,1),RIGHT(U579,1))), F579, G579)</f>
        <v>MR318785601325</v>
      </c>
      <c r="F579" s="93"/>
      <c r="G579" s="93"/>
      <c r="H579" s="376" t="s">
        <v>6528</v>
      </c>
      <c r="I579" s="356">
        <v>44701</v>
      </c>
      <c r="J579" s="305" t="s">
        <v>1266</v>
      </c>
      <c r="K579" s="400">
        <v>309</v>
      </c>
      <c r="L579" s="95">
        <f t="shared" si="66"/>
        <v>309</v>
      </c>
      <c r="M579" s="402"/>
      <c r="N579" s="300">
        <v>17</v>
      </c>
      <c r="O579" s="8">
        <v>8.5</v>
      </c>
      <c r="P579" s="105" t="str">
        <f t="shared" ref="P579:P642" si="70">CONCATENATE(Q579,"x",R579)</f>
        <v>6x5.5</v>
      </c>
      <c r="Q579" s="301">
        <v>6</v>
      </c>
      <c r="R579" s="300">
        <v>5.5</v>
      </c>
      <c r="S579" s="300">
        <v>25</v>
      </c>
      <c r="T579" s="305">
        <v>5.7</v>
      </c>
      <c r="U579" s="309" t="s">
        <v>85</v>
      </c>
      <c r="V579" s="17">
        <v>106.25</v>
      </c>
      <c r="W579" s="8">
        <v>27.756198809076086</v>
      </c>
      <c r="X579" s="52">
        <v>2650</v>
      </c>
      <c r="Y579" s="12" t="s">
        <v>4520</v>
      </c>
      <c r="Z579" s="12" t="s">
        <v>3002</v>
      </c>
      <c r="AA579" s="369" t="str">
        <f t="shared" ref="AA579:AA642" si="71">_xlfn.CONCAT(N579,"x",O579,","," ",P579,","," ",S579," ","OS")</f>
        <v>17x8.5, 6x5.5, 25 OS</v>
      </c>
      <c r="AB579" s="83" t="s">
        <v>5543</v>
      </c>
      <c r="AC579" s="92">
        <f>_xlfn.IFNA(VLOOKUP(AB579,ACCESSORIES!F:K,6,FALSE),"N/A")</f>
        <v>22</v>
      </c>
      <c r="AD579" s="89" t="s">
        <v>85</v>
      </c>
      <c r="AE579" s="82" t="s">
        <v>85</v>
      </c>
      <c r="AF579" s="82" t="s">
        <v>85</v>
      </c>
      <c r="AG579" s="82" t="s">
        <v>85</v>
      </c>
      <c r="AH579" s="9" t="str">
        <f>_xlfn.IFNA(VLOOKUP(AG579,ACCESSORIES!F:K,6,FALSE),"N/A")</f>
        <v>N/A</v>
      </c>
      <c r="AI579" s="14" t="s">
        <v>265</v>
      </c>
      <c r="AJ579" s="84" t="s">
        <v>1712</v>
      </c>
      <c r="AK579" s="41">
        <f>VLOOKUP(AJ579,ACCESSORIES!F:K,6,FALSE)</f>
        <v>2.75</v>
      </c>
      <c r="AL579" s="14">
        <v>78.3</v>
      </c>
      <c r="AM579" s="3">
        <v>16</v>
      </c>
      <c r="AN579" s="3">
        <v>175</v>
      </c>
      <c r="AO579" s="37">
        <v>4</v>
      </c>
      <c r="AP579" s="37">
        <v>19</v>
      </c>
      <c r="AQ579" s="37">
        <v>30</v>
      </c>
      <c r="AR579" s="37">
        <v>32</v>
      </c>
      <c r="AS579" s="37">
        <v>210</v>
      </c>
      <c r="AT579" s="431">
        <v>200</v>
      </c>
      <c r="AU579" s="431">
        <v>106.25</v>
      </c>
      <c r="AV579" s="55">
        <v>43</v>
      </c>
      <c r="AW579" s="55">
        <v>43</v>
      </c>
      <c r="AX579" s="55">
        <v>36</v>
      </c>
      <c r="AY579" s="3" t="s">
        <v>85</v>
      </c>
      <c r="AZ579" s="104" t="str">
        <f>_xlfn.IFNA(VLOOKUP(AY579,ACCESSORIES!F:K,6,FALSE),"N/A")</f>
        <v>N/A</v>
      </c>
      <c r="BA579" s="3" t="s">
        <v>85</v>
      </c>
      <c r="BB579" s="104" t="str">
        <f>_xlfn.IFNA(VLOOKUP(BA579,ACCESSORIES!F:K,6,FALSE),"N/A")</f>
        <v>N/A</v>
      </c>
      <c r="BC579" s="79">
        <v>31.756198809076086</v>
      </c>
      <c r="BD579" s="57">
        <v>19.7</v>
      </c>
      <c r="BE579" s="57">
        <v>19.7</v>
      </c>
      <c r="BF579" s="57">
        <v>11</v>
      </c>
      <c r="BG579" s="82">
        <v>36</v>
      </c>
      <c r="BH579" s="403" t="s">
        <v>3551</v>
      </c>
      <c r="BI579" s="51" t="s">
        <v>4217</v>
      </c>
      <c r="BJ579" s="300"/>
      <c r="BK579" s="300"/>
      <c r="BL579" s="300"/>
      <c r="BM579" s="300"/>
      <c r="BN579" s="298"/>
      <c r="BO579" s="298"/>
      <c r="BP579" s="298"/>
      <c r="BQ579" s="298"/>
      <c r="BR579" s="298"/>
      <c r="BS579" s="298"/>
      <c r="BT579" s="417"/>
      <c r="BU579" s="418"/>
      <c r="BV579" s="417"/>
      <c r="BW579" s="418"/>
      <c r="BX579" s="96" t="str">
        <f t="shared" si="69"/>
        <v>MR318, 17x8.5, +25mm Offset, 6x5.5, 106.25mm Centerbore, Gloss Black</v>
      </c>
      <c r="BY579" s="83" t="s">
        <v>4044</v>
      </c>
      <c r="BZ579" s="83" t="s">
        <v>4045</v>
      </c>
      <c r="CA579" s="83" t="str">
        <f t="shared" si="67"/>
        <v>STREET (3XX)</v>
      </c>
    </row>
    <row r="580" spans="1:79" s="39" customFormat="1" ht="15" customHeight="1">
      <c r="A580" s="23">
        <f t="shared" si="68"/>
        <v>578</v>
      </c>
      <c r="B580" s="306" t="s">
        <v>84</v>
      </c>
      <c r="C580" s="306" t="s">
        <v>1072</v>
      </c>
      <c r="D580" s="306" t="s">
        <v>6556</v>
      </c>
      <c r="E580" s="149" t="str">
        <f>CONCATENATE(LEFT(D580,5),VLOOKUP(CONCATENATE(N580,"x",O580),'PART NUMBER GUIDE'!$B$9:$C$45,2,FALSE),VLOOKUP(CONCATENATE(P580, V580), 'PART NUMBER GUIDE'!$Q$6:$R$84, 2, FALSE),VLOOKUP(Y580,'PART NUMBER GUIDE'!$J$8:$K$37,2, FALSE),IF(U580="N/A",IF(ABS(S580)&lt;10,"0"&amp;ABS(S580),ABS(S580)),CONCATENATE(LEFT(U580,1),RIGHT(U580,1))), F580, G580)</f>
        <v>MR31878560925</v>
      </c>
      <c r="F580" s="93"/>
      <c r="G580" s="93"/>
      <c r="H580" s="376" t="s">
        <v>6529</v>
      </c>
      <c r="I580" s="356">
        <v>44701</v>
      </c>
      <c r="J580" s="305" t="s">
        <v>1266</v>
      </c>
      <c r="K580" s="400">
        <v>309</v>
      </c>
      <c r="L580" s="95">
        <f t="shared" si="66"/>
        <v>309</v>
      </c>
      <c r="M580" s="402"/>
      <c r="N580" s="300">
        <v>17</v>
      </c>
      <c r="O580" s="8">
        <v>8.5</v>
      </c>
      <c r="P580" s="105" t="str">
        <f t="shared" si="70"/>
        <v>6x5.5</v>
      </c>
      <c r="Q580" s="301">
        <v>6</v>
      </c>
      <c r="R580" s="300">
        <v>5.5</v>
      </c>
      <c r="S580" s="300">
        <v>25</v>
      </c>
      <c r="T580" s="305">
        <v>5.7</v>
      </c>
      <c r="U580" s="309" t="s">
        <v>85</v>
      </c>
      <c r="V580" s="17">
        <v>106.25</v>
      </c>
      <c r="W580" s="8">
        <v>27.756198809076086</v>
      </c>
      <c r="X580" s="52">
        <v>2650</v>
      </c>
      <c r="Y580" s="12" t="s">
        <v>2312</v>
      </c>
      <c r="Z580" s="12" t="s">
        <v>3003</v>
      </c>
      <c r="AA580" s="369" t="str">
        <f t="shared" si="71"/>
        <v>17x8.5, 6x5.5, 25 OS</v>
      </c>
      <c r="AB580" s="83" t="s">
        <v>6416</v>
      </c>
      <c r="AC580" s="92">
        <f>_xlfn.IFNA(VLOOKUP(AB580,ACCESSORIES!F:K,6,FALSE),"N/A")</f>
        <v>22</v>
      </c>
      <c r="AD580" s="89" t="s">
        <v>85</v>
      </c>
      <c r="AE580" s="82" t="s">
        <v>85</v>
      </c>
      <c r="AF580" s="82" t="s">
        <v>85</v>
      </c>
      <c r="AG580" s="82" t="s">
        <v>85</v>
      </c>
      <c r="AH580" s="9" t="str">
        <f>_xlfn.IFNA(VLOOKUP(AG580,ACCESSORIES!F:K,6,FALSE),"N/A")</f>
        <v>N/A</v>
      </c>
      <c r="AI580" s="14" t="s">
        <v>265</v>
      </c>
      <c r="AJ580" s="84" t="s">
        <v>1712</v>
      </c>
      <c r="AK580" s="41">
        <f>VLOOKUP(AJ580,ACCESSORIES!F:K,6,FALSE)</f>
        <v>2.75</v>
      </c>
      <c r="AL580" s="14">
        <v>78.3</v>
      </c>
      <c r="AM580" s="3">
        <v>16</v>
      </c>
      <c r="AN580" s="3">
        <v>175</v>
      </c>
      <c r="AO580" s="37">
        <v>4</v>
      </c>
      <c r="AP580" s="37">
        <v>19</v>
      </c>
      <c r="AQ580" s="37">
        <v>30</v>
      </c>
      <c r="AR580" s="37">
        <v>32</v>
      </c>
      <c r="AS580" s="37">
        <v>210</v>
      </c>
      <c r="AT580" s="431">
        <v>200</v>
      </c>
      <c r="AU580" s="431">
        <v>106.25</v>
      </c>
      <c r="AV580" s="55">
        <v>43</v>
      </c>
      <c r="AW580" s="55">
        <v>43</v>
      </c>
      <c r="AX580" s="55">
        <v>36</v>
      </c>
      <c r="AY580" s="3" t="s">
        <v>85</v>
      </c>
      <c r="AZ580" s="104" t="str">
        <f>_xlfn.IFNA(VLOOKUP(AY580,ACCESSORIES!F:K,6,FALSE),"N/A")</f>
        <v>N/A</v>
      </c>
      <c r="BA580" s="3" t="s">
        <v>85</v>
      </c>
      <c r="BB580" s="104" t="str">
        <f>_xlfn.IFNA(VLOOKUP(BA580,ACCESSORIES!F:K,6,FALSE),"N/A")</f>
        <v>N/A</v>
      </c>
      <c r="BC580" s="79">
        <v>31.756198809076086</v>
      </c>
      <c r="BD580" s="57">
        <v>19.7</v>
      </c>
      <c r="BE580" s="57">
        <v>19.7</v>
      </c>
      <c r="BF580" s="57">
        <v>11</v>
      </c>
      <c r="BG580" s="82">
        <v>36</v>
      </c>
      <c r="BH580" s="403" t="s">
        <v>3551</v>
      </c>
      <c r="BI580" s="51" t="s">
        <v>4217</v>
      </c>
      <c r="BJ580" s="300"/>
      <c r="BK580" s="300"/>
      <c r="BL580" s="300"/>
      <c r="BM580" s="300"/>
      <c r="BN580" s="298"/>
      <c r="BO580" s="298"/>
      <c r="BP580" s="298"/>
      <c r="BQ580" s="298"/>
      <c r="BR580" s="298"/>
      <c r="BS580" s="298"/>
      <c r="BT580" s="417"/>
      <c r="BU580" s="418"/>
      <c r="BV580" s="417"/>
      <c r="BW580" s="418"/>
      <c r="BX580" s="96" t="str">
        <f t="shared" si="69"/>
        <v>MR318, 17x8.5, +25mm Offset, 6x5.5, 106.25mm Centerbore, Method Bronze</v>
      </c>
      <c r="BY580" s="83" t="s">
        <v>4044</v>
      </c>
      <c r="BZ580" s="83" t="s">
        <v>4045</v>
      </c>
      <c r="CA580" s="83" t="str">
        <f t="shared" si="67"/>
        <v>STREET (3XX)</v>
      </c>
    </row>
    <row r="581" spans="1:79" s="39" customFormat="1" ht="15" customHeight="1">
      <c r="A581" s="23">
        <f t="shared" si="68"/>
        <v>579</v>
      </c>
      <c r="B581" s="306" t="s">
        <v>84</v>
      </c>
      <c r="C581" s="306" t="s">
        <v>1072</v>
      </c>
      <c r="D581" s="306" t="s">
        <v>6556</v>
      </c>
      <c r="E581" s="149" t="str">
        <f>CONCATENATE(LEFT(D581,5),VLOOKUP(CONCATENATE(N581,"x",O581),'PART NUMBER GUIDE'!$B$9:$C$45,2,FALSE),VLOOKUP(CONCATENATE(P581, V581), 'PART NUMBER GUIDE'!$Q$6:$R$84, 2, FALSE),VLOOKUP(Y581,'PART NUMBER GUIDE'!$J$8:$K$37,2, FALSE),IF(U581="N/A",IF(ABS(S581)&lt;10,"0"&amp;ABS(S581),ABS(S581)),CONCATENATE(LEFT(U581,1),RIGHT(U581,1))), F581, G581)</f>
        <v>MR318785801300</v>
      </c>
      <c r="F581" s="93"/>
      <c r="G581" s="93"/>
      <c r="H581" s="376" t="s">
        <v>6530</v>
      </c>
      <c r="I581" s="356">
        <v>44701</v>
      </c>
      <c r="J581" s="305" t="s">
        <v>1266</v>
      </c>
      <c r="K581" s="400">
        <v>299</v>
      </c>
      <c r="L581" s="95">
        <f t="shared" si="66"/>
        <v>299</v>
      </c>
      <c r="M581" s="402"/>
      <c r="N581" s="300">
        <v>17</v>
      </c>
      <c r="O581" s="8">
        <v>8.5</v>
      </c>
      <c r="P581" s="105" t="str">
        <f t="shared" si="70"/>
        <v>8x6.5</v>
      </c>
      <c r="Q581" s="301">
        <v>8</v>
      </c>
      <c r="R581" s="300">
        <v>6.5</v>
      </c>
      <c r="S581" s="300">
        <v>0</v>
      </c>
      <c r="T581" s="305">
        <v>4.7</v>
      </c>
      <c r="U581" s="309" t="s">
        <v>85</v>
      </c>
      <c r="V581" s="17">
        <v>130.81</v>
      </c>
      <c r="W581" s="8">
        <v>27.998707297479449</v>
      </c>
      <c r="X581" s="52">
        <v>3640</v>
      </c>
      <c r="Y581" s="12" t="s">
        <v>4520</v>
      </c>
      <c r="Z581" s="12" t="s">
        <v>3002</v>
      </c>
      <c r="AA581" s="369" t="str">
        <f t="shared" si="71"/>
        <v>17x8.5, 8x6.5, 0 OS</v>
      </c>
      <c r="AB581" s="83" t="s">
        <v>5545</v>
      </c>
      <c r="AC581" s="92">
        <f>_xlfn.IFNA(VLOOKUP(AB581,ACCESSORIES!F:K,6,FALSE),"N/A")</f>
        <v>33</v>
      </c>
      <c r="AD581" s="89" t="s">
        <v>85</v>
      </c>
      <c r="AE581" s="82" t="s">
        <v>85</v>
      </c>
      <c r="AF581" s="82" t="s">
        <v>3020</v>
      </c>
      <c r="AG581" s="82" t="s">
        <v>85</v>
      </c>
      <c r="AH581" s="9" t="str">
        <f>_xlfn.IFNA(VLOOKUP(AG581,ACCESSORIES!F:K,6,FALSE),"N/A")</f>
        <v>N/A</v>
      </c>
      <c r="AI581" s="14" t="s">
        <v>266</v>
      </c>
      <c r="AJ581" s="84" t="s">
        <v>85</v>
      </c>
      <c r="AK581" s="84" t="s">
        <v>85</v>
      </c>
      <c r="AL581" s="3" t="s">
        <v>85</v>
      </c>
      <c r="AM581" s="3">
        <v>16</v>
      </c>
      <c r="AN581" s="3">
        <v>200</v>
      </c>
      <c r="AO581" s="37">
        <v>3</v>
      </c>
      <c r="AP581" s="37">
        <v>3</v>
      </c>
      <c r="AQ581" s="37">
        <v>27</v>
      </c>
      <c r="AR581" s="37">
        <v>41</v>
      </c>
      <c r="AS581" s="37">
        <v>209</v>
      </c>
      <c r="AT581" s="431">
        <v>201</v>
      </c>
      <c r="AU581" s="431">
        <v>130.81</v>
      </c>
      <c r="AV581" s="55">
        <v>108</v>
      </c>
      <c r="AW581" s="55">
        <v>108</v>
      </c>
      <c r="AX581" s="55">
        <v>48</v>
      </c>
      <c r="AY581" s="3" t="s">
        <v>85</v>
      </c>
      <c r="AZ581" s="104" t="str">
        <f>_xlfn.IFNA(VLOOKUP(AY581,ACCESSORIES!F:K,6,FALSE),"N/A")</f>
        <v>N/A</v>
      </c>
      <c r="BA581" s="3" t="s">
        <v>85</v>
      </c>
      <c r="BB581" s="104" t="str">
        <f>_xlfn.IFNA(VLOOKUP(BA581,ACCESSORIES!F:K,6,FALSE),"N/A")</f>
        <v>N/A</v>
      </c>
      <c r="BC581" s="79">
        <v>31.998707297479449</v>
      </c>
      <c r="BD581" s="57">
        <v>19.7</v>
      </c>
      <c r="BE581" s="57">
        <v>19.7</v>
      </c>
      <c r="BF581" s="57">
        <v>11</v>
      </c>
      <c r="BG581" s="82">
        <v>36</v>
      </c>
      <c r="BH581" s="403" t="s">
        <v>3551</v>
      </c>
      <c r="BI581" s="51" t="s">
        <v>4217</v>
      </c>
      <c r="BJ581" s="300"/>
      <c r="BK581" s="300"/>
      <c r="BL581" s="300"/>
      <c r="BM581" s="300"/>
      <c r="BN581" s="298"/>
      <c r="BO581" s="298"/>
      <c r="BP581" s="298"/>
      <c r="BQ581" s="298"/>
      <c r="BR581" s="298"/>
      <c r="BS581" s="298"/>
      <c r="BT581" s="417"/>
      <c r="BU581" s="418"/>
      <c r="BV581" s="417"/>
      <c r="BW581" s="418"/>
      <c r="BX581" s="96" t="str">
        <f t="shared" si="69"/>
        <v>MR318, 17x8.5, 0mm Offset, 8x6.5, 130.81mm Centerbore, Gloss Black</v>
      </c>
      <c r="BY581" s="83" t="s">
        <v>4044</v>
      </c>
      <c r="BZ581" s="83" t="s">
        <v>4045</v>
      </c>
      <c r="CA581" s="83" t="str">
        <f t="shared" si="67"/>
        <v>STREET (3XX)</v>
      </c>
    </row>
    <row r="582" spans="1:79" s="39" customFormat="1" ht="15" customHeight="1">
      <c r="A582" s="23">
        <f t="shared" si="68"/>
        <v>580</v>
      </c>
      <c r="B582" s="306" t="s">
        <v>84</v>
      </c>
      <c r="C582" s="306" t="s">
        <v>1072</v>
      </c>
      <c r="D582" s="306" t="s">
        <v>6556</v>
      </c>
      <c r="E582" s="149" t="str">
        <f>CONCATENATE(LEFT(D582,5),VLOOKUP(CONCATENATE(N582,"x",O582),'PART NUMBER GUIDE'!$B$9:$C$45,2,FALSE),VLOOKUP(CONCATENATE(P582, V582), 'PART NUMBER GUIDE'!$Q$6:$R$84, 2, FALSE),VLOOKUP(Y582,'PART NUMBER GUIDE'!$J$8:$K$37,2, FALSE),IF(U582="N/A",IF(ABS(S582)&lt;10,"0"&amp;ABS(S582),ABS(S582)),CONCATENATE(LEFT(U582,1),RIGHT(U582,1))), F582, G582)</f>
        <v>MR31878580900</v>
      </c>
      <c r="F582" s="93"/>
      <c r="G582" s="93"/>
      <c r="H582" s="376" t="s">
        <v>6531</v>
      </c>
      <c r="I582" s="356">
        <v>44701</v>
      </c>
      <c r="J582" s="305" t="s">
        <v>1266</v>
      </c>
      <c r="K582" s="400">
        <v>299</v>
      </c>
      <c r="L582" s="95">
        <f t="shared" si="66"/>
        <v>299</v>
      </c>
      <c r="M582" s="402"/>
      <c r="N582" s="300">
        <v>17</v>
      </c>
      <c r="O582" s="8">
        <v>8.5</v>
      </c>
      <c r="P582" s="105" t="str">
        <f t="shared" si="70"/>
        <v>8x6.5</v>
      </c>
      <c r="Q582" s="301">
        <v>8</v>
      </c>
      <c r="R582" s="300">
        <v>6.5</v>
      </c>
      <c r="S582" s="300">
        <v>0</v>
      </c>
      <c r="T582" s="305">
        <v>4.7</v>
      </c>
      <c r="U582" s="309" t="s">
        <v>85</v>
      </c>
      <c r="V582" s="17">
        <v>130.81</v>
      </c>
      <c r="W582" s="8">
        <v>27.998707297479449</v>
      </c>
      <c r="X582" s="52">
        <v>3640</v>
      </c>
      <c r="Y582" s="12" t="s">
        <v>2312</v>
      </c>
      <c r="Z582" s="12" t="s">
        <v>3003</v>
      </c>
      <c r="AA582" s="369" t="str">
        <f t="shared" si="71"/>
        <v>17x8.5, 8x6.5, 0 OS</v>
      </c>
      <c r="AB582" s="83" t="s">
        <v>6419</v>
      </c>
      <c r="AC582" s="92">
        <f>_xlfn.IFNA(VLOOKUP(AB582,ACCESSORIES!F:K,6,FALSE),"N/A")</f>
        <v>33</v>
      </c>
      <c r="AD582" s="89" t="s">
        <v>85</v>
      </c>
      <c r="AE582" s="82" t="s">
        <v>85</v>
      </c>
      <c r="AF582" s="82" t="s">
        <v>3020</v>
      </c>
      <c r="AG582" s="82" t="s">
        <v>85</v>
      </c>
      <c r="AH582" s="9" t="str">
        <f>_xlfn.IFNA(VLOOKUP(AG582,ACCESSORIES!F:K,6,FALSE),"N/A")</f>
        <v>N/A</v>
      </c>
      <c r="AI582" s="14" t="s">
        <v>266</v>
      </c>
      <c r="AJ582" s="84" t="s">
        <v>85</v>
      </c>
      <c r="AK582" s="84" t="s">
        <v>85</v>
      </c>
      <c r="AL582" s="3" t="s">
        <v>85</v>
      </c>
      <c r="AM582" s="3">
        <v>16</v>
      </c>
      <c r="AN582" s="3">
        <v>200</v>
      </c>
      <c r="AO582" s="37">
        <v>3</v>
      </c>
      <c r="AP582" s="37">
        <v>3</v>
      </c>
      <c r="AQ582" s="37">
        <v>27</v>
      </c>
      <c r="AR582" s="37">
        <v>41</v>
      </c>
      <c r="AS582" s="37">
        <v>209</v>
      </c>
      <c r="AT582" s="431">
        <v>201</v>
      </c>
      <c r="AU582" s="431">
        <v>130.81</v>
      </c>
      <c r="AV582" s="55">
        <v>108</v>
      </c>
      <c r="AW582" s="55">
        <v>108</v>
      </c>
      <c r="AX582" s="55">
        <v>48</v>
      </c>
      <c r="AY582" s="3" t="s">
        <v>85</v>
      </c>
      <c r="AZ582" s="104" t="str">
        <f>_xlfn.IFNA(VLOOKUP(AY582,ACCESSORIES!F:K,6,FALSE),"N/A")</f>
        <v>N/A</v>
      </c>
      <c r="BA582" s="3" t="s">
        <v>85</v>
      </c>
      <c r="BB582" s="104" t="str">
        <f>_xlfn.IFNA(VLOOKUP(BA582,ACCESSORIES!F:K,6,FALSE),"N/A")</f>
        <v>N/A</v>
      </c>
      <c r="BC582" s="79">
        <v>31.998707297479449</v>
      </c>
      <c r="BD582" s="57">
        <v>19.7</v>
      </c>
      <c r="BE582" s="57">
        <v>19.7</v>
      </c>
      <c r="BF582" s="57">
        <v>11</v>
      </c>
      <c r="BG582" s="82">
        <v>36</v>
      </c>
      <c r="BH582" s="403" t="s">
        <v>3551</v>
      </c>
      <c r="BI582" s="51" t="s">
        <v>4217</v>
      </c>
      <c r="BJ582" s="300"/>
      <c r="BK582" s="300"/>
      <c r="BL582" s="300"/>
      <c r="BM582" s="300"/>
      <c r="BN582" s="298"/>
      <c r="BO582" s="298"/>
      <c r="BP582" s="298"/>
      <c r="BQ582" s="298"/>
      <c r="BR582" s="298"/>
      <c r="BS582" s="298"/>
      <c r="BT582" s="417"/>
      <c r="BU582" s="418"/>
      <c r="BV582" s="417"/>
      <c r="BW582" s="418"/>
      <c r="BX582" s="96" t="str">
        <f t="shared" si="69"/>
        <v>MR318, 17x8.5, 0mm Offset, 8x6.5, 130.81mm Centerbore, Method Bronze</v>
      </c>
      <c r="BY582" s="83" t="s">
        <v>4044</v>
      </c>
      <c r="BZ582" s="83" t="s">
        <v>4045</v>
      </c>
      <c r="CA582" s="83" t="str">
        <f t="shared" si="67"/>
        <v>STREET (3XX)</v>
      </c>
    </row>
    <row r="583" spans="1:79" s="39" customFormat="1" ht="15" customHeight="1">
      <c r="A583" s="23">
        <f t="shared" si="68"/>
        <v>581</v>
      </c>
      <c r="B583" s="306" t="s">
        <v>84</v>
      </c>
      <c r="C583" s="306" t="s">
        <v>1072</v>
      </c>
      <c r="D583" s="306" t="s">
        <v>6556</v>
      </c>
      <c r="E583" s="149" t="str">
        <f>CONCATENATE(LEFT(D583,5),VLOOKUP(CONCATENATE(N583,"x",O583),'PART NUMBER GUIDE'!$B$9:$C$45,2,FALSE),VLOOKUP(CONCATENATE(P583, V583), 'PART NUMBER GUIDE'!$Q$6:$R$84, 2, FALSE),VLOOKUP(Y583,'PART NUMBER GUIDE'!$J$8:$K$37,2, FALSE),IF(U583="N/A",IF(ABS(S583)&lt;10,"0"&amp;ABS(S583),ABS(S583)),CONCATENATE(LEFT(U583,1),RIGHT(U583,1))), F583, G583)</f>
        <v>MR318785871300</v>
      </c>
      <c r="F583" s="93"/>
      <c r="G583" s="93"/>
      <c r="H583" s="376" t="s">
        <v>6532</v>
      </c>
      <c r="I583" s="356">
        <v>44701</v>
      </c>
      <c r="J583" s="305" t="s">
        <v>1266</v>
      </c>
      <c r="K583" s="400">
        <v>299</v>
      </c>
      <c r="L583" s="95">
        <f t="shared" si="66"/>
        <v>299</v>
      </c>
      <c r="M583" s="402"/>
      <c r="N583" s="300">
        <v>17</v>
      </c>
      <c r="O583" s="8">
        <v>8.5</v>
      </c>
      <c r="P583" s="105" t="str">
        <f t="shared" si="70"/>
        <v>8x170</v>
      </c>
      <c r="Q583" s="301">
        <v>8</v>
      </c>
      <c r="R583" s="300">
        <v>170</v>
      </c>
      <c r="S583" s="300">
        <v>0</v>
      </c>
      <c r="T583" s="305">
        <v>4.7</v>
      </c>
      <c r="U583" s="309" t="s">
        <v>85</v>
      </c>
      <c r="V583" s="17">
        <v>130.81</v>
      </c>
      <c r="W583" s="8">
        <v>27.712106356639111</v>
      </c>
      <c r="X583" s="52">
        <v>3640</v>
      </c>
      <c r="Y583" s="12" t="s">
        <v>4520</v>
      </c>
      <c r="Z583" s="12" t="s">
        <v>3002</v>
      </c>
      <c r="AA583" s="369" t="str">
        <f t="shared" si="71"/>
        <v>17x8.5, 8x170, 0 OS</v>
      </c>
      <c r="AB583" s="83" t="s">
        <v>5545</v>
      </c>
      <c r="AC583" s="92">
        <f>_xlfn.IFNA(VLOOKUP(AB583,ACCESSORIES!F:K,6,FALSE),"N/A")</f>
        <v>33</v>
      </c>
      <c r="AD583" s="89" t="s">
        <v>85</v>
      </c>
      <c r="AE583" s="82" t="s">
        <v>85</v>
      </c>
      <c r="AF583" s="82" t="s">
        <v>3020</v>
      </c>
      <c r="AG583" s="82" t="s">
        <v>85</v>
      </c>
      <c r="AH583" s="9" t="str">
        <f>_xlfn.IFNA(VLOOKUP(AG583,ACCESSORIES!F:K,6,FALSE),"N/A")</f>
        <v>N/A</v>
      </c>
      <c r="AI583" s="14" t="s">
        <v>266</v>
      </c>
      <c r="AJ583" s="84" t="s">
        <v>85</v>
      </c>
      <c r="AK583" s="84" t="s">
        <v>85</v>
      </c>
      <c r="AL583" s="3" t="s">
        <v>85</v>
      </c>
      <c r="AM583" s="3">
        <v>16</v>
      </c>
      <c r="AN583" s="3">
        <v>200</v>
      </c>
      <c r="AO583" s="37">
        <v>3</v>
      </c>
      <c r="AP583" s="37">
        <v>3</v>
      </c>
      <c r="AQ583" s="37">
        <v>27</v>
      </c>
      <c r="AR583" s="37">
        <v>41</v>
      </c>
      <c r="AS583" s="37">
        <v>209</v>
      </c>
      <c r="AT583" s="431">
        <v>201</v>
      </c>
      <c r="AU583" s="431">
        <v>130.81</v>
      </c>
      <c r="AV583" s="55">
        <v>108</v>
      </c>
      <c r="AW583" s="55">
        <v>108</v>
      </c>
      <c r="AX583" s="55">
        <v>48</v>
      </c>
      <c r="AY583" s="3" t="s">
        <v>85</v>
      </c>
      <c r="AZ583" s="104" t="str">
        <f>_xlfn.IFNA(VLOOKUP(AY583,ACCESSORIES!F:K,6,FALSE),"N/A")</f>
        <v>N/A</v>
      </c>
      <c r="BA583" s="3" t="s">
        <v>85</v>
      </c>
      <c r="BB583" s="104" t="str">
        <f>_xlfn.IFNA(VLOOKUP(BA583,ACCESSORIES!F:K,6,FALSE),"N/A")</f>
        <v>N/A</v>
      </c>
      <c r="BC583" s="79">
        <v>31.712106356639111</v>
      </c>
      <c r="BD583" s="57">
        <v>19.7</v>
      </c>
      <c r="BE583" s="57">
        <v>19.7</v>
      </c>
      <c r="BF583" s="57">
        <v>11</v>
      </c>
      <c r="BG583" s="82">
        <v>36</v>
      </c>
      <c r="BH583" s="403" t="s">
        <v>3551</v>
      </c>
      <c r="BI583" s="51" t="s">
        <v>4217</v>
      </c>
      <c r="BJ583" s="300"/>
      <c r="BK583" s="300"/>
      <c r="BL583" s="300"/>
      <c r="BM583" s="300"/>
      <c r="BN583" s="298"/>
      <c r="BO583" s="298"/>
      <c r="BP583" s="298"/>
      <c r="BQ583" s="298"/>
      <c r="BR583" s="298"/>
      <c r="BS583" s="298"/>
      <c r="BT583" s="417"/>
      <c r="BU583" s="418"/>
      <c r="BV583" s="417"/>
      <c r="BW583" s="418"/>
      <c r="BX583" s="96" t="str">
        <f t="shared" si="69"/>
        <v>MR318, 17x8.5, 0mm Offset, 8x170, 130.81mm Centerbore, Gloss Black</v>
      </c>
      <c r="BY583" s="83" t="s">
        <v>4044</v>
      </c>
      <c r="BZ583" s="83" t="s">
        <v>4045</v>
      </c>
      <c r="CA583" s="83" t="str">
        <f t="shared" si="67"/>
        <v>STREET (3XX)</v>
      </c>
    </row>
    <row r="584" spans="1:79" s="39" customFormat="1" ht="15" customHeight="1">
      <c r="A584" s="23">
        <f t="shared" si="68"/>
        <v>582</v>
      </c>
      <c r="B584" s="306" t="s">
        <v>84</v>
      </c>
      <c r="C584" s="306" t="s">
        <v>1072</v>
      </c>
      <c r="D584" s="306" t="s">
        <v>6556</v>
      </c>
      <c r="E584" s="149" t="str">
        <f>CONCATENATE(LEFT(D584,5),VLOOKUP(CONCATENATE(N584,"x",O584),'PART NUMBER GUIDE'!$B$9:$C$45,2,FALSE),VLOOKUP(CONCATENATE(P584, V584), 'PART NUMBER GUIDE'!$Q$6:$R$84, 2, FALSE),VLOOKUP(Y584,'PART NUMBER GUIDE'!$J$8:$K$37,2, FALSE),IF(U584="N/A",IF(ABS(S584)&lt;10,"0"&amp;ABS(S584),ABS(S584)),CONCATENATE(LEFT(U584,1),RIGHT(U584,1))), F584, G584)</f>
        <v>MR31878587900</v>
      </c>
      <c r="F584" s="93"/>
      <c r="G584" s="93"/>
      <c r="H584" s="376" t="s">
        <v>6533</v>
      </c>
      <c r="I584" s="356">
        <v>44701</v>
      </c>
      <c r="J584" s="305" t="s">
        <v>1266</v>
      </c>
      <c r="K584" s="400">
        <v>299</v>
      </c>
      <c r="L584" s="95">
        <f t="shared" si="66"/>
        <v>299</v>
      </c>
      <c r="M584" s="402"/>
      <c r="N584" s="300">
        <v>17</v>
      </c>
      <c r="O584" s="8">
        <v>8.5</v>
      </c>
      <c r="P584" s="105" t="str">
        <f t="shared" si="70"/>
        <v>8x170</v>
      </c>
      <c r="Q584" s="301">
        <v>8</v>
      </c>
      <c r="R584" s="300">
        <v>170</v>
      </c>
      <c r="S584" s="300">
        <v>0</v>
      </c>
      <c r="T584" s="305">
        <v>4.7</v>
      </c>
      <c r="U584" s="309" t="s">
        <v>85</v>
      </c>
      <c r="V584" s="17">
        <v>130.81</v>
      </c>
      <c r="W584" s="8">
        <v>27.712106356639111</v>
      </c>
      <c r="X584" s="52">
        <v>3640</v>
      </c>
      <c r="Y584" s="12" t="s">
        <v>2312</v>
      </c>
      <c r="Z584" s="12" t="s">
        <v>3003</v>
      </c>
      <c r="AA584" s="369" t="str">
        <f t="shared" si="71"/>
        <v>17x8.5, 8x170, 0 OS</v>
      </c>
      <c r="AB584" s="83" t="s">
        <v>6419</v>
      </c>
      <c r="AC584" s="92">
        <f>_xlfn.IFNA(VLOOKUP(AB584,ACCESSORIES!F:K,6,FALSE),"N/A")</f>
        <v>33</v>
      </c>
      <c r="AD584" s="89" t="s">
        <v>85</v>
      </c>
      <c r="AE584" s="82" t="s">
        <v>85</v>
      </c>
      <c r="AF584" s="82" t="s">
        <v>3020</v>
      </c>
      <c r="AG584" s="82" t="s">
        <v>85</v>
      </c>
      <c r="AH584" s="9" t="str">
        <f>_xlfn.IFNA(VLOOKUP(AG584,ACCESSORIES!F:K,6,FALSE),"N/A")</f>
        <v>N/A</v>
      </c>
      <c r="AI584" s="14" t="s">
        <v>266</v>
      </c>
      <c r="AJ584" s="84" t="s">
        <v>85</v>
      </c>
      <c r="AK584" s="84" t="s">
        <v>85</v>
      </c>
      <c r="AL584" s="3" t="s">
        <v>85</v>
      </c>
      <c r="AM584" s="3">
        <v>16</v>
      </c>
      <c r="AN584" s="3">
        <v>200</v>
      </c>
      <c r="AO584" s="37">
        <v>3</v>
      </c>
      <c r="AP584" s="37">
        <v>3</v>
      </c>
      <c r="AQ584" s="37">
        <v>27</v>
      </c>
      <c r="AR584" s="37">
        <v>41</v>
      </c>
      <c r="AS584" s="37">
        <v>209</v>
      </c>
      <c r="AT584" s="431">
        <v>201</v>
      </c>
      <c r="AU584" s="431">
        <v>130.81</v>
      </c>
      <c r="AV584" s="55">
        <v>108</v>
      </c>
      <c r="AW584" s="55">
        <v>108</v>
      </c>
      <c r="AX584" s="55">
        <v>48</v>
      </c>
      <c r="AY584" s="3" t="s">
        <v>85</v>
      </c>
      <c r="AZ584" s="104" t="str">
        <f>_xlfn.IFNA(VLOOKUP(AY584,ACCESSORIES!F:K,6,FALSE),"N/A")</f>
        <v>N/A</v>
      </c>
      <c r="BA584" s="3" t="s">
        <v>85</v>
      </c>
      <c r="BB584" s="104" t="str">
        <f>_xlfn.IFNA(VLOOKUP(BA584,ACCESSORIES!F:K,6,FALSE),"N/A")</f>
        <v>N/A</v>
      </c>
      <c r="BC584" s="79">
        <v>31.712106356639111</v>
      </c>
      <c r="BD584" s="57">
        <v>19.7</v>
      </c>
      <c r="BE584" s="57">
        <v>19.7</v>
      </c>
      <c r="BF584" s="57">
        <v>11</v>
      </c>
      <c r="BG584" s="82">
        <v>36</v>
      </c>
      <c r="BH584" s="403" t="s">
        <v>3551</v>
      </c>
      <c r="BI584" s="51" t="s">
        <v>4217</v>
      </c>
      <c r="BJ584" s="300"/>
      <c r="BK584" s="300"/>
      <c r="BL584" s="300"/>
      <c r="BM584" s="300"/>
      <c r="BN584" s="298"/>
      <c r="BO584" s="298"/>
      <c r="BP584" s="298"/>
      <c r="BQ584" s="298"/>
      <c r="BR584" s="298"/>
      <c r="BS584" s="298"/>
      <c r="BT584" s="417"/>
      <c r="BU584" s="418"/>
      <c r="BV584" s="417"/>
      <c r="BW584" s="418"/>
      <c r="BX584" s="96" t="str">
        <f t="shared" si="69"/>
        <v>MR318, 17x8.5, 0mm Offset, 8x170, 130.81mm Centerbore, Method Bronze</v>
      </c>
      <c r="BY584" s="83" t="s">
        <v>4044</v>
      </c>
      <c r="BZ584" s="83" t="s">
        <v>4045</v>
      </c>
      <c r="CA584" s="83" t="str">
        <f t="shared" si="67"/>
        <v>STREET (3XX)</v>
      </c>
    </row>
    <row r="585" spans="1:79" s="39" customFormat="1" ht="15" customHeight="1">
      <c r="A585" s="23">
        <f t="shared" si="68"/>
        <v>583</v>
      </c>
      <c r="B585" s="306" t="s">
        <v>84</v>
      </c>
      <c r="C585" s="306" t="s">
        <v>1072</v>
      </c>
      <c r="D585" s="306" t="s">
        <v>6556</v>
      </c>
      <c r="E585" s="149" t="str">
        <f>CONCATENATE(LEFT(D585,5),VLOOKUP(CONCATENATE(N585,"x",O585),'PART NUMBER GUIDE'!$B$9:$C$45,2,FALSE),VLOOKUP(CONCATENATE(P585, V585), 'PART NUMBER GUIDE'!$Q$6:$R$84, 2, FALSE),VLOOKUP(Y585,'PART NUMBER GUIDE'!$J$8:$K$37,2, FALSE),IF(U585="N/A",IF(ABS(S585)&lt;10,"0"&amp;ABS(S585),ABS(S585)),CONCATENATE(LEFT(U585,1),RIGHT(U585,1))), F585, G585)</f>
        <v>MR318885581340</v>
      </c>
      <c r="F585" s="93"/>
      <c r="G585" s="93"/>
      <c r="H585" s="376" t="s">
        <v>6534</v>
      </c>
      <c r="I585" s="356">
        <v>44701</v>
      </c>
      <c r="J585" s="305" t="s">
        <v>1266</v>
      </c>
      <c r="K585" s="400">
        <v>333</v>
      </c>
      <c r="L585" s="95">
        <f t="shared" si="66"/>
        <v>333</v>
      </c>
      <c r="M585" s="402"/>
      <c r="N585" s="300">
        <v>18</v>
      </c>
      <c r="O585" s="8">
        <v>8.5</v>
      </c>
      <c r="P585" s="105" t="str">
        <f t="shared" si="70"/>
        <v>5x150</v>
      </c>
      <c r="Q585" s="301">
        <v>5</v>
      </c>
      <c r="R585" s="300">
        <v>150</v>
      </c>
      <c r="S585" s="300">
        <v>40</v>
      </c>
      <c r="T585" s="305">
        <v>6.27</v>
      </c>
      <c r="U585" s="309" t="s">
        <v>85</v>
      </c>
      <c r="V585" s="17">
        <v>110.5</v>
      </c>
      <c r="W585" s="8">
        <v>29.101018608403837</v>
      </c>
      <c r="X585" s="52">
        <v>2650</v>
      </c>
      <c r="Y585" s="12" t="s">
        <v>4520</v>
      </c>
      <c r="Z585" s="12" t="s">
        <v>3002</v>
      </c>
      <c r="AA585" s="369" t="str">
        <f t="shared" si="71"/>
        <v>18x8.5, 5x150, 40 OS</v>
      </c>
      <c r="AB585" s="83" t="s">
        <v>5543</v>
      </c>
      <c r="AC585" s="92">
        <f>_xlfn.IFNA(VLOOKUP(AB585,ACCESSORIES!F:K,6,FALSE),"N/A")</f>
        <v>22</v>
      </c>
      <c r="AD585" s="89" t="s">
        <v>85</v>
      </c>
      <c r="AE585" s="82" t="s">
        <v>85</v>
      </c>
      <c r="AF585" s="82" t="s">
        <v>85</v>
      </c>
      <c r="AG585" s="82" t="s">
        <v>85</v>
      </c>
      <c r="AH585" s="9" t="str">
        <f>_xlfn.IFNA(VLOOKUP(AG585,ACCESSORIES!F:K,6,FALSE),"N/A")</f>
        <v>N/A</v>
      </c>
      <c r="AI585" s="14" t="s">
        <v>266</v>
      </c>
      <c r="AJ585" s="84" t="s">
        <v>85</v>
      </c>
      <c r="AK585" s="84" t="s">
        <v>85</v>
      </c>
      <c r="AL585" s="3" t="s">
        <v>85</v>
      </c>
      <c r="AM585" s="3">
        <v>16</v>
      </c>
      <c r="AN585" s="3">
        <v>185</v>
      </c>
      <c r="AO585" s="37">
        <v>3</v>
      </c>
      <c r="AP585" s="37">
        <v>8</v>
      </c>
      <c r="AQ585" s="37">
        <v>20</v>
      </c>
      <c r="AR585" s="37">
        <v>24</v>
      </c>
      <c r="AS585" s="37">
        <v>219</v>
      </c>
      <c r="AT585" s="431">
        <v>209</v>
      </c>
      <c r="AU585" s="431">
        <v>110.5</v>
      </c>
      <c r="AV585" s="55">
        <v>43</v>
      </c>
      <c r="AW585" s="55">
        <v>43</v>
      </c>
      <c r="AX585" s="55">
        <v>31</v>
      </c>
      <c r="AY585" s="3" t="s">
        <v>85</v>
      </c>
      <c r="AZ585" s="104" t="str">
        <f>_xlfn.IFNA(VLOOKUP(AY585,ACCESSORIES!F:K,6,FALSE),"N/A")</f>
        <v>N/A</v>
      </c>
      <c r="BA585" s="3" t="s">
        <v>85</v>
      </c>
      <c r="BB585" s="104" t="str">
        <f>_xlfn.IFNA(VLOOKUP(BA585,ACCESSORIES!F:K,6,FALSE),"N/A")</f>
        <v>N/A</v>
      </c>
      <c r="BC585" s="79">
        <v>33.101018608403834</v>
      </c>
      <c r="BD585" s="57">
        <v>20.6</v>
      </c>
      <c r="BE585" s="57">
        <v>20.6</v>
      </c>
      <c r="BF585" s="57">
        <v>11.4</v>
      </c>
      <c r="BG585" s="82">
        <v>36</v>
      </c>
      <c r="BH585" s="403" t="s">
        <v>3551</v>
      </c>
      <c r="BI585" s="51" t="s">
        <v>4217</v>
      </c>
      <c r="BJ585" s="300"/>
      <c r="BK585" s="300"/>
      <c r="BL585" s="300"/>
      <c r="BM585" s="300"/>
      <c r="BN585" s="298"/>
      <c r="BO585" s="298"/>
      <c r="BP585" s="298"/>
      <c r="BQ585" s="298"/>
      <c r="BR585" s="298"/>
      <c r="BS585" s="298"/>
      <c r="BT585" s="417"/>
      <c r="BU585" s="418"/>
      <c r="BV585" s="417"/>
      <c r="BW585" s="418"/>
      <c r="BX585" s="96" t="str">
        <f t="shared" si="69"/>
        <v>MR318, 18x8.5, +40mm Offset, 5x150, 110.5mm Centerbore, Gloss Black</v>
      </c>
      <c r="BY585" s="83" t="s">
        <v>4044</v>
      </c>
      <c r="BZ585" s="83" t="s">
        <v>4045</v>
      </c>
      <c r="CA585" s="83" t="str">
        <f t="shared" si="67"/>
        <v>STREET (3XX)</v>
      </c>
    </row>
    <row r="586" spans="1:79" s="39" customFormat="1" ht="15" customHeight="1">
      <c r="A586" s="23">
        <f t="shared" si="68"/>
        <v>584</v>
      </c>
      <c r="B586" s="306" t="s">
        <v>84</v>
      </c>
      <c r="C586" s="306" t="s">
        <v>1072</v>
      </c>
      <c r="D586" s="306" t="s">
        <v>6556</v>
      </c>
      <c r="E586" s="149" t="str">
        <f>CONCATENATE(LEFT(D586,5),VLOOKUP(CONCATENATE(N586,"x",O586),'PART NUMBER GUIDE'!$B$9:$C$45,2,FALSE),VLOOKUP(CONCATENATE(P586, V586), 'PART NUMBER GUIDE'!$Q$6:$R$84, 2, FALSE),VLOOKUP(Y586,'PART NUMBER GUIDE'!$J$8:$K$37,2, FALSE),IF(U586="N/A",IF(ABS(S586)&lt;10,"0"&amp;ABS(S586),ABS(S586)),CONCATENATE(LEFT(U586,1),RIGHT(U586,1))), F586, G586)</f>
        <v>MR31888558940</v>
      </c>
      <c r="F586" s="93"/>
      <c r="G586" s="93"/>
      <c r="H586" s="376" t="s">
        <v>6535</v>
      </c>
      <c r="I586" s="356">
        <v>44701</v>
      </c>
      <c r="J586" s="305" t="s">
        <v>1266</v>
      </c>
      <c r="K586" s="400">
        <v>333</v>
      </c>
      <c r="L586" s="95">
        <f t="shared" si="66"/>
        <v>333</v>
      </c>
      <c r="M586" s="402"/>
      <c r="N586" s="300">
        <v>18</v>
      </c>
      <c r="O586" s="8">
        <v>8.5</v>
      </c>
      <c r="P586" s="105" t="str">
        <f t="shared" si="70"/>
        <v>5x150</v>
      </c>
      <c r="Q586" s="301">
        <v>5</v>
      </c>
      <c r="R586" s="300">
        <v>150</v>
      </c>
      <c r="S586" s="300">
        <v>40</v>
      </c>
      <c r="T586" s="305">
        <v>6.27</v>
      </c>
      <c r="U586" s="309" t="s">
        <v>85</v>
      </c>
      <c r="V586" s="17">
        <v>110.5</v>
      </c>
      <c r="W586" s="8">
        <v>29.101018608403837</v>
      </c>
      <c r="X586" s="52">
        <v>2650</v>
      </c>
      <c r="Y586" s="12" t="s">
        <v>2312</v>
      </c>
      <c r="Z586" s="12" t="s">
        <v>3003</v>
      </c>
      <c r="AA586" s="369" t="str">
        <f t="shared" si="71"/>
        <v>18x8.5, 5x150, 40 OS</v>
      </c>
      <c r="AB586" s="83" t="s">
        <v>6416</v>
      </c>
      <c r="AC586" s="92">
        <f>_xlfn.IFNA(VLOOKUP(AB586,ACCESSORIES!F:K,6,FALSE),"N/A")</f>
        <v>22</v>
      </c>
      <c r="AD586" s="89" t="s">
        <v>85</v>
      </c>
      <c r="AE586" s="82" t="s">
        <v>85</v>
      </c>
      <c r="AF586" s="82" t="s">
        <v>85</v>
      </c>
      <c r="AG586" s="82" t="s">
        <v>85</v>
      </c>
      <c r="AH586" s="9" t="str">
        <f>_xlfn.IFNA(VLOOKUP(AG586,ACCESSORIES!F:K,6,FALSE),"N/A")</f>
        <v>N/A</v>
      </c>
      <c r="AI586" s="14" t="s">
        <v>266</v>
      </c>
      <c r="AJ586" s="84" t="s">
        <v>85</v>
      </c>
      <c r="AK586" s="84" t="s">
        <v>85</v>
      </c>
      <c r="AL586" s="3" t="s">
        <v>85</v>
      </c>
      <c r="AM586" s="3">
        <v>16</v>
      </c>
      <c r="AN586" s="3">
        <v>185</v>
      </c>
      <c r="AO586" s="37">
        <v>3</v>
      </c>
      <c r="AP586" s="37">
        <v>8</v>
      </c>
      <c r="AQ586" s="37">
        <v>20</v>
      </c>
      <c r="AR586" s="37">
        <v>24</v>
      </c>
      <c r="AS586" s="37">
        <v>219</v>
      </c>
      <c r="AT586" s="431">
        <v>209</v>
      </c>
      <c r="AU586" s="431">
        <v>110.5</v>
      </c>
      <c r="AV586" s="55">
        <v>43</v>
      </c>
      <c r="AW586" s="55">
        <v>43</v>
      </c>
      <c r="AX586" s="55">
        <v>31</v>
      </c>
      <c r="AY586" s="3" t="s">
        <v>85</v>
      </c>
      <c r="AZ586" s="104" t="str">
        <f>_xlfn.IFNA(VLOOKUP(AY586,ACCESSORIES!F:K,6,FALSE),"N/A")</f>
        <v>N/A</v>
      </c>
      <c r="BA586" s="3" t="s">
        <v>85</v>
      </c>
      <c r="BB586" s="104" t="str">
        <f>_xlfn.IFNA(VLOOKUP(BA586,ACCESSORIES!F:K,6,FALSE),"N/A")</f>
        <v>N/A</v>
      </c>
      <c r="BC586" s="79">
        <v>33.101018608403834</v>
      </c>
      <c r="BD586" s="57">
        <v>20.6</v>
      </c>
      <c r="BE586" s="57">
        <v>20.6</v>
      </c>
      <c r="BF586" s="57">
        <v>11.4</v>
      </c>
      <c r="BG586" s="82">
        <v>36</v>
      </c>
      <c r="BH586" s="403" t="s">
        <v>3551</v>
      </c>
      <c r="BI586" s="51" t="s">
        <v>4217</v>
      </c>
      <c r="BJ586" s="300"/>
      <c r="BK586" s="300"/>
      <c r="BL586" s="300"/>
      <c r="BM586" s="300"/>
      <c r="BN586" s="298"/>
      <c r="BO586" s="298"/>
      <c r="BP586" s="298"/>
      <c r="BQ586" s="298"/>
      <c r="BR586" s="298"/>
      <c r="BS586" s="298"/>
      <c r="BT586" s="417"/>
      <c r="BU586" s="418"/>
      <c r="BV586" s="417"/>
      <c r="BW586" s="418"/>
      <c r="BX586" s="96" t="str">
        <f t="shared" si="69"/>
        <v>MR318, 18x8.5, +40mm Offset, 5x150, 110.5mm Centerbore, Method Bronze</v>
      </c>
      <c r="BY586" s="83" t="s">
        <v>4044</v>
      </c>
      <c r="BZ586" s="83" t="s">
        <v>4045</v>
      </c>
      <c r="CA586" s="83" t="str">
        <f t="shared" si="67"/>
        <v>STREET (3XX)</v>
      </c>
    </row>
    <row r="587" spans="1:79" s="39" customFormat="1" ht="15" customHeight="1">
      <c r="A587" s="23">
        <f t="shared" si="68"/>
        <v>585</v>
      </c>
      <c r="B587" s="306" t="s">
        <v>84</v>
      </c>
      <c r="C587" s="306" t="s">
        <v>1072</v>
      </c>
      <c r="D587" s="306" t="s">
        <v>6556</v>
      </c>
      <c r="E587" s="149" t="str">
        <f>CONCATENATE(LEFT(D587,5),VLOOKUP(CONCATENATE(N587,"x",O587),'PART NUMBER GUIDE'!$B$9:$C$45,2,FALSE),VLOOKUP(CONCATENATE(P587, V587), 'PART NUMBER GUIDE'!$Q$6:$R$84, 2, FALSE),VLOOKUP(Y587,'PART NUMBER GUIDE'!$J$8:$K$37,2, FALSE),IF(U587="N/A",IF(ABS(S587)&lt;10,"0"&amp;ABS(S587),ABS(S587)),CONCATENATE(LEFT(U587,1),RIGHT(U587,1))), F587, G587)</f>
        <v>MR318885161340</v>
      </c>
      <c r="F587" s="93"/>
      <c r="G587" s="93"/>
      <c r="H587" s="376" t="s">
        <v>6536</v>
      </c>
      <c r="I587" s="356">
        <v>44701</v>
      </c>
      <c r="J587" s="305" t="s">
        <v>1266</v>
      </c>
      <c r="K587" s="400">
        <v>333</v>
      </c>
      <c r="L587" s="95">
        <f t="shared" si="66"/>
        <v>333</v>
      </c>
      <c r="M587" s="402"/>
      <c r="N587" s="300">
        <v>18</v>
      </c>
      <c r="O587" s="8">
        <v>8.5</v>
      </c>
      <c r="P587" s="105" t="str">
        <f t="shared" si="70"/>
        <v>6x135</v>
      </c>
      <c r="Q587" s="301">
        <v>6</v>
      </c>
      <c r="R587" s="300">
        <v>135</v>
      </c>
      <c r="S587" s="300">
        <v>40</v>
      </c>
      <c r="T587" s="305">
        <v>6.27</v>
      </c>
      <c r="U587" s="309" t="s">
        <v>85</v>
      </c>
      <c r="V587" s="17">
        <v>87</v>
      </c>
      <c r="W587" s="8">
        <v>29.453758227899645</v>
      </c>
      <c r="X587" s="52">
        <v>2650</v>
      </c>
      <c r="Y587" s="12" t="s">
        <v>4520</v>
      </c>
      <c r="Z587" s="12" t="s">
        <v>3002</v>
      </c>
      <c r="AA587" s="369" t="str">
        <f t="shared" si="71"/>
        <v>18x8.5, 6x135, 40 OS</v>
      </c>
      <c r="AB587" s="83" t="s">
        <v>5540</v>
      </c>
      <c r="AC587" s="92">
        <f>_xlfn.IFNA(VLOOKUP(AB587,ACCESSORIES!F:K,6,FALSE),"N/A")</f>
        <v>22</v>
      </c>
      <c r="AD587" s="89" t="s">
        <v>85</v>
      </c>
      <c r="AE587" s="82" t="s">
        <v>85</v>
      </c>
      <c r="AF587" s="82" t="s">
        <v>85</v>
      </c>
      <c r="AG587" s="82" t="s">
        <v>85</v>
      </c>
      <c r="AH587" s="9" t="str">
        <f>_xlfn.IFNA(VLOOKUP(AG587,ACCESSORIES!F:K,6,FALSE),"N/A")</f>
        <v>N/A</v>
      </c>
      <c r="AI587" s="14" t="s">
        <v>266</v>
      </c>
      <c r="AJ587" s="84" t="s">
        <v>85</v>
      </c>
      <c r="AK587" s="84" t="s">
        <v>85</v>
      </c>
      <c r="AL587" s="3" t="s">
        <v>85</v>
      </c>
      <c r="AM587" s="3">
        <v>16</v>
      </c>
      <c r="AN587" s="3">
        <v>175</v>
      </c>
      <c r="AO587" s="37">
        <v>3</v>
      </c>
      <c r="AP587" s="37">
        <v>12</v>
      </c>
      <c r="AQ587" s="37">
        <v>22</v>
      </c>
      <c r="AR587" s="37">
        <v>24</v>
      </c>
      <c r="AS587" s="37">
        <v>219</v>
      </c>
      <c r="AT587" s="431">
        <v>209</v>
      </c>
      <c r="AU587" s="431">
        <v>87</v>
      </c>
      <c r="AV587" s="55">
        <v>40.6</v>
      </c>
      <c r="AW587" s="55">
        <v>40.6</v>
      </c>
      <c r="AX587" s="55">
        <v>31</v>
      </c>
      <c r="AY587" s="3" t="s">
        <v>85</v>
      </c>
      <c r="AZ587" s="104" t="str">
        <f>_xlfn.IFNA(VLOOKUP(AY587,ACCESSORIES!F:K,6,FALSE),"N/A")</f>
        <v>N/A</v>
      </c>
      <c r="BA587" s="3" t="s">
        <v>85</v>
      </c>
      <c r="BB587" s="104" t="str">
        <f>_xlfn.IFNA(VLOOKUP(BA587,ACCESSORIES!F:K,6,FALSE),"N/A")</f>
        <v>N/A</v>
      </c>
      <c r="BC587" s="79">
        <v>33.453758227899641</v>
      </c>
      <c r="BD587" s="57">
        <v>20.6</v>
      </c>
      <c r="BE587" s="57">
        <v>20.6</v>
      </c>
      <c r="BF587" s="57">
        <v>11.4</v>
      </c>
      <c r="BG587" s="82">
        <v>36</v>
      </c>
      <c r="BH587" s="403" t="s">
        <v>3551</v>
      </c>
      <c r="BI587" s="51" t="s">
        <v>4217</v>
      </c>
      <c r="BJ587" s="300"/>
      <c r="BK587" s="300"/>
      <c r="BL587" s="300"/>
      <c r="BM587" s="300"/>
      <c r="BN587" s="298"/>
      <c r="BO587" s="298"/>
      <c r="BP587" s="298"/>
      <c r="BQ587" s="298"/>
      <c r="BR587" s="298"/>
      <c r="BS587" s="298"/>
      <c r="BT587" s="417"/>
      <c r="BU587" s="418"/>
      <c r="BV587" s="417"/>
      <c r="BW587" s="418"/>
      <c r="BX587" s="96" t="str">
        <f t="shared" si="69"/>
        <v>MR318, 18x8.5, +40mm Offset, 6x135, 87mm Centerbore, Gloss Black</v>
      </c>
      <c r="BY587" s="83" t="s">
        <v>4044</v>
      </c>
      <c r="BZ587" s="83" t="s">
        <v>4045</v>
      </c>
      <c r="CA587" s="83" t="str">
        <f t="shared" si="67"/>
        <v>STREET (3XX)</v>
      </c>
    </row>
    <row r="588" spans="1:79" s="39" customFormat="1" ht="15" customHeight="1">
      <c r="A588" s="23">
        <f t="shared" si="68"/>
        <v>586</v>
      </c>
      <c r="B588" s="306" t="s">
        <v>84</v>
      </c>
      <c r="C588" s="306" t="s">
        <v>1072</v>
      </c>
      <c r="D588" s="306" t="s">
        <v>6556</v>
      </c>
      <c r="E588" s="149" t="str">
        <f>CONCATENATE(LEFT(D588,5),VLOOKUP(CONCATENATE(N588,"x",O588),'PART NUMBER GUIDE'!$B$9:$C$45,2,FALSE),VLOOKUP(CONCATENATE(P588, V588), 'PART NUMBER GUIDE'!$Q$6:$R$84, 2, FALSE),VLOOKUP(Y588,'PART NUMBER GUIDE'!$J$8:$K$37,2, FALSE),IF(U588="N/A",IF(ABS(S588)&lt;10,"0"&amp;ABS(S588),ABS(S588)),CONCATENATE(LEFT(U588,1),RIGHT(U588,1))), F588, G588)</f>
        <v>MR31888516940</v>
      </c>
      <c r="F588" s="93"/>
      <c r="G588" s="93"/>
      <c r="H588" s="376" t="s">
        <v>6537</v>
      </c>
      <c r="I588" s="356">
        <v>44701</v>
      </c>
      <c r="J588" s="305" t="s">
        <v>1266</v>
      </c>
      <c r="K588" s="400">
        <v>333</v>
      </c>
      <c r="L588" s="95">
        <f t="shared" si="66"/>
        <v>333</v>
      </c>
      <c r="M588" s="402"/>
      <c r="N588" s="300">
        <v>18</v>
      </c>
      <c r="O588" s="8">
        <v>8.5</v>
      </c>
      <c r="P588" s="105" t="str">
        <f t="shared" si="70"/>
        <v>6x135</v>
      </c>
      <c r="Q588" s="301">
        <v>6</v>
      </c>
      <c r="R588" s="300">
        <v>135</v>
      </c>
      <c r="S588" s="300">
        <v>40</v>
      </c>
      <c r="T588" s="305">
        <v>6.27</v>
      </c>
      <c r="U588" s="309" t="s">
        <v>85</v>
      </c>
      <c r="V588" s="17">
        <v>87</v>
      </c>
      <c r="W588" s="8">
        <v>29.453758227899645</v>
      </c>
      <c r="X588" s="52">
        <v>2650</v>
      </c>
      <c r="Y588" s="12" t="s">
        <v>2312</v>
      </c>
      <c r="Z588" s="12" t="s">
        <v>3003</v>
      </c>
      <c r="AA588" s="369" t="str">
        <f t="shared" si="71"/>
        <v>18x8.5, 6x135, 40 OS</v>
      </c>
      <c r="AB588" s="83" t="s">
        <v>6413</v>
      </c>
      <c r="AC588" s="92">
        <f>_xlfn.IFNA(VLOOKUP(AB588,ACCESSORIES!F:K,6,FALSE),"N/A")</f>
        <v>22</v>
      </c>
      <c r="AD588" s="89" t="s">
        <v>85</v>
      </c>
      <c r="AE588" s="82" t="s">
        <v>85</v>
      </c>
      <c r="AF588" s="82" t="s">
        <v>85</v>
      </c>
      <c r="AG588" s="82" t="s">
        <v>85</v>
      </c>
      <c r="AH588" s="9" t="str">
        <f>_xlfn.IFNA(VLOOKUP(AG588,ACCESSORIES!F:K,6,FALSE),"N/A")</f>
        <v>N/A</v>
      </c>
      <c r="AI588" s="14" t="s">
        <v>266</v>
      </c>
      <c r="AJ588" s="84" t="s">
        <v>85</v>
      </c>
      <c r="AK588" s="84" t="s">
        <v>85</v>
      </c>
      <c r="AL588" s="3" t="s">
        <v>85</v>
      </c>
      <c r="AM588" s="3">
        <v>16</v>
      </c>
      <c r="AN588" s="3">
        <v>175</v>
      </c>
      <c r="AO588" s="37">
        <v>3</v>
      </c>
      <c r="AP588" s="37">
        <v>12</v>
      </c>
      <c r="AQ588" s="37">
        <v>22</v>
      </c>
      <c r="AR588" s="37">
        <v>24</v>
      </c>
      <c r="AS588" s="37">
        <v>219</v>
      </c>
      <c r="AT588" s="431">
        <v>209</v>
      </c>
      <c r="AU588" s="431">
        <v>87</v>
      </c>
      <c r="AV588" s="55">
        <v>40.6</v>
      </c>
      <c r="AW588" s="55">
        <v>40.6</v>
      </c>
      <c r="AX588" s="55">
        <v>31</v>
      </c>
      <c r="AY588" s="3" t="s">
        <v>85</v>
      </c>
      <c r="AZ588" s="104" t="str">
        <f>_xlfn.IFNA(VLOOKUP(AY588,ACCESSORIES!F:K,6,FALSE),"N/A")</f>
        <v>N/A</v>
      </c>
      <c r="BA588" s="3" t="s">
        <v>85</v>
      </c>
      <c r="BB588" s="104" t="str">
        <f>_xlfn.IFNA(VLOOKUP(BA588,ACCESSORIES!F:K,6,FALSE),"N/A")</f>
        <v>N/A</v>
      </c>
      <c r="BC588" s="79">
        <v>33.453758227899641</v>
      </c>
      <c r="BD588" s="57">
        <v>20.6</v>
      </c>
      <c r="BE588" s="57">
        <v>20.6</v>
      </c>
      <c r="BF588" s="57">
        <v>11.4</v>
      </c>
      <c r="BG588" s="82">
        <v>36</v>
      </c>
      <c r="BH588" s="403" t="s">
        <v>3551</v>
      </c>
      <c r="BI588" s="51" t="s">
        <v>4217</v>
      </c>
      <c r="BJ588" s="300"/>
      <c r="BK588" s="300"/>
      <c r="BL588" s="300"/>
      <c r="BM588" s="300"/>
      <c r="BN588" s="298"/>
      <c r="BO588" s="298"/>
      <c r="BP588" s="298"/>
      <c r="BQ588" s="298"/>
      <c r="BR588" s="298"/>
      <c r="BS588" s="298"/>
      <c r="BT588" s="417"/>
      <c r="BU588" s="418"/>
      <c r="BV588" s="417"/>
      <c r="BW588" s="418"/>
      <c r="BX588" s="96" t="str">
        <f t="shared" si="69"/>
        <v>MR318, 18x8.5, +40mm Offset, 6x135, 87mm Centerbore, Method Bronze</v>
      </c>
      <c r="BY588" s="83" t="s">
        <v>4044</v>
      </c>
      <c r="BZ588" s="83" t="s">
        <v>4045</v>
      </c>
      <c r="CA588" s="83" t="str">
        <f t="shared" si="67"/>
        <v>STREET (3XX)</v>
      </c>
    </row>
    <row r="589" spans="1:79" s="39" customFormat="1" ht="15" customHeight="1">
      <c r="A589" s="23">
        <f t="shared" si="68"/>
        <v>587</v>
      </c>
      <c r="B589" s="306" t="s">
        <v>84</v>
      </c>
      <c r="C589" s="306" t="s">
        <v>1072</v>
      </c>
      <c r="D589" s="306" t="s">
        <v>6556</v>
      </c>
      <c r="E589" s="149" t="str">
        <f>CONCATENATE(LEFT(D589,5),VLOOKUP(CONCATENATE(N589,"x",O589),'PART NUMBER GUIDE'!$B$9:$C$45,2,FALSE),VLOOKUP(CONCATENATE(P589, V589), 'PART NUMBER GUIDE'!$Q$6:$R$84, 2, FALSE),VLOOKUP(Y589,'PART NUMBER GUIDE'!$J$8:$K$37,2, FALSE),IF(U589="N/A",IF(ABS(S589)&lt;10,"0"&amp;ABS(S589),ABS(S589)),CONCATENATE(LEFT(U589,1),RIGHT(U589,1))), F589, G589)</f>
        <v>MR318885601340</v>
      </c>
      <c r="F589" s="93"/>
      <c r="G589" s="93"/>
      <c r="H589" s="376" t="s">
        <v>6538</v>
      </c>
      <c r="I589" s="356">
        <v>44701</v>
      </c>
      <c r="J589" s="305" t="s">
        <v>1266</v>
      </c>
      <c r="K589" s="400">
        <v>333</v>
      </c>
      <c r="L589" s="95">
        <f t="shared" si="66"/>
        <v>333</v>
      </c>
      <c r="M589" s="402"/>
      <c r="N589" s="300">
        <v>18</v>
      </c>
      <c r="O589" s="8">
        <v>8.5</v>
      </c>
      <c r="P589" s="105" t="str">
        <f t="shared" si="70"/>
        <v>6x5.5</v>
      </c>
      <c r="Q589" s="301">
        <v>6</v>
      </c>
      <c r="R589" s="300">
        <v>5.5</v>
      </c>
      <c r="S589" s="300">
        <v>40</v>
      </c>
      <c r="T589" s="305">
        <v>6.27</v>
      </c>
      <c r="U589" s="309" t="s">
        <v>85</v>
      </c>
      <c r="V589" s="17">
        <v>106.25</v>
      </c>
      <c r="W589" s="8">
        <v>28.836463893781985</v>
      </c>
      <c r="X589" s="52">
        <v>2650</v>
      </c>
      <c r="Y589" s="12" t="s">
        <v>4520</v>
      </c>
      <c r="Z589" s="12" t="s">
        <v>3002</v>
      </c>
      <c r="AA589" s="369" t="str">
        <f t="shared" si="71"/>
        <v>18x8.5, 6x5.5, 40 OS</v>
      </c>
      <c r="AB589" s="83" t="s">
        <v>5543</v>
      </c>
      <c r="AC589" s="92">
        <f>_xlfn.IFNA(VLOOKUP(AB589,ACCESSORIES!F:K,6,FALSE),"N/A")</f>
        <v>22</v>
      </c>
      <c r="AD589" s="89" t="s">
        <v>85</v>
      </c>
      <c r="AE589" s="82" t="s">
        <v>85</v>
      </c>
      <c r="AF589" s="82" t="s">
        <v>85</v>
      </c>
      <c r="AG589" s="82" t="s">
        <v>85</v>
      </c>
      <c r="AH589" s="9" t="str">
        <f>_xlfn.IFNA(VLOOKUP(AG589,ACCESSORIES!F:K,6,FALSE),"N/A")</f>
        <v>N/A</v>
      </c>
      <c r="AI589" s="14" t="s">
        <v>265</v>
      </c>
      <c r="AJ589" s="84" t="s">
        <v>1712</v>
      </c>
      <c r="AK589" s="41">
        <f>VLOOKUP(AJ589,ACCESSORIES!F:K,6,FALSE)</f>
        <v>2.75</v>
      </c>
      <c r="AL589" s="3">
        <v>78.3</v>
      </c>
      <c r="AM589" s="3">
        <v>16</v>
      </c>
      <c r="AN589" s="3">
        <v>175</v>
      </c>
      <c r="AO589" s="37">
        <v>3</v>
      </c>
      <c r="AP589" s="37">
        <v>12</v>
      </c>
      <c r="AQ589" s="37">
        <v>22</v>
      </c>
      <c r="AR589" s="37">
        <v>24</v>
      </c>
      <c r="AS589" s="37">
        <v>219</v>
      </c>
      <c r="AT589" s="431">
        <v>209</v>
      </c>
      <c r="AU589" s="431">
        <v>106.25</v>
      </c>
      <c r="AV589" s="55">
        <v>43</v>
      </c>
      <c r="AW589" s="55">
        <v>43</v>
      </c>
      <c r="AX589" s="55">
        <v>31</v>
      </c>
      <c r="AY589" s="3" t="s">
        <v>85</v>
      </c>
      <c r="AZ589" s="104" t="str">
        <f>_xlfn.IFNA(VLOOKUP(AY589,ACCESSORIES!F:K,6,FALSE),"N/A")</f>
        <v>N/A</v>
      </c>
      <c r="BA589" s="3" t="s">
        <v>85</v>
      </c>
      <c r="BB589" s="104" t="str">
        <f>_xlfn.IFNA(VLOOKUP(BA589,ACCESSORIES!F:K,6,FALSE),"N/A")</f>
        <v>N/A</v>
      </c>
      <c r="BC589" s="79">
        <v>32.836463893781982</v>
      </c>
      <c r="BD589" s="57">
        <v>20.6</v>
      </c>
      <c r="BE589" s="57">
        <v>20.6</v>
      </c>
      <c r="BF589" s="57">
        <v>11.4</v>
      </c>
      <c r="BG589" s="82">
        <v>36</v>
      </c>
      <c r="BH589" s="403" t="s">
        <v>3551</v>
      </c>
      <c r="BI589" s="51" t="s">
        <v>4217</v>
      </c>
      <c r="BJ589" s="300"/>
      <c r="BK589" s="300"/>
      <c r="BL589" s="300"/>
      <c r="BM589" s="300"/>
      <c r="BN589" s="298"/>
      <c r="BO589" s="298"/>
      <c r="BP589" s="298"/>
      <c r="BQ589" s="298"/>
      <c r="BR589" s="298"/>
      <c r="BS589" s="298"/>
      <c r="BT589" s="417"/>
      <c r="BU589" s="418"/>
      <c r="BV589" s="417"/>
      <c r="BW589" s="418"/>
      <c r="BX589" s="96" t="str">
        <f t="shared" si="69"/>
        <v>MR318, 18x8.5, +40mm Offset, 6x5.5, 106.25mm Centerbore, Gloss Black</v>
      </c>
      <c r="BY589" s="83" t="s">
        <v>4044</v>
      </c>
      <c r="BZ589" s="83" t="s">
        <v>4045</v>
      </c>
      <c r="CA589" s="83" t="str">
        <f t="shared" si="67"/>
        <v>STREET (3XX)</v>
      </c>
    </row>
    <row r="590" spans="1:79" s="39" customFormat="1" ht="15" customHeight="1">
      <c r="A590" s="23">
        <f t="shared" si="68"/>
        <v>588</v>
      </c>
      <c r="B590" s="306" t="s">
        <v>84</v>
      </c>
      <c r="C590" s="306" t="s">
        <v>1072</v>
      </c>
      <c r="D590" s="306" t="s">
        <v>6556</v>
      </c>
      <c r="E590" s="149" t="str">
        <f>CONCATENATE(LEFT(D590,5),VLOOKUP(CONCATENATE(N590,"x",O590),'PART NUMBER GUIDE'!$B$9:$C$45,2,FALSE),VLOOKUP(CONCATENATE(P590, V590), 'PART NUMBER GUIDE'!$Q$6:$R$84, 2, FALSE),VLOOKUP(Y590,'PART NUMBER GUIDE'!$J$8:$K$37,2, FALSE),IF(U590="N/A",IF(ABS(S590)&lt;10,"0"&amp;ABS(S590),ABS(S590)),CONCATENATE(LEFT(U590,1),RIGHT(U590,1))), F590, G590)</f>
        <v>MR31888560940</v>
      </c>
      <c r="F590" s="93"/>
      <c r="G590" s="93"/>
      <c r="H590" s="376" t="s">
        <v>6539</v>
      </c>
      <c r="I590" s="356">
        <v>44701</v>
      </c>
      <c r="J590" s="305" t="s">
        <v>1266</v>
      </c>
      <c r="K590" s="400">
        <v>333</v>
      </c>
      <c r="L590" s="95">
        <f t="shared" si="66"/>
        <v>333</v>
      </c>
      <c r="M590" s="402"/>
      <c r="N590" s="300">
        <v>18</v>
      </c>
      <c r="O590" s="8">
        <v>8.5</v>
      </c>
      <c r="P590" s="105" t="str">
        <f t="shared" si="70"/>
        <v>6x5.5</v>
      </c>
      <c r="Q590" s="301">
        <v>6</v>
      </c>
      <c r="R590" s="300">
        <v>5.5</v>
      </c>
      <c r="S590" s="300">
        <v>40</v>
      </c>
      <c r="T590" s="305">
        <v>6.27</v>
      </c>
      <c r="U590" s="309" t="s">
        <v>85</v>
      </c>
      <c r="V590" s="17">
        <v>106.25</v>
      </c>
      <c r="W590" s="8">
        <v>28.836463893781985</v>
      </c>
      <c r="X590" s="52">
        <v>2650</v>
      </c>
      <c r="Y590" s="12" t="s">
        <v>2312</v>
      </c>
      <c r="Z590" s="12" t="s">
        <v>3003</v>
      </c>
      <c r="AA590" s="369" t="str">
        <f t="shared" si="71"/>
        <v>18x8.5, 6x5.5, 40 OS</v>
      </c>
      <c r="AB590" s="83" t="s">
        <v>6416</v>
      </c>
      <c r="AC590" s="92">
        <f>_xlfn.IFNA(VLOOKUP(AB590,ACCESSORIES!F:K,6,FALSE),"N/A")</f>
        <v>22</v>
      </c>
      <c r="AD590" s="89" t="s">
        <v>85</v>
      </c>
      <c r="AE590" s="82" t="s">
        <v>85</v>
      </c>
      <c r="AF590" s="82" t="s">
        <v>85</v>
      </c>
      <c r="AG590" s="82" t="s">
        <v>85</v>
      </c>
      <c r="AH590" s="9" t="str">
        <f>_xlfn.IFNA(VLOOKUP(AG590,ACCESSORIES!F:K,6,FALSE),"N/A")</f>
        <v>N/A</v>
      </c>
      <c r="AI590" s="14" t="s">
        <v>265</v>
      </c>
      <c r="AJ590" s="84" t="s">
        <v>1712</v>
      </c>
      <c r="AK590" s="41">
        <f>VLOOKUP(AJ590,ACCESSORIES!F:K,6,FALSE)</f>
        <v>2.75</v>
      </c>
      <c r="AL590" s="3">
        <v>78.3</v>
      </c>
      <c r="AM590" s="3">
        <v>16</v>
      </c>
      <c r="AN590" s="3">
        <v>175</v>
      </c>
      <c r="AO590" s="37">
        <v>3</v>
      </c>
      <c r="AP590" s="37">
        <v>12</v>
      </c>
      <c r="AQ590" s="37">
        <v>22</v>
      </c>
      <c r="AR590" s="37">
        <v>24</v>
      </c>
      <c r="AS590" s="37">
        <v>219</v>
      </c>
      <c r="AT590" s="431">
        <v>209</v>
      </c>
      <c r="AU590" s="431">
        <v>106.25</v>
      </c>
      <c r="AV590" s="55">
        <v>43</v>
      </c>
      <c r="AW590" s="55">
        <v>43</v>
      </c>
      <c r="AX590" s="55">
        <v>31</v>
      </c>
      <c r="AY590" s="3" t="s">
        <v>85</v>
      </c>
      <c r="AZ590" s="104" t="str">
        <f>_xlfn.IFNA(VLOOKUP(AY590,ACCESSORIES!F:K,6,FALSE),"N/A")</f>
        <v>N/A</v>
      </c>
      <c r="BA590" s="3" t="s">
        <v>85</v>
      </c>
      <c r="BB590" s="104" t="str">
        <f>_xlfn.IFNA(VLOOKUP(BA590,ACCESSORIES!F:K,6,FALSE),"N/A")</f>
        <v>N/A</v>
      </c>
      <c r="BC590" s="79">
        <v>32.836463893781982</v>
      </c>
      <c r="BD590" s="57">
        <v>20.6</v>
      </c>
      <c r="BE590" s="57">
        <v>20.6</v>
      </c>
      <c r="BF590" s="57">
        <v>11.4</v>
      </c>
      <c r="BG590" s="82">
        <v>36</v>
      </c>
      <c r="BH590" s="403" t="s">
        <v>3551</v>
      </c>
      <c r="BI590" s="51" t="s">
        <v>4217</v>
      </c>
      <c r="BJ590" s="300"/>
      <c r="BK590" s="300"/>
      <c r="BL590" s="300"/>
      <c r="BM590" s="300"/>
      <c r="BN590" s="298"/>
      <c r="BO590" s="298"/>
      <c r="BP590" s="298"/>
      <c r="BQ590" s="298"/>
      <c r="BR590" s="298"/>
      <c r="BS590" s="298"/>
      <c r="BT590" s="417"/>
      <c r="BU590" s="418"/>
      <c r="BV590" s="417"/>
      <c r="BW590" s="418"/>
      <c r="BX590" s="96" t="str">
        <f t="shared" si="69"/>
        <v>MR318, 18x8.5, +40mm Offset, 6x5.5, 106.25mm Centerbore, Method Bronze</v>
      </c>
      <c r="BY590" s="83" t="s">
        <v>4044</v>
      </c>
      <c r="BZ590" s="83" t="s">
        <v>4045</v>
      </c>
      <c r="CA590" s="83" t="str">
        <f t="shared" si="67"/>
        <v>STREET (3XX)</v>
      </c>
    </row>
    <row r="591" spans="1:79" s="39" customFormat="1" ht="15" customHeight="1">
      <c r="A591" s="23">
        <f t="shared" si="68"/>
        <v>589</v>
      </c>
      <c r="B591" s="306" t="s">
        <v>84</v>
      </c>
      <c r="C591" s="306" t="s">
        <v>1072</v>
      </c>
      <c r="D591" s="306" t="s">
        <v>6556</v>
      </c>
      <c r="E591" s="149" t="str">
        <f>CONCATENATE(LEFT(D591,5),VLOOKUP(CONCATENATE(N591,"x",O591),'PART NUMBER GUIDE'!$B$9:$C$45,2,FALSE),VLOOKUP(CONCATENATE(P591, V591), 'PART NUMBER GUIDE'!$Q$6:$R$84, 2, FALSE),VLOOKUP(Y591,'PART NUMBER GUIDE'!$J$8:$K$37,2, FALSE),IF(U591="N/A",IF(ABS(S591)&lt;10,"0"&amp;ABS(S591),ABS(S591)),CONCATENATE(LEFT(U591,1),RIGHT(U591,1))), F591, G591)</f>
        <v>MR318890161300</v>
      </c>
      <c r="F591" s="93"/>
      <c r="G591" s="93"/>
      <c r="H591" s="376" t="s">
        <v>6540</v>
      </c>
      <c r="I591" s="356">
        <v>44701</v>
      </c>
      <c r="J591" s="305" t="s">
        <v>1266</v>
      </c>
      <c r="K591" s="400">
        <v>333</v>
      </c>
      <c r="L591" s="95">
        <f t="shared" si="66"/>
        <v>333</v>
      </c>
      <c r="M591" s="402"/>
      <c r="N591" s="300">
        <v>18</v>
      </c>
      <c r="O591" s="8">
        <v>9</v>
      </c>
      <c r="P591" s="105" t="str">
        <f t="shared" si="70"/>
        <v>6x135</v>
      </c>
      <c r="Q591" s="301">
        <v>6</v>
      </c>
      <c r="R591" s="300">
        <v>135</v>
      </c>
      <c r="S591" s="300">
        <v>0</v>
      </c>
      <c r="T591" s="305">
        <v>4.95</v>
      </c>
      <c r="U591" s="309" t="s">
        <v>85</v>
      </c>
      <c r="V591" s="17">
        <v>87</v>
      </c>
      <c r="W591" s="8">
        <v>31.812704433277833</v>
      </c>
      <c r="X591" s="52">
        <v>2650</v>
      </c>
      <c r="Y591" s="12" t="s">
        <v>4520</v>
      </c>
      <c r="Z591" s="12" t="s">
        <v>3002</v>
      </c>
      <c r="AA591" s="369" t="str">
        <f t="shared" si="71"/>
        <v>18x9, 6x135, 0 OS</v>
      </c>
      <c r="AB591" s="83" t="s">
        <v>5540</v>
      </c>
      <c r="AC591" s="92">
        <f>_xlfn.IFNA(VLOOKUP(AB591,ACCESSORIES!F:K,6,FALSE),"N/A")</f>
        <v>22</v>
      </c>
      <c r="AD591" s="89" t="s">
        <v>85</v>
      </c>
      <c r="AE591" s="82" t="s">
        <v>85</v>
      </c>
      <c r="AF591" s="82" t="s">
        <v>85</v>
      </c>
      <c r="AG591" s="82" t="s">
        <v>85</v>
      </c>
      <c r="AH591" s="9" t="str">
        <f>_xlfn.IFNA(VLOOKUP(AG591,ACCESSORIES!F:K,6,FALSE),"N/A")</f>
        <v>N/A</v>
      </c>
      <c r="AI591" s="14" t="s">
        <v>266</v>
      </c>
      <c r="AJ591" s="84" t="s">
        <v>85</v>
      </c>
      <c r="AK591" s="84" t="s">
        <v>85</v>
      </c>
      <c r="AL591" s="3" t="s">
        <v>85</v>
      </c>
      <c r="AM591" s="3">
        <v>16</v>
      </c>
      <c r="AN591" s="3">
        <v>175</v>
      </c>
      <c r="AO591" s="37">
        <v>3</v>
      </c>
      <c r="AP591" s="37">
        <v>17</v>
      </c>
      <c r="AQ591" s="37">
        <v>42</v>
      </c>
      <c r="AR591" s="37">
        <v>56</v>
      </c>
      <c r="AS591" s="37">
        <v>222</v>
      </c>
      <c r="AT591" s="431">
        <v>219</v>
      </c>
      <c r="AU591" s="431">
        <v>87</v>
      </c>
      <c r="AV591" s="55">
        <v>40.6</v>
      </c>
      <c r="AW591" s="55">
        <v>40.6</v>
      </c>
      <c r="AX591" s="55">
        <v>41</v>
      </c>
      <c r="AY591" s="3" t="s">
        <v>85</v>
      </c>
      <c r="AZ591" s="104" t="str">
        <f>_xlfn.IFNA(VLOOKUP(AY591,ACCESSORIES!F:K,6,FALSE),"N/A")</f>
        <v>N/A</v>
      </c>
      <c r="BA591" s="3" t="s">
        <v>85</v>
      </c>
      <c r="BB591" s="104" t="str">
        <f>_xlfn.IFNA(VLOOKUP(BA591,ACCESSORIES!F:K,6,FALSE),"N/A")</f>
        <v>N/A</v>
      </c>
      <c r="BC591" s="79">
        <v>35.81270443327783</v>
      </c>
      <c r="BD591" s="57">
        <v>20.6</v>
      </c>
      <c r="BE591" s="57">
        <v>20.6</v>
      </c>
      <c r="BF591" s="57">
        <v>11.4</v>
      </c>
      <c r="BG591" s="82">
        <v>36</v>
      </c>
      <c r="BH591" s="403" t="s">
        <v>3551</v>
      </c>
      <c r="BI591" s="51" t="s">
        <v>4217</v>
      </c>
      <c r="BJ591" s="300"/>
      <c r="BK591" s="300"/>
      <c r="BL591" s="300"/>
      <c r="BM591" s="300"/>
      <c r="BN591" s="298"/>
      <c r="BO591" s="298"/>
      <c r="BP591" s="298"/>
      <c r="BQ591" s="298"/>
      <c r="BR591" s="298"/>
      <c r="BS591" s="298"/>
      <c r="BT591" s="417"/>
      <c r="BU591" s="418"/>
      <c r="BV591" s="417"/>
      <c r="BW591" s="418"/>
      <c r="BX591" s="96" t="str">
        <f t="shared" si="69"/>
        <v>MR318, 18x9, 0mm Offset, 6x135, 87mm Centerbore, Gloss Black</v>
      </c>
      <c r="BY591" s="83" t="s">
        <v>4044</v>
      </c>
      <c r="BZ591" s="83" t="s">
        <v>4045</v>
      </c>
      <c r="CA591" s="83" t="str">
        <f t="shared" si="67"/>
        <v>STREET (3XX)</v>
      </c>
    </row>
    <row r="592" spans="1:79" s="39" customFormat="1" ht="15" customHeight="1">
      <c r="A592" s="23">
        <f t="shared" si="68"/>
        <v>590</v>
      </c>
      <c r="B592" s="306" t="s">
        <v>84</v>
      </c>
      <c r="C592" s="306" t="s">
        <v>1072</v>
      </c>
      <c r="D592" s="306" t="s">
        <v>6556</v>
      </c>
      <c r="E592" s="149" t="str">
        <f>CONCATENATE(LEFT(D592,5),VLOOKUP(CONCATENATE(N592,"x",O592),'PART NUMBER GUIDE'!$B$9:$C$45,2,FALSE),VLOOKUP(CONCATENATE(P592, V592), 'PART NUMBER GUIDE'!$Q$6:$R$84, 2, FALSE),VLOOKUP(Y592,'PART NUMBER GUIDE'!$J$8:$K$37,2, FALSE),IF(U592="N/A",IF(ABS(S592)&lt;10,"0"&amp;ABS(S592),ABS(S592)),CONCATENATE(LEFT(U592,1),RIGHT(U592,1))), F592, G592)</f>
        <v>MR31889016900</v>
      </c>
      <c r="F592" s="93"/>
      <c r="G592" s="93"/>
      <c r="H592" s="376" t="s">
        <v>6541</v>
      </c>
      <c r="I592" s="356">
        <v>44701</v>
      </c>
      <c r="J592" s="305" t="s">
        <v>1266</v>
      </c>
      <c r="K592" s="400">
        <v>333</v>
      </c>
      <c r="L592" s="95">
        <f t="shared" si="66"/>
        <v>333</v>
      </c>
      <c r="M592" s="402"/>
      <c r="N592" s="300">
        <v>18</v>
      </c>
      <c r="O592" s="8">
        <v>9</v>
      </c>
      <c r="P592" s="105" t="str">
        <f t="shared" si="70"/>
        <v>6x135</v>
      </c>
      <c r="Q592" s="301">
        <v>6</v>
      </c>
      <c r="R592" s="300">
        <v>135</v>
      </c>
      <c r="S592" s="300">
        <v>0</v>
      </c>
      <c r="T592" s="305">
        <v>4.95</v>
      </c>
      <c r="U592" s="309" t="s">
        <v>85</v>
      </c>
      <c r="V592" s="17">
        <v>87</v>
      </c>
      <c r="W592" s="8">
        <v>31.812704433277833</v>
      </c>
      <c r="X592" s="52">
        <v>2650</v>
      </c>
      <c r="Y592" s="12" t="s">
        <v>2312</v>
      </c>
      <c r="Z592" s="12" t="s">
        <v>3003</v>
      </c>
      <c r="AA592" s="369" t="str">
        <f t="shared" si="71"/>
        <v>18x9, 6x135, 0 OS</v>
      </c>
      <c r="AB592" s="83" t="s">
        <v>6413</v>
      </c>
      <c r="AC592" s="92">
        <f>_xlfn.IFNA(VLOOKUP(AB592,ACCESSORIES!F:K,6,FALSE),"N/A")</f>
        <v>22</v>
      </c>
      <c r="AD592" s="89" t="s">
        <v>85</v>
      </c>
      <c r="AE592" s="82" t="s">
        <v>85</v>
      </c>
      <c r="AF592" s="82" t="s">
        <v>85</v>
      </c>
      <c r="AG592" s="82" t="s">
        <v>85</v>
      </c>
      <c r="AH592" s="9" t="str">
        <f>_xlfn.IFNA(VLOOKUP(AG592,ACCESSORIES!F:K,6,FALSE),"N/A")</f>
        <v>N/A</v>
      </c>
      <c r="AI592" s="14" t="s">
        <v>266</v>
      </c>
      <c r="AJ592" s="84" t="s">
        <v>85</v>
      </c>
      <c r="AK592" s="84" t="s">
        <v>85</v>
      </c>
      <c r="AL592" s="3" t="s">
        <v>85</v>
      </c>
      <c r="AM592" s="3">
        <v>16</v>
      </c>
      <c r="AN592" s="3">
        <v>175</v>
      </c>
      <c r="AO592" s="37">
        <v>3</v>
      </c>
      <c r="AP592" s="37">
        <v>17</v>
      </c>
      <c r="AQ592" s="37">
        <v>42</v>
      </c>
      <c r="AR592" s="37">
        <v>56</v>
      </c>
      <c r="AS592" s="37">
        <v>222</v>
      </c>
      <c r="AT592" s="431">
        <v>219</v>
      </c>
      <c r="AU592" s="431">
        <v>87</v>
      </c>
      <c r="AV592" s="55">
        <v>40.6</v>
      </c>
      <c r="AW592" s="55">
        <v>40.6</v>
      </c>
      <c r="AX592" s="55">
        <v>41</v>
      </c>
      <c r="AY592" s="3" t="s">
        <v>85</v>
      </c>
      <c r="AZ592" s="104" t="str">
        <f>_xlfn.IFNA(VLOOKUP(AY592,ACCESSORIES!F:K,6,FALSE),"N/A")</f>
        <v>N/A</v>
      </c>
      <c r="BA592" s="3" t="s">
        <v>85</v>
      </c>
      <c r="BB592" s="104" t="str">
        <f>_xlfn.IFNA(VLOOKUP(BA592,ACCESSORIES!F:K,6,FALSE),"N/A")</f>
        <v>N/A</v>
      </c>
      <c r="BC592" s="79">
        <v>35.81270443327783</v>
      </c>
      <c r="BD592" s="57">
        <v>20.6</v>
      </c>
      <c r="BE592" s="57">
        <v>20.6</v>
      </c>
      <c r="BF592" s="57">
        <v>11.4</v>
      </c>
      <c r="BG592" s="82">
        <v>36</v>
      </c>
      <c r="BH592" s="403" t="s">
        <v>3551</v>
      </c>
      <c r="BI592" s="51" t="s">
        <v>4217</v>
      </c>
      <c r="BJ592" s="300"/>
      <c r="BK592" s="300"/>
      <c r="BL592" s="300"/>
      <c r="BM592" s="300"/>
      <c r="BN592" s="298"/>
      <c r="BO592" s="298"/>
      <c r="BP592" s="298"/>
      <c r="BQ592" s="298"/>
      <c r="BR592" s="298"/>
      <c r="BS592" s="298"/>
      <c r="BT592" s="417"/>
      <c r="BU592" s="418"/>
      <c r="BV592" s="417"/>
      <c r="BW592" s="418"/>
      <c r="BX592" s="96" t="str">
        <f t="shared" si="69"/>
        <v>MR318, 18x9, 0mm Offset, 6x135, 87mm Centerbore, Method Bronze</v>
      </c>
      <c r="BY592" s="83" t="s">
        <v>4044</v>
      </c>
      <c r="BZ592" s="83" t="s">
        <v>4045</v>
      </c>
      <c r="CA592" s="83" t="str">
        <f t="shared" si="67"/>
        <v>STREET (3XX)</v>
      </c>
    </row>
    <row r="593" spans="1:79" s="39" customFormat="1" ht="15" customHeight="1">
      <c r="A593" s="23">
        <f t="shared" si="68"/>
        <v>591</v>
      </c>
      <c r="B593" s="306" t="s">
        <v>84</v>
      </c>
      <c r="C593" s="306" t="s">
        <v>1072</v>
      </c>
      <c r="D593" s="306" t="s">
        <v>6556</v>
      </c>
      <c r="E593" s="149" t="str">
        <f>CONCATENATE(LEFT(D593,5),VLOOKUP(CONCATENATE(N593,"x",O593),'PART NUMBER GUIDE'!$B$9:$C$45,2,FALSE),VLOOKUP(CONCATENATE(P593, V593), 'PART NUMBER GUIDE'!$Q$6:$R$84, 2, FALSE),VLOOKUP(Y593,'PART NUMBER GUIDE'!$J$8:$K$37,2, FALSE),IF(U593="N/A",IF(ABS(S593)&lt;10,"0"&amp;ABS(S593),ABS(S593)),CONCATENATE(LEFT(U593,1),RIGHT(U593,1))), F593, G593)</f>
        <v>MR318890601300</v>
      </c>
      <c r="F593" s="93"/>
      <c r="G593" s="93"/>
      <c r="H593" s="376" t="s">
        <v>6542</v>
      </c>
      <c r="I593" s="356">
        <v>44701</v>
      </c>
      <c r="J593" s="305" t="s">
        <v>1266</v>
      </c>
      <c r="K593" s="400">
        <v>333</v>
      </c>
      <c r="L593" s="95">
        <f t="shared" si="66"/>
        <v>333</v>
      </c>
      <c r="M593" s="402"/>
      <c r="N593" s="300">
        <v>18</v>
      </c>
      <c r="O593" s="8">
        <v>9</v>
      </c>
      <c r="P593" s="105" t="str">
        <f t="shared" si="70"/>
        <v>6x5.5</v>
      </c>
      <c r="Q593" s="301">
        <v>6</v>
      </c>
      <c r="R593" s="300">
        <v>5.5</v>
      </c>
      <c r="S593" s="300">
        <v>0</v>
      </c>
      <c r="T593" s="305">
        <v>4.95</v>
      </c>
      <c r="U593" s="309" t="s">
        <v>85</v>
      </c>
      <c r="V593" s="17">
        <v>106.25</v>
      </c>
      <c r="W593" s="8">
        <v>31.217456325378667</v>
      </c>
      <c r="X593" s="52">
        <v>2650</v>
      </c>
      <c r="Y593" s="12" t="s">
        <v>4520</v>
      </c>
      <c r="Z593" s="12" t="s">
        <v>3002</v>
      </c>
      <c r="AA593" s="369" t="str">
        <f t="shared" si="71"/>
        <v>18x9, 6x5.5, 0 OS</v>
      </c>
      <c r="AB593" s="83" t="s">
        <v>5543</v>
      </c>
      <c r="AC593" s="92">
        <f>_xlfn.IFNA(VLOOKUP(AB593,ACCESSORIES!F:K,6,FALSE),"N/A")</f>
        <v>22</v>
      </c>
      <c r="AD593" s="89" t="s">
        <v>85</v>
      </c>
      <c r="AE593" s="82" t="s">
        <v>85</v>
      </c>
      <c r="AF593" s="82" t="s">
        <v>85</v>
      </c>
      <c r="AG593" s="82" t="s">
        <v>85</v>
      </c>
      <c r="AH593" s="9" t="str">
        <f>_xlfn.IFNA(VLOOKUP(AG593,ACCESSORIES!F:K,6,FALSE),"N/A")</f>
        <v>N/A</v>
      </c>
      <c r="AI593" s="14" t="s">
        <v>265</v>
      </c>
      <c r="AJ593" s="84" t="s">
        <v>1712</v>
      </c>
      <c r="AK593" s="41">
        <f>VLOOKUP(AJ593,ACCESSORIES!F:K,6,FALSE)</f>
        <v>2.75</v>
      </c>
      <c r="AL593" s="14">
        <v>78.3</v>
      </c>
      <c r="AM593" s="3">
        <v>16</v>
      </c>
      <c r="AN593" s="3">
        <v>175</v>
      </c>
      <c r="AO593" s="37">
        <v>3</v>
      </c>
      <c r="AP593" s="37">
        <v>17</v>
      </c>
      <c r="AQ593" s="37">
        <v>42</v>
      </c>
      <c r="AR593" s="37">
        <v>56</v>
      </c>
      <c r="AS593" s="37">
        <v>222</v>
      </c>
      <c r="AT593" s="431">
        <v>219</v>
      </c>
      <c r="AU593" s="431">
        <v>106.25</v>
      </c>
      <c r="AV593" s="55">
        <v>43</v>
      </c>
      <c r="AW593" s="55">
        <v>43</v>
      </c>
      <c r="AX593" s="55">
        <v>41</v>
      </c>
      <c r="AY593" s="3" t="s">
        <v>85</v>
      </c>
      <c r="AZ593" s="104" t="str">
        <f>_xlfn.IFNA(VLOOKUP(AY593,ACCESSORIES!F:K,6,FALSE),"N/A")</f>
        <v>N/A</v>
      </c>
      <c r="BA593" s="3" t="s">
        <v>85</v>
      </c>
      <c r="BB593" s="104" t="str">
        <f>_xlfn.IFNA(VLOOKUP(BA593,ACCESSORIES!F:K,6,FALSE),"N/A")</f>
        <v>N/A</v>
      </c>
      <c r="BC593" s="79">
        <v>35.217456325378663</v>
      </c>
      <c r="BD593" s="57">
        <v>20.6</v>
      </c>
      <c r="BE593" s="57">
        <v>20.6</v>
      </c>
      <c r="BF593" s="57">
        <v>11.4</v>
      </c>
      <c r="BG593" s="82">
        <v>36</v>
      </c>
      <c r="BH593" s="403" t="s">
        <v>3551</v>
      </c>
      <c r="BI593" s="51" t="s">
        <v>4217</v>
      </c>
      <c r="BJ593" s="300"/>
      <c r="BK593" s="300"/>
      <c r="BL593" s="300"/>
      <c r="BM593" s="300"/>
      <c r="BN593" s="298"/>
      <c r="BO593" s="298"/>
      <c r="BP593" s="298"/>
      <c r="BQ593" s="298"/>
      <c r="BR593" s="298"/>
      <c r="BS593" s="298"/>
      <c r="BT593" s="417"/>
      <c r="BU593" s="418"/>
      <c r="BV593" s="417"/>
      <c r="BW593" s="418"/>
      <c r="BX593" s="96" t="str">
        <f t="shared" si="69"/>
        <v>MR318, 18x9, 0mm Offset, 6x5.5, 106.25mm Centerbore, Gloss Black</v>
      </c>
      <c r="BY593" s="83" t="s">
        <v>4044</v>
      </c>
      <c r="BZ593" s="83" t="s">
        <v>4045</v>
      </c>
      <c r="CA593" s="83" t="str">
        <f t="shared" si="67"/>
        <v>STREET (3XX)</v>
      </c>
    </row>
    <row r="594" spans="1:79" s="39" customFormat="1" ht="15" customHeight="1">
      <c r="A594" s="23">
        <f t="shared" si="68"/>
        <v>592</v>
      </c>
      <c r="B594" s="306" t="s">
        <v>84</v>
      </c>
      <c r="C594" s="306" t="s">
        <v>1072</v>
      </c>
      <c r="D594" s="306" t="s">
        <v>6556</v>
      </c>
      <c r="E594" s="149" t="str">
        <f>CONCATENATE(LEFT(D594,5),VLOOKUP(CONCATENATE(N594,"x",O594),'PART NUMBER GUIDE'!$B$9:$C$45,2,FALSE),VLOOKUP(CONCATENATE(P594, V594), 'PART NUMBER GUIDE'!$Q$6:$R$84, 2, FALSE),VLOOKUP(Y594,'PART NUMBER GUIDE'!$J$8:$K$37,2, FALSE),IF(U594="N/A",IF(ABS(S594)&lt;10,"0"&amp;ABS(S594),ABS(S594)),CONCATENATE(LEFT(U594,1),RIGHT(U594,1))), F594, G594)</f>
        <v>MR31889060900</v>
      </c>
      <c r="F594" s="93"/>
      <c r="G594" s="93"/>
      <c r="H594" s="376" t="s">
        <v>6543</v>
      </c>
      <c r="I594" s="356">
        <v>44701</v>
      </c>
      <c r="J594" s="305" t="s">
        <v>1266</v>
      </c>
      <c r="K594" s="400">
        <v>333</v>
      </c>
      <c r="L594" s="95">
        <f t="shared" si="66"/>
        <v>333</v>
      </c>
      <c r="M594" s="402"/>
      <c r="N594" s="300">
        <v>18</v>
      </c>
      <c r="O594" s="8">
        <v>9</v>
      </c>
      <c r="P594" s="105" t="str">
        <f t="shared" si="70"/>
        <v>6x5.5</v>
      </c>
      <c r="Q594" s="301">
        <v>6</v>
      </c>
      <c r="R594" s="300">
        <v>5.5</v>
      </c>
      <c r="S594" s="300">
        <v>0</v>
      </c>
      <c r="T594" s="305">
        <v>4.95</v>
      </c>
      <c r="U594" s="309" t="s">
        <v>85</v>
      </c>
      <c r="V594" s="17">
        <v>106.25</v>
      </c>
      <c r="W594" s="8">
        <v>31.217456325378667</v>
      </c>
      <c r="X594" s="52">
        <v>2650</v>
      </c>
      <c r="Y594" s="12" t="s">
        <v>2312</v>
      </c>
      <c r="Z594" s="12" t="s">
        <v>3003</v>
      </c>
      <c r="AA594" s="369" t="str">
        <f t="shared" si="71"/>
        <v>18x9, 6x5.5, 0 OS</v>
      </c>
      <c r="AB594" s="83" t="s">
        <v>6416</v>
      </c>
      <c r="AC594" s="92">
        <f>_xlfn.IFNA(VLOOKUP(AB594,ACCESSORIES!F:K,6,FALSE),"N/A")</f>
        <v>22</v>
      </c>
      <c r="AD594" s="89" t="s">
        <v>85</v>
      </c>
      <c r="AE594" s="82" t="s">
        <v>85</v>
      </c>
      <c r="AF594" s="82" t="s">
        <v>85</v>
      </c>
      <c r="AG594" s="82" t="s">
        <v>85</v>
      </c>
      <c r="AH594" s="9" t="str">
        <f>_xlfn.IFNA(VLOOKUP(AG594,ACCESSORIES!F:K,6,FALSE),"N/A")</f>
        <v>N/A</v>
      </c>
      <c r="AI594" s="14" t="s">
        <v>265</v>
      </c>
      <c r="AJ594" s="84" t="s">
        <v>1712</v>
      </c>
      <c r="AK594" s="41">
        <f>VLOOKUP(AJ594,ACCESSORIES!F:K,6,FALSE)</f>
        <v>2.75</v>
      </c>
      <c r="AL594" s="14">
        <v>78.3</v>
      </c>
      <c r="AM594" s="3">
        <v>16</v>
      </c>
      <c r="AN594" s="3">
        <v>175</v>
      </c>
      <c r="AO594" s="37">
        <v>3</v>
      </c>
      <c r="AP594" s="37">
        <v>17</v>
      </c>
      <c r="AQ594" s="37">
        <v>42</v>
      </c>
      <c r="AR594" s="37">
        <v>56</v>
      </c>
      <c r="AS594" s="37">
        <v>222</v>
      </c>
      <c r="AT594" s="431">
        <v>219</v>
      </c>
      <c r="AU594" s="431">
        <v>106.25</v>
      </c>
      <c r="AV594" s="55">
        <v>43</v>
      </c>
      <c r="AW594" s="55">
        <v>43</v>
      </c>
      <c r="AX594" s="55">
        <v>41</v>
      </c>
      <c r="AY594" s="3" t="s">
        <v>85</v>
      </c>
      <c r="AZ594" s="104" t="str">
        <f>_xlfn.IFNA(VLOOKUP(AY594,ACCESSORIES!F:K,6,FALSE),"N/A")</f>
        <v>N/A</v>
      </c>
      <c r="BA594" s="3" t="s">
        <v>85</v>
      </c>
      <c r="BB594" s="104" t="str">
        <f>_xlfn.IFNA(VLOOKUP(BA594,ACCESSORIES!F:K,6,FALSE),"N/A")</f>
        <v>N/A</v>
      </c>
      <c r="BC594" s="79">
        <v>35.217456325378663</v>
      </c>
      <c r="BD594" s="57">
        <v>20.6</v>
      </c>
      <c r="BE594" s="57">
        <v>20.6</v>
      </c>
      <c r="BF594" s="57">
        <v>11.4</v>
      </c>
      <c r="BG594" s="82">
        <v>36</v>
      </c>
      <c r="BH594" s="403" t="s">
        <v>3551</v>
      </c>
      <c r="BI594" s="51" t="s">
        <v>4217</v>
      </c>
      <c r="BJ594" s="300"/>
      <c r="BK594" s="300"/>
      <c r="BL594" s="300"/>
      <c r="BM594" s="300"/>
      <c r="BN594" s="298"/>
      <c r="BO594" s="298"/>
      <c r="BP594" s="298"/>
      <c r="BQ594" s="298"/>
      <c r="BR594" s="298"/>
      <c r="BS594" s="298"/>
      <c r="BT594" s="417"/>
      <c r="BU594" s="418"/>
      <c r="BV594" s="417"/>
      <c r="BW594" s="418"/>
      <c r="BX594" s="96" t="str">
        <f t="shared" si="69"/>
        <v>MR318, 18x9, 0mm Offset, 6x5.5, 106.25mm Centerbore, Method Bronze</v>
      </c>
      <c r="BY594" s="83" t="s">
        <v>4044</v>
      </c>
      <c r="BZ594" s="83" t="s">
        <v>4045</v>
      </c>
      <c r="CA594" s="83" t="str">
        <f t="shared" si="67"/>
        <v>STREET (3XX)</v>
      </c>
    </row>
    <row r="595" spans="1:79" s="39" customFormat="1" ht="15" customHeight="1">
      <c r="A595" s="23">
        <f t="shared" si="68"/>
        <v>593</v>
      </c>
      <c r="B595" s="306" t="s">
        <v>84</v>
      </c>
      <c r="C595" s="306" t="s">
        <v>1072</v>
      </c>
      <c r="D595" s="306" t="s">
        <v>6556</v>
      </c>
      <c r="E595" s="149" t="str">
        <f>CONCATENATE(LEFT(D595,5),VLOOKUP(CONCATENATE(N595,"x",O595),'PART NUMBER GUIDE'!$B$9:$C$45,2,FALSE),VLOOKUP(CONCATENATE(P595, V595), 'PART NUMBER GUIDE'!$Q$6:$R$84, 2, FALSE),VLOOKUP(Y595,'PART NUMBER GUIDE'!$J$8:$K$37,2, FALSE),IF(U595="N/A",IF(ABS(S595)&lt;10,"0"&amp;ABS(S595),ABS(S595)),CONCATENATE(LEFT(U595,1),RIGHT(U595,1))), F595, G595)</f>
        <v>MR318890581318</v>
      </c>
      <c r="F595" s="93"/>
      <c r="G595" s="93"/>
      <c r="H595" s="376" t="s">
        <v>6544</v>
      </c>
      <c r="I595" s="356">
        <v>44701</v>
      </c>
      <c r="J595" s="305" t="s">
        <v>1266</v>
      </c>
      <c r="K595" s="400">
        <v>333</v>
      </c>
      <c r="L595" s="95">
        <f t="shared" si="66"/>
        <v>333</v>
      </c>
      <c r="M595" s="402"/>
      <c r="N595" s="300">
        <v>18</v>
      </c>
      <c r="O595" s="8">
        <v>9</v>
      </c>
      <c r="P595" s="105" t="str">
        <f t="shared" si="70"/>
        <v>5x150</v>
      </c>
      <c r="Q595" s="301">
        <v>5</v>
      </c>
      <c r="R595" s="300">
        <v>150</v>
      </c>
      <c r="S595" s="300">
        <v>18</v>
      </c>
      <c r="T595" s="305">
        <v>5.66</v>
      </c>
      <c r="U595" s="309" t="s">
        <v>85</v>
      </c>
      <c r="V595" s="17">
        <v>110.5</v>
      </c>
      <c r="W595" s="8">
        <v>30.952901610756808</v>
      </c>
      <c r="X595" s="52">
        <v>2650</v>
      </c>
      <c r="Y595" s="12" t="s">
        <v>4520</v>
      </c>
      <c r="Z595" s="12" t="s">
        <v>3002</v>
      </c>
      <c r="AA595" s="369" t="str">
        <f t="shared" si="71"/>
        <v>18x9, 5x150, 18 OS</v>
      </c>
      <c r="AB595" s="83" t="s">
        <v>5543</v>
      </c>
      <c r="AC595" s="92">
        <f>_xlfn.IFNA(VLOOKUP(AB595,ACCESSORIES!F:K,6,FALSE),"N/A")</f>
        <v>22</v>
      </c>
      <c r="AD595" s="89" t="s">
        <v>85</v>
      </c>
      <c r="AE595" s="82" t="s">
        <v>85</v>
      </c>
      <c r="AF595" s="82" t="s">
        <v>85</v>
      </c>
      <c r="AG595" s="82" t="s">
        <v>85</v>
      </c>
      <c r="AH595" s="9" t="str">
        <f>_xlfn.IFNA(VLOOKUP(AG595,ACCESSORIES!F:K,6,FALSE),"N/A")</f>
        <v>N/A</v>
      </c>
      <c r="AI595" s="14" t="s">
        <v>266</v>
      </c>
      <c r="AJ595" s="84" t="s">
        <v>85</v>
      </c>
      <c r="AK595" s="84" t="s">
        <v>85</v>
      </c>
      <c r="AL595" s="3" t="s">
        <v>85</v>
      </c>
      <c r="AM595" s="3">
        <v>16</v>
      </c>
      <c r="AN595" s="3">
        <v>185</v>
      </c>
      <c r="AO595" s="37">
        <v>3</v>
      </c>
      <c r="AP595" s="37">
        <v>10</v>
      </c>
      <c r="AQ595" s="37">
        <v>30</v>
      </c>
      <c r="AR595" s="37">
        <v>38</v>
      </c>
      <c r="AS595" s="37">
        <v>221</v>
      </c>
      <c r="AT595" s="431">
        <v>215</v>
      </c>
      <c r="AU595" s="431">
        <v>110.5</v>
      </c>
      <c r="AV595" s="55">
        <v>43</v>
      </c>
      <c r="AW595" s="55">
        <v>43</v>
      </c>
      <c r="AX595" s="55">
        <v>41</v>
      </c>
      <c r="AY595" s="3" t="s">
        <v>85</v>
      </c>
      <c r="AZ595" s="104" t="str">
        <f>_xlfn.IFNA(VLOOKUP(AY595,ACCESSORIES!F:K,6,FALSE),"N/A")</f>
        <v>N/A</v>
      </c>
      <c r="BA595" s="3" t="s">
        <v>85</v>
      </c>
      <c r="BB595" s="104" t="str">
        <f>_xlfn.IFNA(VLOOKUP(BA595,ACCESSORIES!F:K,6,FALSE),"N/A")</f>
        <v>N/A</v>
      </c>
      <c r="BC595" s="79">
        <v>34.952901610756811</v>
      </c>
      <c r="BD595" s="57">
        <v>20.6</v>
      </c>
      <c r="BE595" s="57">
        <v>20.6</v>
      </c>
      <c r="BF595" s="57">
        <v>11.4</v>
      </c>
      <c r="BG595" s="82">
        <v>36</v>
      </c>
      <c r="BH595" s="403" t="s">
        <v>3551</v>
      </c>
      <c r="BI595" s="51" t="s">
        <v>4217</v>
      </c>
      <c r="BJ595" s="300"/>
      <c r="BK595" s="300"/>
      <c r="BL595" s="300"/>
      <c r="BM595" s="300"/>
      <c r="BN595" s="298"/>
      <c r="BO595" s="298"/>
      <c r="BP595" s="298"/>
      <c r="BQ595" s="298"/>
      <c r="BR595" s="298"/>
      <c r="BS595" s="298"/>
      <c r="BT595" s="417"/>
      <c r="BU595" s="418"/>
      <c r="BV595" s="417"/>
      <c r="BW595" s="418"/>
      <c r="BX595" s="96" t="str">
        <f t="shared" si="69"/>
        <v>MR318, 18x9, +18mm Offset, 5x150, 110.5mm Centerbore, Gloss Black</v>
      </c>
      <c r="BY595" s="83" t="s">
        <v>4044</v>
      </c>
      <c r="BZ595" s="83" t="s">
        <v>4045</v>
      </c>
      <c r="CA595" s="83" t="str">
        <f t="shared" si="67"/>
        <v>STREET (3XX)</v>
      </c>
    </row>
    <row r="596" spans="1:79" s="39" customFormat="1" ht="15" customHeight="1">
      <c r="A596" s="23">
        <f t="shared" si="68"/>
        <v>594</v>
      </c>
      <c r="B596" s="306" t="s">
        <v>84</v>
      </c>
      <c r="C596" s="306" t="s">
        <v>1072</v>
      </c>
      <c r="D596" s="306" t="s">
        <v>6556</v>
      </c>
      <c r="E596" s="149" t="str">
        <f>CONCATENATE(LEFT(D596,5),VLOOKUP(CONCATENATE(N596,"x",O596),'PART NUMBER GUIDE'!$B$9:$C$45,2,FALSE),VLOOKUP(CONCATENATE(P596, V596), 'PART NUMBER GUIDE'!$Q$6:$R$84, 2, FALSE),VLOOKUP(Y596,'PART NUMBER GUIDE'!$J$8:$K$37,2, FALSE),IF(U596="N/A",IF(ABS(S596)&lt;10,"0"&amp;ABS(S596),ABS(S596)),CONCATENATE(LEFT(U596,1),RIGHT(U596,1))), F596, G596)</f>
        <v>MR31889058918</v>
      </c>
      <c r="F596" s="93"/>
      <c r="G596" s="93"/>
      <c r="H596" s="376" t="s">
        <v>6545</v>
      </c>
      <c r="I596" s="356">
        <v>44701</v>
      </c>
      <c r="J596" s="305" t="s">
        <v>1266</v>
      </c>
      <c r="K596" s="400">
        <v>333</v>
      </c>
      <c r="L596" s="95">
        <f t="shared" si="66"/>
        <v>333</v>
      </c>
      <c r="M596" s="402"/>
      <c r="N596" s="300">
        <v>18</v>
      </c>
      <c r="O596" s="8">
        <v>9</v>
      </c>
      <c r="P596" s="105" t="str">
        <f t="shared" si="70"/>
        <v>5x150</v>
      </c>
      <c r="Q596" s="301">
        <v>5</v>
      </c>
      <c r="R596" s="300">
        <v>150</v>
      </c>
      <c r="S596" s="300">
        <v>18</v>
      </c>
      <c r="T596" s="305">
        <v>5.66</v>
      </c>
      <c r="U596" s="309" t="s">
        <v>85</v>
      </c>
      <c r="V596" s="17">
        <v>110.5</v>
      </c>
      <c r="W596" s="8">
        <v>30.952901610756808</v>
      </c>
      <c r="X596" s="52">
        <v>2650</v>
      </c>
      <c r="Y596" s="12" t="s">
        <v>2312</v>
      </c>
      <c r="Z596" s="12" t="s">
        <v>3003</v>
      </c>
      <c r="AA596" s="369" t="str">
        <f t="shared" si="71"/>
        <v>18x9, 5x150, 18 OS</v>
      </c>
      <c r="AB596" s="83" t="s">
        <v>6416</v>
      </c>
      <c r="AC596" s="92">
        <f>_xlfn.IFNA(VLOOKUP(AB596,ACCESSORIES!F:K,6,FALSE),"N/A")</f>
        <v>22</v>
      </c>
      <c r="AD596" s="89" t="s">
        <v>85</v>
      </c>
      <c r="AE596" s="82" t="s">
        <v>85</v>
      </c>
      <c r="AF596" s="82" t="s">
        <v>85</v>
      </c>
      <c r="AG596" s="82" t="s">
        <v>85</v>
      </c>
      <c r="AH596" s="9" t="str">
        <f>_xlfn.IFNA(VLOOKUP(AG596,ACCESSORIES!F:K,6,FALSE),"N/A")</f>
        <v>N/A</v>
      </c>
      <c r="AI596" s="14" t="s">
        <v>266</v>
      </c>
      <c r="AJ596" s="84" t="s">
        <v>85</v>
      </c>
      <c r="AK596" s="84" t="s">
        <v>85</v>
      </c>
      <c r="AL596" s="3" t="s">
        <v>85</v>
      </c>
      <c r="AM596" s="3">
        <v>16</v>
      </c>
      <c r="AN596" s="3">
        <v>185</v>
      </c>
      <c r="AO596" s="37">
        <v>3</v>
      </c>
      <c r="AP596" s="37">
        <v>10</v>
      </c>
      <c r="AQ596" s="37">
        <v>30</v>
      </c>
      <c r="AR596" s="37">
        <v>38</v>
      </c>
      <c r="AS596" s="37">
        <v>221</v>
      </c>
      <c r="AT596" s="431">
        <v>215</v>
      </c>
      <c r="AU596" s="431">
        <v>110.5</v>
      </c>
      <c r="AV596" s="55">
        <v>43</v>
      </c>
      <c r="AW596" s="55">
        <v>43</v>
      </c>
      <c r="AX596" s="55">
        <v>41</v>
      </c>
      <c r="AY596" s="3" t="s">
        <v>85</v>
      </c>
      <c r="AZ596" s="104" t="str">
        <f>_xlfn.IFNA(VLOOKUP(AY596,ACCESSORIES!F:K,6,FALSE),"N/A")</f>
        <v>N/A</v>
      </c>
      <c r="BA596" s="3" t="s">
        <v>85</v>
      </c>
      <c r="BB596" s="104" t="str">
        <f>_xlfn.IFNA(VLOOKUP(BA596,ACCESSORIES!F:K,6,FALSE),"N/A")</f>
        <v>N/A</v>
      </c>
      <c r="BC596" s="79">
        <v>34.952901610756811</v>
      </c>
      <c r="BD596" s="57">
        <v>20.6</v>
      </c>
      <c r="BE596" s="57">
        <v>20.6</v>
      </c>
      <c r="BF596" s="57">
        <v>11.4</v>
      </c>
      <c r="BG596" s="82">
        <v>36</v>
      </c>
      <c r="BH596" s="403" t="s">
        <v>3551</v>
      </c>
      <c r="BI596" s="51" t="s">
        <v>4217</v>
      </c>
      <c r="BJ596" s="300"/>
      <c r="BK596" s="300"/>
      <c r="BL596" s="300"/>
      <c r="BM596" s="300"/>
      <c r="BN596" s="298"/>
      <c r="BO596" s="298"/>
      <c r="BP596" s="298"/>
      <c r="BQ596" s="298"/>
      <c r="BR596" s="298"/>
      <c r="BS596" s="298"/>
      <c r="BT596" s="417"/>
      <c r="BU596" s="418"/>
      <c r="BV596" s="417"/>
      <c r="BW596" s="418"/>
      <c r="BX596" s="96" t="str">
        <f t="shared" si="69"/>
        <v>MR318, 18x9, +18mm Offset, 5x150, 110.5mm Centerbore, Method Bronze</v>
      </c>
      <c r="BY596" s="83" t="s">
        <v>4044</v>
      </c>
      <c r="BZ596" s="83" t="s">
        <v>4045</v>
      </c>
      <c r="CA596" s="83" t="str">
        <f t="shared" si="67"/>
        <v>STREET (3XX)</v>
      </c>
    </row>
    <row r="597" spans="1:79" s="39" customFormat="1" ht="15" customHeight="1">
      <c r="A597" s="23">
        <f t="shared" si="68"/>
        <v>595</v>
      </c>
      <c r="B597" s="306" t="s">
        <v>84</v>
      </c>
      <c r="C597" s="306" t="s">
        <v>1072</v>
      </c>
      <c r="D597" s="306" t="s">
        <v>6556</v>
      </c>
      <c r="E597" s="149" t="str">
        <f>CONCATENATE(LEFT(D597,5),VLOOKUP(CONCATENATE(N597,"x",O597),'PART NUMBER GUIDE'!$B$9:$C$45,2,FALSE),VLOOKUP(CONCATENATE(P597, V597), 'PART NUMBER GUIDE'!$Q$6:$R$84, 2, FALSE),VLOOKUP(Y597,'PART NUMBER GUIDE'!$J$8:$K$37,2, FALSE),IF(U597="N/A",IF(ABS(S597)&lt;10,"0"&amp;ABS(S597),ABS(S597)),CONCATENATE(LEFT(U597,1),RIGHT(U597,1))), F597, G597)</f>
        <v>MR318890161318</v>
      </c>
      <c r="F597" s="93"/>
      <c r="G597" s="93"/>
      <c r="H597" s="376" t="s">
        <v>6546</v>
      </c>
      <c r="I597" s="356">
        <v>44701</v>
      </c>
      <c r="J597" s="305" t="s">
        <v>1266</v>
      </c>
      <c r="K597" s="400">
        <v>333</v>
      </c>
      <c r="L597" s="95">
        <f t="shared" si="66"/>
        <v>333</v>
      </c>
      <c r="M597" s="402"/>
      <c r="N597" s="300">
        <v>18</v>
      </c>
      <c r="O597" s="8">
        <v>9</v>
      </c>
      <c r="P597" s="105" t="str">
        <f t="shared" si="70"/>
        <v>6x135</v>
      </c>
      <c r="Q597" s="301">
        <v>6</v>
      </c>
      <c r="R597" s="300">
        <v>135</v>
      </c>
      <c r="S597" s="300">
        <v>18</v>
      </c>
      <c r="T597" s="305">
        <v>5.66</v>
      </c>
      <c r="U597" s="309" t="s">
        <v>85</v>
      </c>
      <c r="V597" s="17">
        <v>87</v>
      </c>
      <c r="W597" s="8">
        <v>31.504057266219</v>
      </c>
      <c r="X597" s="52">
        <v>2650</v>
      </c>
      <c r="Y597" s="12" t="s">
        <v>4520</v>
      </c>
      <c r="Z597" s="12" t="s">
        <v>3002</v>
      </c>
      <c r="AA597" s="369" t="str">
        <f t="shared" si="71"/>
        <v>18x9, 6x135, 18 OS</v>
      </c>
      <c r="AB597" s="83" t="s">
        <v>5540</v>
      </c>
      <c r="AC597" s="92">
        <f>_xlfn.IFNA(VLOOKUP(AB597,ACCESSORIES!F:K,6,FALSE),"N/A")</f>
        <v>22</v>
      </c>
      <c r="AD597" s="89" t="s">
        <v>85</v>
      </c>
      <c r="AE597" s="82" t="s">
        <v>85</v>
      </c>
      <c r="AF597" s="82" t="s">
        <v>85</v>
      </c>
      <c r="AG597" s="82" t="s">
        <v>85</v>
      </c>
      <c r="AH597" s="9" t="str">
        <f>_xlfn.IFNA(VLOOKUP(AG597,ACCESSORIES!F:K,6,FALSE),"N/A")</f>
        <v>N/A</v>
      </c>
      <c r="AI597" s="14" t="s">
        <v>266</v>
      </c>
      <c r="AJ597" s="84" t="s">
        <v>85</v>
      </c>
      <c r="AK597" s="84" t="s">
        <v>85</v>
      </c>
      <c r="AL597" s="3" t="s">
        <v>85</v>
      </c>
      <c r="AM597" s="3">
        <v>16</v>
      </c>
      <c r="AN597" s="3">
        <v>175</v>
      </c>
      <c r="AO597" s="37">
        <v>3</v>
      </c>
      <c r="AP597" s="37">
        <v>17</v>
      </c>
      <c r="AQ597" s="37">
        <v>32</v>
      </c>
      <c r="AR597" s="37">
        <v>38</v>
      </c>
      <c r="AS597" s="37">
        <v>221</v>
      </c>
      <c r="AT597" s="431">
        <v>215</v>
      </c>
      <c r="AU597" s="431">
        <v>87</v>
      </c>
      <c r="AV597" s="55">
        <v>40.6</v>
      </c>
      <c r="AW597" s="55">
        <v>40.6</v>
      </c>
      <c r="AX597" s="55">
        <v>41</v>
      </c>
      <c r="AY597" s="3" t="s">
        <v>85</v>
      </c>
      <c r="AZ597" s="104" t="str">
        <f>_xlfn.IFNA(VLOOKUP(AY597,ACCESSORIES!F:K,6,FALSE),"N/A")</f>
        <v>N/A</v>
      </c>
      <c r="BA597" s="3" t="s">
        <v>85</v>
      </c>
      <c r="BB597" s="104" t="str">
        <f>_xlfn.IFNA(VLOOKUP(BA597,ACCESSORIES!F:K,6,FALSE),"N/A")</f>
        <v>N/A</v>
      </c>
      <c r="BC597" s="79">
        <v>35.504057266219</v>
      </c>
      <c r="BD597" s="57">
        <v>20.6</v>
      </c>
      <c r="BE597" s="57">
        <v>20.6</v>
      </c>
      <c r="BF597" s="57">
        <v>11.4</v>
      </c>
      <c r="BG597" s="82">
        <v>36</v>
      </c>
      <c r="BH597" s="403" t="s">
        <v>3551</v>
      </c>
      <c r="BI597" s="51" t="s">
        <v>4217</v>
      </c>
      <c r="BJ597" s="300"/>
      <c r="BK597" s="300"/>
      <c r="BL597" s="300"/>
      <c r="BM597" s="300"/>
      <c r="BN597" s="298"/>
      <c r="BO597" s="298"/>
      <c r="BP597" s="298"/>
      <c r="BQ597" s="298"/>
      <c r="BR597" s="298"/>
      <c r="BS597" s="298"/>
      <c r="BT597" s="417"/>
      <c r="BU597" s="418"/>
      <c r="BV597" s="417"/>
      <c r="BW597" s="418"/>
      <c r="BX597" s="96" t="str">
        <f t="shared" si="69"/>
        <v>MR318, 18x9, +18mm Offset, 6x135, 87mm Centerbore, Gloss Black</v>
      </c>
      <c r="BY597" s="83" t="s">
        <v>4044</v>
      </c>
      <c r="BZ597" s="83" t="s">
        <v>4045</v>
      </c>
      <c r="CA597" s="83" t="str">
        <f t="shared" si="67"/>
        <v>STREET (3XX)</v>
      </c>
    </row>
    <row r="598" spans="1:79" s="39" customFormat="1" ht="15" customHeight="1">
      <c r="A598" s="23">
        <f t="shared" si="68"/>
        <v>596</v>
      </c>
      <c r="B598" s="306" t="s">
        <v>84</v>
      </c>
      <c r="C598" s="306" t="s">
        <v>1072</v>
      </c>
      <c r="D598" s="306" t="s">
        <v>6556</v>
      </c>
      <c r="E598" s="149" t="str">
        <f>CONCATENATE(LEFT(D598,5),VLOOKUP(CONCATENATE(N598,"x",O598),'PART NUMBER GUIDE'!$B$9:$C$45,2,FALSE),VLOOKUP(CONCATENATE(P598, V598), 'PART NUMBER GUIDE'!$Q$6:$R$84, 2, FALSE),VLOOKUP(Y598,'PART NUMBER GUIDE'!$J$8:$K$37,2, FALSE),IF(U598="N/A",IF(ABS(S598)&lt;10,"0"&amp;ABS(S598),ABS(S598)),CONCATENATE(LEFT(U598,1),RIGHT(U598,1))), F598, G598)</f>
        <v>MR31889016918</v>
      </c>
      <c r="F598" s="93"/>
      <c r="G598" s="93"/>
      <c r="H598" s="376" t="s">
        <v>6547</v>
      </c>
      <c r="I598" s="356">
        <v>44701</v>
      </c>
      <c r="J598" s="305" t="s">
        <v>1266</v>
      </c>
      <c r="K598" s="400">
        <v>333</v>
      </c>
      <c r="L598" s="95">
        <f t="shared" si="66"/>
        <v>333</v>
      </c>
      <c r="M598" s="402"/>
      <c r="N598" s="300">
        <v>18</v>
      </c>
      <c r="O598" s="8">
        <v>9</v>
      </c>
      <c r="P598" s="105" t="str">
        <f t="shared" si="70"/>
        <v>6x135</v>
      </c>
      <c r="Q598" s="301">
        <v>6</v>
      </c>
      <c r="R598" s="300">
        <v>135</v>
      </c>
      <c r="S598" s="300">
        <v>18</v>
      </c>
      <c r="T598" s="305">
        <v>5.66</v>
      </c>
      <c r="U598" s="309" t="s">
        <v>85</v>
      </c>
      <c r="V598" s="17">
        <v>87</v>
      </c>
      <c r="W598" s="8">
        <v>31.504057266219</v>
      </c>
      <c r="X598" s="52">
        <v>2650</v>
      </c>
      <c r="Y598" s="12" t="s">
        <v>2312</v>
      </c>
      <c r="Z598" s="12" t="s">
        <v>3003</v>
      </c>
      <c r="AA598" s="369" t="str">
        <f t="shared" si="71"/>
        <v>18x9, 6x135, 18 OS</v>
      </c>
      <c r="AB598" s="83" t="s">
        <v>6413</v>
      </c>
      <c r="AC598" s="92">
        <f>_xlfn.IFNA(VLOOKUP(AB598,ACCESSORIES!F:K,6,FALSE),"N/A")</f>
        <v>22</v>
      </c>
      <c r="AD598" s="89" t="s">
        <v>85</v>
      </c>
      <c r="AE598" s="82" t="s">
        <v>85</v>
      </c>
      <c r="AF598" s="82" t="s">
        <v>85</v>
      </c>
      <c r="AG598" s="82" t="s">
        <v>85</v>
      </c>
      <c r="AH598" s="9" t="str">
        <f>_xlfn.IFNA(VLOOKUP(AG598,ACCESSORIES!F:K,6,FALSE),"N/A")</f>
        <v>N/A</v>
      </c>
      <c r="AI598" s="14" t="s">
        <v>266</v>
      </c>
      <c r="AJ598" s="84" t="s">
        <v>85</v>
      </c>
      <c r="AK598" s="84" t="s">
        <v>85</v>
      </c>
      <c r="AL598" s="3" t="s">
        <v>85</v>
      </c>
      <c r="AM598" s="3">
        <v>16</v>
      </c>
      <c r="AN598" s="3">
        <v>175</v>
      </c>
      <c r="AO598" s="37">
        <v>3</v>
      </c>
      <c r="AP598" s="37">
        <v>17</v>
      </c>
      <c r="AQ598" s="37">
        <v>32</v>
      </c>
      <c r="AR598" s="37">
        <v>38</v>
      </c>
      <c r="AS598" s="37">
        <v>221</v>
      </c>
      <c r="AT598" s="431">
        <v>215</v>
      </c>
      <c r="AU598" s="431">
        <v>87</v>
      </c>
      <c r="AV598" s="55">
        <v>40.6</v>
      </c>
      <c r="AW598" s="55">
        <v>40.6</v>
      </c>
      <c r="AX598" s="55">
        <v>41</v>
      </c>
      <c r="AY598" s="3" t="s">
        <v>85</v>
      </c>
      <c r="AZ598" s="104" t="str">
        <f>_xlfn.IFNA(VLOOKUP(AY598,ACCESSORIES!F:K,6,FALSE),"N/A")</f>
        <v>N/A</v>
      </c>
      <c r="BA598" s="3" t="s">
        <v>85</v>
      </c>
      <c r="BB598" s="104" t="str">
        <f>_xlfn.IFNA(VLOOKUP(BA598,ACCESSORIES!F:K,6,FALSE),"N/A")</f>
        <v>N/A</v>
      </c>
      <c r="BC598" s="79">
        <v>35.504057266219</v>
      </c>
      <c r="BD598" s="57">
        <v>20.6</v>
      </c>
      <c r="BE598" s="57">
        <v>20.6</v>
      </c>
      <c r="BF598" s="57">
        <v>11.4</v>
      </c>
      <c r="BG598" s="82">
        <v>36</v>
      </c>
      <c r="BH598" s="403" t="s">
        <v>3551</v>
      </c>
      <c r="BI598" s="51" t="s">
        <v>4217</v>
      </c>
      <c r="BJ598" s="300"/>
      <c r="BK598" s="300"/>
      <c r="BL598" s="300"/>
      <c r="BM598" s="300"/>
      <c r="BN598" s="298"/>
      <c r="BO598" s="298"/>
      <c r="BP598" s="298"/>
      <c r="BQ598" s="298"/>
      <c r="BR598" s="298"/>
      <c r="BS598" s="298"/>
      <c r="BT598" s="417"/>
      <c r="BU598" s="418"/>
      <c r="BV598" s="417"/>
      <c r="BW598" s="418"/>
      <c r="BX598" s="96" t="str">
        <f t="shared" si="69"/>
        <v>MR318, 18x9, +18mm Offset, 6x135, 87mm Centerbore, Method Bronze</v>
      </c>
      <c r="BY598" s="83" t="s">
        <v>4044</v>
      </c>
      <c r="BZ598" s="83" t="s">
        <v>4045</v>
      </c>
      <c r="CA598" s="83" t="str">
        <f t="shared" si="67"/>
        <v>STREET (3XX)</v>
      </c>
    </row>
    <row r="599" spans="1:79" s="39" customFormat="1" ht="15" customHeight="1">
      <c r="A599" s="23">
        <f t="shared" si="68"/>
        <v>597</v>
      </c>
      <c r="B599" s="306" t="s">
        <v>84</v>
      </c>
      <c r="C599" s="306" t="s">
        <v>1072</v>
      </c>
      <c r="D599" s="306" t="s">
        <v>6556</v>
      </c>
      <c r="E599" s="149" t="str">
        <f>CONCATENATE(LEFT(D599,5),VLOOKUP(CONCATENATE(N599,"x",O599),'PART NUMBER GUIDE'!$B$9:$C$45,2,FALSE),VLOOKUP(CONCATENATE(P599, V599), 'PART NUMBER GUIDE'!$Q$6:$R$84, 2, FALSE),VLOOKUP(Y599,'PART NUMBER GUIDE'!$J$8:$K$37,2, FALSE),IF(U599="N/A",IF(ABS(S599)&lt;10,"0"&amp;ABS(S599),ABS(S599)),CONCATENATE(LEFT(U599,1),RIGHT(U599,1))), F599, G599)</f>
        <v>MR318890601318</v>
      </c>
      <c r="F599" s="93"/>
      <c r="G599" s="93"/>
      <c r="H599" s="376" t="s">
        <v>6548</v>
      </c>
      <c r="I599" s="356">
        <v>44701</v>
      </c>
      <c r="J599" s="305" t="s">
        <v>1266</v>
      </c>
      <c r="K599" s="400">
        <v>333</v>
      </c>
      <c r="L599" s="95">
        <f t="shared" si="66"/>
        <v>333</v>
      </c>
      <c r="M599" s="402"/>
      <c r="N599" s="300">
        <v>18</v>
      </c>
      <c r="O599" s="8">
        <v>9</v>
      </c>
      <c r="P599" s="105" t="str">
        <f t="shared" si="70"/>
        <v>6x5.5</v>
      </c>
      <c r="Q599" s="301">
        <v>6</v>
      </c>
      <c r="R599" s="300">
        <v>5.5</v>
      </c>
      <c r="S599" s="300">
        <v>18</v>
      </c>
      <c r="T599" s="305">
        <v>5.66</v>
      </c>
      <c r="U599" s="309" t="s">
        <v>85</v>
      </c>
      <c r="V599" s="17">
        <v>106.25</v>
      </c>
      <c r="W599" s="8">
        <v>30.798578027227396</v>
      </c>
      <c r="X599" s="52">
        <v>2650</v>
      </c>
      <c r="Y599" s="12" t="s">
        <v>4520</v>
      </c>
      <c r="Z599" s="12" t="s">
        <v>3002</v>
      </c>
      <c r="AA599" s="369" t="str">
        <f t="shared" si="71"/>
        <v>18x9, 6x5.5, 18 OS</v>
      </c>
      <c r="AB599" s="83" t="s">
        <v>5543</v>
      </c>
      <c r="AC599" s="92">
        <f>_xlfn.IFNA(VLOOKUP(AB599,ACCESSORIES!F:K,6,FALSE),"N/A")</f>
        <v>22</v>
      </c>
      <c r="AD599" s="89" t="s">
        <v>85</v>
      </c>
      <c r="AE599" s="82" t="s">
        <v>85</v>
      </c>
      <c r="AF599" s="82" t="s">
        <v>85</v>
      </c>
      <c r="AG599" s="82" t="s">
        <v>85</v>
      </c>
      <c r="AH599" s="9" t="str">
        <f>_xlfn.IFNA(VLOOKUP(AG599,ACCESSORIES!F:K,6,FALSE),"N/A")</f>
        <v>N/A</v>
      </c>
      <c r="AI599" s="14" t="s">
        <v>265</v>
      </c>
      <c r="AJ599" s="84" t="s">
        <v>1712</v>
      </c>
      <c r="AK599" s="41">
        <f>VLOOKUP(AJ599,ACCESSORIES!F:K,6,FALSE)</f>
        <v>2.75</v>
      </c>
      <c r="AL599" s="14">
        <v>78.3</v>
      </c>
      <c r="AM599" s="3">
        <v>16</v>
      </c>
      <c r="AN599" s="3">
        <v>175</v>
      </c>
      <c r="AO599" s="37">
        <v>3</v>
      </c>
      <c r="AP599" s="37">
        <v>17</v>
      </c>
      <c r="AQ599" s="37">
        <v>32</v>
      </c>
      <c r="AR599" s="37">
        <v>38</v>
      </c>
      <c r="AS599" s="37">
        <v>221</v>
      </c>
      <c r="AT599" s="431">
        <v>215</v>
      </c>
      <c r="AU599" s="431">
        <v>106.25</v>
      </c>
      <c r="AV599" s="55">
        <v>43</v>
      </c>
      <c r="AW599" s="55">
        <v>43</v>
      </c>
      <c r="AX599" s="55">
        <v>41</v>
      </c>
      <c r="AY599" s="3" t="s">
        <v>85</v>
      </c>
      <c r="AZ599" s="104" t="str">
        <f>_xlfn.IFNA(VLOOKUP(AY599,ACCESSORIES!F:K,6,FALSE),"N/A")</f>
        <v>N/A</v>
      </c>
      <c r="BA599" s="3" t="s">
        <v>85</v>
      </c>
      <c r="BB599" s="104" t="str">
        <f>_xlfn.IFNA(VLOOKUP(BA599,ACCESSORIES!F:K,6,FALSE),"N/A")</f>
        <v>N/A</v>
      </c>
      <c r="BC599" s="79">
        <v>34.798578027227393</v>
      </c>
      <c r="BD599" s="57">
        <v>20.6</v>
      </c>
      <c r="BE599" s="57">
        <v>20.6</v>
      </c>
      <c r="BF599" s="57">
        <v>11.4</v>
      </c>
      <c r="BG599" s="82">
        <v>36</v>
      </c>
      <c r="BH599" s="403" t="s">
        <v>3551</v>
      </c>
      <c r="BI599" s="51" t="s">
        <v>4217</v>
      </c>
      <c r="BJ599" s="300"/>
      <c r="BK599" s="300"/>
      <c r="BL599" s="300"/>
      <c r="BM599" s="300"/>
      <c r="BN599" s="298"/>
      <c r="BO599" s="298"/>
      <c r="BP599" s="298"/>
      <c r="BQ599" s="298"/>
      <c r="BR599" s="298"/>
      <c r="BS599" s="298"/>
      <c r="BT599" s="417"/>
      <c r="BU599" s="418"/>
      <c r="BV599" s="417"/>
      <c r="BW599" s="418"/>
      <c r="BX599" s="96" t="str">
        <f t="shared" si="69"/>
        <v>MR318, 18x9, +18mm Offset, 6x5.5, 106.25mm Centerbore, Gloss Black</v>
      </c>
      <c r="BY599" s="83" t="s">
        <v>4044</v>
      </c>
      <c r="BZ599" s="83" t="s">
        <v>4045</v>
      </c>
      <c r="CA599" s="83" t="str">
        <f t="shared" si="67"/>
        <v>STREET (3XX)</v>
      </c>
    </row>
    <row r="600" spans="1:79" s="39" customFormat="1" ht="15" customHeight="1">
      <c r="A600" s="23">
        <f t="shared" si="68"/>
        <v>598</v>
      </c>
      <c r="B600" s="306" t="s">
        <v>84</v>
      </c>
      <c r="C600" s="306" t="s">
        <v>1072</v>
      </c>
      <c r="D600" s="306" t="s">
        <v>6556</v>
      </c>
      <c r="E600" s="149" t="str">
        <f>CONCATENATE(LEFT(D600,5),VLOOKUP(CONCATENATE(N600,"x",O600),'PART NUMBER GUIDE'!$B$9:$C$45,2,FALSE),VLOOKUP(CONCATENATE(P600, V600), 'PART NUMBER GUIDE'!$Q$6:$R$84, 2, FALSE),VLOOKUP(Y600,'PART NUMBER GUIDE'!$J$8:$K$37,2, FALSE),IF(U600="N/A",IF(ABS(S600)&lt;10,"0"&amp;ABS(S600),ABS(S600)),CONCATENATE(LEFT(U600,1),RIGHT(U600,1))), F600, G600)</f>
        <v>MR31889060918</v>
      </c>
      <c r="F600" s="93"/>
      <c r="G600" s="93"/>
      <c r="H600" s="376" t="s">
        <v>6549</v>
      </c>
      <c r="I600" s="356">
        <v>44701</v>
      </c>
      <c r="J600" s="305" t="s">
        <v>1266</v>
      </c>
      <c r="K600" s="400">
        <v>333</v>
      </c>
      <c r="L600" s="95">
        <f t="shared" si="66"/>
        <v>333</v>
      </c>
      <c r="M600" s="402"/>
      <c r="N600" s="300">
        <v>18</v>
      </c>
      <c r="O600" s="8">
        <v>9</v>
      </c>
      <c r="P600" s="105" t="str">
        <f t="shared" si="70"/>
        <v>6x5.5</v>
      </c>
      <c r="Q600" s="301">
        <v>6</v>
      </c>
      <c r="R600" s="300">
        <v>5.5</v>
      </c>
      <c r="S600" s="300">
        <v>18</v>
      </c>
      <c r="T600" s="305">
        <v>5.66</v>
      </c>
      <c r="U600" s="309" t="s">
        <v>85</v>
      </c>
      <c r="V600" s="17">
        <v>106.25</v>
      </c>
      <c r="W600" s="8">
        <v>30.798578027227396</v>
      </c>
      <c r="X600" s="52">
        <v>2650</v>
      </c>
      <c r="Y600" s="12" t="s">
        <v>2312</v>
      </c>
      <c r="Z600" s="12" t="s">
        <v>3003</v>
      </c>
      <c r="AA600" s="369" t="str">
        <f t="shared" si="71"/>
        <v>18x9, 6x5.5, 18 OS</v>
      </c>
      <c r="AB600" s="83" t="s">
        <v>6416</v>
      </c>
      <c r="AC600" s="92">
        <f>_xlfn.IFNA(VLOOKUP(AB600,ACCESSORIES!F:K,6,FALSE),"N/A")</f>
        <v>22</v>
      </c>
      <c r="AD600" s="89" t="s">
        <v>85</v>
      </c>
      <c r="AE600" s="82" t="s">
        <v>85</v>
      </c>
      <c r="AF600" s="82" t="s">
        <v>85</v>
      </c>
      <c r="AG600" s="82" t="s">
        <v>85</v>
      </c>
      <c r="AH600" s="9" t="str">
        <f>_xlfn.IFNA(VLOOKUP(AG600,ACCESSORIES!F:K,6,FALSE),"N/A")</f>
        <v>N/A</v>
      </c>
      <c r="AI600" s="14" t="s">
        <v>265</v>
      </c>
      <c r="AJ600" s="84" t="s">
        <v>1712</v>
      </c>
      <c r="AK600" s="41">
        <f>VLOOKUP(AJ600,ACCESSORIES!F:K,6,FALSE)</f>
        <v>2.75</v>
      </c>
      <c r="AL600" s="14">
        <v>78.3</v>
      </c>
      <c r="AM600" s="3">
        <v>16</v>
      </c>
      <c r="AN600" s="3">
        <v>175</v>
      </c>
      <c r="AO600" s="37">
        <v>3</v>
      </c>
      <c r="AP600" s="37">
        <v>17</v>
      </c>
      <c r="AQ600" s="37">
        <v>32</v>
      </c>
      <c r="AR600" s="37">
        <v>38</v>
      </c>
      <c r="AS600" s="37">
        <v>221</v>
      </c>
      <c r="AT600" s="431">
        <v>215</v>
      </c>
      <c r="AU600" s="431">
        <v>106.25</v>
      </c>
      <c r="AV600" s="55">
        <v>43</v>
      </c>
      <c r="AW600" s="55">
        <v>43</v>
      </c>
      <c r="AX600" s="55">
        <v>41</v>
      </c>
      <c r="AY600" s="3" t="s">
        <v>85</v>
      </c>
      <c r="AZ600" s="104" t="str">
        <f>_xlfn.IFNA(VLOOKUP(AY600,ACCESSORIES!F:K,6,FALSE),"N/A")</f>
        <v>N/A</v>
      </c>
      <c r="BA600" s="3" t="s">
        <v>85</v>
      </c>
      <c r="BB600" s="104" t="str">
        <f>_xlfn.IFNA(VLOOKUP(BA600,ACCESSORIES!F:K,6,FALSE),"N/A")</f>
        <v>N/A</v>
      </c>
      <c r="BC600" s="79">
        <v>34.798578027227393</v>
      </c>
      <c r="BD600" s="57">
        <v>20.6</v>
      </c>
      <c r="BE600" s="57">
        <v>20.6</v>
      </c>
      <c r="BF600" s="57">
        <v>11.4</v>
      </c>
      <c r="BG600" s="82">
        <v>36</v>
      </c>
      <c r="BH600" s="403" t="s">
        <v>3551</v>
      </c>
      <c r="BI600" s="51" t="s">
        <v>4217</v>
      </c>
      <c r="BJ600" s="300"/>
      <c r="BK600" s="300"/>
      <c r="BL600" s="300"/>
      <c r="BM600" s="300"/>
      <c r="BN600" s="298"/>
      <c r="BO600" s="298"/>
      <c r="BP600" s="298"/>
      <c r="BQ600" s="298"/>
      <c r="BR600" s="298"/>
      <c r="BS600" s="298"/>
      <c r="BT600" s="417"/>
      <c r="BU600" s="418"/>
      <c r="BV600" s="417"/>
      <c r="BW600" s="418"/>
      <c r="BX600" s="96" t="str">
        <f t="shared" si="69"/>
        <v>MR318, 18x9, +18mm Offset, 6x5.5, 106.25mm Centerbore, Method Bronze</v>
      </c>
      <c r="BY600" s="83" t="s">
        <v>4044</v>
      </c>
      <c r="BZ600" s="83" t="s">
        <v>4045</v>
      </c>
      <c r="CA600" s="83" t="str">
        <f t="shared" si="67"/>
        <v>STREET (3XX)</v>
      </c>
    </row>
    <row r="601" spans="1:79" s="39" customFormat="1" ht="15" customHeight="1">
      <c r="A601" s="23">
        <f t="shared" si="68"/>
        <v>599</v>
      </c>
      <c r="B601" s="306" t="s">
        <v>84</v>
      </c>
      <c r="C601" s="306" t="s">
        <v>1072</v>
      </c>
      <c r="D601" s="306" t="s">
        <v>6556</v>
      </c>
      <c r="E601" s="149" t="str">
        <f>CONCATENATE(LEFT(D601,5),VLOOKUP(CONCATENATE(N601,"x",O601),'PART NUMBER GUIDE'!$B$9:$C$45,2,FALSE),VLOOKUP(CONCATENATE(P601, V601), 'PART NUMBER GUIDE'!$Q$6:$R$84, 2, FALSE),VLOOKUP(Y601,'PART NUMBER GUIDE'!$J$8:$K$37,2, FALSE),IF(U601="N/A",IF(ABS(S601)&lt;10,"0"&amp;ABS(S601),ABS(S601)),CONCATENATE(LEFT(U601,1),RIGHT(U601,1))), F601, G601)</f>
        <v>MR318890801318</v>
      </c>
      <c r="F601" s="93"/>
      <c r="G601" s="93"/>
      <c r="H601" s="376" t="s">
        <v>6550</v>
      </c>
      <c r="I601" s="356">
        <v>44701</v>
      </c>
      <c r="J601" s="305" t="s">
        <v>1266</v>
      </c>
      <c r="K601" s="400">
        <v>359</v>
      </c>
      <c r="L601" s="95">
        <f t="shared" si="66"/>
        <v>359</v>
      </c>
      <c r="M601" s="402"/>
      <c r="N601" s="300">
        <v>18</v>
      </c>
      <c r="O601" s="8">
        <v>9</v>
      </c>
      <c r="P601" s="105" t="str">
        <f t="shared" si="70"/>
        <v>8x6.5</v>
      </c>
      <c r="Q601" s="301">
        <v>8</v>
      </c>
      <c r="R601" s="300">
        <v>6.5</v>
      </c>
      <c r="S601" s="300">
        <v>18</v>
      </c>
      <c r="T601" s="305">
        <v>5.66</v>
      </c>
      <c r="U601" s="309" t="s">
        <v>85</v>
      </c>
      <c r="V601" s="17">
        <v>130.81</v>
      </c>
      <c r="W601" s="8">
        <v>30.489930860168567</v>
      </c>
      <c r="X601" s="52">
        <v>3640</v>
      </c>
      <c r="Y601" s="12" t="s">
        <v>4520</v>
      </c>
      <c r="Z601" s="12" t="s">
        <v>3002</v>
      </c>
      <c r="AA601" s="369" t="str">
        <f t="shared" si="71"/>
        <v>18x9, 8x6.5, 18 OS</v>
      </c>
      <c r="AB601" s="83" t="s">
        <v>5545</v>
      </c>
      <c r="AC601" s="92">
        <f>_xlfn.IFNA(VLOOKUP(AB601,ACCESSORIES!F:K,6,FALSE),"N/A")</f>
        <v>33</v>
      </c>
      <c r="AD601" s="89" t="s">
        <v>85</v>
      </c>
      <c r="AE601" s="82" t="s">
        <v>85</v>
      </c>
      <c r="AF601" s="82" t="s">
        <v>3020</v>
      </c>
      <c r="AG601" s="82" t="s">
        <v>85</v>
      </c>
      <c r="AH601" s="9" t="str">
        <f>_xlfn.IFNA(VLOOKUP(AG601,ACCESSORIES!F:K,6,FALSE),"N/A")</f>
        <v>N/A</v>
      </c>
      <c r="AI601" s="14" t="s">
        <v>266</v>
      </c>
      <c r="AJ601" s="84" t="s">
        <v>85</v>
      </c>
      <c r="AK601" s="84" t="s">
        <v>85</v>
      </c>
      <c r="AL601" s="3" t="s">
        <v>85</v>
      </c>
      <c r="AM601" s="3">
        <v>16</v>
      </c>
      <c r="AN601" s="3">
        <v>200</v>
      </c>
      <c r="AO601" s="37">
        <v>3</v>
      </c>
      <c r="AP601" s="37">
        <v>3</v>
      </c>
      <c r="AQ601" s="37">
        <v>18</v>
      </c>
      <c r="AR601" s="37">
        <v>27</v>
      </c>
      <c r="AS601" s="37">
        <v>221</v>
      </c>
      <c r="AT601" s="431">
        <v>213</v>
      </c>
      <c r="AU601" s="431">
        <v>130.81</v>
      </c>
      <c r="AV601" s="55">
        <v>108</v>
      </c>
      <c r="AW601" s="55">
        <v>108</v>
      </c>
      <c r="AX601" s="55">
        <v>48</v>
      </c>
      <c r="AY601" s="3" t="s">
        <v>85</v>
      </c>
      <c r="AZ601" s="104" t="str">
        <f>_xlfn.IFNA(VLOOKUP(AY601,ACCESSORIES!F:K,6,FALSE),"N/A")</f>
        <v>N/A</v>
      </c>
      <c r="BA601" s="3" t="s">
        <v>85</v>
      </c>
      <c r="BB601" s="104" t="str">
        <f>_xlfn.IFNA(VLOOKUP(BA601,ACCESSORIES!F:K,6,FALSE),"N/A")</f>
        <v>N/A</v>
      </c>
      <c r="BC601" s="79">
        <v>34.48993086016857</v>
      </c>
      <c r="BD601" s="57">
        <v>20.6</v>
      </c>
      <c r="BE601" s="57">
        <v>20.6</v>
      </c>
      <c r="BF601" s="57">
        <v>11.4</v>
      </c>
      <c r="BG601" s="82">
        <v>36</v>
      </c>
      <c r="BH601" s="403" t="s">
        <v>3551</v>
      </c>
      <c r="BI601" s="51" t="s">
        <v>4217</v>
      </c>
      <c r="BJ601" s="300"/>
      <c r="BK601" s="300"/>
      <c r="BL601" s="300"/>
      <c r="BM601" s="300"/>
      <c r="BN601" s="298"/>
      <c r="BO601" s="298"/>
      <c r="BP601" s="298"/>
      <c r="BQ601" s="298"/>
      <c r="BR601" s="298"/>
      <c r="BS601" s="298"/>
      <c r="BT601" s="417"/>
      <c r="BU601" s="418"/>
      <c r="BV601" s="417"/>
      <c r="BW601" s="418"/>
      <c r="BX601" s="96" t="str">
        <f t="shared" si="69"/>
        <v>MR318, 18x9, +18mm Offset, 8x6.5, 130.81mm Centerbore, Gloss Black</v>
      </c>
      <c r="BY601" s="83" t="s">
        <v>4044</v>
      </c>
      <c r="BZ601" s="83" t="s">
        <v>4045</v>
      </c>
      <c r="CA601" s="83" t="str">
        <f t="shared" si="67"/>
        <v>STREET (3XX)</v>
      </c>
    </row>
    <row r="602" spans="1:79" s="39" customFormat="1" ht="15" customHeight="1">
      <c r="A602" s="23">
        <f t="shared" si="68"/>
        <v>600</v>
      </c>
      <c r="B602" s="306" t="s">
        <v>84</v>
      </c>
      <c r="C602" s="306" t="s">
        <v>1072</v>
      </c>
      <c r="D602" s="306" t="s">
        <v>6556</v>
      </c>
      <c r="E602" s="149" t="str">
        <f>CONCATENATE(LEFT(D602,5),VLOOKUP(CONCATENATE(N602,"x",O602),'PART NUMBER GUIDE'!$B$9:$C$45,2,FALSE),VLOOKUP(CONCATENATE(P602, V602), 'PART NUMBER GUIDE'!$Q$6:$R$84, 2, FALSE),VLOOKUP(Y602,'PART NUMBER GUIDE'!$J$8:$K$37,2, FALSE),IF(U602="N/A",IF(ABS(S602)&lt;10,"0"&amp;ABS(S602),ABS(S602)),CONCATENATE(LEFT(U602,1),RIGHT(U602,1))), F602, G602)</f>
        <v>MR31889080918</v>
      </c>
      <c r="F602" s="93"/>
      <c r="G602" s="93"/>
      <c r="H602" s="376" t="s">
        <v>6551</v>
      </c>
      <c r="I602" s="356">
        <v>44701</v>
      </c>
      <c r="J602" s="305" t="s">
        <v>1266</v>
      </c>
      <c r="K602" s="400">
        <v>359</v>
      </c>
      <c r="L602" s="95">
        <f t="shared" si="66"/>
        <v>359</v>
      </c>
      <c r="M602" s="402"/>
      <c r="N602" s="300">
        <v>18</v>
      </c>
      <c r="O602" s="8">
        <v>9</v>
      </c>
      <c r="P602" s="105" t="str">
        <f t="shared" si="70"/>
        <v>8x6.5</v>
      </c>
      <c r="Q602" s="301">
        <v>8</v>
      </c>
      <c r="R602" s="300">
        <v>6.5</v>
      </c>
      <c r="S602" s="300">
        <v>18</v>
      </c>
      <c r="T602" s="305">
        <v>5.66</v>
      </c>
      <c r="U602" s="309" t="s">
        <v>85</v>
      </c>
      <c r="V602" s="17">
        <v>130.81</v>
      </c>
      <c r="W602" s="8">
        <v>30.489930860168567</v>
      </c>
      <c r="X602" s="52">
        <v>3640</v>
      </c>
      <c r="Y602" s="12" t="s">
        <v>2312</v>
      </c>
      <c r="Z602" s="12" t="s">
        <v>3003</v>
      </c>
      <c r="AA602" s="369" t="str">
        <f t="shared" si="71"/>
        <v>18x9, 8x6.5, 18 OS</v>
      </c>
      <c r="AB602" s="83" t="s">
        <v>6419</v>
      </c>
      <c r="AC602" s="92">
        <f>_xlfn.IFNA(VLOOKUP(AB602,ACCESSORIES!F:K,6,FALSE),"N/A")</f>
        <v>33</v>
      </c>
      <c r="AD602" s="89" t="s">
        <v>85</v>
      </c>
      <c r="AE602" s="82" t="s">
        <v>85</v>
      </c>
      <c r="AF602" s="82" t="s">
        <v>3020</v>
      </c>
      <c r="AG602" s="82" t="s">
        <v>85</v>
      </c>
      <c r="AH602" s="9" t="str">
        <f>_xlfn.IFNA(VLOOKUP(AG602,ACCESSORIES!F:K,6,FALSE),"N/A")</f>
        <v>N/A</v>
      </c>
      <c r="AI602" s="14" t="s">
        <v>266</v>
      </c>
      <c r="AJ602" s="84" t="s">
        <v>85</v>
      </c>
      <c r="AK602" s="84" t="s">
        <v>85</v>
      </c>
      <c r="AL602" s="3" t="s">
        <v>85</v>
      </c>
      <c r="AM602" s="3">
        <v>16</v>
      </c>
      <c r="AN602" s="3">
        <v>200</v>
      </c>
      <c r="AO602" s="37">
        <v>3</v>
      </c>
      <c r="AP602" s="37">
        <v>3</v>
      </c>
      <c r="AQ602" s="37">
        <v>18</v>
      </c>
      <c r="AR602" s="37">
        <v>27</v>
      </c>
      <c r="AS602" s="37">
        <v>221</v>
      </c>
      <c r="AT602" s="431">
        <v>213</v>
      </c>
      <c r="AU602" s="431">
        <v>130.81</v>
      </c>
      <c r="AV602" s="55">
        <v>108</v>
      </c>
      <c r="AW602" s="55">
        <v>108</v>
      </c>
      <c r="AX602" s="55">
        <v>48</v>
      </c>
      <c r="AY602" s="3" t="s">
        <v>85</v>
      </c>
      <c r="AZ602" s="104" t="str">
        <f>_xlfn.IFNA(VLOOKUP(AY602,ACCESSORIES!F:K,6,FALSE),"N/A")</f>
        <v>N/A</v>
      </c>
      <c r="BA602" s="3" t="s">
        <v>85</v>
      </c>
      <c r="BB602" s="104" t="str">
        <f>_xlfn.IFNA(VLOOKUP(BA602,ACCESSORIES!F:K,6,FALSE),"N/A")</f>
        <v>N/A</v>
      </c>
      <c r="BC602" s="79">
        <v>34.48993086016857</v>
      </c>
      <c r="BD602" s="57">
        <v>20.6</v>
      </c>
      <c r="BE602" s="57">
        <v>20.6</v>
      </c>
      <c r="BF602" s="57">
        <v>11.4</v>
      </c>
      <c r="BG602" s="82">
        <v>36</v>
      </c>
      <c r="BH602" s="403" t="s">
        <v>3551</v>
      </c>
      <c r="BI602" s="51" t="s">
        <v>4217</v>
      </c>
      <c r="BJ602" s="300"/>
      <c r="BK602" s="300"/>
      <c r="BL602" s="300"/>
      <c r="BM602" s="300"/>
      <c r="BN602" s="298"/>
      <c r="BO602" s="298"/>
      <c r="BP602" s="298"/>
      <c r="BQ602" s="298"/>
      <c r="BR602" s="298"/>
      <c r="BS602" s="298"/>
      <c r="BT602" s="417"/>
      <c r="BU602" s="418"/>
      <c r="BV602" s="417"/>
      <c r="BW602" s="418"/>
      <c r="BX602" s="96" t="str">
        <f t="shared" si="69"/>
        <v>MR318, 18x9, +18mm Offset, 8x6.5, 130.81mm Centerbore, Method Bronze</v>
      </c>
      <c r="BY602" s="83" t="s">
        <v>4044</v>
      </c>
      <c r="BZ602" s="83" t="s">
        <v>4045</v>
      </c>
      <c r="CA602" s="83" t="str">
        <f t="shared" si="67"/>
        <v>STREET (3XX)</v>
      </c>
    </row>
    <row r="603" spans="1:79" s="39" customFormat="1" ht="15" customHeight="1">
      <c r="A603" s="23">
        <f t="shared" si="68"/>
        <v>601</v>
      </c>
      <c r="B603" s="306" t="s">
        <v>84</v>
      </c>
      <c r="C603" s="306" t="s">
        <v>1072</v>
      </c>
      <c r="D603" s="306" t="s">
        <v>6556</v>
      </c>
      <c r="E603" s="149" t="str">
        <f>CONCATENATE(LEFT(D603,5),VLOOKUP(CONCATENATE(N603,"x",O603),'PART NUMBER GUIDE'!$B$9:$C$45,2,FALSE),VLOOKUP(CONCATENATE(P603, V603), 'PART NUMBER GUIDE'!$Q$6:$R$84, 2, FALSE),VLOOKUP(Y603,'PART NUMBER GUIDE'!$J$8:$K$37,2, FALSE),IF(U603="N/A",IF(ABS(S603)&lt;10,"0"&amp;ABS(S603),ABS(S603)),CONCATENATE(LEFT(U603,1),RIGHT(U603,1))), F603, G603)</f>
        <v>MR318890871318</v>
      </c>
      <c r="F603" s="93"/>
      <c r="G603" s="93"/>
      <c r="H603" s="376" t="s">
        <v>6552</v>
      </c>
      <c r="I603" s="356">
        <v>44701</v>
      </c>
      <c r="J603" s="305" t="s">
        <v>1266</v>
      </c>
      <c r="K603" s="400">
        <v>359</v>
      </c>
      <c r="L603" s="95">
        <f t="shared" si="66"/>
        <v>359</v>
      </c>
      <c r="M603" s="402"/>
      <c r="N603" s="300">
        <v>18</v>
      </c>
      <c r="O603" s="8">
        <v>9</v>
      </c>
      <c r="P603" s="105" t="str">
        <f t="shared" si="70"/>
        <v>8x170</v>
      </c>
      <c r="Q603" s="301">
        <v>8</v>
      </c>
      <c r="R603" s="300">
        <v>170</v>
      </c>
      <c r="S603" s="300">
        <v>18</v>
      </c>
      <c r="T603" s="305">
        <v>5.66</v>
      </c>
      <c r="U603" s="309" t="s">
        <v>85</v>
      </c>
      <c r="V603" s="17">
        <v>130.81</v>
      </c>
      <c r="W603" s="8">
        <v>30.445838407731593</v>
      </c>
      <c r="X603" s="52">
        <v>3640</v>
      </c>
      <c r="Y603" s="12" t="s">
        <v>4520</v>
      </c>
      <c r="Z603" s="12" t="s">
        <v>3002</v>
      </c>
      <c r="AA603" s="369" t="str">
        <f t="shared" si="71"/>
        <v>18x9, 8x170, 18 OS</v>
      </c>
      <c r="AB603" s="83" t="s">
        <v>5545</v>
      </c>
      <c r="AC603" s="92">
        <f>_xlfn.IFNA(VLOOKUP(AB603,ACCESSORIES!F:K,6,FALSE),"N/A")</f>
        <v>33</v>
      </c>
      <c r="AD603" s="89" t="s">
        <v>85</v>
      </c>
      <c r="AE603" s="82" t="s">
        <v>85</v>
      </c>
      <c r="AF603" s="82" t="s">
        <v>3020</v>
      </c>
      <c r="AG603" s="82" t="s">
        <v>85</v>
      </c>
      <c r="AH603" s="9" t="str">
        <f>_xlfn.IFNA(VLOOKUP(AG603,ACCESSORIES!F:K,6,FALSE),"N/A")</f>
        <v>N/A</v>
      </c>
      <c r="AI603" s="14" t="s">
        <v>266</v>
      </c>
      <c r="AJ603" s="84" t="s">
        <v>85</v>
      </c>
      <c r="AK603" s="84" t="s">
        <v>85</v>
      </c>
      <c r="AL603" s="3" t="s">
        <v>85</v>
      </c>
      <c r="AM603" s="3">
        <v>16</v>
      </c>
      <c r="AN603" s="3">
        <v>200</v>
      </c>
      <c r="AO603" s="37">
        <v>3</v>
      </c>
      <c r="AP603" s="37">
        <v>3</v>
      </c>
      <c r="AQ603" s="37">
        <v>18</v>
      </c>
      <c r="AR603" s="37">
        <v>27</v>
      </c>
      <c r="AS603" s="37">
        <v>221</v>
      </c>
      <c r="AT603" s="431">
        <v>213</v>
      </c>
      <c r="AU603" s="431">
        <v>130.81</v>
      </c>
      <c r="AV603" s="55">
        <v>108</v>
      </c>
      <c r="AW603" s="55">
        <v>108</v>
      </c>
      <c r="AX603" s="55">
        <v>48</v>
      </c>
      <c r="AY603" s="3" t="s">
        <v>85</v>
      </c>
      <c r="AZ603" s="104" t="str">
        <f>_xlfn.IFNA(VLOOKUP(AY603,ACCESSORIES!F:K,6,FALSE),"N/A")</f>
        <v>N/A</v>
      </c>
      <c r="BA603" s="3" t="s">
        <v>85</v>
      </c>
      <c r="BB603" s="104" t="str">
        <f>_xlfn.IFNA(VLOOKUP(BA603,ACCESSORIES!F:K,6,FALSE),"N/A")</f>
        <v>N/A</v>
      </c>
      <c r="BC603" s="79">
        <v>34.445838407731593</v>
      </c>
      <c r="BD603" s="57">
        <v>20.6</v>
      </c>
      <c r="BE603" s="57">
        <v>20.6</v>
      </c>
      <c r="BF603" s="57">
        <v>11.4</v>
      </c>
      <c r="BG603" s="82">
        <v>36</v>
      </c>
      <c r="BH603" s="403" t="s">
        <v>3551</v>
      </c>
      <c r="BI603" s="51" t="s">
        <v>4217</v>
      </c>
      <c r="BJ603" s="300"/>
      <c r="BK603" s="300"/>
      <c r="BL603" s="300"/>
      <c r="BM603" s="300"/>
      <c r="BN603" s="298"/>
      <c r="BO603" s="298"/>
      <c r="BP603" s="298"/>
      <c r="BQ603" s="298"/>
      <c r="BR603" s="298"/>
      <c r="BS603" s="298"/>
      <c r="BT603" s="417"/>
      <c r="BU603" s="418"/>
      <c r="BV603" s="417"/>
      <c r="BW603" s="418"/>
      <c r="BX603" s="96" t="str">
        <f t="shared" si="69"/>
        <v>MR318, 18x9, +18mm Offset, 8x170, 130.81mm Centerbore, Gloss Black</v>
      </c>
      <c r="BY603" s="83" t="s">
        <v>4044</v>
      </c>
      <c r="BZ603" s="83" t="s">
        <v>4045</v>
      </c>
      <c r="CA603" s="83" t="str">
        <f t="shared" si="67"/>
        <v>STREET (3XX)</v>
      </c>
    </row>
    <row r="604" spans="1:79" s="39" customFormat="1" ht="15" customHeight="1">
      <c r="A604" s="23">
        <f t="shared" si="68"/>
        <v>602</v>
      </c>
      <c r="B604" s="306" t="s">
        <v>84</v>
      </c>
      <c r="C604" s="306" t="s">
        <v>1072</v>
      </c>
      <c r="D604" s="306" t="s">
        <v>6556</v>
      </c>
      <c r="E604" s="149" t="str">
        <f>CONCATENATE(LEFT(D604,5),VLOOKUP(CONCATENATE(N604,"x",O604),'PART NUMBER GUIDE'!$B$9:$C$45,2,FALSE),VLOOKUP(CONCATENATE(P604, V604), 'PART NUMBER GUIDE'!$Q$6:$R$84, 2, FALSE),VLOOKUP(Y604,'PART NUMBER GUIDE'!$J$8:$K$37,2, FALSE),IF(U604="N/A",IF(ABS(S604)&lt;10,"0"&amp;ABS(S604),ABS(S604)),CONCATENATE(LEFT(U604,1),RIGHT(U604,1))), F604, G604)</f>
        <v>MR31889087918</v>
      </c>
      <c r="F604" s="93"/>
      <c r="G604" s="93"/>
      <c r="H604" s="376" t="s">
        <v>6553</v>
      </c>
      <c r="I604" s="356">
        <v>44701</v>
      </c>
      <c r="J604" s="305" t="s">
        <v>1266</v>
      </c>
      <c r="K604" s="400">
        <v>359</v>
      </c>
      <c r="L604" s="95">
        <f t="shared" si="66"/>
        <v>359</v>
      </c>
      <c r="M604" s="402"/>
      <c r="N604" s="300">
        <v>18</v>
      </c>
      <c r="O604" s="8">
        <v>9</v>
      </c>
      <c r="P604" s="105" t="str">
        <f t="shared" si="70"/>
        <v>8x170</v>
      </c>
      <c r="Q604" s="301">
        <v>8</v>
      </c>
      <c r="R604" s="300">
        <v>170</v>
      </c>
      <c r="S604" s="300">
        <v>18</v>
      </c>
      <c r="T604" s="305">
        <v>5.66</v>
      </c>
      <c r="U604" s="309" t="s">
        <v>85</v>
      </c>
      <c r="V604" s="17">
        <v>130.81</v>
      </c>
      <c r="W604" s="8">
        <v>30.445838407731593</v>
      </c>
      <c r="X604" s="52">
        <v>3640</v>
      </c>
      <c r="Y604" s="12" t="s">
        <v>2312</v>
      </c>
      <c r="Z604" s="12" t="s">
        <v>3003</v>
      </c>
      <c r="AA604" s="369" t="str">
        <f t="shared" si="71"/>
        <v>18x9, 8x170, 18 OS</v>
      </c>
      <c r="AB604" s="83" t="s">
        <v>6419</v>
      </c>
      <c r="AC604" s="92">
        <f>_xlfn.IFNA(VLOOKUP(AB604,ACCESSORIES!F:K,6,FALSE),"N/A")</f>
        <v>33</v>
      </c>
      <c r="AD604" s="89" t="s">
        <v>85</v>
      </c>
      <c r="AE604" s="82" t="s">
        <v>85</v>
      </c>
      <c r="AF604" s="82" t="s">
        <v>3020</v>
      </c>
      <c r="AG604" s="82" t="s">
        <v>85</v>
      </c>
      <c r="AH604" s="9" t="str">
        <f>_xlfn.IFNA(VLOOKUP(AG604,ACCESSORIES!F:K,6,FALSE),"N/A")</f>
        <v>N/A</v>
      </c>
      <c r="AI604" s="14" t="s">
        <v>266</v>
      </c>
      <c r="AJ604" s="84" t="s">
        <v>85</v>
      </c>
      <c r="AK604" s="84" t="s">
        <v>85</v>
      </c>
      <c r="AL604" s="3" t="s">
        <v>85</v>
      </c>
      <c r="AM604" s="3">
        <v>16</v>
      </c>
      <c r="AN604" s="3">
        <v>200</v>
      </c>
      <c r="AO604" s="37">
        <v>3</v>
      </c>
      <c r="AP604" s="37">
        <v>3</v>
      </c>
      <c r="AQ604" s="37">
        <v>18</v>
      </c>
      <c r="AR604" s="37">
        <v>27</v>
      </c>
      <c r="AS604" s="37">
        <v>221</v>
      </c>
      <c r="AT604" s="431">
        <v>213</v>
      </c>
      <c r="AU604" s="431">
        <v>130.81</v>
      </c>
      <c r="AV604" s="55">
        <v>108</v>
      </c>
      <c r="AW604" s="55">
        <v>108</v>
      </c>
      <c r="AX604" s="55">
        <v>48</v>
      </c>
      <c r="AY604" s="3" t="s">
        <v>85</v>
      </c>
      <c r="AZ604" s="104" t="str">
        <f>_xlfn.IFNA(VLOOKUP(AY604,ACCESSORIES!F:K,6,FALSE),"N/A")</f>
        <v>N/A</v>
      </c>
      <c r="BA604" s="3" t="s">
        <v>85</v>
      </c>
      <c r="BB604" s="104" t="str">
        <f>_xlfn.IFNA(VLOOKUP(BA604,ACCESSORIES!F:K,6,FALSE),"N/A")</f>
        <v>N/A</v>
      </c>
      <c r="BC604" s="79">
        <v>34.445838407731593</v>
      </c>
      <c r="BD604" s="57">
        <v>20.6</v>
      </c>
      <c r="BE604" s="57">
        <v>20.6</v>
      </c>
      <c r="BF604" s="57">
        <v>11.4</v>
      </c>
      <c r="BG604" s="82">
        <v>36</v>
      </c>
      <c r="BH604" s="403" t="s">
        <v>3551</v>
      </c>
      <c r="BI604" s="51" t="s">
        <v>4217</v>
      </c>
      <c r="BJ604" s="300"/>
      <c r="BK604" s="300"/>
      <c r="BL604" s="300"/>
      <c r="BM604" s="300"/>
      <c r="BN604" s="298"/>
      <c r="BO604" s="298"/>
      <c r="BP604" s="298"/>
      <c r="BQ604" s="298"/>
      <c r="BR604" s="298"/>
      <c r="BS604" s="298"/>
      <c r="BT604" s="417"/>
      <c r="BU604" s="418"/>
      <c r="BV604" s="417"/>
      <c r="BW604" s="418"/>
      <c r="BX604" s="96" t="str">
        <f t="shared" si="69"/>
        <v>MR318, 18x9, +18mm Offset, 8x170, 130.81mm Centerbore, Method Bronze</v>
      </c>
      <c r="BY604" s="83" t="s">
        <v>4044</v>
      </c>
      <c r="BZ604" s="83" t="s">
        <v>4045</v>
      </c>
      <c r="CA604" s="83" t="str">
        <f t="shared" si="67"/>
        <v>STREET (3XX)</v>
      </c>
    </row>
    <row r="605" spans="1:79" s="39" customFormat="1" ht="15" customHeight="1">
      <c r="A605" s="23">
        <f t="shared" si="68"/>
        <v>603</v>
      </c>
      <c r="B605" s="306" t="s">
        <v>84</v>
      </c>
      <c r="C605" s="306" t="s">
        <v>1072</v>
      </c>
      <c r="D605" s="306" t="s">
        <v>6556</v>
      </c>
      <c r="E605" s="149" t="str">
        <f>CONCATENATE(LEFT(D605,5),VLOOKUP(CONCATENATE(N605,"x",O605),'PART NUMBER GUIDE'!$B$9:$C$45,2,FALSE),VLOOKUP(CONCATENATE(P605, V605), 'PART NUMBER GUIDE'!$Q$6:$R$84, 2, FALSE),VLOOKUP(Y605,'PART NUMBER GUIDE'!$J$8:$K$37,2, FALSE),IF(U605="N/A",IF(ABS(S605)&lt;10,"0"&amp;ABS(S605),ABS(S605)),CONCATENATE(LEFT(U605,1),RIGHT(U605,1))), F605, G605)</f>
        <v>MR318890881318</v>
      </c>
      <c r="F605" s="93"/>
      <c r="G605" s="93"/>
      <c r="H605" s="376" t="s">
        <v>6554</v>
      </c>
      <c r="I605" s="356">
        <v>44701</v>
      </c>
      <c r="J605" s="305" t="s">
        <v>1266</v>
      </c>
      <c r="K605" s="400">
        <v>359</v>
      </c>
      <c r="L605" s="95">
        <f t="shared" si="66"/>
        <v>359</v>
      </c>
      <c r="M605" s="402"/>
      <c r="N605" s="300">
        <v>18</v>
      </c>
      <c r="O605" s="8">
        <v>9</v>
      </c>
      <c r="P605" s="105" t="str">
        <f t="shared" si="70"/>
        <v>8x180</v>
      </c>
      <c r="Q605" s="301">
        <v>8</v>
      </c>
      <c r="R605" s="300">
        <v>180</v>
      </c>
      <c r="S605" s="300">
        <v>18</v>
      </c>
      <c r="T605" s="305">
        <v>5.66</v>
      </c>
      <c r="U605" s="309" t="s">
        <v>85</v>
      </c>
      <c r="V605" s="17">
        <v>130.81</v>
      </c>
      <c r="W605" s="8">
        <v>30.600161991261007</v>
      </c>
      <c r="X605" s="52">
        <v>3640</v>
      </c>
      <c r="Y605" s="12" t="s">
        <v>4520</v>
      </c>
      <c r="Z605" s="12" t="s">
        <v>3002</v>
      </c>
      <c r="AA605" s="369" t="str">
        <f t="shared" si="71"/>
        <v>18x9, 8x180, 18 OS</v>
      </c>
      <c r="AB605" s="83" t="s">
        <v>5545</v>
      </c>
      <c r="AC605" s="92">
        <f>_xlfn.IFNA(VLOOKUP(AB605,ACCESSORIES!F:K,6,FALSE),"N/A")</f>
        <v>33</v>
      </c>
      <c r="AD605" s="89" t="s">
        <v>85</v>
      </c>
      <c r="AE605" s="82" t="s">
        <v>85</v>
      </c>
      <c r="AF605" s="82" t="s">
        <v>3020</v>
      </c>
      <c r="AG605" s="82" t="s">
        <v>85</v>
      </c>
      <c r="AH605" s="9" t="str">
        <f>_xlfn.IFNA(VLOOKUP(AG605,ACCESSORIES!F:K,6,FALSE),"N/A")</f>
        <v>N/A</v>
      </c>
      <c r="AI605" s="14" t="s">
        <v>266</v>
      </c>
      <c r="AJ605" s="84" t="s">
        <v>85</v>
      </c>
      <c r="AK605" s="84" t="s">
        <v>85</v>
      </c>
      <c r="AL605" s="3" t="s">
        <v>85</v>
      </c>
      <c r="AM605" s="3">
        <v>16</v>
      </c>
      <c r="AN605" s="3">
        <v>210</v>
      </c>
      <c r="AO605" s="37">
        <v>3</v>
      </c>
      <c r="AP605" s="37">
        <v>3</v>
      </c>
      <c r="AQ605" s="37">
        <v>16</v>
      </c>
      <c r="AR605" s="37">
        <v>27</v>
      </c>
      <c r="AS605" s="37">
        <v>221</v>
      </c>
      <c r="AT605" s="431">
        <v>213</v>
      </c>
      <c r="AU605" s="431">
        <v>130.81</v>
      </c>
      <c r="AV605" s="55">
        <v>108</v>
      </c>
      <c r="AW605" s="55">
        <v>108</v>
      </c>
      <c r="AX605" s="55">
        <v>48</v>
      </c>
      <c r="AY605" s="3" t="s">
        <v>85</v>
      </c>
      <c r="AZ605" s="104" t="str">
        <f>_xlfn.IFNA(VLOOKUP(AY605,ACCESSORIES!F:K,6,FALSE),"N/A")</f>
        <v>N/A</v>
      </c>
      <c r="BA605" s="3" t="s">
        <v>85</v>
      </c>
      <c r="BB605" s="104" t="str">
        <f>_xlfn.IFNA(VLOOKUP(BA605,ACCESSORIES!F:K,6,FALSE),"N/A")</f>
        <v>N/A</v>
      </c>
      <c r="BC605" s="79">
        <v>34.600161991261004</v>
      </c>
      <c r="BD605" s="57">
        <v>20.6</v>
      </c>
      <c r="BE605" s="57">
        <v>20.6</v>
      </c>
      <c r="BF605" s="57">
        <v>11.4</v>
      </c>
      <c r="BG605" s="82">
        <v>36</v>
      </c>
      <c r="BH605" s="403" t="s">
        <v>3551</v>
      </c>
      <c r="BI605" s="51" t="s">
        <v>4217</v>
      </c>
      <c r="BJ605" s="300"/>
      <c r="BK605" s="300"/>
      <c r="BL605" s="300"/>
      <c r="BM605" s="300"/>
      <c r="BN605" s="298"/>
      <c r="BO605" s="298"/>
      <c r="BP605" s="298"/>
      <c r="BQ605" s="298"/>
      <c r="BR605" s="298"/>
      <c r="BS605" s="298"/>
      <c r="BT605" s="417"/>
      <c r="BU605" s="418"/>
      <c r="BV605" s="417"/>
      <c r="BW605" s="418"/>
      <c r="BX605" s="96" t="str">
        <f t="shared" si="69"/>
        <v>MR318, 18x9, +18mm Offset, 8x180, 130.81mm Centerbore, Gloss Black</v>
      </c>
      <c r="BY605" s="83" t="s">
        <v>4044</v>
      </c>
      <c r="BZ605" s="83" t="s">
        <v>4045</v>
      </c>
      <c r="CA605" s="83" t="str">
        <f t="shared" si="67"/>
        <v>STREET (3XX)</v>
      </c>
    </row>
    <row r="606" spans="1:79" s="39" customFormat="1" ht="15" customHeight="1">
      <c r="A606" s="23">
        <f t="shared" si="68"/>
        <v>604</v>
      </c>
      <c r="B606" s="306" t="s">
        <v>84</v>
      </c>
      <c r="C606" s="306" t="s">
        <v>1072</v>
      </c>
      <c r="D606" s="306" t="s">
        <v>6556</v>
      </c>
      <c r="E606" s="149" t="str">
        <f>CONCATENATE(LEFT(D606,5),VLOOKUP(CONCATENATE(N606,"x",O606),'PART NUMBER GUIDE'!$B$9:$C$45,2,FALSE),VLOOKUP(CONCATENATE(P606, V606), 'PART NUMBER GUIDE'!$Q$6:$R$84, 2, FALSE),VLOOKUP(Y606,'PART NUMBER GUIDE'!$J$8:$K$37,2, FALSE),IF(U606="N/A",IF(ABS(S606)&lt;10,"0"&amp;ABS(S606),ABS(S606)),CONCATENATE(LEFT(U606,1),RIGHT(U606,1))), F606, G606)</f>
        <v>MR31889088918</v>
      </c>
      <c r="F606" s="93"/>
      <c r="G606" s="93"/>
      <c r="H606" s="376" t="s">
        <v>6555</v>
      </c>
      <c r="I606" s="356">
        <v>44701</v>
      </c>
      <c r="J606" s="305" t="s">
        <v>1266</v>
      </c>
      <c r="K606" s="400">
        <v>359</v>
      </c>
      <c r="L606" s="95">
        <f t="shared" ref="L606" si="72">IF(J606="Coming Soon",K606,IF(J606="Active",K606,""))</f>
        <v>359</v>
      </c>
      <c r="M606" s="402"/>
      <c r="N606" s="300">
        <v>18</v>
      </c>
      <c r="O606" s="8">
        <v>9</v>
      </c>
      <c r="P606" s="105" t="str">
        <f t="shared" si="70"/>
        <v>8x180</v>
      </c>
      <c r="Q606" s="301">
        <v>8</v>
      </c>
      <c r="R606" s="300">
        <v>180</v>
      </c>
      <c r="S606" s="300">
        <v>18</v>
      </c>
      <c r="T606" s="305">
        <v>5.66</v>
      </c>
      <c r="U606" s="309" t="s">
        <v>85</v>
      </c>
      <c r="V606" s="17">
        <v>130.81</v>
      </c>
      <c r="W606" s="8">
        <v>30.600161991261007</v>
      </c>
      <c r="X606" s="52">
        <v>3640</v>
      </c>
      <c r="Y606" s="12" t="s">
        <v>2312</v>
      </c>
      <c r="Z606" s="12" t="s">
        <v>3003</v>
      </c>
      <c r="AA606" s="369" t="str">
        <f t="shared" si="71"/>
        <v>18x9, 8x180, 18 OS</v>
      </c>
      <c r="AB606" s="83" t="s">
        <v>6419</v>
      </c>
      <c r="AC606" s="92">
        <f>_xlfn.IFNA(VLOOKUP(AB606,ACCESSORIES!F:K,6,FALSE),"N/A")</f>
        <v>33</v>
      </c>
      <c r="AD606" s="89" t="s">
        <v>85</v>
      </c>
      <c r="AE606" s="82" t="s">
        <v>85</v>
      </c>
      <c r="AF606" s="82" t="s">
        <v>3020</v>
      </c>
      <c r="AG606" s="82" t="s">
        <v>85</v>
      </c>
      <c r="AH606" s="9" t="str">
        <f>_xlfn.IFNA(VLOOKUP(AG606,ACCESSORIES!F:K,6,FALSE),"N/A")</f>
        <v>N/A</v>
      </c>
      <c r="AI606" s="14" t="s">
        <v>266</v>
      </c>
      <c r="AJ606" s="84" t="s">
        <v>85</v>
      </c>
      <c r="AK606" s="84" t="s">
        <v>85</v>
      </c>
      <c r="AL606" s="3" t="s">
        <v>85</v>
      </c>
      <c r="AM606" s="3">
        <v>16</v>
      </c>
      <c r="AN606" s="3">
        <v>210</v>
      </c>
      <c r="AO606" s="37">
        <v>3</v>
      </c>
      <c r="AP606" s="37">
        <v>3</v>
      </c>
      <c r="AQ606" s="37">
        <v>16</v>
      </c>
      <c r="AR606" s="37">
        <v>27</v>
      </c>
      <c r="AS606" s="37">
        <v>221</v>
      </c>
      <c r="AT606" s="431">
        <v>213</v>
      </c>
      <c r="AU606" s="431">
        <v>130.81</v>
      </c>
      <c r="AV606" s="55">
        <v>108</v>
      </c>
      <c r="AW606" s="55">
        <v>108</v>
      </c>
      <c r="AX606" s="55">
        <v>48</v>
      </c>
      <c r="AY606" s="3" t="s">
        <v>85</v>
      </c>
      <c r="AZ606" s="104" t="str">
        <f>_xlfn.IFNA(VLOOKUP(AY606,ACCESSORIES!F:K,6,FALSE),"N/A")</f>
        <v>N/A</v>
      </c>
      <c r="BA606" s="3" t="s">
        <v>85</v>
      </c>
      <c r="BB606" s="104" t="str">
        <f>_xlfn.IFNA(VLOOKUP(BA606,ACCESSORIES!F:K,6,FALSE),"N/A")</f>
        <v>N/A</v>
      </c>
      <c r="BC606" s="79">
        <v>34.600161991261004</v>
      </c>
      <c r="BD606" s="57">
        <v>20.6</v>
      </c>
      <c r="BE606" s="57">
        <v>20.6</v>
      </c>
      <c r="BF606" s="57">
        <v>11.4</v>
      </c>
      <c r="BG606" s="82">
        <v>36</v>
      </c>
      <c r="BH606" s="403" t="s">
        <v>3551</v>
      </c>
      <c r="BI606" s="51" t="s">
        <v>4217</v>
      </c>
      <c r="BJ606" s="300"/>
      <c r="BK606" s="300"/>
      <c r="BL606" s="300"/>
      <c r="BM606" s="300"/>
      <c r="BN606" s="298"/>
      <c r="BO606" s="298"/>
      <c r="BP606" s="298"/>
      <c r="BQ606" s="298"/>
      <c r="BR606" s="298"/>
      <c r="BS606" s="298"/>
      <c r="BT606" s="417"/>
      <c r="BU606" s="418"/>
      <c r="BV606" s="417"/>
      <c r="BW606" s="418"/>
      <c r="BX606" s="96" t="str">
        <f t="shared" si="69"/>
        <v>MR318, 18x9, +18mm Offset, 8x180, 130.81mm Centerbore, Method Bronze</v>
      </c>
      <c r="BY606" s="83" t="s">
        <v>4044</v>
      </c>
      <c r="BZ606" s="83" t="s">
        <v>4045</v>
      </c>
      <c r="CA606" s="83" t="str">
        <f t="shared" si="67"/>
        <v>STREET (3XX)</v>
      </c>
    </row>
    <row r="607" spans="1:79" s="39" customFormat="1" ht="15" customHeight="1">
      <c r="A607" s="23">
        <f t="shared" si="68"/>
        <v>605</v>
      </c>
      <c r="B607" s="4" t="s">
        <v>84</v>
      </c>
      <c r="C607" s="306" t="s">
        <v>1072</v>
      </c>
      <c r="D607" s="306" t="s">
        <v>6628</v>
      </c>
      <c r="E607" s="94" t="str">
        <f>CONCATENATE(LEFT(D607,5),VLOOKUP(CONCATENATE(N607,"x",O607),'PART NUMBER GUIDE'!$B$9:$C$45,2,FALSE),VLOOKUP(CONCATENATE(P607, V607), 'PART NUMBER GUIDE'!$Q$6:$R$84, 2, FALSE),VLOOKUP(Y607,'PART NUMBER GUIDE'!$J$8:$K$37,2, FALSE),IF(U607="N/A",IF(ABS(S607)&lt;10,"0"&amp;ABS(S607),ABS(S607)),CONCATENATE(LEFT(U607,1),RIGHT(U607,1))), F607, G607)</f>
        <v>MR319785501300</v>
      </c>
      <c r="F607" s="93"/>
      <c r="G607" s="93"/>
      <c r="H607" s="434">
        <v>191682030840</v>
      </c>
      <c r="I607" s="356">
        <v>44755</v>
      </c>
      <c r="J607" s="305" t="s">
        <v>1266</v>
      </c>
      <c r="K607" s="400">
        <v>299</v>
      </c>
      <c r="L607" s="95">
        <f t="shared" ref="L607:L702" si="73">IF(J607="Coming Soon",K607,IF(J607="Active",K607,""))</f>
        <v>299</v>
      </c>
      <c r="M607" s="402"/>
      <c r="N607" s="30" t="s">
        <v>6607</v>
      </c>
      <c r="O607" s="8" t="s">
        <v>6608</v>
      </c>
      <c r="P607" s="105" t="str">
        <f t="shared" si="70"/>
        <v>5x5</v>
      </c>
      <c r="Q607" s="3" t="s">
        <v>6609</v>
      </c>
      <c r="R607" s="30" t="s">
        <v>6609</v>
      </c>
      <c r="S607" s="30">
        <v>0</v>
      </c>
      <c r="T607" s="17" t="s">
        <v>6610</v>
      </c>
      <c r="U607" s="428" t="s">
        <v>85</v>
      </c>
      <c r="V607" s="17">
        <v>71.5</v>
      </c>
      <c r="W607" s="8">
        <v>25.13</v>
      </c>
      <c r="X607" s="52">
        <v>2650</v>
      </c>
      <c r="Y607" s="12" t="s">
        <v>4520</v>
      </c>
      <c r="Z607" s="12" t="s">
        <v>3002</v>
      </c>
      <c r="AA607" s="369" t="str">
        <f t="shared" si="71"/>
        <v>17x8.5, 5x5, 0 OS</v>
      </c>
      <c r="AB607" s="83" t="s">
        <v>5540</v>
      </c>
      <c r="AC607" s="92">
        <f>_xlfn.IFNA(VLOOKUP(AB607,ACCESSORIES!F:K,6,FALSE),"N/A")</f>
        <v>22</v>
      </c>
      <c r="AD607" s="89" t="s">
        <v>85</v>
      </c>
      <c r="AE607" s="82" t="s">
        <v>85</v>
      </c>
      <c r="AF607" s="82" t="s">
        <v>85</v>
      </c>
      <c r="AG607" s="82" t="s">
        <v>85</v>
      </c>
      <c r="AH607" s="9" t="str">
        <f>_xlfn.IFNA(VLOOKUP(AG607,ACCESSORIES!F:K,6,FALSE),"N/A")</f>
        <v>N/A</v>
      </c>
      <c r="AI607" s="14" t="s">
        <v>266</v>
      </c>
      <c r="AJ607" s="84" t="s">
        <v>85</v>
      </c>
      <c r="AK607" s="84" t="s">
        <v>85</v>
      </c>
      <c r="AL607" s="3" t="s">
        <v>85</v>
      </c>
      <c r="AM607" s="3" t="s">
        <v>1276</v>
      </c>
      <c r="AN607" s="3" t="s">
        <v>6624</v>
      </c>
      <c r="AO607" s="37">
        <v>5</v>
      </c>
      <c r="AP607" s="37">
        <v>21</v>
      </c>
      <c r="AQ607" s="37">
        <v>35</v>
      </c>
      <c r="AR607" s="37">
        <v>50</v>
      </c>
      <c r="AS607" s="37">
        <v>209</v>
      </c>
      <c r="AT607" s="431">
        <v>206</v>
      </c>
      <c r="AU607" s="431">
        <v>72</v>
      </c>
      <c r="AV607" s="55">
        <v>40.6</v>
      </c>
      <c r="AW607" s="55">
        <v>40.6</v>
      </c>
      <c r="AX607" s="55">
        <v>33</v>
      </c>
      <c r="AY607" s="3" t="s">
        <v>85</v>
      </c>
      <c r="AZ607" s="104" t="str">
        <f>_xlfn.IFNA(VLOOKUP(AY607,ACCESSORIES!F:K,6,FALSE),"N/A")</f>
        <v>N/A</v>
      </c>
      <c r="BA607" s="3" t="s">
        <v>85</v>
      </c>
      <c r="BB607" s="104" t="str">
        <f>_xlfn.IFNA(VLOOKUP(BA607,ACCESSORIES!F:K,6,FALSE),"N/A")</f>
        <v>N/A</v>
      </c>
      <c r="BC607" s="79">
        <v>29.13</v>
      </c>
      <c r="BD607" s="57">
        <v>19.7</v>
      </c>
      <c r="BE607" s="57">
        <v>19.7</v>
      </c>
      <c r="BF607" s="57">
        <v>11</v>
      </c>
      <c r="BG607" s="82">
        <v>36</v>
      </c>
      <c r="BH607" s="403" t="s">
        <v>3551</v>
      </c>
      <c r="BI607" s="51" t="s">
        <v>4217</v>
      </c>
      <c r="BJ607" s="300"/>
      <c r="BK607" s="300"/>
      <c r="BL607" s="300"/>
      <c r="BM607" s="300"/>
      <c r="BN607" s="298"/>
      <c r="BO607" s="298"/>
      <c r="BP607" s="298"/>
      <c r="BQ607" s="298"/>
      <c r="BR607" s="298"/>
      <c r="BS607" s="298"/>
      <c r="BT607" s="417"/>
      <c r="BU607" s="418"/>
      <c r="BV607" s="417"/>
      <c r="BW607" s="418"/>
      <c r="BX607" s="96" t="str">
        <f t="shared" ref="BX607" si="74">CONCATENATE(IF(J607="Closeout","CLOSEOUT - ",""),D607,", ",N607,"x",O607,", ",IF(U607="N/A","",CONCATENATE(U607,"/")),IF(S607&gt;0,CONCATENATE("+",S607),S607),"mm Offset, ",P607,", ",V607,"mm Centerbore, ",PROPER(Y607),IF(G607="R",", Race Drilled",""),"",IF(BA607="N/A","",CONCATENATE(", w/ ",BA607)))</f>
        <v>MR319, 17x8.5, 0mm Offset, 5x5, 71.5mm Centerbore, Gloss Black</v>
      </c>
      <c r="BY607" s="83" t="s">
        <v>4044</v>
      </c>
      <c r="BZ607" s="83" t="s">
        <v>4045</v>
      </c>
      <c r="CA607" s="83" t="str">
        <f t="shared" ref="CA607:CA702" si="75">C607</f>
        <v>STREET (3XX)</v>
      </c>
    </row>
    <row r="608" spans="1:79" s="39" customFormat="1" ht="15" customHeight="1">
      <c r="A608" s="23">
        <f t="shared" ref="A608:A645" si="76">ROW(B608)-2</f>
        <v>606</v>
      </c>
      <c r="B608" s="4" t="s">
        <v>84</v>
      </c>
      <c r="C608" s="306" t="s">
        <v>1072</v>
      </c>
      <c r="D608" s="306" t="s">
        <v>6628</v>
      </c>
      <c r="E608" s="94" t="str">
        <f>CONCATENATE(LEFT(D608,5),VLOOKUP(CONCATENATE(N608,"x",O608),'PART NUMBER GUIDE'!$B$9:$C$45,2,FALSE),VLOOKUP(CONCATENATE(P608, V608), 'PART NUMBER GUIDE'!$Q$6:$R$84, 2, FALSE),VLOOKUP(Y608,'PART NUMBER GUIDE'!$J$8:$K$37,2, FALSE),IF(U608="N/A",IF(ABS(S608)&lt;10,"0"&amp;ABS(S608),ABS(S608)),CONCATENATE(LEFT(U608,1),RIGHT(U608,1))), F608, G608)</f>
        <v>MR31978550900</v>
      </c>
      <c r="F608" s="93"/>
      <c r="G608" s="93"/>
      <c r="H608" s="434">
        <v>191682032295</v>
      </c>
      <c r="I608" s="356">
        <v>44781</v>
      </c>
      <c r="J608" s="305" t="s">
        <v>1266</v>
      </c>
      <c r="K608" s="400">
        <v>299</v>
      </c>
      <c r="L608" s="95">
        <f t="shared" si="73"/>
        <v>299</v>
      </c>
      <c r="M608" s="402"/>
      <c r="N608" s="30" t="s">
        <v>6607</v>
      </c>
      <c r="O608" s="8" t="s">
        <v>6608</v>
      </c>
      <c r="P608" s="105" t="str">
        <f t="shared" si="70"/>
        <v>5x5</v>
      </c>
      <c r="Q608" s="3" t="s">
        <v>6609</v>
      </c>
      <c r="R608" s="30" t="s">
        <v>6609</v>
      </c>
      <c r="S608" s="30">
        <v>0</v>
      </c>
      <c r="T608" s="17" t="s">
        <v>6610</v>
      </c>
      <c r="U608" s="428" t="s">
        <v>85</v>
      </c>
      <c r="V608" s="17">
        <v>71.5</v>
      </c>
      <c r="W608" s="8">
        <v>25.13</v>
      </c>
      <c r="X608" s="52">
        <v>2650</v>
      </c>
      <c r="Y608" s="12" t="s">
        <v>2312</v>
      </c>
      <c r="Z608" s="12" t="s">
        <v>3003</v>
      </c>
      <c r="AA608" s="369" t="str">
        <f t="shared" si="71"/>
        <v>17x8.5, 5x5, 0 OS</v>
      </c>
      <c r="AB608" s="83" t="s">
        <v>6413</v>
      </c>
      <c r="AC608" s="92">
        <f>_xlfn.IFNA(VLOOKUP(AB608,ACCESSORIES!F:K,6,FALSE),"N/A")</f>
        <v>22</v>
      </c>
      <c r="AD608" s="89" t="s">
        <v>85</v>
      </c>
      <c r="AE608" s="82" t="s">
        <v>85</v>
      </c>
      <c r="AF608" s="82" t="s">
        <v>85</v>
      </c>
      <c r="AG608" s="82" t="s">
        <v>85</v>
      </c>
      <c r="AH608" s="9" t="str">
        <f>_xlfn.IFNA(VLOOKUP(AG608,ACCESSORIES!F:K,6,FALSE),"N/A")</f>
        <v>N/A</v>
      </c>
      <c r="AI608" s="14" t="s">
        <v>266</v>
      </c>
      <c r="AJ608" s="84" t="s">
        <v>85</v>
      </c>
      <c r="AK608" s="84" t="s">
        <v>85</v>
      </c>
      <c r="AL608" s="3" t="s">
        <v>85</v>
      </c>
      <c r="AM608" s="3" t="s">
        <v>1276</v>
      </c>
      <c r="AN608" s="3" t="s">
        <v>6624</v>
      </c>
      <c r="AO608" s="37">
        <v>5</v>
      </c>
      <c r="AP608" s="37">
        <v>21</v>
      </c>
      <c r="AQ608" s="37">
        <v>35</v>
      </c>
      <c r="AR608" s="37">
        <v>50</v>
      </c>
      <c r="AS608" s="37">
        <v>209</v>
      </c>
      <c r="AT608" s="431">
        <v>206</v>
      </c>
      <c r="AU608" s="431">
        <v>71.5</v>
      </c>
      <c r="AV608" s="55">
        <v>40.6</v>
      </c>
      <c r="AW608" s="55">
        <v>40.6</v>
      </c>
      <c r="AX608" s="55">
        <v>33</v>
      </c>
      <c r="AY608" s="3" t="s">
        <v>85</v>
      </c>
      <c r="AZ608" s="104" t="str">
        <f>_xlfn.IFNA(VLOOKUP(AY608,ACCESSORIES!F:K,6,FALSE),"N/A")</f>
        <v>N/A</v>
      </c>
      <c r="BA608" s="3" t="s">
        <v>85</v>
      </c>
      <c r="BB608" s="104" t="str">
        <f>_xlfn.IFNA(VLOOKUP(BA608,ACCESSORIES!F:K,6,FALSE),"N/A")</f>
        <v>N/A</v>
      </c>
      <c r="BC608" s="79">
        <v>29.13</v>
      </c>
      <c r="BD608" s="57">
        <v>19.7</v>
      </c>
      <c r="BE608" s="57">
        <v>19.7</v>
      </c>
      <c r="BF608" s="57">
        <v>11</v>
      </c>
      <c r="BG608" s="82">
        <v>36</v>
      </c>
      <c r="BH608" s="403" t="s">
        <v>3551</v>
      </c>
      <c r="BI608" s="51" t="s">
        <v>4217</v>
      </c>
      <c r="BJ608" s="300"/>
      <c r="BK608" s="300"/>
      <c r="BL608" s="300"/>
      <c r="BM608" s="300"/>
      <c r="BN608" s="298"/>
      <c r="BO608" s="298"/>
      <c r="BP608" s="298"/>
      <c r="BQ608" s="298"/>
      <c r="BR608" s="298"/>
      <c r="BS608" s="298"/>
      <c r="BT608" s="417"/>
      <c r="BU608" s="418"/>
      <c r="BV608" s="417"/>
      <c r="BW608" s="418"/>
      <c r="BX608" s="96" t="str">
        <f t="shared" ref="BX608:BX645" si="77">CONCATENATE(IF(J608="Closeout","CLOSEOUT - ",""),D608,", ",N608,"x",O608,", ",IF(U608="N/A","",CONCATENATE(U608,"/")),IF(S608&gt;0,CONCATENATE("+",S608),S608),"mm Offset, ",P608,", ",V608,"mm Centerbore, ",PROPER(Y608),IF(G608="R",", Race Drilled",""),"",IF(BA608="N/A","",CONCATENATE(", w/ ",BA608)))</f>
        <v>MR319, 17x8.5, 0mm Offset, 5x5, 71.5mm Centerbore, Method Bronze</v>
      </c>
      <c r="BY608" s="83" t="s">
        <v>4044</v>
      </c>
      <c r="BZ608" s="83" t="s">
        <v>4045</v>
      </c>
      <c r="CA608" s="83" t="str">
        <f t="shared" ref="CA608:CA645" si="78">C608</f>
        <v>STREET (3XX)</v>
      </c>
    </row>
    <row r="609" spans="1:79" s="39" customFormat="1" ht="15" customHeight="1">
      <c r="A609" s="23">
        <f t="shared" si="76"/>
        <v>607</v>
      </c>
      <c r="B609" s="4" t="s">
        <v>84</v>
      </c>
      <c r="C609" s="306" t="s">
        <v>1072</v>
      </c>
      <c r="D609" s="306" t="s">
        <v>6628</v>
      </c>
      <c r="E609" s="94" t="str">
        <f>CONCATENATE(LEFT(D609,5),VLOOKUP(CONCATENATE(N609,"x",O609),'PART NUMBER GUIDE'!$B$9:$C$45,2,FALSE),VLOOKUP(CONCATENATE(P609, V609), 'PART NUMBER GUIDE'!$Q$6:$R$84, 2, FALSE),VLOOKUP(Y609,'PART NUMBER GUIDE'!$J$8:$K$37,2, FALSE),IF(U609="N/A",IF(ABS(S609)&lt;10,"0"&amp;ABS(S609),ABS(S609)),CONCATENATE(LEFT(U609,1),RIGHT(U609,1))), F609, G609)</f>
        <v>MR319785581300</v>
      </c>
      <c r="F609" s="93"/>
      <c r="G609" s="93"/>
      <c r="H609" s="434">
        <v>191682030857</v>
      </c>
      <c r="I609" s="356">
        <v>44755</v>
      </c>
      <c r="J609" s="305" t="s">
        <v>1266</v>
      </c>
      <c r="K609" s="400">
        <v>299</v>
      </c>
      <c r="L609" s="95">
        <f t="shared" si="73"/>
        <v>299</v>
      </c>
      <c r="M609" s="402"/>
      <c r="N609" s="30" t="s">
        <v>6607</v>
      </c>
      <c r="O609" s="8" t="s">
        <v>6608</v>
      </c>
      <c r="P609" s="105" t="str">
        <f t="shared" si="70"/>
        <v>5x150</v>
      </c>
      <c r="Q609" s="3" t="s">
        <v>6609</v>
      </c>
      <c r="R609" s="30" t="s">
        <v>6611</v>
      </c>
      <c r="S609" s="30">
        <v>0</v>
      </c>
      <c r="T609" s="17" t="s">
        <v>6610</v>
      </c>
      <c r="U609" s="428" t="s">
        <v>85</v>
      </c>
      <c r="V609" s="17">
        <v>110.5</v>
      </c>
      <c r="W609" s="8">
        <v>25.13</v>
      </c>
      <c r="X609" s="52">
        <v>2650</v>
      </c>
      <c r="Y609" s="12" t="s">
        <v>4520</v>
      </c>
      <c r="Z609" s="12" t="s">
        <v>3002</v>
      </c>
      <c r="AA609" s="369" t="str">
        <f t="shared" si="71"/>
        <v>17x8.5, 5x150, 0 OS</v>
      </c>
      <c r="AB609" s="83" t="s">
        <v>5543</v>
      </c>
      <c r="AC609" s="92">
        <f>_xlfn.IFNA(VLOOKUP(AB609,ACCESSORIES!F:K,6,FALSE),"N/A")</f>
        <v>22</v>
      </c>
      <c r="AD609" s="89" t="s">
        <v>85</v>
      </c>
      <c r="AE609" s="82" t="s">
        <v>85</v>
      </c>
      <c r="AF609" s="82" t="s">
        <v>85</v>
      </c>
      <c r="AG609" s="82" t="s">
        <v>85</v>
      </c>
      <c r="AH609" s="9" t="str">
        <f>_xlfn.IFNA(VLOOKUP(AG609,ACCESSORIES!F:K,6,FALSE),"N/A")</f>
        <v>N/A</v>
      </c>
      <c r="AI609" s="14" t="s">
        <v>266</v>
      </c>
      <c r="AJ609" s="84" t="s">
        <v>85</v>
      </c>
      <c r="AK609" s="84" t="s">
        <v>85</v>
      </c>
      <c r="AL609" s="3" t="s">
        <v>85</v>
      </c>
      <c r="AM609" s="3" t="s">
        <v>1276</v>
      </c>
      <c r="AN609" s="3" t="s">
        <v>6625</v>
      </c>
      <c r="AO609" s="37">
        <v>3</v>
      </c>
      <c r="AP609" s="37">
        <v>15</v>
      </c>
      <c r="AQ609" s="37">
        <v>34</v>
      </c>
      <c r="AR609" s="37">
        <v>50</v>
      </c>
      <c r="AS609" s="37">
        <v>209</v>
      </c>
      <c r="AT609" s="431">
        <v>206</v>
      </c>
      <c r="AU609" s="431">
        <v>110.5</v>
      </c>
      <c r="AV609" s="55">
        <v>43</v>
      </c>
      <c r="AW609" s="55">
        <v>43</v>
      </c>
      <c r="AX609" s="55">
        <v>33</v>
      </c>
      <c r="AY609" s="3" t="s">
        <v>85</v>
      </c>
      <c r="AZ609" s="104" t="str">
        <f>_xlfn.IFNA(VLOOKUP(AY609,ACCESSORIES!F:K,6,FALSE),"N/A")</f>
        <v>N/A</v>
      </c>
      <c r="BA609" s="3" t="s">
        <v>85</v>
      </c>
      <c r="BB609" s="104" t="str">
        <f>_xlfn.IFNA(VLOOKUP(BA609,ACCESSORIES!F:K,6,FALSE),"N/A")</f>
        <v>N/A</v>
      </c>
      <c r="BC609" s="79">
        <v>29.13</v>
      </c>
      <c r="BD609" s="57">
        <v>19.7</v>
      </c>
      <c r="BE609" s="57">
        <v>19.7</v>
      </c>
      <c r="BF609" s="57">
        <v>11</v>
      </c>
      <c r="BG609" s="82">
        <v>36</v>
      </c>
      <c r="BH609" s="403" t="s">
        <v>3551</v>
      </c>
      <c r="BI609" s="51" t="s">
        <v>4217</v>
      </c>
      <c r="BJ609" s="300"/>
      <c r="BK609" s="300"/>
      <c r="BL609" s="300"/>
      <c r="BM609" s="300"/>
      <c r="BN609" s="298"/>
      <c r="BO609" s="298"/>
      <c r="BP609" s="298"/>
      <c r="BQ609" s="298"/>
      <c r="BR609" s="298"/>
      <c r="BS609" s="298"/>
      <c r="BT609" s="417"/>
      <c r="BU609" s="418"/>
      <c r="BV609" s="417"/>
      <c r="BW609" s="418"/>
      <c r="BX609" s="96" t="str">
        <f t="shared" si="77"/>
        <v>MR319, 17x8.5, 0mm Offset, 5x150, 110.5mm Centerbore, Gloss Black</v>
      </c>
      <c r="BY609" s="83" t="s">
        <v>4044</v>
      </c>
      <c r="BZ609" s="83" t="s">
        <v>4045</v>
      </c>
      <c r="CA609" s="83" t="str">
        <f t="shared" si="78"/>
        <v>STREET (3XX)</v>
      </c>
    </row>
    <row r="610" spans="1:79" s="39" customFormat="1" ht="15" customHeight="1">
      <c r="A610" s="23">
        <f t="shared" si="76"/>
        <v>608</v>
      </c>
      <c r="B610" s="4" t="s">
        <v>84</v>
      </c>
      <c r="C610" s="306" t="s">
        <v>1072</v>
      </c>
      <c r="D610" s="306" t="s">
        <v>6628</v>
      </c>
      <c r="E610" s="94" t="str">
        <f>CONCATENATE(LEFT(D610,5),VLOOKUP(CONCATENATE(N610,"x",O610),'PART NUMBER GUIDE'!$B$9:$C$45,2,FALSE),VLOOKUP(CONCATENATE(P610, V610), 'PART NUMBER GUIDE'!$Q$6:$R$84, 2, FALSE),VLOOKUP(Y610,'PART NUMBER GUIDE'!$J$8:$K$37,2, FALSE),IF(U610="N/A",IF(ABS(S610)&lt;10,"0"&amp;ABS(S610),ABS(S610)),CONCATENATE(LEFT(U610,1),RIGHT(U610,1))), F610, G610)</f>
        <v>MR31978558900</v>
      </c>
      <c r="F610" s="93"/>
      <c r="G610" s="93"/>
      <c r="H610" s="434">
        <v>191682032301</v>
      </c>
      <c r="I610" s="356">
        <v>44781</v>
      </c>
      <c r="J610" s="305" t="s">
        <v>1266</v>
      </c>
      <c r="K610" s="400">
        <v>299</v>
      </c>
      <c r="L610" s="95">
        <f t="shared" si="73"/>
        <v>299</v>
      </c>
      <c r="M610" s="402"/>
      <c r="N610" s="30" t="s">
        <v>6607</v>
      </c>
      <c r="O610" s="8" t="s">
        <v>6608</v>
      </c>
      <c r="P610" s="105" t="str">
        <f t="shared" si="70"/>
        <v>5x150</v>
      </c>
      <c r="Q610" s="3" t="s">
        <v>6609</v>
      </c>
      <c r="R610" s="30" t="s">
        <v>6611</v>
      </c>
      <c r="S610" s="30">
        <v>0</v>
      </c>
      <c r="T610" s="17" t="s">
        <v>6610</v>
      </c>
      <c r="U610" s="428" t="s">
        <v>85</v>
      </c>
      <c r="V610" s="17">
        <v>110.5</v>
      </c>
      <c r="W610" s="8">
        <v>25.13</v>
      </c>
      <c r="X610" s="52">
        <v>2650</v>
      </c>
      <c r="Y610" s="12" t="s">
        <v>2312</v>
      </c>
      <c r="Z610" s="12" t="s">
        <v>3003</v>
      </c>
      <c r="AA610" s="369" t="str">
        <f t="shared" si="71"/>
        <v>17x8.5, 5x150, 0 OS</v>
      </c>
      <c r="AB610" s="83" t="s">
        <v>6416</v>
      </c>
      <c r="AC610" s="92">
        <f>_xlfn.IFNA(VLOOKUP(AB610,ACCESSORIES!F:K,6,FALSE),"N/A")</f>
        <v>22</v>
      </c>
      <c r="AD610" s="89" t="s">
        <v>85</v>
      </c>
      <c r="AE610" s="82" t="s">
        <v>85</v>
      </c>
      <c r="AF610" s="82" t="s">
        <v>85</v>
      </c>
      <c r="AG610" s="82" t="s">
        <v>85</v>
      </c>
      <c r="AH610" s="9" t="str">
        <f>_xlfn.IFNA(VLOOKUP(AG610,ACCESSORIES!F:K,6,FALSE),"N/A")</f>
        <v>N/A</v>
      </c>
      <c r="AI610" s="14" t="s">
        <v>266</v>
      </c>
      <c r="AJ610" s="84" t="s">
        <v>85</v>
      </c>
      <c r="AK610" s="84" t="s">
        <v>85</v>
      </c>
      <c r="AL610" s="3" t="s">
        <v>85</v>
      </c>
      <c r="AM610" s="3" t="s">
        <v>1276</v>
      </c>
      <c r="AN610" s="3" t="s">
        <v>6625</v>
      </c>
      <c r="AO610" s="37">
        <v>3</v>
      </c>
      <c r="AP610" s="37">
        <v>15</v>
      </c>
      <c r="AQ610" s="37">
        <v>34</v>
      </c>
      <c r="AR610" s="37">
        <v>50</v>
      </c>
      <c r="AS610" s="37">
        <v>209</v>
      </c>
      <c r="AT610" s="431">
        <v>206</v>
      </c>
      <c r="AU610" s="431">
        <v>110.5</v>
      </c>
      <c r="AV610" s="55">
        <v>43</v>
      </c>
      <c r="AW610" s="55">
        <v>43</v>
      </c>
      <c r="AX610" s="55">
        <v>33</v>
      </c>
      <c r="AY610" s="3" t="s">
        <v>85</v>
      </c>
      <c r="AZ610" s="104" t="str">
        <f>_xlfn.IFNA(VLOOKUP(AY610,ACCESSORIES!F:K,6,FALSE),"N/A")</f>
        <v>N/A</v>
      </c>
      <c r="BA610" s="3" t="s">
        <v>85</v>
      </c>
      <c r="BB610" s="104" t="str">
        <f>_xlfn.IFNA(VLOOKUP(BA610,ACCESSORIES!F:K,6,FALSE),"N/A")</f>
        <v>N/A</v>
      </c>
      <c r="BC610" s="79">
        <v>29.13</v>
      </c>
      <c r="BD610" s="57">
        <v>19.7</v>
      </c>
      <c r="BE610" s="57">
        <v>19.7</v>
      </c>
      <c r="BF610" s="57">
        <v>11</v>
      </c>
      <c r="BG610" s="82">
        <v>36</v>
      </c>
      <c r="BH610" s="403" t="s">
        <v>3551</v>
      </c>
      <c r="BI610" s="51" t="s">
        <v>4217</v>
      </c>
      <c r="BJ610" s="300"/>
      <c r="BK610" s="300"/>
      <c r="BL610" s="300"/>
      <c r="BM610" s="300"/>
      <c r="BN610" s="298"/>
      <c r="BO610" s="298"/>
      <c r="BP610" s="298"/>
      <c r="BQ610" s="298"/>
      <c r="BR610" s="298"/>
      <c r="BS610" s="298"/>
      <c r="BT610" s="417"/>
      <c r="BU610" s="418"/>
      <c r="BV610" s="417"/>
      <c r="BW610" s="418"/>
      <c r="BX610" s="96" t="str">
        <f t="shared" si="77"/>
        <v>MR319, 17x8.5, 0mm Offset, 5x150, 110.5mm Centerbore, Method Bronze</v>
      </c>
      <c r="BY610" s="83" t="s">
        <v>4044</v>
      </c>
      <c r="BZ610" s="83" t="s">
        <v>4045</v>
      </c>
      <c r="CA610" s="83" t="str">
        <f t="shared" si="78"/>
        <v>STREET (3XX)</v>
      </c>
    </row>
    <row r="611" spans="1:79" s="39" customFormat="1" ht="15" customHeight="1">
      <c r="A611" s="23">
        <f t="shared" si="76"/>
        <v>609</v>
      </c>
      <c r="B611" s="4" t="s">
        <v>84</v>
      </c>
      <c r="C611" s="306" t="s">
        <v>1072</v>
      </c>
      <c r="D611" s="306" t="s">
        <v>6628</v>
      </c>
      <c r="E611" s="94" t="str">
        <f>CONCATENATE(LEFT(D611,5),VLOOKUP(CONCATENATE(N611,"x",O611),'PART NUMBER GUIDE'!$B$9:$C$45,2,FALSE),VLOOKUP(CONCATENATE(P611, V611), 'PART NUMBER GUIDE'!$Q$6:$R$84, 2, FALSE),VLOOKUP(Y611,'PART NUMBER GUIDE'!$J$8:$K$37,2, FALSE),IF(U611="N/A",IF(ABS(S611)&lt;10,"0"&amp;ABS(S611),ABS(S611)),CONCATENATE(LEFT(U611,1),RIGHT(U611,1))), F611, G611)</f>
        <v>MR319785551300</v>
      </c>
      <c r="F611" s="93"/>
      <c r="G611" s="93"/>
      <c r="H611" s="434">
        <v>191682030871</v>
      </c>
      <c r="I611" s="356">
        <v>44755</v>
      </c>
      <c r="J611" s="305" t="s">
        <v>1266</v>
      </c>
      <c r="K611" s="400">
        <v>299</v>
      </c>
      <c r="L611" s="95">
        <f t="shared" si="73"/>
        <v>299</v>
      </c>
      <c r="M611" s="402"/>
      <c r="N611" s="30" t="s">
        <v>6607</v>
      </c>
      <c r="O611" s="8" t="s">
        <v>6608</v>
      </c>
      <c r="P611" s="105" t="str">
        <f t="shared" si="70"/>
        <v>5x5.5</v>
      </c>
      <c r="Q611" s="3" t="s">
        <v>6609</v>
      </c>
      <c r="R611" s="30" t="s">
        <v>6612</v>
      </c>
      <c r="S611" s="30">
        <v>0</v>
      </c>
      <c r="T611" s="17" t="s">
        <v>6610</v>
      </c>
      <c r="U611" s="428" t="s">
        <v>85</v>
      </c>
      <c r="V611" s="17">
        <v>108</v>
      </c>
      <c r="W611" s="8">
        <v>25.13</v>
      </c>
      <c r="X611" s="52">
        <v>2650</v>
      </c>
      <c r="Y611" s="12" t="s">
        <v>4520</v>
      </c>
      <c r="Z611" s="12" t="s">
        <v>3002</v>
      </c>
      <c r="AA611" s="369" t="str">
        <f t="shared" si="71"/>
        <v>17x8.5, 5x5.5, 0 OS</v>
      </c>
      <c r="AB611" s="83" t="s">
        <v>5543</v>
      </c>
      <c r="AC611" s="92">
        <f>_xlfn.IFNA(VLOOKUP(AB611,ACCESSORIES!F:K,6,FALSE),"N/A")</f>
        <v>22</v>
      </c>
      <c r="AD611" s="89" t="s">
        <v>85</v>
      </c>
      <c r="AE611" s="82" t="s">
        <v>85</v>
      </c>
      <c r="AF611" s="82" t="s">
        <v>85</v>
      </c>
      <c r="AG611" s="82" t="s">
        <v>85</v>
      </c>
      <c r="AH611" s="9" t="str">
        <f>_xlfn.IFNA(VLOOKUP(AG611,ACCESSORIES!F:K,6,FALSE),"N/A")</f>
        <v>N/A</v>
      </c>
      <c r="AI611" s="14" t="s">
        <v>266</v>
      </c>
      <c r="AJ611" s="84" t="s">
        <v>85</v>
      </c>
      <c r="AK611" s="84" t="s">
        <v>85</v>
      </c>
      <c r="AL611" s="3" t="s">
        <v>85</v>
      </c>
      <c r="AM611" s="3" t="s">
        <v>1276</v>
      </c>
      <c r="AN611" s="3" t="s">
        <v>6624</v>
      </c>
      <c r="AO611" s="37">
        <v>5</v>
      </c>
      <c r="AP611" s="37">
        <v>21</v>
      </c>
      <c r="AQ611" s="37">
        <v>35</v>
      </c>
      <c r="AR611" s="37">
        <v>50</v>
      </c>
      <c r="AS611" s="37">
        <v>209</v>
      </c>
      <c r="AT611" s="431">
        <v>206</v>
      </c>
      <c r="AU611" s="431">
        <v>108</v>
      </c>
      <c r="AV611" s="55">
        <v>43</v>
      </c>
      <c r="AW611" s="55">
        <v>43</v>
      </c>
      <c r="AX611" s="55">
        <v>33</v>
      </c>
      <c r="AY611" s="3" t="s">
        <v>85</v>
      </c>
      <c r="AZ611" s="104" t="str">
        <f>_xlfn.IFNA(VLOOKUP(AY611,ACCESSORIES!F:K,6,FALSE),"N/A")</f>
        <v>N/A</v>
      </c>
      <c r="BA611" s="3" t="s">
        <v>85</v>
      </c>
      <c r="BB611" s="104" t="str">
        <f>_xlfn.IFNA(VLOOKUP(BA611,ACCESSORIES!F:K,6,FALSE),"N/A")</f>
        <v>N/A</v>
      </c>
      <c r="BC611" s="79">
        <v>29.13</v>
      </c>
      <c r="BD611" s="57">
        <v>19.7</v>
      </c>
      <c r="BE611" s="57">
        <v>19.7</v>
      </c>
      <c r="BF611" s="57">
        <v>11</v>
      </c>
      <c r="BG611" s="82">
        <v>36</v>
      </c>
      <c r="BH611" s="403" t="s">
        <v>3551</v>
      </c>
      <c r="BI611" s="51" t="s">
        <v>4217</v>
      </c>
      <c r="BJ611" s="300"/>
      <c r="BK611" s="300"/>
      <c r="BL611" s="300"/>
      <c r="BM611" s="300"/>
      <c r="BN611" s="298"/>
      <c r="BO611" s="298"/>
      <c r="BP611" s="298"/>
      <c r="BQ611" s="298"/>
      <c r="BR611" s="298"/>
      <c r="BS611" s="298"/>
      <c r="BT611" s="417"/>
      <c r="BU611" s="418"/>
      <c r="BV611" s="417"/>
      <c r="BW611" s="418"/>
      <c r="BX611" s="96" t="str">
        <f t="shared" si="77"/>
        <v>MR319, 17x8.5, 0mm Offset, 5x5.5, 108mm Centerbore, Gloss Black</v>
      </c>
      <c r="BY611" s="83" t="s">
        <v>4044</v>
      </c>
      <c r="BZ611" s="83" t="s">
        <v>4045</v>
      </c>
      <c r="CA611" s="83" t="str">
        <f t="shared" si="78"/>
        <v>STREET (3XX)</v>
      </c>
    </row>
    <row r="612" spans="1:79" s="39" customFormat="1" ht="15" customHeight="1">
      <c r="A612" s="23">
        <f t="shared" si="76"/>
        <v>610</v>
      </c>
      <c r="B612" s="4" t="s">
        <v>84</v>
      </c>
      <c r="C612" s="306" t="s">
        <v>1072</v>
      </c>
      <c r="D612" s="306" t="s">
        <v>6628</v>
      </c>
      <c r="E612" s="94" t="str">
        <f>CONCATENATE(LEFT(D612,5),VLOOKUP(CONCATENATE(N612,"x",O612),'PART NUMBER GUIDE'!$B$9:$C$45,2,FALSE),VLOOKUP(CONCATENATE(P612, V612), 'PART NUMBER GUIDE'!$Q$6:$R$84, 2, FALSE),VLOOKUP(Y612,'PART NUMBER GUIDE'!$J$8:$K$37,2, FALSE),IF(U612="N/A",IF(ABS(S612)&lt;10,"0"&amp;ABS(S612),ABS(S612)),CONCATENATE(LEFT(U612,1),RIGHT(U612,1))), F612, G612)</f>
        <v>MR31978555900</v>
      </c>
      <c r="F612" s="93"/>
      <c r="G612" s="93"/>
      <c r="H612" s="434">
        <v>191682032318</v>
      </c>
      <c r="I612" s="356">
        <v>44781</v>
      </c>
      <c r="J612" s="305" t="s">
        <v>1266</v>
      </c>
      <c r="K612" s="400">
        <v>299</v>
      </c>
      <c r="L612" s="95">
        <f t="shared" si="73"/>
        <v>299</v>
      </c>
      <c r="M612" s="402"/>
      <c r="N612" s="30" t="s">
        <v>6607</v>
      </c>
      <c r="O612" s="8" t="s">
        <v>6608</v>
      </c>
      <c r="P612" s="105" t="str">
        <f t="shared" si="70"/>
        <v>5x5.5</v>
      </c>
      <c r="Q612" s="3" t="s">
        <v>6609</v>
      </c>
      <c r="R612" s="30" t="s">
        <v>6612</v>
      </c>
      <c r="S612" s="30">
        <v>0</v>
      </c>
      <c r="T612" s="17" t="s">
        <v>6610</v>
      </c>
      <c r="U612" s="428" t="s">
        <v>85</v>
      </c>
      <c r="V612" s="17">
        <v>108</v>
      </c>
      <c r="W612" s="8">
        <v>25.13</v>
      </c>
      <c r="X612" s="52">
        <v>2650</v>
      </c>
      <c r="Y612" s="12" t="s">
        <v>2312</v>
      </c>
      <c r="Z612" s="12" t="s">
        <v>3003</v>
      </c>
      <c r="AA612" s="369" t="str">
        <f t="shared" si="71"/>
        <v>17x8.5, 5x5.5, 0 OS</v>
      </c>
      <c r="AB612" s="83" t="s">
        <v>6416</v>
      </c>
      <c r="AC612" s="92">
        <f>_xlfn.IFNA(VLOOKUP(AB612,ACCESSORIES!F:K,6,FALSE),"N/A")</f>
        <v>22</v>
      </c>
      <c r="AD612" s="89" t="s">
        <v>85</v>
      </c>
      <c r="AE612" s="82" t="s">
        <v>85</v>
      </c>
      <c r="AF612" s="82" t="s">
        <v>85</v>
      </c>
      <c r="AG612" s="82" t="s">
        <v>85</v>
      </c>
      <c r="AH612" s="9" t="str">
        <f>_xlfn.IFNA(VLOOKUP(AG612,ACCESSORIES!F:K,6,FALSE),"N/A")</f>
        <v>N/A</v>
      </c>
      <c r="AI612" s="14" t="s">
        <v>266</v>
      </c>
      <c r="AJ612" s="84" t="s">
        <v>85</v>
      </c>
      <c r="AK612" s="84" t="s">
        <v>85</v>
      </c>
      <c r="AL612" s="3" t="s">
        <v>85</v>
      </c>
      <c r="AM612" s="3" t="s">
        <v>1276</v>
      </c>
      <c r="AN612" s="3" t="s">
        <v>6624</v>
      </c>
      <c r="AO612" s="37">
        <v>5</v>
      </c>
      <c r="AP612" s="37">
        <v>21</v>
      </c>
      <c r="AQ612" s="37">
        <v>35</v>
      </c>
      <c r="AR612" s="37">
        <v>50</v>
      </c>
      <c r="AS612" s="37">
        <v>209</v>
      </c>
      <c r="AT612" s="431">
        <v>206</v>
      </c>
      <c r="AU612" s="431">
        <v>108</v>
      </c>
      <c r="AV612" s="55">
        <v>43</v>
      </c>
      <c r="AW612" s="55">
        <v>43</v>
      </c>
      <c r="AX612" s="55">
        <v>33</v>
      </c>
      <c r="AY612" s="3" t="s">
        <v>85</v>
      </c>
      <c r="AZ612" s="104" t="str">
        <f>_xlfn.IFNA(VLOOKUP(AY612,ACCESSORIES!F:K,6,FALSE),"N/A")</f>
        <v>N/A</v>
      </c>
      <c r="BA612" s="3" t="s">
        <v>85</v>
      </c>
      <c r="BB612" s="104" t="str">
        <f>_xlfn.IFNA(VLOOKUP(BA612,ACCESSORIES!F:K,6,FALSE),"N/A")</f>
        <v>N/A</v>
      </c>
      <c r="BC612" s="79">
        <v>29.13</v>
      </c>
      <c r="BD612" s="57">
        <v>19.7</v>
      </c>
      <c r="BE612" s="57">
        <v>19.7</v>
      </c>
      <c r="BF612" s="57">
        <v>11</v>
      </c>
      <c r="BG612" s="82">
        <v>36</v>
      </c>
      <c r="BH612" s="403" t="s">
        <v>3551</v>
      </c>
      <c r="BI612" s="51" t="s">
        <v>4217</v>
      </c>
      <c r="BJ612" s="300"/>
      <c r="BK612" s="300"/>
      <c r="BL612" s="300"/>
      <c r="BM612" s="300"/>
      <c r="BN612" s="298"/>
      <c r="BO612" s="298"/>
      <c r="BP612" s="298"/>
      <c r="BQ612" s="298"/>
      <c r="BR612" s="298"/>
      <c r="BS612" s="298"/>
      <c r="BT612" s="417"/>
      <c r="BU612" s="418"/>
      <c r="BV612" s="417"/>
      <c r="BW612" s="418"/>
      <c r="BX612" s="96" t="str">
        <f t="shared" si="77"/>
        <v>MR319, 17x8.5, 0mm Offset, 5x5.5, 108mm Centerbore, Method Bronze</v>
      </c>
      <c r="BY612" s="83" t="s">
        <v>4044</v>
      </c>
      <c r="BZ612" s="83" t="s">
        <v>4045</v>
      </c>
      <c r="CA612" s="83" t="str">
        <f t="shared" si="78"/>
        <v>STREET (3XX)</v>
      </c>
    </row>
    <row r="613" spans="1:79" s="39" customFormat="1" ht="15" customHeight="1">
      <c r="A613" s="23">
        <f t="shared" si="76"/>
        <v>611</v>
      </c>
      <c r="B613" s="4" t="s">
        <v>84</v>
      </c>
      <c r="C613" s="306" t="s">
        <v>1072</v>
      </c>
      <c r="D613" s="306" t="s">
        <v>6628</v>
      </c>
      <c r="E613" s="94" t="str">
        <f>CONCATENATE(LEFT(D613,5),VLOOKUP(CONCATENATE(N613,"x",O613),'PART NUMBER GUIDE'!$B$9:$C$45,2,FALSE),VLOOKUP(CONCATENATE(P613, V613), 'PART NUMBER GUIDE'!$Q$6:$R$84, 2, FALSE),VLOOKUP(Y613,'PART NUMBER GUIDE'!$J$8:$K$37,2, FALSE),IF(U613="N/A",IF(ABS(S613)&lt;10,"0"&amp;ABS(S613),ABS(S613)),CONCATENATE(LEFT(U613,1),RIGHT(U613,1))), F613, G613)</f>
        <v>MR319785621300</v>
      </c>
      <c r="F613" s="93"/>
      <c r="G613" s="93"/>
      <c r="H613" s="434">
        <v>191682030888</v>
      </c>
      <c r="I613" s="356">
        <v>44755</v>
      </c>
      <c r="J613" s="305" t="s">
        <v>1266</v>
      </c>
      <c r="K613" s="400">
        <v>299</v>
      </c>
      <c r="L613" s="95">
        <f t="shared" si="73"/>
        <v>299</v>
      </c>
      <c r="M613" s="402"/>
      <c r="N613" s="30" t="s">
        <v>6607</v>
      </c>
      <c r="O613" s="8" t="s">
        <v>6608</v>
      </c>
      <c r="P613" s="105" t="str">
        <f t="shared" si="70"/>
        <v>6x120</v>
      </c>
      <c r="Q613" s="3" t="s">
        <v>6613</v>
      </c>
      <c r="R613" s="30" t="s">
        <v>6614</v>
      </c>
      <c r="S613" s="30">
        <v>0</v>
      </c>
      <c r="T613" s="17" t="s">
        <v>6610</v>
      </c>
      <c r="U613" s="428" t="s">
        <v>85</v>
      </c>
      <c r="V613" s="17">
        <v>67</v>
      </c>
      <c r="W613" s="8">
        <v>25.13</v>
      </c>
      <c r="X613" s="52">
        <v>2650</v>
      </c>
      <c r="Y613" s="12" t="s">
        <v>4520</v>
      </c>
      <c r="Z613" s="12" t="s">
        <v>3002</v>
      </c>
      <c r="AA613" s="369" t="str">
        <f t="shared" si="71"/>
        <v>17x8.5, 6x120, 0 OS</v>
      </c>
      <c r="AB613" s="83" t="s">
        <v>5540</v>
      </c>
      <c r="AC613" s="92">
        <f>_xlfn.IFNA(VLOOKUP(AB613,ACCESSORIES!F:K,6,FALSE),"N/A")</f>
        <v>22</v>
      </c>
      <c r="AD613" s="89" t="s">
        <v>85</v>
      </c>
      <c r="AE613" s="82" t="s">
        <v>85</v>
      </c>
      <c r="AF613" s="82" t="s">
        <v>85</v>
      </c>
      <c r="AG613" s="82" t="s">
        <v>85</v>
      </c>
      <c r="AH613" s="9" t="str">
        <f>_xlfn.IFNA(VLOOKUP(AG613,ACCESSORIES!F:K,6,FALSE),"N/A")</f>
        <v>N/A</v>
      </c>
      <c r="AI613" s="14" t="s">
        <v>266</v>
      </c>
      <c r="AJ613" s="84" t="s">
        <v>85</v>
      </c>
      <c r="AK613" s="84" t="s">
        <v>85</v>
      </c>
      <c r="AL613" s="3" t="s">
        <v>85</v>
      </c>
      <c r="AM613" s="3" t="s">
        <v>1276</v>
      </c>
      <c r="AN613" s="3" t="s">
        <v>6620</v>
      </c>
      <c r="AO613" s="37">
        <v>10</v>
      </c>
      <c r="AP613" s="37">
        <v>23</v>
      </c>
      <c r="AQ613" s="37">
        <v>35</v>
      </c>
      <c r="AR613" s="37">
        <v>50</v>
      </c>
      <c r="AS613" s="37">
        <v>209</v>
      </c>
      <c r="AT613" s="431">
        <v>206</v>
      </c>
      <c r="AU613" s="431">
        <v>67</v>
      </c>
      <c r="AV613" s="55">
        <v>40.6</v>
      </c>
      <c r="AW613" s="55">
        <v>40.6</v>
      </c>
      <c r="AX613" s="55">
        <v>33</v>
      </c>
      <c r="AY613" s="3" t="s">
        <v>85</v>
      </c>
      <c r="AZ613" s="104" t="str">
        <f>_xlfn.IFNA(VLOOKUP(AY613,ACCESSORIES!F:K,6,FALSE),"N/A")</f>
        <v>N/A</v>
      </c>
      <c r="BA613" s="3" t="s">
        <v>85</v>
      </c>
      <c r="BB613" s="104" t="str">
        <f>_xlfn.IFNA(VLOOKUP(BA613,ACCESSORIES!F:K,6,FALSE),"N/A")</f>
        <v>N/A</v>
      </c>
      <c r="BC613" s="79">
        <v>29.13</v>
      </c>
      <c r="BD613" s="57">
        <v>19.7</v>
      </c>
      <c r="BE613" s="57">
        <v>19.7</v>
      </c>
      <c r="BF613" s="57">
        <v>11</v>
      </c>
      <c r="BG613" s="82">
        <v>36</v>
      </c>
      <c r="BH613" s="403" t="s">
        <v>3551</v>
      </c>
      <c r="BI613" s="51" t="s">
        <v>4217</v>
      </c>
      <c r="BJ613" s="300"/>
      <c r="BK613" s="300"/>
      <c r="BL613" s="300"/>
      <c r="BM613" s="300"/>
      <c r="BN613" s="298"/>
      <c r="BO613" s="298"/>
      <c r="BP613" s="298"/>
      <c r="BQ613" s="298"/>
      <c r="BR613" s="298"/>
      <c r="BS613" s="298"/>
      <c r="BT613" s="417"/>
      <c r="BU613" s="418"/>
      <c r="BV613" s="417"/>
      <c r="BW613" s="418"/>
      <c r="BX613" s="96" t="str">
        <f t="shared" si="77"/>
        <v>MR319, 17x8.5, 0mm Offset, 6x120, 67mm Centerbore, Gloss Black</v>
      </c>
      <c r="BY613" s="83" t="s">
        <v>4044</v>
      </c>
      <c r="BZ613" s="83" t="s">
        <v>4045</v>
      </c>
      <c r="CA613" s="83" t="str">
        <f t="shared" si="78"/>
        <v>STREET (3XX)</v>
      </c>
    </row>
    <row r="614" spans="1:79" s="39" customFormat="1" ht="15" customHeight="1">
      <c r="A614" s="23">
        <f t="shared" si="76"/>
        <v>612</v>
      </c>
      <c r="B614" s="4" t="s">
        <v>84</v>
      </c>
      <c r="C614" s="306" t="s">
        <v>1072</v>
      </c>
      <c r="D614" s="306" t="s">
        <v>6628</v>
      </c>
      <c r="E614" s="94" t="str">
        <f>CONCATENATE(LEFT(D614,5),VLOOKUP(CONCATENATE(N614,"x",O614),'PART NUMBER GUIDE'!$B$9:$C$45,2,FALSE),VLOOKUP(CONCATENATE(P614, V614), 'PART NUMBER GUIDE'!$Q$6:$R$84, 2, FALSE),VLOOKUP(Y614,'PART NUMBER GUIDE'!$J$8:$K$37,2, FALSE),IF(U614="N/A",IF(ABS(S614)&lt;10,"0"&amp;ABS(S614),ABS(S614)),CONCATENATE(LEFT(U614,1),RIGHT(U614,1))), F614, G614)</f>
        <v>MR31978562900</v>
      </c>
      <c r="F614" s="93"/>
      <c r="G614" s="93"/>
      <c r="H614" s="434">
        <v>191682032325</v>
      </c>
      <c r="I614" s="356">
        <v>44781</v>
      </c>
      <c r="J614" s="305" t="s">
        <v>1266</v>
      </c>
      <c r="K614" s="400">
        <v>299</v>
      </c>
      <c r="L614" s="95">
        <f t="shared" si="73"/>
        <v>299</v>
      </c>
      <c r="M614" s="402"/>
      <c r="N614" s="30" t="s">
        <v>6607</v>
      </c>
      <c r="O614" s="8" t="s">
        <v>6608</v>
      </c>
      <c r="P614" s="105" t="str">
        <f t="shared" si="70"/>
        <v>6x120</v>
      </c>
      <c r="Q614" s="3" t="s">
        <v>6613</v>
      </c>
      <c r="R614" s="30" t="s">
        <v>6614</v>
      </c>
      <c r="S614" s="30">
        <v>0</v>
      </c>
      <c r="T614" s="17" t="s">
        <v>6610</v>
      </c>
      <c r="U614" s="428" t="s">
        <v>85</v>
      </c>
      <c r="V614" s="17">
        <v>67</v>
      </c>
      <c r="W614" s="8">
        <v>25.13</v>
      </c>
      <c r="X614" s="52">
        <v>2650</v>
      </c>
      <c r="Y614" s="12" t="s">
        <v>2312</v>
      </c>
      <c r="Z614" s="12" t="s">
        <v>3003</v>
      </c>
      <c r="AA614" s="369" t="str">
        <f t="shared" si="71"/>
        <v>17x8.5, 6x120, 0 OS</v>
      </c>
      <c r="AB614" s="83" t="s">
        <v>6413</v>
      </c>
      <c r="AC614" s="92">
        <f>_xlfn.IFNA(VLOOKUP(AB614,ACCESSORIES!F:K,6,FALSE),"N/A")</f>
        <v>22</v>
      </c>
      <c r="AD614" s="89" t="s">
        <v>85</v>
      </c>
      <c r="AE614" s="82" t="s">
        <v>85</v>
      </c>
      <c r="AF614" s="82" t="s">
        <v>85</v>
      </c>
      <c r="AG614" s="82" t="s">
        <v>85</v>
      </c>
      <c r="AH614" s="9" t="str">
        <f>_xlfn.IFNA(VLOOKUP(AG614,ACCESSORIES!F:K,6,FALSE),"N/A")</f>
        <v>N/A</v>
      </c>
      <c r="AI614" s="14" t="s">
        <v>266</v>
      </c>
      <c r="AJ614" s="84" t="s">
        <v>85</v>
      </c>
      <c r="AK614" s="84" t="s">
        <v>85</v>
      </c>
      <c r="AL614" s="3" t="s">
        <v>85</v>
      </c>
      <c r="AM614" s="3" t="s">
        <v>1276</v>
      </c>
      <c r="AN614" s="3" t="s">
        <v>6620</v>
      </c>
      <c r="AO614" s="37">
        <v>10</v>
      </c>
      <c r="AP614" s="37">
        <v>23</v>
      </c>
      <c r="AQ614" s="37">
        <v>35</v>
      </c>
      <c r="AR614" s="37">
        <v>50</v>
      </c>
      <c r="AS614" s="37">
        <v>209</v>
      </c>
      <c r="AT614" s="431">
        <v>206</v>
      </c>
      <c r="AU614" s="431">
        <v>67</v>
      </c>
      <c r="AV614" s="55">
        <v>40.6</v>
      </c>
      <c r="AW614" s="55">
        <v>40.6</v>
      </c>
      <c r="AX614" s="55">
        <v>33</v>
      </c>
      <c r="AY614" s="3" t="s">
        <v>85</v>
      </c>
      <c r="AZ614" s="104" t="str">
        <f>_xlfn.IFNA(VLOOKUP(AY614,ACCESSORIES!F:K,6,FALSE),"N/A")</f>
        <v>N/A</v>
      </c>
      <c r="BA614" s="3" t="s">
        <v>85</v>
      </c>
      <c r="BB614" s="104" t="str">
        <f>_xlfn.IFNA(VLOOKUP(BA614,ACCESSORIES!F:K,6,FALSE),"N/A")</f>
        <v>N/A</v>
      </c>
      <c r="BC614" s="79">
        <v>29.13</v>
      </c>
      <c r="BD614" s="57">
        <v>19.7</v>
      </c>
      <c r="BE614" s="57">
        <v>19.7</v>
      </c>
      <c r="BF614" s="57">
        <v>11</v>
      </c>
      <c r="BG614" s="82">
        <v>36</v>
      </c>
      <c r="BH614" s="403" t="s">
        <v>3551</v>
      </c>
      <c r="BI614" s="51" t="s">
        <v>4217</v>
      </c>
      <c r="BJ614" s="300"/>
      <c r="BK614" s="300"/>
      <c r="BL614" s="300"/>
      <c r="BM614" s="300"/>
      <c r="BN614" s="298"/>
      <c r="BO614" s="298"/>
      <c r="BP614" s="298"/>
      <c r="BQ614" s="298"/>
      <c r="BR614" s="298"/>
      <c r="BS614" s="298"/>
      <c r="BT614" s="417"/>
      <c r="BU614" s="418"/>
      <c r="BV614" s="417"/>
      <c r="BW614" s="418"/>
      <c r="BX614" s="96" t="str">
        <f t="shared" si="77"/>
        <v>MR319, 17x8.5, 0mm Offset, 6x120, 67mm Centerbore, Method Bronze</v>
      </c>
      <c r="BY614" s="83" t="s">
        <v>4044</v>
      </c>
      <c r="BZ614" s="83" t="s">
        <v>4045</v>
      </c>
      <c r="CA614" s="83" t="str">
        <f t="shared" si="78"/>
        <v>STREET (3XX)</v>
      </c>
    </row>
    <row r="615" spans="1:79" s="39" customFormat="1" ht="15" customHeight="1">
      <c r="A615" s="23">
        <f t="shared" si="76"/>
        <v>613</v>
      </c>
      <c r="B615" s="4" t="s">
        <v>84</v>
      </c>
      <c r="C615" s="306" t="s">
        <v>1072</v>
      </c>
      <c r="D615" s="306" t="s">
        <v>6628</v>
      </c>
      <c r="E615" s="94" t="str">
        <f>CONCATENATE(LEFT(D615,5),VLOOKUP(CONCATENATE(N615,"x",O615),'PART NUMBER GUIDE'!$B$9:$C$45,2,FALSE),VLOOKUP(CONCATENATE(P615, V615), 'PART NUMBER GUIDE'!$Q$6:$R$84, 2, FALSE),VLOOKUP(Y615,'PART NUMBER GUIDE'!$J$8:$K$37,2, FALSE),IF(U615="N/A",IF(ABS(S615)&lt;10,"0"&amp;ABS(S615),ABS(S615)),CONCATENATE(LEFT(U615,1),RIGHT(U615,1))), F615, G615)</f>
        <v>MR319785161300</v>
      </c>
      <c r="F615" s="93"/>
      <c r="G615" s="93"/>
      <c r="H615" s="434">
        <v>191682030895</v>
      </c>
      <c r="I615" s="356">
        <v>44755</v>
      </c>
      <c r="J615" s="305" t="s">
        <v>1266</v>
      </c>
      <c r="K615" s="400">
        <v>299</v>
      </c>
      <c r="L615" s="95">
        <f t="shared" si="73"/>
        <v>299</v>
      </c>
      <c r="M615" s="402"/>
      <c r="N615" s="30" t="s">
        <v>6607</v>
      </c>
      <c r="O615" s="8" t="s">
        <v>6608</v>
      </c>
      <c r="P615" s="105" t="str">
        <f t="shared" si="70"/>
        <v>6x135</v>
      </c>
      <c r="Q615" s="3" t="s">
        <v>6613</v>
      </c>
      <c r="R615" s="30" t="s">
        <v>6615</v>
      </c>
      <c r="S615" s="30">
        <v>0</v>
      </c>
      <c r="T615" s="17" t="s">
        <v>6610</v>
      </c>
      <c r="U615" s="428" t="s">
        <v>85</v>
      </c>
      <c r="V615" s="17">
        <v>87</v>
      </c>
      <c r="W615" s="8">
        <v>25.13</v>
      </c>
      <c r="X615" s="52">
        <v>2650</v>
      </c>
      <c r="Y615" s="12" t="s">
        <v>4520</v>
      </c>
      <c r="Z615" s="12" t="s">
        <v>3002</v>
      </c>
      <c r="AA615" s="369" t="str">
        <f t="shared" si="71"/>
        <v>17x8.5, 6x135, 0 OS</v>
      </c>
      <c r="AB615" s="83" t="s">
        <v>5540</v>
      </c>
      <c r="AC615" s="92">
        <f>_xlfn.IFNA(VLOOKUP(AB615,ACCESSORIES!F:K,6,FALSE),"N/A")</f>
        <v>22</v>
      </c>
      <c r="AD615" s="89" t="s">
        <v>85</v>
      </c>
      <c r="AE615" s="82" t="s">
        <v>85</v>
      </c>
      <c r="AF615" s="82" t="s">
        <v>85</v>
      </c>
      <c r="AG615" s="82" t="s">
        <v>85</v>
      </c>
      <c r="AH615" s="9" t="str">
        <f>_xlfn.IFNA(VLOOKUP(AG615,ACCESSORIES!F:K,6,FALSE),"N/A")</f>
        <v>N/A</v>
      </c>
      <c r="AI615" s="14" t="s">
        <v>266</v>
      </c>
      <c r="AJ615" s="84" t="s">
        <v>85</v>
      </c>
      <c r="AK615" s="84" t="s">
        <v>85</v>
      </c>
      <c r="AL615" s="3" t="s">
        <v>85</v>
      </c>
      <c r="AM615" s="3" t="s">
        <v>1276</v>
      </c>
      <c r="AN615" s="3" t="s">
        <v>6624</v>
      </c>
      <c r="AO615" s="37">
        <v>5</v>
      </c>
      <c r="AP615" s="37">
        <v>21</v>
      </c>
      <c r="AQ615" s="37">
        <v>35</v>
      </c>
      <c r="AR615" s="37">
        <v>50</v>
      </c>
      <c r="AS615" s="37">
        <v>209</v>
      </c>
      <c r="AT615" s="431">
        <v>206</v>
      </c>
      <c r="AU615" s="431">
        <v>87</v>
      </c>
      <c r="AV615" s="55">
        <v>40.6</v>
      </c>
      <c r="AW615" s="55">
        <v>40.6</v>
      </c>
      <c r="AX615" s="55">
        <v>33</v>
      </c>
      <c r="AY615" s="3" t="s">
        <v>85</v>
      </c>
      <c r="AZ615" s="104" t="str">
        <f>_xlfn.IFNA(VLOOKUP(AY615,ACCESSORIES!F:K,6,FALSE),"N/A")</f>
        <v>N/A</v>
      </c>
      <c r="BA615" s="3" t="s">
        <v>85</v>
      </c>
      <c r="BB615" s="104" t="str">
        <f>_xlfn.IFNA(VLOOKUP(BA615,ACCESSORIES!F:K,6,FALSE),"N/A")</f>
        <v>N/A</v>
      </c>
      <c r="BC615" s="79">
        <v>29.13</v>
      </c>
      <c r="BD615" s="57">
        <v>19.7</v>
      </c>
      <c r="BE615" s="57">
        <v>19.7</v>
      </c>
      <c r="BF615" s="57">
        <v>11</v>
      </c>
      <c r="BG615" s="82">
        <v>36</v>
      </c>
      <c r="BH615" s="403" t="s">
        <v>3551</v>
      </c>
      <c r="BI615" s="51" t="s">
        <v>4217</v>
      </c>
      <c r="BJ615" s="300"/>
      <c r="BK615" s="300"/>
      <c r="BL615" s="300"/>
      <c r="BM615" s="300"/>
      <c r="BN615" s="298"/>
      <c r="BO615" s="298"/>
      <c r="BP615" s="298"/>
      <c r="BQ615" s="298"/>
      <c r="BR615" s="298"/>
      <c r="BS615" s="298"/>
      <c r="BT615" s="417"/>
      <c r="BU615" s="418"/>
      <c r="BV615" s="417"/>
      <c r="BW615" s="418"/>
      <c r="BX615" s="96" t="str">
        <f t="shared" si="77"/>
        <v>MR319, 17x8.5, 0mm Offset, 6x135, 87mm Centerbore, Gloss Black</v>
      </c>
      <c r="BY615" s="83" t="s">
        <v>4044</v>
      </c>
      <c r="BZ615" s="83" t="s">
        <v>4045</v>
      </c>
      <c r="CA615" s="83" t="str">
        <f t="shared" si="78"/>
        <v>STREET (3XX)</v>
      </c>
    </row>
    <row r="616" spans="1:79" s="39" customFormat="1" ht="15" customHeight="1">
      <c r="A616" s="23">
        <f t="shared" si="76"/>
        <v>614</v>
      </c>
      <c r="B616" s="4" t="s">
        <v>84</v>
      </c>
      <c r="C616" s="306" t="s">
        <v>1072</v>
      </c>
      <c r="D616" s="306" t="s">
        <v>6628</v>
      </c>
      <c r="E616" s="94" t="str">
        <f>CONCATENATE(LEFT(D616,5),VLOOKUP(CONCATENATE(N616,"x",O616),'PART NUMBER GUIDE'!$B$9:$C$45,2,FALSE),VLOOKUP(CONCATENATE(P616, V616), 'PART NUMBER GUIDE'!$Q$6:$R$84, 2, FALSE),VLOOKUP(Y616,'PART NUMBER GUIDE'!$J$8:$K$37,2, FALSE),IF(U616="N/A",IF(ABS(S616)&lt;10,"0"&amp;ABS(S616),ABS(S616)),CONCATENATE(LEFT(U616,1),RIGHT(U616,1))), F616, G616)</f>
        <v>MR31978516900</v>
      </c>
      <c r="F616" s="93"/>
      <c r="G616" s="93"/>
      <c r="H616" s="434">
        <v>191682032332</v>
      </c>
      <c r="I616" s="356">
        <v>44781</v>
      </c>
      <c r="J616" s="305" t="s">
        <v>1266</v>
      </c>
      <c r="K616" s="400">
        <v>299</v>
      </c>
      <c r="L616" s="95">
        <f t="shared" si="73"/>
        <v>299</v>
      </c>
      <c r="M616" s="402"/>
      <c r="N616" s="30" t="s">
        <v>6607</v>
      </c>
      <c r="O616" s="8" t="s">
        <v>6608</v>
      </c>
      <c r="P616" s="105" t="str">
        <f t="shared" si="70"/>
        <v>6x135</v>
      </c>
      <c r="Q616" s="3" t="s">
        <v>6613</v>
      </c>
      <c r="R616" s="30" t="s">
        <v>6615</v>
      </c>
      <c r="S616" s="30">
        <v>0</v>
      </c>
      <c r="T616" s="17" t="s">
        <v>6610</v>
      </c>
      <c r="U616" s="428" t="s">
        <v>85</v>
      </c>
      <c r="V616" s="17">
        <v>87</v>
      </c>
      <c r="W616" s="8">
        <v>25.13</v>
      </c>
      <c r="X616" s="52">
        <v>2650</v>
      </c>
      <c r="Y616" s="12" t="s">
        <v>2312</v>
      </c>
      <c r="Z616" s="12" t="s">
        <v>3003</v>
      </c>
      <c r="AA616" s="369" t="str">
        <f t="shared" si="71"/>
        <v>17x8.5, 6x135, 0 OS</v>
      </c>
      <c r="AB616" s="83" t="s">
        <v>6413</v>
      </c>
      <c r="AC616" s="92">
        <f>_xlfn.IFNA(VLOOKUP(AB616,ACCESSORIES!F:K,6,FALSE),"N/A")</f>
        <v>22</v>
      </c>
      <c r="AD616" s="89" t="s">
        <v>85</v>
      </c>
      <c r="AE616" s="82" t="s">
        <v>85</v>
      </c>
      <c r="AF616" s="82" t="s">
        <v>85</v>
      </c>
      <c r="AG616" s="82" t="s">
        <v>85</v>
      </c>
      <c r="AH616" s="9" t="str">
        <f>_xlfn.IFNA(VLOOKUP(AG616,ACCESSORIES!F:K,6,FALSE),"N/A")</f>
        <v>N/A</v>
      </c>
      <c r="AI616" s="14" t="s">
        <v>266</v>
      </c>
      <c r="AJ616" s="84" t="s">
        <v>85</v>
      </c>
      <c r="AK616" s="84" t="s">
        <v>85</v>
      </c>
      <c r="AL616" s="3" t="s">
        <v>85</v>
      </c>
      <c r="AM616" s="3" t="s">
        <v>1276</v>
      </c>
      <c r="AN616" s="3" t="s">
        <v>6624</v>
      </c>
      <c r="AO616" s="37">
        <v>5</v>
      </c>
      <c r="AP616" s="37">
        <v>21</v>
      </c>
      <c r="AQ616" s="37">
        <v>35</v>
      </c>
      <c r="AR616" s="37">
        <v>50</v>
      </c>
      <c r="AS616" s="37">
        <v>209</v>
      </c>
      <c r="AT616" s="431">
        <v>206</v>
      </c>
      <c r="AU616" s="431">
        <v>87</v>
      </c>
      <c r="AV616" s="55">
        <v>40.6</v>
      </c>
      <c r="AW616" s="55">
        <v>40.6</v>
      </c>
      <c r="AX616" s="55">
        <v>33</v>
      </c>
      <c r="AY616" s="3" t="s">
        <v>85</v>
      </c>
      <c r="AZ616" s="104" t="str">
        <f>_xlfn.IFNA(VLOOKUP(AY616,ACCESSORIES!F:K,6,FALSE),"N/A")</f>
        <v>N/A</v>
      </c>
      <c r="BA616" s="3" t="s">
        <v>85</v>
      </c>
      <c r="BB616" s="104" t="str">
        <f>_xlfn.IFNA(VLOOKUP(BA616,ACCESSORIES!F:K,6,FALSE),"N/A")</f>
        <v>N/A</v>
      </c>
      <c r="BC616" s="79">
        <v>29.13</v>
      </c>
      <c r="BD616" s="57">
        <v>19.7</v>
      </c>
      <c r="BE616" s="57">
        <v>19.7</v>
      </c>
      <c r="BF616" s="57">
        <v>11</v>
      </c>
      <c r="BG616" s="82">
        <v>36</v>
      </c>
      <c r="BH616" s="403" t="s">
        <v>3551</v>
      </c>
      <c r="BI616" s="51" t="s">
        <v>4217</v>
      </c>
      <c r="BJ616" s="300"/>
      <c r="BK616" s="300"/>
      <c r="BL616" s="300"/>
      <c r="BM616" s="300"/>
      <c r="BN616" s="298"/>
      <c r="BO616" s="298"/>
      <c r="BP616" s="298"/>
      <c r="BQ616" s="298"/>
      <c r="BR616" s="298"/>
      <c r="BS616" s="298"/>
      <c r="BT616" s="417"/>
      <c r="BU616" s="418"/>
      <c r="BV616" s="417"/>
      <c r="BW616" s="418"/>
      <c r="BX616" s="96" t="str">
        <f t="shared" si="77"/>
        <v>MR319, 17x8.5, 0mm Offset, 6x135, 87mm Centerbore, Method Bronze</v>
      </c>
      <c r="BY616" s="83" t="s">
        <v>4044</v>
      </c>
      <c r="BZ616" s="83" t="s">
        <v>4045</v>
      </c>
      <c r="CA616" s="83" t="str">
        <f t="shared" si="78"/>
        <v>STREET (3XX)</v>
      </c>
    </row>
    <row r="617" spans="1:79" s="39" customFormat="1" ht="15" customHeight="1">
      <c r="A617" s="23">
        <f t="shared" si="76"/>
        <v>615</v>
      </c>
      <c r="B617" s="4" t="s">
        <v>84</v>
      </c>
      <c r="C617" s="306" t="s">
        <v>1072</v>
      </c>
      <c r="D617" s="306" t="s">
        <v>6628</v>
      </c>
      <c r="E617" s="94" t="str">
        <f>CONCATENATE(LEFT(D617,5),VLOOKUP(CONCATENATE(N617,"x",O617),'PART NUMBER GUIDE'!$B$9:$C$45,2,FALSE),VLOOKUP(CONCATENATE(P617, V617), 'PART NUMBER GUIDE'!$Q$6:$R$84, 2, FALSE),VLOOKUP(Y617,'PART NUMBER GUIDE'!$J$8:$K$37,2, FALSE),IF(U617="N/A",IF(ABS(S617)&lt;10,"0"&amp;ABS(S617),ABS(S617)),CONCATENATE(LEFT(U617,1),RIGHT(U617,1))), F617, G617)</f>
        <v>MR319785601300</v>
      </c>
      <c r="F617" s="93"/>
      <c r="G617" s="93"/>
      <c r="H617" s="434">
        <v>191682030901</v>
      </c>
      <c r="I617" s="356">
        <v>44755</v>
      </c>
      <c r="J617" s="305" t="s">
        <v>1266</v>
      </c>
      <c r="K617" s="400">
        <v>299</v>
      </c>
      <c r="L617" s="95">
        <f t="shared" si="73"/>
        <v>299</v>
      </c>
      <c r="M617" s="402"/>
      <c r="N617" s="30" t="s">
        <v>6607</v>
      </c>
      <c r="O617" s="8" t="s">
        <v>6608</v>
      </c>
      <c r="P617" s="105" t="str">
        <f t="shared" si="70"/>
        <v>6x5.5</v>
      </c>
      <c r="Q617" s="3" t="s">
        <v>6613</v>
      </c>
      <c r="R617" s="30" t="s">
        <v>6612</v>
      </c>
      <c r="S617" s="30">
        <v>0</v>
      </c>
      <c r="T617" s="17" t="s">
        <v>6610</v>
      </c>
      <c r="U617" s="428" t="s">
        <v>85</v>
      </c>
      <c r="V617" s="17" t="s">
        <v>6616</v>
      </c>
      <c r="W617" s="8">
        <v>25.13</v>
      </c>
      <c r="X617" s="52">
        <v>2650</v>
      </c>
      <c r="Y617" s="12" t="s">
        <v>4520</v>
      </c>
      <c r="Z617" s="12" t="s">
        <v>3002</v>
      </c>
      <c r="AA617" s="369" t="str">
        <f t="shared" si="71"/>
        <v>17x8.5, 6x5.5, 0 OS</v>
      </c>
      <c r="AB617" s="83" t="s">
        <v>5543</v>
      </c>
      <c r="AC617" s="92">
        <f>_xlfn.IFNA(VLOOKUP(AB617,ACCESSORIES!F:K,6,FALSE),"N/A")</f>
        <v>22</v>
      </c>
      <c r="AD617" s="89" t="s">
        <v>85</v>
      </c>
      <c r="AE617" s="82" t="s">
        <v>85</v>
      </c>
      <c r="AF617" s="82" t="s">
        <v>85</v>
      </c>
      <c r="AG617" s="82" t="s">
        <v>85</v>
      </c>
      <c r="AH617" s="9" t="str">
        <f>_xlfn.IFNA(VLOOKUP(AG617,ACCESSORIES!F:K,6,FALSE),"N/A")</f>
        <v>N/A</v>
      </c>
      <c r="AI617" s="14" t="s">
        <v>265</v>
      </c>
      <c r="AJ617" s="84" t="s">
        <v>1712</v>
      </c>
      <c r="AK617" s="41">
        <f>VLOOKUP(AJ617,ACCESSORIES!F:K,6,FALSE)</f>
        <v>2.75</v>
      </c>
      <c r="AL617" s="3" t="s">
        <v>6627</v>
      </c>
      <c r="AM617" s="3" t="s">
        <v>1276</v>
      </c>
      <c r="AN617" s="3" t="s">
        <v>6624</v>
      </c>
      <c r="AO617" s="37">
        <v>5</v>
      </c>
      <c r="AP617" s="37">
        <v>21</v>
      </c>
      <c r="AQ617" s="37">
        <v>35</v>
      </c>
      <c r="AR617" s="37">
        <v>50</v>
      </c>
      <c r="AS617" s="37">
        <v>209</v>
      </c>
      <c r="AT617" s="431">
        <v>206</v>
      </c>
      <c r="AU617" s="431">
        <v>106.25</v>
      </c>
      <c r="AV617" s="55">
        <v>43</v>
      </c>
      <c r="AW617" s="55">
        <v>43</v>
      </c>
      <c r="AX617" s="55">
        <v>33</v>
      </c>
      <c r="AY617" s="3" t="s">
        <v>85</v>
      </c>
      <c r="AZ617" s="104" t="str">
        <f>_xlfn.IFNA(VLOOKUP(AY617,ACCESSORIES!F:K,6,FALSE),"N/A")</f>
        <v>N/A</v>
      </c>
      <c r="BA617" s="3" t="s">
        <v>85</v>
      </c>
      <c r="BB617" s="104" t="str">
        <f>_xlfn.IFNA(VLOOKUP(BA617,ACCESSORIES!F:K,6,FALSE),"N/A")</f>
        <v>N/A</v>
      </c>
      <c r="BC617" s="79">
        <v>29.13</v>
      </c>
      <c r="BD617" s="57">
        <v>19.7</v>
      </c>
      <c r="BE617" s="57">
        <v>19.7</v>
      </c>
      <c r="BF617" s="57">
        <v>11</v>
      </c>
      <c r="BG617" s="82">
        <v>36</v>
      </c>
      <c r="BH617" s="403" t="s">
        <v>3551</v>
      </c>
      <c r="BI617" s="51" t="s">
        <v>4217</v>
      </c>
      <c r="BJ617" s="300"/>
      <c r="BK617" s="300"/>
      <c r="BL617" s="300"/>
      <c r="BM617" s="300"/>
      <c r="BN617" s="298"/>
      <c r="BO617" s="298"/>
      <c r="BP617" s="298"/>
      <c r="BQ617" s="298"/>
      <c r="BR617" s="298"/>
      <c r="BS617" s="298"/>
      <c r="BT617" s="417"/>
      <c r="BU617" s="418"/>
      <c r="BV617" s="417"/>
      <c r="BW617" s="418"/>
      <c r="BX617" s="96" t="str">
        <f t="shared" si="77"/>
        <v>MR319, 17x8.5, 0mm Offset, 6x5.5, 106.25mm Centerbore, Gloss Black</v>
      </c>
      <c r="BY617" s="83" t="s">
        <v>4044</v>
      </c>
      <c r="BZ617" s="83" t="s">
        <v>4045</v>
      </c>
      <c r="CA617" s="83" t="str">
        <f t="shared" si="78"/>
        <v>STREET (3XX)</v>
      </c>
    </row>
    <row r="618" spans="1:79" s="39" customFormat="1" ht="15" customHeight="1">
      <c r="A618" s="23">
        <f t="shared" si="76"/>
        <v>616</v>
      </c>
      <c r="B618" s="4" t="s">
        <v>84</v>
      </c>
      <c r="C618" s="306" t="s">
        <v>1072</v>
      </c>
      <c r="D618" s="306" t="s">
        <v>6628</v>
      </c>
      <c r="E618" s="94" t="str">
        <f>CONCATENATE(LEFT(D618,5),VLOOKUP(CONCATENATE(N618,"x",O618),'PART NUMBER GUIDE'!$B$9:$C$45,2,FALSE),VLOOKUP(CONCATENATE(P618, V618), 'PART NUMBER GUIDE'!$Q$6:$R$84, 2, FALSE),VLOOKUP(Y618,'PART NUMBER GUIDE'!$J$8:$K$37,2, FALSE),IF(U618="N/A",IF(ABS(S618)&lt;10,"0"&amp;ABS(S618),ABS(S618)),CONCATENATE(LEFT(U618,1),RIGHT(U618,1))), F618, G618)</f>
        <v>MR31978560900</v>
      </c>
      <c r="F618" s="93"/>
      <c r="G618" s="93"/>
      <c r="H618" s="434">
        <v>191682032349</v>
      </c>
      <c r="I618" s="356">
        <v>44781</v>
      </c>
      <c r="J618" s="305" t="s">
        <v>1266</v>
      </c>
      <c r="K618" s="400">
        <v>299</v>
      </c>
      <c r="L618" s="95">
        <f t="shared" si="73"/>
        <v>299</v>
      </c>
      <c r="M618" s="402"/>
      <c r="N618" s="30" t="s">
        <v>6607</v>
      </c>
      <c r="O618" s="8" t="s">
        <v>6608</v>
      </c>
      <c r="P618" s="105" t="str">
        <f t="shared" si="70"/>
        <v>6x5.5</v>
      </c>
      <c r="Q618" s="3" t="s">
        <v>6613</v>
      </c>
      <c r="R618" s="30" t="s">
        <v>6612</v>
      </c>
      <c r="S618" s="30">
        <v>0</v>
      </c>
      <c r="T618" s="17" t="s">
        <v>6610</v>
      </c>
      <c r="U618" s="428" t="s">
        <v>85</v>
      </c>
      <c r="V618" s="17" t="s">
        <v>6616</v>
      </c>
      <c r="W618" s="8">
        <v>25.13</v>
      </c>
      <c r="X618" s="52">
        <v>2650</v>
      </c>
      <c r="Y618" s="12" t="s">
        <v>2312</v>
      </c>
      <c r="Z618" s="12" t="s">
        <v>3003</v>
      </c>
      <c r="AA618" s="369" t="str">
        <f t="shared" si="71"/>
        <v>17x8.5, 6x5.5, 0 OS</v>
      </c>
      <c r="AB618" s="83" t="s">
        <v>6416</v>
      </c>
      <c r="AC618" s="92">
        <f>_xlfn.IFNA(VLOOKUP(AB618,ACCESSORIES!F:K,6,FALSE),"N/A")</f>
        <v>22</v>
      </c>
      <c r="AD618" s="89" t="s">
        <v>85</v>
      </c>
      <c r="AE618" s="82" t="s">
        <v>85</v>
      </c>
      <c r="AF618" s="82" t="s">
        <v>85</v>
      </c>
      <c r="AG618" s="82" t="s">
        <v>85</v>
      </c>
      <c r="AH618" s="9" t="str">
        <f>_xlfn.IFNA(VLOOKUP(AG618,ACCESSORIES!F:K,6,FALSE),"N/A")</f>
        <v>N/A</v>
      </c>
      <c r="AI618" s="14" t="s">
        <v>265</v>
      </c>
      <c r="AJ618" s="84" t="s">
        <v>1712</v>
      </c>
      <c r="AK618" s="41">
        <f>VLOOKUP(AJ618,ACCESSORIES!F:K,6,FALSE)</f>
        <v>2.75</v>
      </c>
      <c r="AL618" s="3" t="s">
        <v>6627</v>
      </c>
      <c r="AM618" s="3" t="s">
        <v>1276</v>
      </c>
      <c r="AN618" s="3" t="s">
        <v>6624</v>
      </c>
      <c r="AO618" s="37">
        <v>5</v>
      </c>
      <c r="AP618" s="37">
        <v>21</v>
      </c>
      <c r="AQ618" s="37">
        <v>35</v>
      </c>
      <c r="AR618" s="37">
        <v>50</v>
      </c>
      <c r="AS618" s="37">
        <v>209</v>
      </c>
      <c r="AT618" s="431">
        <v>206</v>
      </c>
      <c r="AU618" s="431">
        <v>106.25</v>
      </c>
      <c r="AV618" s="55">
        <v>43</v>
      </c>
      <c r="AW618" s="55">
        <v>43</v>
      </c>
      <c r="AX618" s="55">
        <v>33</v>
      </c>
      <c r="AY618" s="3" t="s">
        <v>85</v>
      </c>
      <c r="AZ618" s="104" t="str">
        <f>_xlfn.IFNA(VLOOKUP(AY618,ACCESSORIES!F:K,6,FALSE),"N/A")</f>
        <v>N/A</v>
      </c>
      <c r="BA618" s="3" t="s">
        <v>85</v>
      </c>
      <c r="BB618" s="104" t="str">
        <f>_xlfn.IFNA(VLOOKUP(BA618,ACCESSORIES!F:K,6,FALSE),"N/A")</f>
        <v>N/A</v>
      </c>
      <c r="BC618" s="79">
        <v>29.13</v>
      </c>
      <c r="BD618" s="57">
        <v>19.7</v>
      </c>
      <c r="BE618" s="57">
        <v>19.7</v>
      </c>
      <c r="BF618" s="57">
        <v>11</v>
      </c>
      <c r="BG618" s="82">
        <v>36</v>
      </c>
      <c r="BH618" s="403" t="s">
        <v>3551</v>
      </c>
      <c r="BI618" s="51" t="s">
        <v>4217</v>
      </c>
      <c r="BJ618" s="300"/>
      <c r="BK618" s="300"/>
      <c r="BL618" s="300"/>
      <c r="BM618" s="300"/>
      <c r="BN618" s="298"/>
      <c r="BO618" s="298"/>
      <c r="BP618" s="298"/>
      <c r="BQ618" s="298"/>
      <c r="BR618" s="298"/>
      <c r="BS618" s="298"/>
      <c r="BT618" s="417"/>
      <c r="BU618" s="418"/>
      <c r="BV618" s="417"/>
      <c r="BW618" s="418"/>
      <c r="BX618" s="96" t="str">
        <f t="shared" si="77"/>
        <v>MR319, 17x8.5, 0mm Offset, 6x5.5, 106.25mm Centerbore, Method Bronze</v>
      </c>
      <c r="BY618" s="83" t="s">
        <v>4044</v>
      </c>
      <c r="BZ618" s="83" t="s">
        <v>4045</v>
      </c>
      <c r="CA618" s="83" t="str">
        <f t="shared" si="78"/>
        <v>STREET (3XX)</v>
      </c>
    </row>
    <row r="619" spans="1:79" s="39" customFormat="1" ht="15" customHeight="1">
      <c r="A619" s="23">
        <f t="shared" si="76"/>
        <v>617</v>
      </c>
      <c r="B619" s="4" t="s">
        <v>84</v>
      </c>
      <c r="C619" s="306" t="s">
        <v>1072</v>
      </c>
      <c r="D619" s="306" t="s">
        <v>6628</v>
      </c>
      <c r="E619" s="94" t="str">
        <f>CONCATENATE(LEFT(D619,5),VLOOKUP(CONCATENATE(N619,"x",O619),'PART NUMBER GUIDE'!$B$9:$C$45,2,FALSE),VLOOKUP(CONCATENATE(P619, V619), 'PART NUMBER GUIDE'!$Q$6:$R$84, 2, FALSE),VLOOKUP(Y619,'PART NUMBER GUIDE'!$J$8:$K$37,2, FALSE),IF(U619="N/A",IF(ABS(S619)&lt;10,"0"&amp;ABS(S619),ABS(S619)),CONCATENATE(LEFT(U619,1),RIGHT(U619,1))), F619, G619)</f>
        <v>MR319785801300</v>
      </c>
      <c r="F619" s="93"/>
      <c r="G619" s="93"/>
      <c r="H619" s="434">
        <v>191682030987</v>
      </c>
      <c r="I619" s="356">
        <v>44755</v>
      </c>
      <c r="J619" s="305" t="s">
        <v>1266</v>
      </c>
      <c r="K619" s="400">
        <v>329</v>
      </c>
      <c r="L619" s="95">
        <f t="shared" si="73"/>
        <v>329</v>
      </c>
      <c r="M619" s="402"/>
      <c r="N619" s="30" t="s">
        <v>6607</v>
      </c>
      <c r="O619" s="8" t="s">
        <v>6608</v>
      </c>
      <c r="P619" s="105" t="str">
        <f t="shared" si="70"/>
        <v>8x6.5</v>
      </c>
      <c r="Q619" s="3" t="s">
        <v>6617</v>
      </c>
      <c r="R619" s="30" t="s">
        <v>6618</v>
      </c>
      <c r="S619" s="30">
        <v>0</v>
      </c>
      <c r="T619" s="17" t="s">
        <v>6610</v>
      </c>
      <c r="U619" s="428" t="s">
        <v>85</v>
      </c>
      <c r="V619" s="17" t="s">
        <v>6619</v>
      </c>
      <c r="W619" s="8">
        <v>27.14</v>
      </c>
      <c r="X619" s="52">
        <v>3640</v>
      </c>
      <c r="Y619" s="12" t="s">
        <v>4520</v>
      </c>
      <c r="Z619" s="12" t="s">
        <v>3002</v>
      </c>
      <c r="AA619" s="369" t="str">
        <f t="shared" si="71"/>
        <v>17x8.5, 8x6.5, 0 OS</v>
      </c>
      <c r="AB619" s="83" t="s">
        <v>5545</v>
      </c>
      <c r="AC619" s="92">
        <f>_xlfn.IFNA(VLOOKUP(AB619,ACCESSORIES!F:K,6,FALSE),"N/A")</f>
        <v>33</v>
      </c>
      <c r="AD619" s="89" t="s">
        <v>85</v>
      </c>
      <c r="AE619" s="82" t="s">
        <v>85</v>
      </c>
      <c r="AF619" s="82" t="s">
        <v>3020</v>
      </c>
      <c r="AG619" s="82" t="s">
        <v>85</v>
      </c>
      <c r="AH619" s="9" t="str">
        <f>_xlfn.IFNA(VLOOKUP(AG619,ACCESSORIES!F:K,6,FALSE),"N/A")</f>
        <v>N/A</v>
      </c>
      <c r="AI619" s="14" t="s">
        <v>266</v>
      </c>
      <c r="AJ619" s="84" t="s">
        <v>85</v>
      </c>
      <c r="AK619" s="84" t="s">
        <v>85</v>
      </c>
      <c r="AL619" s="3" t="s">
        <v>85</v>
      </c>
      <c r="AM619" s="3" t="s">
        <v>1276</v>
      </c>
      <c r="AN619" s="3" t="s">
        <v>6626</v>
      </c>
      <c r="AO619" s="37">
        <v>3</v>
      </c>
      <c r="AP619" s="37">
        <v>3</v>
      </c>
      <c r="AQ619" s="37">
        <v>31</v>
      </c>
      <c r="AR619" s="37">
        <v>49</v>
      </c>
      <c r="AS619" s="37">
        <v>207</v>
      </c>
      <c r="AT619" s="431">
        <v>202</v>
      </c>
      <c r="AU619" s="107">
        <v>130.81</v>
      </c>
      <c r="AV619" s="55">
        <v>108</v>
      </c>
      <c r="AW619" s="55">
        <v>108</v>
      </c>
      <c r="AX619" s="55">
        <v>33</v>
      </c>
      <c r="AY619" s="3" t="s">
        <v>85</v>
      </c>
      <c r="AZ619" s="104" t="str">
        <f>_xlfn.IFNA(VLOOKUP(AY619,ACCESSORIES!F:K,6,FALSE),"N/A")</f>
        <v>N/A</v>
      </c>
      <c r="BA619" s="3" t="s">
        <v>85</v>
      </c>
      <c r="BB619" s="104" t="str">
        <f>_xlfn.IFNA(VLOOKUP(BA619,ACCESSORIES!F:K,6,FALSE),"N/A")</f>
        <v>N/A</v>
      </c>
      <c r="BC619" s="79">
        <v>31.14</v>
      </c>
      <c r="BD619" s="57">
        <v>19.7</v>
      </c>
      <c r="BE619" s="57">
        <v>19.7</v>
      </c>
      <c r="BF619" s="57">
        <v>11</v>
      </c>
      <c r="BG619" s="82">
        <v>36</v>
      </c>
      <c r="BH619" s="403" t="s">
        <v>3551</v>
      </c>
      <c r="BI619" s="51" t="s">
        <v>4217</v>
      </c>
      <c r="BJ619" s="300"/>
      <c r="BK619" s="300"/>
      <c r="BL619" s="300"/>
      <c r="BM619" s="300"/>
      <c r="BN619" s="298"/>
      <c r="BO619" s="298"/>
      <c r="BP619" s="298"/>
      <c r="BQ619" s="298"/>
      <c r="BR619" s="298"/>
      <c r="BS619" s="298"/>
      <c r="BT619" s="417"/>
      <c r="BU619" s="418"/>
      <c r="BV619" s="417"/>
      <c r="BW619" s="418"/>
      <c r="BX619" s="96" t="str">
        <f t="shared" si="77"/>
        <v>MR319, 17x8.5, 0mm Offset, 8x6.5, 130.81mm Centerbore, Gloss Black</v>
      </c>
      <c r="BY619" s="83" t="s">
        <v>4044</v>
      </c>
      <c r="BZ619" s="83" t="s">
        <v>4045</v>
      </c>
      <c r="CA619" s="83" t="str">
        <f t="shared" si="78"/>
        <v>STREET (3XX)</v>
      </c>
    </row>
    <row r="620" spans="1:79" s="39" customFormat="1" ht="15" customHeight="1">
      <c r="A620" s="23">
        <f t="shared" si="76"/>
        <v>618</v>
      </c>
      <c r="B620" s="4" t="s">
        <v>84</v>
      </c>
      <c r="C620" s="306" t="s">
        <v>1072</v>
      </c>
      <c r="D620" s="306" t="s">
        <v>6628</v>
      </c>
      <c r="E620" s="94" t="str">
        <f>CONCATENATE(LEFT(D620,5),VLOOKUP(CONCATENATE(N620,"x",O620),'PART NUMBER GUIDE'!$B$9:$C$45,2,FALSE),VLOOKUP(CONCATENATE(P620, V620), 'PART NUMBER GUIDE'!$Q$6:$R$84, 2, FALSE),VLOOKUP(Y620,'PART NUMBER GUIDE'!$J$8:$K$37,2, FALSE),IF(U620="N/A",IF(ABS(S620)&lt;10,"0"&amp;ABS(S620),ABS(S620)),CONCATENATE(LEFT(U620,1),RIGHT(U620,1))), F620, G620)</f>
        <v>MR31978580900</v>
      </c>
      <c r="F620" s="93"/>
      <c r="G620" s="93"/>
      <c r="H620" s="434">
        <v>191682032356</v>
      </c>
      <c r="I620" s="356">
        <v>44781</v>
      </c>
      <c r="J620" s="305" t="s">
        <v>1266</v>
      </c>
      <c r="K620" s="400">
        <v>329</v>
      </c>
      <c r="L620" s="95">
        <f t="shared" si="73"/>
        <v>329</v>
      </c>
      <c r="M620" s="402"/>
      <c r="N620" s="30" t="s">
        <v>6607</v>
      </c>
      <c r="O620" s="8" t="s">
        <v>6608</v>
      </c>
      <c r="P620" s="105" t="str">
        <f t="shared" si="70"/>
        <v>8x6.5</v>
      </c>
      <c r="Q620" s="3" t="s">
        <v>6617</v>
      </c>
      <c r="R620" s="30" t="s">
        <v>6618</v>
      </c>
      <c r="S620" s="30">
        <v>0</v>
      </c>
      <c r="T620" s="17" t="s">
        <v>6610</v>
      </c>
      <c r="U620" s="428" t="s">
        <v>85</v>
      </c>
      <c r="V620" s="17" t="s">
        <v>6619</v>
      </c>
      <c r="W620" s="8">
        <v>27.14</v>
      </c>
      <c r="X620" s="52">
        <v>3640</v>
      </c>
      <c r="Y620" s="12" t="s">
        <v>2312</v>
      </c>
      <c r="Z620" s="12" t="s">
        <v>3003</v>
      </c>
      <c r="AA620" s="369" t="str">
        <f t="shared" si="71"/>
        <v>17x8.5, 8x6.5, 0 OS</v>
      </c>
      <c r="AB620" s="83" t="s">
        <v>6419</v>
      </c>
      <c r="AC620" s="92">
        <f>_xlfn.IFNA(VLOOKUP(AB620,ACCESSORIES!F:K,6,FALSE),"N/A")</f>
        <v>33</v>
      </c>
      <c r="AD620" s="89" t="s">
        <v>85</v>
      </c>
      <c r="AE620" s="82" t="s">
        <v>85</v>
      </c>
      <c r="AF620" s="82" t="s">
        <v>3020</v>
      </c>
      <c r="AG620" s="82" t="s">
        <v>85</v>
      </c>
      <c r="AH620" s="9" t="str">
        <f>_xlfn.IFNA(VLOOKUP(AG620,ACCESSORIES!F:K,6,FALSE),"N/A")</f>
        <v>N/A</v>
      </c>
      <c r="AI620" s="14" t="s">
        <v>266</v>
      </c>
      <c r="AJ620" s="84" t="s">
        <v>85</v>
      </c>
      <c r="AK620" s="84" t="s">
        <v>85</v>
      </c>
      <c r="AL620" s="3" t="s">
        <v>85</v>
      </c>
      <c r="AM620" s="3" t="s">
        <v>1276</v>
      </c>
      <c r="AN620" s="3" t="s">
        <v>6626</v>
      </c>
      <c r="AO620" s="37">
        <v>3</v>
      </c>
      <c r="AP620" s="37">
        <v>3</v>
      </c>
      <c r="AQ620" s="37">
        <v>31</v>
      </c>
      <c r="AR620" s="37">
        <v>49</v>
      </c>
      <c r="AS620" s="37">
        <v>207</v>
      </c>
      <c r="AT620" s="431">
        <v>202</v>
      </c>
      <c r="AU620" s="107">
        <v>130.81</v>
      </c>
      <c r="AV620" s="55">
        <v>108</v>
      </c>
      <c r="AW620" s="55">
        <v>108</v>
      </c>
      <c r="AX620" s="55">
        <v>33</v>
      </c>
      <c r="AY620" s="3" t="s">
        <v>85</v>
      </c>
      <c r="AZ620" s="104" t="str">
        <f>_xlfn.IFNA(VLOOKUP(AY620,ACCESSORIES!F:K,6,FALSE),"N/A")</f>
        <v>N/A</v>
      </c>
      <c r="BA620" s="3" t="s">
        <v>85</v>
      </c>
      <c r="BB620" s="104" t="str">
        <f>_xlfn.IFNA(VLOOKUP(BA620,ACCESSORIES!F:K,6,FALSE),"N/A")</f>
        <v>N/A</v>
      </c>
      <c r="BC620" s="79">
        <v>31.14</v>
      </c>
      <c r="BD620" s="57">
        <v>19.7</v>
      </c>
      <c r="BE620" s="57">
        <v>19.7</v>
      </c>
      <c r="BF620" s="57">
        <v>11</v>
      </c>
      <c r="BG620" s="82">
        <v>36</v>
      </c>
      <c r="BH620" s="403" t="s">
        <v>3551</v>
      </c>
      <c r="BI620" s="51" t="s">
        <v>4217</v>
      </c>
      <c r="BJ620" s="300"/>
      <c r="BK620" s="300"/>
      <c r="BL620" s="300"/>
      <c r="BM620" s="300"/>
      <c r="BN620" s="298"/>
      <c r="BO620" s="298"/>
      <c r="BP620" s="298"/>
      <c r="BQ620" s="298"/>
      <c r="BR620" s="298"/>
      <c r="BS620" s="298"/>
      <c r="BT620" s="417"/>
      <c r="BU620" s="418"/>
      <c r="BV620" s="417"/>
      <c r="BW620" s="418"/>
      <c r="BX620" s="96" t="str">
        <f t="shared" si="77"/>
        <v>MR319, 17x8.5, 0mm Offset, 8x6.5, 130.81mm Centerbore, Method Bronze</v>
      </c>
      <c r="BY620" s="83" t="s">
        <v>4044</v>
      </c>
      <c r="BZ620" s="83" t="s">
        <v>4045</v>
      </c>
      <c r="CA620" s="83" t="str">
        <f t="shared" si="78"/>
        <v>STREET (3XX)</v>
      </c>
    </row>
    <row r="621" spans="1:79" s="39" customFormat="1" ht="15" customHeight="1">
      <c r="A621" s="23">
        <f t="shared" si="76"/>
        <v>619</v>
      </c>
      <c r="B621" s="4" t="s">
        <v>84</v>
      </c>
      <c r="C621" s="306" t="s">
        <v>1072</v>
      </c>
      <c r="D621" s="306" t="s">
        <v>6628</v>
      </c>
      <c r="E621" s="94" t="str">
        <f>CONCATENATE(LEFT(D621,5),VLOOKUP(CONCATENATE(N621,"x",O621),'PART NUMBER GUIDE'!$B$9:$C$45,2,FALSE),VLOOKUP(CONCATENATE(P621, V621), 'PART NUMBER GUIDE'!$Q$6:$R$84, 2, FALSE),VLOOKUP(Y621,'PART NUMBER GUIDE'!$J$8:$K$37,2, FALSE),IF(U621="N/A",IF(ABS(S621)&lt;10,"0"&amp;ABS(S621),ABS(S621)),CONCATENATE(LEFT(U621,1),RIGHT(U621,1))), F621, G621)</f>
        <v>MR319785871300</v>
      </c>
      <c r="F621" s="93"/>
      <c r="G621" s="93"/>
      <c r="H621" s="434">
        <v>191682030994</v>
      </c>
      <c r="I621" s="356">
        <v>44755</v>
      </c>
      <c r="J621" s="305" t="s">
        <v>1266</v>
      </c>
      <c r="K621" s="400">
        <v>329</v>
      </c>
      <c r="L621" s="95">
        <f t="shared" si="73"/>
        <v>329</v>
      </c>
      <c r="M621" s="402"/>
      <c r="N621" s="30" t="s">
        <v>6607</v>
      </c>
      <c r="O621" s="8" t="s">
        <v>6608</v>
      </c>
      <c r="P621" s="105" t="str">
        <f t="shared" si="70"/>
        <v>8x170</v>
      </c>
      <c r="Q621" s="3" t="s">
        <v>6617</v>
      </c>
      <c r="R621" s="30" t="s">
        <v>6620</v>
      </c>
      <c r="S621" s="30">
        <v>0</v>
      </c>
      <c r="T621" s="17" t="s">
        <v>6610</v>
      </c>
      <c r="U621" s="428" t="s">
        <v>85</v>
      </c>
      <c r="V621" s="17" t="s">
        <v>6619</v>
      </c>
      <c r="W621" s="8">
        <v>27.14</v>
      </c>
      <c r="X621" s="52">
        <v>3640</v>
      </c>
      <c r="Y621" s="12" t="s">
        <v>4520</v>
      </c>
      <c r="Z621" s="12" t="s">
        <v>3002</v>
      </c>
      <c r="AA621" s="369" t="str">
        <f t="shared" si="71"/>
        <v>17x8.5, 8x170, 0 OS</v>
      </c>
      <c r="AB621" s="83" t="s">
        <v>5545</v>
      </c>
      <c r="AC621" s="92">
        <f>_xlfn.IFNA(VLOOKUP(AB621,ACCESSORIES!F:K,6,FALSE),"N/A")</f>
        <v>33</v>
      </c>
      <c r="AD621" s="89" t="s">
        <v>85</v>
      </c>
      <c r="AE621" s="82" t="s">
        <v>85</v>
      </c>
      <c r="AF621" s="82" t="s">
        <v>3020</v>
      </c>
      <c r="AG621" s="82" t="s">
        <v>85</v>
      </c>
      <c r="AH621" s="9" t="str">
        <f>_xlfn.IFNA(VLOOKUP(AG621,ACCESSORIES!F:K,6,FALSE),"N/A")</f>
        <v>N/A</v>
      </c>
      <c r="AI621" s="14" t="s">
        <v>266</v>
      </c>
      <c r="AJ621" s="84" t="s">
        <v>85</v>
      </c>
      <c r="AK621" s="84" t="s">
        <v>85</v>
      </c>
      <c r="AL621" s="3" t="s">
        <v>85</v>
      </c>
      <c r="AM621" s="3" t="s">
        <v>1276</v>
      </c>
      <c r="AN621" s="3" t="s">
        <v>6626</v>
      </c>
      <c r="AO621" s="37">
        <v>3</v>
      </c>
      <c r="AP621" s="37">
        <v>3</v>
      </c>
      <c r="AQ621" s="37">
        <v>31</v>
      </c>
      <c r="AR621" s="37">
        <v>49</v>
      </c>
      <c r="AS621" s="37">
        <v>207</v>
      </c>
      <c r="AT621" s="431">
        <v>202</v>
      </c>
      <c r="AU621" s="107">
        <v>130.81</v>
      </c>
      <c r="AV621" s="55">
        <v>108</v>
      </c>
      <c r="AW621" s="55">
        <v>108</v>
      </c>
      <c r="AX621" s="55">
        <v>33</v>
      </c>
      <c r="AY621" s="3" t="s">
        <v>85</v>
      </c>
      <c r="AZ621" s="104" t="str">
        <f>_xlfn.IFNA(VLOOKUP(AY621,ACCESSORIES!F:K,6,FALSE),"N/A")</f>
        <v>N/A</v>
      </c>
      <c r="BA621" s="3" t="s">
        <v>85</v>
      </c>
      <c r="BB621" s="104" t="str">
        <f>_xlfn.IFNA(VLOOKUP(BA621,ACCESSORIES!F:K,6,FALSE),"N/A")</f>
        <v>N/A</v>
      </c>
      <c r="BC621" s="79">
        <v>31.14</v>
      </c>
      <c r="BD621" s="57">
        <v>19.7</v>
      </c>
      <c r="BE621" s="57">
        <v>19.7</v>
      </c>
      <c r="BF621" s="57">
        <v>11</v>
      </c>
      <c r="BG621" s="82">
        <v>36</v>
      </c>
      <c r="BH621" s="403" t="s">
        <v>3551</v>
      </c>
      <c r="BI621" s="51" t="s">
        <v>4217</v>
      </c>
      <c r="BJ621" s="300"/>
      <c r="BK621" s="300"/>
      <c r="BL621" s="300"/>
      <c r="BM621" s="300"/>
      <c r="BN621" s="298"/>
      <c r="BO621" s="298"/>
      <c r="BP621" s="298"/>
      <c r="BQ621" s="298"/>
      <c r="BR621" s="298"/>
      <c r="BS621" s="298"/>
      <c r="BT621" s="417"/>
      <c r="BU621" s="418"/>
      <c r="BV621" s="417"/>
      <c r="BW621" s="418"/>
      <c r="BX621" s="96" t="str">
        <f t="shared" si="77"/>
        <v>MR319, 17x8.5, 0mm Offset, 8x170, 130.81mm Centerbore, Gloss Black</v>
      </c>
      <c r="BY621" s="83" t="s">
        <v>4044</v>
      </c>
      <c r="BZ621" s="83" t="s">
        <v>4045</v>
      </c>
      <c r="CA621" s="83" t="str">
        <f t="shared" si="78"/>
        <v>STREET (3XX)</v>
      </c>
    </row>
    <row r="622" spans="1:79" s="39" customFormat="1" ht="15" customHeight="1">
      <c r="A622" s="23">
        <f t="shared" si="76"/>
        <v>620</v>
      </c>
      <c r="B622" s="4" t="s">
        <v>84</v>
      </c>
      <c r="C622" s="306" t="s">
        <v>1072</v>
      </c>
      <c r="D622" s="306" t="s">
        <v>6628</v>
      </c>
      <c r="E622" s="94" t="str">
        <f>CONCATENATE(LEFT(D622,5),VLOOKUP(CONCATENATE(N622,"x",O622),'PART NUMBER GUIDE'!$B$9:$C$45,2,FALSE),VLOOKUP(CONCATENATE(P622, V622), 'PART NUMBER GUIDE'!$Q$6:$R$84, 2, FALSE),VLOOKUP(Y622,'PART NUMBER GUIDE'!$J$8:$K$37,2, FALSE),IF(U622="N/A",IF(ABS(S622)&lt;10,"0"&amp;ABS(S622),ABS(S622)),CONCATENATE(LEFT(U622,1),RIGHT(U622,1))), F622, G622)</f>
        <v>MR31978587900</v>
      </c>
      <c r="F622" s="93"/>
      <c r="G622" s="93"/>
      <c r="H622" s="434">
        <v>191682032363</v>
      </c>
      <c r="I622" s="356">
        <v>44781</v>
      </c>
      <c r="J622" s="305" t="s">
        <v>1266</v>
      </c>
      <c r="K622" s="400">
        <v>329</v>
      </c>
      <c r="L622" s="95">
        <f t="shared" si="73"/>
        <v>329</v>
      </c>
      <c r="M622" s="402"/>
      <c r="N622" s="30" t="s">
        <v>6607</v>
      </c>
      <c r="O622" s="8" t="s">
        <v>6608</v>
      </c>
      <c r="P622" s="105" t="str">
        <f t="shared" si="70"/>
        <v>8x170</v>
      </c>
      <c r="Q622" s="3" t="s">
        <v>6617</v>
      </c>
      <c r="R622" s="30" t="s">
        <v>6620</v>
      </c>
      <c r="S622" s="30">
        <v>0</v>
      </c>
      <c r="T622" s="17" t="s">
        <v>6610</v>
      </c>
      <c r="U622" s="428" t="s">
        <v>85</v>
      </c>
      <c r="V622" s="17" t="s">
        <v>6619</v>
      </c>
      <c r="W622" s="8">
        <v>27.14</v>
      </c>
      <c r="X622" s="52">
        <v>3640</v>
      </c>
      <c r="Y622" s="12" t="s">
        <v>2312</v>
      </c>
      <c r="Z622" s="12" t="s">
        <v>3003</v>
      </c>
      <c r="AA622" s="369" t="str">
        <f t="shared" si="71"/>
        <v>17x8.5, 8x170, 0 OS</v>
      </c>
      <c r="AB622" s="83" t="s">
        <v>6419</v>
      </c>
      <c r="AC622" s="92">
        <f>_xlfn.IFNA(VLOOKUP(AB622,ACCESSORIES!F:K,6,FALSE),"N/A")</f>
        <v>33</v>
      </c>
      <c r="AD622" s="89" t="s">
        <v>85</v>
      </c>
      <c r="AE622" s="82" t="s">
        <v>85</v>
      </c>
      <c r="AF622" s="82" t="s">
        <v>3020</v>
      </c>
      <c r="AG622" s="9" t="s">
        <v>85</v>
      </c>
      <c r="AH622" s="9" t="str">
        <f>_xlfn.IFNA(VLOOKUP(AG622,ACCESSORIES!F:K,6,FALSE),"N/A")</f>
        <v>N/A</v>
      </c>
      <c r="AI622" s="14" t="s">
        <v>266</v>
      </c>
      <c r="AJ622" s="3" t="s">
        <v>85</v>
      </c>
      <c r="AK622" s="3" t="s">
        <v>85</v>
      </c>
      <c r="AL622" s="3" t="s">
        <v>85</v>
      </c>
      <c r="AM622" s="3" t="s">
        <v>1276</v>
      </c>
      <c r="AN622" s="3" t="s">
        <v>6626</v>
      </c>
      <c r="AO622" s="37">
        <v>3</v>
      </c>
      <c r="AP622" s="37">
        <v>3</v>
      </c>
      <c r="AQ622" s="37">
        <v>31</v>
      </c>
      <c r="AR622" s="37">
        <v>49</v>
      </c>
      <c r="AS622" s="37">
        <v>207</v>
      </c>
      <c r="AT622" s="431">
        <v>202</v>
      </c>
      <c r="AU622" s="107">
        <v>130.81</v>
      </c>
      <c r="AV622" s="55">
        <v>108</v>
      </c>
      <c r="AW622" s="55">
        <v>108</v>
      </c>
      <c r="AX622" s="55">
        <v>33</v>
      </c>
      <c r="AY622" s="3" t="s">
        <v>85</v>
      </c>
      <c r="AZ622" s="104" t="str">
        <f>_xlfn.IFNA(VLOOKUP(AY622,ACCESSORIES!F:K,6,FALSE),"N/A")</f>
        <v>N/A</v>
      </c>
      <c r="BA622" s="3" t="s">
        <v>85</v>
      </c>
      <c r="BB622" s="104" t="str">
        <f>_xlfn.IFNA(VLOOKUP(BA622,ACCESSORIES!F:K,6,FALSE),"N/A")</f>
        <v>N/A</v>
      </c>
      <c r="BC622" s="79">
        <v>31.14</v>
      </c>
      <c r="BD622" s="57">
        <v>19.7</v>
      </c>
      <c r="BE622" s="57">
        <v>19.7</v>
      </c>
      <c r="BF622" s="57">
        <v>11</v>
      </c>
      <c r="BG622" s="82">
        <v>36</v>
      </c>
      <c r="BH622" s="403" t="s">
        <v>3551</v>
      </c>
      <c r="BI622" s="51" t="s">
        <v>4217</v>
      </c>
      <c r="BJ622" s="300"/>
      <c r="BK622" s="300"/>
      <c r="BL622" s="300"/>
      <c r="BM622" s="300"/>
      <c r="BN622" s="298"/>
      <c r="BO622" s="298"/>
      <c r="BP622" s="298"/>
      <c r="BQ622" s="298"/>
      <c r="BR622" s="298"/>
      <c r="BS622" s="298"/>
      <c r="BT622" s="417"/>
      <c r="BU622" s="418"/>
      <c r="BV622" s="417"/>
      <c r="BW622" s="418"/>
      <c r="BX622" s="96" t="str">
        <f t="shared" si="77"/>
        <v>MR319, 17x8.5, 0mm Offset, 8x170, 130.81mm Centerbore, Method Bronze</v>
      </c>
      <c r="BY622" s="83" t="s">
        <v>4044</v>
      </c>
      <c r="BZ622" s="83" t="s">
        <v>4045</v>
      </c>
      <c r="CA622" s="83" t="str">
        <f t="shared" si="78"/>
        <v>STREET (3XX)</v>
      </c>
    </row>
    <row r="623" spans="1:79" s="39" customFormat="1" ht="15" customHeight="1">
      <c r="A623" s="23">
        <f t="shared" ref="A623:A629" si="79">ROW(B623)-2</f>
        <v>621</v>
      </c>
      <c r="B623" s="4" t="s">
        <v>84</v>
      </c>
      <c r="C623" s="306" t="s">
        <v>1072</v>
      </c>
      <c r="D623" s="306" t="s">
        <v>6628</v>
      </c>
      <c r="E623" s="94" t="str">
        <f>CONCATENATE(LEFT(D623,5),VLOOKUP(CONCATENATE(N623,"x",O623),'PART NUMBER GUIDE'!$B$9:$C$45,2,FALSE),VLOOKUP(CONCATENATE(P623, V623), 'PART NUMBER GUIDE'!$Q$6:$R$84, 2, FALSE),VLOOKUP(Y623,'PART NUMBER GUIDE'!$J$8:$K$37,2, FALSE),IF(U623="N/A",IF(ABS(S623)&lt;10,"0"&amp;ABS(S623),ABS(S623)),CONCATENATE(LEFT(U623,1),RIGHT(U623,1))), F623, G623)</f>
        <v>MR319790121312N</v>
      </c>
      <c r="F623" s="93" t="s">
        <v>2239</v>
      </c>
      <c r="G623" s="93"/>
      <c r="H623" s="434">
        <v>191682032479</v>
      </c>
      <c r="I623" s="356">
        <v>44806</v>
      </c>
      <c r="J623" s="305" t="s">
        <v>1266</v>
      </c>
      <c r="K623" s="400">
        <v>349</v>
      </c>
      <c r="L623" s="95">
        <f t="shared" si="73"/>
        <v>349</v>
      </c>
      <c r="M623" s="402"/>
      <c r="N623" s="30">
        <v>17</v>
      </c>
      <c r="O623" s="8">
        <v>9</v>
      </c>
      <c r="P623" s="105" t="str">
        <f t="shared" si="70"/>
        <v>5x4.5</v>
      </c>
      <c r="Q623" s="3">
        <v>5</v>
      </c>
      <c r="R623" s="30">
        <v>4.5</v>
      </c>
      <c r="S623" s="30">
        <v>-12</v>
      </c>
      <c r="T623" s="17">
        <v>4.5</v>
      </c>
      <c r="U623" s="428" t="s">
        <v>85</v>
      </c>
      <c r="V623" s="17">
        <v>82</v>
      </c>
      <c r="W623" s="8">
        <v>25.91</v>
      </c>
      <c r="X623" s="52">
        <v>2650</v>
      </c>
      <c r="Y623" s="12" t="s">
        <v>4520</v>
      </c>
      <c r="Z623" s="12" t="s">
        <v>3002</v>
      </c>
      <c r="AA623" s="369" t="str">
        <f t="shared" si="71"/>
        <v>17x9, 5x4.5, -12 OS</v>
      </c>
      <c r="AB623" s="298" t="s">
        <v>5539</v>
      </c>
      <c r="AC623" s="92">
        <f>_xlfn.IFNA(VLOOKUP(AB623,ACCESSORIES!F:K,6,FALSE),"N/A")</f>
        <v>22</v>
      </c>
      <c r="AD623" s="82" t="s">
        <v>85</v>
      </c>
      <c r="AE623" s="82" t="s">
        <v>85</v>
      </c>
      <c r="AF623" s="82" t="s">
        <v>85</v>
      </c>
      <c r="AG623" s="9" t="s">
        <v>85</v>
      </c>
      <c r="AH623" s="9" t="str">
        <f>_xlfn.IFNA(VLOOKUP(AG623,ACCESSORIES!F:K,6,FALSE),"N/A")</f>
        <v>N/A</v>
      </c>
      <c r="AI623" s="14" t="s">
        <v>266</v>
      </c>
      <c r="AJ623" s="3" t="s">
        <v>85</v>
      </c>
      <c r="AK623" s="3" t="s">
        <v>85</v>
      </c>
      <c r="AL623" s="3" t="s">
        <v>85</v>
      </c>
      <c r="AM623" s="3">
        <v>16</v>
      </c>
      <c r="AN623" s="3">
        <v>150</v>
      </c>
      <c r="AO623" s="37">
        <v>19</v>
      </c>
      <c r="AP623" s="37">
        <v>31</v>
      </c>
      <c r="AQ623" s="37">
        <v>46</v>
      </c>
      <c r="AR623" s="37">
        <v>66</v>
      </c>
      <c r="AS623" s="37">
        <v>211</v>
      </c>
      <c r="AT623" s="431">
        <v>208</v>
      </c>
      <c r="AU623" s="107">
        <v>83</v>
      </c>
      <c r="AV623" s="55">
        <v>19</v>
      </c>
      <c r="AW623" s="55">
        <v>43</v>
      </c>
      <c r="AX623" s="55">
        <v>29</v>
      </c>
      <c r="AY623" s="3" t="s">
        <v>85</v>
      </c>
      <c r="AZ623" s="104" t="str">
        <f>_xlfn.IFNA(VLOOKUP(AY623,ACCESSORIES!F:K,6,FALSE),"N/A")</f>
        <v>N/A</v>
      </c>
      <c r="BA623" s="3" t="s">
        <v>85</v>
      </c>
      <c r="BB623" s="104" t="str">
        <f>_xlfn.IFNA(VLOOKUP(BA623,ACCESSORIES!F:K,6,FALSE),"N/A")</f>
        <v>N/A</v>
      </c>
      <c r="BC623" s="79">
        <v>29.91</v>
      </c>
      <c r="BD623" s="57">
        <v>19.7</v>
      </c>
      <c r="BE623" s="57">
        <v>19.7</v>
      </c>
      <c r="BF623" s="57">
        <v>11.5</v>
      </c>
      <c r="BG623" s="82">
        <v>36</v>
      </c>
      <c r="BH623" s="403" t="s">
        <v>3551</v>
      </c>
      <c r="BI623" s="51" t="s">
        <v>4217</v>
      </c>
      <c r="BJ623" s="300"/>
      <c r="BK623" s="300"/>
      <c r="BL623" s="300"/>
      <c r="BM623" s="300"/>
      <c r="BN623" s="298"/>
      <c r="BO623" s="298"/>
      <c r="BP623" s="298"/>
      <c r="BQ623" s="298"/>
      <c r="BR623" s="298"/>
      <c r="BS623" s="298"/>
      <c r="BT623" s="417"/>
      <c r="BU623" s="418"/>
      <c r="BV623" s="417"/>
      <c r="BW623" s="418"/>
      <c r="BX623" s="96" t="str">
        <f t="shared" ref="BX623:BX629" si="80">CONCATENATE(IF(J623="Closeout","CLOSEOUT - ",""),D623,", ",N623,"x",O623,", ",IF(U623="N/A","",CONCATENATE(U623,"/")),IF(S623&gt;0,CONCATENATE("+",S623),S623),"mm Offset, ",P623,", ",V623,"mm Centerbore, ",PROPER(Y623),IF(G623="R",", Race Drilled",""),"",IF(BA623="N/A","",CONCATENATE(", w/ ",BA623)))</f>
        <v>MR319, 17x9, -12mm Offset, 5x4.5, 82mm Centerbore, Gloss Black</v>
      </c>
      <c r="BY623" s="83" t="s">
        <v>4044</v>
      </c>
      <c r="BZ623" s="83" t="s">
        <v>4045</v>
      </c>
      <c r="CA623" s="83" t="str">
        <f t="shared" ref="CA623:CA629" si="81">C623</f>
        <v>STREET (3XX)</v>
      </c>
    </row>
    <row r="624" spans="1:79" s="39" customFormat="1" ht="15" customHeight="1">
      <c r="A624" s="23">
        <f t="shared" ref="A624" si="82">ROW(B624)-2</f>
        <v>622</v>
      </c>
      <c r="B624" s="4" t="s">
        <v>84</v>
      </c>
      <c r="C624" s="306" t="s">
        <v>1072</v>
      </c>
      <c r="D624" s="306" t="s">
        <v>6628</v>
      </c>
      <c r="E624" s="94" t="str">
        <f>CONCATENATE(LEFT(D624,5),VLOOKUP(CONCATENATE(N624,"x",O624),'PART NUMBER GUIDE'!$B$9:$C$45,2,FALSE),VLOOKUP(CONCATENATE(P624, V624), 'PART NUMBER GUIDE'!$Q$6:$R$84, 2, FALSE),VLOOKUP(Y624,'PART NUMBER GUIDE'!$J$8:$K$37,2, FALSE),IF(U624="N/A",IF(ABS(S624)&lt;10,"0"&amp;ABS(S624),ABS(S624)),CONCATENATE(LEFT(U624,1),RIGHT(U624,1))), F624, G624)</f>
        <v>MR31979012912N</v>
      </c>
      <c r="F624" s="93" t="s">
        <v>2239</v>
      </c>
      <c r="G624" s="93"/>
      <c r="H624" s="434">
        <v>191682032486</v>
      </c>
      <c r="I624" s="356">
        <v>44806</v>
      </c>
      <c r="J624" s="305" t="s">
        <v>1266</v>
      </c>
      <c r="K624" s="400">
        <v>349</v>
      </c>
      <c r="L624" s="95">
        <f t="shared" si="73"/>
        <v>349</v>
      </c>
      <c r="M624" s="402"/>
      <c r="N624" s="30">
        <v>17</v>
      </c>
      <c r="O624" s="8">
        <v>9</v>
      </c>
      <c r="P624" s="105" t="str">
        <f t="shared" si="70"/>
        <v>5x4.5</v>
      </c>
      <c r="Q624" s="3">
        <v>5</v>
      </c>
      <c r="R624" s="30">
        <v>4.5</v>
      </c>
      <c r="S624" s="30">
        <v>-12</v>
      </c>
      <c r="T624" s="17">
        <v>4.5</v>
      </c>
      <c r="U624" s="428" t="s">
        <v>85</v>
      </c>
      <c r="V624" s="17">
        <v>82</v>
      </c>
      <c r="W624" s="8">
        <v>25.91</v>
      </c>
      <c r="X624" s="52">
        <v>2650</v>
      </c>
      <c r="Y624" s="12" t="s">
        <v>2312</v>
      </c>
      <c r="Z624" s="12" t="s">
        <v>3003</v>
      </c>
      <c r="AA624" s="369" t="str">
        <f t="shared" si="71"/>
        <v>17x9, 5x4.5, -12 OS</v>
      </c>
      <c r="AB624" s="298" t="s">
        <v>6412</v>
      </c>
      <c r="AC624" s="92">
        <f>_xlfn.IFNA(VLOOKUP(AB624,ACCESSORIES!F:K,6,FALSE),"N/A")</f>
        <v>22</v>
      </c>
      <c r="AD624" s="82" t="s">
        <v>85</v>
      </c>
      <c r="AE624" s="82" t="s">
        <v>85</v>
      </c>
      <c r="AF624" s="82" t="s">
        <v>85</v>
      </c>
      <c r="AG624" s="9" t="s">
        <v>85</v>
      </c>
      <c r="AH624" s="9" t="str">
        <f>_xlfn.IFNA(VLOOKUP(AG624,ACCESSORIES!F:K,6,FALSE),"N/A")</f>
        <v>N/A</v>
      </c>
      <c r="AI624" s="14" t="s">
        <v>266</v>
      </c>
      <c r="AJ624" s="3" t="s">
        <v>85</v>
      </c>
      <c r="AK624" s="3" t="s">
        <v>85</v>
      </c>
      <c r="AL624" s="3" t="s">
        <v>85</v>
      </c>
      <c r="AM624" s="3">
        <v>16</v>
      </c>
      <c r="AN624" s="3">
        <v>150</v>
      </c>
      <c r="AO624" s="37">
        <v>19</v>
      </c>
      <c r="AP624" s="37">
        <v>31</v>
      </c>
      <c r="AQ624" s="37">
        <v>46</v>
      </c>
      <c r="AR624" s="37">
        <v>66</v>
      </c>
      <c r="AS624" s="37">
        <v>211</v>
      </c>
      <c r="AT624" s="431">
        <v>208</v>
      </c>
      <c r="AU624" s="107">
        <v>83</v>
      </c>
      <c r="AV624" s="55">
        <v>19</v>
      </c>
      <c r="AW624" s="55">
        <v>43</v>
      </c>
      <c r="AX624" s="55">
        <v>29</v>
      </c>
      <c r="AY624" s="3" t="s">
        <v>85</v>
      </c>
      <c r="AZ624" s="104" t="str">
        <f>_xlfn.IFNA(VLOOKUP(AY624,ACCESSORIES!F:K,6,FALSE),"N/A")</f>
        <v>N/A</v>
      </c>
      <c r="BA624" s="3" t="s">
        <v>85</v>
      </c>
      <c r="BB624" s="104" t="str">
        <f>_xlfn.IFNA(VLOOKUP(BA624,ACCESSORIES!F:K,6,FALSE),"N/A")</f>
        <v>N/A</v>
      </c>
      <c r="BC624" s="79">
        <v>29.91</v>
      </c>
      <c r="BD624" s="57">
        <v>19.7</v>
      </c>
      <c r="BE624" s="57">
        <v>19.7</v>
      </c>
      <c r="BF624" s="57">
        <v>11.5</v>
      </c>
      <c r="BG624" s="82">
        <v>36</v>
      </c>
      <c r="BH624" s="403" t="s">
        <v>3551</v>
      </c>
      <c r="BI624" s="51" t="s">
        <v>4217</v>
      </c>
      <c r="BJ624" s="300"/>
      <c r="BK624" s="300"/>
      <c r="BL624" s="300"/>
      <c r="BM624" s="300"/>
      <c r="BN624" s="298"/>
      <c r="BO624" s="298"/>
      <c r="BP624" s="298"/>
      <c r="BQ624" s="298"/>
      <c r="BR624" s="298"/>
      <c r="BS624" s="298"/>
      <c r="BT624" s="417"/>
      <c r="BU624" s="418"/>
      <c r="BV624" s="417"/>
      <c r="BW624" s="418"/>
      <c r="BX624" s="96" t="str">
        <f t="shared" ref="BX624" si="83">CONCATENATE(IF(J624="Closeout","CLOSEOUT - ",""),D624,", ",N624,"x",O624,", ",IF(U624="N/A","",CONCATENATE(U624,"/")),IF(S624&gt;0,CONCATENATE("+",S624),S624),"mm Offset, ",P624,", ",V624,"mm Centerbore, ",PROPER(Y624),IF(G624="R",", Race Drilled",""),"",IF(BA624="N/A","",CONCATENATE(", w/ ",BA624)))</f>
        <v>MR319, 17x9, -12mm Offset, 5x4.5, 82mm Centerbore, Method Bronze</v>
      </c>
      <c r="BY624" s="83" t="s">
        <v>4044</v>
      </c>
      <c r="BZ624" s="83" t="s">
        <v>4045</v>
      </c>
      <c r="CA624" s="83" t="str">
        <f t="shared" ref="CA624" si="84">C624</f>
        <v>STREET (3XX)</v>
      </c>
    </row>
    <row r="625" spans="1:79" s="39" customFormat="1" ht="15" customHeight="1">
      <c r="A625" s="23">
        <f t="shared" si="79"/>
        <v>623</v>
      </c>
      <c r="B625" s="4" t="s">
        <v>84</v>
      </c>
      <c r="C625" s="306" t="s">
        <v>1072</v>
      </c>
      <c r="D625" s="306" t="s">
        <v>6628</v>
      </c>
      <c r="E625" s="94" t="str">
        <f>CONCATENATE(LEFT(D625,5),VLOOKUP(CONCATENATE(N625,"x",O625),'PART NUMBER GUIDE'!$B$9:$C$45,2,FALSE),VLOOKUP(CONCATENATE(P625, V625), 'PART NUMBER GUIDE'!$Q$6:$R$84, 2, FALSE),VLOOKUP(Y625,'PART NUMBER GUIDE'!$J$8:$K$37,2, FALSE),IF(U625="N/A",IF(ABS(S625)&lt;10,"0"&amp;ABS(S625),ABS(S625)),CONCATENATE(LEFT(U625,1),RIGHT(U625,1))), F625, G625)</f>
        <v>MR319790501312N</v>
      </c>
      <c r="F625" s="93" t="s">
        <v>2239</v>
      </c>
      <c r="G625" s="93"/>
      <c r="H625" s="434">
        <v>191682032493</v>
      </c>
      <c r="I625" s="356">
        <v>44806</v>
      </c>
      <c r="J625" s="305" t="s">
        <v>1266</v>
      </c>
      <c r="K625" s="400">
        <v>349</v>
      </c>
      <c r="L625" s="95">
        <f t="shared" si="73"/>
        <v>349</v>
      </c>
      <c r="M625" s="402"/>
      <c r="N625" s="30">
        <v>17</v>
      </c>
      <c r="O625" s="8">
        <v>9</v>
      </c>
      <c r="P625" s="105" t="str">
        <f t="shared" si="70"/>
        <v>5x5</v>
      </c>
      <c r="Q625" s="3">
        <v>5</v>
      </c>
      <c r="R625" s="30">
        <v>5</v>
      </c>
      <c r="S625" s="30">
        <v>-12</v>
      </c>
      <c r="T625" s="17">
        <v>4.5</v>
      </c>
      <c r="U625" s="428" t="s">
        <v>85</v>
      </c>
      <c r="V625" s="17">
        <v>71.5</v>
      </c>
      <c r="W625" s="8">
        <v>25.91</v>
      </c>
      <c r="X625" s="52">
        <v>2650</v>
      </c>
      <c r="Y625" s="12" t="s">
        <v>4520</v>
      </c>
      <c r="Z625" s="12" t="s">
        <v>3002</v>
      </c>
      <c r="AA625" s="369" t="str">
        <f t="shared" si="71"/>
        <v>17x9, 5x5, -12 OS</v>
      </c>
      <c r="AB625" s="298" t="s">
        <v>5540</v>
      </c>
      <c r="AC625" s="92">
        <f>_xlfn.IFNA(VLOOKUP(AB625,ACCESSORIES!F:K,6,FALSE),"N/A")</f>
        <v>22</v>
      </c>
      <c r="AD625" s="82" t="s">
        <v>85</v>
      </c>
      <c r="AE625" s="82" t="s">
        <v>85</v>
      </c>
      <c r="AF625" s="82" t="s">
        <v>85</v>
      </c>
      <c r="AG625" s="9" t="s">
        <v>85</v>
      </c>
      <c r="AH625" s="9" t="str">
        <f>_xlfn.IFNA(VLOOKUP(AG625,ACCESSORIES!F:K,6,FALSE),"N/A")</f>
        <v>N/A</v>
      </c>
      <c r="AI625" s="14" t="s">
        <v>266</v>
      </c>
      <c r="AJ625" s="3" t="s">
        <v>85</v>
      </c>
      <c r="AK625" s="3" t="s">
        <v>85</v>
      </c>
      <c r="AL625" s="3" t="s">
        <v>85</v>
      </c>
      <c r="AM625" s="3">
        <v>16</v>
      </c>
      <c r="AN625" s="3">
        <v>155</v>
      </c>
      <c r="AO625" s="37">
        <v>16</v>
      </c>
      <c r="AP625" s="37">
        <v>29</v>
      </c>
      <c r="AQ625" s="37">
        <v>46</v>
      </c>
      <c r="AR625" s="37">
        <v>66</v>
      </c>
      <c r="AS625" s="37">
        <v>211</v>
      </c>
      <c r="AT625" s="431">
        <v>208</v>
      </c>
      <c r="AU625" s="107">
        <v>71.5</v>
      </c>
      <c r="AV625" s="55">
        <v>41</v>
      </c>
      <c r="AW625" s="55">
        <v>41</v>
      </c>
      <c r="AX625" s="55">
        <v>29</v>
      </c>
      <c r="AY625" s="3" t="s">
        <v>85</v>
      </c>
      <c r="AZ625" s="104" t="str">
        <f>_xlfn.IFNA(VLOOKUP(AY625,ACCESSORIES!F:K,6,FALSE),"N/A")</f>
        <v>N/A</v>
      </c>
      <c r="BA625" s="3" t="s">
        <v>85</v>
      </c>
      <c r="BB625" s="104" t="str">
        <f>_xlfn.IFNA(VLOOKUP(BA625,ACCESSORIES!F:K,6,FALSE),"N/A")</f>
        <v>N/A</v>
      </c>
      <c r="BC625" s="79">
        <v>29.91</v>
      </c>
      <c r="BD625" s="57">
        <v>19.7</v>
      </c>
      <c r="BE625" s="57">
        <v>19.7</v>
      </c>
      <c r="BF625" s="57">
        <v>11.5</v>
      </c>
      <c r="BG625" s="82">
        <v>36</v>
      </c>
      <c r="BH625" s="403" t="s">
        <v>3551</v>
      </c>
      <c r="BI625" s="51" t="s">
        <v>4217</v>
      </c>
      <c r="BJ625" s="300"/>
      <c r="BK625" s="300"/>
      <c r="BL625" s="300"/>
      <c r="BM625" s="300"/>
      <c r="BN625" s="298"/>
      <c r="BO625" s="298"/>
      <c r="BP625" s="298"/>
      <c r="BQ625" s="298"/>
      <c r="BR625" s="298"/>
      <c r="BS625" s="298"/>
      <c r="BT625" s="417"/>
      <c r="BU625" s="418"/>
      <c r="BV625" s="417"/>
      <c r="BW625" s="418"/>
      <c r="BX625" s="96" t="str">
        <f t="shared" si="80"/>
        <v>MR319, 17x9, -12mm Offset, 5x5, 71.5mm Centerbore, Gloss Black</v>
      </c>
      <c r="BY625" s="83" t="s">
        <v>4044</v>
      </c>
      <c r="BZ625" s="83" t="s">
        <v>4045</v>
      </c>
      <c r="CA625" s="83" t="str">
        <f t="shared" si="81"/>
        <v>STREET (3XX)</v>
      </c>
    </row>
    <row r="626" spans="1:79" s="39" customFormat="1" ht="15" customHeight="1">
      <c r="A626" s="23">
        <f t="shared" ref="A626" si="85">ROW(B626)-2</f>
        <v>624</v>
      </c>
      <c r="B626" s="4" t="s">
        <v>84</v>
      </c>
      <c r="C626" s="306" t="s">
        <v>1072</v>
      </c>
      <c r="D626" s="306" t="s">
        <v>6628</v>
      </c>
      <c r="E626" s="94" t="str">
        <f>CONCATENATE(LEFT(D626,5),VLOOKUP(CONCATENATE(N626,"x",O626),'PART NUMBER GUIDE'!$B$9:$C$45,2,FALSE),VLOOKUP(CONCATENATE(P626, V626), 'PART NUMBER GUIDE'!$Q$6:$R$84, 2, FALSE),VLOOKUP(Y626,'PART NUMBER GUIDE'!$J$8:$K$37,2, FALSE),IF(U626="N/A",IF(ABS(S626)&lt;10,"0"&amp;ABS(S626),ABS(S626)),CONCATENATE(LEFT(U626,1),RIGHT(U626,1))), F626, G626)</f>
        <v>MR31979050912N</v>
      </c>
      <c r="F626" s="93" t="s">
        <v>2239</v>
      </c>
      <c r="G626" s="93"/>
      <c r="H626" s="434">
        <v>191682032509</v>
      </c>
      <c r="I626" s="356">
        <v>44806</v>
      </c>
      <c r="J626" s="305" t="s">
        <v>1266</v>
      </c>
      <c r="K626" s="400">
        <v>349</v>
      </c>
      <c r="L626" s="95">
        <f t="shared" si="73"/>
        <v>349</v>
      </c>
      <c r="M626" s="402"/>
      <c r="N626" s="30">
        <v>17</v>
      </c>
      <c r="O626" s="8">
        <v>9</v>
      </c>
      <c r="P626" s="105" t="str">
        <f t="shared" si="70"/>
        <v>5x5</v>
      </c>
      <c r="Q626" s="3">
        <v>5</v>
      </c>
      <c r="R626" s="30">
        <v>5</v>
      </c>
      <c r="S626" s="30">
        <v>-12</v>
      </c>
      <c r="T626" s="17">
        <v>4.5</v>
      </c>
      <c r="U626" s="428" t="s">
        <v>85</v>
      </c>
      <c r="V626" s="17">
        <v>71.5</v>
      </c>
      <c r="W626" s="8">
        <v>25.91</v>
      </c>
      <c r="X626" s="52">
        <v>2650</v>
      </c>
      <c r="Y626" s="12" t="s">
        <v>2312</v>
      </c>
      <c r="Z626" s="12" t="s">
        <v>3003</v>
      </c>
      <c r="AA626" s="369" t="str">
        <f t="shared" si="71"/>
        <v>17x9, 5x5, -12 OS</v>
      </c>
      <c r="AB626" s="298" t="s">
        <v>6413</v>
      </c>
      <c r="AC626" s="92">
        <f>_xlfn.IFNA(VLOOKUP(AB626,ACCESSORIES!F:K,6,FALSE),"N/A")</f>
        <v>22</v>
      </c>
      <c r="AD626" s="82" t="s">
        <v>85</v>
      </c>
      <c r="AE626" s="82" t="s">
        <v>85</v>
      </c>
      <c r="AF626" s="82" t="s">
        <v>85</v>
      </c>
      <c r="AG626" s="9" t="s">
        <v>85</v>
      </c>
      <c r="AH626" s="9" t="str">
        <f>_xlfn.IFNA(VLOOKUP(AG626,ACCESSORIES!F:K,6,FALSE),"N/A")</f>
        <v>N/A</v>
      </c>
      <c r="AI626" s="14" t="s">
        <v>266</v>
      </c>
      <c r="AJ626" s="3" t="s">
        <v>85</v>
      </c>
      <c r="AK626" s="3" t="s">
        <v>85</v>
      </c>
      <c r="AL626" s="3" t="s">
        <v>85</v>
      </c>
      <c r="AM626" s="3">
        <v>16</v>
      </c>
      <c r="AN626" s="3">
        <v>155</v>
      </c>
      <c r="AO626" s="37">
        <v>16</v>
      </c>
      <c r="AP626" s="37">
        <v>29</v>
      </c>
      <c r="AQ626" s="37">
        <v>46</v>
      </c>
      <c r="AR626" s="37">
        <v>66</v>
      </c>
      <c r="AS626" s="37">
        <v>211</v>
      </c>
      <c r="AT626" s="431">
        <v>208</v>
      </c>
      <c r="AU626" s="107">
        <v>71.5</v>
      </c>
      <c r="AV626" s="55">
        <v>41</v>
      </c>
      <c r="AW626" s="55">
        <v>41</v>
      </c>
      <c r="AX626" s="55">
        <v>29</v>
      </c>
      <c r="AY626" s="3" t="s">
        <v>85</v>
      </c>
      <c r="AZ626" s="104" t="str">
        <f>_xlfn.IFNA(VLOOKUP(AY626,ACCESSORIES!F:K,6,FALSE),"N/A")</f>
        <v>N/A</v>
      </c>
      <c r="BA626" s="3" t="s">
        <v>85</v>
      </c>
      <c r="BB626" s="104" t="str">
        <f>_xlfn.IFNA(VLOOKUP(BA626,ACCESSORIES!F:K,6,FALSE),"N/A")</f>
        <v>N/A</v>
      </c>
      <c r="BC626" s="79">
        <v>29.91</v>
      </c>
      <c r="BD626" s="57">
        <v>19.7</v>
      </c>
      <c r="BE626" s="57">
        <v>19.7</v>
      </c>
      <c r="BF626" s="57">
        <v>11.5</v>
      </c>
      <c r="BG626" s="82">
        <v>36</v>
      </c>
      <c r="BH626" s="403" t="s">
        <v>3551</v>
      </c>
      <c r="BI626" s="51" t="s">
        <v>4217</v>
      </c>
      <c r="BJ626" s="300"/>
      <c r="BK626" s="300"/>
      <c r="BL626" s="300"/>
      <c r="BM626" s="300"/>
      <c r="BN626" s="298"/>
      <c r="BO626" s="298"/>
      <c r="BP626" s="298"/>
      <c r="BQ626" s="298"/>
      <c r="BR626" s="298"/>
      <c r="BS626" s="298"/>
      <c r="BT626" s="417"/>
      <c r="BU626" s="418"/>
      <c r="BV626" s="417"/>
      <c r="BW626" s="418"/>
      <c r="BX626" s="96" t="str">
        <f t="shared" ref="BX626" si="86">CONCATENATE(IF(J626="Closeout","CLOSEOUT - ",""),D626,", ",N626,"x",O626,", ",IF(U626="N/A","",CONCATENATE(U626,"/")),IF(S626&gt;0,CONCATENATE("+",S626),S626),"mm Offset, ",P626,", ",V626,"mm Centerbore, ",PROPER(Y626),IF(G626="R",", Race Drilled",""),"",IF(BA626="N/A","",CONCATENATE(", w/ ",BA626)))</f>
        <v>MR319, 17x9, -12mm Offset, 5x5, 71.5mm Centerbore, Method Bronze</v>
      </c>
      <c r="BY626" s="83" t="s">
        <v>4044</v>
      </c>
      <c r="BZ626" s="83" t="s">
        <v>4045</v>
      </c>
      <c r="CA626" s="83" t="str">
        <f t="shared" ref="CA626" si="87">C626</f>
        <v>STREET (3XX)</v>
      </c>
    </row>
    <row r="627" spans="1:79" s="39" customFormat="1" ht="15" customHeight="1">
      <c r="A627" s="23">
        <f t="shared" si="79"/>
        <v>625</v>
      </c>
      <c r="B627" s="4" t="s">
        <v>84</v>
      </c>
      <c r="C627" s="306" t="s">
        <v>1072</v>
      </c>
      <c r="D627" s="306" t="s">
        <v>6628</v>
      </c>
      <c r="E627" s="94" t="str">
        <f>CONCATENATE(LEFT(D627,5),VLOOKUP(CONCATENATE(N627,"x",O627),'PART NUMBER GUIDE'!$B$9:$C$45,2,FALSE),VLOOKUP(CONCATENATE(P627, V627), 'PART NUMBER GUIDE'!$Q$6:$R$84, 2, FALSE),VLOOKUP(Y627,'PART NUMBER GUIDE'!$J$8:$K$37,2, FALSE),IF(U627="N/A",IF(ABS(S627)&lt;10,"0"&amp;ABS(S627),ABS(S627)),CONCATENATE(LEFT(U627,1),RIGHT(U627,1))), F627, G627)</f>
        <v>MR319790601312N</v>
      </c>
      <c r="F627" s="93" t="s">
        <v>2239</v>
      </c>
      <c r="G627" s="93"/>
      <c r="H627" s="434">
        <v>191682032516</v>
      </c>
      <c r="I627" s="356">
        <v>44806</v>
      </c>
      <c r="J627" s="305" t="s">
        <v>1266</v>
      </c>
      <c r="K627" s="400">
        <v>349</v>
      </c>
      <c r="L627" s="95">
        <f t="shared" si="73"/>
        <v>349</v>
      </c>
      <c r="M627" s="402"/>
      <c r="N627" s="30">
        <v>17</v>
      </c>
      <c r="O627" s="8">
        <v>9</v>
      </c>
      <c r="P627" s="105" t="str">
        <f t="shared" si="70"/>
        <v>6x5.5</v>
      </c>
      <c r="Q627" s="3">
        <v>6</v>
      </c>
      <c r="R627" s="30">
        <v>5.5</v>
      </c>
      <c r="S627" s="30">
        <v>-12</v>
      </c>
      <c r="T627" s="17">
        <v>4.5</v>
      </c>
      <c r="U627" s="428" t="s">
        <v>85</v>
      </c>
      <c r="V627" s="17">
        <v>106.25</v>
      </c>
      <c r="W627" s="8">
        <v>25.91</v>
      </c>
      <c r="X627" s="52">
        <v>2650</v>
      </c>
      <c r="Y627" s="12" t="s">
        <v>4520</v>
      </c>
      <c r="Z627" s="12" t="s">
        <v>3002</v>
      </c>
      <c r="AA627" s="369" t="str">
        <f t="shared" si="71"/>
        <v>17x9, 6x5.5, -12 OS</v>
      </c>
      <c r="AB627" s="298" t="s">
        <v>5543</v>
      </c>
      <c r="AC627" s="92">
        <f>_xlfn.IFNA(VLOOKUP(AB627,ACCESSORIES!F:K,6,FALSE),"N/A")</f>
        <v>22</v>
      </c>
      <c r="AD627" s="82" t="s">
        <v>85</v>
      </c>
      <c r="AE627" s="82" t="s">
        <v>85</v>
      </c>
      <c r="AF627" s="82" t="s">
        <v>85</v>
      </c>
      <c r="AG627" s="9" t="s">
        <v>85</v>
      </c>
      <c r="AH627" s="9" t="str">
        <f>_xlfn.IFNA(VLOOKUP(AG627,ACCESSORIES!F:K,6,FALSE),"N/A")</f>
        <v>N/A</v>
      </c>
      <c r="AI627" s="14" t="s">
        <v>265</v>
      </c>
      <c r="AJ627" s="84" t="s">
        <v>1712</v>
      </c>
      <c r="AK627" s="41">
        <f>VLOOKUP(AJ627,ACCESSORIES!F:K,6,FALSE)</f>
        <v>2.75</v>
      </c>
      <c r="AL627" s="3" t="s">
        <v>6627</v>
      </c>
      <c r="AM627" s="3">
        <v>16</v>
      </c>
      <c r="AN627" s="3">
        <v>175</v>
      </c>
      <c r="AO627" s="37">
        <v>9</v>
      </c>
      <c r="AP627" s="37">
        <v>28</v>
      </c>
      <c r="AQ627" s="37">
        <v>46</v>
      </c>
      <c r="AR627" s="37">
        <v>66</v>
      </c>
      <c r="AS627" s="37">
        <v>211</v>
      </c>
      <c r="AT627" s="431">
        <v>208</v>
      </c>
      <c r="AU627" s="107">
        <v>106.25</v>
      </c>
      <c r="AV627" s="55">
        <v>41</v>
      </c>
      <c r="AW627" s="55">
        <v>41</v>
      </c>
      <c r="AX627" s="55">
        <v>29</v>
      </c>
      <c r="AY627" s="3" t="s">
        <v>85</v>
      </c>
      <c r="AZ627" s="104" t="str">
        <f>_xlfn.IFNA(VLOOKUP(AY627,ACCESSORIES!F:K,6,FALSE),"N/A")</f>
        <v>N/A</v>
      </c>
      <c r="BA627" s="3" t="s">
        <v>85</v>
      </c>
      <c r="BB627" s="104" t="str">
        <f>_xlfn.IFNA(VLOOKUP(BA627,ACCESSORIES!F:K,6,FALSE),"N/A")</f>
        <v>N/A</v>
      </c>
      <c r="BC627" s="79">
        <v>29.91</v>
      </c>
      <c r="BD627" s="57">
        <v>19.7</v>
      </c>
      <c r="BE627" s="57">
        <v>19.7</v>
      </c>
      <c r="BF627" s="57">
        <v>11.5</v>
      </c>
      <c r="BG627" s="82">
        <v>36</v>
      </c>
      <c r="BH627" s="403" t="s">
        <v>3551</v>
      </c>
      <c r="BI627" s="51" t="s">
        <v>4217</v>
      </c>
      <c r="BJ627" s="300"/>
      <c r="BK627" s="300"/>
      <c r="BL627" s="300"/>
      <c r="BM627" s="300"/>
      <c r="BN627" s="298"/>
      <c r="BO627" s="298"/>
      <c r="BP627" s="298"/>
      <c r="BQ627" s="298"/>
      <c r="BR627" s="298"/>
      <c r="BS627" s="298"/>
      <c r="BT627" s="417"/>
      <c r="BU627" s="418"/>
      <c r="BV627" s="417"/>
      <c r="BW627" s="418"/>
      <c r="BX627" s="96" t="str">
        <f t="shared" si="80"/>
        <v>MR319, 17x9, -12mm Offset, 6x5.5, 106.25mm Centerbore, Gloss Black</v>
      </c>
      <c r="BY627" s="83" t="s">
        <v>4044</v>
      </c>
      <c r="BZ627" s="83" t="s">
        <v>4045</v>
      </c>
      <c r="CA627" s="83" t="str">
        <f t="shared" si="81"/>
        <v>STREET (3XX)</v>
      </c>
    </row>
    <row r="628" spans="1:79" s="39" customFormat="1" ht="15" customHeight="1">
      <c r="A628" s="23">
        <f t="shared" ref="A628" si="88">ROW(B628)-2</f>
        <v>626</v>
      </c>
      <c r="B628" s="4" t="s">
        <v>84</v>
      </c>
      <c r="C628" s="306" t="s">
        <v>1072</v>
      </c>
      <c r="D628" s="306" t="s">
        <v>6628</v>
      </c>
      <c r="E628" s="94" t="str">
        <f>CONCATENATE(LEFT(D628,5),VLOOKUP(CONCATENATE(N628,"x",O628),'PART NUMBER GUIDE'!$B$9:$C$45,2,FALSE),VLOOKUP(CONCATENATE(P628, V628), 'PART NUMBER GUIDE'!$Q$6:$R$84, 2, FALSE),VLOOKUP(Y628,'PART NUMBER GUIDE'!$J$8:$K$37,2, FALSE),IF(U628="N/A",IF(ABS(S628)&lt;10,"0"&amp;ABS(S628),ABS(S628)),CONCATENATE(LEFT(U628,1),RIGHT(U628,1))), F628, G628)</f>
        <v>MR31979060912N</v>
      </c>
      <c r="F628" s="93" t="s">
        <v>2239</v>
      </c>
      <c r="G628" s="93"/>
      <c r="H628" s="434">
        <v>191682032523</v>
      </c>
      <c r="I628" s="356">
        <v>44806</v>
      </c>
      <c r="J628" s="305" t="s">
        <v>1266</v>
      </c>
      <c r="K628" s="400">
        <v>349</v>
      </c>
      <c r="L628" s="95">
        <f t="shared" si="73"/>
        <v>349</v>
      </c>
      <c r="M628" s="402"/>
      <c r="N628" s="30">
        <v>17</v>
      </c>
      <c r="O628" s="8">
        <v>9</v>
      </c>
      <c r="P628" s="105" t="str">
        <f t="shared" si="70"/>
        <v>6x5.5</v>
      </c>
      <c r="Q628" s="3">
        <v>6</v>
      </c>
      <c r="R628" s="30">
        <v>5.5</v>
      </c>
      <c r="S628" s="30">
        <v>-12</v>
      </c>
      <c r="T628" s="17">
        <v>4.5</v>
      </c>
      <c r="U628" s="428" t="s">
        <v>85</v>
      </c>
      <c r="V628" s="17">
        <v>106.25</v>
      </c>
      <c r="W628" s="8">
        <v>25.91</v>
      </c>
      <c r="X628" s="52">
        <v>2650</v>
      </c>
      <c r="Y628" s="12" t="s">
        <v>2312</v>
      </c>
      <c r="Z628" s="12" t="s">
        <v>3003</v>
      </c>
      <c r="AA628" s="369" t="str">
        <f t="shared" si="71"/>
        <v>17x9, 6x5.5, -12 OS</v>
      </c>
      <c r="AB628" s="298" t="s">
        <v>6416</v>
      </c>
      <c r="AC628" s="92">
        <f>_xlfn.IFNA(VLOOKUP(AB628,ACCESSORIES!F:K,6,FALSE),"N/A")</f>
        <v>22</v>
      </c>
      <c r="AD628" s="82" t="s">
        <v>85</v>
      </c>
      <c r="AE628" s="82" t="s">
        <v>85</v>
      </c>
      <c r="AF628" s="82" t="s">
        <v>85</v>
      </c>
      <c r="AG628" s="9" t="s">
        <v>85</v>
      </c>
      <c r="AH628" s="9" t="str">
        <f>_xlfn.IFNA(VLOOKUP(AG628,ACCESSORIES!F:K,6,FALSE),"N/A")</f>
        <v>N/A</v>
      </c>
      <c r="AI628" s="14" t="s">
        <v>265</v>
      </c>
      <c r="AJ628" s="84" t="s">
        <v>1712</v>
      </c>
      <c r="AK628" s="41">
        <f>VLOOKUP(AJ628,ACCESSORIES!F:K,6,FALSE)</f>
        <v>2.75</v>
      </c>
      <c r="AL628" s="3" t="s">
        <v>6627</v>
      </c>
      <c r="AM628" s="3">
        <v>16</v>
      </c>
      <c r="AN628" s="3">
        <v>175</v>
      </c>
      <c r="AO628" s="37">
        <v>9</v>
      </c>
      <c r="AP628" s="37">
        <v>28</v>
      </c>
      <c r="AQ628" s="37">
        <v>46</v>
      </c>
      <c r="AR628" s="37">
        <v>66</v>
      </c>
      <c r="AS628" s="37">
        <v>211</v>
      </c>
      <c r="AT628" s="431">
        <v>208</v>
      </c>
      <c r="AU628" s="107">
        <v>106.25</v>
      </c>
      <c r="AV628" s="55">
        <v>41</v>
      </c>
      <c r="AW628" s="55">
        <v>41</v>
      </c>
      <c r="AX628" s="55">
        <v>29</v>
      </c>
      <c r="AY628" s="3" t="s">
        <v>85</v>
      </c>
      <c r="AZ628" s="104" t="str">
        <f>_xlfn.IFNA(VLOOKUP(AY628,ACCESSORIES!F:K,6,FALSE),"N/A")</f>
        <v>N/A</v>
      </c>
      <c r="BA628" s="3" t="s">
        <v>85</v>
      </c>
      <c r="BB628" s="104" t="str">
        <f>_xlfn.IFNA(VLOOKUP(BA628,ACCESSORIES!F:K,6,FALSE),"N/A")</f>
        <v>N/A</v>
      </c>
      <c r="BC628" s="79">
        <v>29.91</v>
      </c>
      <c r="BD628" s="57">
        <v>19.7</v>
      </c>
      <c r="BE628" s="57">
        <v>19.7</v>
      </c>
      <c r="BF628" s="57">
        <v>11.5</v>
      </c>
      <c r="BG628" s="82">
        <v>36</v>
      </c>
      <c r="BH628" s="403" t="s">
        <v>3551</v>
      </c>
      <c r="BI628" s="51" t="s">
        <v>4217</v>
      </c>
      <c r="BJ628" s="300"/>
      <c r="BK628" s="300"/>
      <c r="BL628" s="300"/>
      <c r="BM628" s="300"/>
      <c r="BN628" s="298"/>
      <c r="BO628" s="298"/>
      <c r="BP628" s="298"/>
      <c r="BQ628" s="298"/>
      <c r="BR628" s="298"/>
      <c r="BS628" s="298"/>
      <c r="BT628" s="417"/>
      <c r="BU628" s="418"/>
      <c r="BV628" s="417"/>
      <c r="BW628" s="418"/>
      <c r="BX628" s="96" t="str">
        <f t="shared" ref="BX628" si="89">CONCATENATE(IF(J628="Closeout","CLOSEOUT - ",""),D628,", ",N628,"x",O628,", ",IF(U628="N/A","",CONCATENATE(U628,"/")),IF(S628&gt;0,CONCATENATE("+",S628),S628),"mm Offset, ",P628,", ",V628,"mm Centerbore, ",PROPER(Y628),IF(G628="R",", Race Drilled",""),"",IF(BA628="N/A","",CONCATENATE(", w/ ",BA628)))</f>
        <v>MR319, 17x9, -12mm Offset, 6x5.5, 106.25mm Centerbore, Method Bronze</v>
      </c>
      <c r="BY628" s="83" t="s">
        <v>4044</v>
      </c>
      <c r="BZ628" s="83" t="s">
        <v>4045</v>
      </c>
      <c r="CA628" s="83" t="str">
        <f t="shared" ref="CA628" si="90">C628</f>
        <v>STREET (3XX)</v>
      </c>
    </row>
    <row r="629" spans="1:79" s="39" customFormat="1" ht="15" customHeight="1">
      <c r="A629" s="23">
        <f t="shared" si="79"/>
        <v>627</v>
      </c>
      <c r="B629" s="4" t="s">
        <v>84</v>
      </c>
      <c r="C629" s="306" t="s">
        <v>1072</v>
      </c>
      <c r="D629" s="306" t="s">
        <v>6628</v>
      </c>
      <c r="E629" s="94" t="str">
        <f>CONCATENATE(LEFT(D629,5),VLOOKUP(CONCATENATE(N629,"x",O629),'PART NUMBER GUIDE'!$B$9:$C$45,2,FALSE),VLOOKUP(CONCATENATE(P629, V629), 'PART NUMBER GUIDE'!$Q$6:$R$84, 2, FALSE),VLOOKUP(Y629,'PART NUMBER GUIDE'!$J$8:$K$37,2, FALSE),IF(U629="N/A",IF(ABS(S629)&lt;10,"0"&amp;ABS(S629),ABS(S629)),CONCATENATE(LEFT(U629,1),RIGHT(U629,1))), F629, G629)</f>
        <v>MR319885581340</v>
      </c>
      <c r="F629" s="93"/>
      <c r="G629" s="93"/>
      <c r="H629" s="434">
        <v>191682031052</v>
      </c>
      <c r="I629" s="356">
        <v>44755</v>
      </c>
      <c r="J629" s="305" t="s">
        <v>1266</v>
      </c>
      <c r="K629" s="400">
        <v>359</v>
      </c>
      <c r="L629" s="95">
        <f t="shared" si="73"/>
        <v>359</v>
      </c>
      <c r="M629" s="402"/>
      <c r="N629" s="30" t="s">
        <v>6621</v>
      </c>
      <c r="O629" s="8" t="s">
        <v>6608</v>
      </c>
      <c r="P629" s="105" t="str">
        <f t="shared" si="70"/>
        <v>5x150</v>
      </c>
      <c r="Q629" s="3" t="s">
        <v>6609</v>
      </c>
      <c r="R629" s="30" t="s">
        <v>6611</v>
      </c>
      <c r="S629" s="30">
        <v>40</v>
      </c>
      <c r="T629" s="17">
        <v>6.3</v>
      </c>
      <c r="U629" s="428" t="s">
        <v>85</v>
      </c>
      <c r="V629" s="17">
        <v>110.5</v>
      </c>
      <c r="W629" s="8">
        <v>32.299999999999997</v>
      </c>
      <c r="X629" s="52">
        <v>2650</v>
      </c>
      <c r="Y629" s="12" t="s">
        <v>4520</v>
      </c>
      <c r="Z629" s="12" t="s">
        <v>3002</v>
      </c>
      <c r="AA629" s="369" t="str">
        <f t="shared" si="71"/>
        <v>18x8.5, 5x150, 40 OS</v>
      </c>
      <c r="AB629" s="83" t="s">
        <v>5543</v>
      </c>
      <c r="AC629" s="92">
        <f>_xlfn.IFNA(VLOOKUP(AB629,ACCESSORIES!F:K,6,FALSE),"N/A")</f>
        <v>22</v>
      </c>
      <c r="AD629" s="82" t="s">
        <v>85</v>
      </c>
      <c r="AE629" s="82" t="s">
        <v>85</v>
      </c>
      <c r="AF629" s="82" t="s">
        <v>85</v>
      </c>
      <c r="AG629" s="82" t="s">
        <v>85</v>
      </c>
      <c r="AH629" s="9" t="str">
        <f>_xlfn.IFNA(VLOOKUP(AG629,ACCESSORIES!F:K,6,FALSE),"N/A")</f>
        <v>N/A</v>
      </c>
      <c r="AI629" s="14" t="s">
        <v>266</v>
      </c>
      <c r="AJ629" s="84" t="s">
        <v>85</v>
      </c>
      <c r="AK629" s="84" t="s">
        <v>85</v>
      </c>
      <c r="AL629" s="3" t="s">
        <v>85</v>
      </c>
      <c r="AM629" s="3" t="s">
        <v>1276</v>
      </c>
      <c r="AN629" s="3" t="s">
        <v>6625</v>
      </c>
      <c r="AO629" s="37">
        <v>3</v>
      </c>
      <c r="AP629" s="37">
        <v>13</v>
      </c>
      <c r="AQ629" s="37">
        <v>21</v>
      </c>
      <c r="AR629" s="37">
        <v>27</v>
      </c>
      <c r="AS629" s="37">
        <v>214</v>
      </c>
      <c r="AT629" s="431">
        <v>195</v>
      </c>
      <c r="AU629" s="431">
        <v>110.5</v>
      </c>
      <c r="AV629" s="55">
        <v>43</v>
      </c>
      <c r="AW629" s="55">
        <v>43</v>
      </c>
      <c r="AX629" s="55">
        <v>26</v>
      </c>
      <c r="AY629" s="3" t="s">
        <v>85</v>
      </c>
      <c r="AZ629" s="104" t="str">
        <f>_xlfn.IFNA(VLOOKUP(AY629,ACCESSORIES!F:K,6,FALSE),"N/A")</f>
        <v>N/A</v>
      </c>
      <c r="BA629" s="3" t="s">
        <v>85</v>
      </c>
      <c r="BB629" s="104" t="str">
        <f>_xlfn.IFNA(VLOOKUP(BA629,ACCESSORIES!F:K,6,FALSE),"N/A")</f>
        <v>N/A</v>
      </c>
      <c r="BC629" s="79">
        <v>36.299999999999997</v>
      </c>
      <c r="BD629" s="57">
        <v>20.6</v>
      </c>
      <c r="BE629" s="57">
        <v>20.6</v>
      </c>
      <c r="BF629" s="57">
        <v>11.4</v>
      </c>
      <c r="BG629" s="82">
        <v>36</v>
      </c>
      <c r="BH629" s="403" t="s">
        <v>3551</v>
      </c>
      <c r="BI629" s="51" t="s">
        <v>4217</v>
      </c>
      <c r="BJ629" s="300"/>
      <c r="BK629" s="300"/>
      <c r="BL629" s="300"/>
      <c r="BM629" s="300"/>
      <c r="BN629" s="298"/>
      <c r="BO629" s="298"/>
      <c r="BP629" s="298"/>
      <c r="BQ629" s="298"/>
      <c r="BR629" s="298"/>
      <c r="BS629" s="298"/>
      <c r="BT629" s="417"/>
      <c r="BU629" s="418"/>
      <c r="BV629" s="417"/>
      <c r="BW629" s="418"/>
      <c r="BX629" s="96" t="str">
        <f t="shared" si="80"/>
        <v>MR319, 18x8.5, +40mm Offset, 5x150, 110.5mm Centerbore, Gloss Black</v>
      </c>
      <c r="BY629" s="83" t="s">
        <v>4044</v>
      </c>
      <c r="BZ629" s="83" t="s">
        <v>4045</v>
      </c>
      <c r="CA629" s="83" t="str">
        <f t="shared" si="81"/>
        <v>STREET (3XX)</v>
      </c>
    </row>
    <row r="630" spans="1:79" s="39" customFormat="1" ht="15" customHeight="1">
      <c r="A630" s="23">
        <f t="shared" si="76"/>
        <v>628</v>
      </c>
      <c r="B630" s="4" t="s">
        <v>84</v>
      </c>
      <c r="C630" s="306" t="s">
        <v>1072</v>
      </c>
      <c r="D630" s="306" t="s">
        <v>6628</v>
      </c>
      <c r="E630" s="94" t="str">
        <f>CONCATENATE(LEFT(D630,5),VLOOKUP(CONCATENATE(N630,"x",O630),'PART NUMBER GUIDE'!$B$9:$C$45,2,FALSE),VLOOKUP(CONCATENATE(P630, V630), 'PART NUMBER GUIDE'!$Q$6:$R$84, 2, FALSE),VLOOKUP(Y630,'PART NUMBER GUIDE'!$J$8:$K$37,2, FALSE),IF(U630="N/A",IF(ABS(S630)&lt;10,"0"&amp;ABS(S630),ABS(S630)),CONCATENATE(LEFT(U630,1),RIGHT(U630,1))), F630, G630)</f>
        <v>MR31988558940</v>
      </c>
      <c r="F630" s="93"/>
      <c r="G630" s="93"/>
      <c r="H630" s="434">
        <v>191682032370</v>
      </c>
      <c r="I630" s="356">
        <v>44781</v>
      </c>
      <c r="J630" s="305" t="s">
        <v>1266</v>
      </c>
      <c r="K630" s="400">
        <v>359</v>
      </c>
      <c r="L630" s="95">
        <f t="shared" si="73"/>
        <v>359</v>
      </c>
      <c r="M630" s="402"/>
      <c r="N630" s="30" t="s">
        <v>6621</v>
      </c>
      <c r="O630" s="8" t="s">
        <v>6608</v>
      </c>
      <c r="P630" s="105" t="str">
        <f t="shared" si="70"/>
        <v>5x150</v>
      </c>
      <c r="Q630" s="3" t="s">
        <v>6609</v>
      </c>
      <c r="R630" s="30" t="s">
        <v>6611</v>
      </c>
      <c r="S630" s="30">
        <v>40</v>
      </c>
      <c r="T630" s="17">
        <v>6.3</v>
      </c>
      <c r="U630" s="428" t="s">
        <v>85</v>
      </c>
      <c r="V630" s="17">
        <v>110.5</v>
      </c>
      <c r="W630" s="8">
        <v>32.299999999999997</v>
      </c>
      <c r="X630" s="52">
        <v>2650</v>
      </c>
      <c r="Y630" s="12" t="s">
        <v>2312</v>
      </c>
      <c r="Z630" s="12" t="s">
        <v>3003</v>
      </c>
      <c r="AA630" s="369" t="str">
        <f t="shared" si="71"/>
        <v>18x8.5, 5x150, 40 OS</v>
      </c>
      <c r="AB630" s="83" t="s">
        <v>6416</v>
      </c>
      <c r="AC630" s="92">
        <f>_xlfn.IFNA(VLOOKUP(AB630,ACCESSORIES!F:K,6,FALSE),"N/A")</f>
        <v>22</v>
      </c>
      <c r="AD630" s="89" t="s">
        <v>85</v>
      </c>
      <c r="AE630" s="82" t="s">
        <v>85</v>
      </c>
      <c r="AF630" s="82" t="s">
        <v>85</v>
      </c>
      <c r="AG630" s="82" t="s">
        <v>85</v>
      </c>
      <c r="AH630" s="9" t="str">
        <f>_xlfn.IFNA(VLOOKUP(AG630,ACCESSORIES!F:K,6,FALSE),"N/A")</f>
        <v>N/A</v>
      </c>
      <c r="AI630" s="14" t="s">
        <v>266</v>
      </c>
      <c r="AJ630" s="84" t="s">
        <v>85</v>
      </c>
      <c r="AK630" s="84" t="s">
        <v>85</v>
      </c>
      <c r="AL630" s="3" t="s">
        <v>85</v>
      </c>
      <c r="AM630" s="3" t="s">
        <v>1276</v>
      </c>
      <c r="AN630" s="3" t="s">
        <v>6625</v>
      </c>
      <c r="AO630" s="37">
        <v>3</v>
      </c>
      <c r="AP630" s="37">
        <v>13</v>
      </c>
      <c r="AQ630" s="37">
        <v>21</v>
      </c>
      <c r="AR630" s="37">
        <v>27</v>
      </c>
      <c r="AS630" s="37">
        <v>214</v>
      </c>
      <c r="AT630" s="431">
        <v>195</v>
      </c>
      <c r="AU630" s="431">
        <v>110.5</v>
      </c>
      <c r="AV630" s="55">
        <v>43</v>
      </c>
      <c r="AW630" s="55">
        <v>43</v>
      </c>
      <c r="AX630" s="55">
        <v>26</v>
      </c>
      <c r="AY630" s="3" t="s">
        <v>85</v>
      </c>
      <c r="AZ630" s="104" t="str">
        <f>_xlfn.IFNA(VLOOKUP(AY630,ACCESSORIES!F:K,6,FALSE),"N/A")</f>
        <v>N/A</v>
      </c>
      <c r="BA630" s="3" t="s">
        <v>85</v>
      </c>
      <c r="BB630" s="104" t="str">
        <f>_xlfn.IFNA(VLOOKUP(BA630,ACCESSORIES!F:K,6,FALSE),"N/A")</f>
        <v>N/A</v>
      </c>
      <c r="BC630" s="79">
        <v>36.299999999999997</v>
      </c>
      <c r="BD630" s="57">
        <v>20.6</v>
      </c>
      <c r="BE630" s="57">
        <v>20.6</v>
      </c>
      <c r="BF630" s="57">
        <v>11.4</v>
      </c>
      <c r="BG630" s="82">
        <v>36</v>
      </c>
      <c r="BH630" s="403" t="s">
        <v>3551</v>
      </c>
      <c r="BI630" s="51" t="s">
        <v>4217</v>
      </c>
      <c r="BJ630" s="300"/>
      <c r="BK630" s="300"/>
      <c r="BL630" s="300"/>
      <c r="BM630" s="300"/>
      <c r="BN630" s="298"/>
      <c r="BO630" s="298"/>
      <c r="BP630" s="298"/>
      <c r="BQ630" s="298"/>
      <c r="BR630" s="298"/>
      <c r="BS630" s="298"/>
      <c r="BT630" s="417"/>
      <c r="BU630" s="418"/>
      <c r="BV630" s="417"/>
      <c r="BW630" s="418"/>
      <c r="BX630" s="96" t="str">
        <f t="shared" si="77"/>
        <v>MR319, 18x8.5, +40mm Offset, 5x150, 110.5mm Centerbore, Method Bronze</v>
      </c>
      <c r="BY630" s="83" t="s">
        <v>4044</v>
      </c>
      <c r="BZ630" s="83" t="s">
        <v>4045</v>
      </c>
      <c r="CA630" s="83" t="str">
        <f t="shared" si="78"/>
        <v>STREET (3XX)</v>
      </c>
    </row>
    <row r="631" spans="1:79" s="39" customFormat="1" ht="15" customHeight="1">
      <c r="A631" s="23">
        <f t="shared" si="76"/>
        <v>629</v>
      </c>
      <c r="B631" s="4" t="s">
        <v>84</v>
      </c>
      <c r="C631" s="306" t="s">
        <v>1072</v>
      </c>
      <c r="D631" s="306" t="s">
        <v>6628</v>
      </c>
      <c r="E631" s="94" t="str">
        <f>CONCATENATE(LEFT(D631,5),VLOOKUP(CONCATENATE(N631,"x",O631),'PART NUMBER GUIDE'!$B$9:$C$45,2,FALSE),VLOOKUP(CONCATENATE(P631, V631), 'PART NUMBER GUIDE'!$Q$6:$R$84, 2, FALSE),VLOOKUP(Y631,'PART NUMBER GUIDE'!$J$8:$K$37,2, FALSE),IF(U631="N/A",IF(ABS(S631)&lt;10,"0"&amp;ABS(S631),ABS(S631)),CONCATENATE(LEFT(U631,1),RIGHT(U631,1))), F631, G631)</f>
        <v>MR319885601340</v>
      </c>
      <c r="F631" s="93"/>
      <c r="G631" s="93"/>
      <c r="H631" s="434">
        <v>191682031069</v>
      </c>
      <c r="I631" s="356">
        <v>44755</v>
      </c>
      <c r="J631" s="305" t="s">
        <v>1266</v>
      </c>
      <c r="K631" s="400">
        <v>359</v>
      </c>
      <c r="L631" s="95">
        <f t="shared" si="73"/>
        <v>359</v>
      </c>
      <c r="M631" s="402"/>
      <c r="N631" s="30" t="s">
        <v>6621</v>
      </c>
      <c r="O631" s="8" t="s">
        <v>6608</v>
      </c>
      <c r="P631" s="105" t="str">
        <f t="shared" si="70"/>
        <v>6x5.5</v>
      </c>
      <c r="Q631" s="3" t="s">
        <v>6613</v>
      </c>
      <c r="R631" s="30">
        <v>5.5</v>
      </c>
      <c r="S631" s="30">
        <v>40</v>
      </c>
      <c r="T631" s="17">
        <v>6.3</v>
      </c>
      <c r="U631" s="428" t="s">
        <v>85</v>
      </c>
      <c r="V631" s="17">
        <v>106.25</v>
      </c>
      <c r="W631" s="8">
        <v>32.299999999999997</v>
      </c>
      <c r="X631" s="52">
        <v>2650</v>
      </c>
      <c r="Y631" s="12" t="s">
        <v>4520</v>
      </c>
      <c r="Z631" s="12" t="s">
        <v>3002</v>
      </c>
      <c r="AA631" s="369" t="str">
        <f t="shared" si="71"/>
        <v>18x8.5, 6x5.5, 40 OS</v>
      </c>
      <c r="AB631" s="83" t="s">
        <v>5543</v>
      </c>
      <c r="AC631" s="92">
        <f>_xlfn.IFNA(VLOOKUP(AB631,ACCESSORIES!F:K,6,FALSE),"N/A")</f>
        <v>22</v>
      </c>
      <c r="AD631" s="89" t="s">
        <v>85</v>
      </c>
      <c r="AE631" s="82" t="s">
        <v>85</v>
      </c>
      <c r="AF631" s="82" t="s">
        <v>85</v>
      </c>
      <c r="AG631" s="82" t="s">
        <v>85</v>
      </c>
      <c r="AH631" s="9" t="str">
        <f>_xlfn.IFNA(VLOOKUP(AG631,ACCESSORIES!F:K,6,FALSE),"N/A")</f>
        <v>N/A</v>
      </c>
      <c r="AI631" s="14" t="s">
        <v>265</v>
      </c>
      <c r="AJ631" s="84" t="s">
        <v>1712</v>
      </c>
      <c r="AK631" s="41">
        <f>VLOOKUP(AJ631,ACCESSORIES!F:K,6,FALSE)</f>
        <v>2.75</v>
      </c>
      <c r="AL631" s="3" t="s">
        <v>6627</v>
      </c>
      <c r="AM631" s="3" t="s">
        <v>1276</v>
      </c>
      <c r="AN631" s="3" t="s">
        <v>6624</v>
      </c>
      <c r="AO631" s="37">
        <v>3</v>
      </c>
      <c r="AP631" s="37">
        <v>15</v>
      </c>
      <c r="AQ631" s="37">
        <v>21</v>
      </c>
      <c r="AR631" s="37">
        <v>27</v>
      </c>
      <c r="AS631" s="37">
        <v>214</v>
      </c>
      <c r="AT631" s="431">
        <v>195</v>
      </c>
      <c r="AU631" s="431">
        <v>106.25</v>
      </c>
      <c r="AV631" s="55">
        <v>43</v>
      </c>
      <c r="AW631" s="55">
        <v>43</v>
      </c>
      <c r="AX631" s="55">
        <v>26</v>
      </c>
      <c r="AY631" s="3" t="s">
        <v>85</v>
      </c>
      <c r="AZ631" s="104" t="str">
        <f>_xlfn.IFNA(VLOOKUP(AY631,ACCESSORIES!F:K,6,FALSE),"N/A")</f>
        <v>N/A</v>
      </c>
      <c r="BA631" s="3" t="s">
        <v>85</v>
      </c>
      <c r="BB631" s="104" t="str">
        <f>_xlfn.IFNA(VLOOKUP(BA631,ACCESSORIES!F:K,6,FALSE),"N/A")</f>
        <v>N/A</v>
      </c>
      <c r="BC631" s="79">
        <v>36.299999999999997</v>
      </c>
      <c r="BD631" s="57">
        <v>20.6</v>
      </c>
      <c r="BE631" s="57">
        <v>20.6</v>
      </c>
      <c r="BF631" s="57">
        <v>11.4</v>
      </c>
      <c r="BG631" s="82">
        <v>36</v>
      </c>
      <c r="BH631" s="403" t="s">
        <v>3551</v>
      </c>
      <c r="BI631" s="51" t="s">
        <v>4217</v>
      </c>
      <c r="BJ631" s="300"/>
      <c r="BK631" s="300"/>
      <c r="BL631" s="300"/>
      <c r="BM631" s="300"/>
      <c r="BN631" s="298"/>
      <c r="BO631" s="298"/>
      <c r="BP631" s="298"/>
      <c r="BQ631" s="298"/>
      <c r="BR631" s="298"/>
      <c r="BS631" s="298"/>
      <c r="BT631" s="417"/>
      <c r="BU631" s="418"/>
      <c r="BV631" s="417"/>
      <c r="BW631" s="418"/>
      <c r="BX631" s="96" t="str">
        <f t="shared" si="77"/>
        <v>MR319, 18x8.5, +40mm Offset, 6x5.5, 106.25mm Centerbore, Gloss Black</v>
      </c>
      <c r="BY631" s="83" t="s">
        <v>4044</v>
      </c>
      <c r="BZ631" s="83" t="s">
        <v>4045</v>
      </c>
      <c r="CA631" s="83" t="str">
        <f t="shared" si="78"/>
        <v>STREET (3XX)</v>
      </c>
    </row>
    <row r="632" spans="1:79" s="39" customFormat="1" ht="15" customHeight="1">
      <c r="A632" s="23">
        <f t="shared" si="76"/>
        <v>630</v>
      </c>
      <c r="B632" s="4" t="s">
        <v>84</v>
      </c>
      <c r="C632" s="306" t="s">
        <v>1072</v>
      </c>
      <c r="D632" s="306" t="s">
        <v>6628</v>
      </c>
      <c r="E632" s="94" t="str">
        <f>CONCATENATE(LEFT(D632,5),VLOOKUP(CONCATENATE(N632,"x",O632),'PART NUMBER GUIDE'!$B$9:$C$45,2,FALSE),VLOOKUP(CONCATENATE(P632, V632), 'PART NUMBER GUIDE'!$Q$6:$R$84, 2, FALSE),VLOOKUP(Y632,'PART NUMBER GUIDE'!$J$8:$K$37,2, FALSE),IF(U632="N/A",IF(ABS(S632)&lt;10,"0"&amp;ABS(S632),ABS(S632)),CONCATENATE(LEFT(U632,1),RIGHT(U632,1))), F632, G632)</f>
        <v>MR31988560940</v>
      </c>
      <c r="F632" s="93"/>
      <c r="G632" s="93"/>
      <c r="H632" s="434">
        <v>191682032387</v>
      </c>
      <c r="I632" s="356">
        <v>44781</v>
      </c>
      <c r="J632" s="305" t="s">
        <v>1266</v>
      </c>
      <c r="K632" s="400">
        <v>359</v>
      </c>
      <c r="L632" s="95">
        <f t="shared" si="73"/>
        <v>359</v>
      </c>
      <c r="M632" s="402"/>
      <c r="N632" s="30" t="s">
        <v>6621</v>
      </c>
      <c r="O632" s="8" t="s">
        <v>6608</v>
      </c>
      <c r="P632" s="105" t="str">
        <f t="shared" si="70"/>
        <v>6x5.5</v>
      </c>
      <c r="Q632" s="3" t="s">
        <v>6613</v>
      </c>
      <c r="R632" s="30">
        <v>5.5</v>
      </c>
      <c r="S632" s="30">
        <v>40</v>
      </c>
      <c r="T632" s="17">
        <v>6.3</v>
      </c>
      <c r="U632" s="428" t="s">
        <v>85</v>
      </c>
      <c r="V632" s="17">
        <v>106.25</v>
      </c>
      <c r="W632" s="8">
        <v>32.299999999999997</v>
      </c>
      <c r="X632" s="52">
        <v>2650</v>
      </c>
      <c r="Y632" s="12" t="s">
        <v>2312</v>
      </c>
      <c r="Z632" s="12" t="s">
        <v>3003</v>
      </c>
      <c r="AA632" s="369" t="str">
        <f t="shared" si="71"/>
        <v>18x8.5, 6x5.5, 40 OS</v>
      </c>
      <c r="AB632" s="83" t="s">
        <v>6416</v>
      </c>
      <c r="AC632" s="92">
        <f>_xlfn.IFNA(VLOOKUP(AB632,ACCESSORIES!F:K,6,FALSE),"N/A")</f>
        <v>22</v>
      </c>
      <c r="AD632" s="89" t="s">
        <v>85</v>
      </c>
      <c r="AE632" s="82" t="s">
        <v>85</v>
      </c>
      <c r="AF632" s="82" t="s">
        <v>85</v>
      </c>
      <c r="AG632" s="82" t="s">
        <v>85</v>
      </c>
      <c r="AH632" s="9" t="str">
        <f>_xlfn.IFNA(VLOOKUP(AG632,ACCESSORIES!F:K,6,FALSE),"N/A")</f>
        <v>N/A</v>
      </c>
      <c r="AI632" s="14" t="s">
        <v>265</v>
      </c>
      <c r="AJ632" s="84" t="s">
        <v>1712</v>
      </c>
      <c r="AK632" s="41">
        <f>VLOOKUP(AJ632,ACCESSORIES!F:K,6,FALSE)</f>
        <v>2.75</v>
      </c>
      <c r="AL632" s="3" t="s">
        <v>6627</v>
      </c>
      <c r="AM632" s="3" t="s">
        <v>1276</v>
      </c>
      <c r="AN632" s="3" t="s">
        <v>6624</v>
      </c>
      <c r="AO632" s="37">
        <v>3</v>
      </c>
      <c r="AP632" s="37">
        <v>15</v>
      </c>
      <c r="AQ632" s="37">
        <v>21</v>
      </c>
      <c r="AR632" s="37">
        <v>27</v>
      </c>
      <c r="AS632" s="37">
        <v>214</v>
      </c>
      <c r="AT632" s="431">
        <v>195</v>
      </c>
      <c r="AU632" s="431">
        <v>106.25</v>
      </c>
      <c r="AV632" s="55">
        <v>43</v>
      </c>
      <c r="AW632" s="55">
        <v>43</v>
      </c>
      <c r="AX632" s="55">
        <v>26</v>
      </c>
      <c r="AY632" s="3" t="s">
        <v>85</v>
      </c>
      <c r="AZ632" s="104" t="str">
        <f>_xlfn.IFNA(VLOOKUP(AY632,ACCESSORIES!F:K,6,FALSE),"N/A")</f>
        <v>N/A</v>
      </c>
      <c r="BA632" s="3" t="s">
        <v>85</v>
      </c>
      <c r="BB632" s="104" t="str">
        <f>_xlfn.IFNA(VLOOKUP(BA632,ACCESSORIES!F:K,6,FALSE),"N/A")</f>
        <v>N/A</v>
      </c>
      <c r="BC632" s="79">
        <v>36.299999999999997</v>
      </c>
      <c r="BD632" s="57">
        <v>20.6</v>
      </c>
      <c r="BE632" s="57">
        <v>20.6</v>
      </c>
      <c r="BF632" s="57">
        <v>11.4</v>
      </c>
      <c r="BG632" s="82">
        <v>36</v>
      </c>
      <c r="BH632" s="403" t="s">
        <v>3551</v>
      </c>
      <c r="BI632" s="51" t="s">
        <v>4217</v>
      </c>
      <c r="BJ632" s="300"/>
      <c r="BK632" s="300"/>
      <c r="BL632" s="300"/>
      <c r="BM632" s="300"/>
      <c r="BN632" s="298"/>
      <c r="BO632" s="298"/>
      <c r="BP632" s="298"/>
      <c r="BQ632" s="298"/>
      <c r="BR632" s="298"/>
      <c r="BS632" s="298"/>
      <c r="BT632" s="417"/>
      <c r="BU632" s="418"/>
      <c r="BV632" s="417"/>
      <c r="BW632" s="418"/>
      <c r="BX632" s="96" t="str">
        <f t="shared" si="77"/>
        <v>MR319, 18x8.5, +40mm Offset, 6x5.5, 106.25mm Centerbore, Method Bronze</v>
      </c>
      <c r="BY632" s="83" t="s">
        <v>4044</v>
      </c>
      <c r="BZ632" s="83" t="s">
        <v>4045</v>
      </c>
      <c r="CA632" s="83" t="str">
        <f t="shared" si="78"/>
        <v>STREET (3XX)</v>
      </c>
    </row>
    <row r="633" spans="1:79" s="39" customFormat="1" ht="15" customHeight="1">
      <c r="A633" s="23">
        <f t="shared" si="76"/>
        <v>631</v>
      </c>
      <c r="B633" s="4" t="s">
        <v>84</v>
      </c>
      <c r="C633" s="306" t="s">
        <v>1072</v>
      </c>
      <c r="D633" s="306" t="s">
        <v>6628</v>
      </c>
      <c r="E633" s="94" t="str">
        <f>CONCATENATE(LEFT(D633,5),VLOOKUP(CONCATENATE(N633,"x",O633),'PART NUMBER GUIDE'!$B$9:$C$45,2,FALSE),VLOOKUP(CONCATENATE(P633, V633), 'PART NUMBER GUIDE'!$Q$6:$R$84, 2, FALSE),VLOOKUP(Y633,'PART NUMBER GUIDE'!$J$8:$K$37,2, FALSE),IF(U633="N/A",IF(ABS(S633)&lt;10,"0"&amp;ABS(S633),ABS(S633)),CONCATENATE(LEFT(U633,1),RIGHT(U633,1))), F633, G633)</f>
        <v>MR319885161340</v>
      </c>
      <c r="F633" s="93"/>
      <c r="G633" s="93"/>
      <c r="H633" s="434">
        <v>191682031076</v>
      </c>
      <c r="I633" s="356">
        <v>44755</v>
      </c>
      <c r="J633" s="305" t="s">
        <v>1266</v>
      </c>
      <c r="K633" s="400">
        <v>359</v>
      </c>
      <c r="L633" s="95">
        <f t="shared" si="73"/>
        <v>359</v>
      </c>
      <c r="M633" s="402"/>
      <c r="N633" s="30" t="s">
        <v>6621</v>
      </c>
      <c r="O633" s="8" t="s">
        <v>6608</v>
      </c>
      <c r="P633" s="105" t="str">
        <f t="shared" si="70"/>
        <v>6x135</v>
      </c>
      <c r="Q633" s="3" t="s">
        <v>6613</v>
      </c>
      <c r="R633" s="30" t="s">
        <v>6615</v>
      </c>
      <c r="S633" s="30">
        <v>40</v>
      </c>
      <c r="T633" s="17">
        <v>6.3</v>
      </c>
      <c r="U633" s="428" t="s">
        <v>85</v>
      </c>
      <c r="V633" s="17">
        <v>87</v>
      </c>
      <c r="W633" s="8">
        <v>32.299999999999997</v>
      </c>
      <c r="X633" s="52">
        <v>2650</v>
      </c>
      <c r="Y633" s="12" t="s">
        <v>4520</v>
      </c>
      <c r="Z633" s="12" t="s">
        <v>3002</v>
      </c>
      <c r="AA633" s="369" t="str">
        <f t="shared" si="71"/>
        <v>18x8.5, 6x135, 40 OS</v>
      </c>
      <c r="AB633" s="83" t="s">
        <v>5540</v>
      </c>
      <c r="AC633" s="92">
        <f>_xlfn.IFNA(VLOOKUP(AB633,ACCESSORIES!F:K,6,FALSE),"N/A")</f>
        <v>22</v>
      </c>
      <c r="AD633" s="89" t="s">
        <v>85</v>
      </c>
      <c r="AE633" s="82" t="s">
        <v>85</v>
      </c>
      <c r="AF633" s="82" t="s">
        <v>85</v>
      </c>
      <c r="AG633" s="82" t="s">
        <v>85</v>
      </c>
      <c r="AH633" s="9" t="str">
        <f>_xlfn.IFNA(VLOOKUP(AG633,ACCESSORIES!F:K,6,FALSE),"N/A")</f>
        <v>N/A</v>
      </c>
      <c r="AI633" s="14" t="s">
        <v>266</v>
      </c>
      <c r="AJ633" s="84" t="s">
        <v>85</v>
      </c>
      <c r="AK633" s="84" t="s">
        <v>85</v>
      </c>
      <c r="AL633" s="3" t="s">
        <v>85</v>
      </c>
      <c r="AM633" s="3" t="s">
        <v>1276</v>
      </c>
      <c r="AN633" s="3" t="s">
        <v>6624</v>
      </c>
      <c r="AO633" s="37">
        <v>3</v>
      </c>
      <c r="AP633" s="37">
        <v>15</v>
      </c>
      <c r="AQ633" s="37">
        <v>21</v>
      </c>
      <c r="AR633" s="37">
        <v>27</v>
      </c>
      <c r="AS633" s="37">
        <v>214</v>
      </c>
      <c r="AT633" s="431">
        <v>195</v>
      </c>
      <c r="AU633" s="431">
        <v>87</v>
      </c>
      <c r="AV633" s="55">
        <v>40.6</v>
      </c>
      <c r="AW633" s="55">
        <v>40.6</v>
      </c>
      <c r="AX633" s="55">
        <v>26</v>
      </c>
      <c r="AY633" s="3" t="s">
        <v>85</v>
      </c>
      <c r="AZ633" s="104" t="str">
        <f>_xlfn.IFNA(VLOOKUP(AY633,ACCESSORIES!F:K,6,FALSE),"N/A")</f>
        <v>N/A</v>
      </c>
      <c r="BA633" s="3" t="s">
        <v>85</v>
      </c>
      <c r="BB633" s="104" t="str">
        <f>_xlfn.IFNA(VLOOKUP(BA633,ACCESSORIES!F:K,6,FALSE),"N/A")</f>
        <v>N/A</v>
      </c>
      <c r="BC633" s="79">
        <v>36.299999999999997</v>
      </c>
      <c r="BD633" s="57">
        <v>20.6</v>
      </c>
      <c r="BE633" s="57">
        <v>20.6</v>
      </c>
      <c r="BF633" s="57">
        <v>11.4</v>
      </c>
      <c r="BG633" s="82">
        <v>36</v>
      </c>
      <c r="BH633" s="403" t="s">
        <v>3551</v>
      </c>
      <c r="BI633" s="51" t="s">
        <v>4217</v>
      </c>
      <c r="BJ633" s="300"/>
      <c r="BK633" s="300"/>
      <c r="BL633" s="300"/>
      <c r="BM633" s="300"/>
      <c r="BN633" s="298"/>
      <c r="BO633" s="298"/>
      <c r="BP633" s="298"/>
      <c r="BQ633" s="298"/>
      <c r="BR633" s="298"/>
      <c r="BS633" s="298"/>
      <c r="BT633" s="417"/>
      <c r="BU633" s="418"/>
      <c r="BV633" s="417"/>
      <c r="BW633" s="418"/>
      <c r="BX633" s="96" t="str">
        <f t="shared" si="77"/>
        <v>MR319, 18x8.5, +40mm Offset, 6x135, 87mm Centerbore, Gloss Black</v>
      </c>
      <c r="BY633" s="83" t="s">
        <v>4044</v>
      </c>
      <c r="BZ633" s="83" t="s">
        <v>4045</v>
      </c>
      <c r="CA633" s="83" t="str">
        <f t="shared" si="78"/>
        <v>STREET (3XX)</v>
      </c>
    </row>
    <row r="634" spans="1:79" s="39" customFormat="1" ht="15" customHeight="1">
      <c r="A634" s="23">
        <f t="shared" si="76"/>
        <v>632</v>
      </c>
      <c r="B634" s="4" t="s">
        <v>84</v>
      </c>
      <c r="C634" s="306" t="s">
        <v>1072</v>
      </c>
      <c r="D634" s="306" t="s">
        <v>6628</v>
      </c>
      <c r="E634" s="94" t="str">
        <f>CONCATENATE(LEFT(D634,5),VLOOKUP(CONCATENATE(N634,"x",O634),'PART NUMBER GUIDE'!$B$9:$C$45,2,FALSE),VLOOKUP(CONCATENATE(P634, V634), 'PART NUMBER GUIDE'!$Q$6:$R$84, 2, FALSE),VLOOKUP(Y634,'PART NUMBER GUIDE'!$J$8:$K$37,2, FALSE),IF(U634="N/A",IF(ABS(S634)&lt;10,"0"&amp;ABS(S634),ABS(S634)),CONCATENATE(LEFT(U634,1),RIGHT(U634,1))), F634, G634)</f>
        <v>MR31988516940</v>
      </c>
      <c r="F634" s="93"/>
      <c r="G634" s="93"/>
      <c r="H634" s="434">
        <v>191682032394</v>
      </c>
      <c r="I634" s="356">
        <v>44781</v>
      </c>
      <c r="J634" s="305" t="s">
        <v>1266</v>
      </c>
      <c r="K634" s="400">
        <v>359</v>
      </c>
      <c r="L634" s="95">
        <f t="shared" si="73"/>
        <v>359</v>
      </c>
      <c r="M634" s="402"/>
      <c r="N634" s="30" t="s">
        <v>6621</v>
      </c>
      <c r="O634" s="8" t="s">
        <v>6608</v>
      </c>
      <c r="P634" s="105" t="str">
        <f t="shared" si="70"/>
        <v>6x135</v>
      </c>
      <c r="Q634" s="3" t="s">
        <v>6613</v>
      </c>
      <c r="R634" s="30" t="s">
        <v>6615</v>
      </c>
      <c r="S634" s="30">
        <v>40</v>
      </c>
      <c r="T634" s="17">
        <v>6.3</v>
      </c>
      <c r="U634" s="428" t="s">
        <v>85</v>
      </c>
      <c r="V634" s="17">
        <v>87</v>
      </c>
      <c r="W634" s="8">
        <v>32.299999999999997</v>
      </c>
      <c r="X634" s="52">
        <v>2650</v>
      </c>
      <c r="Y634" s="12" t="s">
        <v>2312</v>
      </c>
      <c r="Z634" s="12" t="s">
        <v>3003</v>
      </c>
      <c r="AA634" s="369" t="str">
        <f t="shared" si="71"/>
        <v>18x8.5, 6x135, 40 OS</v>
      </c>
      <c r="AB634" s="83" t="s">
        <v>6413</v>
      </c>
      <c r="AC634" s="92">
        <f>_xlfn.IFNA(VLOOKUP(AB634,ACCESSORIES!F:K,6,FALSE),"N/A")</f>
        <v>22</v>
      </c>
      <c r="AD634" s="89" t="s">
        <v>85</v>
      </c>
      <c r="AE634" s="82" t="s">
        <v>85</v>
      </c>
      <c r="AF634" s="82" t="s">
        <v>85</v>
      </c>
      <c r="AG634" s="82" t="s">
        <v>85</v>
      </c>
      <c r="AH634" s="9" t="str">
        <f>_xlfn.IFNA(VLOOKUP(AG634,ACCESSORIES!F:K,6,FALSE),"N/A")</f>
        <v>N/A</v>
      </c>
      <c r="AI634" s="14" t="s">
        <v>266</v>
      </c>
      <c r="AJ634" s="84" t="s">
        <v>85</v>
      </c>
      <c r="AK634" s="84" t="s">
        <v>85</v>
      </c>
      <c r="AL634" s="3" t="s">
        <v>85</v>
      </c>
      <c r="AM634" s="3" t="s">
        <v>1276</v>
      </c>
      <c r="AN634" s="3" t="s">
        <v>6624</v>
      </c>
      <c r="AO634" s="37">
        <v>3</v>
      </c>
      <c r="AP634" s="37">
        <v>15</v>
      </c>
      <c r="AQ634" s="37">
        <v>21</v>
      </c>
      <c r="AR634" s="37">
        <v>27</v>
      </c>
      <c r="AS634" s="37">
        <v>214</v>
      </c>
      <c r="AT634" s="431">
        <v>195</v>
      </c>
      <c r="AU634" s="431">
        <v>87</v>
      </c>
      <c r="AV634" s="55">
        <v>40.6</v>
      </c>
      <c r="AW634" s="55">
        <v>40.6</v>
      </c>
      <c r="AX634" s="55">
        <v>26</v>
      </c>
      <c r="AY634" s="3" t="s">
        <v>85</v>
      </c>
      <c r="AZ634" s="104" t="str">
        <f>_xlfn.IFNA(VLOOKUP(AY634,ACCESSORIES!F:K,6,FALSE),"N/A")</f>
        <v>N/A</v>
      </c>
      <c r="BA634" s="3" t="s">
        <v>85</v>
      </c>
      <c r="BB634" s="104" t="str">
        <f>_xlfn.IFNA(VLOOKUP(BA634,ACCESSORIES!F:K,6,FALSE),"N/A")</f>
        <v>N/A</v>
      </c>
      <c r="BC634" s="79">
        <v>36.299999999999997</v>
      </c>
      <c r="BD634" s="57">
        <v>20.6</v>
      </c>
      <c r="BE634" s="57">
        <v>20.6</v>
      </c>
      <c r="BF634" s="57">
        <v>11.4</v>
      </c>
      <c r="BG634" s="82">
        <v>36</v>
      </c>
      <c r="BH634" s="403" t="s">
        <v>3551</v>
      </c>
      <c r="BI634" s="51" t="s">
        <v>4217</v>
      </c>
      <c r="BJ634" s="300"/>
      <c r="BK634" s="300"/>
      <c r="BL634" s="300"/>
      <c r="BM634" s="300"/>
      <c r="BN634" s="298"/>
      <c r="BO634" s="298"/>
      <c r="BP634" s="298"/>
      <c r="BQ634" s="298"/>
      <c r="BR634" s="298"/>
      <c r="BS634" s="298"/>
      <c r="BT634" s="417"/>
      <c r="BU634" s="418"/>
      <c r="BV634" s="417"/>
      <c r="BW634" s="418"/>
      <c r="BX634" s="96" t="str">
        <f t="shared" si="77"/>
        <v>MR319, 18x8.5, +40mm Offset, 6x135, 87mm Centerbore, Method Bronze</v>
      </c>
      <c r="BY634" s="83" t="s">
        <v>4044</v>
      </c>
      <c r="BZ634" s="83" t="s">
        <v>4045</v>
      </c>
      <c r="CA634" s="83" t="str">
        <f t="shared" si="78"/>
        <v>STREET (3XX)</v>
      </c>
    </row>
    <row r="635" spans="1:79" s="39" customFormat="1" ht="15" customHeight="1">
      <c r="A635" s="23">
        <f t="shared" si="76"/>
        <v>633</v>
      </c>
      <c r="B635" s="4" t="s">
        <v>84</v>
      </c>
      <c r="C635" s="306" t="s">
        <v>1072</v>
      </c>
      <c r="D635" s="306" t="s">
        <v>6628</v>
      </c>
      <c r="E635" s="94" t="str">
        <f>CONCATENATE(LEFT(D635,5),VLOOKUP(CONCATENATE(N635,"x",O635),'PART NUMBER GUIDE'!$B$9:$C$45,2,FALSE),VLOOKUP(CONCATENATE(P635, V635), 'PART NUMBER GUIDE'!$Q$6:$R$84, 2, FALSE),VLOOKUP(Y635,'PART NUMBER GUIDE'!$J$8:$K$37,2, FALSE),IF(U635="N/A",IF(ABS(S635)&lt;10,"0"&amp;ABS(S635),ABS(S635)),CONCATENATE(LEFT(U635,1),RIGHT(U635,1))), F635, G635)</f>
        <v>MR319890161318</v>
      </c>
      <c r="F635" s="93"/>
      <c r="G635" s="93"/>
      <c r="H635" s="434">
        <v>191682031038</v>
      </c>
      <c r="I635" s="356">
        <v>44755</v>
      </c>
      <c r="J635" s="305" t="s">
        <v>1266</v>
      </c>
      <c r="K635" s="400">
        <v>359</v>
      </c>
      <c r="L635" s="95">
        <f t="shared" si="73"/>
        <v>359</v>
      </c>
      <c r="M635" s="402"/>
      <c r="N635" s="30" t="s">
        <v>6621</v>
      </c>
      <c r="O635" s="8">
        <v>9</v>
      </c>
      <c r="P635" s="105" t="str">
        <f t="shared" si="70"/>
        <v>6x135</v>
      </c>
      <c r="Q635" s="3" t="s">
        <v>6613</v>
      </c>
      <c r="R635" s="30" t="s">
        <v>6615</v>
      </c>
      <c r="S635" s="30">
        <v>18</v>
      </c>
      <c r="T635" s="17" t="s">
        <v>6622</v>
      </c>
      <c r="U635" s="428" t="s">
        <v>85</v>
      </c>
      <c r="V635" s="17">
        <v>87</v>
      </c>
      <c r="W635" s="8">
        <v>31.45</v>
      </c>
      <c r="X635" s="52">
        <v>2650</v>
      </c>
      <c r="Y635" s="12" t="s">
        <v>4520</v>
      </c>
      <c r="Z635" s="12" t="s">
        <v>3002</v>
      </c>
      <c r="AA635" s="369" t="str">
        <f t="shared" si="71"/>
        <v>18x9, 6x135, 18 OS</v>
      </c>
      <c r="AB635" s="83" t="s">
        <v>5540</v>
      </c>
      <c r="AC635" s="92">
        <f>_xlfn.IFNA(VLOOKUP(AB635,ACCESSORIES!F:K,6,FALSE),"N/A")</f>
        <v>22</v>
      </c>
      <c r="AD635" s="89" t="s">
        <v>85</v>
      </c>
      <c r="AE635" s="82" t="s">
        <v>85</v>
      </c>
      <c r="AF635" s="82" t="s">
        <v>85</v>
      </c>
      <c r="AG635" s="82" t="s">
        <v>85</v>
      </c>
      <c r="AH635" s="9" t="str">
        <f>_xlfn.IFNA(VLOOKUP(AG635,ACCESSORIES!F:K,6,FALSE),"N/A")</f>
        <v>N/A</v>
      </c>
      <c r="AI635" s="14" t="s">
        <v>266</v>
      </c>
      <c r="AJ635" s="84" t="s">
        <v>85</v>
      </c>
      <c r="AK635" s="84" t="s">
        <v>85</v>
      </c>
      <c r="AL635" s="3" t="s">
        <v>85</v>
      </c>
      <c r="AM635" s="3" t="s">
        <v>1276</v>
      </c>
      <c r="AN635" s="3" t="s">
        <v>6624</v>
      </c>
      <c r="AO635" s="37">
        <v>4</v>
      </c>
      <c r="AP635" s="37">
        <v>20</v>
      </c>
      <c r="AQ635" s="37">
        <v>39</v>
      </c>
      <c r="AR635" s="37">
        <v>45</v>
      </c>
      <c r="AS635" s="37">
        <v>218</v>
      </c>
      <c r="AT635" s="431">
        <v>214</v>
      </c>
      <c r="AU635" s="431">
        <v>87</v>
      </c>
      <c r="AV635" s="55">
        <v>40.6</v>
      </c>
      <c r="AW635" s="55">
        <v>40.6</v>
      </c>
      <c r="AX635" s="55">
        <v>27</v>
      </c>
      <c r="AY635" s="3" t="s">
        <v>85</v>
      </c>
      <c r="AZ635" s="104" t="str">
        <f>_xlfn.IFNA(VLOOKUP(AY635,ACCESSORIES!F:K,6,FALSE),"N/A")</f>
        <v>N/A</v>
      </c>
      <c r="BA635" s="3" t="s">
        <v>85</v>
      </c>
      <c r="BB635" s="104" t="str">
        <f>_xlfn.IFNA(VLOOKUP(BA635,ACCESSORIES!F:K,6,FALSE),"N/A")</f>
        <v>N/A</v>
      </c>
      <c r="BC635" s="79">
        <v>35.450000000000003</v>
      </c>
      <c r="BD635" s="57">
        <v>20.6</v>
      </c>
      <c r="BE635" s="57">
        <v>20.6</v>
      </c>
      <c r="BF635" s="57">
        <v>11.4</v>
      </c>
      <c r="BG635" s="82">
        <v>36</v>
      </c>
      <c r="BH635" s="403" t="s">
        <v>3551</v>
      </c>
      <c r="BI635" s="51" t="s">
        <v>4217</v>
      </c>
      <c r="BJ635" s="300"/>
      <c r="BK635" s="300"/>
      <c r="BL635" s="300"/>
      <c r="BM635" s="300"/>
      <c r="BN635" s="298"/>
      <c r="BO635" s="298"/>
      <c r="BP635" s="298"/>
      <c r="BQ635" s="298"/>
      <c r="BR635" s="298"/>
      <c r="BS635" s="298"/>
      <c r="BT635" s="417"/>
      <c r="BU635" s="418"/>
      <c r="BV635" s="417"/>
      <c r="BW635" s="418"/>
      <c r="BX635" s="96" t="str">
        <f t="shared" si="77"/>
        <v>MR319, 18x9, +18mm Offset, 6x135, 87mm Centerbore, Gloss Black</v>
      </c>
      <c r="BY635" s="83" t="s">
        <v>4044</v>
      </c>
      <c r="BZ635" s="83" t="s">
        <v>4045</v>
      </c>
      <c r="CA635" s="83" t="str">
        <f t="shared" si="78"/>
        <v>STREET (3XX)</v>
      </c>
    </row>
    <row r="636" spans="1:79" s="39" customFormat="1" ht="15" customHeight="1">
      <c r="A636" s="23">
        <f t="shared" si="76"/>
        <v>634</v>
      </c>
      <c r="B636" s="4" t="s">
        <v>84</v>
      </c>
      <c r="C636" s="306" t="s">
        <v>1072</v>
      </c>
      <c r="D636" s="306" t="s">
        <v>6628</v>
      </c>
      <c r="E636" s="94" t="str">
        <f>CONCATENATE(LEFT(D636,5),VLOOKUP(CONCATENATE(N636,"x",O636),'PART NUMBER GUIDE'!$B$9:$C$45,2,FALSE),VLOOKUP(CONCATENATE(P636, V636), 'PART NUMBER GUIDE'!$Q$6:$R$84, 2, FALSE),VLOOKUP(Y636,'PART NUMBER GUIDE'!$J$8:$K$37,2, FALSE),IF(U636="N/A",IF(ABS(S636)&lt;10,"0"&amp;ABS(S636),ABS(S636)),CONCATENATE(LEFT(U636,1),RIGHT(U636,1))), F636, G636)</f>
        <v>MR31989016918</v>
      </c>
      <c r="F636" s="93"/>
      <c r="G636" s="93"/>
      <c r="H636" s="434">
        <v>191682032400</v>
      </c>
      <c r="I636" s="356">
        <v>44781</v>
      </c>
      <c r="J636" s="305" t="s">
        <v>1266</v>
      </c>
      <c r="K636" s="400">
        <v>359</v>
      </c>
      <c r="L636" s="95">
        <f t="shared" si="73"/>
        <v>359</v>
      </c>
      <c r="M636" s="402"/>
      <c r="N636" s="30" t="s">
        <v>6621</v>
      </c>
      <c r="O636" s="8">
        <v>9</v>
      </c>
      <c r="P636" s="105" t="str">
        <f t="shared" si="70"/>
        <v>6x135</v>
      </c>
      <c r="Q636" s="3" t="s">
        <v>6613</v>
      </c>
      <c r="R636" s="30" t="s">
        <v>6615</v>
      </c>
      <c r="S636" s="30">
        <v>18</v>
      </c>
      <c r="T636" s="17" t="s">
        <v>6622</v>
      </c>
      <c r="U636" s="428" t="s">
        <v>85</v>
      </c>
      <c r="V636" s="17">
        <v>87</v>
      </c>
      <c r="W636" s="8">
        <v>31.45</v>
      </c>
      <c r="X636" s="52">
        <v>2650</v>
      </c>
      <c r="Y636" s="12" t="s">
        <v>2312</v>
      </c>
      <c r="Z636" s="12" t="s">
        <v>3003</v>
      </c>
      <c r="AA636" s="369" t="str">
        <f t="shared" si="71"/>
        <v>18x9, 6x135, 18 OS</v>
      </c>
      <c r="AB636" s="83" t="s">
        <v>6413</v>
      </c>
      <c r="AC636" s="92">
        <f>_xlfn.IFNA(VLOOKUP(AB636,ACCESSORIES!F:K,6,FALSE),"N/A")</f>
        <v>22</v>
      </c>
      <c r="AD636" s="89" t="s">
        <v>85</v>
      </c>
      <c r="AE636" s="82" t="s">
        <v>85</v>
      </c>
      <c r="AF636" s="82" t="s">
        <v>85</v>
      </c>
      <c r="AG636" s="82" t="s">
        <v>85</v>
      </c>
      <c r="AH636" s="9" t="str">
        <f>_xlfn.IFNA(VLOOKUP(AG636,ACCESSORIES!F:K,6,FALSE),"N/A")</f>
        <v>N/A</v>
      </c>
      <c r="AI636" s="14" t="s">
        <v>266</v>
      </c>
      <c r="AJ636" s="84" t="s">
        <v>85</v>
      </c>
      <c r="AK636" s="84" t="s">
        <v>85</v>
      </c>
      <c r="AL636" s="3" t="s">
        <v>85</v>
      </c>
      <c r="AM636" s="3" t="s">
        <v>1276</v>
      </c>
      <c r="AN636" s="3" t="s">
        <v>6624</v>
      </c>
      <c r="AO636" s="37">
        <v>4</v>
      </c>
      <c r="AP636" s="37">
        <v>20</v>
      </c>
      <c r="AQ636" s="37">
        <v>39</v>
      </c>
      <c r="AR636" s="37">
        <v>45</v>
      </c>
      <c r="AS636" s="37">
        <v>218</v>
      </c>
      <c r="AT636" s="431">
        <v>214</v>
      </c>
      <c r="AU636" s="431">
        <v>87</v>
      </c>
      <c r="AV636" s="55">
        <v>40.6</v>
      </c>
      <c r="AW636" s="55">
        <v>40.6</v>
      </c>
      <c r="AX636" s="55">
        <v>27</v>
      </c>
      <c r="AY636" s="3" t="s">
        <v>85</v>
      </c>
      <c r="AZ636" s="104" t="str">
        <f>_xlfn.IFNA(VLOOKUP(AY636,ACCESSORIES!F:K,6,FALSE),"N/A")</f>
        <v>N/A</v>
      </c>
      <c r="BA636" s="3" t="s">
        <v>85</v>
      </c>
      <c r="BB636" s="104" t="str">
        <f>_xlfn.IFNA(VLOOKUP(BA636,ACCESSORIES!F:K,6,FALSE),"N/A")</f>
        <v>N/A</v>
      </c>
      <c r="BC636" s="79">
        <v>35.450000000000003</v>
      </c>
      <c r="BD636" s="57">
        <v>20.6</v>
      </c>
      <c r="BE636" s="57">
        <v>20.6</v>
      </c>
      <c r="BF636" s="57">
        <v>11.4</v>
      </c>
      <c r="BG636" s="82">
        <v>36</v>
      </c>
      <c r="BH636" s="403" t="s">
        <v>3551</v>
      </c>
      <c r="BI636" s="51" t="s">
        <v>4217</v>
      </c>
      <c r="BJ636" s="300"/>
      <c r="BK636" s="300"/>
      <c r="BL636" s="300"/>
      <c r="BM636" s="300"/>
      <c r="BN636" s="298"/>
      <c r="BO636" s="298"/>
      <c r="BP636" s="298"/>
      <c r="BQ636" s="298"/>
      <c r="BR636" s="298"/>
      <c r="BS636" s="298"/>
      <c r="BT636" s="417"/>
      <c r="BU636" s="418"/>
      <c r="BV636" s="417"/>
      <c r="BW636" s="418"/>
      <c r="BX636" s="96" t="str">
        <f t="shared" si="77"/>
        <v>MR319, 18x9, +18mm Offset, 6x135, 87mm Centerbore, Method Bronze</v>
      </c>
      <c r="BY636" s="83" t="s">
        <v>4044</v>
      </c>
      <c r="BZ636" s="83" t="s">
        <v>4045</v>
      </c>
      <c r="CA636" s="83" t="str">
        <f t="shared" si="78"/>
        <v>STREET (3XX)</v>
      </c>
    </row>
    <row r="637" spans="1:79" s="39" customFormat="1" ht="15" customHeight="1">
      <c r="A637" s="23">
        <f t="shared" si="76"/>
        <v>635</v>
      </c>
      <c r="B637" s="4" t="s">
        <v>84</v>
      </c>
      <c r="C637" s="306" t="s">
        <v>1072</v>
      </c>
      <c r="D637" s="306" t="s">
        <v>6628</v>
      </c>
      <c r="E637" s="94" t="str">
        <f>CONCATENATE(LEFT(D637,5),VLOOKUP(CONCATENATE(N637,"x",O637),'PART NUMBER GUIDE'!$B$9:$C$45,2,FALSE),VLOOKUP(CONCATENATE(P637, V637), 'PART NUMBER GUIDE'!$Q$6:$R$84, 2, FALSE),VLOOKUP(Y637,'PART NUMBER GUIDE'!$J$8:$K$37,2, FALSE),IF(U637="N/A",IF(ABS(S637)&lt;10,"0"&amp;ABS(S637),ABS(S637)),CONCATENATE(LEFT(U637,1),RIGHT(U637,1))), F637, G637)</f>
        <v>MR319890601318</v>
      </c>
      <c r="F637" s="93"/>
      <c r="G637" s="93"/>
      <c r="H637" s="434">
        <v>191682031045</v>
      </c>
      <c r="I637" s="356">
        <v>44755</v>
      </c>
      <c r="J637" s="305" t="s">
        <v>1266</v>
      </c>
      <c r="K637" s="400">
        <v>359</v>
      </c>
      <c r="L637" s="95">
        <f t="shared" si="73"/>
        <v>359</v>
      </c>
      <c r="M637" s="402"/>
      <c r="N637" s="30" t="s">
        <v>6621</v>
      </c>
      <c r="O637" s="8">
        <v>9</v>
      </c>
      <c r="P637" s="105" t="str">
        <f t="shared" si="70"/>
        <v>6x5.5</v>
      </c>
      <c r="Q637" s="3" t="s">
        <v>6613</v>
      </c>
      <c r="R637" s="30" t="s">
        <v>6612</v>
      </c>
      <c r="S637" s="30">
        <v>18</v>
      </c>
      <c r="T637" s="17" t="s">
        <v>6622</v>
      </c>
      <c r="U637" s="428" t="s">
        <v>85</v>
      </c>
      <c r="V637" s="17" t="s">
        <v>6616</v>
      </c>
      <c r="W637" s="8">
        <v>31.45</v>
      </c>
      <c r="X637" s="52">
        <v>2650</v>
      </c>
      <c r="Y637" s="12" t="s">
        <v>4520</v>
      </c>
      <c r="Z637" s="12" t="s">
        <v>3002</v>
      </c>
      <c r="AA637" s="369" t="str">
        <f t="shared" si="71"/>
        <v>18x9, 6x5.5, 18 OS</v>
      </c>
      <c r="AB637" s="83" t="s">
        <v>5543</v>
      </c>
      <c r="AC637" s="92">
        <f>_xlfn.IFNA(VLOOKUP(AB637,ACCESSORIES!F:K,6,FALSE),"N/A")</f>
        <v>22</v>
      </c>
      <c r="AD637" s="89" t="s">
        <v>85</v>
      </c>
      <c r="AE637" s="82" t="s">
        <v>85</v>
      </c>
      <c r="AF637" s="82" t="s">
        <v>85</v>
      </c>
      <c r="AG637" s="82" t="s">
        <v>85</v>
      </c>
      <c r="AH637" s="9" t="str">
        <f>_xlfn.IFNA(VLOOKUP(AG637,ACCESSORIES!F:K,6,FALSE),"N/A")</f>
        <v>N/A</v>
      </c>
      <c r="AI637" s="14" t="s">
        <v>265</v>
      </c>
      <c r="AJ637" s="84" t="s">
        <v>1712</v>
      </c>
      <c r="AK637" s="41">
        <f>VLOOKUP(AJ637,ACCESSORIES!F:K,6,FALSE)</f>
        <v>2.75</v>
      </c>
      <c r="AL637" s="3" t="s">
        <v>6627</v>
      </c>
      <c r="AM637" s="3" t="s">
        <v>1276</v>
      </c>
      <c r="AN637" s="3" t="s">
        <v>6624</v>
      </c>
      <c r="AO637" s="37">
        <v>4</v>
      </c>
      <c r="AP637" s="37">
        <v>20</v>
      </c>
      <c r="AQ637" s="37">
        <v>39</v>
      </c>
      <c r="AR637" s="37">
        <v>45</v>
      </c>
      <c r="AS637" s="37">
        <v>218</v>
      </c>
      <c r="AT637" s="431">
        <v>214</v>
      </c>
      <c r="AU637" s="431">
        <v>106.25</v>
      </c>
      <c r="AV637" s="55">
        <v>43</v>
      </c>
      <c r="AW637" s="55">
        <v>43</v>
      </c>
      <c r="AX637" s="55">
        <v>27</v>
      </c>
      <c r="AY637" s="3" t="s">
        <v>85</v>
      </c>
      <c r="AZ637" s="104" t="str">
        <f>_xlfn.IFNA(VLOOKUP(AY637,ACCESSORIES!F:K,6,FALSE),"N/A")</f>
        <v>N/A</v>
      </c>
      <c r="BA637" s="3" t="s">
        <v>85</v>
      </c>
      <c r="BB637" s="104" t="str">
        <f>_xlfn.IFNA(VLOOKUP(BA637,ACCESSORIES!F:K,6,FALSE),"N/A")</f>
        <v>N/A</v>
      </c>
      <c r="BC637" s="79">
        <v>35.450000000000003</v>
      </c>
      <c r="BD637" s="57">
        <v>20.6</v>
      </c>
      <c r="BE637" s="57">
        <v>20.6</v>
      </c>
      <c r="BF637" s="57">
        <v>11.4</v>
      </c>
      <c r="BG637" s="82">
        <v>36</v>
      </c>
      <c r="BH637" s="403" t="s">
        <v>3551</v>
      </c>
      <c r="BI637" s="51" t="s">
        <v>4217</v>
      </c>
      <c r="BJ637" s="300"/>
      <c r="BK637" s="300"/>
      <c r="BL637" s="300"/>
      <c r="BM637" s="300"/>
      <c r="BN637" s="298"/>
      <c r="BO637" s="298"/>
      <c r="BP637" s="298"/>
      <c r="BQ637" s="298"/>
      <c r="BR637" s="298"/>
      <c r="BS637" s="298"/>
      <c r="BT637" s="417"/>
      <c r="BU637" s="418"/>
      <c r="BV637" s="417"/>
      <c r="BW637" s="418"/>
      <c r="BX637" s="96" t="str">
        <f t="shared" si="77"/>
        <v>MR319, 18x9, +18mm Offset, 6x5.5, 106.25mm Centerbore, Gloss Black</v>
      </c>
      <c r="BY637" s="83" t="s">
        <v>4044</v>
      </c>
      <c r="BZ637" s="83" t="s">
        <v>4045</v>
      </c>
      <c r="CA637" s="83" t="str">
        <f t="shared" si="78"/>
        <v>STREET (3XX)</v>
      </c>
    </row>
    <row r="638" spans="1:79" s="39" customFormat="1" ht="15" customHeight="1">
      <c r="A638" s="23">
        <f t="shared" si="76"/>
        <v>636</v>
      </c>
      <c r="B638" s="4" t="s">
        <v>84</v>
      </c>
      <c r="C638" s="306" t="s">
        <v>1072</v>
      </c>
      <c r="D638" s="306" t="s">
        <v>6628</v>
      </c>
      <c r="E638" s="94" t="str">
        <f>CONCATENATE(LEFT(D638,5),VLOOKUP(CONCATENATE(N638,"x",O638),'PART NUMBER GUIDE'!$B$9:$C$45,2,FALSE),VLOOKUP(CONCATENATE(P638, V638), 'PART NUMBER GUIDE'!$Q$6:$R$84, 2, FALSE),VLOOKUP(Y638,'PART NUMBER GUIDE'!$J$8:$K$37,2, FALSE),IF(U638="N/A",IF(ABS(S638)&lt;10,"0"&amp;ABS(S638),ABS(S638)),CONCATENATE(LEFT(U638,1),RIGHT(U638,1))), F638, G638)</f>
        <v>MR31989060918</v>
      </c>
      <c r="F638" s="93"/>
      <c r="G638" s="93"/>
      <c r="H638" s="434">
        <v>191682032417</v>
      </c>
      <c r="I638" s="356">
        <v>44781</v>
      </c>
      <c r="J638" s="305" t="s">
        <v>1266</v>
      </c>
      <c r="K638" s="400">
        <v>359</v>
      </c>
      <c r="L638" s="95">
        <f t="shared" si="73"/>
        <v>359</v>
      </c>
      <c r="M638" s="402"/>
      <c r="N638" s="30" t="s">
        <v>6621</v>
      </c>
      <c r="O638" s="8">
        <v>9</v>
      </c>
      <c r="P638" s="105" t="str">
        <f t="shared" si="70"/>
        <v>6x5.5</v>
      </c>
      <c r="Q638" s="3" t="s">
        <v>6613</v>
      </c>
      <c r="R638" s="30" t="s">
        <v>6612</v>
      </c>
      <c r="S638" s="30">
        <v>18</v>
      </c>
      <c r="T638" s="17" t="s">
        <v>6622</v>
      </c>
      <c r="U638" s="428" t="s">
        <v>85</v>
      </c>
      <c r="V638" s="17" t="s">
        <v>6616</v>
      </c>
      <c r="W638" s="8">
        <v>31.45</v>
      </c>
      <c r="X638" s="52">
        <v>2650</v>
      </c>
      <c r="Y638" s="12" t="s">
        <v>2312</v>
      </c>
      <c r="Z638" s="12" t="s">
        <v>3003</v>
      </c>
      <c r="AA638" s="369" t="str">
        <f t="shared" si="71"/>
        <v>18x9, 6x5.5, 18 OS</v>
      </c>
      <c r="AB638" s="83" t="s">
        <v>6416</v>
      </c>
      <c r="AC638" s="92">
        <f>_xlfn.IFNA(VLOOKUP(AB638,ACCESSORIES!F:K,6,FALSE),"N/A")</f>
        <v>22</v>
      </c>
      <c r="AD638" s="89" t="s">
        <v>85</v>
      </c>
      <c r="AE638" s="82" t="s">
        <v>85</v>
      </c>
      <c r="AF638" s="82" t="s">
        <v>85</v>
      </c>
      <c r="AG638" s="82" t="s">
        <v>85</v>
      </c>
      <c r="AH638" s="9" t="str">
        <f>_xlfn.IFNA(VLOOKUP(AG638,ACCESSORIES!F:K,6,FALSE),"N/A")</f>
        <v>N/A</v>
      </c>
      <c r="AI638" s="14" t="s">
        <v>265</v>
      </c>
      <c r="AJ638" s="84" t="s">
        <v>1712</v>
      </c>
      <c r="AK638" s="41">
        <f>VLOOKUP(AJ638,ACCESSORIES!F:K,6,FALSE)</f>
        <v>2.75</v>
      </c>
      <c r="AL638" s="3" t="s">
        <v>6627</v>
      </c>
      <c r="AM638" s="3" t="s">
        <v>1276</v>
      </c>
      <c r="AN638" s="3" t="s">
        <v>6624</v>
      </c>
      <c r="AO638" s="37">
        <v>4</v>
      </c>
      <c r="AP638" s="37">
        <v>20</v>
      </c>
      <c r="AQ638" s="37">
        <v>39</v>
      </c>
      <c r="AR638" s="37">
        <v>45</v>
      </c>
      <c r="AS638" s="37">
        <v>218</v>
      </c>
      <c r="AT638" s="431">
        <v>214</v>
      </c>
      <c r="AU638" s="431">
        <v>106.25</v>
      </c>
      <c r="AV638" s="55">
        <v>43</v>
      </c>
      <c r="AW638" s="55">
        <v>43</v>
      </c>
      <c r="AX638" s="55">
        <v>27</v>
      </c>
      <c r="AY638" s="3" t="s">
        <v>85</v>
      </c>
      <c r="AZ638" s="104" t="str">
        <f>_xlfn.IFNA(VLOOKUP(AY638,ACCESSORIES!F:K,6,FALSE),"N/A")</f>
        <v>N/A</v>
      </c>
      <c r="BA638" s="3" t="s">
        <v>85</v>
      </c>
      <c r="BB638" s="104" t="str">
        <f>_xlfn.IFNA(VLOOKUP(BA638,ACCESSORIES!F:K,6,FALSE),"N/A")</f>
        <v>N/A</v>
      </c>
      <c r="BC638" s="79">
        <v>35.450000000000003</v>
      </c>
      <c r="BD638" s="57">
        <v>20.6</v>
      </c>
      <c r="BE638" s="57">
        <v>20.6</v>
      </c>
      <c r="BF638" s="57">
        <v>11.4</v>
      </c>
      <c r="BG638" s="82">
        <v>36</v>
      </c>
      <c r="BH638" s="403" t="s">
        <v>3551</v>
      </c>
      <c r="BI638" s="51" t="s">
        <v>4217</v>
      </c>
      <c r="BJ638" s="300"/>
      <c r="BK638" s="300"/>
      <c r="BL638" s="300"/>
      <c r="BM638" s="300"/>
      <c r="BN638" s="298"/>
      <c r="BO638" s="298"/>
      <c r="BP638" s="298"/>
      <c r="BQ638" s="298"/>
      <c r="BR638" s="298"/>
      <c r="BS638" s="298"/>
      <c r="BT638" s="417"/>
      <c r="BU638" s="418"/>
      <c r="BV638" s="417"/>
      <c r="BW638" s="418"/>
      <c r="BX638" s="96" t="str">
        <f t="shared" si="77"/>
        <v>MR319, 18x9, +18mm Offset, 6x5.5, 106.25mm Centerbore, Method Bronze</v>
      </c>
      <c r="BY638" s="83" t="s">
        <v>4044</v>
      </c>
      <c r="BZ638" s="83" t="s">
        <v>4045</v>
      </c>
      <c r="CA638" s="83" t="str">
        <f t="shared" si="78"/>
        <v>STREET (3XX)</v>
      </c>
    </row>
    <row r="639" spans="1:79" s="39" customFormat="1" ht="15" customHeight="1">
      <c r="A639" s="23">
        <f t="shared" si="76"/>
        <v>637</v>
      </c>
      <c r="B639" s="4" t="s">
        <v>84</v>
      </c>
      <c r="C639" s="306" t="s">
        <v>1072</v>
      </c>
      <c r="D639" s="306" t="s">
        <v>6628</v>
      </c>
      <c r="E639" s="94" t="str">
        <f>CONCATENATE(LEFT(D639,5),VLOOKUP(CONCATENATE(N639,"x",O639),'PART NUMBER GUIDE'!$B$9:$C$45,2,FALSE),VLOOKUP(CONCATENATE(P639, V639), 'PART NUMBER GUIDE'!$Q$6:$R$84, 2, FALSE),VLOOKUP(Y639,'PART NUMBER GUIDE'!$J$8:$K$37,2, FALSE),IF(U639="N/A",IF(ABS(S639)&lt;10,"0"&amp;ABS(S639),ABS(S639)),CONCATENATE(LEFT(U639,1),RIGHT(U639,1))), F639, G639)</f>
        <v>MR319890801318</v>
      </c>
      <c r="F639" s="93"/>
      <c r="G639" s="93"/>
      <c r="H639" s="434">
        <v>191682031007</v>
      </c>
      <c r="I639" s="356">
        <v>44755</v>
      </c>
      <c r="J639" s="305" t="s">
        <v>1266</v>
      </c>
      <c r="K639" s="400">
        <v>399</v>
      </c>
      <c r="L639" s="95">
        <f t="shared" si="73"/>
        <v>399</v>
      </c>
      <c r="M639" s="402"/>
      <c r="N639" s="30" t="s">
        <v>6621</v>
      </c>
      <c r="O639" s="8">
        <v>9</v>
      </c>
      <c r="P639" s="105" t="str">
        <f t="shared" si="70"/>
        <v>8x6.5</v>
      </c>
      <c r="Q639" s="3" t="s">
        <v>6617</v>
      </c>
      <c r="R639" s="30" t="s">
        <v>6618</v>
      </c>
      <c r="S639" s="30">
        <v>18</v>
      </c>
      <c r="T639" s="17" t="s">
        <v>6622</v>
      </c>
      <c r="U639" s="428" t="s">
        <v>85</v>
      </c>
      <c r="V639" s="17" t="s">
        <v>6619</v>
      </c>
      <c r="W639" s="8">
        <v>34.04</v>
      </c>
      <c r="X639" s="52">
        <v>3640</v>
      </c>
      <c r="Y639" s="12" t="s">
        <v>4520</v>
      </c>
      <c r="Z639" s="12" t="s">
        <v>3002</v>
      </c>
      <c r="AA639" s="369" t="str">
        <f t="shared" si="71"/>
        <v>18x9, 8x6.5, 18 OS</v>
      </c>
      <c r="AB639" s="83" t="s">
        <v>5545</v>
      </c>
      <c r="AC639" s="92">
        <f>_xlfn.IFNA(VLOOKUP(AB639,ACCESSORIES!F:K,6,FALSE),"N/A")</f>
        <v>33</v>
      </c>
      <c r="AD639" s="89" t="s">
        <v>85</v>
      </c>
      <c r="AE639" s="82" t="s">
        <v>85</v>
      </c>
      <c r="AF639" s="82" t="s">
        <v>3020</v>
      </c>
      <c r="AG639" s="82" t="s">
        <v>85</v>
      </c>
      <c r="AH639" s="9" t="str">
        <f>_xlfn.IFNA(VLOOKUP(AG639,ACCESSORIES!F:K,6,FALSE),"N/A")</f>
        <v>N/A</v>
      </c>
      <c r="AI639" s="14" t="s">
        <v>266</v>
      </c>
      <c r="AJ639" s="84" t="s">
        <v>85</v>
      </c>
      <c r="AK639" s="84" t="s">
        <v>85</v>
      </c>
      <c r="AL639" s="3" t="s">
        <v>85</v>
      </c>
      <c r="AM639" s="3" t="s">
        <v>1276</v>
      </c>
      <c r="AN639" s="3" t="s">
        <v>6626</v>
      </c>
      <c r="AO639" s="37">
        <v>3</v>
      </c>
      <c r="AP639" s="37">
        <v>3</v>
      </c>
      <c r="AQ639" s="37">
        <v>30</v>
      </c>
      <c r="AR639" s="37">
        <v>45</v>
      </c>
      <c r="AS639" s="37">
        <v>218</v>
      </c>
      <c r="AT639" s="107">
        <v>213</v>
      </c>
      <c r="AU639" s="107">
        <v>130.81</v>
      </c>
      <c r="AV639" s="55">
        <v>108</v>
      </c>
      <c r="AW639" s="55">
        <v>108</v>
      </c>
      <c r="AX639" s="55">
        <v>27</v>
      </c>
      <c r="AY639" s="3" t="s">
        <v>85</v>
      </c>
      <c r="AZ639" s="104" t="str">
        <f>_xlfn.IFNA(VLOOKUP(AY639,ACCESSORIES!F:K,6,FALSE),"N/A")</f>
        <v>N/A</v>
      </c>
      <c r="BA639" s="3" t="s">
        <v>85</v>
      </c>
      <c r="BB639" s="104" t="str">
        <f>_xlfn.IFNA(VLOOKUP(BA639,ACCESSORIES!F:K,6,FALSE),"N/A")</f>
        <v>N/A</v>
      </c>
      <c r="BC639" s="79">
        <v>38.04</v>
      </c>
      <c r="BD639" s="57">
        <v>20.6</v>
      </c>
      <c r="BE639" s="57">
        <v>20.6</v>
      </c>
      <c r="BF639" s="57">
        <v>11.4</v>
      </c>
      <c r="BG639" s="82">
        <v>36</v>
      </c>
      <c r="BH639" s="403" t="s">
        <v>3551</v>
      </c>
      <c r="BI639" s="51" t="s">
        <v>4217</v>
      </c>
      <c r="BJ639" s="300"/>
      <c r="BK639" s="300"/>
      <c r="BL639" s="300"/>
      <c r="BM639" s="300"/>
      <c r="BN639" s="298"/>
      <c r="BO639" s="298"/>
      <c r="BP639" s="298"/>
      <c r="BQ639" s="298"/>
      <c r="BR639" s="298"/>
      <c r="BS639" s="298"/>
      <c r="BT639" s="417"/>
      <c r="BU639" s="418"/>
      <c r="BV639" s="417"/>
      <c r="BW639" s="418"/>
      <c r="BX639" s="96" t="str">
        <f t="shared" si="77"/>
        <v>MR319, 18x9, +18mm Offset, 8x6.5, 130.81mm Centerbore, Gloss Black</v>
      </c>
      <c r="BY639" s="83" t="s">
        <v>4044</v>
      </c>
      <c r="BZ639" s="83" t="s">
        <v>4045</v>
      </c>
      <c r="CA639" s="83" t="str">
        <f t="shared" si="78"/>
        <v>STREET (3XX)</v>
      </c>
    </row>
    <row r="640" spans="1:79" s="39" customFormat="1" ht="15" customHeight="1">
      <c r="A640" s="23">
        <f t="shared" si="76"/>
        <v>638</v>
      </c>
      <c r="B640" s="4" t="s">
        <v>84</v>
      </c>
      <c r="C640" s="306" t="s">
        <v>1072</v>
      </c>
      <c r="D640" s="306" t="s">
        <v>6628</v>
      </c>
      <c r="E640" s="94" t="str">
        <f>CONCATENATE(LEFT(D640,5),VLOOKUP(CONCATENATE(N640,"x",O640),'PART NUMBER GUIDE'!$B$9:$C$45,2,FALSE),VLOOKUP(CONCATENATE(P640, V640), 'PART NUMBER GUIDE'!$Q$6:$R$84, 2, FALSE),VLOOKUP(Y640,'PART NUMBER GUIDE'!$J$8:$K$37,2, FALSE),IF(U640="N/A",IF(ABS(S640)&lt;10,"0"&amp;ABS(S640),ABS(S640)),CONCATENATE(LEFT(U640,1),RIGHT(U640,1))), F640, G640)</f>
        <v>MR31989080918</v>
      </c>
      <c r="F640" s="93"/>
      <c r="G640" s="93"/>
      <c r="H640" s="434">
        <v>191682032424</v>
      </c>
      <c r="I640" s="356">
        <v>44781</v>
      </c>
      <c r="J640" s="305" t="s">
        <v>1266</v>
      </c>
      <c r="K640" s="400">
        <v>399</v>
      </c>
      <c r="L640" s="95">
        <f t="shared" si="73"/>
        <v>399</v>
      </c>
      <c r="M640" s="402"/>
      <c r="N640" s="30" t="s">
        <v>6621</v>
      </c>
      <c r="O640" s="8">
        <v>9</v>
      </c>
      <c r="P640" s="105" t="str">
        <f t="shared" si="70"/>
        <v>8x6.5</v>
      </c>
      <c r="Q640" s="3" t="s">
        <v>6617</v>
      </c>
      <c r="R640" s="30" t="s">
        <v>6618</v>
      </c>
      <c r="S640" s="30">
        <v>18</v>
      </c>
      <c r="T640" s="17" t="s">
        <v>6622</v>
      </c>
      <c r="U640" s="428" t="s">
        <v>85</v>
      </c>
      <c r="V640" s="17" t="s">
        <v>6619</v>
      </c>
      <c r="W640" s="8">
        <v>34.04</v>
      </c>
      <c r="X640" s="52">
        <v>3640</v>
      </c>
      <c r="Y640" s="12" t="s">
        <v>2312</v>
      </c>
      <c r="Z640" s="12" t="s">
        <v>3003</v>
      </c>
      <c r="AA640" s="369" t="str">
        <f t="shared" si="71"/>
        <v>18x9, 8x6.5, 18 OS</v>
      </c>
      <c r="AB640" s="83" t="s">
        <v>6419</v>
      </c>
      <c r="AC640" s="92">
        <f>_xlfn.IFNA(VLOOKUP(AB640,ACCESSORIES!F:K,6,FALSE),"N/A")</f>
        <v>33</v>
      </c>
      <c r="AD640" s="89" t="s">
        <v>85</v>
      </c>
      <c r="AE640" s="82" t="s">
        <v>85</v>
      </c>
      <c r="AF640" s="82" t="s">
        <v>3020</v>
      </c>
      <c r="AG640" s="82" t="s">
        <v>85</v>
      </c>
      <c r="AH640" s="9" t="str">
        <f>_xlfn.IFNA(VLOOKUP(AG640,ACCESSORIES!F:K,6,FALSE),"N/A")</f>
        <v>N/A</v>
      </c>
      <c r="AI640" s="14" t="s">
        <v>266</v>
      </c>
      <c r="AJ640" s="84" t="s">
        <v>85</v>
      </c>
      <c r="AK640" s="84" t="s">
        <v>85</v>
      </c>
      <c r="AL640" s="3" t="s">
        <v>85</v>
      </c>
      <c r="AM640" s="3" t="s">
        <v>1276</v>
      </c>
      <c r="AN640" s="3" t="s">
        <v>6626</v>
      </c>
      <c r="AO640" s="37">
        <v>3</v>
      </c>
      <c r="AP640" s="37">
        <v>3</v>
      </c>
      <c r="AQ640" s="37">
        <v>30</v>
      </c>
      <c r="AR640" s="37">
        <v>45</v>
      </c>
      <c r="AS640" s="37">
        <v>218</v>
      </c>
      <c r="AT640" s="107">
        <v>213</v>
      </c>
      <c r="AU640" s="107">
        <v>130.81</v>
      </c>
      <c r="AV640" s="55">
        <v>108</v>
      </c>
      <c r="AW640" s="55">
        <v>108</v>
      </c>
      <c r="AX640" s="55">
        <v>27</v>
      </c>
      <c r="AY640" s="3" t="s">
        <v>85</v>
      </c>
      <c r="AZ640" s="104" t="str">
        <f>_xlfn.IFNA(VLOOKUP(AY640,ACCESSORIES!F:K,6,FALSE),"N/A")</f>
        <v>N/A</v>
      </c>
      <c r="BA640" s="3" t="s">
        <v>85</v>
      </c>
      <c r="BB640" s="104" t="str">
        <f>_xlfn.IFNA(VLOOKUP(BA640,ACCESSORIES!F:K,6,FALSE),"N/A")</f>
        <v>N/A</v>
      </c>
      <c r="BC640" s="79">
        <v>38.04</v>
      </c>
      <c r="BD640" s="57">
        <v>20.6</v>
      </c>
      <c r="BE640" s="57">
        <v>20.6</v>
      </c>
      <c r="BF640" s="57">
        <v>11.4</v>
      </c>
      <c r="BG640" s="82">
        <v>36</v>
      </c>
      <c r="BH640" s="403" t="s">
        <v>3551</v>
      </c>
      <c r="BI640" s="51" t="s">
        <v>4217</v>
      </c>
      <c r="BJ640" s="300"/>
      <c r="BK640" s="300"/>
      <c r="BL640" s="300"/>
      <c r="BM640" s="300"/>
      <c r="BN640" s="298"/>
      <c r="BO640" s="298"/>
      <c r="BP640" s="298"/>
      <c r="BQ640" s="298"/>
      <c r="BR640" s="298"/>
      <c r="BS640" s="298"/>
      <c r="BT640" s="417"/>
      <c r="BU640" s="418"/>
      <c r="BV640" s="417"/>
      <c r="BW640" s="418"/>
      <c r="BX640" s="96" t="str">
        <f t="shared" si="77"/>
        <v>MR319, 18x9, +18mm Offset, 8x6.5, 130.81mm Centerbore, Method Bronze</v>
      </c>
      <c r="BY640" s="83" t="s">
        <v>4044</v>
      </c>
      <c r="BZ640" s="83" t="s">
        <v>4045</v>
      </c>
      <c r="CA640" s="83" t="str">
        <f t="shared" si="78"/>
        <v>STREET (3XX)</v>
      </c>
    </row>
    <row r="641" spans="1:79" s="39" customFormat="1" ht="15" customHeight="1">
      <c r="A641" s="23">
        <f t="shared" si="76"/>
        <v>639</v>
      </c>
      <c r="B641" s="4" t="s">
        <v>84</v>
      </c>
      <c r="C641" s="306" t="s">
        <v>1072</v>
      </c>
      <c r="D641" s="306" t="s">
        <v>6628</v>
      </c>
      <c r="E641" s="94" t="str">
        <f>CONCATENATE(LEFT(D641,5),VLOOKUP(CONCATENATE(N641,"x",O641),'PART NUMBER GUIDE'!$B$9:$C$45,2,FALSE),VLOOKUP(CONCATENATE(P641, V641), 'PART NUMBER GUIDE'!$Q$6:$R$84, 2, FALSE),VLOOKUP(Y641,'PART NUMBER GUIDE'!$J$8:$K$37,2, FALSE),IF(U641="N/A",IF(ABS(S641)&lt;10,"0"&amp;ABS(S641),ABS(S641)),CONCATENATE(LEFT(U641,1),RIGHT(U641,1))), F641, G641)</f>
        <v>MR319890881318</v>
      </c>
      <c r="F641" s="93"/>
      <c r="G641" s="93"/>
      <c r="H641" s="434">
        <v>191682031014</v>
      </c>
      <c r="I641" s="356">
        <v>44755</v>
      </c>
      <c r="J641" s="305" t="s">
        <v>1266</v>
      </c>
      <c r="K641" s="400">
        <v>399</v>
      </c>
      <c r="L641" s="95">
        <f t="shared" si="73"/>
        <v>399</v>
      </c>
      <c r="M641" s="402"/>
      <c r="N641" s="30" t="s">
        <v>6621</v>
      </c>
      <c r="O641" s="8">
        <v>9</v>
      </c>
      <c r="P641" s="105" t="str">
        <f t="shared" si="70"/>
        <v>8x180</v>
      </c>
      <c r="Q641" s="3" t="s">
        <v>6617</v>
      </c>
      <c r="R641" s="30" t="s">
        <v>6623</v>
      </c>
      <c r="S641" s="30">
        <v>18</v>
      </c>
      <c r="T641" s="17" t="s">
        <v>6622</v>
      </c>
      <c r="U641" s="428" t="s">
        <v>85</v>
      </c>
      <c r="V641" s="17" t="s">
        <v>6619</v>
      </c>
      <c r="W641" s="8">
        <v>34.04</v>
      </c>
      <c r="X641" s="52">
        <v>3640</v>
      </c>
      <c r="Y641" s="12" t="s">
        <v>4520</v>
      </c>
      <c r="Z641" s="12" t="s">
        <v>3002</v>
      </c>
      <c r="AA641" s="369" t="str">
        <f t="shared" si="71"/>
        <v>18x9, 8x180, 18 OS</v>
      </c>
      <c r="AB641" s="83" t="s">
        <v>5545</v>
      </c>
      <c r="AC641" s="92">
        <f>_xlfn.IFNA(VLOOKUP(AB641,ACCESSORIES!F:K,6,FALSE),"N/A")</f>
        <v>33</v>
      </c>
      <c r="AD641" s="89" t="s">
        <v>85</v>
      </c>
      <c r="AE641" s="82" t="s">
        <v>85</v>
      </c>
      <c r="AF641" s="82" t="s">
        <v>3020</v>
      </c>
      <c r="AG641" s="82" t="s">
        <v>85</v>
      </c>
      <c r="AH641" s="9" t="str">
        <f>_xlfn.IFNA(VLOOKUP(AG641,ACCESSORIES!F:K,6,FALSE),"N/A")</f>
        <v>N/A</v>
      </c>
      <c r="AI641" s="14" t="s">
        <v>266</v>
      </c>
      <c r="AJ641" s="84" t="s">
        <v>85</v>
      </c>
      <c r="AK641" s="84" t="s">
        <v>85</v>
      </c>
      <c r="AL641" s="3" t="s">
        <v>85</v>
      </c>
      <c r="AM641" s="3" t="s">
        <v>1276</v>
      </c>
      <c r="AN641" s="3" t="s">
        <v>6626</v>
      </c>
      <c r="AO641" s="37">
        <v>3</v>
      </c>
      <c r="AP641" s="37">
        <v>3</v>
      </c>
      <c r="AQ641" s="37">
        <v>30</v>
      </c>
      <c r="AR641" s="37">
        <v>45</v>
      </c>
      <c r="AS641" s="37">
        <v>218</v>
      </c>
      <c r="AT641" s="107">
        <v>213</v>
      </c>
      <c r="AU641" s="107">
        <v>130.81</v>
      </c>
      <c r="AV641" s="55">
        <v>108</v>
      </c>
      <c r="AW641" s="55">
        <v>108</v>
      </c>
      <c r="AX641" s="55">
        <v>27</v>
      </c>
      <c r="AY641" s="3" t="s">
        <v>85</v>
      </c>
      <c r="AZ641" s="104" t="str">
        <f>_xlfn.IFNA(VLOOKUP(AY641,ACCESSORIES!F:K,6,FALSE),"N/A")</f>
        <v>N/A</v>
      </c>
      <c r="BA641" s="3" t="s">
        <v>85</v>
      </c>
      <c r="BB641" s="104" t="str">
        <f>_xlfn.IFNA(VLOOKUP(BA641,ACCESSORIES!F:K,6,FALSE),"N/A")</f>
        <v>N/A</v>
      </c>
      <c r="BC641" s="79">
        <v>38.04</v>
      </c>
      <c r="BD641" s="57">
        <v>20.6</v>
      </c>
      <c r="BE641" s="57">
        <v>20.6</v>
      </c>
      <c r="BF641" s="57">
        <v>11.4</v>
      </c>
      <c r="BG641" s="82">
        <v>36</v>
      </c>
      <c r="BH641" s="403" t="s">
        <v>3551</v>
      </c>
      <c r="BI641" s="51" t="s">
        <v>4217</v>
      </c>
      <c r="BJ641" s="300"/>
      <c r="BK641" s="300"/>
      <c r="BL641" s="300"/>
      <c r="BM641" s="300"/>
      <c r="BN641" s="298"/>
      <c r="BO641" s="298"/>
      <c r="BP641" s="298"/>
      <c r="BQ641" s="298"/>
      <c r="BR641" s="298"/>
      <c r="BS641" s="298"/>
      <c r="BT641" s="417"/>
      <c r="BU641" s="418"/>
      <c r="BV641" s="417"/>
      <c r="BW641" s="418"/>
      <c r="BX641" s="96" t="str">
        <f t="shared" si="77"/>
        <v>MR319, 18x9, +18mm Offset, 8x180, 130.81mm Centerbore, Gloss Black</v>
      </c>
      <c r="BY641" s="83" t="s">
        <v>4044</v>
      </c>
      <c r="BZ641" s="83" t="s">
        <v>4045</v>
      </c>
      <c r="CA641" s="83" t="str">
        <f t="shared" si="78"/>
        <v>STREET (3XX)</v>
      </c>
    </row>
    <row r="642" spans="1:79" s="39" customFormat="1" ht="15" customHeight="1">
      <c r="A642" s="23">
        <f t="shared" si="76"/>
        <v>640</v>
      </c>
      <c r="B642" s="4" t="s">
        <v>84</v>
      </c>
      <c r="C642" s="306" t="s">
        <v>1072</v>
      </c>
      <c r="D642" s="306" t="s">
        <v>6628</v>
      </c>
      <c r="E642" s="94" t="str">
        <f>CONCATENATE(LEFT(D642,5),VLOOKUP(CONCATENATE(N642,"x",O642),'PART NUMBER GUIDE'!$B$9:$C$45,2,FALSE),VLOOKUP(CONCATENATE(P642, V642), 'PART NUMBER GUIDE'!$Q$6:$R$84, 2, FALSE),VLOOKUP(Y642,'PART NUMBER GUIDE'!$J$8:$K$37,2, FALSE),IF(U642="N/A",IF(ABS(S642)&lt;10,"0"&amp;ABS(S642),ABS(S642)),CONCATENATE(LEFT(U642,1),RIGHT(U642,1))), F642, G642)</f>
        <v>MR31989088918</v>
      </c>
      <c r="F642" s="93"/>
      <c r="G642" s="93"/>
      <c r="H642" s="434">
        <v>191682032431</v>
      </c>
      <c r="I642" s="356">
        <v>44781</v>
      </c>
      <c r="J642" s="305" t="s">
        <v>1266</v>
      </c>
      <c r="K642" s="400">
        <v>399</v>
      </c>
      <c r="L642" s="95">
        <f t="shared" si="73"/>
        <v>399</v>
      </c>
      <c r="M642" s="402"/>
      <c r="N642" s="30" t="s">
        <v>6621</v>
      </c>
      <c r="O642" s="8">
        <v>9</v>
      </c>
      <c r="P642" s="105" t="str">
        <f t="shared" si="70"/>
        <v>8x180</v>
      </c>
      <c r="Q642" s="3" t="s">
        <v>6617</v>
      </c>
      <c r="R642" s="30" t="s">
        <v>6623</v>
      </c>
      <c r="S642" s="30">
        <v>18</v>
      </c>
      <c r="T642" s="17" t="s">
        <v>6622</v>
      </c>
      <c r="U642" s="428" t="s">
        <v>85</v>
      </c>
      <c r="V642" s="17" t="s">
        <v>6619</v>
      </c>
      <c r="W642" s="8">
        <v>34.04</v>
      </c>
      <c r="X642" s="52">
        <v>3640</v>
      </c>
      <c r="Y642" s="12" t="s">
        <v>2312</v>
      </c>
      <c r="Z642" s="12" t="s">
        <v>3003</v>
      </c>
      <c r="AA642" s="369" t="str">
        <f t="shared" si="71"/>
        <v>18x9, 8x180, 18 OS</v>
      </c>
      <c r="AB642" s="83" t="s">
        <v>6419</v>
      </c>
      <c r="AC642" s="92">
        <f>_xlfn.IFNA(VLOOKUP(AB642,ACCESSORIES!F:K,6,FALSE),"N/A")</f>
        <v>33</v>
      </c>
      <c r="AD642" s="89" t="s">
        <v>85</v>
      </c>
      <c r="AE642" s="82" t="s">
        <v>85</v>
      </c>
      <c r="AF642" s="82" t="s">
        <v>3020</v>
      </c>
      <c r="AG642" s="82" t="s">
        <v>85</v>
      </c>
      <c r="AH642" s="9" t="str">
        <f>_xlfn.IFNA(VLOOKUP(AG642,ACCESSORIES!F:K,6,FALSE),"N/A")</f>
        <v>N/A</v>
      </c>
      <c r="AI642" s="14" t="s">
        <v>266</v>
      </c>
      <c r="AJ642" s="84" t="s">
        <v>85</v>
      </c>
      <c r="AK642" s="84" t="s">
        <v>85</v>
      </c>
      <c r="AL642" s="3" t="s">
        <v>85</v>
      </c>
      <c r="AM642" s="3" t="s">
        <v>1276</v>
      </c>
      <c r="AN642" s="3" t="s">
        <v>6626</v>
      </c>
      <c r="AO642" s="37">
        <v>3</v>
      </c>
      <c r="AP642" s="37">
        <v>3</v>
      </c>
      <c r="AQ642" s="37">
        <v>30</v>
      </c>
      <c r="AR642" s="37">
        <v>45</v>
      </c>
      <c r="AS642" s="37">
        <v>218</v>
      </c>
      <c r="AT642" s="107">
        <v>213</v>
      </c>
      <c r="AU642" s="107">
        <v>130.81</v>
      </c>
      <c r="AV642" s="55">
        <v>108</v>
      </c>
      <c r="AW642" s="55">
        <v>108</v>
      </c>
      <c r="AX642" s="55">
        <v>27</v>
      </c>
      <c r="AY642" s="3" t="s">
        <v>85</v>
      </c>
      <c r="AZ642" s="104" t="str">
        <f>_xlfn.IFNA(VLOOKUP(AY642,ACCESSORIES!F:K,6,FALSE),"N/A")</f>
        <v>N/A</v>
      </c>
      <c r="BA642" s="3" t="s">
        <v>85</v>
      </c>
      <c r="BB642" s="104" t="str">
        <f>_xlfn.IFNA(VLOOKUP(BA642,ACCESSORIES!F:K,6,FALSE),"N/A")</f>
        <v>N/A</v>
      </c>
      <c r="BC642" s="79">
        <v>38.04</v>
      </c>
      <c r="BD642" s="57">
        <v>20.6</v>
      </c>
      <c r="BE642" s="57">
        <v>20.6</v>
      </c>
      <c r="BF642" s="57">
        <v>11.4</v>
      </c>
      <c r="BG642" s="82">
        <v>36</v>
      </c>
      <c r="BH642" s="403" t="s">
        <v>3551</v>
      </c>
      <c r="BI642" s="51" t="s">
        <v>4217</v>
      </c>
      <c r="BJ642" s="300"/>
      <c r="BK642" s="300"/>
      <c r="BL642" s="300"/>
      <c r="BM642" s="300"/>
      <c r="BN642" s="298"/>
      <c r="BO642" s="298"/>
      <c r="BP642" s="298"/>
      <c r="BQ642" s="298"/>
      <c r="BR642" s="298"/>
      <c r="BS642" s="298"/>
      <c r="BT642" s="417"/>
      <c r="BU642" s="418"/>
      <c r="BV642" s="417"/>
      <c r="BW642" s="418"/>
      <c r="BX642" s="96" t="str">
        <f t="shared" si="77"/>
        <v>MR319, 18x9, +18mm Offset, 8x180, 130.81mm Centerbore, Method Bronze</v>
      </c>
      <c r="BY642" s="83" t="s">
        <v>4044</v>
      </c>
      <c r="BZ642" s="83" t="s">
        <v>4045</v>
      </c>
      <c r="CA642" s="83" t="str">
        <f t="shared" si="78"/>
        <v>STREET (3XX)</v>
      </c>
    </row>
    <row r="643" spans="1:79" s="39" customFormat="1" ht="15" customHeight="1">
      <c r="A643" s="23">
        <f t="shared" si="76"/>
        <v>641</v>
      </c>
      <c r="B643" s="4" t="s">
        <v>84</v>
      </c>
      <c r="C643" s="306" t="s">
        <v>1072</v>
      </c>
      <c r="D643" s="306" t="s">
        <v>6628</v>
      </c>
      <c r="E643" s="94" t="str">
        <f>CONCATENATE(LEFT(D643,5),VLOOKUP(CONCATENATE(N643,"x",O643),'PART NUMBER GUIDE'!$B$9:$C$45,2,FALSE),VLOOKUP(CONCATENATE(P643, V643), 'PART NUMBER GUIDE'!$Q$6:$R$84, 2, FALSE),VLOOKUP(Y643,'PART NUMBER GUIDE'!$J$8:$K$37,2, FALSE),IF(U643="N/A",IF(ABS(S643)&lt;10,"0"&amp;ABS(S643),ABS(S643)),CONCATENATE(LEFT(U643,1),RIGHT(U643,1))), F643, G643)</f>
        <v>MR319890871318</v>
      </c>
      <c r="F643" s="93"/>
      <c r="G643" s="93"/>
      <c r="H643" s="434">
        <v>191682031021</v>
      </c>
      <c r="I643" s="356">
        <v>44755</v>
      </c>
      <c r="J643" s="305" t="s">
        <v>1266</v>
      </c>
      <c r="K643" s="400">
        <v>399</v>
      </c>
      <c r="L643" s="95">
        <f t="shared" si="73"/>
        <v>399</v>
      </c>
      <c r="M643" s="402"/>
      <c r="N643" s="30" t="s">
        <v>6621</v>
      </c>
      <c r="O643" s="8">
        <v>9</v>
      </c>
      <c r="P643" s="105" t="str">
        <f t="shared" ref="P643:P706" si="91">CONCATENATE(Q643,"x",R643)</f>
        <v>8x170</v>
      </c>
      <c r="Q643" s="3" t="s">
        <v>6617</v>
      </c>
      <c r="R643" s="30" t="s">
        <v>6620</v>
      </c>
      <c r="S643" s="30">
        <v>18</v>
      </c>
      <c r="T643" s="17" t="s">
        <v>6622</v>
      </c>
      <c r="U643" s="428" t="s">
        <v>85</v>
      </c>
      <c r="V643" s="17" t="s">
        <v>6619</v>
      </c>
      <c r="W643" s="8">
        <v>34.04</v>
      </c>
      <c r="X643" s="52">
        <v>3640</v>
      </c>
      <c r="Y643" s="12" t="s">
        <v>4520</v>
      </c>
      <c r="Z643" s="12" t="s">
        <v>3002</v>
      </c>
      <c r="AA643" s="369" t="str">
        <f t="shared" ref="AA643:AA706" si="92">_xlfn.CONCAT(N643,"x",O643,","," ",P643,","," ",S643," ","OS")</f>
        <v>18x9, 8x170, 18 OS</v>
      </c>
      <c r="AB643" s="83" t="s">
        <v>5545</v>
      </c>
      <c r="AC643" s="92">
        <f>_xlfn.IFNA(VLOOKUP(AB643,ACCESSORIES!F:K,6,FALSE),"N/A")</f>
        <v>33</v>
      </c>
      <c r="AD643" s="89" t="s">
        <v>85</v>
      </c>
      <c r="AE643" s="82" t="s">
        <v>85</v>
      </c>
      <c r="AF643" s="82" t="s">
        <v>3020</v>
      </c>
      <c r="AG643" s="82" t="s">
        <v>85</v>
      </c>
      <c r="AH643" s="9" t="str">
        <f>_xlfn.IFNA(VLOOKUP(AG643,ACCESSORIES!F:K,6,FALSE),"N/A")</f>
        <v>N/A</v>
      </c>
      <c r="AI643" s="14" t="s">
        <v>266</v>
      </c>
      <c r="AJ643" s="84" t="s">
        <v>85</v>
      </c>
      <c r="AK643" s="84" t="s">
        <v>85</v>
      </c>
      <c r="AL643" s="3" t="s">
        <v>85</v>
      </c>
      <c r="AM643" s="3" t="s">
        <v>1276</v>
      </c>
      <c r="AN643" s="3" t="s">
        <v>6626</v>
      </c>
      <c r="AO643" s="37">
        <v>3</v>
      </c>
      <c r="AP643" s="37">
        <v>3</v>
      </c>
      <c r="AQ643" s="37">
        <v>30</v>
      </c>
      <c r="AR643" s="37">
        <v>45</v>
      </c>
      <c r="AS643" s="37">
        <v>218</v>
      </c>
      <c r="AT643" s="107">
        <v>213</v>
      </c>
      <c r="AU643" s="107">
        <v>130.81</v>
      </c>
      <c r="AV643" s="55">
        <v>108</v>
      </c>
      <c r="AW643" s="55">
        <v>108</v>
      </c>
      <c r="AX643" s="55">
        <v>27</v>
      </c>
      <c r="AY643" s="3" t="s">
        <v>85</v>
      </c>
      <c r="AZ643" s="104" t="str">
        <f>_xlfn.IFNA(VLOOKUP(AY643,ACCESSORIES!F:K,6,FALSE),"N/A")</f>
        <v>N/A</v>
      </c>
      <c r="BA643" s="3" t="s">
        <v>85</v>
      </c>
      <c r="BB643" s="104" t="str">
        <f>_xlfn.IFNA(VLOOKUP(BA643,ACCESSORIES!F:K,6,FALSE),"N/A")</f>
        <v>N/A</v>
      </c>
      <c r="BC643" s="79">
        <v>38.04</v>
      </c>
      <c r="BD643" s="57">
        <v>20.6</v>
      </c>
      <c r="BE643" s="57">
        <v>20.6</v>
      </c>
      <c r="BF643" s="57">
        <v>11.4</v>
      </c>
      <c r="BG643" s="82">
        <v>36</v>
      </c>
      <c r="BH643" s="403" t="s">
        <v>3551</v>
      </c>
      <c r="BI643" s="51" t="s">
        <v>4217</v>
      </c>
      <c r="BJ643" s="300"/>
      <c r="BK643" s="300"/>
      <c r="BL643" s="300"/>
      <c r="BM643" s="300"/>
      <c r="BN643" s="298"/>
      <c r="BO643" s="298"/>
      <c r="BP643" s="298"/>
      <c r="BQ643" s="298"/>
      <c r="BR643" s="298"/>
      <c r="BS643" s="298"/>
      <c r="BT643" s="417"/>
      <c r="BU643" s="418"/>
      <c r="BV643" s="417"/>
      <c r="BW643" s="418"/>
      <c r="BX643" s="96" t="str">
        <f t="shared" si="77"/>
        <v>MR319, 18x9, +18mm Offset, 8x170, 130.81mm Centerbore, Gloss Black</v>
      </c>
      <c r="BY643" s="83" t="s">
        <v>4044</v>
      </c>
      <c r="BZ643" s="83" t="s">
        <v>4045</v>
      </c>
      <c r="CA643" s="83" t="str">
        <f t="shared" si="78"/>
        <v>STREET (3XX)</v>
      </c>
    </row>
    <row r="644" spans="1:79" s="39" customFormat="1" ht="15" customHeight="1">
      <c r="A644" s="23">
        <f t="shared" si="76"/>
        <v>642</v>
      </c>
      <c r="B644" s="4" t="s">
        <v>84</v>
      </c>
      <c r="C644" s="306" t="s">
        <v>1072</v>
      </c>
      <c r="D644" s="306" t="s">
        <v>6628</v>
      </c>
      <c r="E644" s="94" t="str">
        <f>CONCATENATE(LEFT(D644,5),VLOOKUP(CONCATENATE(N644,"x",O644),'PART NUMBER GUIDE'!$B$9:$C$45,2,FALSE),VLOOKUP(CONCATENATE(P644, V644), 'PART NUMBER GUIDE'!$Q$6:$R$84, 2, FALSE),VLOOKUP(Y644,'PART NUMBER GUIDE'!$J$8:$K$37,2, FALSE),IF(U644="N/A",IF(ABS(S644)&lt;10,"0"&amp;ABS(S644),ABS(S644)),CONCATENATE(LEFT(U644,1),RIGHT(U644,1))), F644, G644)</f>
        <v>MR31989087918</v>
      </c>
      <c r="F644" s="93"/>
      <c r="G644" s="93"/>
      <c r="H644" s="434">
        <v>191682032448</v>
      </c>
      <c r="I644" s="356">
        <v>44781</v>
      </c>
      <c r="J644" s="305" t="s">
        <v>1266</v>
      </c>
      <c r="K644" s="400">
        <v>399</v>
      </c>
      <c r="L644" s="95">
        <f t="shared" si="73"/>
        <v>399</v>
      </c>
      <c r="M644" s="402"/>
      <c r="N644" s="30" t="s">
        <v>6621</v>
      </c>
      <c r="O644" s="8">
        <v>9</v>
      </c>
      <c r="P644" s="105" t="str">
        <f t="shared" si="91"/>
        <v>8x170</v>
      </c>
      <c r="Q644" s="3" t="s">
        <v>6617</v>
      </c>
      <c r="R644" s="30" t="s">
        <v>6620</v>
      </c>
      <c r="S644" s="30">
        <v>18</v>
      </c>
      <c r="T644" s="17" t="s">
        <v>6622</v>
      </c>
      <c r="U644" s="428" t="s">
        <v>85</v>
      </c>
      <c r="V644" s="17" t="s">
        <v>6619</v>
      </c>
      <c r="W644" s="8">
        <v>34.04</v>
      </c>
      <c r="X644" s="52">
        <v>3640</v>
      </c>
      <c r="Y644" s="12" t="s">
        <v>2312</v>
      </c>
      <c r="Z644" s="12" t="s">
        <v>3003</v>
      </c>
      <c r="AA644" s="369" t="str">
        <f t="shared" si="92"/>
        <v>18x9, 8x170, 18 OS</v>
      </c>
      <c r="AB644" s="83" t="s">
        <v>6419</v>
      </c>
      <c r="AC644" s="92">
        <f>_xlfn.IFNA(VLOOKUP(AB644,ACCESSORIES!F:K,6,FALSE),"N/A")</f>
        <v>33</v>
      </c>
      <c r="AD644" s="89" t="s">
        <v>85</v>
      </c>
      <c r="AE644" s="82" t="s">
        <v>85</v>
      </c>
      <c r="AF644" s="82" t="s">
        <v>3020</v>
      </c>
      <c r="AG644" s="82" t="s">
        <v>85</v>
      </c>
      <c r="AH644" s="9" t="str">
        <f>_xlfn.IFNA(VLOOKUP(AG644,ACCESSORIES!F:K,6,FALSE),"N/A")</f>
        <v>N/A</v>
      </c>
      <c r="AI644" s="14" t="s">
        <v>266</v>
      </c>
      <c r="AJ644" s="84" t="s">
        <v>85</v>
      </c>
      <c r="AK644" s="84" t="s">
        <v>85</v>
      </c>
      <c r="AL644" s="3" t="s">
        <v>85</v>
      </c>
      <c r="AM644" s="3" t="s">
        <v>1276</v>
      </c>
      <c r="AN644" s="3" t="s">
        <v>6626</v>
      </c>
      <c r="AO644" s="37">
        <v>3</v>
      </c>
      <c r="AP644" s="37">
        <v>3</v>
      </c>
      <c r="AQ644" s="37">
        <v>30</v>
      </c>
      <c r="AR644" s="37">
        <v>45</v>
      </c>
      <c r="AS644" s="37">
        <v>218</v>
      </c>
      <c r="AT644" s="107">
        <v>213</v>
      </c>
      <c r="AU644" s="107">
        <v>130.81</v>
      </c>
      <c r="AV644" s="55">
        <v>108</v>
      </c>
      <c r="AW644" s="55">
        <v>108</v>
      </c>
      <c r="AX644" s="55">
        <v>27</v>
      </c>
      <c r="AY644" s="3" t="s">
        <v>85</v>
      </c>
      <c r="AZ644" s="104" t="str">
        <f>_xlfn.IFNA(VLOOKUP(AY644,ACCESSORIES!F:K,6,FALSE),"N/A")</f>
        <v>N/A</v>
      </c>
      <c r="BA644" s="3" t="s">
        <v>85</v>
      </c>
      <c r="BB644" s="104" t="str">
        <f>_xlfn.IFNA(VLOOKUP(BA644,ACCESSORIES!F:K,6,FALSE),"N/A")</f>
        <v>N/A</v>
      </c>
      <c r="BC644" s="79">
        <v>38.04</v>
      </c>
      <c r="BD644" s="57">
        <v>20.6</v>
      </c>
      <c r="BE644" s="57">
        <v>20.6</v>
      </c>
      <c r="BF644" s="57">
        <v>11.4</v>
      </c>
      <c r="BG644" s="82">
        <v>36</v>
      </c>
      <c r="BH644" s="403" t="s">
        <v>3551</v>
      </c>
      <c r="BI644" s="51" t="s">
        <v>4217</v>
      </c>
      <c r="BJ644" s="300"/>
      <c r="BK644" s="300"/>
      <c r="BL644" s="300"/>
      <c r="BM644" s="300"/>
      <c r="BN644" s="298"/>
      <c r="BO644" s="298"/>
      <c r="BP644" s="298"/>
      <c r="BQ644" s="298"/>
      <c r="BR644" s="298"/>
      <c r="BS644" s="298"/>
      <c r="BT644" s="417"/>
      <c r="BU644" s="418"/>
      <c r="BV644" s="417"/>
      <c r="BW644" s="418"/>
      <c r="BX644" s="96" t="str">
        <f t="shared" si="77"/>
        <v>MR319, 18x9, +18mm Offset, 8x170, 130.81mm Centerbore, Method Bronze</v>
      </c>
      <c r="BY644" s="83" t="s">
        <v>4044</v>
      </c>
      <c r="BZ644" s="83" t="s">
        <v>4045</v>
      </c>
      <c r="CA644" s="83" t="str">
        <f t="shared" si="78"/>
        <v>STREET (3XX)</v>
      </c>
    </row>
    <row r="645" spans="1:79" s="39" customFormat="1" ht="15" customHeight="1">
      <c r="A645" s="23">
        <f t="shared" si="76"/>
        <v>643</v>
      </c>
      <c r="B645" s="4" t="s">
        <v>84</v>
      </c>
      <c r="C645" s="306" t="s">
        <v>1072</v>
      </c>
      <c r="D645" s="306" t="s">
        <v>6628</v>
      </c>
      <c r="E645" s="94" t="str">
        <f>CONCATENATE(LEFT(D645,5),VLOOKUP(CONCATENATE(N645,"x",O645),'PART NUMBER GUIDE'!$B$9:$C$45,2,FALSE),VLOOKUP(CONCATENATE(P645, V645), 'PART NUMBER GUIDE'!$Q$6:$R$84, 2, FALSE),VLOOKUP(Y645,'PART NUMBER GUIDE'!$J$8:$K$37,2, FALSE),IF(U645="N/A",IF(ABS(S645)&lt;10,"0"&amp;ABS(S645),ABS(S645)),CONCATENATE(LEFT(U645,1),RIGHT(U645,1))), F645, G645)</f>
        <v>MR319290551318</v>
      </c>
      <c r="F645" s="93"/>
      <c r="G645" s="93"/>
      <c r="H645" s="434">
        <v>191682033292</v>
      </c>
      <c r="I645" s="356">
        <v>44855</v>
      </c>
      <c r="J645" s="305" t="s">
        <v>1266</v>
      </c>
      <c r="K645" s="400">
        <v>449</v>
      </c>
      <c r="L645" s="95">
        <f t="shared" ref="L645" si="93">IF(J645="Coming Soon",K645,IF(J645="Active",K645,""))</f>
        <v>449</v>
      </c>
      <c r="M645" s="402"/>
      <c r="N645" s="30">
        <v>20</v>
      </c>
      <c r="O645" s="8">
        <v>9</v>
      </c>
      <c r="P645" s="105" t="str">
        <f t="shared" si="91"/>
        <v>5x5.5</v>
      </c>
      <c r="Q645" s="3">
        <v>5</v>
      </c>
      <c r="R645" s="30">
        <v>5.5</v>
      </c>
      <c r="S645" s="30">
        <v>18</v>
      </c>
      <c r="T645" s="17" t="s">
        <v>6622</v>
      </c>
      <c r="U645" s="428" t="s">
        <v>85</v>
      </c>
      <c r="V645" s="17">
        <v>108</v>
      </c>
      <c r="W645" s="8">
        <v>37.04</v>
      </c>
      <c r="X645" s="52">
        <v>2650</v>
      </c>
      <c r="Y645" s="12" t="s">
        <v>4520</v>
      </c>
      <c r="Z645" s="12" t="s">
        <v>3002</v>
      </c>
      <c r="AA645" s="369" t="str">
        <f t="shared" si="92"/>
        <v>20x9, 5x5.5, 18 OS</v>
      </c>
      <c r="AB645" s="83" t="s">
        <v>5543</v>
      </c>
      <c r="AC645" s="92">
        <f>_xlfn.IFNA(VLOOKUP(AB645,ACCESSORIES!F:K,6,FALSE),"N/A")</f>
        <v>22</v>
      </c>
      <c r="AD645" s="89" t="s">
        <v>85</v>
      </c>
      <c r="AE645" s="82" t="s">
        <v>85</v>
      </c>
      <c r="AF645" s="82" t="s">
        <v>85</v>
      </c>
      <c r="AG645" s="82" t="s">
        <v>85</v>
      </c>
      <c r="AH645" s="9" t="str">
        <f>_xlfn.IFNA(VLOOKUP(AG645,ACCESSORIES!F:K,6,FALSE),"N/A")</f>
        <v>N/A</v>
      </c>
      <c r="AI645" s="14" t="s">
        <v>266</v>
      </c>
      <c r="AJ645" s="84" t="s">
        <v>85</v>
      </c>
      <c r="AK645" s="84" t="s">
        <v>85</v>
      </c>
      <c r="AL645" s="3" t="s">
        <v>85</v>
      </c>
      <c r="AM645" s="3">
        <v>16</v>
      </c>
      <c r="AN645" s="3">
        <v>175</v>
      </c>
      <c r="AO645" s="37">
        <v>4</v>
      </c>
      <c r="AP645" s="37">
        <v>20</v>
      </c>
      <c r="AQ645" s="37">
        <v>36</v>
      </c>
      <c r="AR645" s="37">
        <v>42</v>
      </c>
      <c r="AS645" s="37">
        <v>246</v>
      </c>
      <c r="AT645" s="107">
        <v>238</v>
      </c>
      <c r="AU645" s="431">
        <v>108</v>
      </c>
      <c r="AV645" s="55">
        <v>43</v>
      </c>
      <c r="AW645" s="55">
        <v>43</v>
      </c>
      <c r="AX645" s="55">
        <v>27</v>
      </c>
      <c r="AY645" s="3" t="s">
        <v>85</v>
      </c>
      <c r="AZ645" s="104" t="str">
        <f>_xlfn.IFNA(VLOOKUP(AY645,ACCESSORIES!F:K,6,FALSE),"N/A")</f>
        <v>N/A</v>
      </c>
      <c r="BA645" s="3" t="s">
        <v>85</v>
      </c>
      <c r="BB645" s="104" t="str">
        <f>_xlfn.IFNA(VLOOKUP(BA645,ACCESSORIES!F:K,6,FALSE),"N/A")</f>
        <v>N/A</v>
      </c>
      <c r="BC645" s="79">
        <v>41.04</v>
      </c>
      <c r="BD645" s="57">
        <v>22.6</v>
      </c>
      <c r="BE645" s="57">
        <v>22.6</v>
      </c>
      <c r="BF645" s="57">
        <v>11.6</v>
      </c>
      <c r="BG645" s="82">
        <v>24</v>
      </c>
      <c r="BH645" s="403" t="s">
        <v>3551</v>
      </c>
      <c r="BI645" s="51" t="s">
        <v>4217</v>
      </c>
      <c r="BJ645" s="300"/>
      <c r="BK645" s="300"/>
      <c r="BL645" s="300"/>
      <c r="BM645" s="300"/>
      <c r="BN645" s="298"/>
      <c r="BO645" s="298"/>
      <c r="BP645" s="298"/>
      <c r="BQ645" s="298"/>
      <c r="BR645" s="298"/>
      <c r="BS645" s="298"/>
      <c r="BT645" s="417"/>
      <c r="BU645" s="418"/>
      <c r="BV645" s="417"/>
      <c r="BW645" s="418"/>
      <c r="BX645" s="96" t="str">
        <f t="shared" si="77"/>
        <v>MR319, 20x9, +18mm Offset, 5x5.5, 108mm Centerbore, Gloss Black</v>
      </c>
      <c r="BY645" s="83" t="s">
        <v>4044</v>
      </c>
      <c r="BZ645" s="83" t="s">
        <v>4045</v>
      </c>
      <c r="CA645" s="83" t="str">
        <f t="shared" si="78"/>
        <v>STREET (3XX)</v>
      </c>
    </row>
    <row r="646" spans="1:79" s="39" customFormat="1" ht="15" customHeight="1">
      <c r="A646" s="23">
        <f t="shared" ref="A646" si="94">ROW(B646)-2</f>
        <v>644</v>
      </c>
      <c r="B646" s="4" t="s">
        <v>84</v>
      </c>
      <c r="C646" s="306" t="s">
        <v>1072</v>
      </c>
      <c r="D646" s="306" t="s">
        <v>6628</v>
      </c>
      <c r="E646" s="94" t="str">
        <f>CONCATENATE(LEFT(D646,5),VLOOKUP(CONCATENATE(N646,"x",O646),'PART NUMBER GUIDE'!$B$9:$C$45,2,FALSE),VLOOKUP(CONCATENATE(P646, V646), 'PART NUMBER GUIDE'!$Q$6:$R$84, 2, FALSE),VLOOKUP(Y646,'PART NUMBER GUIDE'!$J$8:$K$37,2, FALSE),IF(U646="N/A",IF(ABS(S646)&lt;10,"0"&amp;ABS(S646),ABS(S646)),CONCATENATE(LEFT(U646,1),RIGHT(U646,1))), F646, G646)</f>
        <v>MR31929055918</v>
      </c>
      <c r="F646" s="93"/>
      <c r="G646" s="93"/>
      <c r="H646" s="434">
        <v>191682033308</v>
      </c>
      <c r="I646" s="356">
        <v>44855</v>
      </c>
      <c r="J646" s="305" t="s">
        <v>1266</v>
      </c>
      <c r="K646" s="400">
        <v>449</v>
      </c>
      <c r="L646" s="95">
        <f t="shared" ref="L646" si="95">IF(J646="Coming Soon",K646,IF(J646="Active",K646,""))</f>
        <v>449</v>
      </c>
      <c r="M646" s="402"/>
      <c r="N646" s="30">
        <v>20</v>
      </c>
      <c r="O646" s="8">
        <v>9</v>
      </c>
      <c r="P646" s="105" t="str">
        <f t="shared" si="91"/>
        <v>5x5.5</v>
      </c>
      <c r="Q646" s="3">
        <v>5</v>
      </c>
      <c r="R646" s="30">
        <v>5.5</v>
      </c>
      <c r="S646" s="30">
        <v>18</v>
      </c>
      <c r="T646" s="17" t="s">
        <v>6622</v>
      </c>
      <c r="U646" s="428" t="s">
        <v>85</v>
      </c>
      <c r="V646" s="17">
        <v>108</v>
      </c>
      <c r="W646" s="8">
        <v>37.04</v>
      </c>
      <c r="X646" s="52">
        <v>2650</v>
      </c>
      <c r="Y646" s="12" t="s">
        <v>2312</v>
      </c>
      <c r="Z646" s="12" t="s">
        <v>3002</v>
      </c>
      <c r="AA646" s="369" t="str">
        <f t="shared" si="92"/>
        <v>20x9, 5x5.5, 18 OS</v>
      </c>
      <c r="AB646" s="83" t="s">
        <v>6416</v>
      </c>
      <c r="AC646" s="92">
        <f>_xlfn.IFNA(VLOOKUP(AB646,ACCESSORIES!F:K,6,FALSE),"N/A")</f>
        <v>22</v>
      </c>
      <c r="AD646" s="89" t="s">
        <v>85</v>
      </c>
      <c r="AE646" s="82" t="s">
        <v>85</v>
      </c>
      <c r="AF646" s="82" t="s">
        <v>85</v>
      </c>
      <c r="AG646" s="82" t="s">
        <v>85</v>
      </c>
      <c r="AH646" s="9" t="str">
        <f>_xlfn.IFNA(VLOOKUP(AG646,ACCESSORIES!F:K,6,FALSE),"N/A")</f>
        <v>N/A</v>
      </c>
      <c r="AI646" s="14" t="s">
        <v>266</v>
      </c>
      <c r="AJ646" s="84" t="s">
        <v>85</v>
      </c>
      <c r="AK646" s="84" t="s">
        <v>85</v>
      </c>
      <c r="AL646" s="3" t="s">
        <v>85</v>
      </c>
      <c r="AM646" s="3">
        <v>16</v>
      </c>
      <c r="AN646" s="3">
        <v>175</v>
      </c>
      <c r="AO646" s="37">
        <v>4</v>
      </c>
      <c r="AP646" s="37">
        <v>20</v>
      </c>
      <c r="AQ646" s="37">
        <v>36</v>
      </c>
      <c r="AR646" s="37">
        <v>42</v>
      </c>
      <c r="AS646" s="37">
        <v>246</v>
      </c>
      <c r="AT646" s="107">
        <v>238</v>
      </c>
      <c r="AU646" s="431">
        <v>108</v>
      </c>
      <c r="AV646" s="55">
        <v>43</v>
      </c>
      <c r="AW646" s="55">
        <v>43</v>
      </c>
      <c r="AX646" s="55">
        <v>27</v>
      </c>
      <c r="AY646" s="3" t="s">
        <v>85</v>
      </c>
      <c r="AZ646" s="104" t="str">
        <f>_xlfn.IFNA(VLOOKUP(AY646,ACCESSORIES!F:K,6,FALSE),"N/A")</f>
        <v>N/A</v>
      </c>
      <c r="BA646" s="3" t="s">
        <v>85</v>
      </c>
      <c r="BB646" s="104" t="str">
        <f>_xlfn.IFNA(VLOOKUP(BA646,ACCESSORIES!F:K,6,FALSE),"N/A")</f>
        <v>N/A</v>
      </c>
      <c r="BC646" s="79">
        <v>41.04</v>
      </c>
      <c r="BD646" s="57">
        <v>22.6</v>
      </c>
      <c r="BE646" s="57">
        <v>22.6</v>
      </c>
      <c r="BF646" s="57">
        <v>11.6</v>
      </c>
      <c r="BG646" s="82">
        <v>24</v>
      </c>
      <c r="BH646" s="403" t="s">
        <v>3551</v>
      </c>
      <c r="BI646" s="51" t="s">
        <v>4217</v>
      </c>
      <c r="BJ646" s="300"/>
      <c r="BK646" s="300"/>
      <c r="BL646" s="300"/>
      <c r="BM646" s="300"/>
      <c r="BN646" s="298"/>
      <c r="BO646" s="298"/>
      <c r="BP646" s="298"/>
      <c r="BQ646" s="298"/>
      <c r="BR646" s="298"/>
      <c r="BS646" s="298"/>
      <c r="BT646" s="417"/>
      <c r="BU646" s="418"/>
      <c r="BV646" s="417"/>
      <c r="BW646" s="418"/>
      <c r="BX646" s="96" t="str">
        <f t="shared" ref="BX646" si="96">CONCATENATE(IF(J646="Closeout","CLOSEOUT - ",""),D646,", ",N646,"x",O646,", ",IF(U646="N/A","",CONCATENATE(U646,"/")),IF(S646&gt;0,CONCATENATE("+",S646),S646),"mm Offset, ",P646,", ",V646,"mm Centerbore, ",PROPER(Y646),IF(G646="R",", Race Drilled",""),"",IF(BA646="N/A","",CONCATENATE(", w/ ",BA646)))</f>
        <v>MR319, 20x9, +18mm Offset, 5x5.5, 108mm Centerbore, Method Bronze</v>
      </c>
      <c r="BY646" s="83" t="s">
        <v>4044</v>
      </c>
      <c r="BZ646" s="83" t="s">
        <v>4045</v>
      </c>
      <c r="CA646" s="83" t="str">
        <f t="shared" ref="CA646" si="97">C646</f>
        <v>STREET (3XX)</v>
      </c>
    </row>
    <row r="647" spans="1:79" s="39" customFormat="1" ht="15" customHeight="1">
      <c r="A647" s="23">
        <f t="shared" ref="A647:A655" si="98">ROW(B647)-2</f>
        <v>645</v>
      </c>
      <c r="B647" s="4" t="s">
        <v>84</v>
      </c>
      <c r="C647" s="306" t="s">
        <v>1072</v>
      </c>
      <c r="D647" s="306" t="s">
        <v>6628</v>
      </c>
      <c r="E647" s="94" t="str">
        <f>CONCATENATE(LEFT(D647,5),VLOOKUP(CONCATENATE(N647,"x",O647),'PART NUMBER GUIDE'!$B$9:$C$45,2,FALSE),VLOOKUP(CONCATENATE(P647, V647), 'PART NUMBER GUIDE'!$Q$6:$R$84, 2, FALSE),VLOOKUP(Y647,'PART NUMBER GUIDE'!$J$8:$K$37,2, FALSE),IF(U647="N/A",IF(ABS(S647)&lt;10,"0"&amp;ABS(S647),ABS(S647)),CONCATENATE(LEFT(U647,1),RIGHT(U647,1))), F647, G647)</f>
        <v>MR319290161318</v>
      </c>
      <c r="F647" s="93"/>
      <c r="G647" s="93"/>
      <c r="H647" s="434">
        <v>191682032530</v>
      </c>
      <c r="I647" s="356">
        <v>44806</v>
      </c>
      <c r="J647" s="305" t="s">
        <v>1266</v>
      </c>
      <c r="K647" s="400">
        <v>449</v>
      </c>
      <c r="L647" s="95">
        <f t="shared" si="73"/>
        <v>449</v>
      </c>
      <c r="M647" s="402"/>
      <c r="N647" s="30">
        <v>20</v>
      </c>
      <c r="O647" s="8">
        <v>9</v>
      </c>
      <c r="P647" s="105" t="str">
        <f t="shared" si="91"/>
        <v>6x135</v>
      </c>
      <c r="Q647" s="3">
        <v>6</v>
      </c>
      <c r="R647" s="30">
        <v>135</v>
      </c>
      <c r="S647" s="30">
        <v>18</v>
      </c>
      <c r="T647" s="17" t="s">
        <v>6622</v>
      </c>
      <c r="U647" s="428" t="s">
        <v>85</v>
      </c>
      <c r="V647" s="17">
        <v>87</v>
      </c>
      <c r="W647" s="8">
        <v>37.04</v>
      </c>
      <c r="X647" s="52">
        <v>2650</v>
      </c>
      <c r="Y647" s="12" t="s">
        <v>4520</v>
      </c>
      <c r="Z647" s="12" t="s">
        <v>3002</v>
      </c>
      <c r="AA647" s="369" t="str">
        <f t="shared" si="92"/>
        <v>20x9, 6x135, 18 OS</v>
      </c>
      <c r="AB647" s="83" t="s">
        <v>5540</v>
      </c>
      <c r="AC647" s="92">
        <f>_xlfn.IFNA(VLOOKUP(AB647,ACCESSORIES!F:K,6,FALSE),"N/A")</f>
        <v>22</v>
      </c>
      <c r="AD647" s="89" t="s">
        <v>85</v>
      </c>
      <c r="AE647" s="82" t="s">
        <v>85</v>
      </c>
      <c r="AF647" s="82" t="s">
        <v>85</v>
      </c>
      <c r="AG647" s="82" t="s">
        <v>85</v>
      </c>
      <c r="AH647" s="9" t="str">
        <f>_xlfn.IFNA(VLOOKUP(AG647,ACCESSORIES!F:K,6,FALSE),"N/A")</f>
        <v>N/A</v>
      </c>
      <c r="AI647" s="14" t="s">
        <v>266</v>
      </c>
      <c r="AJ647" s="84" t="s">
        <v>85</v>
      </c>
      <c r="AK647" s="84" t="s">
        <v>85</v>
      </c>
      <c r="AL647" s="3" t="s">
        <v>85</v>
      </c>
      <c r="AM647" s="3">
        <v>16</v>
      </c>
      <c r="AN647" s="3">
        <v>175</v>
      </c>
      <c r="AO647" s="37">
        <v>4</v>
      </c>
      <c r="AP647" s="37">
        <v>20</v>
      </c>
      <c r="AQ647" s="37">
        <v>36</v>
      </c>
      <c r="AR647" s="37">
        <v>42</v>
      </c>
      <c r="AS647" s="37">
        <v>246</v>
      </c>
      <c r="AT647" s="107">
        <v>238</v>
      </c>
      <c r="AU647" s="431">
        <v>87</v>
      </c>
      <c r="AV647" s="55">
        <v>40.6</v>
      </c>
      <c r="AW647" s="55">
        <v>40.6</v>
      </c>
      <c r="AX647" s="55">
        <v>27</v>
      </c>
      <c r="AY647" s="3" t="s">
        <v>85</v>
      </c>
      <c r="AZ647" s="104" t="str">
        <f>_xlfn.IFNA(VLOOKUP(AY647,ACCESSORIES!F:K,6,FALSE),"N/A")</f>
        <v>N/A</v>
      </c>
      <c r="BA647" s="3" t="s">
        <v>85</v>
      </c>
      <c r="BB647" s="104" t="str">
        <f>_xlfn.IFNA(VLOOKUP(BA647,ACCESSORIES!F:K,6,FALSE),"N/A")</f>
        <v>N/A</v>
      </c>
      <c r="BC647" s="79">
        <v>41.04</v>
      </c>
      <c r="BD647" s="57">
        <v>22.6</v>
      </c>
      <c r="BE647" s="57">
        <v>22.6</v>
      </c>
      <c r="BF647" s="57">
        <v>11.6</v>
      </c>
      <c r="BG647" s="82">
        <v>24</v>
      </c>
      <c r="BH647" s="403" t="s">
        <v>3551</v>
      </c>
      <c r="BI647" s="51" t="s">
        <v>4217</v>
      </c>
      <c r="BJ647" s="300"/>
      <c r="BK647" s="300"/>
      <c r="BL647" s="300"/>
      <c r="BM647" s="300"/>
      <c r="BN647" s="298"/>
      <c r="BO647" s="298"/>
      <c r="BP647" s="298"/>
      <c r="BQ647" s="298"/>
      <c r="BR647" s="298"/>
      <c r="BS647" s="298"/>
      <c r="BT647" s="417"/>
      <c r="BU647" s="418"/>
      <c r="BV647" s="417"/>
      <c r="BW647" s="418"/>
      <c r="BX647" s="96" t="str">
        <f t="shared" ref="BX647:BX655" si="99">CONCATENATE(IF(J647="Closeout","CLOSEOUT - ",""),D647,", ",N647,"x",O647,", ",IF(U647="N/A","",CONCATENATE(U647,"/")),IF(S647&gt;0,CONCATENATE("+",S647),S647),"mm Offset, ",P647,", ",V647,"mm Centerbore, ",PROPER(Y647),IF(G647="R",", Race Drilled",""),"",IF(BA647="N/A","",CONCATENATE(", w/ ",BA647)))</f>
        <v>MR319, 20x9, +18mm Offset, 6x135, 87mm Centerbore, Gloss Black</v>
      </c>
      <c r="BY647" s="83" t="s">
        <v>4044</v>
      </c>
      <c r="BZ647" s="83" t="s">
        <v>4045</v>
      </c>
      <c r="CA647" s="83" t="str">
        <f t="shared" ref="CA647:CA655" si="100">C647</f>
        <v>STREET (3XX)</v>
      </c>
    </row>
    <row r="648" spans="1:79" s="39" customFormat="1" ht="15" customHeight="1">
      <c r="A648" s="23">
        <f t="shared" ref="A648" si="101">ROW(B648)-2</f>
        <v>646</v>
      </c>
      <c r="B648" s="4" t="s">
        <v>84</v>
      </c>
      <c r="C648" s="306" t="s">
        <v>1072</v>
      </c>
      <c r="D648" s="306" t="s">
        <v>6628</v>
      </c>
      <c r="E648" s="94" t="str">
        <f>CONCATENATE(LEFT(D648,5),VLOOKUP(CONCATENATE(N648,"x",O648),'PART NUMBER GUIDE'!$B$9:$C$45,2,FALSE),VLOOKUP(CONCATENATE(P648, V648), 'PART NUMBER GUIDE'!$Q$6:$R$84, 2, FALSE),VLOOKUP(Y648,'PART NUMBER GUIDE'!$J$8:$K$37,2, FALSE),IF(U648="N/A",IF(ABS(S648)&lt;10,"0"&amp;ABS(S648),ABS(S648)),CONCATENATE(LEFT(U648,1),RIGHT(U648,1))), F648, G648)</f>
        <v>MR31929016918</v>
      </c>
      <c r="F648" s="93"/>
      <c r="G648" s="93"/>
      <c r="H648" s="434">
        <v>191682032547</v>
      </c>
      <c r="I648" s="356">
        <v>44806</v>
      </c>
      <c r="J648" s="305" t="s">
        <v>1266</v>
      </c>
      <c r="K648" s="400">
        <v>449</v>
      </c>
      <c r="L648" s="95">
        <f t="shared" si="73"/>
        <v>449</v>
      </c>
      <c r="M648" s="402"/>
      <c r="N648" s="30">
        <v>20</v>
      </c>
      <c r="O648" s="8">
        <v>9</v>
      </c>
      <c r="P648" s="105" t="str">
        <f t="shared" si="91"/>
        <v>6x135</v>
      </c>
      <c r="Q648" s="3">
        <v>6</v>
      </c>
      <c r="R648" s="30">
        <v>135</v>
      </c>
      <c r="S648" s="30">
        <v>18</v>
      </c>
      <c r="T648" s="17" t="s">
        <v>6622</v>
      </c>
      <c r="U648" s="428" t="s">
        <v>85</v>
      </c>
      <c r="V648" s="17">
        <v>87</v>
      </c>
      <c r="W648" s="8">
        <v>37.04</v>
      </c>
      <c r="X648" s="52">
        <v>2650</v>
      </c>
      <c r="Y648" s="12" t="s">
        <v>2312</v>
      </c>
      <c r="Z648" s="12" t="s">
        <v>3003</v>
      </c>
      <c r="AA648" s="369" t="str">
        <f t="shared" si="92"/>
        <v>20x9, 6x135, 18 OS</v>
      </c>
      <c r="AB648" s="83" t="s">
        <v>6413</v>
      </c>
      <c r="AC648" s="92">
        <f>_xlfn.IFNA(VLOOKUP(AB648,ACCESSORIES!F:K,6,FALSE),"N/A")</f>
        <v>22</v>
      </c>
      <c r="AD648" s="89" t="s">
        <v>85</v>
      </c>
      <c r="AE648" s="82" t="s">
        <v>85</v>
      </c>
      <c r="AF648" s="82" t="s">
        <v>85</v>
      </c>
      <c r="AG648" s="82" t="s">
        <v>85</v>
      </c>
      <c r="AH648" s="9" t="str">
        <f>_xlfn.IFNA(VLOOKUP(AG648,ACCESSORIES!F:K,6,FALSE),"N/A")</f>
        <v>N/A</v>
      </c>
      <c r="AI648" s="14" t="s">
        <v>266</v>
      </c>
      <c r="AJ648" s="84" t="s">
        <v>85</v>
      </c>
      <c r="AK648" s="84" t="s">
        <v>85</v>
      </c>
      <c r="AL648" s="3" t="s">
        <v>85</v>
      </c>
      <c r="AM648" s="3">
        <v>16</v>
      </c>
      <c r="AN648" s="3">
        <v>175</v>
      </c>
      <c r="AO648" s="37">
        <v>4</v>
      </c>
      <c r="AP648" s="37">
        <v>20</v>
      </c>
      <c r="AQ648" s="37">
        <v>36</v>
      </c>
      <c r="AR648" s="37">
        <v>42</v>
      </c>
      <c r="AS648" s="37">
        <v>246</v>
      </c>
      <c r="AT648" s="107">
        <v>238</v>
      </c>
      <c r="AU648" s="431">
        <v>87</v>
      </c>
      <c r="AV648" s="55">
        <v>40.6</v>
      </c>
      <c r="AW648" s="55">
        <v>40.6</v>
      </c>
      <c r="AX648" s="55">
        <v>27</v>
      </c>
      <c r="AY648" s="3" t="s">
        <v>85</v>
      </c>
      <c r="AZ648" s="104" t="str">
        <f>_xlfn.IFNA(VLOOKUP(AY648,ACCESSORIES!F:K,6,FALSE),"N/A")</f>
        <v>N/A</v>
      </c>
      <c r="BA648" s="3" t="s">
        <v>85</v>
      </c>
      <c r="BB648" s="104" t="str">
        <f>_xlfn.IFNA(VLOOKUP(BA648,ACCESSORIES!F:K,6,FALSE),"N/A")</f>
        <v>N/A</v>
      </c>
      <c r="BC648" s="79">
        <v>41.04</v>
      </c>
      <c r="BD648" s="57">
        <v>22.6</v>
      </c>
      <c r="BE648" s="57">
        <v>22.6</v>
      </c>
      <c r="BF648" s="57">
        <v>11.6</v>
      </c>
      <c r="BG648" s="82">
        <v>24</v>
      </c>
      <c r="BH648" s="403" t="s">
        <v>3551</v>
      </c>
      <c r="BI648" s="51" t="s">
        <v>4217</v>
      </c>
      <c r="BJ648" s="300"/>
      <c r="BK648" s="300"/>
      <c r="BL648" s="300"/>
      <c r="BM648" s="300"/>
      <c r="BN648" s="298"/>
      <c r="BO648" s="298"/>
      <c r="BP648" s="298"/>
      <c r="BQ648" s="298"/>
      <c r="BR648" s="298"/>
      <c r="BS648" s="298"/>
      <c r="BT648" s="417"/>
      <c r="BU648" s="418"/>
      <c r="BV648" s="417"/>
      <c r="BW648" s="418"/>
      <c r="BX648" s="96" t="str">
        <f t="shared" ref="BX648" si="102">CONCATENATE(IF(J648="Closeout","CLOSEOUT - ",""),D648,", ",N648,"x",O648,", ",IF(U648="N/A","",CONCATENATE(U648,"/")),IF(S648&gt;0,CONCATENATE("+",S648),S648),"mm Offset, ",P648,", ",V648,"mm Centerbore, ",PROPER(Y648),IF(G648="R",", Race Drilled",""),"",IF(BA648="N/A","",CONCATENATE(", w/ ",BA648)))</f>
        <v>MR319, 20x9, +18mm Offset, 6x135, 87mm Centerbore, Method Bronze</v>
      </c>
      <c r="BY648" s="83" t="s">
        <v>4044</v>
      </c>
      <c r="BZ648" s="83" t="s">
        <v>4045</v>
      </c>
      <c r="CA648" s="83" t="str">
        <f t="shared" ref="CA648" si="103">C648</f>
        <v>STREET (3XX)</v>
      </c>
    </row>
    <row r="649" spans="1:79" s="39" customFormat="1" ht="15" customHeight="1">
      <c r="A649" s="23">
        <f t="shared" si="98"/>
        <v>647</v>
      </c>
      <c r="B649" s="4" t="s">
        <v>84</v>
      </c>
      <c r="C649" s="306" t="s">
        <v>1072</v>
      </c>
      <c r="D649" s="306" t="s">
        <v>6628</v>
      </c>
      <c r="E649" s="94" t="str">
        <f>CONCATENATE(LEFT(D649,5),VLOOKUP(CONCATENATE(N649,"x",O649),'PART NUMBER GUIDE'!$B$9:$C$45,2,FALSE),VLOOKUP(CONCATENATE(P649, V649), 'PART NUMBER GUIDE'!$Q$6:$R$84, 2, FALSE),VLOOKUP(Y649,'PART NUMBER GUIDE'!$J$8:$K$37,2, FALSE),IF(U649="N/A",IF(ABS(S649)&lt;10,"0"&amp;ABS(S649),ABS(S649)),CONCATENATE(LEFT(U649,1),RIGHT(U649,1))), F649, G649)</f>
        <v>MR319290601318</v>
      </c>
      <c r="F649" s="93"/>
      <c r="G649" s="93"/>
      <c r="H649" s="434">
        <v>191682032554</v>
      </c>
      <c r="I649" s="356">
        <v>44806</v>
      </c>
      <c r="J649" s="305" t="s">
        <v>1266</v>
      </c>
      <c r="K649" s="400">
        <v>449</v>
      </c>
      <c r="L649" s="95">
        <f t="shared" si="73"/>
        <v>449</v>
      </c>
      <c r="M649" s="402"/>
      <c r="N649" s="30">
        <v>20</v>
      </c>
      <c r="O649" s="8">
        <v>9</v>
      </c>
      <c r="P649" s="105" t="str">
        <f t="shared" si="91"/>
        <v>6x5.5</v>
      </c>
      <c r="Q649" s="3">
        <v>6</v>
      </c>
      <c r="R649" s="30">
        <v>5.5</v>
      </c>
      <c r="S649" s="30">
        <v>18</v>
      </c>
      <c r="T649" s="17" t="s">
        <v>6622</v>
      </c>
      <c r="U649" s="428" t="s">
        <v>85</v>
      </c>
      <c r="V649" s="17" t="s">
        <v>6616</v>
      </c>
      <c r="W649" s="8">
        <v>37.04</v>
      </c>
      <c r="X649" s="52">
        <v>2650</v>
      </c>
      <c r="Y649" s="12" t="s">
        <v>4520</v>
      </c>
      <c r="Z649" s="12" t="s">
        <v>3002</v>
      </c>
      <c r="AA649" s="369" t="str">
        <f t="shared" si="92"/>
        <v>20x9, 6x5.5, 18 OS</v>
      </c>
      <c r="AB649" s="83" t="s">
        <v>5543</v>
      </c>
      <c r="AC649" s="92">
        <f>_xlfn.IFNA(VLOOKUP(AB649,ACCESSORIES!F:K,6,FALSE),"N/A")</f>
        <v>22</v>
      </c>
      <c r="AD649" s="89" t="s">
        <v>85</v>
      </c>
      <c r="AE649" s="82" t="s">
        <v>85</v>
      </c>
      <c r="AF649" s="82" t="s">
        <v>85</v>
      </c>
      <c r="AG649" s="82" t="s">
        <v>85</v>
      </c>
      <c r="AH649" s="9" t="str">
        <f>_xlfn.IFNA(VLOOKUP(AG649,ACCESSORIES!F:K,6,FALSE),"N/A")</f>
        <v>N/A</v>
      </c>
      <c r="AI649" s="14" t="s">
        <v>265</v>
      </c>
      <c r="AJ649" s="84" t="s">
        <v>1712</v>
      </c>
      <c r="AK649" s="41">
        <f>VLOOKUP(AJ649,ACCESSORIES!F:K,6,FALSE)</f>
        <v>2.75</v>
      </c>
      <c r="AL649" s="3" t="s">
        <v>6627</v>
      </c>
      <c r="AM649" s="3">
        <v>16</v>
      </c>
      <c r="AN649" s="3">
        <v>175</v>
      </c>
      <c r="AO649" s="37">
        <v>4</v>
      </c>
      <c r="AP649" s="37">
        <v>20</v>
      </c>
      <c r="AQ649" s="37">
        <v>36</v>
      </c>
      <c r="AR649" s="37">
        <v>42</v>
      </c>
      <c r="AS649" s="37">
        <v>246</v>
      </c>
      <c r="AT649" s="107">
        <v>238</v>
      </c>
      <c r="AU649" s="431">
        <v>106.25</v>
      </c>
      <c r="AV649" s="55">
        <v>43</v>
      </c>
      <c r="AW649" s="55">
        <v>43</v>
      </c>
      <c r="AX649" s="55">
        <v>27</v>
      </c>
      <c r="AY649" s="3" t="s">
        <v>85</v>
      </c>
      <c r="AZ649" s="104" t="str">
        <f>_xlfn.IFNA(VLOOKUP(AY649,ACCESSORIES!F:K,6,FALSE),"N/A")</f>
        <v>N/A</v>
      </c>
      <c r="BA649" s="3" t="s">
        <v>85</v>
      </c>
      <c r="BB649" s="104" t="str">
        <f>_xlfn.IFNA(VLOOKUP(BA649,ACCESSORIES!F:K,6,FALSE),"N/A")</f>
        <v>N/A</v>
      </c>
      <c r="BC649" s="79">
        <v>41.04</v>
      </c>
      <c r="BD649" s="57">
        <v>22.6</v>
      </c>
      <c r="BE649" s="57">
        <v>22.6</v>
      </c>
      <c r="BF649" s="57">
        <v>11.6</v>
      </c>
      <c r="BG649" s="82">
        <v>24</v>
      </c>
      <c r="BH649" s="403" t="s">
        <v>3551</v>
      </c>
      <c r="BI649" s="51" t="s">
        <v>4217</v>
      </c>
      <c r="BJ649" s="300"/>
      <c r="BK649" s="300"/>
      <c r="BL649" s="300"/>
      <c r="BM649" s="300"/>
      <c r="BN649" s="298"/>
      <c r="BO649" s="298"/>
      <c r="BP649" s="298"/>
      <c r="BQ649" s="298"/>
      <c r="BR649" s="298"/>
      <c r="BS649" s="298"/>
      <c r="BT649" s="417"/>
      <c r="BU649" s="418"/>
      <c r="BV649" s="417"/>
      <c r="BW649" s="418"/>
      <c r="BX649" s="96" t="str">
        <f t="shared" si="99"/>
        <v>MR319, 20x9, +18mm Offset, 6x5.5, 106.25mm Centerbore, Gloss Black</v>
      </c>
      <c r="BY649" s="83" t="s">
        <v>4044</v>
      </c>
      <c r="BZ649" s="83" t="s">
        <v>4045</v>
      </c>
      <c r="CA649" s="83" t="str">
        <f t="shared" si="100"/>
        <v>STREET (3XX)</v>
      </c>
    </row>
    <row r="650" spans="1:79" s="39" customFormat="1" ht="15" customHeight="1">
      <c r="A650" s="23">
        <f t="shared" ref="A650" si="104">ROW(B650)-2</f>
        <v>648</v>
      </c>
      <c r="B650" s="4" t="s">
        <v>84</v>
      </c>
      <c r="C650" s="306" t="s">
        <v>1072</v>
      </c>
      <c r="D650" s="306" t="s">
        <v>6628</v>
      </c>
      <c r="E650" s="94" t="str">
        <f>CONCATENATE(LEFT(D650,5),VLOOKUP(CONCATENATE(N650,"x",O650),'PART NUMBER GUIDE'!$B$9:$C$45,2,FALSE),VLOOKUP(CONCATENATE(P650, V650), 'PART NUMBER GUIDE'!$Q$6:$R$84, 2, FALSE),VLOOKUP(Y650,'PART NUMBER GUIDE'!$J$8:$K$37,2, FALSE),IF(U650="N/A",IF(ABS(S650)&lt;10,"0"&amp;ABS(S650),ABS(S650)),CONCATENATE(LEFT(U650,1),RIGHT(U650,1))), F650, G650)</f>
        <v>MR31929060918</v>
      </c>
      <c r="F650" s="93"/>
      <c r="G650" s="93"/>
      <c r="H650" s="434">
        <v>191682032561</v>
      </c>
      <c r="I650" s="356">
        <v>44806</v>
      </c>
      <c r="J650" s="305" t="s">
        <v>1266</v>
      </c>
      <c r="K650" s="400">
        <v>449</v>
      </c>
      <c r="L650" s="95">
        <f t="shared" si="73"/>
        <v>449</v>
      </c>
      <c r="M650" s="402"/>
      <c r="N650" s="30">
        <v>20</v>
      </c>
      <c r="O650" s="8">
        <v>9</v>
      </c>
      <c r="P650" s="105" t="str">
        <f t="shared" si="91"/>
        <v>6x5.5</v>
      </c>
      <c r="Q650" s="3">
        <v>6</v>
      </c>
      <c r="R650" s="30">
        <v>5.5</v>
      </c>
      <c r="S650" s="30">
        <v>18</v>
      </c>
      <c r="T650" s="17" t="s">
        <v>6622</v>
      </c>
      <c r="U650" s="428" t="s">
        <v>85</v>
      </c>
      <c r="V650" s="17" t="s">
        <v>6616</v>
      </c>
      <c r="W650" s="8">
        <v>37.04</v>
      </c>
      <c r="X650" s="52">
        <v>2650</v>
      </c>
      <c r="Y650" s="12" t="s">
        <v>2312</v>
      </c>
      <c r="Z650" s="12" t="s">
        <v>3003</v>
      </c>
      <c r="AA650" s="369" t="str">
        <f t="shared" si="92"/>
        <v>20x9, 6x5.5, 18 OS</v>
      </c>
      <c r="AB650" s="83" t="s">
        <v>6416</v>
      </c>
      <c r="AC650" s="92">
        <f>_xlfn.IFNA(VLOOKUP(AB650,ACCESSORIES!F:K,6,FALSE),"N/A")</f>
        <v>22</v>
      </c>
      <c r="AD650" s="89" t="s">
        <v>85</v>
      </c>
      <c r="AE650" s="82" t="s">
        <v>85</v>
      </c>
      <c r="AF650" s="82" t="s">
        <v>85</v>
      </c>
      <c r="AG650" s="82" t="s">
        <v>85</v>
      </c>
      <c r="AH650" s="9" t="str">
        <f>_xlfn.IFNA(VLOOKUP(AG650,ACCESSORIES!F:K,6,FALSE),"N/A")</f>
        <v>N/A</v>
      </c>
      <c r="AI650" s="14" t="s">
        <v>265</v>
      </c>
      <c r="AJ650" s="84" t="s">
        <v>1712</v>
      </c>
      <c r="AK650" s="41">
        <f>VLOOKUP(AJ650,ACCESSORIES!F:K,6,FALSE)</f>
        <v>2.75</v>
      </c>
      <c r="AL650" s="3" t="s">
        <v>6627</v>
      </c>
      <c r="AM650" s="3">
        <v>16</v>
      </c>
      <c r="AN650" s="3">
        <v>175</v>
      </c>
      <c r="AO650" s="37">
        <v>4</v>
      </c>
      <c r="AP650" s="37">
        <v>20</v>
      </c>
      <c r="AQ650" s="37">
        <v>36</v>
      </c>
      <c r="AR650" s="37">
        <v>42</v>
      </c>
      <c r="AS650" s="37">
        <v>246</v>
      </c>
      <c r="AT650" s="107">
        <v>238</v>
      </c>
      <c r="AU650" s="431">
        <v>106.25</v>
      </c>
      <c r="AV650" s="55">
        <v>43</v>
      </c>
      <c r="AW650" s="55">
        <v>43</v>
      </c>
      <c r="AX650" s="55">
        <v>27</v>
      </c>
      <c r="AY650" s="3" t="s">
        <v>85</v>
      </c>
      <c r="AZ650" s="104" t="str">
        <f>_xlfn.IFNA(VLOOKUP(AY650,ACCESSORIES!F:K,6,FALSE),"N/A")</f>
        <v>N/A</v>
      </c>
      <c r="BA650" s="3" t="s">
        <v>85</v>
      </c>
      <c r="BB650" s="104" t="str">
        <f>_xlfn.IFNA(VLOOKUP(BA650,ACCESSORIES!F:K,6,FALSE),"N/A")</f>
        <v>N/A</v>
      </c>
      <c r="BC650" s="79">
        <v>41.04</v>
      </c>
      <c r="BD650" s="57">
        <v>22.6</v>
      </c>
      <c r="BE650" s="57">
        <v>22.6</v>
      </c>
      <c r="BF650" s="57">
        <v>11.6</v>
      </c>
      <c r="BG650" s="82">
        <v>24</v>
      </c>
      <c r="BH650" s="403" t="s">
        <v>3551</v>
      </c>
      <c r="BI650" s="51" t="s">
        <v>4217</v>
      </c>
      <c r="BJ650" s="300"/>
      <c r="BK650" s="300"/>
      <c r="BL650" s="300"/>
      <c r="BM650" s="300"/>
      <c r="BN650" s="298"/>
      <c r="BO650" s="298"/>
      <c r="BP650" s="298"/>
      <c r="BQ650" s="298"/>
      <c r="BR650" s="298"/>
      <c r="BS650" s="298"/>
      <c r="BT650" s="417"/>
      <c r="BU650" s="418"/>
      <c r="BV650" s="417"/>
      <c r="BW650" s="418"/>
      <c r="BX650" s="96" t="str">
        <f t="shared" ref="BX650" si="105">CONCATENATE(IF(J650="Closeout","CLOSEOUT - ",""),D650,", ",N650,"x",O650,", ",IF(U650="N/A","",CONCATENATE(U650,"/")),IF(S650&gt;0,CONCATENATE("+",S650),S650),"mm Offset, ",P650,", ",V650,"mm Centerbore, ",PROPER(Y650),IF(G650="R",", Race Drilled",""),"",IF(BA650="N/A","",CONCATENATE(", w/ ",BA650)))</f>
        <v>MR319, 20x9, +18mm Offset, 6x5.5, 106.25mm Centerbore, Method Bronze</v>
      </c>
      <c r="BY650" s="83" t="s">
        <v>4044</v>
      </c>
      <c r="BZ650" s="83" t="s">
        <v>4045</v>
      </c>
      <c r="CA650" s="83" t="str">
        <f t="shared" ref="CA650" si="106">C650</f>
        <v>STREET (3XX)</v>
      </c>
    </row>
    <row r="651" spans="1:79" s="39" customFormat="1" ht="15" customHeight="1">
      <c r="A651" s="23">
        <f t="shared" si="98"/>
        <v>649</v>
      </c>
      <c r="B651" s="4" t="s">
        <v>84</v>
      </c>
      <c r="C651" s="306" t="s">
        <v>1072</v>
      </c>
      <c r="D651" s="306" t="s">
        <v>6628</v>
      </c>
      <c r="E651" s="94" t="str">
        <f>CONCATENATE(LEFT(D651,5),VLOOKUP(CONCATENATE(N651,"x",O651),'PART NUMBER GUIDE'!$B$9:$C$45,2,FALSE),VLOOKUP(CONCATENATE(P651, V651), 'PART NUMBER GUIDE'!$Q$6:$R$84, 2, FALSE),VLOOKUP(Y651,'PART NUMBER GUIDE'!$J$8:$K$37,2, FALSE),IF(U651="N/A",IF(ABS(S651)&lt;10,"0"&amp;ABS(S651),ABS(S651)),CONCATENATE(LEFT(U651,1),RIGHT(U651,1))), F651, G651)</f>
        <v>MR319290871318</v>
      </c>
      <c r="F651" s="93"/>
      <c r="G651" s="93"/>
      <c r="H651" s="434">
        <v>191682032578</v>
      </c>
      <c r="I651" s="356">
        <v>44806</v>
      </c>
      <c r="J651" s="305" t="s">
        <v>1266</v>
      </c>
      <c r="K651" s="400">
        <v>459</v>
      </c>
      <c r="L651" s="95">
        <f t="shared" si="73"/>
        <v>459</v>
      </c>
      <c r="M651" s="402"/>
      <c r="N651" s="30">
        <v>20</v>
      </c>
      <c r="O651" s="8">
        <v>9</v>
      </c>
      <c r="P651" s="105" t="str">
        <f t="shared" si="91"/>
        <v>8x170</v>
      </c>
      <c r="Q651" s="3">
        <v>8</v>
      </c>
      <c r="R651" s="30">
        <v>170</v>
      </c>
      <c r="S651" s="30">
        <v>18</v>
      </c>
      <c r="T651" s="17" t="s">
        <v>6622</v>
      </c>
      <c r="U651" s="428" t="s">
        <v>85</v>
      </c>
      <c r="V651" s="17" t="s">
        <v>6619</v>
      </c>
      <c r="W651" s="8">
        <v>39.950000000000003</v>
      </c>
      <c r="X651" s="52">
        <v>3640</v>
      </c>
      <c r="Y651" s="12" t="s">
        <v>4520</v>
      </c>
      <c r="Z651" s="12" t="s">
        <v>3002</v>
      </c>
      <c r="AA651" s="369" t="str">
        <f t="shared" si="92"/>
        <v>20x9, 8x170, 18 OS</v>
      </c>
      <c r="AB651" s="83" t="s">
        <v>5545</v>
      </c>
      <c r="AC651" s="92">
        <f>_xlfn.IFNA(VLOOKUP(AB651,ACCESSORIES!F:K,6,FALSE),"N/A")</f>
        <v>33</v>
      </c>
      <c r="AD651" s="89" t="s">
        <v>85</v>
      </c>
      <c r="AE651" s="82" t="s">
        <v>85</v>
      </c>
      <c r="AF651" s="82" t="s">
        <v>3020</v>
      </c>
      <c r="AG651" s="82" t="s">
        <v>85</v>
      </c>
      <c r="AH651" s="9" t="str">
        <f>_xlfn.IFNA(VLOOKUP(AG651,ACCESSORIES!F:K,6,FALSE),"N/A")</f>
        <v>N/A</v>
      </c>
      <c r="AI651" s="14" t="s">
        <v>266</v>
      </c>
      <c r="AJ651" s="84" t="s">
        <v>85</v>
      </c>
      <c r="AK651" s="84" t="s">
        <v>85</v>
      </c>
      <c r="AL651" s="3" t="s">
        <v>85</v>
      </c>
      <c r="AM651" s="3">
        <v>16</v>
      </c>
      <c r="AN651" s="3">
        <v>200</v>
      </c>
      <c r="AO651" s="37">
        <v>3</v>
      </c>
      <c r="AP651" s="37">
        <v>3</v>
      </c>
      <c r="AQ651" s="37">
        <v>32</v>
      </c>
      <c r="AR651" s="37">
        <v>52</v>
      </c>
      <c r="AS651" s="37">
        <v>246</v>
      </c>
      <c r="AT651" s="107">
        <v>238</v>
      </c>
      <c r="AU651" s="107">
        <v>130.81</v>
      </c>
      <c r="AV651" s="55">
        <v>108</v>
      </c>
      <c r="AW651" s="55">
        <v>108</v>
      </c>
      <c r="AX651" s="55">
        <v>27</v>
      </c>
      <c r="AY651" s="3" t="s">
        <v>85</v>
      </c>
      <c r="AZ651" s="104" t="str">
        <f>_xlfn.IFNA(VLOOKUP(AY651,ACCESSORIES!F:K,6,FALSE),"N/A")</f>
        <v>N/A</v>
      </c>
      <c r="BA651" s="3" t="s">
        <v>85</v>
      </c>
      <c r="BB651" s="104" t="str">
        <f>_xlfn.IFNA(VLOOKUP(BA651,ACCESSORIES!F:K,6,FALSE),"N/A")</f>
        <v>N/A</v>
      </c>
      <c r="BC651" s="79">
        <v>43.95</v>
      </c>
      <c r="BD651" s="57">
        <v>22.6</v>
      </c>
      <c r="BE651" s="57">
        <v>22.6</v>
      </c>
      <c r="BF651" s="57">
        <v>11.6</v>
      </c>
      <c r="BG651" s="82">
        <v>24</v>
      </c>
      <c r="BH651" s="403" t="s">
        <v>3551</v>
      </c>
      <c r="BI651" s="51" t="s">
        <v>4217</v>
      </c>
      <c r="BJ651" s="300"/>
      <c r="BK651" s="300"/>
      <c r="BL651" s="300"/>
      <c r="BM651" s="300"/>
      <c r="BN651" s="298"/>
      <c r="BO651" s="298"/>
      <c r="BP651" s="298"/>
      <c r="BQ651" s="298"/>
      <c r="BR651" s="298"/>
      <c r="BS651" s="298"/>
      <c r="BT651" s="417"/>
      <c r="BU651" s="418"/>
      <c r="BV651" s="417"/>
      <c r="BW651" s="418"/>
      <c r="BX651" s="96" t="str">
        <f t="shared" si="99"/>
        <v>MR319, 20x9, +18mm Offset, 8x170, 130.81mm Centerbore, Gloss Black</v>
      </c>
      <c r="BY651" s="83" t="s">
        <v>4044</v>
      </c>
      <c r="BZ651" s="83" t="s">
        <v>4045</v>
      </c>
      <c r="CA651" s="83" t="str">
        <f t="shared" si="100"/>
        <v>STREET (3XX)</v>
      </c>
    </row>
    <row r="652" spans="1:79" s="39" customFormat="1" ht="15" customHeight="1">
      <c r="A652" s="23">
        <f t="shared" ref="A652" si="107">ROW(B652)-2</f>
        <v>650</v>
      </c>
      <c r="B652" s="4" t="s">
        <v>84</v>
      </c>
      <c r="C652" s="306" t="s">
        <v>1072</v>
      </c>
      <c r="D652" s="306" t="s">
        <v>6628</v>
      </c>
      <c r="E652" s="94" t="str">
        <f>CONCATENATE(LEFT(D652,5),VLOOKUP(CONCATENATE(N652,"x",O652),'PART NUMBER GUIDE'!$B$9:$C$45,2,FALSE),VLOOKUP(CONCATENATE(P652, V652), 'PART NUMBER GUIDE'!$Q$6:$R$84, 2, FALSE),VLOOKUP(Y652,'PART NUMBER GUIDE'!$J$8:$K$37,2, FALSE),IF(U652="N/A",IF(ABS(S652)&lt;10,"0"&amp;ABS(S652),ABS(S652)),CONCATENATE(LEFT(U652,1),RIGHT(U652,1))), F652, G652)</f>
        <v>MR31929087918</v>
      </c>
      <c r="F652" s="93"/>
      <c r="G652" s="93"/>
      <c r="H652" s="434">
        <v>191682032585</v>
      </c>
      <c r="I652" s="356">
        <v>44806</v>
      </c>
      <c r="J652" s="305" t="s">
        <v>1266</v>
      </c>
      <c r="K652" s="400">
        <v>459</v>
      </c>
      <c r="L652" s="95">
        <f t="shared" si="73"/>
        <v>459</v>
      </c>
      <c r="M652" s="402"/>
      <c r="N652" s="30">
        <v>20</v>
      </c>
      <c r="O652" s="8">
        <v>9</v>
      </c>
      <c r="P652" s="105" t="str">
        <f t="shared" si="91"/>
        <v>8x170</v>
      </c>
      <c r="Q652" s="3">
        <v>8</v>
      </c>
      <c r="R652" s="30">
        <v>170</v>
      </c>
      <c r="S652" s="30">
        <v>18</v>
      </c>
      <c r="T652" s="17" t="s">
        <v>6622</v>
      </c>
      <c r="U652" s="428" t="s">
        <v>85</v>
      </c>
      <c r="V652" s="17" t="s">
        <v>6619</v>
      </c>
      <c r="W652" s="8">
        <v>39.950000000000003</v>
      </c>
      <c r="X652" s="52">
        <v>3640</v>
      </c>
      <c r="Y652" s="12" t="s">
        <v>2312</v>
      </c>
      <c r="Z652" s="12" t="s">
        <v>3003</v>
      </c>
      <c r="AA652" s="369" t="str">
        <f t="shared" si="92"/>
        <v>20x9, 8x170, 18 OS</v>
      </c>
      <c r="AB652" s="83" t="s">
        <v>6419</v>
      </c>
      <c r="AC652" s="92">
        <f>_xlfn.IFNA(VLOOKUP(AB652,ACCESSORIES!F:K,6,FALSE),"N/A")</f>
        <v>33</v>
      </c>
      <c r="AD652" s="89" t="s">
        <v>85</v>
      </c>
      <c r="AE652" s="82" t="s">
        <v>85</v>
      </c>
      <c r="AF652" s="82" t="s">
        <v>3020</v>
      </c>
      <c r="AG652" s="82" t="s">
        <v>85</v>
      </c>
      <c r="AH652" s="9" t="str">
        <f>_xlfn.IFNA(VLOOKUP(AG652,ACCESSORIES!F:K,6,FALSE),"N/A")</f>
        <v>N/A</v>
      </c>
      <c r="AI652" s="14" t="s">
        <v>266</v>
      </c>
      <c r="AJ652" s="84" t="s">
        <v>85</v>
      </c>
      <c r="AK652" s="84" t="s">
        <v>85</v>
      </c>
      <c r="AL652" s="3" t="s">
        <v>85</v>
      </c>
      <c r="AM652" s="3">
        <v>16</v>
      </c>
      <c r="AN652" s="3">
        <v>200</v>
      </c>
      <c r="AO652" s="37">
        <v>3</v>
      </c>
      <c r="AP652" s="37">
        <v>3</v>
      </c>
      <c r="AQ652" s="37">
        <v>32</v>
      </c>
      <c r="AR652" s="37">
        <v>52</v>
      </c>
      <c r="AS652" s="37">
        <v>246</v>
      </c>
      <c r="AT652" s="107">
        <v>238</v>
      </c>
      <c r="AU652" s="107">
        <v>130.81</v>
      </c>
      <c r="AV652" s="55">
        <v>108</v>
      </c>
      <c r="AW652" s="55">
        <v>108</v>
      </c>
      <c r="AX652" s="55">
        <v>27</v>
      </c>
      <c r="AY652" s="3" t="s">
        <v>85</v>
      </c>
      <c r="AZ652" s="104" t="str">
        <f>_xlfn.IFNA(VLOOKUP(AY652,ACCESSORIES!F:K,6,FALSE),"N/A")</f>
        <v>N/A</v>
      </c>
      <c r="BA652" s="3" t="s">
        <v>85</v>
      </c>
      <c r="BB652" s="104" t="str">
        <f>_xlfn.IFNA(VLOOKUP(BA652,ACCESSORIES!F:K,6,FALSE),"N/A")</f>
        <v>N/A</v>
      </c>
      <c r="BC652" s="79">
        <v>43.95</v>
      </c>
      <c r="BD652" s="57">
        <v>22.6</v>
      </c>
      <c r="BE652" s="57">
        <v>22.6</v>
      </c>
      <c r="BF652" s="57">
        <v>11.6</v>
      </c>
      <c r="BG652" s="82">
        <v>24</v>
      </c>
      <c r="BH652" s="403" t="s">
        <v>3551</v>
      </c>
      <c r="BI652" s="51" t="s">
        <v>4217</v>
      </c>
      <c r="BJ652" s="300"/>
      <c r="BK652" s="300"/>
      <c r="BL652" s="300"/>
      <c r="BM652" s="300"/>
      <c r="BN652" s="298"/>
      <c r="BO652" s="298"/>
      <c r="BP652" s="298"/>
      <c r="BQ652" s="298"/>
      <c r="BR652" s="298"/>
      <c r="BS652" s="298"/>
      <c r="BT652" s="417"/>
      <c r="BU652" s="418"/>
      <c r="BV652" s="417"/>
      <c r="BW652" s="418"/>
      <c r="BX652" s="96" t="str">
        <f t="shared" ref="BX652" si="108">CONCATENATE(IF(J652="Closeout","CLOSEOUT - ",""),D652,", ",N652,"x",O652,", ",IF(U652="N/A","",CONCATENATE(U652,"/")),IF(S652&gt;0,CONCATENATE("+",S652),S652),"mm Offset, ",P652,", ",V652,"mm Centerbore, ",PROPER(Y652),IF(G652="R",", Race Drilled",""),"",IF(BA652="N/A","",CONCATENATE(", w/ ",BA652)))</f>
        <v>MR319, 20x9, +18mm Offset, 8x170, 130.81mm Centerbore, Method Bronze</v>
      </c>
      <c r="BY652" s="83" t="s">
        <v>4044</v>
      </c>
      <c r="BZ652" s="83" t="s">
        <v>4045</v>
      </c>
      <c r="CA652" s="83" t="str">
        <f t="shared" ref="CA652" si="109">C652</f>
        <v>STREET (3XX)</v>
      </c>
    </row>
    <row r="653" spans="1:79" s="39" customFormat="1" ht="15" customHeight="1">
      <c r="A653" s="23">
        <f t="shared" si="98"/>
        <v>651</v>
      </c>
      <c r="B653" s="4" t="s">
        <v>84</v>
      </c>
      <c r="C653" s="306" t="s">
        <v>1072</v>
      </c>
      <c r="D653" s="306" t="s">
        <v>6628</v>
      </c>
      <c r="E653" s="94" t="str">
        <f>CONCATENATE(LEFT(D653,5),VLOOKUP(CONCATENATE(N653,"x",O653),'PART NUMBER GUIDE'!$B$9:$C$45,2,FALSE),VLOOKUP(CONCATENATE(P653, V653), 'PART NUMBER GUIDE'!$Q$6:$R$84, 2, FALSE),VLOOKUP(Y653,'PART NUMBER GUIDE'!$J$8:$K$37,2, FALSE),IF(U653="N/A",IF(ABS(S653)&lt;10,"0"&amp;ABS(S653),ABS(S653)),CONCATENATE(LEFT(U653,1),RIGHT(U653,1))), F653, G653)</f>
        <v>MR319290881318</v>
      </c>
      <c r="F653" s="93"/>
      <c r="G653" s="93"/>
      <c r="H653" s="434">
        <v>191682032592</v>
      </c>
      <c r="I653" s="356">
        <v>44806</v>
      </c>
      <c r="J653" s="305" t="s">
        <v>1266</v>
      </c>
      <c r="K653" s="400">
        <v>459</v>
      </c>
      <c r="L653" s="95">
        <f t="shared" si="73"/>
        <v>459</v>
      </c>
      <c r="M653" s="402"/>
      <c r="N653" s="30">
        <v>20</v>
      </c>
      <c r="O653" s="8">
        <v>9</v>
      </c>
      <c r="P653" s="105" t="str">
        <f t="shared" si="91"/>
        <v>8x180</v>
      </c>
      <c r="Q653" s="3">
        <v>8</v>
      </c>
      <c r="R653" s="30">
        <v>180</v>
      </c>
      <c r="S653" s="30">
        <v>18</v>
      </c>
      <c r="T653" s="17" t="s">
        <v>6622</v>
      </c>
      <c r="U653" s="428" t="s">
        <v>85</v>
      </c>
      <c r="V653" s="17" t="s">
        <v>6619</v>
      </c>
      <c r="W653" s="8">
        <v>39.950000000000003</v>
      </c>
      <c r="X653" s="52">
        <v>3640</v>
      </c>
      <c r="Y653" s="12" t="s">
        <v>4520</v>
      </c>
      <c r="Z653" s="12" t="s">
        <v>3002</v>
      </c>
      <c r="AA653" s="369" t="str">
        <f t="shared" si="92"/>
        <v>20x9, 8x180, 18 OS</v>
      </c>
      <c r="AB653" s="83" t="s">
        <v>5545</v>
      </c>
      <c r="AC653" s="92">
        <f>_xlfn.IFNA(VLOOKUP(AB653,ACCESSORIES!F:K,6,FALSE),"N/A")</f>
        <v>33</v>
      </c>
      <c r="AD653" s="89" t="s">
        <v>85</v>
      </c>
      <c r="AE653" s="82" t="s">
        <v>85</v>
      </c>
      <c r="AF653" s="82" t="s">
        <v>3020</v>
      </c>
      <c r="AG653" s="82" t="s">
        <v>85</v>
      </c>
      <c r="AH653" s="9" t="str">
        <f>_xlfn.IFNA(VLOOKUP(AG653,ACCESSORIES!F:K,6,FALSE),"N/A")</f>
        <v>N/A</v>
      </c>
      <c r="AI653" s="14" t="s">
        <v>266</v>
      </c>
      <c r="AJ653" s="84" t="s">
        <v>85</v>
      </c>
      <c r="AK653" s="84" t="s">
        <v>85</v>
      </c>
      <c r="AL653" s="3" t="s">
        <v>85</v>
      </c>
      <c r="AM653" s="3">
        <v>16</v>
      </c>
      <c r="AN653" s="3">
        <v>210</v>
      </c>
      <c r="AO653" s="37">
        <v>3</v>
      </c>
      <c r="AP653" s="37">
        <v>3</v>
      </c>
      <c r="AQ653" s="37">
        <v>24</v>
      </c>
      <c r="AR653" s="37">
        <v>52</v>
      </c>
      <c r="AS653" s="37">
        <v>246</v>
      </c>
      <c r="AT653" s="107">
        <v>238</v>
      </c>
      <c r="AU653" s="107">
        <v>130.81</v>
      </c>
      <c r="AV653" s="55">
        <v>108</v>
      </c>
      <c r="AW653" s="55">
        <v>108</v>
      </c>
      <c r="AX653" s="55">
        <v>27</v>
      </c>
      <c r="AY653" s="3" t="s">
        <v>85</v>
      </c>
      <c r="AZ653" s="104" t="str">
        <f>_xlfn.IFNA(VLOOKUP(AY653,ACCESSORIES!F:K,6,FALSE),"N/A")</f>
        <v>N/A</v>
      </c>
      <c r="BA653" s="3" t="s">
        <v>85</v>
      </c>
      <c r="BB653" s="104" t="str">
        <f>_xlfn.IFNA(VLOOKUP(BA653,ACCESSORIES!F:K,6,FALSE),"N/A")</f>
        <v>N/A</v>
      </c>
      <c r="BC653" s="79">
        <v>43.95</v>
      </c>
      <c r="BD653" s="57">
        <v>22.6</v>
      </c>
      <c r="BE653" s="57">
        <v>22.6</v>
      </c>
      <c r="BF653" s="57">
        <v>11.6</v>
      </c>
      <c r="BG653" s="82">
        <v>24</v>
      </c>
      <c r="BH653" s="403" t="s">
        <v>3551</v>
      </c>
      <c r="BI653" s="51" t="s">
        <v>4217</v>
      </c>
      <c r="BJ653" s="300"/>
      <c r="BK653" s="300"/>
      <c r="BL653" s="300"/>
      <c r="BM653" s="300"/>
      <c r="BN653" s="298"/>
      <c r="BO653" s="298"/>
      <c r="BP653" s="298"/>
      <c r="BQ653" s="298"/>
      <c r="BR653" s="298"/>
      <c r="BS653" s="298"/>
      <c r="BT653" s="417"/>
      <c r="BU653" s="418"/>
      <c r="BV653" s="417"/>
      <c r="BW653" s="418"/>
      <c r="BX653" s="96" t="str">
        <f t="shared" si="99"/>
        <v>MR319, 20x9, +18mm Offset, 8x180, 130.81mm Centerbore, Gloss Black</v>
      </c>
      <c r="BY653" s="83" t="s">
        <v>4044</v>
      </c>
      <c r="BZ653" s="83" t="s">
        <v>4045</v>
      </c>
      <c r="CA653" s="83" t="str">
        <f t="shared" si="100"/>
        <v>STREET (3XX)</v>
      </c>
    </row>
    <row r="654" spans="1:79" s="39" customFormat="1" ht="15" customHeight="1">
      <c r="A654" s="23">
        <f t="shared" ref="A654" si="110">ROW(B654)-2</f>
        <v>652</v>
      </c>
      <c r="B654" s="4" t="s">
        <v>84</v>
      </c>
      <c r="C654" s="306" t="s">
        <v>1072</v>
      </c>
      <c r="D654" s="306" t="s">
        <v>6628</v>
      </c>
      <c r="E654" s="94" t="str">
        <f>CONCATENATE(LEFT(D654,5),VLOOKUP(CONCATENATE(N654,"x",O654),'PART NUMBER GUIDE'!$B$9:$C$45,2,FALSE),VLOOKUP(CONCATENATE(P654, V654), 'PART NUMBER GUIDE'!$Q$6:$R$84, 2, FALSE),VLOOKUP(Y654,'PART NUMBER GUIDE'!$J$8:$K$37,2, FALSE),IF(U654="N/A",IF(ABS(S654)&lt;10,"0"&amp;ABS(S654),ABS(S654)),CONCATENATE(LEFT(U654,1),RIGHT(U654,1))), F654, G654)</f>
        <v>MR31929088918</v>
      </c>
      <c r="F654" s="93"/>
      <c r="G654" s="93"/>
      <c r="H654" s="434">
        <v>191682032608</v>
      </c>
      <c r="I654" s="356">
        <v>44806</v>
      </c>
      <c r="J654" s="305" t="s">
        <v>1266</v>
      </c>
      <c r="K654" s="400">
        <v>459</v>
      </c>
      <c r="L654" s="95">
        <f t="shared" si="73"/>
        <v>459</v>
      </c>
      <c r="M654" s="402"/>
      <c r="N654" s="30">
        <v>20</v>
      </c>
      <c r="O654" s="8">
        <v>9</v>
      </c>
      <c r="P654" s="105" t="str">
        <f t="shared" si="91"/>
        <v>8x180</v>
      </c>
      <c r="Q654" s="3">
        <v>8</v>
      </c>
      <c r="R654" s="30">
        <v>180</v>
      </c>
      <c r="S654" s="30">
        <v>18</v>
      </c>
      <c r="T654" s="17" t="s">
        <v>6622</v>
      </c>
      <c r="U654" s="428" t="s">
        <v>85</v>
      </c>
      <c r="V654" s="17" t="s">
        <v>6619</v>
      </c>
      <c r="W654" s="8">
        <v>39.950000000000003</v>
      </c>
      <c r="X654" s="52">
        <v>3640</v>
      </c>
      <c r="Y654" s="12" t="s">
        <v>2312</v>
      </c>
      <c r="Z654" s="12" t="s">
        <v>3003</v>
      </c>
      <c r="AA654" s="369" t="str">
        <f t="shared" si="92"/>
        <v>20x9, 8x180, 18 OS</v>
      </c>
      <c r="AB654" s="83" t="s">
        <v>6419</v>
      </c>
      <c r="AC654" s="92">
        <f>_xlfn.IFNA(VLOOKUP(AB654,ACCESSORIES!F:K,6,FALSE),"N/A")</f>
        <v>33</v>
      </c>
      <c r="AD654" s="89" t="s">
        <v>85</v>
      </c>
      <c r="AE654" s="82" t="s">
        <v>85</v>
      </c>
      <c r="AF654" s="82" t="s">
        <v>3020</v>
      </c>
      <c r="AG654" s="82" t="s">
        <v>85</v>
      </c>
      <c r="AH654" s="9" t="str">
        <f>_xlfn.IFNA(VLOOKUP(AG654,ACCESSORIES!F:K,6,FALSE),"N/A")</f>
        <v>N/A</v>
      </c>
      <c r="AI654" s="14" t="s">
        <v>266</v>
      </c>
      <c r="AJ654" s="84" t="s">
        <v>85</v>
      </c>
      <c r="AK654" s="84" t="s">
        <v>85</v>
      </c>
      <c r="AL654" s="3" t="s">
        <v>85</v>
      </c>
      <c r="AM654" s="3">
        <v>16</v>
      </c>
      <c r="AN654" s="3">
        <v>210</v>
      </c>
      <c r="AO654" s="37">
        <v>3</v>
      </c>
      <c r="AP654" s="37">
        <v>3</v>
      </c>
      <c r="AQ654" s="37">
        <v>24</v>
      </c>
      <c r="AR654" s="37">
        <v>52</v>
      </c>
      <c r="AS654" s="37">
        <v>246</v>
      </c>
      <c r="AT654" s="107">
        <v>238</v>
      </c>
      <c r="AU654" s="107">
        <v>130.81</v>
      </c>
      <c r="AV654" s="55">
        <v>108</v>
      </c>
      <c r="AW654" s="55">
        <v>108</v>
      </c>
      <c r="AX654" s="55">
        <v>27</v>
      </c>
      <c r="AY654" s="3" t="s">
        <v>85</v>
      </c>
      <c r="AZ654" s="104" t="str">
        <f>_xlfn.IFNA(VLOOKUP(AY654,ACCESSORIES!F:K,6,FALSE),"N/A")</f>
        <v>N/A</v>
      </c>
      <c r="BA654" s="3" t="s">
        <v>85</v>
      </c>
      <c r="BB654" s="104" t="str">
        <f>_xlfn.IFNA(VLOOKUP(BA654,ACCESSORIES!F:K,6,FALSE),"N/A")</f>
        <v>N/A</v>
      </c>
      <c r="BC654" s="79">
        <v>43.95</v>
      </c>
      <c r="BD654" s="57">
        <v>22.6</v>
      </c>
      <c r="BE654" s="57">
        <v>22.6</v>
      </c>
      <c r="BF654" s="57">
        <v>11.6</v>
      </c>
      <c r="BG654" s="82">
        <v>24</v>
      </c>
      <c r="BH654" s="403" t="s">
        <v>3551</v>
      </c>
      <c r="BI654" s="51" t="s">
        <v>4217</v>
      </c>
      <c r="BJ654" s="300"/>
      <c r="BK654" s="300"/>
      <c r="BL654" s="300"/>
      <c r="BM654" s="300"/>
      <c r="BN654" s="298"/>
      <c r="BO654" s="298"/>
      <c r="BP654" s="298"/>
      <c r="BQ654" s="298"/>
      <c r="BR654" s="298"/>
      <c r="BS654" s="298"/>
      <c r="BT654" s="417"/>
      <c r="BU654" s="418"/>
      <c r="BV654" s="417"/>
      <c r="BW654" s="418"/>
      <c r="BX654" s="96" t="str">
        <f t="shared" ref="BX654" si="111">CONCATENATE(IF(J654="Closeout","CLOSEOUT - ",""),D654,", ",N654,"x",O654,", ",IF(U654="N/A","",CONCATENATE(U654,"/")),IF(S654&gt;0,CONCATENATE("+",S654),S654),"mm Offset, ",P654,", ",V654,"mm Centerbore, ",PROPER(Y654),IF(G654="R",", Race Drilled",""),"",IF(BA654="N/A","",CONCATENATE(", w/ ",BA654)))</f>
        <v>MR319, 20x9, +18mm Offset, 8x180, 130.81mm Centerbore, Method Bronze</v>
      </c>
      <c r="BY654" s="83" t="s">
        <v>4044</v>
      </c>
      <c r="BZ654" s="83" t="s">
        <v>4045</v>
      </c>
      <c r="CA654" s="83" t="str">
        <f t="shared" ref="CA654" si="112">C654</f>
        <v>STREET (3XX)</v>
      </c>
    </row>
    <row r="655" spans="1:79" s="39" customFormat="1" ht="15" customHeight="1">
      <c r="A655" s="23">
        <f t="shared" si="98"/>
        <v>653</v>
      </c>
      <c r="B655" s="4" t="s">
        <v>84</v>
      </c>
      <c r="C655" s="306" t="s">
        <v>1072</v>
      </c>
      <c r="D655" s="306" t="s">
        <v>6628</v>
      </c>
      <c r="E655" s="94" t="str">
        <f>CONCATENATE(LEFT(D655,5),VLOOKUP(CONCATENATE(N655,"x",O655),'PART NUMBER GUIDE'!$B$9:$C$45,2,FALSE),VLOOKUP(CONCATENATE(P655, V655), 'PART NUMBER GUIDE'!$Q$6:$R$84, 2, FALSE),VLOOKUP(Y655,'PART NUMBER GUIDE'!$J$8:$K$37,2, FALSE),IF(U655="N/A",IF(ABS(S655)&lt;10,"0"&amp;ABS(S655),ABS(S655)),CONCATENATE(LEFT(U655,1),RIGHT(U655,1))), F655, G655)</f>
        <v>MR319290801318</v>
      </c>
      <c r="F655" s="93"/>
      <c r="G655" s="93"/>
      <c r="H655" s="434">
        <v>191682032615</v>
      </c>
      <c r="I655" s="356">
        <v>44806</v>
      </c>
      <c r="J655" s="305" t="s">
        <v>1266</v>
      </c>
      <c r="K655" s="400">
        <v>459</v>
      </c>
      <c r="L655" s="95">
        <f t="shared" si="73"/>
        <v>459</v>
      </c>
      <c r="M655" s="402"/>
      <c r="N655" s="30">
        <v>20</v>
      </c>
      <c r="O655" s="8">
        <v>9</v>
      </c>
      <c r="P655" s="105" t="str">
        <f t="shared" si="91"/>
        <v>8x6.5</v>
      </c>
      <c r="Q655" s="3">
        <v>8</v>
      </c>
      <c r="R655" s="30">
        <v>6.5</v>
      </c>
      <c r="S655" s="30">
        <v>18</v>
      </c>
      <c r="T655" s="17" t="s">
        <v>6622</v>
      </c>
      <c r="U655" s="428" t="s">
        <v>85</v>
      </c>
      <c r="V655" s="17" t="s">
        <v>6619</v>
      </c>
      <c r="W655" s="8">
        <v>39.950000000000003</v>
      </c>
      <c r="X655" s="52">
        <v>3640</v>
      </c>
      <c r="Y655" s="12" t="s">
        <v>4520</v>
      </c>
      <c r="Z655" s="12" t="s">
        <v>3002</v>
      </c>
      <c r="AA655" s="369" t="str">
        <f t="shared" si="92"/>
        <v>20x9, 8x6.5, 18 OS</v>
      </c>
      <c r="AB655" s="83" t="s">
        <v>5545</v>
      </c>
      <c r="AC655" s="92">
        <f>_xlfn.IFNA(VLOOKUP(AB655,ACCESSORIES!F:K,6,FALSE),"N/A")</f>
        <v>33</v>
      </c>
      <c r="AD655" s="89" t="s">
        <v>85</v>
      </c>
      <c r="AE655" s="82" t="s">
        <v>85</v>
      </c>
      <c r="AF655" s="82" t="s">
        <v>3020</v>
      </c>
      <c r="AG655" s="82" t="s">
        <v>85</v>
      </c>
      <c r="AH655" s="9" t="str">
        <f>_xlfn.IFNA(VLOOKUP(AG655,ACCESSORIES!F:K,6,FALSE),"N/A")</f>
        <v>N/A</v>
      </c>
      <c r="AI655" s="14" t="s">
        <v>266</v>
      </c>
      <c r="AJ655" s="84" t="s">
        <v>85</v>
      </c>
      <c r="AK655" s="84" t="s">
        <v>85</v>
      </c>
      <c r="AL655" s="3" t="s">
        <v>85</v>
      </c>
      <c r="AM655" s="3">
        <v>16</v>
      </c>
      <c r="AN655" s="3">
        <v>200</v>
      </c>
      <c r="AO655" s="37">
        <v>3</v>
      </c>
      <c r="AP655" s="37">
        <v>3</v>
      </c>
      <c r="AQ655" s="37">
        <v>32</v>
      </c>
      <c r="AR655" s="37">
        <v>52</v>
      </c>
      <c r="AS655" s="37">
        <v>246</v>
      </c>
      <c r="AT655" s="107">
        <v>238</v>
      </c>
      <c r="AU655" s="107">
        <v>130.81</v>
      </c>
      <c r="AV655" s="55">
        <v>108</v>
      </c>
      <c r="AW655" s="55">
        <v>108</v>
      </c>
      <c r="AX655" s="55">
        <v>27</v>
      </c>
      <c r="AY655" s="3" t="s">
        <v>85</v>
      </c>
      <c r="AZ655" s="104" t="str">
        <f>_xlfn.IFNA(VLOOKUP(AY655,ACCESSORIES!F:K,6,FALSE),"N/A")</f>
        <v>N/A</v>
      </c>
      <c r="BA655" s="3" t="s">
        <v>85</v>
      </c>
      <c r="BB655" s="104" t="str">
        <f>_xlfn.IFNA(VLOOKUP(BA655,ACCESSORIES!F:K,6,FALSE),"N/A")</f>
        <v>N/A</v>
      </c>
      <c r="BC655" s="79">
        <v>43.95</v>
      </c>
      <c r="BD655" s="57">
        <v>22.6</v>
      </c>
      <c r="BE655" s="57">
        <v>22.6</v>
      </c>
      <c r="BF655" s="57">
        <v>11.6</v>
      </c>
      <c r="BG655" s="82">
        <v>24</v>
      </c>
      <c r="BH655" s="403" t="s">
        <v>3551</v>
      </c>
      <c r="BI655" s="51" t="s">
        <v>4217</v>
      </c>
      <c r="BJ655" s="300"/>
      <c r="BK655" s="300"/>
      <c r="BL655" s="300"/>
      <c r="BM655" s="300"/>
      <c r="BN655" s="298"/>
      <c r="BO655" s="298"/>
      <c r="BP655" s="298"/>
      <c r="BQ655" s="298"/>
      <c r="BR655" s="298"/>
      <c r="BS655" s="298"/>
      <c r="BT655" s="417"/>
      <c r="BU655" s="418"/>
      <c r="BV655" s="417"/>
      <c r="BW655" s="418"/>
      <c r="BX655" s="96" t="str">
        <f t="shared" si="99"/>
        <v>MR319, 20x9, +18mm Offset, 8x6.5, 130.81mm Centerbore, Gloss Black</v>
      </c>
      <c r="BY655" s="83" t="s">
        <v>4044</v>
      </c>
      <c r="BZ655" s="83" t="s">
        <v>4045</v>
      </c>
      <c r="CA655" s="83" t="str">
        <f t="shared" si="100"/>
        <v>STREET (3XX)</v>
      </c>
    </row>
    <row r="656" spans="1:79" s="39" customFormat="1" ht="15" customHeight="1">
      <c r="A656" s="23">
        <f t="shared" ref="A656" si="113">ROW(B656)-2</f>
        <v>654</v>
      </c>
      <c r="B656" s="4" t="s">
        <v>84</v>
      </c>
      <c r="C656" s="306" t="s">
        <v>1072</v>
      </c>
      <c r="D656" s="306" t="s">
        <v>6628</v>
      </c>
      <c r="E656" s="94" t="str">
        <f>CONCATENATE(LEFT(D656,5),VLOOKUP(CONCATENATE(N656,"x",O656),'PART NUMBER GUIDE'!$B$9:$C$45,2,FALSE),VLOOKUP(CONCATENATE(P656, V656), 'PART NUMBER GUIDE'!$Q$6:$R$84, 2, FALSE),VLOOKUP(Y656,'PART NUMBER GUIDE'!$J$8:$K$37,2, FALSE),IF(U656="N/A",IF(ABS(S656)&lt;10,"0"&amp;ABS(S656),ABS(S656)),CONCATENATE(LEFT(U656,1),RIGHT(U656,1))), F656, G656)</f>
        <v>MR31929080918</v>
      </c>
      <c r="F656" s="93"/>
      <c r="G656" s="93"/>
      <c r="H656" s="434">
        <v>191682032622</v>
      </c>
      <c r="I656" s="356">
        <v>44806</v>
      </c>
      <c r="J656" s="305" t="s">
        <v>1266</v>
      </c>
      <c r="K656" s="400">
        <v>459</v>
      </c>
      <c r="L656" s="95">
        <f t="shared" si="73"/>
        <v>459</v>
      </c>
      <c r="M656" s="402"/>
      <c r="N656" s="30">
        <v>20</v>
      </c>
      <c r="O656" s="8">
        <v>9</v>
      </c>
      <c r="P656" s="105" t="str">
        <f t="shared" si="91"/>
        <v>8x6.5</v>
      </c>
      <c r="Q656" s="3">
        <v>8</v>
      </c>
      <c r="R656" s="30">
        <v>6.5</v>
      </c>
      <c r="S656" s="30">
        <v>18</v>
      </c>
      <c r="T656" s="17" t="s">
        <v>6622</v>
      </c>
      <c r="U656" s="428" t="s">
        <v>85</v>
      </c>
      <c r="V656" s="17" t="s">
        <v>6619</v>
      </c>
      <c r="W656" s="8">
        <v>39.950000000000003</v>
      </c>
      <c r="X656" s="52">
        <v>3640</v>
      </c>
      <c r="Y656" s="12" t="s">
        <v>2312</v>
      </c>
      <c r="Z656" s="12" t="s">
        <v>3003</v>
      </c>
      <c r="AA656" s="369" t="str">
        <f t="shared" si="92"/>
        <v>20x9, 8x6.5, 18 OS</v>
      </c>
      <c r="AB656" s="83" t="s">
        <v>6419</v>
      </c>
      <c r="AC656" s="92">
        <f>_xlfn.IFNA(VLOOKUP(AB656,ACCESSORIES!F:K,6,FALSE),"N/A")</f>
        <v>33</v>
      </c>
      <c r="AD656" s="89" t="s">
        <v>85</v>
      </c>
      <c r="AE656" s="82" t="s">
        <v>85</v>
      </c>
      <c r="AF656" s="82" t="s">
        <v>3020</v>
      </c>
      <c r="AG656" s="82" t="s">
        <v>85</v>
      </c>
      <c r="AH656" s="9" t="str">
        <f>_xlfn.IFNA(VLOOKUP(AG656,ACCESSORIES!F:K,6,FALSE),"N/A")</f>
        <v>N/A</v>
      </c>
      <c r="AI656" s="14" t="s">
        <v>266</v>
      </c>
      <c r="AJ656" s="84" t="s">
        <v>85</v>
      </c>
      <c r="AK656" s="84" t="s">
        <v>85</v>
      </c>
      <c r="AL656" s="3" t="s">
        <v>85</v>
      </c>
      <c r="AM656" s="3">
        <v>16</v>
      </c>
      <c r="AN656" s="3">
        <v>200</v>
      </c>
      <c r="AO656" s="37">
        <v>3</v>
      </c>
      <c r="AP656" s="37">
        <v>3</v>
      </c>
      <c r="AQ656" s="37">
        <v>32</v>
      </c>
      <c r="AR656" s="37">
        <v>52</v>
      </c>
      <c r="AS656" s="37">
        <v>246</v>
      </c>
      <c r="AT656" s="107">
        <v>238</v>
      </c>
      <c r="AU656" s="107">
        <v>130.81</v>
      </c>
      <c r="AV656" s="55">
        <v>108</v>
      </c>
      <c r="AW656" s="55">
        <v>108</v>
      </c>
      <c r="AX656" s="55">
        <v>27</v>
      </c>
      <c r="AY656" s="3" t="s">
        <v>85</v>
      </c>
      <c r="AZ656" s="104" t="str">
        <f>_xlfn.IFNA(VLOOKUP(AY656,ACCESSORIES!F:K,6,FALSE),"N/A")</f>
        <v>N/A</v>
      </c>
      <c r="BA656" s="3" t="s">
        <v>85</v>
      </c>
      <c r="BB656" s="104" t="str">
        <f>_xlfn.IFNA(VLOOKUP(BA656,ACCESSORIES!F:K,6,FALSE),"N/A")</f>
        <v>N/A</v>
      </c>
      <c r="BC656" s="79">
        <v>43.95</v>
      </c>
      <c r="BD656" s="57">
        <v>22.6</v>
      </c>
      <c r="BE656" s="57">
        <v>22.6</v>
      </c>
      <c r="BF656" s="57">
        <v>11.6</v>
      </c>
      <c r="BG656" s="82">
        <v>24</v>
      </c>
      <c r="BH656" s="403" t="s">
        <v>3551</v>
      </c>
      <c r="BI656" s="51" t="s">
        <v>4217</v>
      </c>
      <c r="BJ656" s="300"/>
      <c r="BK656" s="300"/>
      <c r="BL656" s="300"/>
      <c r="BM656" s="300"/>
      <c r="BN656" s="298"/>
      <c r="BO656" s="298"/>
      <c r="BP656" s="298"/>
      <c r="BQ656" s="298"/>
      <c r="BR656" s="298"/>
      <c r="BS656" s="298"/>
      <c r="BT656" s="417"/>
      <c r="BU656" s="418"/>
      <c r="BV656" s="417"/>
      <c r="BW656" s="418"/>
      <c r="BX656" s="96" t="str">
        <f t="shared" ref="BX656" si="114">CONCATENATE(IF(J656="Closeout","CLOSEOUT - ",""),D656,", ",N656,"x",O656,", ",IF(U656="N/A","",CONCATENATE(U656,"/")),IF(S656&gt;0,CONCATENATE("+",S656),S656),"mm Offset, ",P656,", ",V656,"mm Centerbore, ",PROPER(Y656),IF(G656="R",", Race Drilled",""),"",IF(BA656="N/A","",CONCATENATE(", w/ ",BA656)))</f>
        <v>MR319, 20x9, +18mm Offset, 8x6.5, 130.81mm Centerbore, Method Bronze</v>
      </c>
      <c r="BY656" s="83" t="s">
        <v>4044</v>
      </c>
      <c r="BZ656" s="83" t="s">
        <v>4045</v>
      </c>
      <c r="CA656" s="83" t="str">
        <f t="shared" ref="CA656" si="115">C656</f>
        <v>STREET (3XX)</v>
      </c>
    </row>
    <row r="657" spans="1:79" s="39" customFormat="1" ht="15" customHeight="1">
      <c r="A657" s="23">
        <f t="shared" si="60"/>
        <v>655</v>
      </c>
      <c r="B657" s="4" t="s">
        <v>84</v>
      </c>
      <c r="C657" s="105" t="s">
        <v>1089</v>
      </c>
      <c r="D657" s="3" t="s">
        <v>1147</v>
      </c>
      <c r="E657" s="94" t="str">
        <f>CONCATENATE(LEFT(D657,5),VLOOKUP(CONCATENATE(N657,"x",O657),'PART NUMBER GUIDE'!$B$9:$C$45,2,FALSE),VLOOKUP(CONCATENATE(P657, V657), 'PART NUMBER GUIDE'!$Q$6:$R$84, 2, FALSE),VLOOKUP(Y657,'PART NUMBER GUIDE'!$J$8:$K$37,2, FALSE),IF(U657="N/A",IF(ABS(S657)&lt;10,"0"&amp;ABS(S657),ABS(S657)),CONCATENATE(LEFT(U657,1),RIGHT(U657,1))), F657, G657)</f>
        <v>MR40147047543B</v>
      </c>
      <c r="F657" s="93" t="s">
        <v>1129</v>
      </c>
      <c r="G657" s="93"/>
      <c r="H657" s="433" t="s">
        <v>763</v>
      </c>
      <c r="I657" s="356">
        <v>41640</v>
      </c>
      <c r="J657" s="305" t="s">
        <v>1265</v>
      </c>
      <c r="K657" s="400">
        <v>320.5</v>
      </c>
      <c r="L657" s="95">
        <f t="shared" si="73"/>
        <v>320.5</v>
      </c>
      <c r="M657" s="402"/>
      <c r="N657" s="5">
        <v>14</v>
      </c>
      <c r="O657" s="79">
        <v>7</v>
      </c>
      <c r="P657" s="105" t="str">
        <f t="shared" si="91"/>
        <v>4x136</v>
      </c>
      <c r="Q657" s="7">
        <v>4</v>
      </c>
      <c r="R657" s="7">
        <v>136</v>
      </c>
      <c r="S657" s="7">
        <v>13</v>
      </c>
      <c r="T657" s="27">
        <v>4.3</v>
      </c>
      <c r="U657" s="7" t="s">
        <v>189</v>
      </c>
      <c r="V657" s="27">
        <v>106</v>
      </c>
      <c r="W657" s="6">
        <v>15.8</v>
      </c>
      <c r="X657" s="52">
        <v>1600</v>
      </c>
      <c r="Y657" s="81" t="s">
        <v>2309</v>
      </c>
      <c r="Z657" s="81" t="s">
        <v>3002</v>
      </c>
      <c r="AA657" s="369" t="str">
        <f t="shared" si="92"/>
        <v>14x7, 4x136, 13 OS</v>
      </c>
      <c r="AB657" s="83" t="s">
        <v>1625</v>
      </c>
      <c r="AC657" s="92">
        <f>_xlfn.IFNA(VLOOKUP(AB657,ACCESSORIES!F:K,6,FALSE),"N/A")</f>
        <v>22</v>
      </c>
      <c r="AD657" s="89" t="s">
        <v>85</v>
      </c>
      <c r="AE657" s="82" t="s">
        <v>85</v>
      </c>
      <c r="AF657" s="2" t="s">
        <v>3016</v>
      </c>
      <c r="AG657" s="2" t="s">
        <v>85</v>
      </c>
      <c r="AH657" s="9" t="str">
        <f>_xlfn.IFNA(VLOOKUP(AG657,ACCESSORIES!F:K,6,FALSE),"N/A")</f>
        <v>N/A</v>
      </c>
      <c r="AI657" s="14" t="s">
        <v>266</v>
      </c>
      <c r="AJ657" s="3" t="s">
        <v>85</v>
      </c>
      <c r="AK657" s="84" t="s">
        <v>85</v>
      </c>
      <c r="AL657" s="3" t="s">
        <v>85</v>
      </c>
      <c r="AM657" s="83">
        <v>14.1</v>
      </c>
      <c r="AN657" s="83">
        <v>190</v>
      </c>
      <c r="AO657" s="26">
        <v>3</v>
      </c>
      <c r="AP657" s="26">
        <v>3</v>
      </c>
      <c r="AQ657" s="26">
        <v>5</v>
      </c>
      <c r="AR657" s="26">
        <v>3</v>
      </c>
      <c r="AS657" s="26">
        <v>168</v>
      </c>
      <c r="AT657" s="26">
        <v>161</v>
      </c>
      <c r="AU657" s="86">
        <v>100</v>
      </c>
      <c r="AV657" s="55">
        <v>24.5</v>
      </c>
      <c r="AW657" s="55">
        <v>46.5</v>
      </c>
      <c r="AX657" s="55">
        <v>50</v>
      </c>
      <c r="AY657" s="3" t="s">
        <v>3357</v>
      </c>
      <c r="AZ657" s="104">
        <f>_xlfn.IFNA(VLOOKUP(AY657,ACCESSORIES!F:K,6,FALSE),"N/A")</f>
        <v>89.1</v>
      </c>
      <c r="BA657" s="3" t="s">
        <v>1522</v>
      </c>
      <c r="BB657" s="104">
        <f>_xlfn.IFNA(VLOOKUP(BA657,ACCESSORIES!F:K,6,FALSE),"N/A")</f>
        <v>11</v>
      </c>
      <c r="BC657" s="79">
        <v>19.84</v>
      </c>
      <c r="BD657" s="57">
        <v>16.7</v>
      </c>
      <c r="BE657" s="57">
        <v>16.7</v>
      </c>
      <c r="BF657" s="57">
        <v>9.9</v>
      </c>
      <c r="BG657" s="5">
        <v>48</v>
      </c>
      <c r="BH657" s="403" t="s">
        <v>3551</v>
      </c>
      <c r="BI657" s="51" t="s">
        <v>4217</v>
      </c>
      <c r="BJ657" s="83" t="s">
        <v>4233</v>
      </c>
      <c r="BK657" s="47" t="s">
        <v>5150</v>
      </c>
      <c r="BL657" s="47" t="s">
        <v>4272</v>
      </c>
      <c r="BM657" s="83" t="s">
        <v>5849</v>
      </c>
      <c r="BN657" s="83" t="s">
        <v>5850</v>
      </c>
      <c r="BO657" s="83" t="s">
        <v>5151</v>
      </c>
      <c r="BP657" s="83" t="s">
        <v>5851</v>
      </c>
      <c r="BQ657" s="83"/>
      <c r="BR657" s="83"/>
      <c r="BS657" s="83"/>
      <c r="BT657" s="351" t="s">
        <v>3847</v>
      </c>
      <c r="BU657" s="363" t="s">
        <v>3848</v>
      </c>
      <c r="BV657" s="351" t="s">
        <v>3849</v>
      </c>
      <c r="BW657" s="363" t="s">
        <v>3850</v>
      </c>
      <c r="BX657" s="96" t="str">
        <f t="shared" si="61"/>
        <v>MR401 UTV Beadlock, 14x7, 4+3/+13mm Offset, 4x136, 106mm Centerbore, Matte Black, w/ BH-H20875</v>
      </c>
      <c r="BY657" s="83" t="s">
        <v>4044</v>
      </c>
      <c r="BZ657" s="83" t="s">
        <v>4045</v>
      </c>
      <c r="CA657" s="83" t="str">
        <f t="shared" si="75"/>
        <v>UTV (4XX)</v>
      </c>
    </row>
    <row r="658" spans="1:79" s="39" customFormat="1" ht="15" customHeight="1">
      <c r="A658" s="23">
        <f t="shared" si="60"/>
        <v>656</v>
      </c>
      <c r="B658" s="4" t="s">
        <v>84</v>
      </c>
      <c r="C658" s="105" t="s">
        <v>1089</v>
      </c>
      <c r="D658" s="3" t="s">
        <v>1147</v>
      </c>
      <c r="E658" s="94" t="str">
        <f>CONCATENATE(LEFT(D658,5),VLOOKUP(CONCATENATE(N658,"x",O658),'PART NUMBER GUIDE'!$B$9:$C$45,2,FALSE),VLOOKUP(CONCATENATE(P658, V658), 'PART NUMBER GUIDE'!$Q$6:$R$84, 2, FALSE),VLOOKUP(Y658,'PART NUMBER GUIDE'!$J$8:$K$37,2, FALSE),IF(U658="N/A",IF(ABS(S658)&lt;10,"0"&amp;ABS(S658),ABS(S658)),CONCATENATE(LEFT(U658,1),RIGHT(U658,1))), F658, G658)</f>
        <v>MR40147047843B</v>
      </c>
      <c r="F658" s="93" t="s">
        <v>1129</v>
      </c>
      <c r="G658" s="93"/>
      <c r="H658" s="81" t="s">
        <v>1289</v>
      </c>
      <c r="I658" s="356">
        <v>41640</v>
      </c>
      <c r="J658" s="305" t="s">
        <v>1265</v>
      </c>
      <c r="K658" s="400">
        <v>320.5</v>
      </c>
      <c r="L658" s="95">
        <f t="shared" si="73"/>
        <v>320.5</v>
      </c>
      <c r="M658" s="402"/>
      <c r="N658" s="5">
        <v>14</v>
      </c>
      <c r="O658" s="79">
        <v>7</v>
      </c>
      <c r="P658" s="105" t="str">
        <f t="shared" si="91"/>
        <v>4x136</v>
      </c>
      <c r="Q658" s="5">
        <v>4</v>
      </c>
      <c r="R658" s="5">
        <v>136</v>
      </c>
      <c r="S658" s="3">
        <v>13</v>
      </c>
      <c r="T658" s="18">
        <v>4.3</v>
      </c>
      <c r="U658" s="5" t="s">
        <v>189</v>
      </c>
      <c r="V658" s="27">
        <v>106</v>
      </c>
      <c r="W658" s="6">
        <v>15.87</v>
      </c>
      <c r="X658" s="52">
        <v>1600</v>
      </c>
      <c r="Y658" s="81" t="s">
        <v>5829</v>
      </c>
      <c r="Z658" s="80" t="s">
        <v>3007</v>
      </c>
      <c r="AA658" s="369" t="str">
        <f t="shared" si="92"/>
        <v>14x7, 4x136, 13 OS</v>
      </c>
      <c r="AB658" s="83" t="s">
        <v>1625</v>
      </c>
      <c r="AC658" s="92">
        <f>_xlfn.IFNA(VLOOKUP(AB658,ACCESSORIES!F:K,6,FALSE),"N/A")</f>
        <v>22</v>
      </c>
      <c r="AD658" s="89" t="s">
        <v>85</v>
      </c>
      <c r="AE658" s="2" t="s">
        <v>85</v>
      </c>
      <c r="AF658" s="2" t="s">
        <v>3016</v>
      </c>
      <c r="AG658" s="2" t="s">
        <v>85</v>
      </c>
      <c r="AH658" s="9" t="str">
        <f>_xlfn.IFNA(VLOOKUP(AG658,ACCESSORIES!F:K,6,FALSE),"N/A")</f>
        <v>N/A</v>
      </c>
      <c r="AI658" s="83" t="s">
        <v>266</v>
      </c>
      <c r="AJ658" s="83" t="s">
        <v>85</v>
      </c>
      <c r="AK658" s="84" t="s">
        <v>85</v>
      </c>
      <c r="AL658" s="83" t="s">
        <v>85</v>
      </c>
      <c r="AM658" s="83">
        <v>14.1</v>
      </c>
      <c r="AN658" s="83">
        <v>190</v>
      </c>
      <c r="AO658" s="26">
        <v>3</v>
      </c>
      <c r="AP658" s="26">
        <v>3</v>
      </c>
      <c r="AQ658" s="26">
        <v>5</v>
      </c>
      <c r="AR658" s="26">
        <v>3</v>
      </c>
      <c r="AS658" s="26">
        <v>168</v>
      </c>
      <c r="AT658" s="26">
        <v>161</v>
      </c>
      <c r="AU658" s="86">
        <v>100</v>
      </c>
      <c r="AV658" s="55">
        <v>24.5</v>
      </c>
      <c r="AW658" s="55">
        <v>46.5</v>
      </c>
      <c r="AX658" s="55">
        <v>50</v>
      </c>
      <c r="AY658" s="3" t="s">
        <v>3357</v>
      </c>
      <c r="AZ658" s="104">
        <f>_xlfn.IFNA(VLOOKUP(AY658,ACCESSORIES!F:K,6,FALSE),"N/A")</f>
        <v>89.1</v>
      </c>
      <c r="BA658" s="3" t="s">
        <v>1522</v>
      </c>
      <c r="BB658" s="104">
        <f>_xlfn.IFNA(VLOOKUP(BA658,ACCESSORIES!F:K,6,FALSE),"N/A")</f>
        <v>11</v>
      </c>
      <c r="BC658" s="79">
        <v>19.62</v>
      </c>
      <c r="BD658" s="57">
        <v>16.7</v>
      </c>
      <c r="BE658" s="57">
        <v>16.7</v>
      </c>
      <c r="BF658" s="57">
        <v>9.9</v>
      </c>
      <c r="BG658" s="5">
        <v>48</v>
      </c>
      <c r="BH658" s="122" t="s">
        <v>3551</v>
      </c>
      <c r="BI658" s="51" t="s">
        <v>4217</v>
      </c>
      <c r="BJ658" s="83" t="s">
        <v>4233</v>
      </c>
      <c r="BK658" s="47" t="s">
        <v>5150</v>
      </c>
      <c r="BL658" s="47" t="s">
        <v>4272</v>
      </c>
      <c r="BM658" s="83" t="s">
        <v>5849</v>
      </c>
      <c r="BN658" s="83" t="s">
        <v>5850</v>
      </c>
      <c r="BO658" s="83" t="s">
        <v>5151</v>
      </c>
      <c r="BP658" s="83" t="s">
        <v>5851</v>
      </c>
      <c r="BQ658" s="83"/>
      <c r="BR658" s="83"/>
      <c r="BS658" s="83"/>
      <c r="BT658" s="351" t="s">
        <v>3851</v>
      </c>
      <c r="BU658" s="363" t="s">
        <v>3852</v>
      </c>
      <c r="BV658" s="351" t="s">
        <v>3853</v>
      </c>
      <c r="BW658" s="363" t="s">
        <v>3854</v>
      </c>
      <c r="BX658" s="96" t="str">
        <f t="shared" si="61"/>
        <v>MR401 UTV Beadlock, 14x7, 4+3/+13mm Offset, 4x136, 106mm Centerbore, Titanium - Matte Black Ring, w/ BH-H20875</v>
      </c>
      <c r="BY658" s="83" t="s">
        <v>4044</v>
      </c>
      <c r="BZ658" s="83" t="s">
        <v>4045</v>
      </c>
      <c r="CA658" s="83" t="str">
        <f t="shared" si="75"/>
        <v>UTV (4XX)</v>
      </c>
    </row>
    <row r="659" spans="1:79" s="39" customFormat="1" ht="15" customHeight="1">
      <c r="A659" s="23">
        <f t="shared" si="60"/>
        <v>657</v>
      </c>
      <c r="B659" s="4" t="s">
        <v>84</v>
      </c>
      <c r="C659" s="105" t="s">
        <v>1089</v>
      </c>
      <c r="D659" s="3" t="s">
        <v>1147</v>
      </c>
      <c r="E659" s="94" t="str">
        <f>CONCATENATE(LEFT(D659,5),VLOOKUP(CONCATENATE(N659,"x",O659),'PART NUMBER GUIDE'!$B$9:$C$45,2,FALSE),VLOOKUP(CONCATENATE(P659, V659), 'PART NUMBER GUIDE'!$Q$6:$R$84, 2, FALSE),VLOOKUP(Y659,'PART NUMBER GUIDE'!$J$8:$K$37,2, FALSE),IF(U659="N/A",IF(ABS(S659)&lt;10,"0"&amp;ABS(S659),ABS(S659)),CONCATENATE(LEFT(U659,1),RIGHT(U659,1))), F659, G659)</f>
        <v>MR40147047343B</v>
      </c>
      <c r="F659" s="93" t="s">
        <v>1129</v>
      </c>
      <c r="G659" s="93"/>
      <c r="H659" s="81" t="s">
        <v>761</v>
      </c>
      <c r="I659" s="356">
        <v>41640</v>
      </c>
      <c r="J659" s="43" t="s">
        <v>4038</v>
      </c>
      <c r="K659" s="400">
        <v>320.5</v>
      </c>
      <c r="L659" s="95" t="str">
        <f t="shared" si="73"/>
        <v/>
      </c>
      <c r="M659" s="402"/>
      <c r="N659" s="5">
        <v>14</v>
      </c>
      <c r="O659" s="79">
        <v>7</v>
      </c>
      <c r="P659" s="105" t="str">
        <f t="shared" si="91"/>
        <v>4x136</v>
      </c>
      <c r="Q659" s="7">
        <v>4</v>
      </c>
      <c r="R659" s="7">
        <v>136</v>
      </c>
      <c r="S659" s="7">
        <v>13</v>
      </c>
      <c r="T659" s="27">
        <v>4.3</v>
      </c>
      <c r="U659" s="7" t="s">
        <v>189</v>
      </c>
      <c r="V659" s="27">
        <v>106</v>
      </c>
      <c r="W659" s="6">
        <v>13.45</v>
      </c>
      <c r="X659" s="52">
        <v>1600</v>
      </c>
      <c r="Y659" s="81" t="s">
        <v>5836</v>
      </c>
      <c r="Z659" s="81" t="s">
        <v>196</v>
      </c>
      <c r="AA659" s="369" t="str">
        <f t="shared" si="92"/>
        <v>14x7, 4x136, 13 OS</v>
      </c>
      <c r="AB659" s="2" t="s">
        <v>1625</v>
      </c>
      <c r="AC659" s="92">
        <f>_xlfn.IFNA(VLOOKUP(AB659,ACCESSORIES!F:K,6,FALSE),"N/A")</f>
        <v>22</v>
      </c>
      <c r="AD659" s="89" t="s">
        <v>85</v>
      </c>
      <c r="AE659" s="2" t="s">
        <v>85</v>
      </c>
      <c r="AF659" s="2" t="s">
        <v>3016</v>
      </c>
      <c r="AG659" s="2" t="s">
        <v>85</v>
      </c>
      <c r="AH659" s="9" t="str">
        <f>_xlfn.IFNA(VLOOKUP(AG659,ACCESSORIES!F:K,6,FALSE),"N/A")</f>
        <v>N/A</v>
      </c>
      <c r="AI659" s="83" t="s">
        <v>266</v>
      </c>
      <c r="AJ659" s="83" t="s">
        <v>85</v>
      </c>
      <c r="AK659" s="3" t="s">
        <v>85</v>
      </c>
      <c r="AL659" s="83" t="s">
        <v>85</v>
      </c>
      <c r="AM659" s="83">
        <v>14.1</v>
      </c>
      <c r="AN659" s="83">
        <v>190</v>
      </c>
      <c r="AO659" s="26">
        <v>3</v>
      </c>
      <c r="AP659" s="26">
        <v>3</v>
      </c>
      <c r="AQ659" s="26">
        <v>5</v>
      </c>
      <c r="AR659" s="26">
        <v>3</v>
      </c>
      <c r="AS659" s="26">
        <v>168</v>
      </c>
      <c r="AT659" s="26">
        <v>161</v>
      </c>
      <c r="AU659" s="86">
        <v>100</v>
      </c>
      <c r="AV659" s="55">
        <v>24.5</v>
      </c>
      <c r="AW659" s="55">
        <v>46.5</v>
      </c>
      <c r="AX659" s="55">
        <v>50</v>
      </c>
      <c r="AY659" s="3" t="s">
        <v>3388</v>
      </c>
      <c r="AZ659" s="104">
        <f>_xlfn.IFNA(VLOOKUP(AY659,ACCESSORIES!F:K,6,FALSE),"N/A")</f>
        <v>89.100000000000009</v>
      </c>
      <c r="BA659" s="3" t="s">
        <v>1522</v>
      </c>
      <c r="BB659" s="104">
        <f>_xlfn.IFNA(VLOOKUP(BA659,ACCESSORIES!F:K,6,FALSE),"N/A")</f>
        <v>11</v>
      </c>
      <c r="BC659" s="79">
        <v>19.73</v>
      </c>
      <c r="BD659" s="57">
        <v>16.7</v>
      </c>
      <c r="BE659" s="57">
        <v>16.7</v>
      </c>
      <c r="BF659" s="57">
        <v>9.9</v>
      </c>
      <c r="BG659" s="5">
        <v>48</v>
      </c>
      <c r="BH659" s="122" t="s">
        <v>3551</v>
      </c>
      <c r="BI659" s="51" t="s">
        <v>4217</v>
      </c>
      <c r="BJ659" s="83" t="s">
        <v>4233</v>
      </c>
      <c r="BK659" s="47" t="s">
        <v>5150</v>
      </c>
      <c r="BL659" s="47" t="s">
        <v>4272</v>
      </c>
      <c r="BM659" s="83" t="s">
        <v>5849</v>
      </c>
      <c r="BN659" s="83" t="s">
        <v>5850</v>
      </c>
      <c r="BO659" s="83" t="s">
        <v>5151</v>
      </c>
      <c r="BP659" s="83" t="s">
        <v>5851</v>
      </c>
      <c r="BQ659" s="83"/>
      <c r="BR659" s="83"/>
      <c r="BS659" s="83"/>
      <c r="BT659" s="351" t="s">
        <v>3855</v>
      </c>
      <c r="BU659" s="363" t="s">
        <v>3856</v>
      </c>
      <c r="BV659" s="351" t="s">
        <v>3857</v>
      </c>
      <c r="BW659" s="363" t="s">
        <v>3858</v>
      </c>
      <c r="BX659" s="96" t="str">
        <f t="shared" si="61"/>
        <v>CLOSEOUT - MR401 UTV Beadlock, 14x7, 4+3/+13mm Offset, 4x136, 106mm Centerbore, Machined - Raw, w/ BH-H20875</v>
      </c>
      <c r="BY659" s="83" t="s">
        <v>4044</v>
      </c>
      <c r="BZ659" s="83" t="s">
        <v>4045</v>
      </c>
      <c r="CA659" s="83" t="str">
        <f t="shared" si="75"/>
        <v>UTV (4XX)</v>
      </c>
    </row>
    <row r="660" spans="1:79" s="39" customFormat="1" ht="15" customHeight="1">
      <c r="A660" s="23">
        <f t="shared" si="60"/>
        <v>658</v>
      </c>
      <c r="B660" s="4" t="s">
        <v>84</v>
      </c>
      <c r="C660" s="105" t="s">
        <v>1089</v>
      </c>
      <c r="D660" s="3" t="s">
        <v>1147</v>
      </c>
      <c r="E660" s="94" t="str">
        <f>CONCATENATE(LEFT(D660,5),VLOOKUP(CONCATENATE(N660,"x",O660),'PART NUMBER GUIDE'!$B$9:$C$45,2,FALSE),VLOOKUP(CONCATENATE(P660, V660), 'PART NUMBER GUIDE'!$Q$6:$R$84, 2, FALSE),VLOOKUP(Y660,'PART NUMBER GUIDE'!$J$8:$K$37,2, FALSE),IF(U660="N/A",IF(ABS(S660)&lt;10,"0"&amp;ABS(S660),ABS(S660)),CONCATENATE(LEFT(U660,1),RIGHT(U660,1))), F660, G660)</f>
        <v>MR40147047552B</v>
      </c>
      <c r="F660" s="93" t="s">
        <v>1129</v>
      </c>
      <c r="G660" s="93"/>
      <c r="H660" s="81" t="s">
        <v>764</v>
      </c>
      <c r="I660" s="356">
        <v>41640</v>
      </c>
      <c r="J660" s="305" t="s">
        <v>1265</v>
      </c>
      <c r="K660" s="400">
        <v>320.5</v>
      </c>
      <c r="L660" s="95">
        <f t="shared" si="73"/>
        <v>320.5</v>
      </c>
      <c r="M660" s="402"/>
      <c r="N660" s="5">
        <v>14</v>
      </c>
      <c r="O660" s="79">
        <v>7</v>
      </c>
      <c r="P660" s="105" t="str">
        <f t="shared" si="91"/>
        <v>4x136</v>
      </c>
      <c r="Q660" s="7">
        <v>4</v>
      </c>
      <c r="R660" s="7">
        <v>136</v>
      </c>
      <c r="S660" s="5">
        <v>38</v>
      </c>
      <c r="T660" s="18">
        <v>5.3</v>
      </c>
      <c r="U660" s="5" t="s">
        <v>186</v>
      </c>
      <c r="V660" s="27">
        <v>106</v>
      </c>
      <c r="W660" s="6">
        <v>15.65</v>
      </c>
      <c r="X660" s="52">
        <v>1600</v>
      </c>
      <c r="Y660" s="81" t="s">
        <v>2309</v>
      </c>
      <c r="Z660" s="81" t="s">
        <v>3002</v>
      </c>
      <c r="AA660" s="369" t="str">
        <f t="shared" si="92"/>
        <v>14x7, 4x136, 38 OS</v>
      </c>
      <c r="AB660" s="2" t="s">
        <v>1625</v>
      </c>
      <c r="AC660" s="92">
        <f>_xlfn.IFNA(VLOOKUP(AB660,ACCESSORIES!F:K,6,FALSE),"N/A")</f>
        <v>22</v>
      </c>
      <c r="AD660" s="89" t="s">
        <v>85</v>
      </c>
      <c r="AE660" s="2" t="s">
        <v>85</v>
      </c>
      <c r="AF660" s="2" t="s">
        <v>3016</v>
      </c>
      <c r="AG660" s="2" t="s">
        <v>85</v>
      </c>
      <c r="AH660" s="9" t="str">
        <f>_xlfn.IFNA(VLOOKUP(AG660,ACCESSORIES!F:K,6,FALSE),"N/A")</f>
        <v>N/A</v>
      </c>
      <c r="AI660" s="83" t="s">
        <v>266</v>
      </c>
      <c r="AJ660" s="83" t="s">
        <v>85</v>
      </c>
      <c r="AK660" s="3" t="s">
        <v>85</v>
      </c>
      <c r="AL660" s="83" t="s">
        <v>85</v>
      </c>
      <c r="AM660" s="83">
        <v>14.1</v>
      </c>
      <c r="AN660" s="83">
        <v>190</v>
      </c>
      <c r="AO660" s="26">
        <v>3</v>
      </c>
      <c r="AP660" s="26">
        <v>3</v>
      </c>
      <c r="AQ660" s="26">
        <v>5</v>
      </c>
      <c r="AR660" s="26">
        <v>3</v>
      </c>
      <c r="AS660" s="26">
        <v>167</v>
      </c>
      <c r="AT660" s="26">
        <v>158</v>
      </c>
      <c r="AU660" s="86">
        <v>100</v>
      </c>
      <c r="AV660" s="55">
        <v>24.5</v>
      </c>
      <c r="AW660" s="55">
        <v>46.5</v>
      </c>
      <c r="AX660" s="55">
        <v>18</v>
      </c>
      <c r="AY660" s="3" t="s">
        <v>3357</v>
      </c>
      <c r="AZ660" s="104">
        <f>_xlfn.IFNA(VLOOKUP(AY660,ACCESSORIES!F:K,6,FALSE),"N/A")</f>
        <v>89.1</v>
      </c>
      <c r="BA660" s="3" t="s">
        <v>1522</v>
      </c>
      <c r="BB660" s="104">
        <f>_xlfn.IFNA(VLOOKUP(BA660,ACCESSORIES!F:K,6,FALSE),"N/A")</f>
        <v>11</v>
      </c>
      <c r="BC660" s="79">
        <v>19.62</v>
      </c>
      <c r="BD660" s="57">
        <v>16.7</v>
      </c>
      <c r="BE660" s="57">
        <v>16.7</v>
      </c>
      <c r="BF660" s="57">
        <v>9.9</v>
      </c>
      <c r="BG660" s="5">
        <v>48</v>
      </c>
      <c r="BH660" s="122" t="s">
        <v>3551</v>
      </c>
      <c r="BI660" s="51" t="s">
        <v>4217</v>
      </c>
      <c r="BJ660" s="83" t="s">
        <v>4233</v>
      </c>
      <c r="BK660" s="47" t="s">
        <v>5150</v>
      </c>
      <c r="BL660" s="47" t="s">
        <v>4272</v>
      </c>
      <c r="BM660" s="83" t="s">
        <v>5849</v>
      </c>
      <c r="BN660" s="83" t="s">
        <v>5850</v>
      </c>
      <c r="BO660" s="83" t="s">
        <v>5151</v>
      </c>
      <c r="BP660" s="83" t="s">
        <v>5851</v>
      </c>
      <c r="BQ660" s="83"/>
      <c r="BR660" s="83"/>
      <c r="BS660" s="83"/>
      <c r="BT660" s="351" t="s">
        <v>3847</v>
      </c>
      <c r="BU660" s="363" t="s">
        <v>3848</v>
      </c>
      <c r="BV660" s="351" t="s">
        <v>3849</v>
      </c>
      <c r="BW660" s="363" t="s">
        <v>3850</v>
      </c>
      <c r="BX660" s="96" t="str">
        <f t="shared" si="61"/>
        <v>MR401 UTV Beadlock, 14x7, 5+2/+38mm Offset, 4x136, 106mm Centerbore, Matte Black, w/ BH-H20875</v>
      </c>
      <c r="BY660" s="83" t="s">
        <v>4044</v>
      </c>
      <c r="BZ660" s="83" t="s">
        <v>4045</v>
      </c>
      <c r="CA660" s="83" t="str">
        <f t="shared" si="75"/>
        <v>UTV (4XX)</v>
      </c>
    </row>
    <row r="661" spans="1:79" s="39" customFormat="1" ht="15" customHeight="1">
      <c r="A661" s="23">
        <f t="shared" si="60"/>
        <v>659</v>
      </c>
      <c r="B661" s="4" t="s">
        <v>84</v>
      </c>
      <c r="C661" s="105" t="s">
        <v>1089</v>
      </c>
      <c r="D661" s="3" t="s">
        <v>1147</v>
      </c>
      <c r="E661" s="94" t="str">
        <f>CONCATENATE(LEFT(D661,5),VLOOKUP(CONCATENATE(N661,"x",O661),'PART NUMBER GUIDE'!$B$9:$C$45,2,FALSE),VLOOKUP(CONCATENATE(P661, V661), 'PART NUMBER GUIDE'!$Q$6:$R$84, 2, FALSE),VLOOKUP(Y661,'PART NUMBER GUIDE'!$J$8:$K$37,2, FALSE),IF(U661="N/A",IF(ABS(S661)&lt;10,"0"&amp;ABS(S661),ABS(S661)),CONCATENATE(LEFT(U661,1),RIGHT(U661,1))), F661, G661)</f>
        <v>MR40147047352B</v>
      </c>
      <c r="F661" s="93" t="s">
        <v>1129</v>
      </c>
      <c r="G661" s="93"/>
      <c r="H661" s="81" t="s">
        <v>762</v>
      </c>
      <c r="I661" s="356">
        <v>41640</v>
      </c>
      <c r="J661" s="305" t="s">
        <v>1265</v>
      </c>
      <c r="K661" s="400">
        <v>320.5</v>
      </c>
      <c r="L661" s="95">
        <f t="shared" si="73"/>
        <v>320.5</v>
      </c>
      <c r="M661" s="402"/>
      <c r="N661" s="5">
        <v>14</v>
      </c>
      <c r="O661" s="79">
        <v>7</v>
      </c>
      <c r="P661" s="105" t="str">
        <f t="shared" si="91"/>
        <v>4x136</v>
      </c>
      <c r="Q661" s="7">
        <v>4</v>
      </c>
      <c r="R661" s="7">
        <v>136</v>
      </c>
      <c r="S661" s="5">
        <v>38</v>
      </c>
      <c r="T661" s="18">
        <v>5.3</v>
      </c>
      <c r="U661" s="5" t="s">
        <v>186</v>
      </c>
      <c r="V661" s="27">
        <v>106</v>
      </c>
      <c r="W661" s="6">
        <v>13.34</v>
      </c>
      <c r="X661" s="52">
        <v>1600</v>
      </c>
      <c r="Y661" s="81" t="s">
        <v>5836</v>
      </c>
      <c r="Z661" s="81" t="s">
        <v>196</v>
      </c>
      <c r="AA661" s="369" t="str">
        <f t="shared" si="92"/>
        <v>14x7, 4x136, 38 OS</v>
      </c>
      <c r="AB661" s="2" t="s">
        <v>1625</v>
      </c>
      <c r="AC661" s="92">
        <f>_xlfn.IFNA(VLOOKUP(AB661,ACCESSORIES!F:K,6,FALSE),"N/A")</f>
        <v>22</v>
      </c>
      <c r="AD661" s="89" t="s">
        <v>85</v>
      </c>
      <c r="AE661" s="2" t="s">
        <v>85</v>
      </c>
      <c r="AF661" s="2" t="s">
        <v>3016</v>
      </c>
      <c r="AG661" s="2" t="s">
        <v>85</v>
      </c>
      <c r="AH661" s="9" t="str">
        <f>_xlfn.IFNA(VLOOKUP(AG661,ACCESSORIES!F:K,6,FALSE),"N/A")</f>
        <v>N/A</v>
      </c>
      <c r="AI661" s="83" t="s">
        <v>266</v>
      </c>
      <c r="AJ661" s="83" t="s">
        <v>85</v>
      </c>
      <c r="AK661" s="3" t="s">
        <v>85</v>
      </c>
      <c r="AL661" s="83" t="s">
        <v>85</v>
      </c>
      <c r="AM661" s="83">
        <v>14.1</v>
      </c>
      <c r="AN661" s="83">
        <v>190</v>
      </c>
      <c r="AO661" s="26">
        <v>3</v>
      </c>
      <c r="AP661" s="26">
        <v>3</v>
      </c>
      <c r="AQ661" s="26">
        <v>5</v>
      </c>
      <c r="AR661" s="26">
        <v>3</v>
      </c>
      <c r="AS661" s="26">
        <v>167</v>
      </c>
      <c r="AT661" s="26">
        <v>158</v>
      </c>
      <c r="AU661" s="86">
        <v>100</v>
      </c>
      <c r="AV661" s="55">
        <v>24.5</v>
      </c>
      <c r="AW661" s="55">
        <v>46.5</v>
      </c>
      <c r="AX661" s="55">
        <v>18</v>
      </c>
      <c r="AY661" s="3" t="s">
        <v>3388</v>
      </c>
      <c r="AZ661" s="104">
        <f>_xlfn.IFNA(VLOOKUP(AY661,ACCESSORIES!F:K,6,FALSE),"N/A")</f>
        <v>89.100000000000009</v>
      </c>
      <c r="BA661" s="3" t="s">
        <v>1522</v>
      </c>
      <c r="BB661" s="104">
        <f>_xlfn.IFNA(VLOOKUP(BA661,ACCESSORIES!F:K,6,FALSE),"N/A")</f>
        <v>11</v>
      </c>
      <c r="BC661" s="79">
        <v>19.510000000000002</v>
      </c>
      <c r="BD661" s="57">
        <v>16.7</v>
      </c>
      <c r="BE661" s="57">
        <v>16.7</v>
      </c>
      <c r="BF661" s="57">
        <v>9.9</v>
      </c>
      <c r="BG661" s="5">
        <v>48</v>
      </c>
      <c r="BH661" s="122" t="s">
        <v>3551</v>
      </c>
      <c r="BI661" s="51" t="s">
        <v>4217</v>
      </c>
      <c r="BJ661" s="83" t="s">
        <v>4233</v>
      </c>
      <c r="BK661" s="47" t="s">
        <v>5150</v>
      </c>
      <c r="BL661" s="47" t="s">
        <v>4272</v>
      </c>
      <c r="BM661" s="83" t="s">
        <v>5849</v>
      </c>
      <c r="BN661" s="83" t="s">
        <v>5850</v>
      </c>
      <c r="BO661" s="83" t="s">
        <v>5151</v>
      </c>
      <c r="BP661" s="83" t="s">
        <v>5851</v>
      </c>
      <c r="BQ661" s="83"/>
      <c r="BR661" s="83"/>
      <c r="BS661" s="83"/>
      <c r="BT661" s="351" t="s">
        <v>3855</v>
      </c>
      <c r="BU661" s="363" t="s">
        <v>3856</v>
      </c>
      <c r="BV661" s="351" t="s">
        <v>3857</v>
      </c>
      <c r="BW661" s="363" t="s">
        <v>3858</v>
      </c>
      <c r="BX661" s="96" t="str">
        <f t="shared" si="61"/>
        <v>MR401 UTV Beadlock, 14x7, 5+2/+38mm Offset, 4x136, 106mm Centerbore, Machined - Raw, w/ BH-H20875</v>
      </c>
      <c r="BY661" s="83" t="s">
        <v>4044</v>
      </c>
      <c r="BZ661" s="83" t="s">
        <v>4045</v>
      </c>
      <c r="CA661" s="83" t="str">
        <f t="shared" si="75"/>
        <v>UTV (4XX)</v>
      </c>
    </row>
    <row r="662" spans="1:79" s="39" customFormat="1" ht="15" customHeight="1">
      <c r="A662" s="23">
        <f t="shared" si="60"/>
        <v>660</v>
      </c>
      <c r="B662" s="4" t="s">
        <v>84</v>
      </c>
      <c r="C662" s="105" t="s">
        <v>1089</v>
      </c>
      <c r="D662" s="3" t="s">
        <v>1147</v>
      </c>
      <c r="E662" s="94" t="str">
        <f>CONCATENATE(LEFT(D662,5),VLOOKUP(CONCATENATE(N662,"x",O662),'PART NUMBER GUIDE'!$B$9:$C$45,2,FALSE),VLOOKUP(CONCATENATE(P662, V662), 'PART NUMBER GUIDE'!$Q$6:$R$84, 2, FALSE),VLOOKUP(Y662,'PART NUMBER GUIDE'!$J$8:$K$37,2, FALSE),IF(U662="N/A",IF(ABS(S662)&lt;10,"0"&amp;ABS(S662),ABS(S662)),CONCATENATE(LEFT(U662,1),RIGHT(U662,1))), F662, G662)</f>
        <v>MR40147046843B</v>
      </c>
      <c r="F662" s="93" t="s">
        <v>1129</v>
      </c>
      <c r="G662" s="93"/>
      <c r="H662" s="81" t="s">
        <v>1287</v>
      </c>
      <c r="I662" s="356">
        <v>41640</v>
      </c>
      <c r="J662" s="305" t="s">
        <v>1265</v>
      </c>
      <c r="K662" s="400">
        <v>320.5</v>
      </c>
      <c r="L662" s="95">
        <f t="shared" si="73"/>
        <v>320.5</v>
      </c>
      <c r="M662" s="402"/>
      <c r="N662" s="5">
        <v>14</v>
      </c>
      <c r="O662" s="79">
        <v>7</v>
      </c>
      <c r="P662" s="105" t="str">
        <f t="shared" si="91"/>
        <v>4x156</v>
      </c>
      <c r="Q662" s="5">
        <v>4</v>
      </c>
      <c r="R662" s="5">
        <v>156</v>
      </c>
      <c r="S662" s="3">
        <v>13</v>
      </c>
      <c r="T662" s="18">
        <v>4.3</v>
      </c>
      <c r="U662" s="5" t="s">
        <v>189</v>
      </c>
      <c r="V662" s="27">
        <v>132</v>
      </c>
      <c r="W662" s="6">
        <v>15.14</v>
      </c>
      <c r="X662" s="52">
        <v>1600</v>
      </c>
      <c r="Y662" s="81" t="s">
        <v>5829</v>
      </c>
      <c r="Z662" s="80" t="s">
        <v>3007</v>
      </c>
      <c r="AA662" s="369" t="str">
        <f t="shared" si="92"/>
        <v>14x7, 4x156, 13 OS</v>
      </c>
      <c r="AB662" s="2" t="s">
        <v>1626</v>
      </c>
      <c r="AC662" s="92">
        <f>_xlfn.IFNA(VLOOKUP(AB662,ACCESSORIES!F:K,6,FALSE),"N/A")</f>
        <v>22</v>
      </c>
      <c r="AD662" s="89" t="s">
        <v>85</v>
      </c>
      <c r="AE662" s="2" t="s">
        <v>85</v>
      </c>
      <c r="AF662" s="2" t="s">
        <v>3019</v>
      </c>
      <c r="AG662" s="2" t="s">
        <v>85</v>
      </c>
      <c r="AH662" s="9" t="str">
        <f>_xlfn.IFNA(VLOOKUP(AG662,ACCESSORIES!F:K,6,FALSE),"N/A")</f>
        <v>N/A</v>
      </c>
      <c r="AI662" s="83" t="s">
        <v>266</v>
      </c>
      <c r="AJ662" s="83" t="s">
        <v>85</v>
      </c>
      <c r="AK662" s="3" t="s">
        <v>85</v>
      </c>
      <c r="AL662" s="83" t="s">
        <v>85</v>
      </c>
      <c r="AM662" s="83">
        <v>14.1</v>
      </c>
      <c r="AN662" s="83">
        <v>190</v>
      </c>
      <c r="AO662" s="26">
        <v>3</v>
      </c>
      <c r="AP662" s="26">
        <v>3</v>
      </c>
      <c r="AQ662" s="26">
        <v>5</v>
      </c>
      <c r="AR662" s="26">
        <v>3</v>
      </c>
      <c r="AS662" s="26">
        <v>168</v>
      </c>
      <c r="AT662" s="26">
        <v>161</v>
      </c>
      <c r="AU662" s="86">
        <v>120</v>
      </c>
      <c r="AV662" s="55">
        <v>22</v>
      </c>
      <c r="AW662" s="55">
        <v>46.5</v>
      </c>
      <c r="AX662" s="55">
        <v>50</v>
      </c>
      <c r="AY662" s="3" t="s">
        <v>3357</v>
      </c>
      <c r="AZ662" s="104">
        <f>_xlfn.IFNA(VLOOKUP(AY662,ACCESSORIES!F:K,6,FALSE),"N/A")</f>
        <v>89.1</v>
      </c>
      <c r="BA662" s="3" t="s">
        <v>1522</v>
      </c>
      <c r="BB662" s="104">
        <f>_xlfn.IFNA(VLOOKUP(BA662,ACCESSORIES!F:K,6,FALSE),"N/A")</f>
        <v>11</v>
      </c>
      <c r="BC662" s="79">
        <v>19.14</v>
      </c>
      <c r="BD662" s="57">
        <v>16.7</v>
      </c>
      <c r="BE662" s="57">
        <v>16.7</v>
      </c>
      <c r="BF662" s="57">
        <v>9.9</v>
      </c>
      <c r="BG662" s="5">
        <v>48</v>
      </c>
      <c r="BH662" s="122" t="s">
        <v>3551</v>
      </c>
      <c r="BI662" s="51" t="s">
        <v>4217</v>
      </c>
      <c r="BJ662" s="83" t="s">
        <v>4233</v>
      </c>
      <c r="BK662" s="47" t="s">
        <v>5150</v>
      </c>
      <c r="BL662" s="47" t="s">
        <v>4272</v>
      </c>
      <c r="BM662" s="83" t="s">
        <v>5849</v>
      </c>
      <c r="BN662" s="83" t="s">
        <v>5850</v>
      </c>
      <c r="BO662" s="83" t="s">
        <v>5151</v>
      </c>
      <c r="BP662" s="83" t="s">
        <v>5851</v>
      </c>
      <c r="BQ662" s="83"/>
      <c r="BR662" s="83"/>
      <c r="BS662" s="83"/>
      <c r="BT662" s="351" t="s">
        <v>3851</v>
      </c>
      <c r="BU662" s="363" t="s">
        <v>3852</v>
      </c>
      <c r="BV662" s="351" t="s">
        <v>3853</v>
      </c>
      <c r="BW662" s="363" t="s">
        <v>3854</v>
      </c>
      <c r="BX662" s="96" t="str">
        <f t="shared" si="61"/>
        <v>MR401 UTV Beadlock, 14x7, 4+3/+13mm Offset, 4x156, 132mm Centerbore, Titanium - Matte Black Ring, w/ BH-H20875</v>
      </c>
      <c r="BY662" s="83" t="s">
        <v>4044</v>
      </c>
      <c r="BZ662" s="83" t="s">
        <v>4045</v>
      </c>
      <c r="CA662" s="83" t="str">
        <f t="shared" si="75"/>
        <v>UTV (4XX)</v>
      </c>
    </row>
    <row r="663" spans="1:79" s="39" customFormat="1" ht="15" customHeight="1">
      <c r="A663" s="23">
        <f t="shared" si="60"/>
        <v>661</v>
      </c>
      <c r="B663" s="4" t="s">
        <v>84</v>
      </c>
      <c r="C663" s="105" t="s">
        <v>1089</v>
      </c>
      <c r="D663" s="3" t="s">
        <v>1147</v>
      </c>
      <c r="E663" s="94" t="str">
        <f>CONCATENATE(LEFT(D663,5),VLOOKUP(CONCATENATE(N663,"x",O663),'PART NUMBER GUIDE'!$B$9:$C$45,2,FALSE),VLOOKUP(CONCATENATE(P663, V663), 'PART NUMBER GUIDE'!$Q$6:$R$84, 2, FALSE),VLOOKUP(Y663,'PART NUMBER GUIDE'!$J$8:$K$37,2, FALSE),IF(U663="N/A",IF(ABS(S663)&lt;10,"0"&amp;ABS(S663),ABS(S663)),CONCATENATE(LEFT(U663,1),RIGHT(U663,1))), F663, G663)</f>
        <v>MR40147046543B</v>
      </c>
      <c r="F663" s="93" t="s">
        <v>1129</v>
      </c>
      <c r="G663" s="93"/>
      <c r="H663" s="81" t="s">
        <v>759</v>
      </c>
      <c r="I663" s="356">
        <v>41640</v>
      </c>
      <c r="J663" s="305" t="s">
        <v>1265</v>
      </c>
      <c r="K663" s="400">
        <v>320.5</v>
      </c>
      <c r="L663" s="95">
        <f t="shared" si="73"/>
        <v>320.5</v>
      </c>
      <c r="M663" s="402"/>
      <c r="N663" s="5">
        <v>14</v>
      </c>
      <c r="O663" s="79">
        <v>7</v>
      </c>
      <c r="P663" s="105" t="str">
        <f t="shared" si="91"/>
        <v>4x156</v>
      </c>
      <c r="Q663" s="5">
        <v>4</v>
      </c>
      <c r="R663" s="5">
        <v>156</v>
      </c>
      <c r="S663" s="5">
        <v>13</v>
      </c>
      <c r="T663" s="18">
        <v>4.3</v>
      </c>
      <c r="U663" s="5" t="s">
        <v>189</v>
      </c>
      <c r="V663" s="27">
        <v>132</v>
      </c>
      <c r="W663" s="6">
        <v>16.02</v>
      </c>
      <c r="X663" s="52">
        <v>1600</v>
      </c>
      <c r="Y663" s="81" t="s">
        <v>2309</v>
      </c>
      <c r="Z663" s="81" t="s">
        <v>3002</v>
      </c>
      <c r="AA663" s="369" t="str">
        <f t="shared" si="92"/>
        <v>14x7, 4x156, 13 OS</v>
      </c>
      <c r="AB663" s="2" t="s">
        <v>1626</v>
      </c>
      <c r="AC663" s="92">
        <f>_xlfn.IFNA(VLOOKUP(AB663,ACCESSORIES!F:K,6,FALSE),"N/A")</f>
        <v>22</v>
      </c>
      <c r="AD663" s="89" t="s">
        <v>85</v>
      </c>
      <c r="AE663" s="2" t="s">
        <v>85</v>
      </c>
      <c r="AF663" s="2" t="s">
        <v>3019</v>
      </c>
      <c r="AG663" s="2" t="s">
        <v>85</v>
      </c>
      <c r="AH663" s="9" t="str">
        <f>_xlfn.IFNA(VLOOKUP(AG663,ACCESSORIES!F:K,6,FALSE),"N/A")</f>
        <v>N/A</v>
      </c>
      <c r="AI663" s="83" t="s">
        <v>266</v>
      </c>
      <c r="AJ663" s="83" t="s">
        <v>85</v>
      </c>
      <c r="AK663" s="3" t="s">
        <v>85</v>
      </c>
      <c r="AL663" s="83" t="s">
        <v>85</v>
      </c>
      <c r="AM663" s="83">
        <v>14.1</v>
      </c>
      <c r="AN663" s="83">
        <v>190</v>
      </c>
      <c r="AO663" s="26">
        <v>3</v>
      </c>
      <c r="AP663" s="26">
        <v>3</v>
      </c>
      <c r="AQ663" s="26">
        <v>5</v>
      </c>
      <c r="AR663" s="26">
        <v>3</v>
      </c>
      <c r="AS663" s="26">
        <v>168</v>
      </c>
      <c r="AT663" s="26">
        <v>161</v>
      </c>
      <c r="AU663" s="86">
        <v>120</v>
      </c>
      <c r="AV663" s="55">
        <v>22</v>
      </c>
      <c r="AW663" s="55">
        <v>46.5</v>
      </c>
      <c r="AX663" s="55">
        <v>50</v>
      </c>
      <c r="AY663" s="3" t="s">
        <v>3357</v>
      </c>
      <c r="AZ663" s="104">
        <f>_xlfn.IFNA(VLOOKUP(AY663,ACCESSORIES!F:K,6,FALSE),"N/A")</f>
        <v>89.1</v>
      </c>
      <c r="BA663" s="3" t="s">
        <v>1522</v>
      </c>
      <c r="BB663" s="104">
        <f>_xlfn.IFNA(VLOOKUP(BA663,ACCESSORIES!F:K,6,FALSE),"N/A")</f>
        <v>11</v>
      </c>
      <c r="BC663" s="79">
        <v>19.690000000000001</v>
      </c>
      <c r="BD663" s="57">
        <v>16.7</v>
      </c>
      <c r="BE663" s="57">
        <v>16.7</v>
      </c>
      <c r="BF663" s="57">
        <v>9.9</v>
      </c>
      <c r="BG663" s="5">
        <v>48</v>
      </c>
      <c r="BH663" s="122" t="s">
        <v>3551</v>
      </c>
      <c r="BI663" s="51" t="s">
        <v>4217</v>
      </c>
      <c r="BJ663" s="83" t="s">
        <v>4233</v>
      </c>
      <c r="BK663" s="47" t="s">
        <v>5150</v>
      </c>
      <c r="BL663" s="47" t="s">
        <v>4272</v>
      </c>
      <c r="BM663" s="83" t="s">
        <v>5849</v>
      </c>
      <c r="BN663" s="83" t="s">
        <v>5850</v>
      </c>
      <c r="BO663" s="83" t="s">
        <v>5151</v>
      </c>
      <c r="BP663" s="83" t="s">
        <v>5851</v>
      </c>
      <c r="BQ663" s="83"/>
      <c r="BR663" s="83"/>
      <c r="BS663" s="83"/>
      <c r="BT663" s="351" t="s">
        <v>3847</v>
      </c>
      <c r="BU663" s="363" t="s">
        <v>3848</v>
      </c>
      <c r="BV663" s="351" t="s">
        <v>3849</v>
      </c>
      <c r="BW663" s="363" t="s">
        <v>3850</v>
      </c>
      <c r="BX663" s="96" t="str">
        <f t="shared" si="61"/>
        <v>MR401 UTV Beadlock, 14x7, 4+3/+13mm Offset, 4x156, 132mm Centerbore, Matte Black, w/ BH-H20875</v>
      </c>
      <c r="BY663" s="83" t="s">
        <v>4044</v>
      </c>
      <c r="BZ663" s="83" t="s">
        <v>4045</v>
      </c>
      <c r="CA663" s="83" t="str">
        <f t="shared" si="75"/>
        <v>UTV (4XX)</v>
      </c>
    </row>
    <row r="664" spans="1:79" s="39" customFormat="1" ht="15" customHeight="1">
      <c r="A664" s="23">
        <f t="shared" si="60"/>
        <v>662</v>
      </c>
      <c r="B664" s="4" t="s">
        <v>84</v>
      </c>
      <c r="C664" s="105" t="s">
        <v>1089</v>
      </c>
      <c r="D664" s="3" t="s">
        <v>1147</v>
      </c>
      <c r="E664" s="94" t="str">
        <f>CONCATENATE(LEFT(D664,5),VLOOKUP(CONCATENATE(N664,"x",O664),'PART NUMBER GUIDE'!$B$9:$C$45,2,FALSE),VLOOKUP(CONCATENATE(P664, V664), 'PART NUMBER GUIDE'!$Q$6:$R$84, 2, FALSE),VLOOKUP(Y664,'PART NUMBER GUIDE'!$J$8:$K$37,2, FALSE),IF(U664="N/A",IF(ABS(S664)&lt;10,"0"&amp;ABS(S664),ABS(S664)),CONCATENATE(LEFT(U664,1),RIGHT(U664,1))), F664, G664)</f>
        <v>MR40147046343B</v>
      </c>
      <c r="F664" s="93" t="s">
        <v>1129</v>
      </c>
      <c r="G664" s="93"/>
      <c r="H664" s="81" t="s">
        <v>757</v>
      </c>
      <c r="I664" s="356">
        <v>41640</v>
      </c>
      <c r="J664" s="305" t="s">
        <v>1265</v>
      </c>
      <c r="K664" s="400">
        <v>320.5</v>
      </c>
      <c r="L664" s="95">
        <f t="shared" si="73"/>
        <v>320.5</v>
      </c>
      <c r="M664" s="402"/>
      <c r="N664" s="5">
        <v>14</v>
      </c>
      <c r="O664" s="79">
        <v>7</v>
      </c>
      <c r="P664" s="105" t="str">
        <f t="shared" si="91"/>
        <v>4x156</v>
      </c>
      <c r="Q664" s="5">
        <v>4</v>
      </c>
      <c r="R664" s="5">
        <v>156</v>
      </c>
      <c r="S664" s="5">
        <v>13</v>
      </c>
      <c r="T664" s="18">
        <v>4.3</v>
      </c>
      <c r="U664" s="5" t="s">
        <v>189</v>
      </c>
      <c r="V664" s="27">
        <v>132</v>
      </c>
      <c r="W664" s="6">
        <v>13.45</v>
      </c>
      <c r="X664" s="52">
        <v>1600</v>
      </c>
      <c r="Y664" s="81" t="s">
        <v>5836</v>
      </c>
      <c r="Z664" s="81" t="s">
        <v>196</v>
      </c>
      <c r="AA664" s="369" t="str">
        <f t="shared" si="92"/>
        <v>14x7, 4x156, 13 OS</v>
      </c>
      <c r="AB664" s="2" t="s">
        <v>1626</v>
      </c>
      <c r="AC664" s="92">
        <f>_xlfn.IFNA(VLOOKUP(AB664,ACCESSORIES!F:K,6,FALSE),"N/A")</f>
        <v>22</v>
      </c>
      <c r="AD664" s="89" t="s">
        <v>85</v>
      </c>
      <c r="AE664" s="2" t="s">
        <v>85</v>
      </c>
      <c r="AF664" s="2" t="s">
        <v>3019</v>
      </c>
      <c r="AG664" s="2" t="s">
        <v>85</v>
      </c>
      <c r="AH664" s="9" t="str">
        <f>_xlfn.IFNA(VLOOKUP(AG664,ACCESSORIES!F:K,6,FALSE),"N/A")</f>
        <v>N/A</v>
      </c>
      <c r="AI664" s="83" t="s">
        <v>266</v>
      </c>
      <c r="AJ664" s="83" t="s">
        <v>85</v>
      </c>
      <c r="AK664" s="3" t="s">
        <v>85</v>
      </c>
      <c r="AL664" s="83" t="s">
        <v>85</v>
      </c>
      <c r="AM664" s="83">
        <v>14.1</v>
      </c>
      <c r="AN664" s="83">
        <v>190</v>
      </c>
      <c r="AO664" s="26">
        <v>3</v>
      </c>
      <c r="AP664" s="26">
        <v>3</v>
      </c>
      <c r="AQ664" s="26">
        <v>5</v>
      </c>
      <c r="AR664" s="26">
        <v>3</v>
      </c>
      <c r="AS664" s="26">
        <v>168</v>
      </c>
      <c r="AT664" s="26">
        <v>161</v>
      </c>
      <c r="AU664" s="86">
        <v>120</v>
      </c>
      <c r="AV664" s="55">
        <v>22</v>
      </c>
      <c r="AW664" s="55">
        <v>46.5</v>
      </c>
      <c r="AX664" s="55">
        <v>50</v>
      </c>
      <c r="AY664" s="3" t="s">
        <v>3388</v>
      </c>
      <c r="AZ664" s="104">
        <f>_xlfn.IFNA(VLOOKUP(AY664,ACCESSORIES!F:K,6,FALSE),"N/A")</f>
        <v>89.100000000000009</v>
      </c>
      <c r="BA664" s="3" t="s">
        <v>1522</v>
      </c>
      <c r="BB664" s="104">
        <f>_xlfn.IFNA(VLOOKUP(BA664,ACCESSORIES!F:K,6,FALSE),"N/A")</f>
        <v>11</v>
      </c>
      <c r="BC664" s="79">
        <v>19.73</v>
      </c>
      <c r="BD664" s="57">
        <v>16.7</v>
      </c>
      <c r="BE664" s="57">
        <v>16.7</v>
      </c>
      <c r="BF664" s="57">
        <v>9.9</v>
      </c>
      <c r="BG664" s="5">
        <v>48</v>
      </c>
      <c r="BH664" s="122" t="s">
        <v>3551</v>
      </c>
      <c r="BI664" s="51" t="s">
        <v>4217</v>
      </c>
      <c r="BJ664" s="83" t="s">
        <v>4233</v>
      </c>
      <c r="BK664" s="47" t="s">
        <v>5150</v>
      </c>
      <c r="BL664" s="47" t="s">
        <v>4272</v>
      </c>
      <c r="BM664" s="83" t="s">
        <v>5849</v>
      </c>
      <c r="BN664" s="83" t="s">
        <v>5850</v>
      </c>
      <c r="BO664" s="83" t="s">
        <v>5151</v>
      </c>
      <c r="BP664" s="83" t="s">
        <v>5851</v>
      </c>
      <c r="BQ664" s="83"/>
      <c r="BR664" s="83"/>
      <c r="BS664" s="83"/>
      <c r="BT664" s="351" t="s">
        <v>3855</v>
      </c>
      <c r="BU664" s="363" t="s">
        <v>3856</v>
      </c>
      <c r="BV664" s="351" t="s">
        <v>3857</v>
      </c>
      <c r="BW664" s="363" t="s">
        <v>3858</v>
      </c>
      <c r="BX664" s="96" t="str">
        <f t="shared" si="61"/>
        <v>MR401 UTV Beadlock, 14x7, 4+3/+13mm Offset, 4x156, 132mm Centerbore, Machined - Raw, w/ BH-H20875</v>
      </c>
      <c r="BY664" s="83" t="s">
        <v>4044</v>
      </c>
      <c r="BZ664" s="83" t="s">
        <v>4045</v>
      </c>
      <c r="CA664" s="83" t="str">
        <f t="shared" si="75"/>
        <v>UTV (4XX)</v>
      </c>
    </row>
    <row r="665" spans="1:79" s="39" customFormat="1" ht="15" customHeight="1">
      <c r="A665" s="23">
        <f t="shared" si="60"/>
        <v>663</v>
      </c>
      <c r="B665" s="4" t="s">
        <v>84</v>
      </c>
      <c r="C665" s="105" t="s">
        <v>1089</v>
      </c>
      <c r="D665" s="3" t="s">
        <v>1147</v>
      </c>
      <c r="E665" s="94" t="str">
        <f>CONCATENATE(LEFT(D665,5),VLOOKUP(CONCATENATE(N665,"x",O665),'PART NUMBER GUIDE'!$B$9:$C$45,2,FALSE),VLOOKUP(CONCATENATE(P665, V665), 'PART NUMBER GUIDE'!$Q$6:$R$84, 2, FALSE),VLOOKUP(Y665,'PART NUMBER GUIDE'!$J$8:$K$37,2, FALSE),IF(U665="N/A",IF(ABS(S665)&lt;10,"0"&amp;ABS(S665),ABS(S665)),CONCATENATE(LEFT(U665,1),RIGHT(U665,1))), F665, G665)</f>
        <v>MR40147046352B</v>
      </c>
      <c r="F665" s="93" t="s">
        <v>1129</v>
      </c>
      <c r="G665" s="93"/>
      <c r="H665" s="81" t="s">
        <v>758</v>
      </c>
      <c r="I665" s="356">
        <v>41640</v>
      </c>
      <c r="J665" s="305" t="s">
        <v>1265</v>
      </c>
      <c r="K665" s="400">
        <v>320.5</v>
      </c>
      <c r="L665" s="95">
        <f t="shared" si="73"/>
        <v>320.5</v>
      </c>
      <c r="M665" s="402"/>
      <c r="N665" s="5">
        <v>14</v>
      </c>
      <c r="O665" s="79">
        <v>7</v>
      </c>
      <c r="P665" s="105" t="str">
        <f t="shared" si="91"/>
        <v>4x156</v>
      </c>
      <c r="Q665" s="5">
        <v>4</v>
      </c>
      <c r="R665" s="5">
        <v>156</v>
      </c>
      <c r="S665" s="5">
        <v>38</v>
      </c>
      <c r="T665" s="18">
        <v>5.3</v>
      </c>
      <c r="U665" s="5" t="s">
        <v>186</v>
      </c>
      <c r="V665" s="27">
        <v>132</v>
      </c>
      <c r="W665" s="6">
        <v>15.76</v>
      </c>
      <c r="X665" s="52">
        <v>1600</v>
      </c>
      <c r="Y665" s="81" t="s">
        <v>5836</v>
      </c>
      <c r="Z665" s="81" t="s">
        <v>196</v>
      </c>
      <c r="AA665" s="369" t="str">
        <f t="shared" si="92"/>
        <v>14x7, 4x156, 38 OS</v>
      </c>
      <c r="AB665" s="2" t="s">
        <v>1626</v>
      </c>
      <c r="AC665" s="92">
        <f>_xlfn.IFNA(VLOOKUP(AB665,ACCESSORIES!F:K,6,FALSE),"N/A")</f>
        <v>22</v>
      </c>
      <c r="AD665" s="89" t="s">
        <v>85</v>
      </c>
      <c r="AE665" s="2" t="s">
        <v>85</v>
      </c>
      <c r="AF665" s="2" t="s">
        <v>3019</v>
      </c>
      <c r="AG665" s="2" t="s">
        <v>85</v>
      </c>
      <c r="AH665" s="9" t="str">
        <f>_xlfn.IFNA(VLOOKUP(AG665,ACCESSORIES!F:K,6,FALSE),"N/A")</f>
        <v>N/A</v>
      </c>
      <c r="AI665" s="83" t="s">
        <v>266</v>
      </c>
      <c r="AJ665" s="83" t="s">
        <v>85</v>
      </c>
      <c r="AK665" s="3" t="s">
        <v>85</v>
      </c>
      <c r="AL665" s="83" t="s">
        <v>85</v>
      </c>
      <c r="AM665" s="83">
        <v>14.1</v>
      </c>
      <c r="AN665" s="83">
        <v>190</v>
      </c>
      <c r="AO665" s="26">
        <v>3</v>
      </c>
      <c r="AP665" s="26">
        <v>3</v>
      </c>
      <c r="AQ665" s="26">
        <v>5</v>
      </c>
      <c r="AR665" s="26">
        <v>3</v>
      </c>
      <c r="AS665" s="26">
        <v>167</v>
      </c>
      <c r="AT665" s="26">
        <v>158</v>
      </c>
      <c r="AU665" s="86">
        <v>120</v>
      </c>
      <c r="AV665" s="55">
        <v>22</v>
      </c>
      <c r="AW665" s="55">
        <v>46.5</v>
      </c>
      <c r="AX665" s="55">
        <v>18</v>
      </c>
      <c r="AY665" s="3" t="s">
        <v>3388</v>
      </c>
      <c r="AZ665" s="104">
        <f>_xlfn.IFNA(VLOOKUP(AY665,ACCESSORIES!F:K,6,FALSE),"N/A")</f>
        <v>89.100000000000009</v>
      </c>
      <c r="BA665" s="3" t="s">
        <v>1522</v>
      </c>
      <c r="BB665" s="104">
        <f>_xlfn.IFNA(VLOOKUP(BA665,ACCESSORIES!F:K,6,FALSE),"N/A")</f>
        <v>11</v>
      </c>
      <c r="BC665" s="79">
        <v>20.03</v>
      </c>
      <c r="BD665" s="57">
        <v>16.7</v>
      </c>
      <c r="BE665" s="57">
        <v>16.7</v>
      </c>
      <c r="BF665" s="57">
        <v>9.9</v>
      </c>
      <c r="BG665" s="5">
        <v>48</v>
      </c>
      <c r="BH665" s="122" t="s">
        <v>3551</v>
      </c>
      <c r="BI665" s="51" t="s">
        <v>4217</v>
      </c>
      <c r="BJ665" s="83" t="s">
        <v>4233</v>
      </c>
      <c r="BK665" s="47" t="s">
        <v>5150</v>
      </c>
      <c r="BL665" s="47" t="s">
        <v>4272</v>
      </c>
      <c r="BM665" s="83" t="s">
        <v>5849</v>
      </c>
      <c r="BN665" s="83" t="s">
        <v>5850</v>
      </c>
      <c r="BO665" s="83" t="s">
        <v>5151</v>
      </c>
      <c r="BP665" s="83" t="s">
        <v>5851</v>
      </c>
      <c r="BQ665" s="83"/>
      <c r="BR665" s="83"/>
      <c r="BS665" s="83"/>
      <c r="BT665" s="351" t="s">
        <v>3855</v>
      </c>
      <c r="BU665" s="363" t="s">
        <v>3856</v>
      </c>
      <c r="BV665" s="351" t="s">
        <v>3857</v>
      </c>
      <c r="BW665" s="363" t="s">
        <v>3858</v>
      </c>
      <c r="BX665" s="96" t="str">
        <f t="shared" si="61"/>
        <v>MR401 UTV Beadlock, 14x7, 5+2/+38mm Offset, 4x156, 132mm Centerbore, Machined - Raw, w/ BH-H20875</v>
      </c>
      <c r="BY665" s="83" t="s">
        <v>4044</v>
      </c>
      <c r="BZ665" s="83" t="s">
        <v>4045</v>
      </c>
      <c r="CA665" s="83" t="str">
        <f t="shared" si="75"/>
        <v>UTV (4XX)</v>
      </c>
    </row>
    <row r="666" spans="1:79" s="39" customFormat="1" ht="15" customHeight="1">
      <c r="A666" s="23">
        <f t="shared" si="60"/>
        <v>664</v>
      </c>
      <c r="B666" s="4" t="s">
        <v>84</v>
      </c>
      <c r="C666" s="105" t="s">
        <v>1089</v>
      </c>
      <c r="D666" s="3" t="s">
        <v>1147</v>
      </c>
      <c r="E666" s="94" t="str">
        <f>CONCATENATE(LEFT(D666,5),VLOOKUP(CONCATENATE(N666,"x",O666),'PART NUMBER GUIDE'!$B$9:$C$45,2,FALSE),VLOOKUP(CONCATENATE(P666, V666), 'PART NUMBER GUIDE'!$Q$6:$R$84, 2, FALSE),VLOOKUP(Y666,'PART NUMBER GUIDE'!$J$8:$K$37,2, FALSE),IF(U666="N/A",IF(ABS(S666)&lt;10,"0"&amp;ABS(S666),ABS(S666)),CONCATENATE(LEFT(U666,1),RIGHT(U666,1))), F666, G666)</f>
        <v>MR40147046552B</v>
      </c>
      <c r="F666" s="93" t="s">
        <v>1129</v>
      </c>
      <c r="G666" s="93"/>
      <c r="H666" s="81" t="s">
        <v>760</v>
      </c>
      <c r="I666" s="356">
        <v>41640</v>
      </c>
      <c r="J666" s="305" t="s">
        <v>1265</v>
      </c>
      <c r="K666" s="400">
        <v>320.5</v>
      </c>
      <c r="L666" s="95">
        <f t="shared" si="73"/>
        <v>320.5</v>
      </c>
      <c r="M666" s="402"/>
      <c r="N666" s="5">
        <v>14</v>
      </c>
      <c r="O666" s="79">
        <v>7</v>
      </c>
      <c r="P666" s="105" t="str">
        <f t="shared" si="91"/>
        <v>4x156</v>
      </c>
      <c r="Q666" s="5">
        <v>4</v>
      </c>
      <c r="R666" s="5">
        <v>156</v>
      </c>
      <c r="S666" s="5">
        <v>38</v>
      </c>
      <c r="T666" s="18">
        <v>5.3</v>
      </c>
      <c r="U666" s="5" t="s">
        <v>186</v>
      </c>
      <c r="V666" s="27">
        <v>132</v>
      </c>
      <c r="W666" s="6">
        <v>15.51</v>
      </c>
      <c r="X666" s="52">
        <v>1600</v>
      </c>
      <c r="Y666" s="81" t="s">
        <v>2309</v>
      </c>
      <c r="Z666" s="81" t="s">
        <v>3002</v>
      </c>
      <c r="AA666" s="369" t="str">
        <f t="shared" si="92"/>
        <v>14x7, 4x156, 38 OS</v>
      </c>
      <c r="AB666" s="2" t="s">
        <v>1626</v>
      </c>
      <c r="AC666" s="92">
        <f>_xlfn.IFNA(VLOOKUP(AB666,ACCESSORIES!F:K,6,FALSE),"N/A")</f>
        <v>22</v>
      </c>
      <c r="AD666" s="89" t="s">
        <v>85</v>
      </c>
      <c r="AE666" s="2" t="s">
        <v>85</v>
      </c>
      <c r="AF666" s="2" t="s">
        <v>3019</v>
      </c>
      <c r="AG666" s="2" t="s">
        <v>85</v>
      </c>
      <c r="AH666" s="9" t="str">
        <f>_xlfn.IFNA(VLOOKUP(AG666,ACCESSORIES!F:K,6,FALSE),"N/A")</f>
        <v>N/A</v>
      </c>
      <c r="AI666" s="83" t="s">
        <v>266</v>
      </c>
      <c r="AJ666" s="83" t="s">
        <v>85</v>
      </c>
      <c r="AK666" s="3" t="s">
        <v>85</v>
      </c>
      <c r="AL666" s="83" t="s">
        <v>85</v>
      </c>
      <c r="AM666" s="83">
        <v>14.1</v>
      </c>
      <c r="AN666" s="83">
        <v>190</v>
      </c>
      <c r="AO666" s="26">
        <v>3</v>
      </c>
      <c r="AP666" s="26">
        <v>3</v>
      </c>
      <c r="AQ666" s="26">
        <v>5</v>
      </c>
      <c r="AR666" s="26">
        <v>3</v>
      </c>
      <c r="AS666" s="26">
        <v>167</v>
      </c>
      <c r="AT666" s="26">
        <v>158</v>
      </c>
      <c r="AU666" s="86">
        <v>120</v>
      </c>
      <c r="AV666" s="55">
        <v>22</v>
      </c>
      <c r="AW666" s="55">
        <v>46.5</v>
      </c>
      <c r="AX666" s="55">
        <v>18</v>
      </c>
      <c r="AY666" s="3" t="s">
        <v>3357</v>
      </c>
      <c r="AZ666" s="104">
        <f>_xlfn.IFNA(VLOOKUP(AY666,ACCESSORIES!F:K,6,FALSE),"N/A")</f>
        <v>89.1</v>
      </c>
      <c r="BA666" s="3" t="s">
        <v>1522</v>
      </c>
      <c r="BB666" s="104">
        <f>_xlfn.IFNA(VLOOKUP(BA666,ACCESSORIES!F:K,6,FALSE),"N/A")</f>
        <v>11</v>
      </c>
      <c r="BC666" s="79">
        <v>19.47</v>
      </c>
      <c r="BD666" s="57">
        <v>16.7</v>
      </c>
      <c r="BE666" s="57">
        <v>16.7</v>
      </c>
      <c r="BF666" s="57">
        <v>9.9</v>
      </c>
      <c r="BG666" s="5">
        <v>48</v>
      </c>
      <c r="BH666" s="122" t="s">
        <v>3551</v>
      </c>
      <c r="BI666" s="51" t="s">
        <v>4217</v>
      </c>
      <c r="BJ666" s="83" t="s">
        <v>4233</v>
      </c>
      <c r="BK666" s="47" t="s">
        <v>5150</v>
      </c>
      <c r="BL666" s="47" t="s">
        <v>4272</v>
      </c>
      <c r="BM666" s="83" t="s">
        <v>5849</v>
      </c>
      <c r="BN666" s="83" t="s">
        <v>5850</v>
      </c>
      <c r="BO666" s="83" t="s">
        <v>5151</v>
      </c>
      <c r="BP666" s="83" t="s">
        <v>5851</v>
      </c>
      <c r="BQ666" s="83"/>
      <c r="BR666" s="83"/>
      <c r="BS666" s="83"/>
      <c r="BT666" s="351" t="s">
        <v>3847</v>
      </c>
      <c r="BU666" s="363" t="s">
        <v>3848</v>
      </c>
      <c r="BV666" s="351" t="s">
        <v>3849</v>
      </c>
      <c r="BW666" s="363" t="s">
        <v>3850</v>
      </c>
      <c r="BX666" s="96" t="str">
        <f t="shared" si="61"/>
        <v>MR401 UTV Beadlock, 14x7, 5+2/+38mm Offset, 4x156, 132mm Centerbore, Matte Black, w/ BH-H20875</v>
      </c>
      <c r="BY666" s="83" t="s">
        <v>4044</v>
      </c>
      <c r="BZ666" s="83" t="s">
        <v>4045</v>
      </c>
      <c r="CA666" s="83" t="str">
        <f t="shared" si="75"/>
        <v>UTV (4XX)</v>
      </c>
    </row>
    <row r="667" spans="1:79" s="39" customFormat="1" ht="15" customHeight="1">
      <c r="A667" s="23">
        <f t="shared" si="60"/>
        <v>665</v>
      </c>
      <c r="B667" s="4" t="s">
        <v>84</v>
      </c>
      <c r="C667" s="105" t="s">
        <v>1089</v>
      </c>
      <c r="D667" s="3" t="s">
        <v>1147</v>
      </c>
      <c r="E667" s="94" t="str">
        <f>CONCATENATE(LEFT(D667,5),VLOOKUP(CONCATENATE(N667,"x",O667),'PART NUMBER GUIDE'!$B$9:$C$45,2,FALSE),VLOOKUP(CONCATENATE(P667, V667), 'PART NUMBER GUIDE'!$Q$6:$R$84, 2, FALSE),VLOOKUP(Y667,'PART NUMBER GUIDE'!$J$8:$K$37,2, FALSE),IF(U667="N/A",IF(ABS(S667)&lt;10,"0"&amp;ABS(S667),ABS(S667)),CONCATENATE(LEFT(U667,1),RIGHT(U667,1))), F667, G667)</f>
        <v>MR40147046852B</v>
      </c>
      <c r="F667" s="93" t="s">
        <v>1129</v>
      </c>
      <c r="G667" s="93"/>
      <c r="H667" s="81" t="s">
        <v>1288</v>
      </c>
      <c r="I667" s="356">
        <v>41640</v>
      </c>
      <c r="J667" s="305" t="s">
        <v>1265</v>
      </c>
      <c r="K667" s="400">
        <v>320.5</v>
      </c>
      <c r="L667" s="95">
        <f t="shared" si="73"/>
        <v>320.5</v>
      </c>
      <c r="M667" s="402"/>
      <c r="N667" s="5">
        <v>14</v>
      </c>
      <c r="O667" s="79">
        <v>7</v>
      </c>
      <c r="P667" s="105" t="str">
        <f t="shared" si="91"/>
        <v>4x156</v>
      </c>
      <c r="Q667" s="5">
        <v>4</v>
      </c>
      <c r="R667" s="5">
        <v>156</v>
      </c>
      <c r="S667" s="3">
        <v>38</v>
      </c>
      <c r="T667" s="18">
        <v>5.3</v>
      </c>
      <c r="U667" s="5" t="s">
        <v>186</v>
      </c>
      <c r="V667" s="27">
        <v>132</v>
      </c>
      <c r="W667" s="6">
        <v>16.09</v>
      </c>
      <c r="X667" s="52">
        <v>1600</v>
      </c>
      <c r="Y667" s="81" t="s">
        <v>5829</v>
      </c>
      <c r="Z667" s="80" t="s">
        <v>3007</v>
      </c>
      <c r="AA667" s="369" t="str">
        <f t="shared" si="92"/>
        <v>14x7, 4x156, 38 OS</v>
      </c>
      <c r="AB667" s="2" t="s">
        <v>1626</v>
      </c>
      <c r="AC667" s="92">
        <f>_xlfn.IFNA(VLOOKUP(AB667,ACCESSORIES!F:K,6,FALSE),"N/A")</f>
        <v>22</v>
      </c>
      <c r="AD667" s="89" t="s">
        <v>85</v>
      </c>
      <c r="AE667" s="2" t="s">
        <v>85</v>
      </c>
      <c r="AF667" s="2" t="s">
        <v>3019</v>
      </c>
      <c r="AG667" s="2" t="s">
        <v>85</v>
      </c>
      <c r="AH667" s="9" t="str">
        <f>_xlfn.IFNA(VLOOKUP(AG667,ACCESSORIES!F:K,6,FALSE),"N/A")</f>
        <v>N/A</v>
      </c>
      <c r="AI667" s="83" t="s">
        <v>266</v>
      </c>
      <c r="AJ667" s="83" t="s">
        <v>85</v>
      </c>
      <c r="AK667" s="3" t="s">
        <v>85</v>
      </c>
      <c r="AL667" s="83" t="s">
        <v>85</v>
      </c>
      <c r="AM667" s="83">
        <v>14.1</v>
      </c>
      <c r="AN667" s="83">
        <v>190</v>
      </c>
      <c r="AO667" s="26">
        <v>3</v>
      </c>
      <c r="AP667" s="26">
        <v>3</v>
      </c>
      <c r="AQ667" s="26">
        <v>5</v>
      </c>
      <c r="AR667" s="26">
        <v>3</v>
      </c>
      <c r="AS667" s="26">
        <v>167</v>
      </c>
      <c r="AT667" s="26">
        <v>158</v>
      </c>
      <c r="AU667" s="86">
        <v>120</v>
      </c>
      <c r="AV667" s="55">
        <v>22</v>
      </c>
      <c r="AW667" s="55">
        <v>46.5</v>
      </c>
      <c r="AX667" s="55">
        <v>18</v>
      </c>
      <c r="AY667" s="3" t="s">
        <v>3357</v>
      </c>
      <c r="AZ667" s="104">
        <f>_xlfn.IFNA(VLOOKUP(AY667,ACCESSORIES!F:K,6,FALSE),"N/A")</f>
        <v>89.1</v>
      </c>
      <c r="BA667" s="3" t="s">
        <v>1522</v>
      </c>
      <c r="BB667" s="104">
        <f>_xlfn.IFNA(VLOOKUP(BA667,ACCESSORIES!F:K,6,FALSE),"N/A")</f>
        <v>11</v>
      </c>
      <c r="BC667" s="79">
        <v>19.73</v>
      </c>
      <c r="BD667" s="57">
        <v>16.7</v>
      </c>
      <c r="BE667" s="57">
        <v>16.7</v>
      </c>
      <c r="BF667" s="57">
        <v>9.9</v>
      </c>
      <c r="BG667" s="5">
        <v>48</v>
      </c>
      <c r="BH667" s="122" t="s">
        <v>3551</v>
      </c>
      <c r="BI667" s="51" t="s">
        <v>4217</v>
      </c>
      <c r="BJ667" s="83" t="s">
        <v>4233</v>
      </c>
      <c r="BK667" s="47" t="s">
        <v>5150</v>
      </c>
      <c r="BL667" s="47" t="s">
        <v>4272</v>
      </c>
      <c r="BM667" s="83" t="s">
        <v>5849</v>
      </c>
      <c r="BN667" s="83" t="s">
        <v>5850</v>
      </c>
      <c r="BO667" s="83" t="s">
        <v>5151</v>
      </c>
      <c r="BP667" s="83" t="s">
        <v>5851</v>
      </c>
      <c r="BQ667" s="83"/>
      <c r="BR667" s="83"/>
      <c r="BS667" s="83"/>
      <c r="BT667" s="351" t="s">
        <v>3851</v>
      </c>
      <c r="BU667" s="363" t="s">
        <v>3852</v>
      </c>
      <c r="BV667" s="351" t="s">
        <v>3853</v>
      </c>
      <c r="BW667" s="363" t="s">
        <v>3854</v>
      </c>
      <c r="BX667" s="96" t="str">
        <f t="shared" si="61"/>
        <v>MR401 UTV Beadlock, 14x7, 5+2/+38mm Offset, 4x156, 132mm Centerbore, Titanium - Matte Black Ring, w/ BH-H20875</v>
      </c>
      <c r="BY667" s="83" t="s">
        <v>4044</v>
      </c>
      <c r="BZ667" s="83" t="s">
        <v>4045</v>
      </c>
      <c r="CA667" s="83" t="str">
        <f t="shared" si="75"/>
        <v>UTV (4XX)</v>
      </c>
    </row>
    <row r="668" spans="1:79" s="39" customFormat="1" ht="15" customHeight="1">
      <c r="A668" s="23">
        <f t="shared" si="60"/>
        <v>666</v>
      </c>
      <c r="B668" s="4" t="s">
        <v>84</v>
      </c>
      <c r="C668" s="105" t="s">
        <v>1089</v>
      </c>
      <c r="D668" s="3" t="s">
        <v>1147</v>
      </c>
      <c r="E668" s="94" t="str">
        <f>CONCATENATE(LEFT(D668,5),VLOOKUP(CONCATENATE(N668,"x",O668),'PART NUMBER GUIDE'!$B$9:$C$45,2,FALSE),VLOOKUP(CONCATENATE(P668, V668), 'PART NUMBER GUIDE'!$Q$6:$R$84, 2, FALSE),VLOOKUP(Y668,'PART NUMBER GUIDE'!$J$8:$K$37,2, FALSE),IF(U668="N/A",IF(ABS(S668)&lt;10,"0"&amp;ABS(S668),ABS(S668)),CONCATENATE(LEFT(U668,1),RIGHT(U668,1))), F668, G668)</f>
        <v>MR40156047551B</v>
      </c>
      <c r="F668" s="93" t="s">
        <v>1129</v>
      </c>
      <c r="G668" s="93"/>
      <c r="H668" s="81" t="s">
        <v>2182</v>
      </c>
      <c r="I668" s="356">
        <v>43340</v>
      </c>
      <c r="J668" s="305" t="s">
        <v>1265</v>
      </c>
      <c r="K668" s="400">
        <v>371.5</v>
      </c>
      <c r="L668" s="95">
        <f t="shared" si="73"/>
        <v>371.5</v>
      </c>
      <c r="M668" s="402"/>
      <c r="N668" s="5">
        <v>15</v>
      </c>
      <c r="O668" s="79">
        <v>6</v>
      </c>
      <c r="P668" s="105" t="str">
        <f t="shared" si="91"/>
        <v>4x136</v>
      </c>
      <c r="Q668" s="5">
        <v>4</v>
      </c>
      <c r="R668" s="5">
        <v>136</v>
      </c>
      <c r="S668" s="5">
        <v>53</v>
      </c>
      <c r="T668" s="18">
        <v>5.4</v>
      </c>
      <c r="U668" s="5" t="s">
        <v>2181</v>
      </c>
      <c r="V668" s="18">
        <v>106</v>
      </c>
      <c r="W668" s="6">
        <v>19.690000000000001</v>
      </c>
      <c r="X668" s="52">
        <v>1600</v>
      </c>
      <c r="Y668" s="81" t="s">
        <v>2309</v>
      </c>
      <c r="Z668" s="81" t="s">
        <v>3002</v>
      </c>
      <c r="AA668" s="369" t="str">
        <f t="shared" si="92"/>
        <v>15x6, 4x136, 53 OS</v>
      </c>
      <c r="AB668" s="2" t="s">
        <v>1625</v>
      </c>
      <c r="AC668" s="92">
        <f>_xlfn.IFNA(VLOOKUP(AB668,ACCESSORIES!F:K,6,FALSE),"N/A")</f>
        <v>22</v>
      </c>
      <c r="AD668" s="89" t="s">
        <v>85</v>
      </c>
      <c r="AE668" s="2" t="s">
        <v>85</v>
      </c>
      <c r="AF668" s="2" t="s">
        <v>3016</v>
      </c>
      <c r="AG668" s="2" t="s">
        <v>85</v>
      </c>
      <c r="AH668" s="9" t="str">
        <f>_xlfn.IFNA(VLOOKUP(AG668,ACCESSORIES!F:K,6,FALSE),"N/A")</f>
        <v>N/A</v>
      </c>
      <c r="AI668" s="83" t="s">
        <v>266</v>
      </c>
      <c r="AJ668" s="83" t="s">
        <v>85</v>
      </c>
      <c r="AK668" s="3" t="s">
        <v>85</v>
      </c>
      <c r="AL668" s="83" t="s">
        <v>85</v>
      </c>
      <c r="AM668" s="83">
        <v>14.1</v>
      </c>
      <c r="AN668" s="83">
        <v>180</v>
      </c>
      <c r="AO668" s="26">
        <v>3</v>
      </c>
      <c r="AP668" s="26">
        <v>4.8</v>
      </c>
      <c r="AQ668" s="26">
        <v>4</v>
      </c>
      <c r="AR668" s="26">
        <v>4</v>
      </c>
      <c r="AS668" s="26">
        <v>175</v>
      </c>
      <c r="AT668" s="26">
        <v>161</v>
      </c>
      <c r="AU668" s="86">
        <v>100</v>
      </c>
      <c r="AV668" s="55">
        <v>24.5</v>
      </c>
      <c r="AW668" s="55">
        <v>46.5</v>
      </c>
      <c r="AX668" s="55">
        <v>5</v>
      </c>
      <c r="AY668" s="3" t="s">
        <v>3361</v>
      </c>
      <c r="AZ668" s="104">
        <f>_xlfn.IFNA(VLOOKUP(AY668,ACCESSORIES!F:K,6,FALSE),"N/A")</f>
        <v>101.2</v>
      </c>
      <c r="BA668" s="3" t="s">
        <v>1523</v>
      </c>
      <c r="BB668" s="104">
        <f>_xlfn.IFNA(VLOOKUP(BA668,ACCESSORIES!F:K,6,FALSE),"N/A")</f>
        <v>11</v>
      </c>
      <c r="BC668" s="79">
        <v>24.4</v>
      </c>
      <c r="BD668" s="57">
        <v>17.8</v>
      </c>
      <c r="BE668" s="57">
        <v>17.8</v>
      </c>
      <c r="BF668" s="57">
        <v>8.6</v>
      </c>
      <c r="BG668" s="5">
        <v>48</v>
      </c>
      <c r="BH668" s="122" t="s">
        <v>3551</v>
      </c>
      <c r="BI668" s="51" t="s">
        <v>4217</v>
      </c>
      <c r="BJ668" s="83" t="s">
        <v>4233</v>
      </c>
      <c r="BK668" s="47" t="s">
        <v>5150</v>
      </c>
      <c r="BL668" s="47" t="s">
        <v>4272</v>
      </c>
      <c r="BM668" s="83" t="s">
        <v>5849</v>
      </c>
      <c r="BN668" s="83" t="s">
        <v>5850</v>
      </c>
      <c r="BO668" s="83" t="s">
        <v>5151</v>
      </c>
      <c r="BP668" s="83" t="s">
        <v>5851</v>
      </c>
      <c r="BQ668" s="83"/>
      <c r="BR668" s="83"/>
      <c r="BS668" s="83"/>
      <c r="BT668" s="351" t="s">
        <v>4774</v>
      </c>
      <c r="BU668" s="363" t="s">
        <v>4773</v>
      </c>
      <c r="BV668" s="351" t="s">
        <v>4775</v>
      </c>
      <c r="BW668" s="363" t="s">
        <v>3850</v>
      </c>
      <c r="BX668" s="96" t="str">
        <f t="shared" si="61"/>
        <v>MR401 UTV Beadlock, 15x6, 5+1/+53mm Offset, 4x136, 106mm Centerbore, Matte Black, w/ BH-H24100</v>
      </c>
      <c r="BY668" s="83" t="s">
        <v>4044</v>
      </c>
      <c r="BZ668" s="83" t="s">
        <v>4045</v>
      </c>
      <c r="CA668" s="83" t="str">
        <f t="shared" si="75"/>
        <v>UTV (4XX)</v>
      </c>
    </row>
    <row r="669" spans="1:79" s="39" customFormat="1" ht="15" customHeight="1">
      <c r="A669" s="23">
        <f t="shared" si="60"/>
        <v>667</v>
      </c>
      <c r="B669" s="4" t="s">
        <v>84</v>
      </c>
      <c r="C669" s="105" t="s">
        <v>1089</v>
      </c>
      <c r="D669" s="3" t="s">
        <v>1147</v>
      </c>
      <c r="E669" s="94" t="str">
        <f>CONCATENATE(LEFT(D669,5),VLOOKUP(CONCATENATE(N669,"x",O669),'PART NUMBER GUIDE'!$B$9:$C$45,2,FALSE),VLOOKUP(CONCATENATE(P669, V669), 'PART NUMBER GUIDE'!$Q$6:$R$84, 2, FALSE),VLOOKUP(Y669,'PART NUMBER GUIDE'!$J$8:$K$37,2, FALSE),IF(U669="N/A",IF(ABS(S669)&lt;10,"0"&amp;ABS(S669),ABS(S669)),CONCATENATE(LEFT(U669,1),RIGHT(U669,1))), F669, G669)</f>
        <v>MR40156047851B</v>
      </c>
      <c r="F669" s="93" t="s">
        <v>1129</v>
      </c>
      <c r="G669" s="93"/>
      <c r="H669" s="81" t="s">
        <v>4929</v>
      </c>
      <c r="I669" s="356">
        <v>44134</v>
      </c>
      <c r="J669" s="87" t="s">
        <v>1265</v>
      </c>
      <c r="K669" s="400">
        <v>371.5</v>
      </c>
      <c r="L669" s="95">
        <f t="shared" si="73"/>
        <v>371.5</v>
      </c>
      <c r="M669" s="402"/>
      <c r="N669" s="5">
        <v>15</v>
      </c>
      <c r="O669" s="79">
        <v>6</v>
      </c>
      <c r="P669" s="105" t="str">
        <f t="shared" si="91"/>
        <v>4x136</v>
      </c>
      <c r="Q669" s="5">
        <v>4</v>
      </c>
      <c r="R669" s="5">
        <v>136</v>
      </c>
      <c r="S669" s="5">
        <v>53</v>
      </c>
      <c r="T669" s="18">
        <v>5.4</v>
      </c>
      <c r="U669" s="5" t="s">
        <v>2181</v>
      </c>
      <c r="V669" s="18">
        <v>106</v>
      </c>
      <c r="W669" s="6">
        <v>19</v>
      </c>
      <c r="X669" s="52">
        <v>1600</v>
      </c>
      <c r="Y669" s="81" t="s">
        <v>5829</v>
      </c>
      <c r="Z669" s="80" t="s">
        <v>3007</v>
      </c>
      <c r="AA669" s="369" t="str">
        <f t="shared" si="92"/>
        <v>15x6, 4x136, 53 OS</v>
      </c>
      <c r="AB669" s="2" t="s">
        <v>1625</v>
      </c>
      <c r="AC669" s="92">
        <f>_xlfn.IFNA(VLOOKUP(AB669,ACCESSORIES!F:K,6,FALSE),"N/A")</f>
        <v>22</v>
      </c>
      <c r="AD669" s="89" t="s">
        <v>85</v>
      </c>
      <c r="AE669" s="2" t="s">
        <v>85</v>
      </c>
      <c r="AF669" s="2" t="s">
        <v>3016</v>
      </c>
      <c r="AG669" s="2" t="s">
        <v>85</v>
      </c>
      <c r="AH669" s="9" t="str">
        <f>_xlfn.IFNA(VLOOKUP(AG669,ACCESSORIES!F:K,6,FALSE),"N/A")</f>
        <v>N/A</v>
      </c>
      <c r="AI669" s="83" t="s">
        <v>266</v>
      </c>
      <c r="AJ669" s="83" t="s">
        <v>85</v>
      </c>
      <c r="AK669" s="3" t="s">
        <v>85</v>
      </c>
      <c r="AL669" s="83" t="s">
        <v>85</v>
      </c>
      <c r="AM669" s="83">
        <v>14.1</v>
      </c>
      <c r="AN669" s="83">
        <v>180</v>
      </c>
      <c r="AO669" s="26">
        <v>3</v>
      </c>
      <c r="AP669" s="26">
        <v>4.8</v>
      </c>
      <c r="AQ669" s="26">
        <v>4</v>
      </c>
      <c r="AR669" s="26">
        <v>4</v>
      </c>
      <c r="AS669" s="26">
        <v>175</v>
      </c>
      <c r="AT669" s="26">
        <v>161</v>
      </c>
      <c r="AU669" s="86">
        <v>100</v>
      </c>
      <c r="AV669" s="55">
        <v>24.5</v>
      </c>
      <c r="AW669" s="55">
        <v>46.5</v>
      </c>
      <c r="AX669" s="55">
        <v>5</v>
      </c>
      <c r="AY669" s="3" t="s">
        <v>3361</v>
      </c>
      <c r="AZ669" s="104">
        <f>_xlfn.IFNA(VLOOKUP(AY669,ACCESSORIES!F:K,6,FALSE),"N/A")</f>
        <v>101.2</v>
      </c>
      <c r="BA669" s="3" t="s">
        <v>1523</v>
      </c>
      <c r="BB669" s="104">
        <f>_xlfn.IFNA(VLOOKUP(BA669,ACCESSORIES!F:K,6,FALSE),"N/A")</f>
        <v>11</v>
      </c>
      <c r="BC669" s="79">
        <v>22.34</v>
      </c>
      <c r="BD669" s="57">
        <v>17.8</v>
      </c>
      <c r="BE669" s="57">
        <v>17.8</v>
      </c>
      <c r="BF669" s="57">
        <v>8.6</v>
      </c>
      <c r="BG669" s="5">
        <v>48</v>
      </c>
      <c r="BH669" s="122" t="s">
        <v>3551</v>
      </c>
      <c r="BI669" s="51" t="s">
        <v>4217</v>
      </c>
      <c r="BJ669" s="83" t="s">
        <v>4233</v>
      </c>
      <c r="BK669" s="47" t="s">
        <v>5150</v>
      </c>
      <c r="BL669" s="47" t="s">
        <v>4272</v>
      </c>
      <c r="BM669" s="83" t="s">
        <v>5849</v>
      </c>
      <c r="BN669" s="83" t="s">
        <v>5850</v>
      </c>
      <c r="BO669" s="83" t="s">
        <v>5151</v>
      </c>
      <c r="BP669" s="83" t="s">
        <v>5851</v>
      </c>
      <c r="BQ669" s="83"/>
      <c r="BR669" s="83"/>
      <c r="BS669" s="83"/>
      <c r="BT669" s="351" t="s">
        <v>3851</v>
      </c>
      <c r="BU669" s="363" t="s">
        <v>3852</v>
      </c>
      <c r="BV669" s="351" t="s">
        <v>3853</v>
      </c>
      <c r="BW669" s="363" t="s">
        <v>3854</v>
      </c>
      <c r="BX669" s="96" t="str">
        <f t="shared" si="61"/>
        <v>MR401 UTV Beadlock, 15x6, 5+1/+53mm Offset, 4x136, 106mm Centerbore, Titanium - Matte Black Ring, w/ BH-H24100</v>
      </c>
      <c r="BY669" s="83" t="s">
        <v>4044</v>
      </c>
      <c r="BZ669" s="83" t="s">
        <v>4045</v>
      </c>
      <c r="CA669" s="83" t="str">
        <f t="shared" si="75"/>
        <v>UTV (4XX)</v>
      </c>
    </row>
    <row r="670" spans="1:79" s="39" customFormat="1" ht="15" customHeight="1">
      <c r="A670" s="23">
        <f t="shared" si="60"/>
        <v>668</v>
      </c>
      <c r="B670" s="4" t="s">
        <v>84</v>
      </c>
      <c r="C670" s="105" t="s">
        <v>1089</v>
      </c>
      <c r="D670" s="3" t="s">
        <v>1147</v>
      </c>
      <c r="E670" s="94" t="str">
        <f>CONCATENATE(LEFT(D670,5),VLOOKUP(CONCATENATE(N670,"x",O670),'PART NUMBER GUIDE'!$B$9:$C$45,2,FALSE),VLOOKUP(CONCATENATE(P670, V670), 'PART NUMBER GUIDE'!$Q$6:$R$84, 2, FALSE),VLOOKUP(Y670,'PART NUMBER GUIDE'!$J$8:$K$37,2, FALSE),IF(U670="N/A",IF(ABS(S670)&lt;10,"0"&amp;ABS(S670),ABS(S670)),CONCATENATE(LEFT(U670,1),RIGHT(U670,1))), F670, G670)</f>
        <v>MR40156046551B</v>
      </c>
      <c r="F670" s="93" t="s">
        <v>1129</v>
      </c>
      <c r="G670" s="93"/>
      <c r="H670" s="81" t="s">
        <v>2183</v>
      </c>
      <c r="I670" s="356">
        <v>43340</v>
      </c>
      <c r="J670" s="305" t="s">
        <v>1265</v>
      </c>
      <c r="K670" s="400">
        <v>371.5</v>
      </c>
      <c r="L670" s="95">
        <f t="shared" si="73"/>
        <v>371.5</v>
      </c>
      <c r="M670" s="402"/>
      <c r="N670" s="5">
        <v>15</v>
      </c>
      <c r="O670" s="79">
        <v>6</v>
      </c>
      <c r="P670" s="105" t="str">
        <f t="shared" si="91"/>
        <v>4x156</v>
      </c>
      <c r="Q670" s="5">
        <v>4</v>
      </c>
      <c r="R670" s="5">
        <v>156</v>
      </c>
      <c r="S670" s="5">
        <v>53</v>
      </c>
      <c r="T670" s="18">
        <v>5.4</v>
      </c>
      <c r="U670" s="5" t="s">
        <v>2181</v>
      </c>
      <c r="V670" s="18">
        <v>132</v>
      </c>
      <c r="W670" s="6">
        <v>19.329999999999998</v>
      </c>
      <c r="X670" s="52">
        <v>1600</v>
      </c>
      <c r="Y670" s="81" t="s">
        <v>2309</v>
      </c>
      <c r="Z670" s="81" t="s">
        <v>3002</v>
      </c>
      <c r="AA670" s="369" t="str">
        <f t="shared" si="92"/>
        <v>15x6, 4x156, 53 OS</v>
      </c>
      <c r="AB670" s="2" t="s">
        <v>1626</v>
      </c>
      <c r="AC670" s="92">
        <f>_xlfn.IFNA(VLOOKUP(AB670,ACCESSORIES!F:K,6,FALSE),"N/A")</f>
        <v>22</v>
      </c>
      <c r="AD670" s="89" t="s">
        <v>85</v>
      </c>
      <c r="AE670" s="2" t="s">
        <v>85</v>
      </c>
      <c r="AF670" s="2" t="s">
        <v>3019</v>
      </c>
      <c r="AG670" s="2" t="s">
        <v>85</v>
      </c>
      <c r="AH670" s="9" t="str">
        <f>_xlfn.IFNA(VLOOKUP(AG670,ACCESSORIES!F:K,6,FALSE),"N/A")</f>
        <v>N/A</v>
      </c>
      <c r="AI670" s="83" t="s">
        <v>266</v>
      </c>
      <c r="AJ670" s="83" t="s">
        <v>85</v>
      </c>
      <c r="AK670" s="3" t="s">
        <v>85</v>
      </c>
      <c r="AL670" s="83" t="s">
        <v>85</v>
      </c>
      <c r="AM670" s="83">
        <v>14.1</v>
      </c>
      <c r="AN670" s="83">
        <v>180</v>
      </c>
      <c r="AO670" s="26">
        <v>3</v>
      </c>
      <c r="AP670" s="26">
        <v>4.8</v>
      </c>
      <c r="AQ670" s="26">
        <v>4</v>
      </c>
      <c r="AR670" s="26">
        <v>4</v>
      </c>
      <c r="AS670" s="26">
        <v>175</v>
      </c>
      <c r="AT670" s="26">
        <v>161</v>
      </c>
      <c r="AU670" s="86">
        <v>120</v>
      </c>
      <c r="AV670" s="55">
        <v>22</v>
      </c>
      <c r="AW670" s="55">
        <v>46.5</v>
      </c>
      <c r="AX670" s="55">
        <v>5</v>
      </c>
      <c r="AY670" s="3" t="s">
        <v>3361</v>
      </c>
      <c r="AZ670" s="104">
        <f>_xlfn.IFNA(VLOOKUP(AY670,ACCESSORIES!F:K,6,FALSE),"N/A")</f>
        <v>101.2</v>
      </c>
      <c r="BA670" s="3" t="s">
        <v>1523</v>
      </c>
      <c r="BB670" s="104">
        <f>_xlfn.IFNA(VLOOKUP(BA670,ACCESSORIES!F:K,6,FALSE),"N/A")</f>
        <v>11</v>
      </c>
      <c r="BC670" s="79">
        <v>23.85</v>
      </c>
      <c r="BD670" s="57">
        <v>17.8</v>
      </c>
      <c r="BE670" s="57">
        <v>17.8</v>
      </c>
      <c r="BF670" s="57">
        <v>8.6</v>
      </c>
      <c r="BG670" s="5">
        <v>48</v>
      </c>
      <c r="BH670" s="122" t="s">
        <v>3551</v>
      </c>
      <c r="BI670" s="51" t="s">
        <v>4217</v>
      </c>
      <c r="BJ670" s="83" t="s">
        <v>4233</v>
      </c>
      <c r="BK670" s="47" t="s">
        <v>5150</v>
      </c>
      <c r="BL670" s="47" t="s">
        <v>4272</v>
      </c>
      <c r="BM670" s="83" t="s">
        <v>5849</v>
      </c>
      <c r="BN670" s="83" t="s">
        <v>5850</v>
      </c>
      <c r="BO670" s="83" t="s">
        <v>5151</v>
      </c>
      <c r="BP670" s="83" t="s">
        <v>5851</v>
      </c>
      <c r="BQ670" s="83"/>
      <c r="BR670" s="83"/>
      <c r="BS670" s="83"/>
      <c r="BT670" s="351" t="s">
        <v>4774</v>
      </c>
      <c r="BU670" s="363" t="s">
        <v>4773</v>
      </c>
      <c r="BV670" s="351" t="s">
        <v>4775</v>
      </c>
      <c r="BW670" s="363" t="s">
        <v>3850</v>
      </c>
      <c r="BX670" s="96" t="str">
        <f t="shared" si="61"/>
        <v>MR401 UTV Beadlock, 15x6, 5+1/+53mm Offset, 4x156, 132mm Centerbore, Matte Black, w/ BH-H24100</v>
      </c>
      <c r="BY670" s="83" t="s">
        <v>4044</v>
      </c>
      <c r="BZ670" s="83" t="s">
        <v>4045</v>
      </c>
      <c r="CA670" s="83" t="str">
        <f t="shared" si="75"/>
        <v>UTV (4XX)</v>
      </c>
    </row>
    <row r="671" spans="1:79" s="39" customFormat="1" ht="15" customHeight="1">
      <c r="A671" s="23">
        <f t="shared" ref="A671:A730" si="116">ROW(B671)-2</f>
        <v>669</v>
      </c>
      <c r="B671" s="4" t="s">
        <v>84</v>
      </c>
      <c r="C671" s="105" t="s">
        <v>1089</v>
      </c>
      <c r="D671" s="3" t="s">
        <v>1147</v>
      </c>
      <c r="E671" s="94" t="str">
        <f>CONCATENATE(LEFT(D671,5),VLOOKUP(CONCATENATE(N671,"x",O671),'PART NUMBER GUIDE'!$B$9:$C$45,2,FALSE),VLOOKUP(CONCATENATE(P671, V671), 'PART NUMBER GUIDE'!$Q$6:$R$84, 2, FALSE),VLOOKUP(Y671,'PART NUMBER GUIDE'!$J$8:$K$37,2, FALSE),IF(U671="N/A",IF(ABS(S671)&lt;10,"0"&amp;ABS(S671),ABS(S671)),CONCATENATE(LEFT(U671,1),RIGHT(U671,1))), F671, G671)</f>
        <v>MR40156046851B</v>
      </c>
      <c r="F671" s="93" t="s">
        <v>1129</v>
      </c>
      <c r="G671" s="93"/>
      <c r="H671" s="81" t="s">
        <v>4928</v>
      </c>
      <c r="I671" s="356">
        <v>44134</v>
      </c>
      <c r="J671" s="87" t="s">
        <v>1265</v>
      </c>
      <c r="K671" s="400">
        <v>371.5</v>
      </c>
      <c r="L671" s="95">
        <f t="shared" si="73"/>
        <v>371.5</v>
      </c>
      <c r="M671" s="402"/>
      <c r="N671" s="5">
        <v>15</v>
      </c>
      <c r="O671" s="79">
        <v>6</v>
      </c>
      <c r="P671" s="105" t="str">
        <f t="shared" si="91"/>
        <v>4x156</v>
      </c>
      <c r="Q671" s="5">
        <v>4</v>
      </c>
      <c r="R671" s="5">
        <v>156</v>
      </c>
      <c r="S671" s="5">
        <v>53</v>
      </c>
      <c r="T671" s="18">
        <v>5.4</v>
      </c>
      <c r="U671" s="5" t="s">
        <v>2181</v>
      </c>
      <c r="V671" s="18">
        <v>132</v>
      </c>
      <c r="W671" s="6">
        <v>18.11</v>
      </c>
      <c r="X671" s="52">
        <v>1600</v>
      </c>
      <c r="Y671" s="81" t="s">
        <v>5829</v>
      </c>
      <c r="Z671" s="80" t="s">
        <v>3007</v>
      </c>
      <c r="AA671" s="369" t="str">
        <f t="shared" si="92"/>
        <v>15x6, 4x156, 53 OS</v>
      </c>
      <c r="AB671" s="2" t="s">
        <v>1626</v>
      </c>
      <c r="AC671" s="92">
        <f>_xlfn.IFNA(VLOOKUP(AB671,ACCESSORIES!F:K,6,FALSE),"N/A")</f>
        <v>22</v>
      </c>
      <c r="AD671" s="89" t="s">
        <v>85</v>
      </c>
      <c r="AE671" s="2" t="s">
        <v>85</v>
      </c>
      <c r="AF671" s="2" t="s">
        <v>3019</v>
      </c>
      <c r="AG671" s="2" t="s">
        <v>85</v>
      </c>
      <c r="AH671" s="9" t="str">
        <f>_xlfn.IFNA(VLOOKUP(AG671,ACCESSORIES!F:K,6,FALSE),"N/A")</f>
        <v>N/A</v>
      </c>
      <c r="AI671" s="83" t="s">
        <v>266</v>
      </c>
      <c r="AJ671" s="83" t="s">
        <v>85</v>
      </c>
      <c r="AK671" s="3" t="s">
        <v>85</v>
      </c>
      <c r="AL671" s="83" t="s">
        <v>85</v>
      </c>
      <c r="AM671" s="83">
        <v>14.1</v>
      </c>
      <c r="AN671" s="83">
        <v>180</v>
      </c>
      <c r="AO671" s="26">
        <v>3</v>
      </c>
      <c r="AP671" s="26">
        <v>4.8</v>
      </c>
      <c r="AQ671" s="26">
        <v>4</v>
      </c>
      <c r="AR671" s="26">
        <v>4</v>
      </c>
      <c r="AS671" s="26">
        <v>175</v>
      </c>
      <c r="AT671" s="26">
        <v>161</v>
      </c>
      <c r="AU671" s="86">
        <v>120</v>
      </c>
      <c r="AV671" s="55">
        <v>22</v>
      </c>
      <c r="AW671" s="55">
        <v>46.5</v>
      </c>
      <c r="AX671" s="55">
        <v>5</v>
      </c>
      <c r="AY671" s="3" t="s">
        <v>3361</v>
      </c>
      <c r="AZ671" s="104">
        <f>_xlfn.IFNA(VLOOKUP(AY671,ACCESSORIES!F:K,6,FALSE),"N/A")</f>
        <v>101.2</v>
      </c>
      <c r="BA671" s="3" t="s">
        <v>1523</v>
      </c>
      <c r="BB671" s="104">
        <f>_xlfn.IFNA(VLOOKUP(BA671,ACCESSORIES!F:K,6,FALSE),"N/A")</f>
        <v>11</v>
      </c>
      <c r="BC671" s="79">
        <v>22.34</v>
      </c>
      <c r="BD671" s="57">
        <v>17.8</v>
      </c>
      <c r="BE671" s="57">
        <v>17.8</v>
      </c>
      <c r="BF671" s="57">
        <v>8.6</v>
      </c>
      <c r="BG671" s="5">
        <v>48</v>
      </c>
      <c r="BH671" s="122" t="s">
        <v>3551</v>
      </c>
      <c r="BI671" s="51" t="s">
        <v>4217</v>
      </c>
      <c r="BJ671" s="83" t="s">
        <v>4233</v>
      </c>
      <c r="BK671" s="47" t="s">
        <v>5150</v>
      </c>
      <c r="BL671" s="47" t="s">
        <v>4272</v>
      </c>
      <c r="BM671" s="83" t="s">
        <v>5849</v>
      </c>
      <c r="BN671" s="83" t="s">
        <v>5850</v>
      </c>
      <c r="BO671" s="83" t="s">
        <v>5151</v>
      </c>
      <c r="BP671" s="83" t="s">
        <v>5851</v>
      </c>
      <c r="BQ671" s="83"/>
      <c r="BR671" s="83"/>
      <c r="BS671" s="83"/>
      <c r="BT671" s="351" t="s">
        <v>3851</v>
      </c>
      <c r="BU671" s="363" t="s">
        <v>3852</v>
      </c>
      <c r="BV671" s="351" t="s">
        <v>3853</v>
      </c>
      <c r="BW671" s="363" t="s">
        <v>3854</v>
      </c>
      <c r="BX671" s="96" t="str">
        <f t="shared" ref="BX671:BX730" si="117">CONCATENATE(IF(J671="Closeout","CLOSEOUT - ",""),D671,", ",N671,"x",O671,", ",IF(U671="N/A","",CONCATENATE(U671,"/")),IF(S671&gt;0,CONCATENATE("+",S671),S671),"mm Offset, ",P671,", ",V671,"mm Centerbore, ",PROPER(Y671),IF(G671="R",", Race Drilled",""),"",IF(BA671="N/A","",CONCATENATE(", w/ ",BA671)))</f>
        <v>MR401 UTV Beadlock, 15x6, 5+1/+53mm Offset, 4x156, 132mm Centerbore, Titanium - Matte Black Ring, w/ BH-H24100</v>
      </c>
      <c r="BY671" s="83" t="s">
        <v>4044</v>
      </c>
      <c r="BZ671" s="83" t="s">
        <v>4045</v>
      </c>
      <c r="CA671" s="83" t="str">
        <f t="shared" si="75"/>
        <v>UTV (4XX)</v>
      </c>
    </row>
    <row r="672" spans="1:79" s="39" customFormat="1" ht="15" customHeight="1">
      <c r="A672" s="23">
        <f t="shared" si="116"/>
        <v>670</v>
      </c>
      <c r="B672" s="4" t="s">
        <v>84</v>
      </c>
      <c r="C672" s="105" t="s">
        <v>1089</v>
      </c>
      <c r="D672" s="3" t="s">
        <v>1147</v>
      </c>
      <c r="E672" s="94" t="str">
        <f>CONCATENATE(LEFT(D672,5),VLOOKUP(CONCATENATE(N672,"x",O672),'PART NUMBER GUIDE'!$B$9:$C$45,2,FALSE),VLOOKUP(CONCATENATE(P672, V672), 'PART NUMBER GUIDE'!$Q$6:$R$84, 2, FALSE),VLOOKUP(Y672,'PART NUMBER GUIDE'!$J$8:$K$37,2, FALSE),IF(U672="N/A",IF(ABS(S672)&lt;10,"0"&amp;ABS(S672),ABS(S672)),CONCATENATE(LEFT(U672,1),RIGHT(U672,1))), F672, G672)</f>
        <v>MR40156012551B</v>
      </c>
      <c r="F672" s="93" t="s">
        <v>1129</v>
      </c>
      <c r="G672" s="93"/>
      <c r="H672" s="81" t="s">
        <v>5090</v>
      </c>
      <c r="I672" s="356">
        <v>44210</v>
      </c>
      <c r="J672" s="305" t="s">
        <v>1265</v>
      </c>
      <c r="K672" s="400">
        <v>371.5</v>
      </c>
      <c r="L672" s="95">
        <f t="shared" si="73"/>
        <v>371.5</v>
      </c>
      <c r="M672" s="402"/>
      <c r="N672" s="5">
        <v>15</v>
      </c>
      <c r="O672" s="79">
        <v>6</v>
      </c>
      <c r="P672" s="105" t="str">
        <f t="shared" si="91"/>
        <v>5x4.5</v>
      </c>
      <c r="Q672" s="5">
        <v>5</v>
      </c>
      <c r="R672" s="5">
        <v>4.5</v>
      </c>
      <c r="S672" s="5">
        <v>49</v>
      </c>
      <c r="T672" s="18">
        <v>5.2</v>
      </c>
      <c r="U672" s="5" t="s">
        <v>2181</v>
      </c>
      <c r="V672" s="18">
        <v>72</v>
      </c>
      <c r="W672" s="85">
        <v>20.21</v>
      </c>
      <c r="X672" s="52">
        <v>1600</v>
      </c>
      <c r="Y672" s="81" t="s">
        <v>2309</v>
      </c>
      <c r="Z672" s="80" t="s">
        <v>3002</v>
      </c>
      <c r="AA672" s="369" t="str">
        <f t="shared" si="92"/>
        <v>15x6, 5x4.5, 49 OS</v>
      </c>
      <c r="AB672" s="2" t="s">
        <v>5301</v>
      </c>
      <c r="AC672" s="92">
        <f>_xlfn.IFNA(VLOOKUP(AB672,ACCESSORIES!F:K,6,FALSE),"N/A")</f>
        <v>22</v>
      </c>
      <c r="AD672" s="89" t="s">
        <v>85</v>
      </c>
      <c r="AE672" s="2" t="s">
        <v>85</v>
      </c>
      <c r="AF672" s="2" t="s">
        <v>3098</v>
      </c>
      <c r="AG672" s="2" t="s">
        <v>85</v>
      </c>
      <c r="AH672" s="9" t="str">
        <f>_xlfn.IFNA(VLOOKUP(AG672,ACCESSORIES!F:K,6,FALSE),"N/A")</f>
        <v>N/A</v>
      </c>
      <c r="AI672" s="83" t="s">
        <v>266</v>
      </c>
      <c r="AJ672" s="83" t="s">
        <v>85</v>
      </c>
      <c r="AK672" s="3" t="s">
        <v>85</v>
      </c>
      <c r="AL672" s="83" t="s">
        <v>85</v>
      </c>
      <c r="AM672" s="83">
        <v>14.1</v>
      </c>
      <c r="AN672" s="83">
        <v>145</v>
      </c>
      <c r="AO672" s="26">
        <v>7</v>
      </c>
      <c r="AP672" s="26">
        <v>8</v>
      </c>
      <c r="AQ672" s="26">
        <v>8</v>
      </c>
      <c r="AR672" s="26">
        <v>4</v>
      </c>
      <c r="AS672" s="26">
        <v>176</v>
      </c>
      <c r="AT672" s="26">
        <v>161</v>
      </c>
      <c r="AU672" s="86">
        <v>72</v>
      </c>
      <c r="AV672" s="55">
        <v>31.6</v>
      </c>
      <c r="AW672" s="55">
        <v>43</v>
      </c>
      <c r="AX672" s="55">
        <v>0</v>
      </c>
      <c r="AY672" s="3" t="s">
        <v>3361</v>
      </c>
      <c r="AZ672" s="104">
        <f>_xlfn.IFNA(VLOOKUP(AY672,ACCESSORIES!F:K,6,FALSE),"N/A")</f>
        <v>101.2</v>
      </c>
      <c r="BA672" s="3" t="s">
        <v>1523</v>
      </c>
      <c r="BB672" s="104">
        <f>_xlfn.IFNA(VLOOKUP(BA672,ACCESSORIES!F:K,6,FALSE),"N/A")</f>
        <v>11</v>
      </c>
      <c r="BC672" s="79">
        <v>24.4</v>
      </c>
      <c r="BD672" s="57">
        <v>17.8</v>
      </c>
      <c r="BE672" s="57">
        <v>17.8</v>
      </c>
      <c r="BF672" s="57">
        <v>8.6</v>
      </c>
      <c r="BG672" s="5">
        <v>48</v>
      </c>
      <c r="BH672" s="122" t="s">
        <v>3551</v>
      </c>
      <c r="BI672" s="51" t="s">
        <v>4217</v>
      </c>
      <c r="BJ672" s="83" t="s">
        <v>4233</v>
      </c>
      <c r="BK672" s="47" t="s">
        <v>5150</v>
      </c>
      <c r="BL672" s="47" t="s">
        <v>4272</v>
      </c>
      <c r="BM672" s="83" t="s">
        <v>5849</v>
      </c>
      <c r="BN672" s="83" t="s">
        <v>5850</v>
      </c>
      <c r="BO672" s="83" t="s">
        <v>5151</v>
      </c>
      <c r="BP672" s="83" t="s">
        <v>5851</v>
      </c>
      <c r="BQ672" s="83"/>
      <c r="BR672" s="83"/>
      <c r="BS672" s="83"/>
      <c r="BT672" s="351"/>
      <c r="BU672" s="425"/>
      <c r="BV672" s="351"/>
      <c r="BW672" s="425"/>
      <c r="BX672" s="96" t="str">
        <f t="shared" si="117"/>
        <v>MR401 UTV Beadlock, 15x6, 5+1/+49mm Offset, 5x4.5, 72mm Centerbore, Matte Black, w/ BH-H24100</v>
      </c>
      <c r="BY672" s="83" t="s">
        <v>4044</v>
      </c>
      <c r="BZ672" s="83" t="s">
        <v>4045</v>
      </c>
      <c r="CA672" s="83" t="str">
        <f t="shared" si="75"/>
        <v>UTV (4XX)</v>
      </c>
    </row>
    <row r="673" spans="1:79" s="39" customFormat="1" ht="15" customHeight="1">
      <c r="A673" s="23">
        <f t="shared" si="116"/>
        <v>671</v>
      </c>
      <c r="B673" s="4" t="s">
        <v>84</v>
      </c>
      <c r="C673" s="105" t="s">
        <v>1089</v>
      </c>
      <c r="D673" s="3" t="s">
        <v>1147</v>
      </c>
      <c r="E673" s="94" t="str">
        <f>CONCATENATE(LEFT(D673,5),VLOOKUP(CONCATENATE(N673,"x",O673),'PART NUMBER GUIDE'!$B$9:$C$45,2,FALSE),VLOOKUP(CONCATENATE(P673, V673), 'PART NUMBER GUIDE'!$Q$6:$R$84, 2, FALSE),VLOOKUP(Y673,'PART NUMBER GUIDE'!$J$8:$K$37,2, FALSE),IF(U673="N/A",IF(ABS(S673)&lt;10,"0"&amp;ABS(S673),ABS(S673)),CONCATENATE(LEFT(U673,1),RIGHT(U673,1))), F673, G673)</f>
        <v>MR40156012851B</v>
      </c>
      <c r="F673" s="93" t="s">
        <v>1129</v>
      </c>
      <c r="G673" s="93"/>
      <c r="H673" s="81" t="s">
        <v>5091</v>
      </c>
      <c r="I673" s="356">
        <v>44210</v>
      </c>
      <c r="J673" s="305" t="s">
        <v>1265</v>
      </c>
      <c r="K673" s="400">
        <v>371.5</v>
      </c>
      <c r="L673" s="95">
        <f t="shared" si="73"/>
        <v>371.5</v>
      </c>
      <c r="M673" s="402"/>
      <c r="N673" s="5">
        <v>15</v>
      </c>
      <c r="O673" s="79">
        <v>6</v>
      </c>
      <c r="P673" s="105" t="str">
        <f t="shared" si="91"/>
        <v>5x4.5</v>
      </c>
      <c r="Q673" s="5">
        <v>5</v>
      </c>
      <c r="R673" s="5">
        <v>4.5</v>
      </c>
      <c r="S673" s="5">
        <v>49</v>
      </c>
      <c r="T673" s="18">
        <v>5.2</v>
      </c>
      <c r="U673" s="5" t="s">
        <v>2181</v>
      </c>
      <c r="V673" s="18">
        <v>72</v>
      </c>
      <c r="W673" s="85">
        <v>20.21</v>
      </c>
      <c r="X673" s="52">
        <v>1600</v>
      </c>
      <c r="Y673" s="81" t="s">
        <v>5829</v>
      </c>
      <c r="Z673" s="80" t="s">
        <v>3007</v>
      </c>
      <c r="AA673" s="369" t="str">
        <f t="shared" si="92"/>
        <v>15x6, 5x4.5, 49 OS</v>
      </c>
      <c r="AB673" s="2" t="s">
        <v>5301</v>
      </c>
      <c r="AC673" s="92">
        <f>_xlfn.IFNA(VLOOKUP(AB673,ACCESSORIES!F:K,6,FALSE),"N/A")</f>
        <v>22</v>
      </c>
      <c r="AD673" s="89" t="s">
        <v>85</v>
      </c>
      <c r="AE673" s="2" t="s">
        <v>85</v>
      </c>
      <c r="AF673" s="2" t="s">
        <v>3098</v>
      </c>
      <c r="AG673" s="2" t="s">
        <v>85</v>
      </c>
      <c r="AH673" s="9" t="str">
        <f>_xlfn.IFNA(VLOOKUP(AG673,ACCESSORIES!F:K,6,FALSE),"N/A")</f>
        <v>N/A</v>
      </c>
      <c r="AI673" s="83" t="s">
        <v>266</v>
      </c>
      <c r="AJ673" s="83" t="s">
        <v>85</v>
      </c>
      <c r="AK673" s="3" t="s">
        <v>85</v>
      </c>
      <c r="AL673" s="83" t="s">
        <v>85</v>
      </c>
      <c r="AM673" s="83">
        <v>14.1</v>
      </c>
      <c r="AN673" s="83">
        <v>145</v>
      </c>
      <c r="AO673" s="26">
        <v>7</v>
      </c>
      <c r="AP673" s="26">
        <v>8</v>
      </c>
      <c r="AQ673" s="26">
        <v>8</v>
      </c>
      <c r="AR673" s="26">
        <v>4</v>
      </c>
      <c r="AS673" s="26">
        <v>176</v>
      </c>
      <c r="AT673" s="26">
        <v>161</v>
      </c>
      <c r="AU673" s="86">
        <v>72</v>
      </c>
      <c r="AV673" s="55">
        <v>31.6</v>
      </c>
      <c r="AW673" s="55">
        <v>43</v>
      </c>
      <c r="AX673" s="55">
        <v>0</v>
      </c>
      <c r="AY673" s="3" t="s">
        <v>3361</v>
      </c>
      <c r="AZ673" s="104">
        <f>_xlfn.IFNA(VLOOKUP(AY673,ACCESSORIES!F:K,6,FALSE),"N/A")</f>
        <v>101.2</v>
      </c>
      <c r="BA673" s="3" t="s">
        <v>1523</v>
      </c>
      <c r="BB673" s="104">
        <f>_xlfn.IFNA(VLOOKUP(BA673,ACCESSORIES!F:K,6,FALSE),"N/A")</f>
        <v>11</v>
      </c>
      <c r="BC673" s="79">
        <v>24.4</v>
      </c>
      <c r="BD673" s="57">
        <v>17.8</v>
      </c>
      <c r="BE673" s="57">
        <v>17.8</v>
      </c>
      <c r="BF673" s="57">
        <v>8.6</v>
      </c>
      <c r="BG673" s="5">
        <v>48</v>
      </c>
      <c r="BH673" s="122" t="s">
        <v>3551</v>
      </c>
      <c r="BI673" s="51" t="s">
        <v>4217</v>
      </c>
      <c r="BJ673" s="83" t="s">
        <v>4233</v>
      </c>
      <c r="BK673" s="47" t="s">
        <v>5150</v>
      </c>
      <c r="BL673" s="47" t="s">
        <v>4272</v>
      </c>
      <c r="BM673" s="83" t="s">
        <v>5849</v>
      </c>
      <c r="BN673" s="83" t="s">
        <v>5850</v>
      </c>
      <c r="BO673" s="83" t="s">
        <v>5151</v>
      </c>
      <c r="BP673" s="83" t="s">
        <v>5851</v>
      </c>
      <c r="BQ673" s="83"/>
      <c r="BR673" s="83"/>
      <c r="BS673" s="83"/>
      <c r="BT673" s="351" t="s">
        <v>6779</v>
      </c>
      <c r="BU673" s="425" t="s">
        <v>6778</v>
      </c>
      <c r="BV673" s="351"/>
      <c r="BW673" s="363"/>
      <c r="BX673" s="96" t="str">
        <f t="shared" si="117"/>
        <v>MR401 UTV Beadlock, 15x6, 5+1/+49mm Offset, 5x4.5, 72mm Centerbore, Titanium - Matte Black Ring, w/ BH-H24100</v>
      </c>
      <c r="BY673" s="83" t="s">
        <v>4044</v>
      </c>
      <c r="BZ673" s="83" t="s">
        <v>4045</v>
      </c>
      <c r="CA673" s="83" t="str">
        <f t="shared" si="75"/>
        <v>UTV (4XX)</v>
      </c>
    </row>
    <row r="674" spans="1:79" s="39" customFormat="1" ht="15" customHeight="1">
      <c r="A674" s="23">
        <f t="shared" si="116"/>
        <v>672</v>
      </c>
      <c r="B674" s="4" t="s">
        <v>84</v>
      </c>
      <c r="C674" s="105" t="s">
        <v>1089</v>
      </c>
      <c r="D674" s="3" t="s">
        <v>1147</v>
      </c>
      <c r="E674" s="94" t="str">
        <f>CONCATENATE(LEFT(D674,5),VLOOKUP(CONCATENATE(N674,"x",O674),'PART NUMBER GUIDE'!$B$9:$C$45,2,FALSE),VLOOKUP(CONCATENATE(P674, V674), 'PART NUMBER GUIDE'!$Q$6:$R$84, 2, FALSE),VLOOKUP(Y674,'PART NUMBER GUIDE'!$J$8:$K$37,2, FALSE),IF(U674="N/A",IF(ABS(S674)&lt;10,"0"&amp;ABS(S674),ABS(S674)),CONCATENATE(LEFT(U674,1),RIGHT(U674,1))), F674, G674)</f>
        <v>MR40157047543B</v>
      </c>
      <c r="F674" s="93" t="s">
        <v>1129</v>
      </c>
      <c r="G674" s="93"/>
      <c r="H674" s="81" t="s">
        <v>774</v>
      </c>
      <c r="I674" s="356">
        <v>41640</v>
      </c>
      <c r="J674" s="305" t="s">
        <v>1265</v>
      </c>
      <c r="K674" s="400">
        <v>347.5</v>
      </c>
      <c r="L674" s="95">
        <f t="shared" si="73"/>
        <v>347.5</v>
      </c>
      <c r="M674" s="402"/>
      <c r="N674" s="5">
        <v>15</v>
      </c>
      <c r="O674" s="79">
        <v>7</v>
      </c>
      <c r="P674" s="105" t="str">
        <f t="shared" si="91"/>
        <v>4x136</v>
      </c>
      <c r="Q674" s="5">
        <v>4</v>
      </c>
      <c r="R674" s="5">
        <v>136</v>
      </c>
      <c r="S674" s="5">
        <v>13</v>
      </c>
      <c r="T674" s="18">
        <v>4.3</v>
      </c>
      <c r="U674" s="5" t="s">
        <v>189</v>
      </c>
      <c r="V674" s="27">
        <v>106</v>
      </c>
      <c r="W674" s="6">
        <v>20.239999999999998</v>
      </c>
      <c r="X674" s="52">
        <v>1600</v>
      </c>
      <c r="Y674" s="81" t="s">
        <v>2309</v>
      </c>
      <c r="Z674" s="81" t="s">
        <v>3002</v>
      </c>
      <c r="AA674" s="369" t="str">
        <f t="shared" si="92"/>
        <v>15x7, 4x136, 13 OS</v>
      </c>
      <c r="AB674" s="2" t="s">
        <v>1625</v>
      </c>
      <c r="AC674" s="92">
        <f>_xlfn.IFNA(VLOOKUP(AB674,ACCESSORIES!F:K,6,FALSE),"N/A")</f>
        <v>22</v>
      </c>
      <c r="AD674" s="89" t="s">
        <v>85</v>
      </c>
      <c r="AE674" s="2" t="s">
        <v>85</v>
      </c>
      <c r="AF674" s="2" t="s">
        <v>3016</v>
      </c>
      <c r="AG674" s="2" t="s">
        <v>85</v>
      </c>
      <c r="AH674" s="9" t="str">
        <f>_xlfn.IFNA(VLOOKUP(AG674,ACCESSORIES!F:K,6,FALSE),"N/A")</f>
        <v>N/A</v>
      </c>
      <c r="AI674" s="83" t="s">
        <v>266</v>
      </c>
      <c r="AJ674" s="83" t="s">
        <v>85</v>
      </c>
      <c r="AK674" s="3" t="s">
        <v>85</v>
      </c>
      <c r="AL674" s="83" t="s">
        <v>85</v>
      </c>
      <c r="AM674" s="83">
        <v>14.1</v>
      </c>
      <c r="AN674" s="83">
        <v>190</v>
      </c>
      <c r="AO674" s="26">
        <v>3</v>
      </c>
      <c r="AP674" s="26">
        <v>4</v>
      </c>
      <c r="AQ674" s="26">
        <v>9</v>
      </c>
      <c r="AR674" s="26">
        <v>12</v>
      </c>
      <c r="AS674" s="26">
        <v>180</v>
      </c>
      <c r="AT674" s="26">
        <v>172</v>
      </c>
      <c r="AU674" s="86">
        <v>100</v>
      </c>
      <c r="AV674" s="55">
        <v>24.5</v>
      </c>
      <c r="AW674" s="55">
        <v>46.5</v>
      </c>
      <c r="AX674" s="55">
        <v>45</v>
      </c>
      <c r="AY674" s="3" t="s">
        <v>3361</v>
      </c>
      <c r="AZ674" s="104">
        <f>_xlfn.IFNA(VLOOKUP(AY674,ACCESSORIES!F:K,6,FALSE),"N/A")</f>
        <v>101.2</v>
      </c>
      <c r="BA674" s="3" t="s">
        <v>1523</v>
      </c>
      <c r="BB674" s="104">
        <f>_xlfn.IFNA(VLOOKUP(BA674,ACCESSORIES!F:K,6,FALSE),"N/A")</f>
        <v>11</v>
      </c>
      <c r="BC674" s="79">
        <v>24.46</v>
      </c>
      <c r="BD674" s="57">
        <v>17.600000000000001</v>
      </c>
      <c r="BE674" s="57">
        <v>17.600000000000001</v>
      </c>
      <c r="BF674" s="57">
        <v>9.9</v>
      </c>
      <c r="BG674" s="5">
        <v>48</v>
      </c>
      <c r="BH674" s="122" t="s">
        <v>3551</v>
      </c>
      <c r="BI674" s="51" t="s">
        <v>4217</v>
      </c>
      <c r="BJ674" s="83" t="s">
        <v>4233</v>
      </c>
      <c r="BK674" s="47" t="s">
        <v>5150</v>
      </c>
      <c r="BL674" s="47" t="s">
        <v>4272</v>
      </c>
      <c r="BM674" s="83" t="s">
        <v>5849</v>
      </c>
      <c r="BN674" s="83" t="s">
        <v>5850</v>
      </c>
      <c r="BO674" s="83" t="s">
        <v>5151</v>
      </c>
      <c r="BP674" s="83" t="s">
        <v>5851</v>
      </c>
      <c r="BQ674" s="83"/>
      <c r="BR674" s="83"/>
      <c r="BS674" s="83"/>
      <c r="BT674" s="351" t="s">
        <v>3847</v>
      </c>
      <c r="BU674" s="363" t="s">
        <v>3848</v>
      </c>
      <c r="BV674" s="351" t="s">
        <v>3849</v>
      </c>
      <c r="BW674" s="363" t="s">
        <v>3850</v>
      </c>
      <c r="BX674" s="96" t="str">
        <f t="shared" si="117"/>
        <v>MR401 UTV Beadlock, 15x7, 4+3/+13mm Offset, 4x136, 106mm Centerbore, Matte Black, w/ BH-H24100</v>
      </c>
      <c r="BY674" s="83" t="s">
        <v>4044</v>
      </c>
      <c r="BZ674" s="83" t="s">
        <v>4045</v>
      </c>
      <c r="CA674" s="83" t="str">
        <f t="shared" si="75"/>
        <v>UTV (4XX)</v>
      </c>
    </row>
    <row r="675" spans="1:79" s="39" customFormat="1" ht="15" customHeight="1">
      <c r="A675" s="23">
        <f t="shared" si="116"/>
        <v>673</v>
      </c>
      <c r="B675" s="4" t="s">
        <v>84</v>
      </c>
      <c r="C675" s="105" t="s">
        <v>1089</v>
      </c>
      <c r="D675" s="3" t="s">
        <v>1147</v>
      </c>
      <c r="E675" s="94" t="str">
        <f>CONCATENATE(LEFT(D675,5),VLOOKUP(CONCATENATE(N675,"x",O675),'PART NUMBER GUIDE'!$B$9:$C$45,2,FALSE),VLOOKUP(CONCATENATE(P675, V675), 'PART NUMBER GUIDE'!$Q$6:$R$84, 2, FALSE),VLOOKUP(Y675,'PART NUMBER GUIDE'!$J$8:$K$37,2, FALSE),IF(U675="N/A",IF(ABS(S675)&lt;10,"0"&amp;ABS(S675),ABS(S675)),CONCATENATE(LEFT(U675,1),RIGHT(U675,1))), F675, G675)</f>
        <v>MR40157047843B</v>
      </c>
      <c r="F675" s="93" t="s">
        <v>1129</v>
      </c>
      <c r="G675" s="93"/>
      <c r="H675" s="81" t="s">
        <v>1291</v>
      </c>
      <c r="I675" s="356">
        <v>41640</v>
      </c>
      <c r="J675" s="305" t="s">
        <v>1265</v>
      </c>
      <c r="K675" s="400">
        <v>347.5</v>
      </c>
      <c r="L675" s="95">
        <f t="shared" si="73"/>
        <v>347.5</v>
      </c>
      <c r="M675" s="402"/>
      <c r="N675" s="5">
        <v>15</v>
      </c>
      <c r="O675" s="79">
        <v>7</v>
      </c>
      <c r="P675" s="105" t="str">
        <f t="shared" si="91"/>
        <v>4x136</v>
      </c>
      <c r="Q675" s="5">
        <v>4</v>
      </c>
      <c r="R675" s="5">
        <v>136</v>
      </c>
      <c r="S675" s="3">
        <v>13</v>
      </c>
      <c r="T675" s="18">
        <v>4.3</v>
      </c>
      <c r="U675" s="5" t="s">
        <v>189</v>
      </c>
      <c r="V675" s="27">
        <v>106</v>
      </c>
      <c r="W675" s="6">
        <v>20.13</v>
      </c>
      <c r="X675" s="52">
        <v>1600</v>
      </c>
      <c r="Y675" s="81" t="s">
        <v>5829</v>
      </c>
      <c r="Z675" s="80" t="s">
        <v>3007</v>
      </c>
      <c r="AA675" s="369" t="str">
        <f t="shared" si="92"/>
        <v>15x7, 4x136, 13 OS</v>
      </c>
      <c r="AB675" s="2" t="s">
        <v>1625</v>
      </c>
      <c r="AC675" s="92">
        <f>_xlfn.IFNA(VLOOKUP(AB675,ACCESSORIES!F:K,6,FALSE),"N/A")</f>
        <v>22</v>
      </c>
      <c r="AD675" s="89" t="s">
        <v>85</v>
      </c>
      <c r="AE675" s="2" t="s">
        <v>85</v>
      </c>
      <c r="AF675" s="2" t="s">
        <v>3016</v>
      </c>
      <c r="AG675" s="2" t="s">
        <v>85</v>
      </c>
      <c r="AH675" s="9" t="str">
        <f>_xlfn.IFNA(VLOOKUP(AG675,ACCESSORIES!F:K,6,FALSE),"N/A")</f>
        <v>N/A</v>
      </c>
      <c r="AI675" s="83" t="s">
        <v>266</v>
      </c>
      <c r="AJ675" s="83" t="s">
        <v>85</v>
      </c>
      <c r="AK675" s="3" t="s">
        <v>85</v>
      </c>
      <c r="AL675" s="83" t="s">
        <v>85</v>
      </c>
      <c r="AM675" s="83">
        <v>14.1</v>
      </c>
      <c r="AN675" s="83">
        <v>190</v>
      </c>
      <c r="AO675" s="26">
        <v>3</v>
      </c>
      <c r="AP675" s="26">
        <v>4</v>
      </c>
      <c r="AQ675" s="26">
        <v>9</v>
      </c>
      <c r="AR675" s="26">
        <v>12</v>
      </c>
      <c r="AS675" s="26">
        <v>180</v>
      </c>
      <c r="AT675" s="26">
        <v>172</v>
      </c>
      <c r="AU675" s="86">
        <v>100</v>
      </c>
      <c r="AV675" s="55">
        <v>24.5</v>
      </c>
      <c r="AW675" s="55">
        <v>46.5</v>
      </c>
      <c r="AX675" s="55">
        <v>45</v>
      </c>
      <c r="AY675" s="3" t="s">
        <v>3361</v>
      </c>
      <c r="AZ675" s="104">
        <f>_xlfn.IFNA(VLOOKUP(AY675,ACCESSORIES!F:K,6,FALSE),"N/A")</f>
        <v>101.2</v>
      </c>
      <c r="BA675" s="3" t="s">
        <v>1523</v>
      </c>
      <c r="BB675" s="104">
        <f>_xlfn.IFNA(VLOOKUP(BA675,ACCESSORIES!F:K,6,FALSE),"N/A")</f>
        <v>11</v>
      </c>
      <c r="BC675" s="79">
        <v>24.54</v>
      </c>
      <c r="BD675" s="57">
        <v>17.600000000000001</v>
      </c>
      <c r="BE675" s="57">
        <v>17.600000000000001</v>
      </c>
      <c r="BF675" s="57">
        <v>9.9</v>
      </c>
      <c r="BG675" s="5">
        <v>48</v>
      </c>
      <c r="BH675" s="122" t="s">
        <v>3551</v>
      </c>
      <c r="BI675" s="51" t="s">
        <v>4217</v>
      </c>
      <c r="BJ675" s="83" t="s">
        <v>4233</v>
      </c>
      <c r="BK675" s="47" t="s">
        <v>5150</v>
      </c>
      <c r="BL675" s="47" t="s">
        <v>4272</v>
      </c>
      <c r="BM675" s="83" t="s">
        <v>5849</v>
      </c>
      <c r="BN675" s="83" t="s">
        <v>5850</v>
      </c>
      <c r="BO675" s="83" t="s">
        <v>5151</v>
      </c>
      <c r="BP675" s="83" t="s">
        <v>5851</v>
      </c>
      <c r="BQ675" s="83"/>
      <c r="BR675" s="83"/>
      <c r="BS675" s="83"/>
      <c r="BT675" s="351" t="s">
        <v>3851</v>
      </c>
      <c r="BU675" s="363" t="s">
        <v>3852</v>
      </c>
      <c r="BV675" s="351" t="s">
        <v>3853</v>
      </c>
      <c r="BW675" s="363" t="s">
        <v>3854</v>
      </c>
      <c r="BX675" s="96" t="str">
        <f t="shared" si="117"/>
        <v>MR401 UTV Beadlock, 15x7, 4+3/+13mm Offset, 4x136, 106mm Centerbore, Titanium - Matte Black Ring, w/ BH-H24100</v>
      </c>
      <c r="BY675" s="83" t="s">
        <v>4044</v>
      </c>
      <c r="BZ675" s="83" t="s">
        <v>4045</v>
      </c>
      <c r="CA675" s="83" t="str">
        <f t="shared" si="75"/>
        <v>UTV (4XX)</v>
      </c>
    </row>
    <row r="676" spans="1:79" s="39" customFormat="1" ht="15" customHeight="1">
      <c r="A676" s="23">
        <f t="shared" si="116"/>
        <v>674</v>
      </c>
      <c r="B676" s="4" t="s">
        <v>84</v>
      </c>
      <c r="C676" s="105" t="s">
        <v>1089</v>
      </c>
      <c r="D676" s="3" t="s">
        <v>1147</v>
      </c>
      <c r="E676" s="94" t="str">
        <f>CONCATENATE(LEFT(D676,5),VLOOKUP(CONCATENATE(N676,"x",O676),'PART NUMBER GUIDE'!$B$9:$C$45,2,FALSE),VLOOKUP(CONCATENATE(P676, V676), 'PART NUMBER GUIDE'!$Q$6:$R$84, 2, FALSE),VLOOKUP(Y676,'PART NUMBER GUIDE'!$J$8:$K$37,2, FALSE),IF(U676="N/A",IF(ABS(S676)&lt;10,"0"&amp;ABS(S676),ABS(S676)),CONCATENATE(LEFT(U676,1),RIGHT(U676,1))), F676, G676)</f>
        <v>MR40157046343B</v>
      </c>
      <c r="F676" s="93" t="s">
        <v>1129</v>
      </c>
      <c r="G676" s="93"/>
      <c r="H676" s="81" t="s">
        <v>772</v>
      </c>
      <c r="I676" s="356">
        <v>41640</v>
      </c>
      <c r="J676" s="305" t="s">
        <v>1265</v>
      </c>
      <c r="K676" s="400">
        <v>347.5</v>
      </c>
      <c r="L676" s="95">
        <f t="shared" si="73"/>
        <v>347.5</v>
      </c>
      <c r="M676" s="402"/>
      <c r="N676" s="5">
        <v>15</v>
      </c>
      <c r="O676" s="79">
        <v>7</v>
      </c>
      <c r="P676" s="105" t="str">
        <f t="shared" si="91"/>
        <v>4x156</v>
      </c>
      <c r="Q676" s="5">
        <v>4</v>
      </c>
      <c r="R676" s="5">
        <v>156</v>
      </c>
      <c r="S676" s="5">
        <v>13</v>
      </c>
      <c r="T676" s="18">
        <v>4.3</v>
      </c>
      <c r="U676" s="5" t="s">
        <v>189</v>
      </c>
      <c r="V676" s="18">
        <v>132</v>
      </c>
      <c r="W676" s="6">
        <v>19.36</v>
      </c>
      <c r="X676" s="52">
        <v>1600</v>
      </c>
      <c r="Y676" s="81" t="s">
        <v>5836</v>
      </c>
      <c r="Z676" s="81" t="s">
        <v>196</v>
      </c>
      <c r="AA676" s="369" t="str">
        <f t="shared" si="92"/>
        <v>15x7, 4x156, 13 OS</v>
      </c>
      <c r="AB676" s="2" t="s">
        <v>1626</v>
      </c>
      <c r="AC676" s="92">
        <f>_xlfn.IFNA(VLOOKUP(AB676,ACCESSORIES!F:K,6,FALSE),"N/A")</f>
        <v>22</v>
      </c>
      <c r="AD676" s="89" t="s">
        <v>85</v>
      </c>
      <c r="AE676" s="2" t="s">
        <v>85</v>
      </c>
      <c r="AF676" s="2" t="s">
        <v>3019</v>
      </c>
      <c r="AG676" s="2" t="s">
        <v>85</v>
      </c>
      <c r="AH676" s="9" t="str">
        <f>_xlfn.IFNA(VLOOKUP(AG676,ACCESSORIES!F:K,6,FALSE),"N/A")</f>
        <v>N/A</v>
      </c>
      <c r="AI676" s="83" t="s">
        <v>266</v>
      </c>
      <c r="AJ676" s="83" t="s">
        <v>85</v>
      </c>
      <c r="AK676" s="3" t="s">
        <v>85</v>
      </c>
      <c r="AL676" s="83" t="s">
        <v>85</v>
      </c>
      <c r="AM676" s="83">
        <v>14.1</v>
      </c>
      <c r="AN676" s="83">
        <v>190</v>
      </c>
      <c r="AO676" s="26">
        <v>3</v>
      </c>
      <c r="AP676" s="26">
        <v>4</v>
      </c>
      <c r="AQ676" s="26">
        <v>9</v>
      </c>
      <c r="AR676" s="26">
        <v>12</v>
      </c>
      <c r="AS676" s="26">
        <v>180</v>
      </c>
      <c r="AT676" s="26">
        <v>172</v>
      </c>
      <c r="AU676" s="86">
        <v>120</v>
      </c>
      <c r="AV676" s="55">
        <v>22</v>
      </c>
      <c r="AW676" s="55">
        <v>46.5</v>
      </c>
      <c r="AX676" s="55">
        <v>45</v>
      </c>
      <c r="AY676" s="3" t="s">
        <v>3360</v>
      </c>
      <c r="AZ676" s="104">
        <f>_xlfn.IFNA(VLOOKUP(AY676,ACCESSORIES!F:K,6,FALSE),"N/A")</f>
        <v>101.2</v>
      </c>
      <c r="BA676" s="3" t="s">
        <v>1523</v>
      </c>
      <c r="BB676" s="104">
        <f>_xlfn.IFNA(VLOOKUP(BA676,ACCESSORIES!F:K,6,FALSE),"N/A")</f>
        <v>11</v>
      </c>
      <c r="BC676" s="79">
        <v>23.66</v>
      </c>
      <c r="BD676" s="57">
        <v>17.600000000000001</v>
      </c>
      <c r="BE676" s="57">
        <v>17.600000000000001</v>
      </c>
      <c r="BF676" s="57">
        <v>9.9</v>
      </c>
      <c r="BG676" s="5">
        <v>48</v>
      </c>
      <c r="BH676" s="122" t="s">
        <v>3551</v>
      </c>
      <c r="BI676" s="51" t="s">
        <v>4217</v>
      </c>
      <c r="BJ676" s="83" t="s">
        <v>4233</v>
      </c>
      <c r="BK676" s="47" t="s">
        <v>5150</v>
      </c>
      <c r="BL676" s="47" t="s">
        <v>4272</v>
      </c>
      <c r="BM676" s="83" t="s">
        <v>5849</v>
      </c>
      <c r="BN676" s="83" t="s">
        <v>5850</v>
      </c>
      <c r="BO676" s="83" t="s">
        <v>5151</v>
      </c>
      <c r="BP676" s="83" t="s">
        <v>5851</v>
      </c>
      <c r="BQ676" s="83"/>
      <c r="BR676" s="83"/>
      <c r="BS676" s="83"/>
      <c r="BT676" s="351" t="s">
        <v>3855</v>
      </c>
      <c r="BU676" s="363" t="s">
        <v>3856</v>
      </c>
      <c r="BV676" s="351" t="s">
        <v>3857</v>
      </c>
      <c r="BW676" s="363" t="s">
        <v>3858</v>
      </c>
      <c r="BX676" s="96" t="str">
        <f t="shared" si="117"/>
        <v>MR401 UTV Beadlock, 15x7, 4+3/+13mm Offset, 4x156, 132mm Centerbore, Machined - Raw, w/ BH-H24100</v>
      </c>
      <c r="BY676" s="83" t="s">
        <v>4044</v>
      </c>
      <c r="BZ676" s="83" t="s">
        <v>4045</v>
      </c>
      <c r="CA676" s="83" t="str">
        <f t="shared" si="75"/>
        <v>UTV (4XX)</v>
      </c>
    </row>
    <row r="677" spans="1:79" s="39" customFormat="1" ht="15" customHeight="1">
      <c r="A677" s="23">
        <f t="shared" si="116"/>
        <v>675</v>
      </c>
      <c r="B677" s="4" t="s">
        <v>84</v>
      </c>
      <c r="C677" s="105" t="s">
        <v>1089</v>
      </c>
      <c r="D677" s="3" t="s">
        <v>1147</v>
      </c>
      <c r="E677" s="94" t="str">
        <f>CONCATENATE(LEFT(D677,5),VLOOKUP(CONCATENATE(N677,"x",O677),'PART NUMBER GUIDE'!$B$9:$C$45,2,FALSE),VLOOKUP(CONCATENATE(P677, V677), 'PART NUMBER GUIDE'!$Q$6:$R$84, 2, FALSE),VLOOKUP(Y677,'PART NUMBER GUIDE'!$J$8:$K$37,2, FALSE),IF(U677="N/A",IF(ABS(S677)&lt;10,"0"&amp;ABS(S677),ABS(S677)),CONCATENATE(LEFT(U677,1),RIGHT(U677,1))), F677, G677)</f>
        <v>MR40157046543B</v>
      </c>
      <c r="F677" s="93" t="s">
        <v>1129</v>
      </c>
      <c r="G677" s="93"/>
      <c r="H677" s="81" t="s">
        <v>773</v>
      </c>
      <c r="I677" s="356">
        <v>41640</v>
      </c>
      <c r="J677" s="305" t="s">
        <v>1265</v>
      </c>
      <c r="K677" s="400">
        <v>347.5</v>
      </c>
      <c r="L677" s="95">
        <f t="shared" si="73"/>
        <v>347.5</v>
      </c>
      <c r="M677" s="402"/>
      <c r="N677" s="5">
        <v>15</v>
      </c>
      <c r="O677" s="79">
        <v>7</v>
      </c>
      <c r="P677" s="105" t="str">
        <f t="shared" si="91"/>
        <v>4x156</v>
      </c>
      <c r="Q677" s="5">
        <v>4</v>
      </c>
      <c r="R677" s="5">
        <v>156</v>
      </c>
      <c r="S677" s="5">
        <v>13</v>
      </c>
      <c r="T677" s="18">
        <v>4.3</v>
      </c>
      <c r="U677" s="5" t="s">
        <v>189</v>
      </c>
      <c r="V677" s="18">
        <v>132</v>
      </c>
      <c r="W677" s="6">
        <v>19.72</v>
      </c>
      <c r="X677" s="52">
        <v>1600</v>
      </c>
      <c r="Y677" s="81" t="s">
        <v>2309</v>
      </c>
      <c r="Z677" s="81" t="s">
        <v>3002</v>
      </c>
      <c r="AA677" s="369" t="str">
        <f t="shared" si="92"/>
        <v>15x7, 4x156, 13 OS</v>
      </c>
      <c r="AB677" s="2" t="s">
        <v>1626</v>
      </c>
      <c r="AC677" s="92">
        <f>_xlfn.IFNA(VLOOKUP(AB677,ACCESSORIES!F:K,6,FALSE),"N/A")</f>
        <v>22</v>
      </c>
      <c r="AD677" s="89" t="s">
        <v>85</v>
      </c>
      <c r="AE677" s="2" t="s">
        <v>85</v>
      </c>
      <c r="AF677" s="2" t="s">
        <v>3019</v>
      </c>
      <c r="AG677" s="2" t="s">
        <v>85</v>
      </c>
      <c r="AH677" s="9" t="str">
        <f>_xlfn.IFNA(VLOOKUP(AG677,ACCESSORIES!F:K,6,FALSE),"N/A")</f>
        <v>N/A</v>
      </c>
      <c r="AI677" s="83" t="s">
        <v>266</v>
      </c>
      <c r="AJ677" s="83" t="s">
        <v>85</v>
      </c>
      <c r="AK677" s="3" t="s">
        <v>85</v>
      </c>
      <c r="AL677" s="83" t="s">
        <v>85</v>
      </c>
      <c r="AM677" s="83">
        <v>14.1</v>
      </c>
      <c r="AN677" s="83">
        <v>190</v>
      </c>
      <c r="AO677" s="26">
        <v>3</v>
      </c>
      <c r="AP677" s="26">
        <v>4</v>
      </c>
      <c r="AQ677" s="26">
        <v>9</v>
      </c>
      <c r="AR677" s="26">
        <v>12</v>
      </c>
      <c r="AS677" s="26">
        <v>180</v>
      </c>
      <c r="AT677" s="26">
        <v>172</v>
      </c>
      <c r="AU677" s="86">
        <v>120</v>
      </c>
      <c r="AV677" s="55">
        <v>22</v>
      </c>
      <c r="AW677" s="55">
        <v>46.5</v>
      </c>
      <c r="AX677" s="55">
        <v>45</v>
      </c>
      <c r="AY677" s="3" t="s">
        <v>3361</v>
      </c>
      <c r="AZ677" s="104">
        <f>_xlfn.IFNA(VLOOKUP(AY677,ACCESSORIES!F:K,6,FALSE),"N/A")</f>
        <v>101.2</v>
      </c>
      <c r="BA677" s="3" t="s">
        <v>1523</v>
      </c>
      <c r="BB677" s="104">
        <f>_xlfn.IFNA(VLOOKUP(BA677,ACCESSORIES!F:K,6,FALSE),"N/A")</f>
        <v>11</v>
      </c>
      <c r="BC677" s="79">
        <v>24.13</v>
      </c>
      <c r="BD677" s="57">
        <v>17.600000000000001</v>
      </c>
      <c r="BE677" s="57">
        <v>17.600000000000001</v>
      </c>
      <c r="BF677" s="57">
        <v>9.9</v>
      </c>
      <c r="BG677" s="5">
        <v>48</v>
      </c>
      <c r="BH677" s="122" t="s">
        <v>3551</v>
      </c>
      <c r="BI677" s="51" t="s">
        <v>4217</v>
      </c>
      <c r="BJ677" s="83" t="s">
        <v>4233</v>
      </c>
      <c r="BK677" s="47" t="s">
        <v>5150</v>
      </c>
      <c r="BL677" s="47" t="s">
        <v>4272</v>
      </c>
      <c r="BM677" s="83" t="s">
        <v>5849</v>
      </c>
      <c r="BN677" s="83" t="s">
        <v>5850</v>
      </c>
      <c r="BO677" s="83" t="s">
        <v>5151</v>
      </c>
      <c r="BP677" s="83" t="s">
        <v>5851</v>
      </c>
      <c r="BQ677" s="83"/>
      <c r="BR677" s="83"/>
      <c r="BS677" s="83"/>
      <c r="BT677" s="351" t="s">
        <v>3847</v>
      </c>
      <c r="BU677" s="363" t="s">
        <v>3848</v>
      </c>
      <c r="BV677" s="351" t="s">
        <v>3849</v>
      </c>
      <c r="BW677" s="363" t="s">
        <v>3850</v>
      </c>
      <c r="BX677" s="96" t="str">
        <f t="shared" si="117"/>
        <v>MR401 UTV Beadlock, 15x7, 4+3/+13mm Offset, 4x156, 132mm Centerbore, Matte Black, w/ BH-H24100</v>
      </c>
      <c r="BY677" s="83" t="s">
        <v>4044</v>
      </c>
      <c r="BZ677" s="83" t="s">
        <v>4045</v>
      </c>
      <c r="CA677" s="83" t="str">
        <f t="shared" si="75"/>
        <v>UTV (4XX)</v>
      </c>
    </row>
    <row r="678" spans="1:79" s="39" customFormat="1" ht="15" customHeight="1">
      <c r="A678" s="23">
        <f t="shared" si="116"/>
        <v>676</v>
      </c>
      <c r="B678" s="4" t="s">
        <v>84</v>
      </c>
      <c r="C678" s="105" t="s">
        <v>1089</v>
      </c>
      <c r="D678" s="3" t="s">
        <v>1147</v>
      </c>
      <c r="E678" s="94" t="str">
        <f>CONCATENATE(LEFT(D678,5),VLOOKUP(CONCATENATE(N678,"x",O678),'PART NUMBER GUIDE'!$B$9:$C$45,2,FALSE),VLOOKUP(CONCATENATE(P678, V678), 'PART NUMBER GUIDE'!$Q$6:$R$84, 2, FALSE),VLOOKUP(Y678,'PART NUMBER GUIDE'!$J$8:$K$37,2, FALSE),IF(U678="N/A",IF(ABS(S678)&lt;10,"0"&amp;ABS(S678),ABS(S678)),CONCATENATE(LEFT(U678,1),RIGHT(U678,1))), F678, G678)</f>
        <v>MR40157046843B</v>
      </c>
      <c r="F678" s="93" t="s">
        <v>1129</v>
      </c>
      <c r="G678" s="93"/>
      <c r="H678" s="81" t="s">
        <v>1290</v>
      </c>
      <c r="I678" s="356">
        <v>41640</v>
      </c>
      <c r="J678" s="305" t="s">
        <v>1265</v>
      </c>
      <c r="K678" s="400">
        <v>347.5</v>
      </c>
      <c r="L678" s="95">
        <f t="shared" si="73"/>
        <v>347.5</v>
      </c>
      <c r="M678" s="402"/>
      <c r="N678" s="5">
        <v>15</v>
      </c>
      <c r="O678" s="79">
        <v>7</v>
      </c>
      <c r="P678" s="105" t="str">
        <f t="shared" si="91"/>
        <v>4x156</v>
      </c>
      <c r="Q678" s="5">
        <v>4</v>
      </c>
      <c r="R678" s="5">
        <v>156</v>
      </c>
      <c r="S678" s="3">
        <v>13</v>
      </c>
      <c r="T678" s="18">
        <v>4.3</v>
      </c>
      <c r="U678" s="5" t="s">
        <v>189</v>
      </c>
      <c r="V678" s="27">
        <v>132</v>
      </c>
      <c r="W678" s="113">
        <v>19.43</v>
      </c>
      <c r="X678" s="52">
        <v>1600</v>
      </c>
      <c r="Y678" s="81" t="s">
        <v>5829</v>
      </c>
      <c r="Z678" s="80" t="s">
        <v>3007</v>
      </c>
      <c r="AA678" s="369" t="str">
        <f t="shared" si="92"/>
        <v>15x7, 4x156, 13 OS</v>
      </c>
      <c r="AB678" s="2" t="s">
        <v>1626</v>
      </c>
      <c r="AC678" s="92">
        <f>_xlfn.IFNA(VLOOKUP(AB678,ACCESSORIES!F:K,6,FALSE),"N/A")</f>
        <v>22</v>
      </c>
      <c r="AD678" s="89" t="s">
        <v>85</v>
      </c>
      <c r="AE678" s="2" t="s">
        <v>85</v>
      </c>
      <c r="AF678" s="2" t="s">
        <v>3019</v>
      </c>
      <c r="AG678" s="2" t="s">
        <v>85</v>
      </c>
      <c r="AH678" s="9" t="str">
        <f>_xlfn.IFNA(VLOOKUP(AG678,ACCESSORIES!F:K,6,FALSE),"N/A")</f>
        <v>N/A</v>
      </c>
      <c r="AI678" s="83" t="s">
        <v>266</v>
      </c>
      <c r="AJ678" s="83" t="s">
        <v>85</v>
      </c>
      <c r="AK678" s="3" t="s">
        <v>85</v>
      </c>
      <c r="AL678" s="83" t="s">
        <v>85</v>
      </c>
      <c r="AM678" s="83">
        <v>14.1</v>
      </c>
      <c r="AN678" s="83">
        <v>190</v>
      </c>
      <c r="AO678" s="26">
        <v>3</v>
      </c>
      <c r="AP678" s="26">
        <v>4</v>
      </c>
      <c r="AQ678" s="26">
        <v>9</v>
      </c>
      <c r="AR678" s="26">
        <v>12</v>
      </c>
      <c r="AS678" s="26">
        <v>180</v>
      </c>
      <c r="AT678" s="26">
        <v>172</v>
      </c>
      <c r="AU678" s="86">
        <v>120</v>
      </c>
      <c r="AV678" s="55">
        <v>22</v>
      </c>
      <c r="AW678" s="55">
        <v>46.5</v>
      </c>
      <c r="AX678" s="55">
        <v>45</v>
      </c>
      <c r="AY678" s="3" t="s">
        <v>3361</v>
      </c>
      <c r="AZ678" s="104">
        <f>_xlfn.IFNA(VLOOKUP(AY678,ACCESSORIES!F:K,6,FALSE),"N/A")</f>
        <v>101.2</v>
      </c>
      <c r="BA678" s="3" t="s">
        <v>1523</v>
      </c>
      <c r="BB678" s="104">
        <f>_xlfn.IFNA(VLOOKUP(BA678,ACCESSORIES!F:K,6,FALSE),"N/A")</f>
        <v>11</v>
      </c>
      <c r="BC678" s="79">
        <v>23.77</v>
      </c>
      <c r="BD678" s="57">
        <v>17.600000000000001</v>
      </c>
      <c r="BE678" s="57">
        <v>17.600000000000001</v>
      </c>
      <c r="BF678" s="57">
        <v>9.9</v>
      </c>
      <c r="BG678" s="5">
        <v>48</v>
      </c>
      <c r="BH678" s="122" t="s">
        <v>3551</v>
      </c>
      <c r="BI678" s="51" t="s">
        <v>4217</v>
      </c>
      <c r="BJ678" s="83" t="s">
        <v>4233</v>
      </c>
      <c r="BK678" s="47" t="s">
        <v>5150</v>
      </c>
      <c r="BL678" s="47" t="s">
        <v>4272</v>
      </c>
      <c r="BM678" s="83" t="s">
        <v>5849</v>
      </c>
      <c r="BN678" s="83" t="s">
        <v>5850</v>
      </c>
      <c r="BO678" s="83" t="s">
        <v>5151</v>
      </c>
      <c r="BP678" s="83" t="s">
        <v>5851</v>
      </c>
      <c r="BQ678" s="83"/>
      <c r="BR678" s="83"/>
      <c r="BS678" s="83"/>
      <c r="BT678" s="351" t="s">
        <v>3851</v>
      </c>
      <c r="BU678" s="363" t="s">
        <v>3852</v>
      </c>
      <c r="BV678" s="351" t="s">
        <v>3853</v>
      </c>
      <c r="BW678" s="363" t="s">
        <v>3854</v>
      </c>
      <c r="BX678" s="96" t="str">
        <f t="shared" si="117"/>
        <v>MR401 UTV Beadlock, 15x7, 4+3/+13mm Offset, 4x156, 132mm Centerbore, Titanium - Matte Black Ring, w/ BH-H24100</v>
      </c>
      <c r="BY678" s="83" t="s">
        <v>4044</v>
      </c>
      <c r="BZ678" s="83" t="s">
        <v>4045</v>
      </c>
      <c r="CA678" s="83" t="str">
        <f t="shared" si="75"/>
        <v>UTV (4XX)</v>
      </c>
    </row>
    <row r="679" spans="1:79" s="39" customFormat="1" ht="15" customHeight="1">
      <c r="A679" s="23">
        <f t="shared" si="116"/>
        <v>677</v>
      </c>
      <c r="B679" s="4" t="s">
        <v>84</v>
      </c>
      <c r="C679" s="105" t="s">
        <v>1089</v>
      </c>
      <c r="D679" s="3" t="s">
        <v>1147</v>
      </c>
      <c r="E679" s="94" t="str">
        <f>CONCATENATE(LEFT(D679,5),VLOOKUP(CONCATENATE(N679,"x",O679),'PART NUMBER GUIDE'!$B$9:$C$45,2,FALSE),VLOOKUP(CONCATENATE(P679, V679), 'PART NUMBER GUIDE'!$Q$6:$R$84, 2, FALSE),VLOOKUP(Y679,'PART NUMBER GUIDE'!$J$8:$K$37,2, FALSE),IF(U679="N/A",IF(ABS(S679)&lt;10,"0"&amp;ABS(S679),ABS(S679)),CONCATENATE(LEFT(U679,1),RIGHT(U679,1))), F679, G679)</f>
        <v>MR40157047552B</v>
      </c>
      <c r="F679" s="93" t="s">
        <v>1129</v>
      </c>
      <c r="G679" s="93"/>
      <c r="H679" s="81" t="s">
        <v>4956</v>
      </c>
      <c r="I679" s="356">
        <v>44159</v>
      </c>
      <c r="J679" s="305" t="s">
        <v>1265</v>
      </c>
      <c r="K679" s="400">
        <v>347.5</v>
      </c>
      <c r="L679" s="95">
        <f t="shared" si="73"/>
        <v>347.5</v>
      </c>
      <c r="M679" s="402"/>
      <c r="N679" s="5">
        <v>15</v>
      </c>
      <c r="O679" s="79">
        <v>7</v>
      </c>
      <c r="P679" s="105" t="str">
        <f t="shared" si="91"/>
        <v>4x136</v>
      </c>
      <c r="Q679" s="5">
        <v>4</v>
      </c>
      <c r="R679" s="5">
        <v>136</v>
      </c>
      <c r="S679" s="3">
        <v>38</v>
      </c>
      <c r="T679" s="18">
        <v>5.3</v>
      </c>
      <c r="U679" s="5" t="s">
        <v>186</v>
      </c>
      <c r="V679" s="27">
        <v>106</v>
      </c>
      <c r="W679" s="85">
        <v>20.100000000000001</v>
      </c>
      <c r="X679" s="52">
        <v>1600</v>
      </c>
      <c r="Y679" s="81" t="s">
        <v>2309</v>
      </c>
      <c r="Z679" s="81" t="s">
        <v>3002</v>
      </c>
      <c r="AA679" s="369" t="str">
        <f t="shared" si="92"/>
        <v>15x7, 4x136, 38 OS</v>
      </c>
      <c r="AB679" s="2" t="s">
        <v>1625</v>
      </c>
      <c r="AC679" s="92">
        <f>_xlfn.IFNA(VLOOKUP(AB679,ACCESSORIES!F:K,6,FALSE),"N/A")</f>
        <v>22</v>
      </c>
      <c r="AD679" s="89" t="s">
        <v>85</v>
      </c>
      <c r="AE679" s="2" t="s">
        <v>85</v>
      </c>
      <c r="AF679" s="2" t="s">
        <v>3016</v>
      </c>
      <c r="AG679" s="2" t="s">
        <v>85</v>
      </c>
      <c r="AH679" s="9" t="str">
        <f>_xlfn.IFNA(VLOOKUP(AG679,ACCESSORIES!F:K,6,FALSE),"N/A")</f>
        <v>N/A</v>
      </c>
      <c r="AI679" s="83" t="s">
        <v>266</v>
      </c>
      <c r="AJ679" s="83" t="s">
        <v>85</v>
      </c>
      <c r="AK679" s="3" t="s">
        <v>85</v>
      </c>
      <c r="AL679" s="83" t="s">
        <v>85</v>
      </c>
      <c r="AM679" s="83">
        <v>14.1</v>
      </c>
      <c r="AN679" s="83">
        <v>190</v>
      </c>
      <c r="AO679" s="26">
        <v>5</v>
      </c>
      <c r="AP679" s="26">
        <v>4</v>
      </c>
      <c r="AQ679" s="26">
        <v>8</v>
      </c>
      <c r="AR679" s="26">
        <v>8</v>
      </c>
      <c r="AS679" s="26">
        <v>177</v>
      </c>
      <c r="AT679" s="26">
        <v>168</v>
      </c>
      <c r="AU679" s="86">
        <v>100</v>
      </c>
      <c r="AV679" s="55">
        <v>24.5</v>
      </c>
      <c r="AW679" s="55">
        <v>46.5</v>
      </c>
      <c r="AX679" s="55">
        <v>20</v>
      </c>
      <c r="AY679" s="3" t="s">
        <v>3361</v>
      </c>
      <c r="AZ679" s="104">
        <f>_xlfn.IFNA(VLOOKUP(AY679,ACCESSORIES!F:K,6,FALSE),"N/A")</f>
        <v>101.2</v>
      </c>
      <c r="BA679" s="3" t="s">
        <v>1523</v>
      </c>
      <c r="BB679" s="104">
        <f>_xlfn.IFNA(VLOOKUP(BA679,ACCESSORIES!F:K,6,FALSE),"N/A")</f>
        <v>11</v>
      </c>
      <c r="BC679" s="79">
        <v>24.66</v>
      </c>
      <c r="BD679" s="57">
        <v>17.600000000000001</v>
      </c>
      <c r="BE679" s="57">
        <v>17.600000000000001</v>
      </c>
      <c r="BF679" s="57">
        <v>9.9</v>
      </c>
      <c r="BG679" s="5">
        <v>48</v>
      </c>
      <c r="BH679" s="122" t="s">
        <v>3551</v>
      </c>
      <c r="BI679" s="51" t="s">
        <v>4217</v>
      </c>
      <c r="BJ679" s="83" t="s">
        <v>4233</v>
      </c>
      <c r="BK679" s="47" t="s">
        <v>5150</v>
      </c>
      <c r="BL679" s="47" t="s">
        <v>4272</v>
      </c>
      <c r="BM679" s="83" t="s">
        <v>5849</v>
      </c>
      <c r="BN679" s="83" t="s">
        <v>5850</v>
      </c>
      <c r="BO679" s="83" t="s">
        <v>5151</v>
      </c>
      <c r="BP679" s="83" t="s">
        <v>5851</v>
      </c>
      <c r="BQ679" s="83"/>
      <c r="BR679" s="83"/>
      <c r="BS679" s="83"/>
      <c r="BT679" s="351"/>
      <c r="BU679" s="363"/>
      <c r="BV679" s="351"/>
      <c r="BW679" s="363"/>
      <c r="BX679" s="96" t="str">
        <f t="shared" si="117"/>
        <v>MR401 UTV Beadlock, 15x7, 5+2/+38mm Offset, 4x136, 106mm Centerbore, Matte Black, w/ BH-H24100</v>
      </c>
      <c r="BY679" s="83" t="s">
        <v>4044</v>
      </c>
      <c r="BZ679" s="83" t="s">
        <v>4045</v>
      </c>
      <c r="CA679" s="83" t="str">
        <f t="shared" si="75"/>
        <v>UTV (4XX)</v>
      </c>
    </row>
    <row r="680" spans="1:79" s="39" customFormat="1" ht="15" customHeight="1">
      <c r="A680" s="23">
        <f t="shared" si="116"/>
        <v>678</v>
      </c>
      <c r="B680" s="4" t="s">
        <v>84</v>
      </c>
      <c r="C680" s="105" t="s">
        <v>1089</v>
      </c>
      <c r="D680" s="3" t="s">
        <v>1147</v>
      </c>
      <c r="E680" s="94" t="str">
        <f>CONCATENATE(LEFT(D680,5),VLOOKUP(CONCATENATE(N680,"x",O680),'PART NUMBER GUIDE'!$B$9:$C$45,2,FALSE),VLOOKUP(CONCATENATE(P680, V680), 'PART NUMBER GUIDE'!$Q$6:$R$84, 2, FALSE),VLOOKUP(Y680,'PART NUMBER GUIDE'!$J$8:$K$37,2, FALSE),IF(U680="N/A",IF(ABS(S680)&lt;10,"0"&amp;ABS(S680),ABS(S680)),CONCATENATE(LEFT(U680,1),RIGHT(U680,1))), F680, G680)</f>
        <v>MR40157047852B</v>
      </c>
      <c r="F680" s="93" t="s">
        <v>1129</v>
      </c>
      <c r="G680" s="93"/>
      <c r="H680" s="81" t="s">
        <v>4957</v>
      </c>
      <c r="I680" s="356">
        <v>44159</v>
      </c>
      <c r="J680" s="305" t="s">
        <v>1265</v>
      </c>
      <c r="K680" s="400">
        <v>347.5</v>
      </c>
      <c r="L680" s="95">
        <f t="shared" si="73"/>
        <v>347.5</v>
      </c>
      <c r="M680" s="402"/>
      <c r="N680" s="5">
        <v>15</v>
      </c>
      <c r="O680" s="79">
        <v>7</v>
      </c>
      <c r="P680" s="105" t="str">
        <f t="shared" si="91"/>
        <v>4x136</v>
      </c>
      <c r="Q680" s="5">
        <v>4</v>
      </c>
      <c r="R680" s="5">
        <v>136</v>
      </c>
      <c r="S680" s="3">
        <v>38</v>
      </c>
      <c r="T680" s="18">
        <v>5.3</v>
      </c>
      <c r="U680" s="5" t="s">
        <v>186</v>
      </c>
      <c r="V680" s="27">
        <v>106</v>
      </c>
      <c r="W680" s="85">
        <v>20.32</v>
      </c>
      <c r="X680" s="52">
        <v>1600</v>
      </c>
      <c r="Y680" s="81" t="s">
        <v>5829</v>
      </c>
      <c r="Z680" s="80" t="s">
        <v>3007</v>
      </c>
      <c r="AA680" s="369" t="str">
        <f t="shared" si="92"/>
        <v>15x7, 4x136, 38 OS</v>
      </c>
      <c r="AB680" s="2" t="s">
        <v>1625</v>
      </c>
      <c r="AC680" s="92">
        <f>_xlfn.IFNA(VLOOKUP(AB680,ACCESSORIES!F:K,6,FALSE),"N/A")</f>
        <v>22</v>
      </c>
      <c r="AD680" s="89" t="s">
        <v>85</v>
      </c>
      <c r="AE680" s="2" t="s">
        <v>85</v>
      </c>
      <c r="AF680" s="2" t="s">
        <v>3016</v>
      </c>
      <c r="AG680" s="2" t="s">
        <v>85</v>
      </c>
      <c r="AH680" s="9" t="str">
        <f>_xlfn.IFNA(VLOOKUP(AG680,ACCESSORIES!F:K,6,FALSE),"N/A")</f>
        <v>N/A</v>
      </c>
      <c r="AI680" s="83" t="s">
        <v>266</v>
      </c>
      <c r="AJ680" s="83" t="s">
        <v>85</v>
      </c>
      <c r="AK680" s="3" t="s">
        <v>85</v>
      </c>
      <c r="AL680" s="83" t="s">
        <v>85</v>
      </c>
      <c r="AM680" s="83">
        <v>14.1</v>
      </c>
      <c r="AN680" s="83">
        <v>190</v>
      </c>
      <c r="AO680" s="26">
        <v>5</v>
      </c>
      <c r="AP680" s="26">
        <v>4</v>
      </c>
      <c r="AQ680" s="26">
        <v>8</v>
      </c>
      <c r="AR680" s="26">
        <v>8</v>
      </c>
      <c r="AS680" s="26">
        <v>177</v>
      </c>
      <c r="AT680" s="26">
        <v>168</v>
      </c>
      <c r="AU680" s="86">
        <v>100</v>
      </c>
      <c r="AV680" s="55">
        <v>24.5</v>
      </c>
      <c r="AW680" s="55">
        <v>46.5</v>
      </c>
      <c r="AX680" s="55">
        <v>20</v>
      </c>
      <c r="AY680" s="3" t="s">
        <v>3361</v>
      </c>
      <c r="AZ680" s="104">
        <f>_xlfn.IFNA(VLOOKUP(AY680,ACCESSORIES!F:K,6,FALSE),"N/A")</f>
        <v>101.2</v>
      </c>
      <c r="BA680" s="3" t="s">
        <v>1523</v>
      </c>
      <c r="BB680" s="104">
        <f>_xlfn.IFNA(VLOOKUP(BA680,ACCESSORIES!F:K,6,FALSE),"N/A")</f>
        <v>11</v>
      </c>
      <c r="BC680" s="79">
        <v>25.94</v>
      </c>
      <c r="BD680" s="57">
        <v>17.600000000000001</v>
      </c>
      <c r="BE680" s="57">
        <v>17.600000000000001</v>
      </c>
      <c r="BF680" s="57">
        <v>9.9</v>
      </c>
      <c r="BG680" s="5">
        <v>48</v>
      </c>
      <c r="BH680" s="122" t="s">
        <v>3551</v>
      </c>
      <c r="BI680" s="51" t="s">
        <v>4217</v>
      </c>
      <c r="BJ680" s="83" t="s">
        <v>4233</v>
      </c>
      <c r="BK680" s="47" t="s">
        <v>5150</v>
      </c>
      <c r="BL680" s="47" t="s">
        <v>4272</v>
      </c>
      <c r="BM680" s="83" t="s">
        <v>5849</v>
      </c>
      <c r="BN680" s="83" t="s">
        <v>5850</v>
      </c>
      <c r="BO680" s="83" t="s">
        <v>5151</v>
      </c>
      <c r="BP680" s="83" t="s">
        <v>5851</v>
      </c>
      <c r="BQ680" s="83"/>
      <c r="BR680" s="83"/>
      <c r="BS680" s="83"/>
      <c r="BT680" s="351"/>
      <c r="BU680" s="363"/>
      <c r="BV680" s="351"/>
      <c r="BW680" s="363"/>
      <c r="BX680" s="96" t="str">
        <f t="shared" si="117"/>
        <v>MR401 UTV Beadlock, 15x7, 5+2/+38mm Offset, 4x136, 106mm Centerbore, Titanium - Matte Black Ring, w/ BH-H24100</v>
      </c>
      <c r="BY680" s="83" t="s">
        <v>4044</v>
      </c>
      <c r="BZ680" s="83" t="s">
        <v>4045</v>
      </c>
      <c r="CA680" s="83" t="str">
        <f t="shared" si="75"/>
        <v>UTV (4XX)</v>
      </c>
    </row>
    <row r="681" spans="1:79" s="39" customFormat="1" ht="15" customHeight="1">
      <c r="A681" s="23">
        <f t="shared" si="116"/>
        <v>679</v>
      </c>
      <c r="B681" s="4" t="s">
        <v>84</v>
      </c>
      <c r="C681" s="105" t="s">
        <v>1089</v>
      </c>
      <c r="D681" s="3" t="s">
        <v>1147</v>
      </c>
      <c r="E681" s="94" t="str">
        <f>CONCATENATE(LEFT(D681,5),VLOOKUP(CONCATENATE(N681,"x",O681),'PART NUMBER GUIDE'!$B$9:$C$45,2,FALSE),VLOOKUP(CONCATENATE(P681, V681), 'PART NUMBER GUIDE'!$Q$6:$R$84, 2, FALSE),VLOOKUP(Y681,'PART NUMBER GUIDE'!$J$8:$K$37,2, FALSE),IF(U681="N/A",IF(ABS(S681)&lt;10,"0"&amp;ABS(S681),ABS(S681)),CONCATENATE(LEFT(U681,1),RIGHT(U681,1))), F681, G681)</f>
        <v>MR40157046552B</v>
      </c>
      <c r="F681" s="93" t="s">
        <v>1129</v>
      </c>
      <c r="G681" s="93"/>
      <c r="H681" s="81" t="s">
        <v>4958</v>
      </c>
      <c r="I681" s="356">
        <v>44159</v>
      </c>
      <c r="J681" s="305" t="s">
        <v>1265</v>
      </c>
      <c r="K681" s="400">
        <v>347.5</v>
      </c>
      <c r="L681" s="95">
        <f t="shared" si="73"/>
        <v>347.5</v>
      </c>
      <c r="M681" s="402"/>
      <c r="N681" s="5">
        <v>15</v>
      </c>
      <c r="O681" s="79">
        <v>7</v>
      </c>
      <c r="P681" s="105" t="str">
        <f t="shared" si="91"/>
        <v>4x156</v>
      </c>
      <c r="Q681" s="5">
        <v>4</v>
      </c>
      <c r="R681" s="5">
        <v>156</v>
      </c>
      <c r="S681" s="3">
        <v>38</v>
      </c>
      <c r="T681" s="18">
        <v>5.3</v>
      </c>
      <c r="U681" s="5" t="s">
        <v>186</v>
      </c>
      <c r="V681" s="27">
        <v>132</v>
      </c>
      <c r="W681" s="85">
        <v>20.32</v>
      </c>
      <c r="X681" s="52">
        <v>1600</v>
      </c>
      <c r="Y681" s="81" t="s">
        <v>2309</v>
      </c>
      <c r="Z681" s="81" t="s">
        <v>3002</v>
      </c>
      <c r="AA681" s="369" t="str">
        <f t="shared" si="92"/>
        <v>15x7, 4x156, 38 OS</v>
      </c>
      <c r="AB681" s="2" t="s">
        <v>1626</v>
      </c>
      <c r="AC681" s="92">
        <f>_xlfn.IFNA(VLOOKUP(AB681,ACCESSORIES!F:K,6,FALSE),"N/A")</f>
        <v>22</v>
      </c>
      <c r="AD681" s="89" t="s">
        <v>85</v>
      </c>
      <c r="AE681" s="2" t="s">
        <v>85</v>
      </c>
      <c r="AF681" s="2" t="s">
        <v>3019</v>
      </c>
      <c r="AG681" s="2" t="s">
        <v>85</v>
      </c>
      <c r="AH681" s="9" t="str">
        <f>_xlfn.IFNA(VLOOKUP(AG681,ACCESSORIES!F:K,6,FALSE),"N/A")</f>
        <v>N/A</v>
      </c>
      <c r="AI681" s="83" t="s">
        <v>266</v>
      </c>
      <c r="AJ681" s="83" t="s">
        <v>85</v>
      </c>
      <c r="AK681" s="3" t="s">
        <v>85</v>
      </c>
      <c r="AL681" s="83" t="s">
        <v>85</v>
      </c>
      <c r="AM681" s="83">
        <v>14.1</v>
      </c>
      <c r="AN681" s="83">
        <v>190</v>
      </c>
      <c r="AO681" s="26">
        <v>3</v>
      </c>
      <c r="AP681" s="26">
        <v>4</v>
      </c>
      <c r="AQ681" s="26">
        <v>8</v>
      </c>
      <c r="AR681" s="26">
        <v>8</v>
      </c>
      <c r="AS681" s="26">
        <v>177</v>
      </c>
      <c r="AT681" s="26">
        <v>168</v>
      </c>
      <c r="AU681" s="86">
        <v>120</v>
      </c>
      <c r="AV681" s="55">
        <v>22</v>
      </c>
      <c r="AW681" s="55">
        <v>46.5</v>
      </c>
      <c r="AX681" s="55">
        <v>20</v>
      </c>
      <c r="AY681" s="3" t="s">
        <v>3361</v>
      </c>
      <c r="AZ681" s="104">
        <f>_xlfn.IFNA(VLOOKUP(AY681,ACCESSORIES!F:K,6,FALSE),"N/A")</f>
        <v>101.2</v>
      </c>
      <c r="BA681" s="3" t="s">
        <v>1523</v>
      </c>
      <c r="BB681" s="104">
        <f>_xlfn.IFNA(VLOOKUP(BA681,ACCESSORIES!F:K,6,FALSE),"N/A")</f>
        <v>11</v>
      </c>
      <c r="BC681" s="79">
        <v>24.84</v>
      </c>
      <c r="BD681" s="57">
        <v>17.600000000000001</v>
      </c>
      <c r="BE681" s="57">
        <v>17.600000000000001</v>
      </c>
      <c r="BF681" s="57">
        <v>9.9</v>
      </c>
      <c r="BG681" s="5">
        <v>48</v>
      </c>
      <c r="BH681" s="122" t="s">
        <v>3551</v>
      </c>
      <c r="BI681" s="51" t="s">
        <v>4217</v>
      </c>
      <c r="BJ681" s="83" t="s">
        <v>4233</v>
      </c>
      <c r="BK681" s="47" t="s">
        <v>5150</v>
      </c>
      <c r="BL681" s="47" t="s">
        <v>4272</v>
      </c>
      <c r="BM681" s="83" t="s">
        <v>5849</v>
      </c>
      <c r="BN681" s="83" t="s">
        <v>5850</v>
      </c>
      <c r="BO681" s="83" t="s">
        <v>5151</v>
      </c>
      <c r="BP681" s="83" t="s">
        <v>5851</v>
      </c>
      <c r="BQ681" s="83"/>
      <c r="BR681" s="83"/>
      <c r="BS681" s="83"/>
      <c r="BT681" s="351"/>
      <c r="BU681" s="363"/>
      <c r="BV681" s="351"/>
      <c r="BW681" s="363"/>
      <c r="BX681" s="96" t="str">
        <f t="shared" si="117"/>
        <v>MR401 UTV Beadlock, 15x7, 5+2/+38mm Offset, 4x156, 132mm Centerbore, Matte Black, w/ BH-H24100</v>
      </c>
      <c r="BY681" s="83" t="s">
        <v>4044</v>
      </c>
      <c r="BZ681" s="83" t="s">
        <v>4045</v>
      </c>
      <c r="CA681" s="83" t="str">
        <f t="shared" si="75"/>
        <v>UTV (4XX)</v>
      </c>
    </row>
    <row r="682" spans="1:79" s="39" customFormat="1" ht="15" customHeight="1">
      <c r="A682" s="23">
        <f t="shared" si="116"/>
        <v>680</v>
      </c>
      <c r="B682" s="4" t="s">
        <v>84</v>
      </c>
      <c r="C682" s="105" t="s">
        <v>1089</v>
      </c>
      <c r="D682" s="3" t="s">
        <v>1147</v>
      </c>
      <c r="E682" s="94" t="str">
        <f>CONCATENATE(LEFT(D682,5),VLOOKUP(CONCATENATE(N682,"x",O682),'PART NUMBER GUIDE'!$B$9:$C$45,2,FALSE),VLOOKUP(CONCATENATE(P682, V682), 'PART NUMBER GUIDE'!$Q$6:$R$84, 2, FALSE),VLOOKUP(Y682,'PART NUMBER GUIDE'!$J$8:$K$37,2, FALSE),IF(U682="N/A",IF(ABS(S682)&lt;10,"0"&amp;ABS(S682),ABS(S682)),CONCATENATE(LEFT(U682,1),RIGHT(U682,1))), F682, G682)</f>
        <v>MR40157046852B</v>
      </c>
      <c r="F682" s="93" t="s">
        <v>1129</v>
      </c>
      <c r="G682" s="93"/>
      <c r="H682" s="81" t="s">
        <v>4959</v>
      </c>
      <c r="I682" s="356">
        <v>44159</v>
      </c>
      <c r="J682" s="305" t="s">
        <v>1265</v>
      </c>
      <c r="K682" s="400">
        <v>347.5</v>
      </c>
      <c r="L682" s="95">
        <f t="shared" si="73"/>
        <v>347.5</v>
      </c>
      <c r="M682" s="402"/>
      <c r="N682" s="5">
        <v>15</v>
      </c>
      <c r="O682" s="79">
        <v>7</v>
      </c>
      <c r="P682" s="105" t="str">
        <f t="shared" si="91"/>
        <v>4x156</v>
      </c>
      <c r="Q682" s="5">
        <v>4</v>
      </c>
      <c r="R682" s="5">
        <v>156</v>
      </c>
      <c r="S682" s="3">
        <v>38</v>
      </c>
      <c r="T682" s="18">
        <v>5.3</v>
      </c>
      <c r="U682" s="5" t="s">
        <v>186</v>
      </c>
      <c r="V682" s="27">
        <v>132</v>
      </c>
      <c r="W682" s="85">
        <v>20.36</v>
      </c>
      <c r="X682" s="52">
        <v>1600</v>
      </c>
      <c r="Y682" s="81" t="s">
        <v>5829</v>
      </c>
      <c r="Z682" s="80" t="s">
        <v>3007</v>
      </c>
      <c r="AA682" s="369" t="str">
        <f t="shared" si="92"/>
        <v>15x7, 4x156, 38 OS</v>
      </c>
      <c r="AB682" s="2" t="s">
        <v>1626</v>
      </c>
      <c r="AC682" s="92">
        <f>_xlfn.IFNA(VLOOKUP(AB682,ACCESSORIES!F:K,6,FALSE),"N/A")</f>
        <v>22</v>
      </c>
      <c r="AD682" s="89" t="s">
        <v>85</v>
      </c>
      <c r="AE682" s="2" t="s">
        <v>85</v>
      </c>
      <c r="AF682" s="2" t="s">
        <v>3019</v>
      </c>
      <c r="AG682" s="2" t="s">
        <v>85</v>
      </c>
      <c r="AH682" s="9" t="str">
        <f>_xlfn.IFNA(VLOOKUP(AG682,ACCESSORIES!F:K,6,FALSE),"N/A")</f>
        <v>N/A</v>
      </c>
      <c r="AI682" s="83" t="s">
        <v>266</v>
      </c>
      <c r="AJ682" s="83" t="s">
        <v>85</v>
      </c>
      <c r="AK682" s="3" t="s">
        <v>85</v>
      </c>
      <c r="AL682" s="83" t="s">
        <v>85</v>
      </c>
      <c r="AM682" s="83">
        <v>14.1</v>
      </c>
      <c r="AN682" s="83">
        <v>190</v>
      </c>
      <c r="AO682" s="26">
        <v>3</v>
      </c>
      <c r="AP682" s="26">
        <v>4</v>
      </c>
      <c r="AQ682" s="26">
        <v>8</v>
      </c>
      <c r="AR682" s="26">
        <v>8</v>
      </c>
      <c r="AS682" s="26">
        <v>177</v>
      </c>
      <c r="AT682" s="26">
        <v>168</v>
      </c>
      <c r="AU682" s="86">
        <v>120</v>
      </c>
      <c r="AV682" s="55">
        <v>22</v>
      </c>
      <c r="AW682" s="55">
        <v>46.5</v>
      </c>
      <c r="AX682" s="55">
        <v>20</v>
      </c>
      <c r="AY682" s="3" t="s">
        <v>3361</v>
      </c>
      <c r="AZ682" s="104">
        <f>_xlfn.IFNA(VLOOKUP(AY682,ACCESSORIES!F:K,6,FALSE),"N/A")</f>
        <v>101.2</v>
      </c>
      <c r="BA682" s="3" t="s">
        <v>1523</v>
      </c>
      <c r="BB682" s="104">
        <f>_xlfn.IFNA(VLOOKUP(BA682,ACCESSORIES!F:K,6,FALSE),"N/A")</f>
        <v>11</v>
      </c>
      <c r="BC682" s="79">
        <v>24.88</v>
      </c>
      <c r="BD682" s="57">
        <v>17.600000000000001</v>
      </c>
      <c r="BE682" s="57">
        <v>17.600000000000001</v>
      </c>
      <c r="BF682" s="57">
        <v>9.9</v>
      </c>
      <c r="BG682" s="5">
        <v>48</v>
      </c>
      <c r="BH682" s="122" t="s">
        <v>3551</v>
      </c>
      <c r="BI682" s="51" t="s">
        <v>4217</v>
      </c>
      <c r="BJ682" s="83" t="s">
        <v>4233</v>
      </c>
      <c r="BK682" s="47" t="s">
        <v>5150</v>
      </c>
      <c r="BL682" s="47" t="s">
        <v>4272</v>
      </c>
      <c r="BM682" s="83" t="s">
        <v>5849</v>
      </c>
      <c r="BN682" s="83" t="s">
        <v>5850</v>
      </c>
      <c r="BO682" s="83" t="s">
        <v>5151</v>
      </c>
      <c r="BP682" s="83" t="s">
        <v>5851</v>
      </c>
      <c r="BQ682" s="83"/>
      <c r="BR682" s="83"/>
      <c r="BS682" s="83"/>
      <c r="BT682" s="351"/>
      <c r="BU682" s="363"/>
      <c r="BV682" s="351"/>
      <c r="BW682" s="363"/>
      <c r="BX682" s="96" t="str">
        <f t="shared" si="117"/>
        <v>MR401 UTV Beadlock, 15x7, 5+2/+38mm Offset, 4x156, 132mm Centerbore, Titanium - Matte Black Ring, w/ BH-H24100</v>
      </c>
      <c r="BY682" s="83" t="s">
        <v>4044</v>
      </c>
      <c r="BZ682" s="83" t="s">
        <v>4045</v>
      </c>
      <c r="CA682" s="83" t="str">
        <f t="shared" si="75"/>
        <v>UTV (4XX)</v>
      </c>
    </row>
    <row r="683" spans="1:79" s="39" customFormat="1" ht="15" customHeight="1">
      <c r="A683" s="23">
        <f t="shared" si="116"/>
        <v>681</v>
      </c>
      <c r="B683" s="4" t="s">
        <v>84</v>
      </c>
      <c r="C683" s="105" t="s">
        <v>1089</v>
      </c>
      <c r="D683" s="5" t="s">
        <v>1148</v>
      </c>
      <c r="E683" s="81" t="s">
        <v>3442</v>
      </c>
      <c r="F683" s="93" t="s">
        <v>2241</v>
      </c>
      <c r="G683" s="93"/>
      <c r="H683" s="81" t="s">
        <v>2054</v>
      </c>
      <c r="I683" s="356">
        <v>42736</v>
      </c>
      <c r="J683" s="305" t="s">
        <v>1265</v>
      </c>
      <c r="K683" s="400">
        <v>401</v>
      </c>
      <c r="L683" s="95">
        <f t="shared" si="73"/>
        <v>401</v>
      </c>
      <c r="M683" s="402"/>
      <c r="N683" s="5">
        <v>15</v>
      </c>
      <c r="O683" s="79">
        <v>5</v>
      </c>
      <c r="P683" s="105" t="str">
        <f t="shared" si="91"/>
        <v>4x136</v>
      </c>
      <c r="Q683" s="5">
        <v>4</v>
      </c>
      <c r="R683" s="5">
        <v>136</v>
      </c>
      <c r="S683" s="5">
        <v>43</v>
      </c>
      <c r="T683" s="18">
        <v>4.5</v>
      </c>
      <c r="U683" s="5" t="s">
        <v>963</v>
      </c>
      <c r="V683" s="18">
        <v>106</v>
      </c>
      <c r="W683" s="6">
        <v>18.14</v>
      </c>
      <c r="X683" s="52">
        <v>1600</v>
      </c>
      <c r="Y683" s="81" t="s">
        <v>5836</v>
      </c>
      <c r="Z683" s="81" t="s">
        <v>196</v>
      </c>
      <c r="AA683" s="369" t="str">
        <f t="shared" si="92"/>
        <v>15x5, 4x136, 43 OS</v>
      </c>
      <c r="AB683" s="2" t="s">
        <v>85</v>
      </c>
      <c r="AC683" s="92" t="str">
        <f>_xlfn.IFNA(VLOOKUP(AB683,ACCESSORIES!F:K,6,FALSE),"N/A")</f>
        <v>N/A</v>
      </c>
      <c r="AD683" s="89" t="s">
        <v>85</v>
      </c>
      <c r="AE683" s="2" t="s">
        <v>85</v>
      </c>
      <c r="AF683" s="82" t="s">
        <v>85</v>
      </c>
      <c r="AG683" s="2" t="s">
        <v>85</v>
      </c>
      <c r="AH683" s="9" t="str">
        <f>_xlfn.IFNA(VLOOKUP(AG683,ACCESSORIES!F:K,6,FALSE),"N/A")</f>
        <v>N/A</v>
      </c>
      <c r="AI683" s="83" t="s">
        <v>266</v>
      </c>
      <c r="AJ683" s="83" t="s">
        <v>85</v>
      </c>
      <c r="AK683" s="3" t="s">
        <v>85</v>
      </c>
      <c r="AL683" s="83" t="s">
        <v>85</v>
      </c>
      <c r="AM683" s="83">
        <v>14.1</v>
      </c>
      <c r="AN683" s="83">
        <v>190</v>
      </c>
      <c r="AO683" s="83">
        <v>3</v>
      </c>
      <c r="AP683" s="83">
        <v>3</v>
      </c>
      <c r="AQ683" s="83">
        <v>5</v>
      </c>
      <c r="AR683" s="83">
        <v>4.9000000000000004</v>
      </c>
      <c r="AS683" s="83">
        <v>173</v>
      </c>
      <c r="AT683" s="83">
        <v>170</v>
      </c>
      <c r="AU683" s="86" t="s">
        <v>85</v>
      </c>
      <c r="AV683" s="55" t="s">
        <v>85</v>
      </c>
      <c r="AW683" s="55" t="s">
        <v>85</v>
      </c>
      <c r="AX683" s="55">
        <v>0</v>
      </c>
      <c r="AY683" s="3" t="s">
        <v>3364</v>
      </c>
      <c r="AZ683" s="104">
        <f>_xlfn.IFNA(VLOOKUP(AY683,ACCESSORIES!F:K,6,FALSE),"N/A")</f>
        <v>118.80000000000001</v>
      </c>
      <c r="BA683" s="3" t="s">
        <v>1525</v>
      </c>
      <c r="BB683" s="104">
        <f>_xlfn.IFNA(VLOOKUP(BA683,ACCESSORIES!F:K,6,FALSE),"N/A")</f>
        <v>11</v>
      </c>
      <c r="BC683" s="79">
        <v>22.77</v>
      </c>
      <c r="BD683" s="57">
        <v>17.8</v>
      </c>
      <c r="BE683" s="57">
        <v>17.8</v>
      </c>
      <c r="BF683" s="57">
        <v>7.5</v>
      </c>
      <c r="BG683" s="5">
        <v>48</v>
      </c>
      <c r="BH683" s="122" t="s">
        <v>3551</v>
      </c>
      <c r="BI683" s="51" t="s">
        <v>4217</v>
      </c>
      <c r="BJ683" s="83" t="s">
        <v>4233</v>
      </c>
      <c r="BK683" s="47" t="s">
        <v>5150</v>
      </c>
      <c r="BL683" s="47" t="s">
        <v>4272</v>
      </c>
      <c r="BM683" s="83" t="s">
        <v>5846</v>
      </c>
      <c r="BN683" s="83" t="s">
        <v>5151</v>
      </c>
      <c r="BO683" s="83"/>
      <c r="BP683" s="83"/>
      <c r="BQ683" s="83"/>
      <c r="BR683" s="83"/>
      <c r="BS683" s="83"/>
      <c r="BT683" s="351" t="s">
        <v>3859</v>
      </c>
      <c r="BU683" s="363" t="s">
        <v>3860</v>
      </c>
      <c r="BV683" s="419" t="s">
        <v>3861</v>
      </c>
      <c r="BW683" s="363" t="s">
        <v>3862</v>
      </c>
      <c r="BX683" s="96" t="str">
        <f t="shared" si="117"/>
        <v>MR401-R UTV Beadlock, 15x5, 5+0/+43mm Offset, 4x136, 106mm Centerbore, Machined - Raw, w/ BH-H24155</v>
      </c>
      <c r="BY683" s="83" t="s">
        <v>4044</v>
      </c>
      <c r="BZ683" s="83" t="s">
        <v>4045</v>
      </c>
      <c r="CA683" s="83" t="str">
        <f t="shared" si="75"/>
        <v>UTV (4XX)</v>
      </c>
    </row>
    <row r="684" spans="1:79" s="39" customFormat="1" ht="15" customHeight="1">
      <c r="A684" s="23">
        <f t="shared" si="116"/>
        <v>682</v>
      </c>
      <c r="B684" s="4" t="s">
        <v>84</v>
      </c>
      <c r="C684" s="105" t="s">
        <v>1089</v>
      </c>
      <c r="D684" s="5" t="s">
        <v>1148</v>
      </c>
      <c r="E684" s="81" t="s">
        <v>3443</v>
      </c>
      <c r="F684" s="93" t="s">
        <v>2241</v>
      </c>
      <c r="G684" s="93"/>
      <c r="H684" s="81" t="s">
        <v>2053</v>
      </c>
      <c r="I684" s="356">
        <v>42736</v>
      </c>
      <c r="J684" s="305" t="s">
        <v>1265</v>
      </c>
      <c r="K684" s="400">
        <v>401</v>
      </c>
      <c r="L684" s="95">
        <f t="shared" si="73"/>
        <v>401</v>
      </c>
      <c r="M684" s="402"/>
      <c r="N684" s="5">
        <v>15</v>
      </c>
      <c r="O684" s="79">
        <v>5</v>
      </c>
      <c r="P684" s="105" t="str">
        <f t="shared" si="91"/>
        <v>4x156</v>
      </c>
      <c r="Q684" s="5">
        <v>4</v>
      </c>
      <c r="R684" s="5">
        <v>156</v>
      </c>
      <c r="S684" s="5">
        <v>43</v>
      </c>
      <c r="T684" s="18">
        <v>4.5</v>
      </c>
      <c r="U684" s="5" t="s">
        <v>963</v>
      </c>
      <c r="V684" s="18">
        <v>127</v>
      </c>
      <c r="W684" s="6">
        <v>17.52</v>
      </c>
      <c r="X684" s="52">
        <v>1600</v>
      </c>
      <c r="Y684" s="81" t="s">
        <v>5836</v>
      </c>
      <c r="Z684" s="81" t="s">
        <v>196</v>
      </c>
      <c r="AA684" s="369" t="str">
        <f t="shared" si="92"/>
        <v>15x5, 4x156, 43 OS</v>
      </c>
      <c r="AB684" s="2" t="s">
        <v>85</v>
      </c>
      <c r="AC684" s="92" t="str">
        <f>_xlfn.IFNA(VLOOKUP(AB684,ACCESSORIES!F:K,6,FALSE),"N/A")</f>
        <v>N/A</v>
      </c>
      <c r="AD684" s="89" t="s">
        <v>85</v>
      </c>
      <c r="AE684" s="2" t="s">
        <v>85</v>
      </c>
      <c r="AF684" s="82" t="s">
        <v>85</v>
      </c>
      <c r="AG684" s="2" t="s">
        <v>85</v>
      </c>
      <c r="AH684" s="9" t="str">
        <f>_xlfn.IFNA(VLOOKUP(AG684,ACCESSORIES!F:K,6,FALSE),"N/A")</f>
        <v>N/A</v>
      </c>
      <c r="AI684" s="83" t="s">
        <v>266</v>
      </c>
      <c r="AJ684" s="83" t="s">
        <v>85</v>
      </c>
      <c r="AK684" s="3" t="s">
        <v>85</v>
      </c>
      <c r="AL684" s="83" t="s">
        <v>85</v>
      </c>
      <c r="AM684" s="83">
        <v>14.1</v>
      </c>
      <c r="AN684" s="83">
        <v>190</v>
      </c>
      <c r="AO684" s="83">
        <v>3</v>
      </c>
      <c r="AP684" s="83">
        <v>3</v>
      </c>
      <c r="AQ684" s="83">
        <v>5</v>
      </c>
      <c r="AR684" s="83">
        <v>4.9000000000000004</v>
      </c>
      <c r="AS684" s="83">
        <v>173</v>
      </c>
      <c r="AT684" s="83">
        <v>170</v>
      </c>
      <c r="AU684" s="86" t="s">
        <v>85</v>
      </c>
      <c r="AV684" s="55" t="s">
        <v>85</v>
      </c>
      <c r="AW684" s="55" t="s">
        <v>85</v>
      </c>
      <c r="AX684" s="55">
        <v>0</v>
      </c>
      <c r="AY684" s="3" t="s">
        <v>3364</v>
      </c>
      <c r="AZ684" s="104">
        <f>_xlfn.IFNA(VLOOKUP(AY684,ACCESSORIES!F:K,6,FALSE),"N/A")</f>
        <v>118.80000000000001</v>
      </c>
      <c r="BA684" s="3" t="s">
        <v>1525</v>
      </c>
      <c r="BB684" s="104">
        <f>_xlfn.IFNA(VLOOKUP(BA684,ACCESSORIES!F:K,6,FALSE),"N/A")</f>
        <v>11</v>
      </c>
      <c r="BC684" s="79">
        <v>22.26</v>
      </c>
      <c r="BD684" s="57">
        <v>17.8</v>
      </c>
      <c r="BE684" s="57">
        <v>17.8</v>
      </c>
      <c r="BF684" s="57">
        <v>7.5</v>
      </c>
      <c r="BG684" s="5">
        <v>48</v>
      </c>
      <c r="BH684" s="122" t="s">
        <v>3551</v>
      </c>
      <c r="BI684" s="51" t="s">
        <v>4217</v>
      </c>
      <c r="BJ684" s="83" t="s">
        <v>4233</v>
      </c>
      <c r="BK684" s="47" t="s">
        <v>5150</v>
      </c>
      <c r="BL684" s="47" t="s">
        <v>4272</v>
      </c>
      <c r="BM684" s="83" t="s">
        <v>5846</v>
      </c>
      <c r="BN684" s="83" t="s">
        <v>5151</v>
      </c>
      <c r="BO684" s="83"/>
      <c r="BP684" s="83"/>
      <c r="BQ684" s="83"/>
      <c r="BR684" s="83"/>
      <c r="BS684" s="83"/>
      <c r="BT684" s="351" t="s">
        <v>3859</v>
      </c>
      <c r="BU684" s="363" t="s">
        <v>3860</v>
      </c>
      <c r="BV684" s="419" t="s">
        <v>3861</v>
      </c>
      <c r="BW684" s="363" t="s">
        <v>3862</v>
      </c>
      <c r="BX684" s="96" t="str">
        <f t="shared" si="117"/>
        <v>MR401-R UTV Beadlock, 15x5, 5+0/+43mm Offset, 4x156, 127mm Centerbore, Machined - Raw, w/ BH-H24155</v>
      </c>
      <c r="BY684" s="83" t="s">
        <v>4044</v>
      </c>
      <c r="BZ684" s="83" t="s">
        <v>4045</v>
      </c>
      <c r="CA684" s="83" t="str">
        <f t="shared" si="75"/>
        <v>UTV (4XX)</v>
      </c>
    </row>
    <row r="685" spans="1:79" s="39" customFormat="1" ht="15" customHeight="1">
      <c r="A685" s="23">
        <f t="shared" si="116"/>
        <v>683</v>
      </c>
      <c r="B685" s="4" t="s">
        <v>84</v>
      </c>
      <c r="C685" s="105" t="s">
        <v>1089</v>
      </c>
      <c r="D685" s="5" t="s">
        <v>1148</v>
      </c>
      <c r="E685" s="81" t="s">
        <v>3441</v>
      </c>
      <c r="F685" s="93" t="s">
        <v>2241</v>
      </c>
      <c r="G685" s="93"/>
      <c r="H685" s="81" t="s">
        <v>2052</v>
      </c>
      <c r="I685" s="356">
        <v>42736</v>
      </c>
      <c r="J685" s="305" t="s">
        <v>1265</v>
      </c>
      <c r="K685" s="400">
        <v>401</v>
      </c>
      <c r="L685" s="95">
        <f t="shared" si="73"/>
        <v>401</v>
      </c>
      <c r="M685" s="402"/>
      <c r="N685" s="5">
        <v>15</v>
      </c>
      <c r="O685" s="79">
        <v>5</v>
      </c>
      <c r="P685" s="105" t="str">
        <f t="shared" si="91"/>
        <v>4x156</v>
      </c>
      <c r="Q685" s="5">
        <v>4</v>
      </c>
      <c r="R685" s="5">
        <v>156</v>
      </c>
      <c r="S685" s="5">
        <v>0</v>
      </c>
      <c r="T685" s="18">
        <v>3</v>
      </c>
      <c r="U685" s="5" t="s">
        <v>202</v>
      </c>
      <c r="V685" s="18">
        <v>127</v>
      </c>
      <c r="W685" s="42">
        <v>16.09</v>
      </c>
      <c r="X685" s="52">
        <v>1600</v>
      </c>
      <c r="Y685" s="81" t="s">
        <v>5836</v>
      </c>
      <c r="Z685" s="81" t="s">
        <v>196</v>
      </c>
      <c r="AA685" s="369" t="str">
        <f t="shared" si="92"/>
        <v>15x5, 4x156, 0 OS</v>
      </c>
      <c r="AB685" s="2" t="s">
        <v>85</v>
      </c>
      <c r="AC685" s="92" t="str">
        <f>_xlfn.IFNA(VLOOKUP(AB685,ACCESSORIES!F:K,6,FALSE),"N/A")</f>
        <v>N/A</v>
      </c>
      <c r="AD685" s="89" t="s">
        <v>85</v>
      </c>
      <c r="AE685" s="2" t="s">
        <v>85</v>
      </c>
      <c r="AF685" s="82" t="s">
        <v>85</v>
      </c>
      <c r="AG685" s="2" t="s">
        <v>85</v>
      </c>
      <c r="AH685" s="9" t="str">
        <f>_xlfn.IFNA(VLOOKUP(AG685,ACCESSORIES!F:K,6,FALSE),"N/A")</f>
        <v>N/A</v>
      </c>
      <c r="AI685" s="83" t="s">
        <v>266</v>
      </c>
      <c r="AJ685" s="83" t="s">
        <v>85</v>
      </c>
      <c r="AK685" s="3" t="s">
        <v>85</v>
      </c>
      <c r="AL685" s="83" t="s">
        <v>85</v>
      </c>
      <c r="AM685" s="83">
        <v>14.1</v>
      </c>
      <c r="AN685" s="83">
        <v>190</v>
      </c>
      <c r="AO685" s="26">
        <v>3</v>
      </c>
      <c r="AP685" s="83">
        <v>4</v>
      </c>
      <c r="AQ685" s="83">
        <v>11</v>
      </c>
      <c r="AR685" s="83">
        <v>17</v>
      </c>
      <c r="AS685" s="83">
        <v>182</v>
      </c>
      <c r="AT685" s="83">
        <v>167</v>
      </c>
      <c r="AU685" s="86" t="s">
        <v>85</v>
      </c>
      <c r="AV685" s="55" t="s">
        <v>85</v>
      </c>
      <c r="AW685" s="55" t="s">
        <v>85</v>
      </c>
      <c r="AX685" s="55">
        <v>20</v>
      </c>
      <c r="AY685" s="3" t="s">
        <v>3362</v>
      </c>
      <c r="AZ685" s="104">
        <f>_xlfn.IFNA(VLOOKUP(AY685,ACCESSORIES!F:K,6,FALSE),"N/A")</f>
        <v>118.80000000000001</v>
      </c>
      <c r="BA685" s="3" t="s">
        <v>1523</v>
      </c>
      <c r="BB685" s="104">
        <f>_xlfn.IFNA(VLOOKUP(BA685,ACCESSORIES!F:K,6,FALSE),"N/A")</f>
        <v>11</v>
      </c>
      <c r="BC685" s="79">
        <v>19.29</v>
      </c>
      <c r="BD685" s="57">
        <v>17.8</v>
      </c>
      <c r="BE685" s="57">
        <v>17.8</v>
      </c>
      <c r="BF685" s="57">
        <v>7.5</v>
      </c>
      <c r="BG685" s="5">
        <v>48</v>
      </c>
      <c r="BH685" s="122" t="s">
        <v>3551</v>
      </c>
      <c r="BI685" s="51" t="s">
        <v>4217</v>
      </c>
      <c r="BJ685" s="83" t="s">
        <v>4233</v>
      </c>
      <c r="BK685" s="47" t="s">
        <v>5150</v>
      </c>
      <c r="BL685" s="47" t="s">
        <v>4272</v>
      </c>
      <c r="BM685" s="83" t="s">
        <v>5846</v>
      </c>
      <c r="BN685" s="83" t="s">
        <v>5151</v>
      </c>
      <c r="BO685" s="83"/>
      <c r="BP685" s="83"/>
      <c r="BQ685" s="83"/>
      <c r="BR685" s="83"/>
      <c r="BS685" s="83"/>
      <c r="BT685" s="351" t="s">
        <v>3863</v>
      </c>
      <c r="BU685" s="363" t="s">
        <v>3864</v>
      </c>
      <c r="BV685" s="419" t="s">
        <v>3865</v>
      </c>
      <c r="BW685" s="363" t="s">
        <v>3866</v>
      </c>
      <c r="BX685" s="96" t="str">
        <f t="shared" si="117"/>
        <v>MR401-R UTV Beadlock, 15x5, 2.5+2.5/0mm Offset, 4x156, 127mm Centerbore, Machined - Raw, w/ BH-H24100</v>
      </c>
      <c r="BY685" s="83" t="s">
        <v>4044</v>
      </c>
      <c r="BZ685" s="83" t="s">
        <v>4045</v>
      </c>
      <c r="CA685" s="83" t="str">
        <f t="shared" si="75"/>
        <v>UTV (4XX)</v>
      </c>
    </row>
    <row r="686" spans="1:79" s="39" customFormat="1" ht="15" customHeight="1">
      <c r="A686" s="23">
        <f t="shared" si="116"/>
        <v>684</v>
      </c>
      <c r="B686" s="4" t="s">
        <v>84</v>
      </c>
      <c r="C686" s="105" t="s">
        <v>1089</v>
      </c>
      <c r="D686" s="5" t="s">
        <v>1148</v>
      </c>
      <c r="E686" s="94" t="s">
        <v>5073</v>
      </c>
      <c r="F686" s="93" t="s">
        <v>1129</v>
      </c>
      <c r="G686" s="93"/>
      <c r="H686" s="81" t="s">
        <v>5092</v>
      </c>
      <c r="I686" s="356">
        <v>44210</v>
      </c>
      <c r="J686" s="305" t="s">
        <v>1265</v>
      </c>
      <c r="K686" s="400">
        <v>401</v>
      </c>
      <c r="L686" s="95">
        <f t="shared" si="73"/>
        <v>401</v>
      </c>
      <c r="M686" s="402"/>
      <c r="N686" s="5">
        <v>15</v>
      </c>
      <c r="O686" s="79">
        <v>5</v>
      </c>
      <c r="P686" s="105" t="str">
        <f t="shared" si="91"/>
        <v>5x4.5</v>
      </c>
      <c r="Q686" s="5">
        <v>5</v>
      </c>
      <c r="R686" s="5">
        <v>4.5</v>
      </c>
      <c r="S686" s="5">
        <v>40</v>
      </c>
      <c r="T686" s="18">
        <v>4.3</v>
      </c>
      <c r="U686" s="5" t="s">
        <v>5074</v>
      </c>
      <c r="V686" s="18">
        <v>72</v>
      </c>
      <c r="W686" s="85">
        <v>15.58</v>
      </c>
      <c r="X686" s="52">
        <v>1600</v>
      </c>
      <c r="Y686" s="81" t="s">
        <v>5836</v>
      </c>
      <c r="Z686" s="81" t="s">
        <v>196</v>
      </c>
      <c r="AA686" s="369" t="str">
        <f t="shared" si="92"/>
        <v>15x5, 5x4.5, 40 OS</v>
      </c>
      <c r="AB686" s="2" t="s">
        <v>85</v>
      </c>
      <c r="AC686" s="92" t="str">
        <f>_xlfn.IFNA(VLOOKUP(AB686,ACCESSORIES!F:K,6,FALSE),"N/A")</f>
        <v>N/A</v>
      </c>
      <c r="AD686" s="89" t="s">
        <v>85</v>
      </c>
      <c r="AE686" s="2" t="s">
        <v>85</v>
      </c>
      <c r="AF686" s="82" t="s">
        <v>85</v>
      </c>
      <c r="AG686" s="2" t="s">
        <v>85</v>
      </c>
      <c r="AH686" s="9" t="str">
        <f>_xlfn.IFNA(VLOOKUP(AG686,ACCESSORIES!F:K,6,FALSE),"N/A")</f>
        <v>N/A</v>
      </c>
      <c r="AI686" s="83" t="s">
        <v>266</v>
      </c>
      <c r="AJ686" s="83" t="s">
        <v>85</v>
      </c>
      <c r="AK686" s="3" t="s">
        <v>85</v>
      </c>
      <c r="AL686" s="83" t="s">
        <v>85</v>
      </c>
      <c r="AM686" s="83">
        <v>14.1</v>
      </c>
      <c r="AN686" s="83">
        <v>145</v>
      </c>
      <c r="AO686" s="83">
        <v>7</v>
      </c>
      <c r="AP686" s="83">
        <v>9</v>
      </c>
      <c r="AQ686" s="83">
        <v>9</v>
      </c>
      <c r="AR686" s="83">
        <v>8</v>
      </c>
      <c r="AS686" s="83">
        <v>173</v>
      </c>
      <c r="AT686" s="83">
        <v>171</v>
      </c>
      <c r="AU686" s="86" t="s">
        <v>85</v>
      </c>
      <c r="AV686" s="55" t="s">
        <v>85</v>
      </c>
      <c r="AW686" s="55" t="s">
        <v>85</v>
      </c>
      <c r="AX686" s="55">
        <v>0</v>
      </c>
      <c r="AY686" s="3" t="s">
        <v>3364</v>
      </c>
      <c r="AZ686" s="104">
        <f>_xlfn.IFNA(VLOOKUP(AY686,ACCESSORIES!F:K,6,FALSE),"N/A")</f>
        <v>118.80000000000001</v>
      </c>
      <c r="BA686" s="3" t="s">
        <v>1525</v>
      </c>
      <c r="BB686" s="104">
        <f>_xlfn.IFNA(VLOOKUP(BA686,ACCESSORIES!F:K,6,FALSE),"N/A")</f>
        <v>11</v>
      </c>
      <c r="BC686" s="79">
        <v>23.48</v>
      </c>
      <c r="BD686" s="57">
        <v>17.8</v>
      </c>
      <c r="BE686" s="57">
        <v>17.8</v>
      </c>
      <c r="BF686" s="57">
        <v>7.5</v>
      </c>
      <c r="BG686" s="5">
        <v>48</v>
      </c>
      <c r="BH686" s="122" t="s">
        <v>3551</v>
      </c>
      <c r="BI686" s="51" t="s">
        <v>4217</v>
      </c>
      <c r="BJ686" s="83" t="s">
        <v>4233</v>
      </c>
      <c r="BK686" s="47" t="s">
        <v>5150</v>
      </c>
      <c r="BL686" s="47" t="s">
        <v>4272</v>
      </c>
      <c r="BM686" s="83" t="s">
        <v>5846</v>
      </c>
      <c r="BN686" s="83" t="s">
        <v>5151</v>
      </c>
      <c r="BO686" s="83"/>
      <c r="BP686" s="83"/>
      <c r="BQ686" s="83"/>
      <c r="BR686" s="83"/>
      <c r="BS686" s="83"/>
      <c r="BT686" s="351" t="s">
        <v>6631</v>
      </c>
      <c r="BU686" s="425" t="s">
        <v>6630</v>
      </c>
      <c r="BV686" s="419" t="s">
        <v>6633</v>
      </c>
      <c r="BW686" s="425" t="s">
        <v>6632</v>
      </c>
      <c r="BX686" s="96" t="str">
        <f t="shared" si="117"/>
        <v>MR401-R UTV Beadlock, 15x5, 4.25+0.75/+40mm Offset, 5x4.5, 72mm Centerbore, Machined - Raw, w/ BH-H24155</v>
      </c>
      <c r="BY686" s="83" t="s">
        <v>4044</v>
      </c>
      <c r="BZ686" s="83" t="s">
        <v>4045</v>
      </c>
      <c r="CA686" s="83" t="str">
        <f t="shared" si="75"/>
        <v>UTV (4XX)</v>
      </c>
    </row>
    <row r="687" spans="1:79" s="39" customFormat="1" ht="15" customHeight="1">
      <c r="A687" s="23">
        <f t="shared" si="116"/>
        <v>685</v>
      </c>
      <c r="B687" s="4" t="s">
        <v>84</v>
      </c>
      <c r="C687" s="105" t="s">
        <v>1089</v>
      </c>
      <c r="D687" s="5" t="s">
        <v>1106</v>
      </c>
      <c r="E687" s="94" t="str">
        <f>CONCATENATE(LEFT(D687,5),VLOOKUP(CONCATENATE(N687,"x",O687),'PART NUMBER GUIDE'!$B$9:$C$45,2,FALSE),VLOOKUP(CONCATENATE(P687, V687), 'PART NUMBER GUIDE'!$Q$6:$R$84, 2, FALSE),VLOOKUP(Y687,'PART NUMBER GUIDE'!$J$8:$K$37,2, FALSE),IF(U687="N/A",IF(ABS(S687)&lt;10,"0"&amp;ABS(S687),ABS(S687)),CONCATENATE(LEFT(U687,1),RIGHT(U687,1))), F687, G687)</f>
        <v>MR40557047543B</v>
      </c>
      <c r="F687" s="93" t="s">
        <v>1129</v>
      </c>
      <c r="G687" s="93"/>
      <c r="H687" s="81" t="s">
        <v>804</v>
      </c>
      <c r="I687" s="356">
        <v>42370</v>
      </c>
      <c r="J687" s="305" t="s">
        <v>1265</v>
      </c>
      <c r="K687" s="400">
        <v>371.5</v>
      </c>
      <c r="L687" s="95">
        <f t="shared" si="73"/>
        <v>371.5</v>
      </c>
      <c r="M687" s="402"/>
      <c r="N687" s="5">
        <v>15</v>
      </c>
      <c r="O687" s="79">
        <v>7</v>
      </c>
      <c r="P687" s="105" t="str">
        <f t="shared" si="91"/>
        <v>4x136</v>
      </c>
      <c r="Q687" s="5">
        <v>4</v>
      </c>
      <c r="R687" s="5">
        <v>136</v>
      </c>
      <c r="S687" s="5">
        <v>13</v>
      </c>
      <c r="T687" s="18">
        <v>4.3</v>
      </c>
      <c r="U687" s="5" t="s">
        <v>189</v>
      </c>
      <c r="V687" s="18">
        <v>106</v>
      </c>
      <c r="W687" s="6">
        <v>22.19</v>
      </c>
      <c r="X687" s="52">
        <v>1600</v>
      </c>
      <c r="Y687" s="4" t="s">
        <v>2309</v>
      </c>
      <c r="Z687" s="81" t="s">
        <v>3002</v>
      </c>
      <c r="AA687" s="369" t="str">
        <f t="shared" si="92"/>
        <v>15x7, 4x136, 13 OS</v>
      </c>
      <c r="AB687" s="2" t="s">
        <v>2454</v>
      </c>
      <c r="AC687" s="92">
        <f>_xlfn.IFNA(VLOOKUP(AB687,ACCESSORIES!F:K,6,FALSE),"N/A")</f>
        <v>22</v>
      </c>
      <c r="AD687" s="89" t="s">
        <v>85</v>
      </c>
      <c r="AE687" s="83" t="s">
        <v>1907</v>
      </c>
      <c r="AF687" s="82" t="s">
        <v>85</v>
      </c>
      <c r="AG687" s="2" t="s">
        <v>85</v>
      </c>
      <c r="AH687" s="9" t="str">
        <f>_xlfn.IFNA(VLOOKUP(AG687,ACCESSORIES!F:K,6,FALSE),"N/A")</f>
        <v>N/A</v>
      </c>
      <c r="AI687" s="83" t="s">
        <v>266</v>
      </c>
      <c r="AJ687" s="83" t="s">
        <v>85</v>
      </c>
      <c r="AK687" s="3" t="s">
        <v>85</v>
      </c>
      <c r="AL687" s="83" t="s">
        <v>85</v>
      </c>
      <c r="AM687" s="83">
        <v>14.1</v>
      </c>
      <c r="AN687" s="83">
        <v>183</v>
      </c>
      <c r="AO687" s="26">
        <v>3</v>
      </c>
      <c r="AP687" s="26">
        <v>25</v>
      </c>
      <c r="AQ687" s="26">
        <v>36</v>
      </c>
      <c r="AR687" s="26">
        <v>37</v>
      </c>
      <c r="AS687" s="26">
        <v>182</v>
      </c>
      <c r="AT687" s="26">
        <v>180</v>
      </c>
      <c r="AU687" s="86">
        <v>68</v>
      </c>
      <c r="AV687" s="55">
        <v>37</v>
      </c>
      <c r="AW687" s="55">
        <v>37</v>
      </c>
      <c r="AX687" s="55">
        <v>2</v>
      </c>
      <c r="AY687" s="3" t="s">
        <v>3363</v>
      </c>
      <c r="AZ687" s="104">
        <f>_xlfn.IFNA(VLOOKUP(AY687,ACCESSORIES!F:K,6,FALSE),"N/A")</f>
        <v>118.80000000000001</v>
      </c>
      <c r="BA687" s="3" t="s">
        <v>1523</v>
      </c>
      <c r="BB687" s="104">
        <f>_xlfn.IFNA(VLOOKUP(BA687,ACCESSORIES!F:K,6,FALSE),"N/A")</f>
        <v>11</v>
      </c>
      <c r="BC687" s="79">
        <v>27.59</v>
      </c>
      <c r="BD687" s="57">
        <v>17.600000000000001</v>
      </c>
      <c r="BE687" s="57">
        <v>17.600000000000001</v>
      </c>
      <c r="BF687" s="57">
        <v>9.9</v>
      </c>
      <c r="BG687" s="5">
        <v>48</v>
      </c>
      <c r="BH687" s="122" t="s">
        <v>3551</v>
      </c>
      <c r="BI687" s="51" t="s">
        <v>4217</v>
      </c>
      <c r="BJ687" s="83" t="s">
        <v>4233</v>
      </c>
      <c r="BK687" s="83" t="s">
        <v>5847</v>
      </c>
      <c r="BL687" s="47" t="s">
        <v>4272</v>
      </c>
      <c r="BM687" s="83" t="s">
        <v>5852</v>
      </c>
      <c r="BN687" s="83" t="s">
        <v>5850</v>
      </c>
      <c r="BO687" s="83" t="s">
        <v>5151</v>
      </c>
      <c r="BP687" s="83" t="s">
        <v>4951</v>
      </c>
      <c r="BQ687" s="83"/>
      <c r="BR687" s="83"/>
      <c r="BS687" s="83"/>
      <c r="BT687" s="351" t="s">
        <v>3867</v>
      </c>
      <c r="BU687" s="363" t="s">
        <v>3868</v>
      </c>
      <c r="BV687" s="351" t="s">
        <v>3869</v>
      </c>
      <c r="BW687" s="363" t="s">
        <v>3870</v>
      </c>
      <c r="BX687" s="96" t="str">
        <f t="shared" si="117"/>
        <v>MR405 UTV Beadlock, 15x7, 4+3/+13mm Offset, 4x136, 106mm Centerbore, Matte Black, w/ BH-H24100</v>
      </c>
      <c r="BY687" s="83" t="s">
        <v>4044</v>
      </c>
      <c r="BZ687" s="83" t="s">
        <v>4045</v>
      </c>
      <c r="CA687" s="83" t="str">
        <f t="shared" si="75"/>
        <v>UTV (4XX)</v>
      </c>
    </row>
    <row r="688" spans="1:79" s="39" customFormat="1" ht="15" customHeight="1">
      <c r="A688" s="23">
        <f t="shared" si="116"/>
        <v>686</v>
      </c>
      <c r="B688" s="4" t="s">
        <v>84</v>
      </c>
      <c r="C688" s="105" t="s">
        <v>1089</v>
      </c>
      <c r="D688" s="5" t="s">
        <v>1106</v>
      </c>
      <c r="E688" s="94" t="str">
        <f>CONCATENATE(LEFT(D688,5),VLOOKUP(CONCATENATE(N688,"x",O688),'PART NUMBER GUIDE'!$B$9:$C$45,2,FALSE),VLOOKUP(CONCATENATE(P688, V688), 'PART NUMBER GUIDE'!$Q$6:$R$84, 2, FALSE),VLOOKUP(Y688,'PART NUMBER GUIDE'!$J$8:$K$37,2, FALSE),IF(U688="N/A",IF(ABS(S688)&lt;10,"0"&amp;ABS(S688),ABS(S688)),CONCATENATE(LEFT(U688,1),RIGHT(U688,1))), F688, G688)</f>
        <v>MR40557047943B</v>
      </c>
      <c r="F688" s="93" t="s">
        <v>1129</v>
      </c>
      <c r="G688" s="93"/>
      <c r="H688" s="81" t="s">
        <v>805</v>
      </c>
      <c r="I688" s="356">
        <v>42370</v>
      </c>
      <c r="J688" s="305" t="s">
        <v>1265</v>
      </c>
      <c r="K688" s="400">
        <v>371.5</v>
      </c>
      <c r="L688" s="95">
        <f t="shared" si="73"/>
        <v>371.5</v>
      </c>
      <c r="M688" s="402"/>
      <c r="N688" s="5">
        <v>15</v>
      </c>
      <c r="O688" s="79">
        <v>7</v>
      </c>
      <c r="P688" s="105" t="str">
        <f t="shared" si="91"/>
        <v>4x136</v>
      </c>
      <c r="Q688" s="5">
        <v>4</v>
      </c>
      <c r="R688" s="5">
        <v>136</v>
      </c>
      <c r="S688" s="5">
        <v>13</v>
      </c>
      <c r="T688" s="18">
        <v>4.3</v>
      </c>
      <c r="U688" s="5" t="s">
        <v>189</v>
      </c>
      <c r="V688" s="18">
        <v>106</v>
      </c>
      <c r="W688" s="6">
        <v>23.08</v>
      </c>
      <c r="X688" s="52">
        <v>1600</v>
      </c>
      <c r="Y688" s="4" t="s">
        <v>5832</v>
      </c>
      <c r="Z688" s="80" t="s">
        <v>3003</v>
      </c>
      <c r="AA688" s="369" t="str">
        <f t="shared" si="92"/>
        <v>15x7, 4x136, 13 OS</v>
      </c>
      <c r="AB688" s="2" t="s">
        <v>2454</v>
      </c>
      <c r="AC688" s="92">
        <f>_xlfn.IFNA(VLOOKUP(AB688,ACCESSORIES!F:K,6,FALSE),"N/A")</f>
        <v>22</v>
      </c>
      <c r="AD688" s="89" t="s">
        <v>85</v>
      </c>
      <c r="AE688" s="83" t="s">
        <v>1907</v>
      </c>
      <c r="AF688" s="82" t="s">
        <v>85</v>
      </c>
      <c r="AG688" s="2" t="s">
        <v>85</v>
      </c>
      <c r="AH688" s="9" t="str">
        <f>_xlfn.IFNA(VLOOKUP(AG688,ACCESSORIES!F:K,6,FALSE),"N/A")</f>
        <v>N/A</v>
      </c>
      <c r="AI688" s="83" t="s">
        <v>266</v>
      </c>
      <c r="AJ688" s="83" t="s">
        <v>85</v>
      </c>
      <c r="AK688" s="3" t="s">
        <v>85</v>
      </c>
      <c r="AL688" s="83" t="s">
        <v>85</v>
      </c>
      <c r="AM688" s="83">
        <v>14.1</v>
      </c>
      <c r="AN688" s="83">
        <v>183</v>
      </c>
      <c r="AO688" s="26">
        <v>3</v>
      </c>
      <c r="AP688" s="26">
        <v>25</v>
      </c>
      <c r="AQ688" s="26">
        <v>36</v>
      </c>
      <c r="AR688" s="26">
        <v>37</v>
      </c>
      <c r="AS688" s="26">
        <v>182</v>
      </c>
      <c r="AT688" s="26">
        <v>180</v>
      </c>
      <c r="AU688" s="86">
        <v>68</v>
      </c>
      <c r="AV688" s="55">
        <v>37</v>
      </c>
      <c r="AW688" s="55">
        <v>37</v>
      </c>
      <c r="AX688" s="55">
        <v>2</v>
      </c>
      <c r="AY688" s="3" t="s">
        <v>3363</v>
      </c>
      <c r="AZ688" s="104">
        <f>_xlfn.IFNA(VLOOKUP(AY688,ACCESSORIES!F:K,6,FALSE),"N/A")</f>
        <v>118.80000000000001</v>
      </c>
      <c r="BA688" s="3" t="s">
        <v>1523</v>
      </c>
      <c r="BB688" s="104">
        <f>_xlfn.IFNA(VLOOKUP(BA688,ACCESSORIES!F:K,6,FALSE),"N/A")</f>
        <v>11</v>
      </c>
      <c r="BC688" s="79">
        <v>27.7</v>
      </c>
      <c r="BD688" s="57">
        <v>17.600000000000001</v>
      </c>
      <c r="BE688" s="57">
        <v>17.600000000000001</v>
      </c>
      <c r="BF688" s="57">
        <v>9.9</v>
      </c>
      <c r="BG688" s="5">
        <v>48</v>
      </c>
      <c r="BH688" s="122" t="s">
        <v>3551</v>
      </c>
      <c r="BI688" s="51" t="s">
        <v>4217</v>
      </c>
      <c r="BJ688" s="83" t="s">
        <v>4233</v>
      </c>
      <c r="BK688" s="83" t="s">
        <v>5847</v>
      </c>
      <c r="BL688" s="47" t="s">
        <v>4272</v>
      </c>
      <c r="BM688" s="83" t="s">
        <v>5852</v>
      </c>
      <c r="BN688" s="83" t="s">
        <v>5850</v>
      </c>
      <c r="BO688" s="83" t="s">
        <v>5151</v>
      </c>
      <c r="BP688" s="83" t="s">
        <v>4951</v>
      </c>
      <c r="BQ688" s="83"/>
      <c r="BR688" s="83"/>
      <c r="BS688" s="83"/>
      <c r="BT688" s="351" t="s">
        <v>3871</v>
      </c>
      <c r="BU688" s="363" t="s">
        <v>3872</v>
      </c>
      <c r="BV688" s="351" t="s">
        <v>3873</v>
      </c>
      <c r="BW688" s="363" t="s">
        <v>3874</v>
      </c>
      <c r="BX688" s="96" t="str">
        <f t="shared" si="117"/>
        <v>MR405 UTV Beadlock, 15x7, 4+3/+13mm Offset, 4x136, 106mm Centerbore, Method Bronze - Matte Black Ring, w/ BH-H24100</v>
      </c>
      <c r="BY688" s="83" t="s">
        <v>4044</v>
      </c>
      <c r="BZ688" s="83" t="s">
        <v>4045</v>
      </c>
      <c r="CA688" s="83" t="str">
        <f t="shared" si="75"/>
        <v>UTV (4XX)</v>
      </c>
    </row>
    <row r="689" spans="1:79" s="39" customFormat="1" ht="15" customHeight="1">
      <c r="A689" s="23">
        <f t="shared" si="116"/>
        <v>687</v>
      </c>
      <c r="B689" s="4" t="s">
        <v>84</v>
      </c>
      <c r="C689" s="105" t="s">
        <v>1089</v>
      </c>
      <c r="D689" s="5" t="s">
        <v>1106</v>
      </c>
      <c r="E689" s="94" t="str">
        <f>CONCATENATE(LEFT(D689,5),VLOOKUP(CONCATENATE(N689,"x",O689),'PART NUMBER GUIDE'!$B$9:$C$45,2,FALSE),VLOOKUP(CONCATENATE(P689, V689), 'PART NUMBER GUIDE'!$Q$6:$R$84, 2, FALSE),VLOOKUP(Y689,'PART NUMBER GUIDE'!$J$8:$K$37,2, FALSE),IF(U689="N/A",IF(ABS(S689)&lt;10,"0"&amp;ABS(S689),ABS(S689)),CONCATENATE(LEFT(U689,1),RIGHT(U689,1))), F689, G689)</f>
        <v>MR40557046543B</v>
      </c>
      <c r="F689" s="93" t="s">
        <v>1129</v>
      </c>
      <c r="G689" s="93"/>
      <c r="H689" s="81" t="s">
        <v>806</v>
      </c>
      <c r="I689" s="356">
        <v>42370</v>
      </c>
      <c r="J689" s="305" t="s">
        <v>1265</v>
      </c>
      <c r="K689" s="400">
        <v>371.5</v>
      </c>
      <c r="L689" s="95">
        <f t="shared" si="73"/>
        <v>371.5</v>
      </c>
      <c r="M689" s="402"/>
      <c r="N689" s="5">
        <v>15</v>
      </c>
      <c r="O689" s="79">
        <v>7</v>
      </c>
      <c r="P689" s="105" t="str">
        <f t="shared" si="91"/>
        <v>4x156</v>
      </c>
      <c r="Q689" s="5">
        <v>4</v>
      </c>
      <c r="R689" s="5">
        <v>156</v>
      </c>
      <c r="S689" s="5">
        <v>13</v>
      </c>
      <c r="T689" s="18">
        <v>4.3</v>
      </c>
      <c r="U689" s="5" t="s">
        <v>189</v>
      </c>
      <c r="V689" s="18">
        <v>132</v>
      </c>
      <c r="W689" s="6">
        <v>19.18</v>
      </c>
      <c r="X689" s="52">
        <v>1600</v>
      </c>
      <c r="Y689" s="4" t="s">
        <v>2309</v>
      </c>
      <c r="Z689" s="81" t="s">
        <v>3002</v>
      </c>
      <c r="AA689" s="369" t="str">
        <f t="shared" si="92"/>
        <v>15x7, 4x156, 13 OS</v>
      </c>
      <c r="AB689" s="2" t="s">
        <v>1813</v>
      </c>
      <c r="AC689" s="92">
        <f>_xlfn.IFNA(VLOOKUP(AB689,ACCESSORIES!F:K,6,FALSE),"N/A")</f>
        <v>22</v>
      </c>
      <c r="AD689" s="89" t="s">
        <v>85</v>
      </c>
      <c r="AE689" s="83" t="s">
        <v>1907</v>
      </c>
      <c r="AF689" s="82" t="s">
        <v>85</v>
      </c>
      <c r="AG689" s="2" t="s">
        <v>85</v>
      </c>
      <c r="AH689" s="9" t="str">
        <f>_xlfn.IFNA(VLOOKUP(AG689,ACCESSORIES!F:K,6,FALSE),"N/A")</f>
        <v>N/A</v>
      </c>
      <c r="AI689" s="83" t="s">
        <v>266</v>
      </c>
      <c r="AJ689" s="83" t="s">
        <v>85</v>
      </c>
      <c r="AK689" s="3" t="s">
        <v>85</v>
      </c>
      <c r="AL689" s="83" t="s">
        <v>85</v>
      </c>
      <c r="AM689" s="83">
        <v>14.1</v>
      </c>
      <c r="AN689" s="83">
        <v>183</v>
      </c>
      <c r="AO689" s="26">
        <v>3</v>
      </c>
      <c r="AP689" s="26">
        <v>25</v>
      </c>
      <c r="AQ689" s="26">
        <v>36</v>
      </c>
      <c r="AR689" s="26">
        <v>37</v>
      </c>
      <c r="AS689" s="26">
        <v>182</v>
      </c>
      <c r="AT689" s="26">
        <v>180</v>
      </c>
      <c r="AU689" s="86">
        <v>68</v>
      </c>
      <c r="AV689" s="55">
        <v>52</v>
      </c>
      <c r="AW689" s="55">
        <v>52</v>
      </c>
      <c r="AX689" s="55">
        <v>2</v>
      </c>
      <c r="AY689" s="3" t="s">
        <v>3363</v>
      </c>
      <c r="AZ689" s="104">
        <f>_xlfn.IFNA(VLOOKUP(AY689,ACCESSORIES!F:K,6,FALSE),"N/A")</f>
        <v>118.80000000000001</v>
      </c>
      <c r="BA689" s="3" t="s">
        <v>1523</v>
      </c>
      <c r="BB689" s="104">
        <f>_xlfn.IFNA(VLOOKUP(BA689,ACCESSORIES!F:K,6,FALSE),"N/A")</f>
        <v>11</v>
      </c>
      <c r="BC689" s="79">
        <v>27.23</v>
      </c>
      <c r="BD689" s="57">
        <v>17.600000000000001</v>
      </c>
      <c r="BE689" s="57">
        <v>17.600000000000001</v>
      </c>
      <c r="BF689" s="57">
        <v>9.9</v>
      </c>
      <c r="BG689" s="5">
        <v>48</v>
      </c>
      <c r="BH689" s="122" t="s">
        <v>3551</v>
      </c>
      <c r="BI689" s="51" t="s">
        <v>4217</v>
      </c>
      <c r="BJ689" s="83" t="s">
        <v>4233</v>
      </c>
      <c r="BK689" s="83" t="s">
        <v>5847</v>
      </c>
      <c r="BL689" s="47" t="s">
        <v>4272</v>
      </c>
      <c r="BM689" s="83" t="s">
        <v>5852</v>
      </c>
      <c r="BN689" s="83" t="s">
        <v>5850</v>
      </c>
      <c r="BO689" s="83" t="s">
        <v>5151</v>
      </c>
      <c r="BP689" s="83" t="s">
        <v>4951</v>
      </c>
      <c r="BQ689" s="83"/>
      <c r="BR689" s="83"/>
      <c r="BS689" s="83"/>
      <c r="BT689" s="351" t="s">
        <v>3867</v>
      </c>
      <c r="BU689" s="363" t="s">
        <v>3868</v>
      </c>
      <c r="BV689" s="351" t="s">
        <v>3869</v>
      </c>
      <c r="BW689" s="363" t="s">
        <v>3870</v>
      </c>
      <c r="BX689" s="96" t="str">
        <f t="shared" si="117"/>
        <v>MR405 UTV Beadlock, 15x7, 4+3/+13mm Offset, 4x156, 132mm Centerbore, Matte Black, w/ BH-H24100</v>
      </c>
      <c r="BY689" s="83" t="s">
        <v>4044</v>
      </c>
      <c r="BZ689" s="83" t="s">
        <v>4045</v>
      </c>
      <c r="CA689" s="83" t="str">
        <f t="shared" si="75"/>
        <v>UTV (4XX)</v>
      </c>
    </row>
    <row r="690" spans="1:79" s="39" customFormat="1" ht="15" customHeight="1">
      <c r="A690" s="23">
        <f t="shared" si="116"/>
        <v>688</v>
      </c>
      <c r="B690" s="4" t="s">
        <v>84</v>
      </c>
      <c r="C690" s="105" t="s">
        <v>1089</v>
      </c>
      <c r="D690" s="5" t="s">
        <v>1106</v>
      </c>
      <c r="E690" s="94" t="str">
        <f>CONCATENATE(LEFT(D690,5),VLOOKUP(CONCATENATE(N690,"x",O690),'PART NUMBER GUIDE'!$B$9:$C$45,2,FALSE),VLOOKUP(CONCATENATE(P690, V690), 'PART NUMBER GUIDE'!$Q$6:$R$84, 2, FALSE),VLOOKUP(Y690,'PART NUMBER GUIDE'!$J$8:$K$37,2, FALSE),IF(U690="N/A",IF(ABS(S690)&lt;10,"0"&amp;ABS(S690),ABS(S690)),CONCATENATE(LEFT(U690,1),RIGHT(U690,1))), F690, G690)</f>
        <v>MR40557046943B</v>
      </c>
      <c r="F690" s="93" t="s">
        <v>1129</v>
      </c>
      <c r="G690" s="93"/>
      <c r="H690" s="81" t="s">
        <v>807</v>
      </c>
      <c r="I690" s="356">
        <v>42370</v>
      </c>
      <c r="J690" s="305" t="s">
        <v>1265</v>
      </c>
      <c r="K690" s="400">
        <v>371.5</v>
      </c>
      <c r="L690" s="95">
        <f t="shared" si="73"/>
        <v>371.5</v>
      </c>
      <c r="M690" s="402"/>
      <c r="N690" s="5">
        <v>15</v>
      </c>
      <c r="O690" s="79">
        <v>7</v>
      </c>
      <c r="P690" s="105" t="str">
        <f t="shared" si="91"/>
        <v>4x156</v>
      </c>
      <c r="Q690" s="5">
        <v>4</v>
      </c>
      <c r="R690" s="5">
        <v>156</v>
      </c>
      <c r="S690" s="5">
        <v>13</v>
      </c>
      <c r="T690" s="18">
        <v>4.3</v>
      </c>
      <c r="U690" s="5" t="s">
        <v>189</v>
      </c>
      <c r="V690" s="18">
        <v>132</v>
      </c>
      <c r="W690" s="6">
        <v>19.29</v>
      </c>
      <c r="X690" s="52">
        <v>1600</v>
      </c>
      <c r="Y690" s="4" t="s">
        <v>5832</v>
      </c>
      <c r="Z690" s="80" t="s">
        <v>3003</v>
      </c>
      <c r="AA690" s="369" t="str">
        <f t="shared" si="92"/>
        <v>15x7, 4x156, 13 OS</v>
      </c>
      <c r="AB690" s="2" t="s">
        <v>1813</v>
      </c>
      <c r="AC690" s="92">
        <f>_xlfn.IFNA(VLOOKUP(AB690,ACCESSORIES!F:K,6,FALSE),"N/A")</f>
        <v>22</v>
      </c>
      <c r="AD690" s="89" t="s">
        <v>85</v>
      </c>
      <c r="AE690" s="83" t="s">
        <v>1907</v>
      </c>
      <c r="AF690" s="82" t="s">
        <v>85</v>
      </c>
      <c r="AG690" s="2" t="s">
        <v>85</v>
      </c>
      <c r="AH690" s="9" t="str">
        <f>_xlfn.IFNA(VLOOKUP(AG690,ACCESSORIES!F:K,6,FALSE),"N/A")</f>
        <v>N/A</v>
      </c>
      <c r="AI690" s="83" t="s">
        <v>266</v>
      </c>
      <c r="AJ690" s="83" t="s">
        <v>85</v>
      </c>
      <c r="AK690" s="3" t="s">
        <v>85</v>
      </c>
      <c r="AL690" s="83" t="s">
        <v>85</v>
      </c>
      <c r="AM690" s="83">
        <v>14.1</v>
      </c>
      <c r="AN690" s="83">
        <v>183</v>
      </c>
      <c r="AO690" s="26">
        <v>3</v>
      </c>
      <c r="AP690" s="26">
        <v>25</v>
      </c>
      <c r="AQ690" s="26">
        <v>36</v>
      </c>
      <c r="AR690" s="26">
        <v>37</v>
      </c>
      <c r="AS690" s="26">
        <v>182</v>
      </c>
      <c r="AT690" s="26">
        <v>180</v>
      </c>
      <c r="AU690" s="86">
        <v>68</v>
      </c>
      <c r="AV690" s="55">
        <v>52</v>
      </c>
      <c r="AW690" s="55">
        <v>52</v>
      </c>
      <c r="AX690" s="55">
        <v>2</v>
      </c>
      <c r="AY690" s="3" t="s">
        <v>3363</v>
      </c>
      <c r="AZ690" s="104">
        <f>_xlfn.IFNA(VLOOKUP(AY690,ACCESSORIES!F:K,6,FALSE),"N/A")</f>
        <v>118.80000000000001</v>
      </c>
      <c r="BA690" s="3" t="s">
        <v>1523</v>
      </c>
      <c r="BB690" s="104">
        <f>_xlfn.IFNA(VLOOKUP(BA690,ACCESSORIES!F:K,6,FALSE),"N/A")</f>
        <v>11</v>
      </c>
      <c r="BC690" s="79">
        <v>27.08</v>
      </c>
      <c r="BD690" s="57">
        <v>17.600000000000001</v>
      </c>
      <c r="BE690" s="57">
        <v>17.600000000000001</v>
      </c>
      <c r="BF690" s="57">
        <v>9.9</v>
      </c>
      <c r="BG690" s="5">
        <v>48</v>
      </c>
      <c r="BH690" s="122" t="s">
        <v>3551</v>
      </c>
      <c r="BI690" s="51" t="s">
        <v>4217</v>
      </c>
      <c r="BJ690" s="83" t="s">
        <v>4233</v>
      </c>
      <c r="BK690" s="83" t="s">
        <v>5847</v>
      </c>
      <c r="BL690" s="47" t="s">
        <v>4272</v>
      </c>
      <c r="BM690" s="83" t="s">
        <v>5852</v>
      </c>
      <c r="BN690" s="83" t="s">
        <v>5850</v>
      </c>
      <c r="BO690" s="83" t="s">
        <v>5151</v>
      </c>
      <c r="BP690" s="83" t="s">
        <v>4951</v>
      </c>
      <c r="BQ690" s="83"/>
      <c r="BR690" s="83"/>
      <c r="BS690" s="83"/>
      <c r="BT690" s="351" t="s">
        <v>3871</v>
      </c>
      <c r="BU690" s="363" t="s">
        <v>3872</v>
      </c>
      <c r="BV690" s="351" t="s">
        <v>3873</v>
      </c>
      <c r="BW690" s="363" t="s">
        <v>3874</v>
      </c>
      <c r="BX690" s="96" t="str">
        <f t="shared" si="117"/>
        <v>MR405 UTV Beadlock, 15x7, 4+3/+13mm Offset, 4x156, 132mm Centerbore, Method Bronze - Matte Black Ring, w/ BH-H24100</v>
      </c>
      <c r="BY690" s="83" t="s">
        <v>4044</v>
      </c>
      <c r="BZ690" s="83" t="s">
        <v>4045</v>
      </c>
      <c r="CA690" s="83" t="str">
        <f t="shared" si="75"/>
        <v>UTV (4XX)</v>
      </c>
    </row>
    <row r="691" spans="1:79" s="39" customFormat="1" ht="15" customHeight="1">
      <c r="A691" s="23">
        <f t="shared" si="116"/>
        <v>689</v>
      </c>
      <c r="B691" s="4" t="s">
        <v>84</v>
      </c>
      <c r="C691" s="105" t="s">
        <v>1089</v>
      </c>
      <c r="D691" s="5" t="s">
        <v>1106</v>
      </c>
      <c r="E691" s="94" t="str">
        <f>CONCATENATE(LEFT(D691,5),VLOOKUP(CONCATENATE(N691,"x",O691),'PART NUMBER GUIDE'!$B$9:$C$45,2,FALSE),VLOOKUP(CONCATENATE(P691, V691), 'PART NUMBER GUIDE'!$Q$6:$R$84, 2, FALSE),VLOOKUP(Y691,'PART NUMBER GUIDE'!$J$8:$K$37,2, FALSE),IF(U691="N/A",IF(ABS(S691)&lt;10,"0"&amp;ABS(S691),ABS(S691)),CONCATENATE(LEFT(U691,1),RIGHT(U691,1))), F691, G691)</f>
        <v>MR40557047552B</v>
      </c>
      <c r="F691" s="93" t="s">
        <v>1129</v>
      </c>
      <c r="G691" s="93"/>
      <c r="H691" s="45" t="s">
        <v>2951</v>
      </c>
      <c r="I691" s="356">
        <v>42370</v>
      </c>
      <c r="J691" s="305" t="s">
        <v>1265</v>
      </c>
      <c r="K691" s="400">
        <v>371.5</v>
      </c>
      <c r="L691" s="95">
        <f t="shared" si="73"/>
        <v>371.5</v>
      </c>
      <c r="M691" s="402"/>
      <c r="N691" s="5">
        <v>15</v>
      </c>
      <c r="O691" s="79">
        <v>7</v>
      </c>
      <c r="P691" s="105" t="str">
        <f t="shared" si="91"/>
        <v>4x136</v>
      </c>
      <c r="Q691" s="5">
        <v>4</v>
      </c>
      <c r="R691" s="5">
        <v>136</v>
      </c>
      <c r="S691" s="5">
        <v>38</v>
      </c>
      <c r="T691" s="18">
        <v>5.3</v>
      </c>
      <c r="U691" s="5" t="s">
        <v>186</v>
      </c>
      <c r="V691" s="18">
        <v>106</v>
      </c>
      <c r="W691" s="16">
        <v>21.94</v>
      </c>
      <c r="X691" s="52">
        <v>1600</v>
      </c>
      <c r="Y691" s="4" t="s">
        <v>2309</v>
      </c>
      <c r="Z691" s="81" t="s">
        <v>3002</v>
      </c>
      <c r="AA691" s="369" t="str">
        <f t="shared" si="92"/>
        <v>15x7, 4x136, 38 OS</v>
      </c>
      <c r="AB691" s="2" t="s">
        <v>2454</v>
      </c>
      <c r="AC691" s="92">
        <f>_xlfn.IFNA(VLOOKUP(AB691,ACCESSORIES!F:K,6,FALSE),"N/A")</f>
        <v>22</v>
      </c>
      <c r="AD691" s="89" t="s">
        <v>85</v>
      </c>
      <c r="AE691" s="83" t="s">
        <v>1907</v>
      </c>
      <c r="AF691" s="82" t="s">
        <v>85</v>
      </c>
      <c r="AG691" s="2" t="s">
        <v>85</v>
      </c>
      <c r="AH691" s="9" t="str">
        <f>_xlfn.IFNA(VLOOKUP(AG691,ACCESSORIES!F:K,6,FALSE),"N/A")</f>
        <v>N/A</v>
      </c>
      <c r="AI691" s="83" t="s">
        <v>266</v>
      </c>
      <c r="AJ691" s="83" t="s">
        <v>85</v>
      </c>
      <c r="AK691" s="3" t="s">
        <v>85</v>
      </c>
      <c r="AL691" s="83" t="s">
        <v>85</v>
      </c>
      <c r="AM691" s="83">
        <v>14.1</v>
      </c>
      <c r="AN691" s="83">
        <v>183</v>
      </c>
      <c r="AO691" s="26">
        <v>3</v>
      </c>
      <c r="AP691" s="26">
        <v>9</v>
      </c>
      <c r="AQ691" s="26">
        <v>13</v>
      </c>
      <c r="AR691" s="26">
        <v>12</v>
      </c>
      <c r="AS691" s="26">
        <v>181</v>
      </c>
      <c r="AT691" s="26">
        <v>169</v>
      </c>
      <c r="AU691" s="86">
        <v>68</v>
      </c>
      <c r="AV691" s="55">
        <v>37</v>
      </c>
      <c r="AW691" s="55">
        <v>37</v>
      </c>
      <c r="AX691" s="55">
        <v>0</v>
      </c>
      <c r="AY691" s="3" t="s">
        <v>3363</v>
      </c>
      <c r="AZ691" s="104">
        <f>_xlfn.IFNA(VLOOKUP(AY691,ACCESSORIES!F:K,6,FALSE),"N/A")</f>
        <v>118.80000000000001</v>
      </c>
      <c r="BA691" s="3" t="s">
        <v>1523</v>
      </c>
      <c r="BB691" s="104">
        <f>_xlfn.IFNA(VLOOKUP(BA691,ACCESSORIES!F:K,6,FALSE),"N/A")</f>
        <v>11</v>
      </c>
      <c r="BC691" s="79">
        <v>26.68</v>
      </c>
      <c r="BD691" s="57">
        <v>17.600000000000001</v>
      </c>
      <c r="BE691" s="57">
        <v>17.600000000000001</v>
      </c>
      <c r="BF691" s="57">
        <v>9.9</v>
      </c>
      <c r="BG691" s="5">
        <v>48</v>
      </c>
      <c r="BH691" s="122" t="s">
        <v>3551</v>
      </c>
      <c r="BI691" s="51" t="s">
        <v>4217</v>
      </c>
      <c r="BJ691" s="83" t="s">
        <v>4233</v>
      </c>
      <c r="BK691" s="83" t="s">
        <v>5847</v>
      </c>
      <c r="BL691" s="47" t="s">
        <v>4272</v>
      </c>
      <c r="BM691" s="83" t="s">
        <v>5852</v>
      </c>
      <c r="BN691" s="83" t="s">
        <v>5850</v>
      </c>
      <c r="BO691" s="83" t="s">
        <v>5151</v>
      </c>
      <c r="BP691" s="83" t="s">
        <v>4951</v>
      </c>
      <c r="BQ691" s="83"/>
      <c r="BR691" s="83"/>
      <c r="BS691" s="83"/>
      <c r="BT691" s="351" t="s">
        <v>3867</v>
      </c>
      <c r="BU691" s="363" t="s">
        <v>3868</v>
      </c>
      <c r="BV691" s="351" t="s">
        <v>3869</v>
      </c>
      <c r="BW691" s="363" t="s">
        <v>3870</v>
      </c>
      <c r="BX691" s="96" t="str">
        <f t="shared" si="117"/>
        <v>MR405 UTV Beadlock, 15x7, 5+2/+38mm Offset, 4x136, 106mm Centerbore, Matte Black, w/ BH-H24100</v>
      </c>
      <c r="BY691" s="83" t="s">
        <v>4044</v>
      </c>
      <c r="BZ691" s="83" t="s">
        <v>4045</v>
      </c>
      <c r="CA691" s="83" t="str">
        <f t="shared" si="75"/>
        <v>UTV (4XX)</v>
      </c>
    </row>
    <row r="692" spans="1:79" s="39" customFormat="1" ht="15" customHeight="1">
      <c r="A692" s="23">
        <f t="shared" si="116"/>
        <v>690</v>
      </c>
      <c r="B692" s="4" t="s">
        <v>84</v>
      </c>
      <c r="C692" s="105" t="s">
        <v>1089</v>
      </c>
      <c r="D692" s="5" t="s">
        <v>1106</v>
      </c>
      <c r="E692" s="94" t="str">
        <f>CONCATENATE(LEFT(D692,5),VLOOKUP(CONCATENATE(N692,"x",O692),'PART NUMBER GUIDE'!$B$9:$C$45,2,FALSE),VLOOKUP(CONCATENATE(P692, V692), 'PART NUMBER GUIDE'!$Q$6:$R$84, 2, FALSE),VLOOKUP(Y692,'PART NUMBER GUIDE'!$J$8:$K$37,2, FALSE),IF(U692="N/A",IF(ABS(S692)&lt;10,"0"&amp;ABS(S692),ABS(S692)),CONCATENATE(LEFT(U692,1),RIGHT(U692,1))), F692, G692)</f>
        <v>MR40557047952B</v>
      </c>
      <c r="F692" s="93" t="s">
        <v>1129</v>
      </c>
      <c r="G692" s="93"/>
      <c r="H692" s="45" t="s">
        <v>2952</v>
      </c>
      <c r="I692" s="356">
        <v>42370</v>
      </c>
      <c r="J692" s="305" t="s">
        <v>1265</v>
      </c>
      <c r="K692" s="400">
        <v>371.5</v>
      </c>
      <c r="L692" s="95">
        <f t="shared" si="73"/>
        <v>371.5</v>
      </c>
      <c r="M692" s="402"/>
      <c r="N692" s="5">
        <v>15</v>
      </c>
      <c r="O692" s="79">
        <v>7</v>
      </c>
      <c r="P692" s="105" t="str">
        <f t="shared" si="91"/>
        <v>4x136</v>
      </c>
      <c r="Q692" s="5">
        <v>4</v>
      </c>
      <c r="R692" s="5">
        <v>136</v>
      </c>
      <c r="S692" s="5">
        <v>38</v>
      </c>
      <c r="T692" s="18">
        <v>5.3</v>
      </c>
      <c r="U692" s="5" t="s">
        <v>186</v>
      </c>
      <c r="V692" s="18">
        <v>106</v>
      </c>
      <c r="W692" s="16">
        <v>22.6</v>
      </c>
      <c r="X692" s="52">
        <v>1600</v>
      </c>
      <c r="Y692" s="4" t="s">
        <v>5832</v>
      </c>
      <c r="Z692" s="80" t="s">
        <v>3003</v>
      </c>
      <c r="AA692" s="369" t="str">
        <f t="shared" si="92"/>
        <v>15x7, 4x136, 38 OS</v>
      </c>
      <c r="AB692" s="2" t="s">
        <v>2454</v>
      </c>
      <c r="AC692" s="92">
        <f>_xlfn.IFNA(VLOOKUP(AB692,ACCESSORIES!F:K,6,FALSE),"N/A")</f>
        <v>22</v>
      </c>
      <c r="AD692" s="89" t="s">
        <v>85</v>
      </c>
      <c r="AE692" s="83" t="s">
        <v>1907</v>
      </c>
      <c r="AF692" s="82" t="s">
        <v>85</v>
      </c>
      <c r="AG692" s="2" t="s">
        <v>85</v>
      </c>
      <c r="AH692" s="9" t="str">
        <f>_xlfn.IFNA(VLOOKUP(AG692,ACCESSORIES!F:K,6,FALSE),"N/A")</f>
        <v>N/A</v>
      </c>
      <c r="AI692" s="83" t="s">
        <v>266</v>
      </c>
      <c r="AJ692" s="83" t="s">
        <v>85</v>
      </c>
      <c r="AK692" s="3" t="s">
        <v>85</v>
      </c>
      <c r="AL692" s="83" t="s">
        <v>85</v>
      </c>
      <c r="AM692" s="83">
        <v>14.1</v>
      </c>
      <c r="AN692" s="83">
        <v>183</v>
      </c>
      <c r="AO692" s="26">
        <v>3</v>
      </c>
      <c r="AP692" s="26">
        <v>9</v>
      </c>
      <c r="AQ692" s="26">
        <v>13</v>
      </c>
      <c r="AR692" s="26">
        <v>12</v>
      </c>
      <c r="AS692" s="26">
        <v>181</v>
      </c>
      <c r="AT692" s="26">
        <v>169</v>
      </c>
      <c r="AU692" s="86">
        <v>68</v>
      </c>
      <c r="AV692" s="55">
        <v>37</v>
      </c>
      <c r="AW692" s="55">
        <v>37</v>
      </c>
      <c r="AX692" s="55">
        <v>0</v>
      </c>
      <c r="AY692" s="3" t="s">
        <v>3363</v>
      </c>
      <c r="AZ692" s="104">
        <f>_xlfn.IFNA(VLOOKUP(AY692,ACCESSORIES!F:K,6,FALSE),"N/A")</f>
        <v>118.80000000000001</v>
      </c>
      <c r="BA692" s="3" t="s">
        <v>1523</v>
      </c>
      <c r="BB692" s="104">
        <f>_xlfn.IFNA(VLOOKUP(BA692,ACCESSORIES!F:K,6,FALSE),"N/A")</f>
        <v>11</v>
      </c>
      <c r="BC692" s="79">
        <v>26.9</v>
      </c>
      <c r="BD692" s="57">
        <v>17.600000000000001</v>
      </c>
      <c r="BE692" s="57">
        <v>17.600000000000001</v>
      </c>
      <c r="BF692" s="57">
        <v>9.9</v>
      </c>
      <c r="BG692" s="5">
        <v>48</v>
      </c>
      <c r="BH692" s="122" t="s">
        <v>3551</v>
      </c>
      <c r="BI692" s="51" t="s">
        <v>4217</v>
      </c>
      <c r="BJ692" s="83" t="s">
        <v>4233</v>
      </c>
      <c r="BK692" s="83" t="s">
        <v>5847</v>
      </c>
      <c r="BL692" s="47" t="s">
        <v>4272</v>
      </c>
      <c r="BM692" s="83" t="s">
        <v>5852</v>
      </c>
      <c r="BN692" s="83" t="s">
        <v>5850</v>
      </c>
      <c r="BO692" s="83" t="s">
        <v>5151</v>
      </c>
      <c r="BP692" s="83" t="s">
        <v>4951</v>
      </c>
      <c r="BQ692" s="83"/>
      <c r="BR692" s="83"/>
      <c r="BS692" s="83"/>
      <c r="BT692" s="351" t="s">
        <v>3871</v>
      </c>
      <c r="BU692" s="363" t="s">
        <v>3872</v>
      </c>
      <c r="BV692" s="351" t="s">
        <v>3873</v>
      </c>
      <c r="BW692" s="363" t="s">
        <v>3874</v>
      </c>
      <c r="BX692" s="96" t="str">
        <f t="shared" si="117"/>
        <v>MR405 UTV Beadlock, 15x7, 5+2/+38mm Offset, 4x136, 106mm Centerbore, Method Bronze - Matte Black Ring, w/ BH-H24100</v>
      </c>
      <c r="BY692" s="83" t="s">
        <v>4044</v>
      </c>
      <c r="BZ692" s="83" t="s">
        <v>4045</v>
      </c>
      <c r="CA692" s="83" t="str">
        <f t="shared" si="75"/>
        <v>UTV (4XX)</v>
      </c>
    </row>
    <row r="693" spans="1:79" s="39" customFormat="1" ht="15" customHeight="1">
      <c r="A693" s="23">
        <f t="shared" si="116"/>
        <v>691</v>
      </c>
      <c r="B693" s="4" t="s">
        <v>84</v>
      </c>
      <c r="C693" s="105" t="s">
        <v>1089</v>
      </c>
      <c r="D693" s="5" t="s">
        <v>1106</v>
      </c>
      <c r="E693" s="94" t="str">
        <f>CONCATENATE(LEFT(D693,5),VLOOKUP(CONCATENATE(N693,"x",O693),'PART NUMBER GUIDE'!$B$9:$C$45,2,FALSE),VLOOKUP(CONCATENATE(P693, V693), 'PART NUMBER GUIDE'!$Q$6:$R$84, 2, FALSE),VLOOKUP(Y693,'PART NUMBER GUIDE'!$J$8:$K$37,2, FALSE),IF(U693="N/A",IF(ABS(S693)&lt;10,"0"&amp;ABS(S693),ABS(S693)),CONCATENATE(LEFT(U693,1),RIGHT(U693,1))), F693, G693)</f>
        <v>MR40557046552B</v>
      </c>
      <c r="F693" s="93" t="s">
        <v>1129</v>
      </c>
      <c r="G693" s="93"/>
      <c r="H693" s="81" t="s">
        <v>808</v>
      </c>
      <c r="I693" s="356">
        <v>42370</v>
      </c>
      <c r="J693" s="305" t="s">
        <v>1265</v>
      </c>
      <c r="K693" s="400">
        <v>371.5</v>
      </c>
      <c r="L693" s="95">
        <f t="shared" si="73"/>
        <v>371.5</v>
      </c>
      <c r="M693" s="402"/>
      <c r="N693" s="5">
        <v>15</v>
      </c>
      <c r="O693" s="79">
        <v>7</v>
      </c>
      <c r="P693" s="105" t="str">
        <f t="shared" si="91"/>
        <v>4x156</v>
      </c>
      <c r="Q693" s="5">
        <v>4</v>
      </c>
      <c r="R693" s="5">
        <v>156</v>
      </c>
      <c r="S693" s="5">
        <v>38</v>
      </c>
      <c r="T693" s="18">
        <v>5.3</v>
      </c>
      <c r="U693" s="5" t="s">
        <v>186</v>
      </c>
      <c r="V693" s="18">
        <v>132</v>
      </c>
      <c r="W693" s="6">
        <v>21.61</v>
      </c>
      <c r="X693" s="52">
        <v>1600</v>
      </c>
      <c r="Y693" s="4" t="s">
        <v>2309</v>
      </c>
      <c r="Z693" s="81" t="s">
        <v>3002</v>
      </c>
      <c r="AA693" s="369" t="str">
        <f t="shared" si="92"/>
        <v>15x7, 4x156, 38 OS</v>
      </c>
      <c r="AB693" s="2" t="s">
        <v>1813</v>
      </c>
      <c r="AC693" s="92">
        <f>_xlfn.IFNA(VLOOKUP(AB693,ACCESSORIES!F:K,6,FALSE),"N/A")</f>
        <v>22</v>
      </c>
      <c r="AD693" s="89" t="s">
        <v>85</v>
      </c>
      <c r="AE693" s="83" t="s">
        <v>1907</v>
      </c>
      <c r="AF693" s="82" t="s">
        <v>85</v>
      </c>
      <c r="AG693" s="2" t="s">
        <v>85</v>
      </c>
      <c r="AH693" s="9" t="str">
        <f>_xlfn.IFNA(VLOOKUP(AG693,ACCESSORIES!F:K,6,FALSE),"N/A")</f>
        <v>N/A</v>
      </c>
      <c r="AI693" s="83" t="s">
        <v>266</v>
      </c>
      <c r="AJ693" s="83" t="s">
        <v>85</v>
      </c>
      <c r="AK693" s="3" t="s">
        <v>85</v>
      </c>
      <c r="AL693" s="83" t="s">
        <v>85</v>
      </c>
      <c r="AM693" s="83">
        <v>14.1</v>
      </c>
      <c r="AN693" s="83">
        <v>183</v>
      </c>
      <c r="AO693" s="26">
        <v>3</v>
      </c>
      <c r="AP693" s="26">
        <v>9</v>
      </c>
      <c r="AQ693" s="26">
        <v>13</v>
      </c>
      <c r="AR693" s="26">
        <v>12</v>
      </c>
      <c r="AS693" s="26">
        <v>181</v>
      </c>
      <c r="AT693" s="26">
        <v>169</v>
      </c>
      <c r="AU693" s="86">
        <v>68</v>
      </c>
      <c r="AV693" s="55">
        <v>52</v>
      </c>
      <c r="AW693" s="55">
        <v>52</v>
      </c>
      <c r="AX693" s="55">
        <v>2</v>
      </c>
      <c r="AY693" s="3" t="s">
        <v>3363</v>
      </c>
      <c r="AZ693" s="104">
        <f>_xlfn.IFNA(VLOOKUP(AY693,ACCESSORIES!F:K,6,FALSE),"N/A")</f>
        <v>118.80000000000001</v>
      </c>
      <c r="BA693" s="3" t="s">
        <v>1523</v>
      </c>
      <c r="BB693" s="104">
        <f>_xlfn.IFNA(VLOOKUP(BA693,ACCESSORIES!F:K,6,FALSE),"N/A")</f>
        <v>11</v>
      </c>
      <c r="BC693" s="79">
        <v>26.35</v>
      </c>
      <c r="BD693" s="57">
        <v>17.600000000000001</v>
      </c>
      <c r="BE693" s="57">
        <v>17.600000000000001</v>
      </c>
      <c r="BF693" s="57">
        <v>9.9</v>
      </c>
      <c r="BG693" s="5">
        <v>48</v>
      </c>
      <c r="BH693" s="122" t="s">
        <v>3551</v>
      </c>
      <c r="BI693" s="51" t="s">
        <v>4217</v>
      </c>
      <c r="BJ693" s="83" t="s">
        <v>4233</v>
      </c>
      <c r="BK693" s="83" t="s">
        <v>5847</v>
      </c>
      <c r="BL693" s="47" t="s">
        <v>4272</v>
      </c>
      <c r="BM693" s="83" t="s">
        <v>5852</v>
      </c>
      <c r="BN693" s="83" t="s">
        <v>5850</v>
      </c>
      <c r="BO693" s="83" t="s">
        <v>5151</v>
      </c>
      <c r="BP693" s="83" t="s">
        <v>4951</v>
      </c>
      <c r="BQ693" s="83"/>
      <c r="BR693" s="83"/>
      <c r="BS693" s="83"/>
      <c r="BT693" s="351" t="s">
        <v>3867</v>
      </c>
      <c r="BU693" s="363" t="s">
        <v>3868</v>
      </c>
      <c r="BV693" s="351" t="s">
        <v>3869</v>
      </c>
      <c r="BW693" s="363" t="s">
        <v>3870</v>
      </c>
      <c r="BX693" s="96" t="str">
        <f t="shared" si="117"/>
        <v>MR405 UTV Beadlock, 15x7, 5+2/+38mm Offset, 4x156, 132mm Centerbore, Matte Black, w/ BH-H24100</v>
      </c>
      <c r="BY693" s="83" t="s">
        <v>4044</v>
      </c>
      <c r="BZ693" s="83" t="s">
        <v>4045</v>
      </c>
      <c r="CA693" s="83" t="str">
        <f t="shared" si="75"/>
        <v>UTV (4XX)</v>
      </c>
    </row>
    <row r="694" spans="1:79" s="39" customFormat="1" ht="15" customHeight="1">
      <c r="A694" s="23">
        <f t="shared" si="116"/>
        <v>692</v>
      </c>
      <c r="B694" s="4" t="s">
        <v>84</v>
      </c>
      <c r="C694" s="105" t="s">
        <v>1089</v>
      </c>
      <c r="D694" s="5" t="s">
        <v>1106</v>
      </c>
      <c r="E694" s="94" t="str">
        <f>CONCATENATE(LEFT(D694,5),VLOOKUP(CONCATENATE(N694,"x",O694),'PART NUMBER GUIDE'!$B$9:$C$45,2,FALSE),VLOOKUP(CONCATENATE(P694, V694), 'PART NUMBER GUIDE'!$Q$6:$R$84, 2, FALSE),VLOOKUP(Y694,'PART NUMBER GUIDE'!$J$8:$K$37,2, FALSE),IF(U694="N/A",IF(ABS(S694)&lt;10,"0"&amp;ABS(S694),ABS(S694)),CONCATENATE(LEFT(U694,1),RIGHT(U694,1))), F694, G694)</f>
        <v>MR40557046952B</v>
      </c>
      <c r="F694" s="93" t="s">
        <v>1129</v>
      </c>
      <c r="G694" s="93"/>
      <c r="H694" s="81" t="s">
        <v>809</v>
      </c>
      <c r="I694" s="356">
        <v>42370</v>
      </c>
      <c r="J694" s="305" t="s">
        <v>1265</v>
      </c>
      <c r="K694" s="400">
        <v>371.5</v>
      </c>
      <c r="L694" s="95">
        <f t="shared" si="73"/>
        <v>371.5</v>
      </c>
      <c r="M694" s="402"/>
      <c r="N694" s="5">
        <v>15</v>
      </c>
      <c r="O694" s="79">
        <v>7</v>
      </c>
      <c r="P694" s="105" t="str">
        <f t="shared" si="91"/>
        <v>4x156</v>
      </c>
      <c r="Q694" s="5">
        <v>4</v>
      </c>
      <c r="R694" s="5">
        <v>156</v>
      </c>
      <c r="S694" s="5">
        <v>38</v>
      </c>
      <c r="T694" s="18">
        <v>5.3</v>
      </c>
      <c r="U694" s="5" t="s">
        <v>186</v>
      </c>
      <c r="V694" s="18">
        <v>132</v>
      </c>
      <c r="W694" s="6">
        <v>18.52</v>
      </c>
      <c r="X694" s="52">
        <v>1600</v>
      </c>
      <c r="Y694" s="4" t="s">
        <v>5832</v>
      </c>
      <c r="Z694" s="80" t="s">
        <v>3003</v>
      </c>
      <c r="AA694" s="369" t="str">
        <f t="shared" si="92"/>
        <v>15x7, 4x156, 38 OS</v>
      </c>
      <c r="AB694" s="2" t="s">
        <v>1813</v>
      </c>
      <c r="AC694" s="92">
        <f>_xlfn.IFNA(VLOOKUP(AB694,ACCESSORIES!F:K,6,FALSE),"N/A")</f>
        <v>22</v>
      </c>
      <c r="AD694" s="89" t="s">
        <v>85</v>
      </c>
      <c r="AE694" s="83" t="s">
        <v>1907</v>
      </c>
      <c r="AF694" s="82" t="s">
        <v>85</v>
      </c>
      <c r="AG694" s="2" t="s">
        <v>85</v>
      </c>
      <c r="AH694" s="9" t="str">
        <f>_xlfn.IFNA(VLOOKUP(AG694,ACCESSORIES!F:K,6,FALSE),"N/A")</f>
        <v>N/A</v>
      </c>
      <c r="AI694" s="83" t="s">
        <v>266</v>
      </c>
      <c r="AJ694" s="83" t="s">
        <v>85</v>
      </c>
      <c r="AK694" s="3" t="s">
        <v>85</v>
      </c>
      <c r="AL694" s="83" t="s">
        <v>85</v>
      </c>
      <c r="AM694" s="83">
        <v>14.1</v>
      </c>
      <c r="AN694" s="83">
        <v>183</v>
      </c>
      <c r="AO694" s="26">
        <v>3</v>
      </c>
      <c r="AP694" s="26">
        <v>9</v>
      </c>
      <c r="AQ694" s="26">
        <v>13</v>
      </c>
      <c r="AR694" s="26">
        <v>12</v>
      </c>
      <c r="AS694" s="26">
        <v>181</v>
      </c>
      <c r="AT694" s="26">
        <v>169</v>
      </c>
      <c r="AU694" s="86">
        <v>68</v>
      </c>
      <c r="AV694" s="55">
        <v>52</v>
      </c>
      <c r="AW694" s="55">
        <v>52</v>
      </c>
      <c r="AX694" s="55">
        <v>2</v>
      </c>
      <c r="AY694" s="3" t="s">
        <v>3363</v>
      </c>
      <c r="AZ694" s="104">
        <f>_xlfn.IFNA(VLOOKUP(AY694,ACCESSORIES!F:K,6,FALSE),"N/A")</f>
        <v>118.80000000000001</v>
      </c>
      <c r="BA694" s="3" t="s">
        <v>1523</v>
      </c>
      <c r="BB694" s="104">
        <f>_xlfn.IFNA(VLOOKUP(BA694,ACCESSORIES!F:K,6,FALSE),"N/A")</f>
        <v>11</v>
      </c>
      <c r="BC694" s="79">
        <v>26.46</v>
      </c>
      <c r="BD694" s="57">
        <v>17.600000000000001</v>
      </c>
      <c r="BE694" s="57">
        <v>17.600000000000001</v>
      </c>
      <c r="BF694" s="57">
        <v>9.9</v>
      </c>
      <c r="BG694" s="5">
        <v>48</v>
      </c>
      <c r="BH694" s="122" t="s">
        <v>3551</v>
      </c>
      <c r="BI694" s="51" t="s">
        <v>4217</v>
      </c>
      <c r="BJ694" s="83" t="s">
        <v>4233</v>
      </c>
      <c r="BK694" s="83" t="s">
        <v>5847</v>
      </c>
      <c r="BL694" s="47" t="s">
        <v>4272</v>
      </c>
      <c r="BM694" s="83" t="s">
        <v>5852</v>
      </c>
      <c r="BN694" s="83" t="s">
        <v>5850</v>
      </c>
      <c r="BO694" s="83" t="s">
        <v>5151</v>
      </c>
      <c r="BP694" s="83" t="s">
        <v>4951</v>
      </c>
      <c r="BQ694" s="83"/>
      <c r="BR694" s="83"/>
      <c r="BS694" s="83"/>
      <c r="BT694" s="351" t="s">
        <v>3871</v>
      </c>
      <c r="BU694" s="363" t="s">
        <v>3872</v>
      </c>
      <c r="BV694" s="351" t="s">
        <v>3873</v>
      </c>
      <c r="BW694" s="363" t="s">
        <v>3874</v>
      </c>
      <c r="BX694" s="96" t="str">
        <f t="shared" si="117"/>
        <v>MR405 UTV Beadlock, 15x7, 5+2/+38mm Offset, 4x156, 132mm Centerbore, Method Bronze - Matte Black Ring, w/ BH-H24100</v>
      </c>
      <c r="BY694" s="83" t="s">
        <v>4044</v>
      </c>
      <c r="BZ694" s="83" t="s">
        <v>4045</v>
      </c>
      <c r="CA694" s="83" t="str">
        <f t="shared" si="75"/>
        <v>UTV (4XX)</v>
      </c>
    </row>
    <row r="695" spans="1:79" s="39" customFormat="1" ht="15" customHeight="1">
      <c r="A695" s="23">
        <f t="shared" si="116"/>
        <v>693</v>
      </c>
      <c r="B695" s="4" t="s">
        <v>84</v>
      </c>
      <c r="C695" s="105" t="s">
        <v>1089</v>
      </c>
      <c r="D695" s="5" t="s">
        <v>2368</v>
      </c>
      <c r="E695" s="94" t="str">
        <f>CONCATENATE(LEFT(D695,5),VLOOKUP(CONCATENATE(N695,"x",O695),'PART NUMBER GUIDE'!$B$9:$C$45,2,FALSE),VLOOKUP(CONCATENATE(P695, V695), 'PART NUMBER GUIDE'!$Q$6:$R$84, 2, FALSE),VLOOKUP(Y695,'PART NUMBER GUIDE'!$J$8:$K$37,2, FALSE),IF(U695="N/A",IF(ABS(S695)&lt;10,"0"&amp;ABS(S695),ABS(S695)),CONCATENATE(LEFT(U695,1),RIGHT(U695,1))), F695, G695)</f>
        <v>MR40648047544B</v>
      </c>
      <c r="F695" s="93" t="s">
        <v>1129</v>
      </c>
      <c r="G695" s="93"/>
      <c r="H695" s="81" t="s">
        <v>823</v>
      </c>
      <c r="I695" s="356">
        <v>41640</v>
      </c>
      <c r="J695" s="305" t="s">
        <v>1265</v>
      </c>
      <c r="K695" s="400">
        <v>347.5</v>
      </c>
      <c r="L695" s="95">
        <f t="shared" si="73"/>
        <v>347.5</v>
      </c>
      <c r="M695" s="402"/>
      <c r="N695" s="5">
        <v>14</v>
      </c>
      <c r="O695" s="79">
        <v>8</v>
      </c>
      <c r="P695" s="105" t="str">
        <f t="shared" si="91"/>
        <v>4x136</v>
      </c>
      <c r="Q695" s="5">
        <v>4</v>
      </c>
      <c r="R695" s="5">
        <v>136</v>
      </c>
      <c r="S695" s="5">
        <v>0</v>
      </c>
      <c r="T695" s="18">
        <v>4.3</v>
      </c>
      <c r="U695" s="5" t="s">
        <v>193</v>
      </c>
      <c r="V695" s="27">
        <v>106</v>
      </c>
      <c r="W695" s="79">
        <v>17.47</v>
      </c>
      <c r="X695" s="52">
        <v>1600</v>
      </c>
      <c r="Y695" s="81" t="s">
        <v>2309</v>
      </c>
      <c r="Z695" s="81" t="s">
        <v>3002</v>
      </c>
      <c r="AA695" s="369" t="str">
        <f t="shared" si="92"/>
        <v>14x8, 4x136, 0 OS</v>
      </c>
      <c r="AB695" s="2" t="s">
        <v>2454</v>
      </c>
      <c r="AC695" s="92">
        <f>_xlfn.IFNA(VLOOKUP(AB695,ACCESSORIES!F:K,6,FALSE),"N/A")</f>
        <v>22</v>
      </c>
      <c r="AD695" s="89" t="s">
        <v>85</v>
      </c>
      <c r="AE695" s="83" t="s">
        <v>1907</v>
      </c>
      <c r="AF695" s="82" t="s">
        <v>85</v>
      </c>
      <c r="AG695" s="2" t="s">
        <v>85</v>
      </c>
      <c r="AH695" s="9" t="str">
        <f>_xlfn.IFNA(VLOOKUP(AG695,ACCESSORIES!F:K,6,FALSE),"N/A")</f>
        <v>N/A</v>
      </c>
      <c r="AI695" s="83" t="s">
        <v>266</v>
      </c>
      <c r="AJ695" s="83" t="s">
        <v>85</v>
      </c>
      <c r="AK695" s="3" t="s">
        <v>85</v>
      </c>
      <c r="AL695" s="83" t="s">
        <v>85</v>
      </c>
      <c r="AM695" s="83">
        <v>14.1</v>
      </c>
      <c r="AN695" s="83">
        <v>183</v>
      </c>
      <c r="AO695" s="26">
        <v>3</v>
      </c>
      <c r="AP695" s="26">
        <v>12</v>
      </c>
      <c r="AQ695" s="26">
        <v>16</v>
      </c>
      <c r="AR695" s="26">
        <v>20</v>
      </c>
      <c r="AS695" s="26">
        <v>168</v>
      </c>
      <c r="AT695" s="26">
        <v>165</v>
      </c>
      <c r="AU695" s="86">
        <v>68</v>
      </c>
      <c r="AV695" s="55">
        <v>35</v>
      </c>
      <c r="AW695" s="55">
        <v>35</v>
      </c>
      <c r="AX695" s="55">
        <v>60</v>
      </c>
      <c r="AY695" s="3" t="s">
        <v>3357</v>
      </c>
      <c r="AZ695" s="104">
        <f>_xlfn.IFNA(VLOOKUP(AY695,ACCESSORIES!F:K,6,FALSE),"N/A")</f>
        <v>89.1</v>
      </c>
      <c r="BA695" s="3" t="s">
        <v>1523</v>
      </c>
      <c r="BB695" s="104">
        <f>_xlfn.IFNA(VLOOKUP(BA695,ACCESSORIES!F:K,6,FALSE),"N/A")</f>
        <v>11</v>
      </c>
      <c r="BC695" s="79">
        <v>21.11</v>
      </c>
      <c r="BD695" s="57">
        <v>16.899999999999999</v>
      </c>
      <c r="BE695" s="57">
        <v>16.899999999999999</v>
      </c>
      <c r="BF695" s="57">
        <v>10.8</v>
      </c>
      <c r="BG695" s="5">
        <v>48</v>
      </c>
      <c r="BH695" s="122" t="s">
        <v>3551</v>
      </c>
      <c r="BI695" s="51" t="s">
        <v>4217</v>
      </c>
      <c r="BJ695" s="83" t="s">
        <v>4233</v>
      </c>
      <c r="BK695" s="83" t="s">
        <v>5848</v>
      </c>
      <c r="BL695" s="47" t="s">
        <v>4272</v>
      </c>
      <c r="BM695" s="83" t="s">
        <v>5852</v>
      </c>
      <c r="BN695" s="83" t="s">
        <v>5850</v>
      </c>
      <c r="BO695" s="83" t="s">
        <v>5151</v>
      </c>
      <c r="BP695" s="83" t="s">
        <v>4951</v>
      </c>
      <c r="BQ695" s="83"/>
      <c r="BR695" s="83"/>
      <c r="BS695" s="83"/>
      <c r="BT695" s="351" t="s">
        <v>3875</v>
      </c>
      <c r="BU695" s="363" t="s">
        <v>3876</v>
      </c>
      <c r="BV695" s="351" t="s">
        <v>3877</v>
      </c>
      <c r="BW695" s="363" t="s">
        <v>3878</v>
      </c>
      <c r="BX695" s="96" t="str">
        <f t="shared" si="117"/>
        <v>MR406 UTV Beadlock, 14x8, 4+4/0mm Offset, 4x136, 106mm Centerbore, Matte Black, w/ BH-H24100</v>
      </c>
      <c r="BY695" s="83" t="s">
        <v>4044</v>
      </c>
      <c r="BZ695" s="83" t="s">
        <v>4045</v>
      </c>
      <c r="CA695" s="83" t="str">
        <f t="shared" si="75"/>
        <v>UTV (4XX)</v>
      </c>
    </row>
    <row r="696" spans="1:79" s="39" customFormat="1" ht="15" customHeight="1">
      <c r="A696" s="23">
        <f t="shared" si="116"/>
        <v>694</v>
      </c>
      <c r="B696" s="4" t="s">
        <v>84</v>
      </c>
      <c r="C696" s="105" t="s">
        <v>1089</v>
      </c>
      <c r="D696" s="5" t="s">
        <v>2368</v>
      </c>
      <c r="E696" s="94" t="str">
        <f>CONCATENATE(LEFT(D696,5),VLOOKUP(CONCATENATE(N696,"x",O696),'PART NUMBER GUIDE'!$B$9:$C$45,2,FALSE),VLOOKUP(CONCATENATE(P696, V696), 'PART NUMBER GUIDE'!$Q$6:$R$84, 2, FALSE),VLOOKUP(Y696,'PART NUMBER GUIDE'!$J$8:$K$37,2, FALSE),IF(U696="N/A",IF(ABS(S696)&lt;10,"0"&amp;ABS(S696),ABS(S696)),CONCATENATE(LEFT(U696,1),RIGHT(U696,1))), F696, G696)</f>
        <v>MR40648046544B</v>
      </c>
      <c r="F696" s="93" t="s">
        <v>1129</v>
      </c>
      <c r="G696" s="93"/>
      <c r="H696" s="81" t="s">
        <v>821</v>
      </c>
      <c r="I696" s="356">
        <v>41640</v>
      </c>
      <c r="J696" s="305" t="s">
        <v>1265</v>
      </c>
      <c r="K696" s="400">
        <v>347.5</v>
      </c>
      <c r="L696" s="95">
        <f t="shared" si="73"/>
        <v>347.5</v>
      </c>
      <c r="M696" s="402"/>
      <c r="N696" s="5">
        <v>14</v>
      </c>
      <c r="O696" s="79">
        <v>8</v>
      </c>
      <c r="P696" s="105" t="str">
        <f t="shared" si="91"/>
        <v>4x156</v>
      </c>
      <c r="Q696" s="5">
        <v>4</v>
      </c>
      <c r="R696" s="5">
        <v>156</v>
      </c>
      <c r="S696" s="5">
        <v>-2</v>
      </c>
      <c r="T696" s="18">
        <v>4.3</v>
      </c>
      <c r="U696" s="5" t="s">
        <v>193</v>
      </c>
      <c r="V696" s="18">
        <v>132</v>
      </c>
      <c r="W696" s="79">
        <v>16.899999999999999</v>
      </c>
      <c r="X696" s="52">
        <v>1600</v>
      </c>
      <c r="Y696" s="81" t="s">
        <v>2309</v>
      </c>
      <c r="Z696" s="81" t="s">
        <v>3002</v>
      </c>
      <c r="AA696" s="369" t="str">
        <f t="shared" si="92"/>
        <v>14x8, 4x156, -2 OS</v>
      </c>
      <c r="AB696" s="2" t="s">
        <v>1813</v>
      </c>
      <c r="AC696" s="92">
        <f>_xlfn.IFNA(VLOOKUP(AB696,ACCESSORIES!F:K,6,FALSE),"N/A")</f>
        <v>22</v>
      </c>
      <c r="AD696" s="89" t="s">
        <v>85</v>
      </c>
      <c r="AE696" s="83" t="s">
        <v>1907</v>
      </c>
      <c r="AF696" s="82" t="s">
        <v>85</v>
      </c>
      <c r="AG696" s="2" t="s">
        <v>85</v>
      </c>
      <c r="AH696" s="9" t="str">
        <f>_xlfn.IFNA(VLOOKUP(AG696,ACCESSORIES!F:K,6,FALSE),"N/A")</f>
        <v>N/A</v>
      </c>
      <c r="AI696" s="83" t="s">
        <v>266</v>
      </c>
      <c r="AJ696" s="83" t="s">
        <v>85</v>
      </c>
      <c r="AK696" s="3" t="s">
        <v>85</v>
      </c>
      <c r="AL696" s="83" t="s">
        <v>85</v>
      </c>
      <c r="AM696" s="83">
        <v>14.1</v>
      </c>
      <c r="AN696" s="83">
        <v>183</v>
      </c>
      <c r="AO696" s="26">
        <v>3</v>
      </c>
      <c r="AP696" s="26">
        <v>11</v>
      </c>
      <c r="AQ696" s="26">
        <v>16</v>
      </c>
      <c r="AR696" s="26">
        <v>20</v>
      </c>
      <c r="AS696" s="26">
        <v>168</v>
      </c>
      <c r="AT696" s="26">
        <v>165</v>
      </c>
      <c r="AU696" s="86">
        <v>68</v>
      </c>
      <c r="AV696" s="55">
        <v>51</v>
      </c>
      <c r="AW696" s="55">
        <v>51</v>
      </c>
      <c r="AX696" s="55">
        <v>60</v>
      </c>
      <c r="AY696" s="3" t="s">
        <v>3357</v>
      </c>
      <c r="AZ696" s="104">
        <f>_xlfn.IFNA(VLOOKUP(AY696,ACCESSORIES!F:K,6,FALSE),"N/A")</f>
        <v>89.1</v>
      </c>
      <c r="BA696" s="3" t="s">
        <v>1522</v>
      </c>
      <c r="BB696" s="104">
        <f>_xlfn.IFNA(VLOOKUP(BA696,ACCESSORIES!F:K,6,FALSE),"N/A")</f>
        <v>11</v>
      </c>
      <c r="BC696" s="79">
        <v>20.399999999999999</v>
      </c>
      <c r="BD696" s="57">
        <v>16.899999999999999</v>
      </c>
      <c r="BE696" s="57">
        <v>16.899999999999999</v>
      </c>
      <c r="BF696" s="57">
        <v>10.8</v>
      </c>
      <c r="BG696" s="5">
        <v>48</v>
      </c>
      <c r="BH696" s="122" t="s">
        <v>3551</v>
      </c>
      <c r="BI696" s="51" t="s">
        <v>4217</v>
      </c>
      <c r="BJ696" s="83" t="s">
        <v>4233</v>
      </c>
      <c r="BK696" s="83" t="s">
        <v>5848</v>
      </c>
      <c r="BL696" s="47" t="s">
        <v>4272</v>
      </c>
      <c r="BM696" s="83" t="s">
        <v>5852</v>
      </c>
      <c r="BN696" s="83" t="s">
        <v>5850</v>
      </c>
      <c r="BO696" s="83" t="s">
        <v>5151</v>
      </c>
      <c r="BP696" s="83" t="s">
        <v>4951</v>
      </c>
      <c r="BQ696" s="83"/>
      <c r="BR696" s="83"/>
      <c r="BS696" s="83"/>
      <c r="BT696" s="351" t="s">
        <v>3875</v>
      </c>
      <c r="BU696" s="363" t="s">
        <v>3876</v>
      </c>
      <c r="BV696" s="351" t="s">
        <v>3877</v>
      </c>
      <c r="BW696" s="363" t="s">
        <v>3878</v>
      </c>
      <c r="BX696" s="96" t="str">
        <f t="shared" si="117"/>
        <v>MR406 UTV Beadlock, 14x8, 4+4/-2mm Offset, 4x156, 132mm Centerbore, Matte Black, w/ BH-H20875</v>
      </c>
      <c r="BY696" s="83" t="s">
        <v>4044</v>
      </c>
      <c r="BZ696" s="83" t="s">
        <v>4045</v>
      </c>
      <c r="CA696" s="83" t="str">
        <f t="shared" si="75"/>
        <v>UTV (4XX)</v>
      </c>
    </row>
    <row r="697" spans="1:79" s="39" customFormat="1" ht="15" customHeight="1">
      <c r="A697" s="23">
        <f t="shared" si="116"/>
        <v>695</v>
      </c>
      <c r="B697" s="4" t="s">
        <v>84</v>
      </c>
      <c r="C697" s="105" t="s">
        <v>1089</v>
      </c>
      <c r="D697" s="5" t="s">
        <v>2368</v>
      </c>
      <c r="E697" s="94" t="str">
        <f>CONCATENATE(LEFT(D697,5),VLOOKUP(CONCATENATE(N697,"x",O697),'PART NUMBER GUIDE'!$B$9:$C$45,2,FALSE),VLOOKUP(CONCATENATE(P697, V697), 'PART NUMBER GUIDE'!$Q$6:$R$84, 2, FALSE),VLOOKUP(Y697,'PART NUMBER GUIDE'!$J$8:$K$37,2, FALSE),IF(U697="N/A",IF(ABS(S697)&lt;10,"0"&amp;ABS(S697),ABS(S697)),CONCATENATE(LEFT(U697,1),RIGHT(U697,1))), F697, G697)</f>
        <v>MR40641047555B</v>
      </c>
      <c r="F697" s="93" t="s">
        <v>1129</v>
      </c>
      <c r="G697" s="93"/>
      <c r="H697" s="81" t="s">
        <v>814</v>
      </c>
      <c r="I697" s="356">
        <v>41640</v>
      </c>
      <c r="J697" s="305" t="s">
        <v>1265</v>
      </c>
      <c r="K697" s="400">
        <v>361</v>
      </c>
      <c r="L697" s="95">
        <f t="shared" si="73"/>
        <v>361</v>
      </c>
      <c r="M697" s="402"/>
      <c r="N697" s="5">
        <v>14</v>
      </c>
      <c r="O697" s="79">
        <v>10</v>
      </c>
      <c r="P697" s="105" t="str">
        <f t="shared" si="91"/>
        <v>4x136</v>
      </c>
      <c r="Q697" s="5">
        <v>4</v>
      </c>
      <c r="R697" s="5">
        <v>136</v>
      </c>
      <c r="S697" s="5">
        <v>0</v>
      </c>
      <c r="T697" s="18">
        <v>5.3</v>
      </c>
      <c r="U697" s="5" t="s">
        <v>201</v>
      </c>
      <c r="V697" s="27">
        <v>106</v>
      </c>
      <c r="W697" s="79">
        <v>15.47</v>
      </c>
      <c r="X697" s="52">
        <v>1600</v>
      </c>
      <c r="Y697" s="81" t="s">
        <v>2309</v>
      </c>
      <c r="Z697" s="81" t="s">
        <v>3002</v>
      </c>
      <c r="AA697" s="369" t="str">
        <f t="shared" si="92"/>
        <v>14x10, 4x136, 0 OS</v>
      </c>
      <c r="AB697" s="2" t="s">
        <v>2454</v>
      </c>
      <c r="AC697" s="92">
        <f>_xlfn.IFNA(VLOOKUP(AB697,ACCESSORIES!F:K,6,FALSE),"N/A")</f>
        <v>22</v>
      </c>
      <c r="AD697" s="89" t="s">
        <v>85</v>
      </c>
      <c r="AE697" s="83" t="s">
        <v>1907</v>
      </c>
      <c r="AF697" s="82" t="s">
        <v>85</v>
      </c>
      <c r="AG697" s="2" t="s">
        <v>85</v>
      </c>
      <c r="AH697" s="9" t="str">
        <f>_xlfn.IFNA(VLOOKUP(AG697,ACCESSORIES!F:K,6,FALSE),"N/A")</f>
        <v>N/A</v>
      </c>
      <c r="AI697" s="83" t="s">
        <v>266</v>
      </c>
      <c r="AJ697" s="83" t="s">
        <v>85</v>
      </c>
      <c r="AK697" s="3" t="s">
        <v>85</v>
      </c>
      <c r="AL697" s="83" t="s">
        <v>85</v>
      </c>
      <c r="AM697" s="83">
        <v>14.1</v>
      </c>
      <c r="AN697" s="83">
        <v>183</v>
      </c>
      <c r="AO697" s="26">
        <v>3</v>
      </c>
      <c r="AP697" s="26">
        <v>9</v>
      </c>
      <c r="AQ697" s="26">
        <v>18</v>
      </c>
      <c r="AR697" s="26">
        <v>13</v>
      </c>
      <c r="AS697" s="26">
        <v>167</v>
      </c>
      <c r="AT697" s="26">
        <v>163</v>
      </c>
      <c r="AU697" s="86">
        <v>60</v>
      </c>
      <c r="AV697" s="55">
        <v>35</v>
      </c>
      <c r="AW697" s="55">
        <v>35</v>
      </c>
      <c r="AX697" s="55">
        <v>87</v>
      </c>
      <c r="AY697" s="3" t="s">
        <v>3357</v>
      </c>
      <c r="AZ697" s="104">
        <f>_xlfn.IFNA(VLOOKUP(AY697,ACCESSORIES!F:K,6,FALSE),"N/A")</f>
        <v>89.1</v>
      </c>
      <c r="BA697" s="3" t="s">
        <v>1522</v>
      </c>
      <c r="BB697" s="104">
        <f>_xlfn.IFNA(VLOOKUP(BA697,ACCESSORIES!F:K,6,FALSE),"N/A")</f>
        <v>11</v>
      </c>
      <c r="BC697" s="79">
        <v>22.6</v>
      </c>
      <c r="BD697" s="57">
        <v>16.899999999999999</v>
      </c>
      <c r="BE697" s="57">
        <v>16.899999999999999</v>
      </c>
      <c r="BF697" s="57">
        <v>12.8</v>
      </c>
      <c r="BG697" s="5">
        <v>48</v>
      </c>
      <c r="BH697" s="122" t="s">
        <v>3551</v>
      </c>
      <c r="BI697" s="51" t="s">
        <v>4217</v>
      </c>
      <c r="BJ697" s="83" t="s">
        <v>4233</v>
      </c>
      <c r="BK697" s="83" t="s">
        <v>5848</v>
      </c>
      <c r="BL697" s="47" t="s">
        <v>4272</v>
      </c>
      <c r="BM697" s="83" t="s">
        <v>5852</v>
      </c>
      <c r="BN697" s="83" t="s">
        <v>5850</v>
      </c>
      <c r="BO697" s="83" t="s">
        <v>5151</v>
      </c>
      <c r="BP697" s="83" t="s">
        <v>4951</v>
      </c>
      <c r="BQ697" s="83"/>
      <c r="BR697" s="83"/>
      <c r="BS697" s="83"/>
      <c r="BT697" s="351" t="s">
        <v>3875</v>
      </c>
      <c r="BU697" s="363" t="s">
        <v>3876</v>
      </c>
      <c r="BV697" s="351" t="s">
        <v>3877</v>
      </c>
      <c r="BW697" s="363" t="s">
        <v>3878</v>
      </c>
      <c r="BX697" s="96" t="str">
        <f t="shared" si="117"/>
        <v>MR406 UTV Beadlock, 14x10, 5+5/0mm Offset, 4x136, 106mm Centerbore, Matte Black, w/ BH-H20875</v>
      </c>
      <c r="BY697" s="83" t="s">
        <v>4044</v>
      </c>
      <c r="BZ697" s="83" t="s">
        <v>4045</v>
      </c>
      <c r="CA697" s="83" t="str">
        <f t="shared" si="75"/>
        <v>UTV (4XX)</v>
      </c>
    </row>
    <row r="698" spans="1:79" s="39" customFormat="1" ht="15" customHeight="1">
      <c r="A698" s="23">
        <f t="shared" si="116"/>
        <v>696</v>
      </c>
      <c r="B698" s="4" t="s">
        <v>84</v>
      </c>
      <c r="C698" s="105" t="s">
        <v>1089</v>
      </c>
      <c r="D698" s="5" t="s">
        <v>2368</v>
      </c>
      <c r="E698" s="94" t="str">
        <f>CONCATENATE(LEFT(D698,5),VLOOKUP(CONCATENATE(N698,"x",O698),'PART NUMBER GUIDE'!$B$9:$C$45,2,FALSE),VLOOKUP(CONCATENATE(P698, V698), 'PART NUMBER GUIDE'!$Q$6:$R$84, 2, FALSE),VLOOKUP(Y698,'PART NUMBER GUIDE'!$J$8:$K$37,2, FALSE),IF(U698="N/A",IF(ABS(S698)&lt;10,"0"&amp;ABS(S698),ABS(S698)),CONCATENATE(LEFT(U698,1),RIGHT(U698,1))), F698, G698)</f>
        <v>MR40641046555B</v>
      </c>
      <c r="F698" s="93" t="s">
        <v>1129</v>
      </c>
      <c r="G698" s="93"/>
      <c r="H698" s="81" t="s">
        <v>817</v>
      </c>
      <c r="I698" s="356">
        <v>41640</v>
      </c>
      <c r="J698" s="305" t="s">
        <v>1265</v>
      </c>
      <c r="K698" s="400">
        <v>361</v>
      </c>
      <c r="L698" s="95">
        <f t="shared" si="73"/>
        <v>361</v>
      </c>
      <c r="M698" s="402"/>
      <c r="N698" s="5">
        <v>14</v>
      </c>
      <c r="O698" s="79">
        <v>10</v>
      </c>
      <c r="P698" s="105" t="str">
        <f t="shared" si="91"/>
        <v>4x156</v>
      </c>
      <c r="Q698" s="5">
        <v>4</v>
      </c>
      <c r="R698" s="5">
        <v>156</v>
      </c>
      <c r="S698" s="5">
        <v>-2</v>
      </c>
      <c r="T698" s="18">
        <v>5.3</v>
      </c>
      <c r="U698" s="5" t="s">
        <v>201</v>
      </c>
      <c r="V698" s="18">
        <v>132</v>
      </c>
      <c r="W698" s="79">
        <v>18.8</v>
      </c>
      <c r="X698" s="52">
        <v>1600</v>
      </c>
      <c r="Y698" s="81" t="s">
        <v>2309</v>
      </c>
      <c r="Z698" s="81" t="s">
        <v>3002</v>
      </c>
      <c r="AA698" s="369" t="str">
        <f t="shared" si="92"/>
        <v>14x10, 4x156, -2 OS</v>
      </c>
      <c r="AB698" s="2" t="s">
        <v>1813</v>
      </c>
      <c r="AC698" s="92">
        <f>_xlfn.IFNA(VLOOKUP(AB698,ACCESSORIES!F:K,6,FALSE),"N/A")</f>
        <v>22</v>
      </c>
      <c r="AD698" s="89" t="s">
        <v>85</v>
      </c>
      <c r="AE698" s="83" t="s">
        <v>1907</v>
      </c>
      <c r="AF698" s="82" t="s">
        <v>85</v>
      </c>
      <c r="AG698" s="2" t="s">
        <v>85</v>
      </c>
      <c r="AH698" s="9" t="str">
        <f>_xlfn.IFNA(VLOOKUP(AG698,ACCESSORIES!F:K,6,FALSE),"N/A")</f>
        <v>N/A</v>
      </c>
      <c r="AI698" s="83" t="s">
        <v>266</v>
      </c>
      <c r="AJ698" s="83" t="s">
        <v>85</v>
      </c>
      <c r="AK698" s="3" t="s">
        <v>85</v>
      </c>
      <c r="AL698" s="83" t="s">
        <v>85</v>
      </c>
      <c r="AM698" s="83">
        <v>14.1</v>
      </c>
      <c r="AN698" s="83">
        <v>183</v>
      </c>
      <c r="AO698" s="26">
        <v>3</v>
      </c>
      <c r="AP698" s="26">
        <v>12</v>
      </c>
      <c r="AQ698" s="26">
        <v>18</v>
      </c>
      <c r="AR698" s="26">
        <v>13</v>
      </c>
      <c r="AS698" s="26">
        <v>167</v>
      </c>
      <c r="AT698" s="26">
        <v>163</v>
      </c>
      <c r="AU698" s="86">
        <v>60</v>
      </c>
      <c r="AV698" s="55">
        <v>51</v>
      </c>
      <c r="AW698" s="55">
        <v>51</v>
      </c>
      <c r="AX698" s="55">
        <v>87</v>
      </c>
      <c r="AY698" s="3" t="s">
        <v>3357</v>
      </c>
      <c r="AZ698" s="104">
        <f>_xlfn.IFNA(VLOOKUP(AY698,ACCESSORIES!F:K,6,FALSE),"N/A")</f>
        <v>89.1</v>
      </c>
      <c r="BA698" s="3" t="s">
        <v>1522</v>
      </c>
      <c r="BB698" s="104">
        <f>_xlfn.IFNA(VLOOKUP(BA698,ACCESSORIES!F:K,6,FALSE),"N/A")</f>
        <v>11</v>
      </c>
      <c r="BC698" s="79">
        <v>22.3</v>
      </c>
      <c r="BD698" s="57">
        <v>16.899999999999999</v>
      </c>
      <c r="BE698" s="57">
        <v>16.899999999999999</v>
      </c>
      <c r="BF698" s="57">
        <v>12.8</v>
      </c>
      <c r="BG698" s="5">
        <v>48</v>
      </c>
      <c r="BH698" s="122" t="s">
        <v>3551</v>
      </c>
      <c r="BI698" s="51" t="s">
        <v>4217</v>
      </c>
      <c r="BJ698" s="83" t="s">
        <v>4233</v>
      </c>
      <c r="BK698" s="83" t="s">
        <v>5848</v>
      </c>
      <c r="BL698" s="47" t="s">
        <v>4272</v>
      </c>
      <c r="BM698" s="83" t="s">
        <v>5852</v>
      </c>
      <c r="BN698" s="83" t="s">
        <v>5850</v>
      </c>
      <c r="BO698" s="83" t="s">
        <v>5151</v>
      </c>
      <c r="BP698" s="83" t="s">
        <v>4951</v>
      </c>
      <c r="BQ698" s="83"/>
      <c r="BR698" s="83"/>
      <c r="BS698" s="83"/>
      <c r="BT698" s="351" t="s">
        <v>3875</v>
      </c>
      <c r="BU698" s="363" t="s">
        <v>3876</v>
      </c>
      <c r="BV698" s="351" t="s">
        <v>3877</v>
      </c>
      <c r="BW698" s="363" t="s">
        <v>3878</v>
      </c>
      <c r="BX698" s="96" t="str">
        <f t="shared" si="117"/>
        <v>MR406 UTV Beadlock, 14x10, 5+5/-2mm Offset, 4x156, 132mm Centerbore, Matte Black, w/ BH-H20875</v>
      </c>
      <c r="BY698" s="83" t="s">
        <v>4044</v>
      </c>
      <c r="BZ698" s="83" t="s">
        <v>4045</v>
      </c>
      <c r="CA698" s="83" t="str">
        <f t="shared" si="75"/>
        <v>UTV (4XX)</v>
      </c>
    </row>
    <row r="699" spans="1:79" s="39" customFormat="1" ht="15" customHeight="1">
      <c r="A699" s="23">
        <f t="shared" si="116"/>
        <v>697</v>
      </c>
      <c r="B699" s="4" t="s">
        <v>84</v>
      </c>
      <c r="C699" s="105" t="s">
        <v>1089</v>
      </c>
      <c r="D699" s="5" t="s">
        <v>2368</v>
      </c>
      <c r="E699" s="94" t="str">
        <f>CONCATENATE(LEFT(D699,5),VLOOKUP(CONCATENATE(N699,"x",O699),'PART NUMBER GUIDE'!$B$9:$C$45,2,FALSE),VLOOKUP(CONCATENATE(P699, V699), 'PART NUMBER GUIDE'!$Q$6:$R$84, 2, FALSE),VLOOKUP(Y699,'PART NUMBER GUIDE'!$J$8:$K$37,2, FALSE),IF(U699="N/A",IF(ABS(S699)&lt;10,"0"&amp;ABS(S699),ABS(S699)),CONCATENATE(LEFT(U699,1),RIGHT(U699,1))), F699, G699)</f>
        <v>MR40641046955B</v>
      </c>
      <c r="F699" s="93" t="s">
        <v>1129</v>
      </c>
      <c r="G699" s="93"/>
      <c r="H699" s="81" t="s">
        <v>818</v>
      </c>
      <c r="I699" s="356">
        <v>41640</v>
      </c>
      <c r="J699" s="43" t="s">
        <v>4038</v>
      </c>
      <c r="K699" s="400">
        <v>361</v>
      </c>
      <c r="L699" s="95" t="str">
        <f t="shared" si="73"/>
        <v/>
      </c>
      <c r="M699" s="402"/>
      <c r="N699" s="5">
        <v>14</v>
      </c>
      <c r="O699" s="79">
        <v>10</v>
      </c>
      <c r="P699" s="105" t="str">
        <f t="shared" si="91"/>
        <v>4x156</v>
      </c>
      <c r="Q699" s="5">
        <v>4</v>
      </c>
      <c r="R699" s="5">
        <v>156</v>
      </c>
      <c r="S699" s="5">
        <v>-2</v>
      </c>
      <c r="T699" s="18">
        <v>5.3</v>
      </c>
      <c r="U699" s="5" t="s">
        <v>201</v>
      </c>
      <c r="V699" s="18">
        <v>132</v>
      </c>
      <c r="W699" s="79">
        <v>18</v>
      </c>
      <c r="X699" s="52">
        <v>1600</v>
      </c>
      <c r="Y699" s="4" t="s">
        <v>5832</v>
      </c>
      <c r="Z699" s="80" t="s">
        <v>3003</v>
      </c>
      <c r="AA699" s="369" t="str">
        <f t="shared" si="92"/>
        <v>14x10, 4x156, -2 OS</v>
      </c>
      <c r="AB699" s="2" t="s">
        <v>1813</v>
      </c>
      <c r="AC699" s="92">
        <f>_xlfn.IFNA(VLOOKUP(AB699,ACCESSORIES!F:K,6,FALSE),"N/A")</f>
        <v>22</v>
      </c>
      <c r="AD699" s="89" t="s">
        <v>85</v>
      </c>
      <c r="AE699" s="83" t="s">
        <v>1907</v>
      </c>
      <c r="AF699" s="82" t="s">
        <v>85</v>
      </c>
      <c r="AG699" s="2" t="s">
        <v>85</v>
      </c>
      <c r="AH699" s="9" t="str">
        <f>_xlfn.IFNA(VLOOKUP(AG699,ACCESSORIES!F:K,6,FALSE),"N/A")</f>
        <v>N/A</v>
      </c>
      <c r="AI699" s="83" t="s">
        <v>266</v>
      </c>
      <c r="AJ699" s="83" t="s">
        <v>85</v>
      </c>
      <c r="AK699" s="3" t="s">
        <v>85</v>
      </c>
      <c r="AL699" s="83" t="s">
        <v>85</v>
      </c>
      <c r="AM699" s="83">
        <v>14.1</v>
      </c>
      <c r="AN699" s="83">
        <v>183</v>
      </c>
      <c r="AO699" s="26">
        <v>3</v>
      </c>
      <c r="AP699" s="26">
        <v>12</v>
      </c>
      <c r="AQ699" s="26">
        <v>18</v>
      </c>
      <c r="AR699" s="26">
        <v>13</v>
      </c>
      <c r="AS699" s="26">
        <v>167</v>
      </c>
      <c r="AT699" s="26">
        <v>163</v>
      </c>
      <c r="AU699" s="86">
        <v>60</v>
      </c>
      <c r="AV699" s="55">
        <v>51</v>
      </c>
      <c r="AW699" s="55">
        <v>51</v>
      </c>
      <c r="AX699" s="55">
        <v>87</v>
      </c>
      <c r="AY699" s="3" t="s">
        <v>3357</v>
      </c>
      <c r="AZ699" s="104">
        <f>_xlfn.IFNA(VLOOKUP(AY699,ACCESSORIES!F:K,6,FALSE),"N/A")</f>
        <v>89.1</v>
      </c>
      <c r="BA699" s="3" t="s">
        <v>1522</v>
      </c>
      <c r="BB699" s="104">
        <f>_xlfn.IFNA(VLOOKUP(BA699,ACCESSORIES!F:K,6,FALSE),"N/A")</f>
        <v>11</v>
      </c>
      <c r="BC699" s="79">
        <v>21.5</v>
      </c>
      <c r="BD699" s="57">
        <v>16.899999999999999</v>
      </c>
      <c r="BE699" s="57">
        <v>16.899999999999999</v>
      </c>
      <c r="BF699" s="57">
        <v>12.8</v>
      </c>
      <c r="BG699" s="5">
        <v>48</v>
      </c>
      <c r="BH699" s="122" t="s">
        <v>3551</v>
      </c>
      <c r="BI699" s="51" t="s">
        <v>4217</v>
      </c>
      <c r="BJ699" s="83" t="s">
        <v>4233</v>
      </c>
      <c r="BK699" s="83" t="s">
        <v>5848</v>
      </c>
      <c r="BL699" s="47" t="s">
        <v>4272</v>
      </c>
      <c r="BM699" s="83" t="s">
        <v>5852</v>
      </c>
      <c r="BN699" s="83" t="s">
        <v>5850</v>
      </c>
      <c r="BO699" s="83" t="s">
        <v>5151</v>
      </c>
      <c r="BP699" s="83" t="s">
        <v>4951</v>
      </c>
      <c r="BQ699" s="83"/>
      <c r="BR699" s="83"/>
      <c r="BS699" s="83"/>
      <c r="BT699" s="351" t="s">
        <v>3879</v>
      </c>
      <c r="BU699" s="363" t="s">
        <v>3880</v>
      </c>
      <c r="BV699" s="351" t="s">
        <v>3881</v>
      </c>
      <c r="BW699" s="363" t="s">
        <v>3882</v>
      </c>
      <c r="BX699" s="96" t="str">
        <f t="shared" si="117"/>
        <v>CLOSEOUT - MR406 UTV Beadlock, 14x10, 5+5/-2mm Offset, 4x156, 132mm Centerbore, Method Bronze - Matte Black Ring, w/ BH-H20875</v>
      </c>
      <c r="BY699" s="83" t="s">
        <v>4044</v>
      </c>
      <c r="BZ699" s="83" t="s">
        <v>4045</v>
      </c>
      <c r="CA699" s="83" t="str">
        <f t="shared" si="75"/>
        <v>UTV (4XX)</v>
      </c>
    </row>
    <row r="700" spans="1:79" s="39" customFormat="1" ht="15" customHeight="1">
      <c r="A700" s="23">
        <f t="shared" si="116"/>
        <v>698</v>
      </c>
      <c r="B700" s="4" t="s">
        <v>84</v>
      </c>
      <c r="C700" s="105" t="s">
        <v>1089</v>
      </c>
      <c r="D700" s="5" t="s">
        <v>2368</v>
      </c>
      <c r="E700" s="94" t="str">
        <f>CONCATENATE(LEFT(D700,5),VLOOKUP(CONCATENATE(N700,"x",O700),'PART NUMBER GUIDE'!$B$9:$C$45,2,FALSE),VLOOKUP(CONCATENATE(P700, V700), 'PART NUMBER GUIDE'!$Q$6:$R$84, 2, FALSE),VLOOKUP(Y700,'PART NUMBER GUIDE'!$J$8:$K$37,2, FALSE),IF(U700="N/A",IF(ABS(S700)&lt;10,"0"&amp;ABS(S700),ABS(S700)),CONCATENATE(LEFT(U700,1),RIGHT(U700,1))), F700, G700)</f>
        <v>MR40658047544B</v>
      </c>
      <c r="F700" s="93" t="s">
        <v>1129</v>
      </c>
      <c r="G700" s="93"/>
      <c r="H700" s="81" t="s">
        <v>828</v>
      </c>
      <c r="I700" s="356">
        <v>41640</v>
      </c>
      <c r="J700" s="305" t="s">
        <v>1265</v>
      </c>
      <c r="K700" s="400">
        <v>387.5</v>
      </c>
      <c r="L700" s="95">
        <f t="shared" si="73"/>
        <v>387.5</v>
      </c>
      <c r="M700" s="402"/>
      <c r="N700" s="5">
        <v>15</v>
      </c>
      <c r="O700" s="79">
        <v>8</v>
      </c>
      <c r="P700" s="105" t="str">
        <f t="shared" si="91"/>
        <v>4x136</v>
      </c>
      <c r="Q700" s="5">
        <v>4</v>
      </c>
      <c r="R700" s="5">
        <v>136</v>
      </c>
      <c r="S700" s="5">
        <v>0</v>
      </c>
      <c r="T700" s="18">
        <v>4.3</v>
      </c>
      <c r="U700" s="5" t="s">
        <v>193</v>
      </c>
      <c r="V700" s="18">
        <v>106</v>
      </c>
      <c r="W700" s="8">
        <v>21.13</v>
      </c>
      <c r="X700" s="52">
        <v>1600</v>
      </c>
      <c r="Y700" s="81" t="s">
        <v>2309</v>
      </c>
      <c r="Z700" s="81" t="s">
        <v>3002</v>
      </c>
      <c r="AA700" s="369" t="str">
        <f t="shared" si="92"/>
        <v>15x8, 4x136, 0 OS</v>
      </c>
      <c r="AB700" s="2" t="s">
        <v>2454</v>
      </c>
      <c r="AC700" s="92">
        <f>_xlfn.IFNA(VLOOKUP(AB700,ACCESSORIES!F:K,6,FALSE),"N/A")</f>
        <v>22</v>
      </c>
      <c r="AD700" s="89" t="s">
        <v>85</v>
      </c>
      <c r="AE700" s="83" t="s">
        <v>1907</v>
      </c>
      <c r="AF700" s="82" t="s">
        <v>85</v>
      </c>
      <c r="AG700" s="2" t="s">
        <v>85</v>
      </c>
      <c r="AH700" s="9" t="str">
        <f>_xlfn.IFNA(VLOOKUP(AG700,ACCESSORIES!F:K,6,FALSE),"N/A")</f>
        <v>N/A</v>
      </c>
      <c r="AI700" s="83" t="s">
        <v>266</v>
      </c>
      <c r="AJ700" s="83" t="s">
        <v>85</v>
      </c>
      <c r="AK700" s="3" t="s">
        <v>85</v>
      </c>
      <c r="AL700" s="83" t="s">
        <v>85</v>
      </c>
      <c r="AM700" s="83">
        <v>14.1</v>
      </c>
      <c r="AN700" s="83">
        <v>183</v>
      </c>
      <c r="AO700" s="26">
        <v>3</v>
      </c>
      <c r="AP700" s="26">
        <v>9</v>
      </c>
      <c r="AQ700" s="26">
        <v>17</v>
      </c>
      <c r="AR700" s="26">
        <v>18</v>
      </c>
      <c r="AS700" s="26">
        <v>181</v>
      </c>
      <c r="AT700" s="26">
        <v>178</v>
      </c>
      <c r="AU700" s="86">
        <v>68</v>
      </c>
      <c r="AV700" s="55">
        <v>35</v>
      </c>
      <c r="AW700" s="55">
        <v>35</v>
      </c>
      <c r="AX700" s="55">
        <v>53</v>
      </c>
      <c r="AY700" s="3" t="s">
        <v>3361</v>
      </c>
      <c r="AZ700" s="104">
        <f>_xlfn.IFNA(VLOOKUP(AY700,ACCESSORIES!F:K,6,FALSE),"N/A")</f>
        <v>101.2</v>
      </c>
      <c r="BA700" s="3" t="s">
        <v>1523</v>
      </c>
      <c r="BB700" s="104">
        <f>_xlfn.IFNA(VLOOKUP(BA700,ACCESSORIES!F:K,6,FALSE),"N/A")</f>
        <v>11</v>
      </c>
      <c r="BC700" s="79">
        <v>25.65</v>
      </c>
      <c r="BD700" s="57">
        <v>17.600000000000001</v>
      </c>
      <c r="BE700" s="57">
        <v>17.600000000000001</v>
      </c>
      <c r="BF700" s="57">
        <v>10.8</v>
      </c>
      <c r="BG700" s="5">
        <v>48</v>
      </c>
      <c r="BH700" s="122" t="s">
        <v>3551</v>
      </c>
      <c r="BI700" s="51" t="s">
        <v>4217</v>
      </c>
      <c r="BJ700" s="83" t="s">
        <v>4233</v>
      </c>
      <c r="BK700" s="83" t="s">
        <v>5848</v>
      </c>
      <c r="BL700" s="47" t="s">
        <v>4272</v>
      </c>
      <c r="BM700" s="83" t="s">
        <v>5852</v>
      </c>
      <c r="BN700" s="83" t="s">
        <v>5850</v>
      </c>
      <c r="BO700" s="83" t="s">
        <v>5151</v>
      </c>
      <c r="BP700" s="83" t="s">
        <v>4951</v>
      </c>
      <c r="BQ700" s="83"/>
      <c r="BR700" s="83"/>
      <c r="BS700" s="83"/>
      <c r="BT700" s="351" t="s">
        <v>3875</v>
      </c>
      <c r="BU700" s="363" t="s">
        <v>3876</v>
      </c>
      <c r="BV700" s="351" t="s">
        <v>3877</v>
      </c>
      <c r="BW700" s="363" t="s">
        <v>3878</v>
      </c>
      <c r="BX700" s="96" t="str">
        <f t="shared" si="117"/>
        <v>MR406 UTV Beadlock, 15x8, 4+4/0mm Offset, 4x136, 106mm Centerbore, Matte Black, w/ BH-H24100</v>
      </c>
      <c r="BY700" s="83" t="s">
        <v>4044</v>
      </c>
      <c r="BZ700" s="83" t="s">
        <v>4045</v>
      </c>
      <c r="CA700" s="83" t="str">
        <f t="shared" si="75"/>
        <v>UTV (4XX)</v>
      </c>
    </row>
    <row r="701" spans="1:79" s="39" customFormat="1" ht="15" customHeight="1">
      <c r="A701" s="23">
        <f t="shared" si="116"/>
        <v>699</v>
      </c>
      <c r="B701" s="4" t="s">
        <v>84</v>
      </c>
      <c r="C701" s="105" t="s">
        <v>1089</v>
      </c>
      <c r="D701" s="5" t="s">
        <v>2368</v>
      </c>
      <c r="E701" s="94" t="str">
        <f>CONCATENATE(LEFT(D701,5),VLOOKUP(CONCATENATE(N701,"x",O701),'PART NUMBER GUIDE'!$B$9:$C$45,2,FALSE),VLOOKUP(CONCATENATE(P701, V701), 'PART NUMBER GUIDE'!$Q$6:$R$84, 2, FALSE),VLOOKUP(Y701,'PART NUMBER GUIDE'!$J$8:$K$37,2, FALSE),IF(U701="N/A",IF(ABS(S701)&lt;10,"0"&amp;ABS(S701),ABS(S701)),CONCATENATE(LEFT(U701,1),RIGHT(U701,1))), F701, G701)</f>
        <v>MR40658046544B</v>
      </c>
      <c r="F701" s="93" t="s">
        <v>1129</v>
      </c>
      <c r="G701" s="93"/>
      <c r="H701" s="81" t="s">
        <v>827</v>
      </c>
      <c r="I701" s="356">
        <v>41640</v>
      </c>
      <c r="J701" s="305" t="s">
        <v>1265</v>
      </c>
      <c r="K701" s="400">
        <v>387.5</v>
      </c>
      <c r="L701" s="95">
        <f t="shared" si="73"/>
        <v>387.5</v>
      </c>
      <c r="M701" s="402"/>
      <c r="N701" s="5">
        <v>15</v>
      </c>
      <c r="O701" s="79">
        <v>8</v>
      </c>
      <c r="P701" s="105" t="str">
        <f t="shared" si="91"/>
        <v>4x156</v>
      </c>
      <c r="Q701" s="5">
        <v>4</v>
      </c>
      <c r="R701" s="5">
        <v>156</v>
      </c>
      <c r="S701" s="5">
        <v>-2</v>
      </c>
      <c r="T701" s="18">
        <v>4.3</v>
      </c>
      <c r="U701" s="5" t="s">
        <v>193</v>
      </c>
      <c r="V701" s="18">
        <v>132</v>
      </c>
      <c r="W701" s="8">
        <v>21.05</v>
      </c>
      <c r="X701" s="52">
        <v>1600</v>
      </c>
      <c r="Y701" s="81" t="s">
        <v>2309</v>
      </c>
      <c r="Z701" s="81" t="s">
        <v>3002</v>
      </c>
      <c r="AA701" s="369" t="str">
        <f t="shared" si="92"/>
        <v>15x8, 4x156, -2 OS</v>
      </c>
      <c r="AB701" s="2" t="s">
        <v>1813</v>
      </c>
      <c r="AC701" s="92">
        <f>_xlfn.IFNA(VLOOKUP(AB701,ACCESSORIES!F:K,6,FALSE),"N/A")</f>
        <v>22</v>
      </c>
      <c r="AD701" s="89" t="s">
        <v>85</v>
      </c>
      <c r="AE701" s="83" t="s">
        <v>1907</v>
      </c>
      <c r="AF701" s="82" t="s">
        <v>85</v>
      </c>
      <c r="AG701" s="2" t="s">
        <v>85</v>
      </c>
      <c r="AH701" s="9" t="str">
        <f>_xlfn.IFNA(VLOOKUP(AG701,ACCESSORIES!F:K,6,FALSE),"N/A")</f>
        <v>N/A</v>
      </c>
      <c r="AI701" s="83" t="s">
        <v>266</v>
      </c>
      <c r="AJ701" s="83" t="s">
        <v>85</v>
      </c>
      <c r="AK701" s="3" t="s">
        <v>85</v>
      </c>
      <c r="AL701" s="83" t="s">
        <v>85</v>
      </c>
      <c r="AM701" s="83">
        <v>14.1</v>
      </c>
      <c r="AN701" s="83">
        <v>183</v>
      </c>
      <c r="AO701" s="26">
        <v>3</v>
      </c>
      <c r="AP701" s="26">
        <v>11</v>
      </c>
      <c r="AQ701" s="26">
        <v>17</v>
      </c>
      <c r="AR701" s="26">
        <v>20</v>
      </c>
      <c r="AS701" s="26">
        <v>181</v>
      </c>
      <c r="AT701" s="26">
        <v>178</v>
      </c>
      <c r="AU701" s="86">
        <v>68</v>
      </c>
      <c r="AV701" s="55">
        <v>51</v>
      </c>
      <c r="AW701" s="55">
        <v>51</v>
      </c>
      <c r="AX701" s="55">
        <v>53</v>
      </c>
      <c r="AY701" s="3" t="s">
        <v>3361</v>
      </c>
      <c r="AZ701" s="104">
        <f>_xlfn.IFNA(VLOOKUP(AY701,ACCESSORIES!F:K,6,FALSE),"N/A")</f>
        <v>101.2</v>
      </c>
      <c r="BA701" s="3" t="s">
        <v>1523</v>
      </c>
      <c r="BB701" s="104">
        <f>_xlfn.IFNA(VLOOKUP(BA701,ACCESSORIES!F:K,6,FALSE),"N/A")</f>
        <v>11</v>
      </c>
      <c r="BC701" s="79">
        <v>25.57</v>
      </c>
      <c r="BD701" s="57">
        <v>17.600000000000001</v>
      </c>
      <c r="BE701" s="57">
        <v>17.600000000000001</v>
      </c>
      <c r="BF701" s="57">
        <v>10.8</v>
      </c>
      <c r="BG701" s="5">
        <v>48</v>
      </c>
      <c r="BH701" s="122" t="s">
        <v>3551</v>
      </c>
      <c r="BI701" s="51" t="s">
        <v>4217</v>
      </c>
      <c r="BJ701" s="83" t="s">
        <v>4233</v>
      </c>
      <c r="BK701" s="83" t="s">
        <v>5848</v>
      </c>
      <c r="BL701" s="47" t="s">
        <v>4272</v>
      </c>
      <c r="BM701" s="83" t="s">
        <v>5852</v>
      </c>
      <c r="BN701" s="83" t="s">
        <v>5850</v>
      </c>
      <c r="BO701" s="83" t="s">
        <v>5151</v>
      </c>
      <c r="BP701" s="83" t="s">
        <v>4951</v>
      </c>
      <c r="BQ701" s="83"/>
      <c r="BR701" s="83"/>
      <c r="BS701" s="83"/>
      <c r="BT701" s="351" t="s">
        <v>3875</v>
      </c>
      <c r="BU701" s="363" t="s">
        <v>3876</v>
      </c>
      <c r="BV701" s="351" t="s">
        <v>3877</v>
      </c>
      <c r="BW701" s="363" t="s">
        <v>3878</v>
      </c>
      <c r="BX701" s="96" t="str">
        <f t="shared" si="117"/>
        <v>MR406 UTV Beadlock, 15x8, 4+4/-2mm Offset, 4x156, 132mm Centerbore, Matte Black, w/ BH-H24100</v>
      </c>
      <c r="BY701" s="83" t="s">
        <v>4044</v>
      </c>
      <c r="BZ701" s="83" t="s">
        <v>4045</v>
      </c>
      <c r="CA701" s="83" t="str">
        <f t="shared" si="75"/>
        <v>UTV (4XX)</v>
      </c>
    </row>
    <row r="702" spans="1:79" s="39" customFormat="1" ht="15" customHeight="1">
      <c r="A702" s="23">
        <f t="shared" si="116"/>
        <v>700</v>
      </c>
      <c r="B702" s="4" t="s">
        <v>84</v>
      </c>
      <c r="C702" s="105" t="s">
        <v>1089</v>
      </c>
      <c r="D702" s="5" t="s">
        <v>2368</v>
      </c>
      <c r="E702" s="94" t="str">
        <f>CONCATENATE(LEFT(D702,5),VLOOKUP(CONCATENATE(N702,"x",O702),'PART NUMBER GUIDE'!$B$9:$C$45,2,FALSE),VLOOKUP(CONCATENATE(P702, V702), 'PART NUMBER GUIDE'!$Q$6:$R$84, 2, FALSE),VLOOKUP(Y702,'PART NUMBER GUIDE'!$J$8:$K$37,2, FALSE),IF(U702="N/A",IF(ABS(S702)&lt;10,"0"&amp;ABS(S702),ABS(S702)),CONCATENATE(LEFT(U702,1),RIGHT(U702,1))), F702, G702)</f>
        <v>MR40651047555B</v>
      </c>
      <c r="F702" s="93" t="s">
        <v>1129</v>
      </c>
      <c r="G702" s="93"/>
      <c r="H702" s="81" t="s">
        <v>825</v>
      </c>
      <c r="I702" s="356">
        <v>41640</v>
      </c>
      <c r="J702" s="305" t="s">
        <v>1265</v>
      </c>
      <c r="K702" s="400">
        <v>401</v>
      </c>
      <c r="L702" s="95">
        <f t="shared" si="73"/>
        <v>401</v>
      </c>
      <c r="M702" s="402"/>
      <c r="N702" s="5">
        <v>15</v>
      </c>
      <c r="O702" s="79">
        <v>10</v>
      </c>
      <c r="P702" s="105" t="str">
        <f t="shared" si="91"/>
        <v>4x136</v>
      </c>
      <c r="Q702" s="5">
        <v>4</v>
      </c>
      <c r="R702" s="5">
        <v>136</v>
      </c>
      <c r="S702" s="5">
        <v>0</v>
      </c>
      <c r="T702" s="18">
        <v>5.3</v>
      </c>
      <c r="U702" s="5" t="s">
        <v>201</v>
      </c>
      <c r="V702" s="18">
        <v>106</v>
      </c>
      <c r="W702" s="79">
        <v>22.93</v>
      </c>
      <c r="X702" s="52">
        <v>1600</v>
      </c>
      <c r="Y702" s="81" t="s">
        <v>2309</v>
      </c>
      <c r="Z702" s="81" t="s">
        <v>3002</v>
      </c>
      <c r="AA702" s="369" t="str">
        <f t="shared" si="92"/>
        <v>15x10, 4x136, 0 OS</v>
      </c>
      <c r="AB702" s="2" t="s">
        <v>2454</v>
      </c>
      <c r="AC702" s="92">
        <f>_xlfn.IFNA(VLOOKUP(AB702,ACCESSORIES!F:K,6,FALSE),"N/A")</f>
        <v>22</v>
      </c>
      <c r="AD702" s="89" t="s">
        <v>85</v>
      </c>
      <c r="AE702" s="83" t="s">
        <v>1907</v>
      </c>
      <c r="AF702" s="82" t="s">
        <v>85</v>
      </c>
      <c r="AG702" s="2" t="s">
        <v>85</v>
      </c>
      <c r="AH702" s="9" t="str">
        <f>_xlfn.IFNA(VLOOKUP(AG702,ACCESSORIES!F:K,6,FALSE),"N/A")</f>
        <v>N/A</v>
      </c>
      <c r="AI702" s="83" t="s">
        <v>266</v>
      </c>
      <c r="AJ702" s="83" t="s">
        <v>85</v>
      </c>
      <c r="AK702" s="3" t="s">
        <v>85</v>
      </c>
      <c r="AL702" s="83" t="s">
        <v>85</v>
      </c>
      <c r="AM702" s="83">
        <v>14.1</v>
      </c>
      <c r="AN702" s="83">
        <v>183</v>
      </c>
      <c r="AO702" s="26">
        <v>3</v>
      </c>
      <c r="AP702" s="26">
        <v>11</v>
      </c>
      <c r="AQ702" s="26">
        <v>17</v>
      </c>
      <c r="AR702" s="26">
        <v>26</v>
      </c>
      <c r="AS702" s="26">
        <v>179</v>
      </c>
      <c r="AT702" s="26">
        <v>176</v>
      </c>
      <c r="AU702" s="86">
        <v>68</v>
      </c>
      <c r="AV702" s="55">
        <v>35</v>
      </c>
      <c r="AW702" s="55">
        <v>35</v>
      </c>
      <c r="AX702" s="55">
        <v>79</v>
      </c>
      <c r="AY702" s="3" t="s">
        <v>3361</v>
      </c>
      <c r="AZ702" s="104">
        <f>_xlfn.IFNA(VLOOKUP(AY702,ACCESSORIES!F:K,6,FALSE),"N/A")</f>
        <v>101.2</v>
      </c>
      <c r="BA702" s="3" t="s">
        <v>1523</v>
      </c>
      <c r="BB702" s="104">
        <f>_xlfn.IFNA(VLOOKUP(BA702,ACCESSORIES!F:K,6,FALSE),"N/A")</f>
        <v>11</v>
      </c>
      <c r="BC702" s="79">
        <v>27.56</v>
      </c>
      <c r="BD702" s="57">
        <v>17.600000000000001</v>
      </c>
      <c r="BE702" s="57">
        <v>17.600000000000001</v>
      </c>
      <c r="BF702" s="57">
        <v>12.7</v>
      </c>
      <c r="BG702" s="5">
        <v>48</v>
      </c>
      <c r="BH702" s="122" t="s">
        <v>3551</v>
      </c>
      <c r="BI702" s="51" t="s">
        <v>4217</v>
      </c>
      <c r="BJ702" s="83" t="s">
        <v>4233</v>
      </c>
      <c r="BK702" s="83" t="s">
        <v>5848</v>
      </c>
      <c r="BL702" s="47" t="s">
        <v>4272</v>
      </c>
      <c r="BM702" s="83" t="s">
        <v>5852</v>
      </c>
      <c r="BN702" s="83" t="s">
        <v>5850</v>
      </c>
      <c r="BO702" s="83" t="s">
        <v>5151</v>
      </c>
      <c r="BP702" s="83" t="s">
        <v>4951</v>
      </c>
      <c r="BQ702" s="83"/>
      <c r="BR702" s="83"/>
      <c r="BS702" s="83"/>
      <c r="BT702" s="351" t="s">
        <v>3875</v>
      </c>
      <c r="BU702" s="363" t="s">
        <v>3876</v>
      </c>
      <c r="BV702" s="351" t="s">
        <v>3877</v>
      </c>
      <c r="BW702" s="363" t="s">
        <v>3878</v>
      </c>
      <c r="BX702" s="96" t="str">
        <f t="shared" si="117"/>
        <v>MR406 UTV Beadlock, 15x10, 5+5/0mm Offset, 4x136, 106mm Centerbore, Matte Black, w/ BH-H24100</v>
      </c>
      <c r="BY702" s="83" t="s">
        <v>4044</v>
      </c>
      <c r="BZ702" s="83" t="s">
        <v>4045</v>
      </c>
      <c r="CA702" s="83" t="str">
        <f t="shared" si="75"/>
        <v>UTV (4XX)</v>
      </c>
    </row>
    <row r="703" spans="1:79" s="39" customFormat="1" ht="15" customHeight="1">
      <c r="A703" s="23">
        <f t="shared" si="116"/>
        <v>701</v>
      </c>
      <c r="B703" s="4" t="s">
        <v>84</v>
      </c>
      <c r="C703" s="105" t="s">
        <v>1089</v>
      </c>
      <c r="D703" s="5" t="s">
        <v>2368</v>
      </c>
      <c r="E703" s="94" t="str">
        <f>CONCATENATE(LEFT(D703,5),VLOOKUP(CONCATENATE(N703,"x",O703),'PART NUMBER GUIDE'!$B$9:$C$45,2,FALSE),VLOOKUP(CONCATENATE(P703, V703), 'PART NUMBER GUIDE'!$Q$6:$R$84, 2, FALSE),VLOOKUP(Y703,'PART NUMBER GUIDE'!$J$8:$K$37,2, FALSE),IF(U703="N/A",IF(ABS(S703)&lt;10,"0"&amp;ABS(S703),ABS(S703)),CONCATENATE(LEFT(U703,1),RIGHT(U703,1))), F703, G703)</f>
        <v>MR40651046555B</v>
      </c>
      <c r="F703" s="93" t="s">
        <v>1129</v>
      </c>
      <c r="G703" s="93"/>
      <c r="H703" s="81" t="s">
        <v>824</v>
      </c>
      <c r="I703" s="356">
        <v>41640</v>
      </c>
      <c r="J703" s="305" t="s">
        <v>1265</v>
      </c>
      <c r="K703" s="400">
        <v>401</v>
      </c>
      <c r="L703" s="95">
        <f t="shared" ref="L703:L766" si="118">IF(J703="Coming Soon",K703,IF(J703="Active",K703,""))</f>
        <v>401</v>
      </c>
      <c r="M703" s="402"/>
      <c r="N703" s="5">
        <v>15</v>
      </c>
      <c r="O703" s="79">
        <v>10</v>
      </c>
      <c r="P703" s="105" t="str">
        <f t="shared" si="91"/>
        <v>4x156</v>
      </c>
      <c r="Q703" s="5">
        <v>4</v>
      </c>
      <c r="R703" s="5">
        <v>156</v>
      </c>
      <c r="S703" s="5">
        <v>-2</v>
      </c>
      <c r="T703" s="18">
        <v>5.3</v>
      </c>
      <c r="U703" s="5" t="s">
        <v>201</v>
      </c>
      <c r="V703" s="18">
        <v>132</v>
      </c>
      <c r="W703" s="79">
        <v>22.82</v>
      </c>
      <c r="X703" s="52">
        <v>1600</v>
      </c>
      <c r="Y703" s="81" t="s">
        <v>2309</v>
      </c>
      <c r="Z703" s="81" t="s">
        <v>3002</v>
      </c>
      <c r="AA703" s="369" t="str">
        <f t="shared" si="92"/>
        <v>15x10, 4x156, -2 OS</v>
      </c>
      <c r="AB703" s="2" t="s">
        <v>1813</v>
      </c>
      <c r="AC703" s="92">
        <f>_xlfn.IFNA(VLOOKUP(AB703,ACCESSORIES!F:K,6,FALSE),"N/A")</f>
        <v>22</v>
      </c>
      <c r="AD703" s="89" t="s">
        <v>85</v>
      </c>
      <c r="AE703" s="83" t="s">
        <v>1907</v>
      </c>
      <c r="AF703" s="82" t="s">
        <v>85</v>
      </c>
      <c r="AG703" s="2" t="s">
        <v>85</v>
      </c>
      <c r="AH703" s="9" t="str">
        <f>_xlfn.IFNA(VLOOKUP(AG703,ACCESSORIES!F:K,6,FALSE),"N/A")</f>
        <v>N/A</v>
      </c>
      <c r="AI703" s="83" t="s">
        <v>266</v>
      </c>
      <c r="AJ703" s="83" t="s">
        <v>85</v>
      </c>
      <c r="AK703" s="3" t="s">
        <v>85</v>
      </c>
      <c r="AL703" s="83" t="s">
        <v>85</v>
      </c>
      <c r="AM703" s="83">
        <v>14.1</v>
      </c>
      <c r="AN703" s="83">
        <v>183</v>
      </c>
      <c r="AO703" s="26">
        <v>3</v>
      </c>
      <c r="AP703" s="26">
        <v>11</v>
      </c>
      <c r="AQ703" s="26">
        <v>17</v>
      </c>
      <c r="AR703" s="26">
        <v>26</v>
      </c>
      <c r="AS703" s="26">
        <v>179</v>
      </c>
      <c r="AT703" s="26">
        <v>176</v>
      </c>
      <c r="AU703" s="86">
        <v>68</v>
      </c>
      <c r="AV703" s="55">
        <v>51</v>
      </c>
      <c r="AW703" s="55">
        <v>51</v>
      </c>
      <c r="AX703" s="55">
        <v>79</v>
      </c>
      <c r="AY703" s="3" t="s">
        <v>3361</v>
      </c>
      <c r="AZ703" s="104">
        <f>_xlfn.IFNA(VLOOKUP(AY703,ACCESSORIES!F:K,6,FALSE),"N/A")</f>
        <v>101.2</v>
      </c>
      <c r="BA703" s="3" t="s">
        <v>1523</v>
      </c>
      <c r="BB703" s="104">
        <f>_xlfn.IFNA(VLOOKUP(BA703,ACCESSORIES!F:K,6,FALSE),"N/A")</f>
        <v>11</v>
      </c>
      <c r="BC703" s="79">
        <v>27.56</v>
      </c>
      <c r="BD703" s="57">
        <v>17.600000000000001</v>
      </c>
      <c r="BE703" s="57">
        <v>17.600000000000001</v>
      </c>
      <c r="BF703" s="57">
        <v>12.7</v>
      </c>
      <c r="BG703" s="5">
        <v>48</v>
      </c>
      <c r="BH703" s="122" t="s">
        <v>3551</v>
      </c>
      <c r="BI703" s="51" t="s">
        <v>4217</v>
      </c>
      <c r="BJ703" s="83" t="s">
        <v>4233</v>
      </c>
      <c r="BK703" s="83" t="s">
        <v>5848</v>
      </c>
      <c r="BL703" s="47" t="s">
        <v>4272</v>
      </c>
      <c r="BM703" s="83" t="s">
        <v>5852</v>
      </c>
      <c r="BN703" s="83" t="s">
        <v>5850</v>
      </c>
      <c r="BO703" s="83" t="s">
        <v>5151</v>
      </c>
      <c r="BP703" s="83" t="s">
        <v>4951</v>
      </c>
      <c r="BQ703" s="83"/>
      <c r="BR703" s="83"/>
      <c r="BS703" s="83"/>
      <c r="BT703" s="351" t="s">
        <v>3875</v>
      </c>
      <c r="BU703" s="363" t="s">
        <v>3876</v>
      </c>
      <c r="BV703" s="351" t="s">
        <v>3877</v>
      </c>
      <c r="BW703" s="363" t="s">
        <v>3878</v>
      </c>
      <c r="BX703" s="96" t="str">
        <f t="shared" si="117"/>
        <v>MR406 UTV Beadlock, 15x10, 5+5/-2mm Offset, 4x156, 132mm Centerbore, Matte Black, w/ BH-H24100</v>
      </c>
      <c r="BY703" s="83" t="s">
        <v>4044</v>
      </c>
      <c r="BZ703" s="83" t="s">
        <v>4045</v>
      </c>
      <c r="CA703" s="83" t="str">
        <f t="shared" ref="CA703:CA766" si="119">C703</f>
        <v>UTV (4XX)</v>
      </c>
    </row>
    <row r="704" spans="1:79" s="39" customFormat="1" ht="15" customHeight="1">
      <c r="A704" s="23">
        <f t="shared" si="116"/>
        <v>702</v>
      </c>
      <c r="B704" s="4" t="s">
        <v>84</v>
      </c>
      <c r="C704" s="105" t="s">
        <v>1089</v>
      </c>
      <c r="D704" s="5" t="s">
        <v>6105</v>
      </c>
      <c r="E704" s="94" t="str">
        <f>CONCATENATE(LEFT(D704,5),VLOOKUP(CONCATENATE(N704,"x",O704),'PART NUMBER GUIDE'!$B$9:$C$45,2,FALSE),VLOOKUP(CONCATENATE(P704, V704), 'PART NUMBER GUIDE'!$Q$6:$R$84, 2, FALSE),VLOOKUP(Y704,'PART NUMBER GUIDE'!$J$8:$K$37,2, FALSE),IF(U704="N/A",IF(ABS(S704)&lt;10,"0"&amp;ABS(S704),ABS(S704)),CONCATENATE(LEFT(U704,1),RIGHT(U704,1))), F704, G704)</f>
        <v>MR40746047551</v>
      </c>
      <c r="F704" s="93"/>
      <c r="G704" s="93"/>
      <c r="H704" s="81" t="s">
        <v>5516</v>
      </c>
      <c r="I704" s="356">
        <v>44351</v>
      </c>
      <c r="J704" s="305" t="s">
        <v>1265</v>
      </c>
      <c r="K704" s="400">
        <v>213.5</v>
      </c>
      <c r="L704" s="95">
        <f t="shared" si="118"/>
        <v>213.5</v>
      </c>
      <c r="M704" s="402"/>
      <c r="N704" s="5">
        <v>14</v>
      </c>
      <c r="O704" s="79">
        <v>6</v>
      </c>
      <c r="P704" s="105" t="str">
        <f t="shared" si="91"/>
        <v>4x136</v>
      </c>
      <c r="Q704" s="5">
        <v>4</v>
      </c>
      <c r="R704" s="5">
        <v>136</v>
      </c>
      <c r="S704" s="5">
        <v>38</v>
      </c>
      <c r="T704" s="18">
        <v>5</v>
      </c>
      <c r="U704" s="5" t="s">
        <v>2181</v>
      </c>
      <c r="V704" s="18">
        <v>100</v>
      </c>
      <c r="W704" s="79">
        <v>15.69</v>
      </c>
      <c r="X704" s="52">
        <v>1600</v>
      </c>
      <c r="Y704" s="81" t="s">
        <v>2309</v>
      </c>
      <c r="Z704" s="81" t="s">
        <v>3002</v>
      </c>
      <c r="AA704" s="369" t="str">
        <f t="shared" si="92"/>
        <v>14x6, 4x136, 38 OS</v>
      </c>
      <c r="AB704" s="2" t="s">
        <v>85</v>
      </c>
      <c r="AC704" s="92" t="str">
        <f>_xlfn.IFNA(VLOOKUP(AB704,ACCESSORIES!F:K,6,FALSE),"N/A")</f>
        <v>N/A</v>
      </c>
      <c r="AD704" s="2" t="s">
        <v>85</v>
      </c>
      <c r="AE704" s="2" t="s">
        <v>85</v>
      </c>
      <c r="AF704" s="82" t="s">
        <v>85</v>
      </c>
      <c r="AG704" s="2" t="s">
        <v>85</v>
      </c>
      <c r="AH704" s="9" t="str">
        <f>_xlfn.IFNA(VLOOKUP(AG704,ACCESSORIES!F:K,6,FALSE),"N/A")</f>
        <v>N/A</v>
      </c>
      <c r="AI704" s="83" t="s">
        <v>266</v>
      </c>
      <c r="AJ704" s="83" t="s">
        <v>85</v>
      </c>
      <c r="AK704" s="3" t="s">
        <v>85</v>
      </c>
      <c r="AL704" s="83" t="s">
        <v>85</v>
      </c>
      <c r="AM704" s="83">
        <v>14.1</v>
      </c>
      <c r="AN704" s="83">
        <v>200</v>
      </c>
      <c r="AO704" s="26">
        <v>3</v>
      </c>
      <c r="AP704" s="26">
        <v>3</v>
      </c>
      <c r="AQ704" s="26">
        <v>22</v>
      </c>
      <c r="AR704" s="26" t="s">
        <v>85</v>
      </c>
      <c r="AS704" s="26">
        <v>164</v>
      </c>
      <c r="AT704" s="26">
        <v>152</v>
      </c>
      <c r="AU704" s="83" t="s">
        <v>85</v>
      </c>
      <c r="AV704" s="55" t="s">
        <v>85</v>
      </c>
      <c r="AW704" s="55" t="s">
        <v>85</v>
      </c>
      <c r="AX704" s="55">
        <v>0</v>
      </c>
      <c r="AY704" s="3" t="s">
        <v>85</v>
      </c>
      <c r="AZ704" s="104" t="str">
        <f>_xlfn.IFNA(VLOOKUP(AY704,ACCESSORIES!F:K,6,FALSE),"N/A")</f>
        <v>N/A</v>
      </c>
      <c r="BA704" s="3" t="s">
        <v>85</v>
      </c>
      <c r="BB704" s="104" t="str">
        <f>_xlfn.IFNA(VLOOKUP(BA704,ACCESSORIES!F:K,6,FALSE),"N/A")</f>
        <v>N/A</v>
      </c>
      <c r="BC704" s="79">
        <v>18.670000000000002</v>
      </c>
      <c r="BD704" s="57">
        <v>16.899999999999999</v>
      </c>
      <c r="BE704" s="57">
        <v>16.899999999999999</v>
      </c>
      <c r="BF704" s="57">
        <v>9.6999999999999993</v>
      </c>
      <c r="BG704" s="5">
        <v>48</v>
      </c>
      <c r="BH704" s="122" t="s">
        <v>3551</v>
      </c>
      <c r="BI704" s="51" t="s">
        <v>4217</v>
      </c>
      <c r="BJ704" s="83" t="s">
        <v>5302</v>
      </c>
      <c r="BK704" s="83" t="s">
        <v>4233</v>
      </c>
      <c r="BL704" s="83" t="s">
        <v>5843</v>
      </c>
      <c r="BM704" s="83" t="s">
        <v>2887</v>
      </c>
      <c r="BN704" s="83" t="s">
        <v>4510</v>
      </c>
      <c r="BO704" s="83"/>
      <c r="BP704" s="83"/>
      <c r="BQ704" s="83"/>
      <c r="BR704" s="83"/>
      <c r="BS704" s="83"/>
      <c r="BT704" s="351" t="s">
        <v>5569</v>
      </c>
      <c r="BU704" s="363" t="s">
        <v>5565</v>
      </c>
      <c r="BV704" s="351" t="s">
        <v>5567</v>
      </c>
      <c r="BW704" s="363" t="s">
        <v>5566</v>
      </c>
      <c r="BX704" s="96" t="str">
        <f t="shared" si="117"/>
        <v>MR407 Bead Grip, 14x6, 5+1/+38mm Offset, 4x136, 100mm Centerbore, Matte Black</v>
      </c>
      <c r="BY704" s="83" t="s">
        <v>4044</v>
      </c>
      <c r="BZ704" s="83" t="s">
        <v>4045</v>
      </c>
      <c r="CA704" s="83" t="str">
        <f t="shared" si="119"/>
        <v>UTV (4XX)</v>
      </c>
    </row>
    <row r="705" spans="1:79" s="39" customFormat="1" ht="15" customHeight="1">
      <c r="A705" s="23">
        <f t="shared" si="116"/>
        <v>703</v>
      </c>
      <c r="B705" s="4" t="s">
        <v>84</v>
      </c>
      <c r="C705" s="105" t="s">
        <v>1089</v>
      </c>
      <c r="D705" s="5" t="s">
        <v>6105</v>
      </c>
      <c r="E705" s="94" t="str">
        <f>CONCATENATE(LEFT(D705,5),VLOOKUP(CONCATENATE(N705,"x",O705),'PART NUMBER GUIDE'!$B$9:$C$45,2,FALSE),VLOOKUP(CONCATENATE(P705, V705), 'PART NUMBER GUIDE'!$Q$6:$R$84, 2, FALSE),VLOOKUP(Y705,'PART NUMBER GUIDE'!$J$8:$K$37,2, FALSE),IF(U705="N/A",IF(ABS(S705)&lt;10,"0"&amp;ABS(S705),ABS(S705)),CONCATENATE(LEFT(U705,1),RIGHT(U705,1))), F705, G705)</f>
        <v>MR40746047651</v>
      </c>
      <c r="F705" s="93"/>
      <c r="G705" s="93"/>
      <c r="H705" s="81" t="s">
        <v>5517</v>
      </c>
      <c r="I705" s="356">
        <v>44351</v>
      </c>
      <c r="J705" s="305" t="s">
        <v>1265</v>
      </c>
      <c r="K705" s="400">
        <v>213.5</v>
      </c>
      <c r="L705" s="95">
        <f t="shared" si="118"/>
        <v>213.5</v>
      </c>
      <c r="M705" s="402"/>
      <c r="N705" s="5">
        <v>14</v>
      </c>
      <c r="O705" s="79">
        <v>6</v>
      </c>
      <c r="P705" s="105" t="str">
        <f t="shared" si="91"/>
        <v>4x136</v>
      </c>
      <c r="Q705" s="5">
        <v>4</v>
      </c>
      <c r="R705" s="5">
        <v>136</v>
      </c>
      <c r="S705" s="5">
        <v>38</v>
      </c>
      <c r="T705" s="18">
        <v>5</v>
      </c>
      <c r="U705" s="5" t="s">
        <v>2181</v>
      </c>
      <c r="V705" s="18">
        <v>100</v>
      </c>
      <c r="W705" s="79">
        <v>15.8</v>
      </c>
      <c r="X705" s="52">
        <v>1600</v>
      </c>
      <c r="Y705" s="81" t="s">
        <v>4926</v>
      </c>
      <c r="Z705" s="81" t="s">
        <v>4927</v>
      </c>
      <c r="AA705" s="369" t="str">
        <f t="shared" si="92"/>
        <v>14x6, 4x136, 38 OS</v>
      </c>
      <c r="AB705" s="2" t="s">
        <v>85</v>
      </c>
      <c r="AC705" s="92" t="str">
        <f>_xlfn.IFNA(VLOOKUP(AB705,ACCESSORIES!F:K,6,FALSE),"N/A")</f>
        <v>N/A</v>
      </c>
      <c r="AD705" s="2" t="s">
        <v>85</v>
      </c>
      <c r="AE705" s="2" t="s">
        <v>85</v>
      </c>
      <c r="AF705" s="82" t="s">
        <v>85</v>
      </c>
      <c r="AG705" s="2" t="s">
        <v>85</v>
      </c>
      <c r="AH705" s="9" t="str">
        <f>_xlfn.IFNA(VLOOKUP(AG705,ACCESSORIES!F:K,6,FALSE),"N/A")</f>
        <v>N/A</v>
      </c>
      <c r="AI705" s="83" t="s">
        <v>266</v>
      </c>
      <c r="AJ705" s="83" t="s">
        <v>85</v>
      </c>
      <c r="AK705" s="3" t="s">
        <v>85</v>
      </c>
      <c r="AL705" s="83" t="s">
        <v>85</v>
      </c>
      <c r="AM705" s="83">
        <v>14.1</v>
      </c>
      <c r="AN705" s="83">
        <v>200</v>
      </c>
      <c r="AO705" s="26">
        <v>3</v>
      </c>
      <c r="AP705" s="26">
        <v>3</v>
      </c>
      <c r="AQ705" s="26">
        <v>22</v>
      </c>
      <c r="AR705" s="26" t="s">
        <v>85</v>
      </c>
      <c r="AS705" s="26">
        <v>164</v>
      </c>
      <c r="AT705" s="26">
        <v>152</v>
      </c>
      <c r="AU705" s="83" t="s">
        <v>85</v>
      </c>
      <c r="AV705" s="55" t="s">
        <v>85</v>
      </c>
      <c r="AW705" s="55" t="s">
        <v>85</v>
      </c>
      <c r="AX705" s="55">
        <v>0</v>
      </c>
      <c r="AY705" s="3" t="s">
        <v>85</v>
      </c>
      <c r="AZ705" s="104" t="str">
        <f>_xlfn.IFNA(VLOOKUP(AY705,ACCESSORIES!F:K,6,FALSE),"N/A")</f>
        <v>N/A</v>
      </c>
      <c r="BA705" s="3" t="s">
        <v>85</v>
      </c>
      <c r="BB705" s="104" t="str">
        <f>_xlfn.IFNA(VLOOKUP(BA705,ACCESSORIES!F:K,6,FALSE),"N/A")</f>
        <v>N/A</v>
      </c>
      <c r="BC705" s="79">
        <v>18.78</v>
      </c>
      <c r="BD705" s="57">
        <v>16.899999999999999</v>
      </c>
      <c r="BE705" s="57">
        <v>16.899999999999999</v>
      </c>
      <c r="BF705" s="57">
        <v>9.6999999999999993</v>
      </c>
      <c r="BG705" s="5">
        <v>48</v>
      </c>
      <c r="BH705" s="122" t="s">
        <v>3551</v>
      </c>
      <c r="BI705" s="51" t="s">
        <v>4217</v>
      </c>
      <c r="BJ705" s="83" t="s">
        <v>5302</v>
      </c>
      <c r="BK705" s="83" t="s">
        <v>4233</v>
      </c>
      <c r="BL705" s="83" t="s">
        <v>5843</v>
      </c>
      <c r="BM705" s="83" t="s">
        <v>2887</v>
      </c>
      <c r="BN705" s="83" t="s">
        <v>4510</v>
      </c>
      <c r="BO705" s="83"/>
      <c r="BP705" s="83"/>
      <c r="BQ705" s="83"/>
      <c r="BR705" s="83"/>
      <c r="BS705" s="83"/>
      <c r="BT705" s="351" t="s">
        <v>5570</v>
      </c>
      <c r="BU705" s="363" t="s">
        <v>5571</v>
      </c>
      <c r="BV705" s="351" t="s">
        <v>5568</v>
      </c>
      <c r="BW705" s="363" t="s">
        <v>5572</v>
      </c>
      <c r="BX705" s="96" t="str">
        <f t="shared" si="117"/>
        <v>MR407 Bead Grip, 14x6, 5+1/+38mm Offset, 4x136, 100mm Centerbore, Bahia Blue</v>
      </c>
      <c r="BY705" s="83" t="s">
        <v>4044</v>
      </c>
      <c r="BZ705" s="83" t="s">
        <v>4045</v>
      </c>
      <c r="CA705" s="83" t="str">
        <f t="shared" si="119"/>
        <v>UTV (4XX)</v>
      </c>
    </row>
    <row r="706" spans="1:79" s="39" customFormat="1" ht="15" customHeight="1">
      <c r="A706" s="23">
        <f t="shared" si="116"/>
        <v>704</v>
      </c>
      <c r="B706" s="4" t="s">
        <v>84</v>
      </c>
      <c r="C706" s="105" t="s">
        <v>1089</v>
      </c>
      <c r="D706" s="5" t="s">
        <v>6105</v>
      </c>
      <c r="E706" s="94" t="str">
        <f>CONCATENATE(LEFT(D706,5),VLOOKUP(CONCATENATE(N706,"x",O706),'PART NUMBER GUIDE'!$B$9:$C$45,2,FALSE),VLOOKUP(CONCATENATE(P706, V706), 'PART NUMBER GUIDE'!$Q$6:$R$84, 2, FALSE),VLOOKUP(Y706,'PART NUMBER GUIDE'!$J$8:$K$37,2, FALSE),IF(U706="N/A",IF(ABS(S706)&lt;10,"0"&amp;ABS(S706),ABS(S706)),CONCATENATE(LEFT(U706,1),RIGHT(U706,1))), F706, G706)</f>
        <v>MR40746046551</v>
      </c>
      <c r="F706" s="93"/>
      <c r="G706" s="93"/>
      <c r="H706" s="81" t="s">
        <v>5518</v>
      </c>
      <c r="I706" s="356">
        <v>44351</v>
      </c>
      <c r="J706" s="305" t="s">
        <v>1265</v>
      </c>
      <c r="K706" s="400">
        <v>213.5</v>
      </c>
      <c r="L706" s="95">
        <f t="shared" si="118"/>
        <v>213.5</v>
      </c>
      <c r="M706" s="402"/>
      <c r="N706" s="5">
        <v>14</v>
      </c>
      <c r="O706" s="79">
        <v>6</v>
      </c>
      <c r="P706" s="105" t="str">
        <f t="shared" si="91"/>
        <v>4x156</v>
      </c>
      <c r="Q706" s="5">
        <v>4</v>
      </c>
      <c r="R706" s="5">
        <v>156</v>
      </c>
      <c r="S706" s="5">
        <v>38</v>
      </c>
      <c r="T706" s="18">
        <v>5</v>
      </c>
      <c r="U706" s="5" t="s">
        <v>2181</v>
      </c>
      <c r="V706" s="18">
        <v>120</v>
      </c>
      <c r="W706" s="79">
        <v>15.36</v>
      </c>
      <c r="X706" s="52">
        <v>1600</v>
      </c>
      <c r="Y706" s="81" t="s">
        <v>2309</v>
      </c>
      <c r="Z706" s="81" t="s">
        <v>3002</v>
      </c>
      <c r="AA706" s="369" t="str">
        <f t="shared" si="92"/>
        <v>14x6, 4x156, 38 OS</v>
      </c>
      <c r="AB706" s="2" t="s">
        <v>85</v>
      </c>
      <c r="AC706" s="92" t="str">
        <f>_xlfn.IFNA(VLOOKUP(AB706,ACCESSORIES!F:K,6,FALSE),"N/A")</f>
        <v>N/A</v>
      </c>
      <c r="AD706" s="2" t="s">
        <v>85</v>
      </c>
      <c r="AE706" s="2" t="s">
        <v>85</v>
      </c>
      <c r="AF706" s="82" t="s">
        <v>85</v>
      </c>
      <c r="AG706" s="2" t="s">
        <v>85</v>
      </c>
      <c r="AH706" s="9" t="str">
        <f>_xlfn.IFNA(VLOOKUP(AG706,ACCESSORIES!F:K,6,FALSE),"N/A")</f>
        <v>N/A</v>
      </c>
      <c r="AI706" s="83" t="s">
        <v>266</v>
      </c>
      <c r="AJ706" s="83" t="s">
        <v>85</v>
      </c>
      <c r="AK706" s="3" t="s">
        <v>85</v>
      </c>
      <c r="AL706" s="83" t="s">
        <v>85</v>
      </c>
      <c r="AM706" s="83">
        <v>14.1</v>
      </c>
      <c r="AN706" s="83">
        <v>200</v>
      </c>
      <c r="AO706" s="26">
        <v>3</v>
      </c>
      <c r="AP706" s="26">
        <v>3</v>
      </c>
      <c r="AQ706" s="26">
        <v>22</v>
      </c>
      <c r="AR706" s="26" t="s">
        <v>85</v>
      </c>
      <c r="AS706" s="26">
        <v>164</v>
      </c>
      <c r="AT706" s="26">
        <v>152</v>
      </c>
      <c r="AU706" s="83" t="s">
        <v>85</v>
      </c>
      <c r="AV706" s="55" t="s">
        <v>85</v>
      </c>
      <c r="AW706" s="55" t="s">
        <v>85</v>
      </c>
      <c r="AX706" s="55">
        <v>0</v>
      </c>
      <c r="AY706" s="3" t="s">
        <v>85</v>
      </c>
      <c r="AZ706" s="104" t="str">
        <f>_xlfn.IFNA(VLOOKUP(AY706,ACCESSORIES!F:K,6,FALSE),"N/A")</f>
        <v>N/A</v>
      </c>
      <c r="BA706" s="3" t="s">
        <v>85</v>
      </c>
      <c r="BB706" s="104" t="str">
        <f>_xlfn.IFNA(VLOOKUP(BA706,ACCESSORIES!F:K,6,FALSE),"N/A")</f>
        <v>N/A</v>
      </c>
      <c r="BC706" s="79">
        <v>20.25</v>
      </c>
      <c r="BD706" s="57">
        <v>16.899999999999999</v>
      </c>
      <c r="BE706" s="57">
        <v>16.899999999999999</v>
      </c>
      <c r="BF706" s="57">
        <v>9.6999999999999993</v>
      </c>
      <c r="BG706" s="5">
        <v>48</v>
      </c>
      <c r="BH706" s="122" t="s">
        <v>3551</v>
      </c>
      <c r="BI706" s="51" t="s">
        <v>4217</v>
      </c>
      <c r="BJ706" s="83" t="s">
        <v>5302</v>
      </c>
      <c r="BK706" s="83" t="s">
        <v>4233</v>
      </c>
      <c r="BL706" s="83" t="s">
        <v>5843</v>
      </c>
      <c r="BM706" s="83" t="s">
        <v>2887</v>
      </c>
      <c r="BN706" s="83" t="s">
        <v>4510</v>
      </c>
      <c r="BO706" s="83"/>
      <c r="BP706" s="83"/>
      <c r="BQ706" s="83"/>
      <c r="BR706" s="83"/>
      <c r="BS706" s="83"/>
      <c r="BT706" s="351" t="s">
        <v>5569</v>
      </c>
      <c r="BU706" s="363" t="s">
        <v>5565</v>
      </c>
      <c r="BV706" s="351" t="s">
        <v>5567</v>
      </c>
      <c r="BW706" s="363" t="s">
        <v>5566</v>
      </c>
      <c r="BX706" s="96" t="str">
        <f t="shared" si="117"/>
        <v>MR407 Bead Grip, 14x6, 5+1/+38mm Offset, 4x156, 120mm Centerbore, Matte Black</v>
      </c>
      <c r="BY706" s="83" t="s">
        <v>4044</v>
      </c>
      <c r="BZ706" s="83" t="s">
        <v>4045</v>
      </c>
      <c r="CA706" s="83" t="str">
        <f t="shared" si="119"/>
        <v>UTV (4XX)</v>
      </c>
    </row>
    <row r="707" spans="1:79" s="39" customFormat="1" ht="15" customHeight="1">
      <c r="A707" s="23">
        <f t="shared" si="116"/>
        <v>705</v>
      </c>
      <c r="B707" s="4" t="s">
        <v>84</v>
      </c>
      <c r="C707" s="105" t="s">
        <v>1089</v>
      </c>
      <c r="D707" s="5" t="s">
        <v>6105</v>
      </c>
      <c r="E707" s="94" t="str">
        <f>CONCATENATE(LEFT(D707,5),VLOOKUP(CONCATENATE(N707,"x",O707),'PART NUMBER GUIDE'!$B$9:$C$45,2,FALSE),VLOOKUP(CONCATENATE(P707, V707), 'PART NUMBER GUIDE'!$Q$6:$R$84, 2, FALSE),VLOOKUP(Y707,'PART NUMBER GUIDE'!$J$8:$K$37,2, FALSE),IF(U707="N/A",IF(ABS(S707)&lt;10,"0"&amp;ABS(S707),ABS(S707)),CONCATENATE(LEFT(U707,1),RIGHT(U707,1))), F707, G707)</f>
        <v>MR40746046651</v>
      </c>
      <c r="F707" s="93"/>
      <c r="G707" s="93"/>
      <c r="H707" s="81" t="s">
        <v>5519</v>
      </c>
      <c r="I707" s="356">
        <v>44351</v>
      </c>
      <c r="J707" s="305" t="s">
        <v>1265</v>
      </c>
      <c r="K707" s="400">
        <v>213.5</v>
      </c>
      <c r="L707" s="95">
        <f t="shared" si="118"/>
        <v>213.5</v>
      </c>
      <c r="M707" s="402"/>
      <c r="N707" s="5">
        <v>14</v>
      </c>
      <c r="O707" s="79">
        <v>6</v>
      </c>
      <c r="P707" s="105" t="str">
        <f t="shared" ref="P707:P770" si="120">CONCATENATE(Q707,"x",R707)</f>
        <v>4x156</v>
      </c>
      <c r="Q707" s="5">
        <v>4</v>
      </c>
      <c r="R707" s="5">
        <v>156</v>
      </c>
      <c r="S707" s="5">
        <v>38</v>
      </c>
      <c r="T707" s="18">
        <v>5</v>
      </c>
      <c r="U707" s="5" t="s">
        <v>2181</v>
      </c>
      <c r="V707" s="18">
        <v>120</v>
      </c>
      <c r="W707" s="79">
        <v>15.47</v>
      </c>
      <c r="X707" s="52">
        <v>1600</v>
      </c>
      <c r="Y707" s="81" t="s">
        <v>4926</v>
      </c>
      <c r="Z707" s="81" t="s">
        <v>4927</v>
      </c>
      <c r="AA707" s="369" t="str">
        <f t="shared" ref="AA707:AA770" si="121">_xlfn.CONCAT(N707,"x",O707,","," ",P707,","," ",S707," ","OS")</f>
        <v>14x6, 4x156, 38 OS</v>
      </c>
      <c r="AB707" s="2" t="s">
        <v>85</v>
      </c>
      <c r="AC707" s="92" t="str">
        <f>_xlfn.IFNA(VLOOKUP(AB707,ACCESSORIES!F:K,6,FALSE),"N/A")</f>
        <v>N/A</v>
      </c>
      <c r="AD707" s="2" t="s">
        <v>85</v>
      </c>
      <c r="AE707" s="2" t="s">
        <v>85</v>
      </c>
      <c r="AF707" s="82" t="s">
        <v>85</v>
      </c>
      <c r="AG707" s="2" t="s">
        <v>85</v>
      </c>
      <c r="AH707" s="9" t="str">
        <f>_xlfn.IFNA(VLOOKUP(AG707,ACCESSORIES!F:K,6,FALSE),"N/A")</f>
        <v>N/A</v>
      </c>
      <c r="AI707" s="83" t="s">
        <v>266</v>
      </c>
      <c r="AJ707" s="83" t="s">
        <v>85</v>
      </c>
      <c r="AK707" s="3" t="s">
        <v>85</v>
      </c>
      <c r="AL707" s="83" t="s">
        <v>85</v>
      </c>
      <c r="AM707" s="83">
        <v>14.1</v>
      </c>
      <c r="AN707" s="83">
        <v>200</v>
      </c>
      <c r="AO707" s="26">
        <v>3</v>
      </c>
      <c r="AP707" s="26">
        <v>3</v>
      </c>
      <c r="AQ707" s="26">
        <v>22</v>
      </c>
      <c r="AR707" s="26" t="s">
        <v>85</v>
      </c>
      <c r="AS707" s="26">
        <v>164</v>
      </c>
      <c r="AT707" s="26">
        <v>152</v>
      </c>
      <c r="AU707" s="83" t="s">
        <v>85</v>
      </c>
      <c r="AV707" s="55" t="s">
        <v>85</v>
      </c>
      <c r="AW707" s="55" t="s">
        <v>85</v>
      </c>
      <c r="AX707" s="55">
        <v>0</v>
      </c>
      <c r="AY707" s="3" t="s">
        <v>85</v>
      </c>
      <c r="AZ707" s="104" t="str">
        <f>_xlfn.IFNA(VLOOKUP(AY707,ACCESSORIES!F:K,6,FALSE),"N/A")</f>
        <v>N/A</v>
      </c>
      <c r="BA707" s="3" t="s">
        <v>85</v>
      </c>
      <c r="BB707" s="104" t="str">
        <f>_xlfn.IFNA(VLOOKUP(BA707,ACCESSORIES!F:K,6,FALSE),"N/A")</f>
        <v>N/A</v>
      </c>
      <c r="BC707" s="79">
        <v>19.22</v>
      </c>
      <c r="BD707" s="57">
        <v>16.899999999999999</v>
      </c>
      <c r="BE707" s="57">
        <v>16.899999999999999</v>
      </c>
      <c r="BF707" s="57">
        <v>9.6999999999999993</v>
      </c>
      <c r="BG707" s="5">
        <v>48</v>
      </c>
      <c r="BH707" s="122" t="s">
        <v>3551</v>
      </c>
      <c r="BI707" s="51" t="s">
        <v>4217</v>
      </c>
      <c r="BJ707" s="83" t="s">
        <v>5302</v>
      </c>
      <c r="BK707" s="83" t="s">
        <v>4233</v>
      </c>
      <c r="BL707" s="83" t="s">
        <v>5843</v>
      </c>
      <c r="BM707" s="83" t="s">
        <v>2887</v>
      </c>
      <c r="BN707" s="83" t="s">
        <v>4510</v>
      </c>
      <c r="BO707" s="83"/>
      <c r="BP707" s="83"/>
      <c r="BQ707" s="83"/>
      <c r="BR707" s="83"/>
      <c r="BS707" s="83"/>
      <c r="BT707" s="351" t="s">
        <v>5570</v>
      </c>
      <c r="BU707" s="363" t="s">
        <v>5571</v>
      </c>
      <c r="BV707" s="351" t="s">
        <v>5568</v>
      </c>
      <c r="BW707" s="363" t="s">
        <v>5572</v>
      </c>
      <c r="BX707" s="96" t="str">
        <f t="shared" si="117"/>
        <v>MR407 Bead Grip, 14x6, 5+1/+38mm Offset, 4x156, 120mm Centerbore, Bahia Blue</v>
      </c>
      <c r="BY707" s="83" t="s">
        <v>4044</v>
      </c>
      <c r="BZ707" s="83" t="s">
        <v>4045</v>
      </c>
      <c r="CA707" s="83" t="str">
        <f t="shared" si="119"/>
        <v>UTV (4XX)</v>
      </c>
    </row>
    <row r="708" spans="1:79" s="39" customFormat="1" ht="15" customHeight="1">
      <c r="A708" s="23">
        <f t="shared" si="116"/>
        <v>706</v>
      </c>
      <c r="B708" s="4" t="s">
        <v>84</v>
      </c>
      <c r="C708" s="105" t="s">
        <v>1089</v>
      </c>
      <c r="D708" s="5" t="s">
        <v>6105</v>
      </c>
      <c r="E708" s="94" t="str">
        <f>CONCATENATE(LEFT(D708,5),VLOOKUP(CONCATENATE(N708,"x",O708),'PART NUMBER GUIDE'!$B$9:$C$45,2,FALSE),VLOOKUP(CONCATENATE(P708, V708), 'PART NUMBER GUIDE'!$Q$6:$R$84, 2, FALSE),VLOOKUP(Y708,'PART NUMBER GUIDE'!$J$8:$K$37,2, FALSE),IF(U708="N/A",IF(ABS(S708)&lt;10,"0"&amp;ABS(S708),ABS(S708)),CONCATENATE(LEFT(U708,1),RIGHT(U708,1))), F708, G708)</f>
        <v>MR40756047551</v>
      </c>
      <c r="F708" s="93"/>
      <c r="G708" s="93"/>
      <c r="H708" s="81" t="s">
        <v>4907</v>
      </c>
      <c r="I708" s="356">
        <v>44134</v>
      </c>
      <c r="J708" s="87" t="s">
        <v>1265</v>
      </c>
      <c r="K708" s="400">
        <v>226.5</v>
      </c>
      <c r="L708" s="95">
        <f t="shared" si="118"/>
        <v>226.5</v>
      </c>
      <c r="M708" s="402"/>
      <c r="N708" s="5">
        <v>15</v>
      </c>
      <c r="O708" s="79">
        <v>6</v>
      </c>
      <c r="P708" s="105" t="str">
        <f t="shared" si="120"/>
        <v>4x136</v>
      </c>
      <c r="Q708" s="5">
        <v>4</v>
      </c>
      <c r="R708" s="5">
        <v>136</v>
      </c>
      <c r="S708" s="5">
        <v>51</v>
      </c>
      <c r="T708" s="18">
        <v>5.5</v>
      </c>
      <c r="U708" s="5" t="s">
        <v>2181</v>
      </c>
      <c r="V708" s="18">
        <v>100</v>
      </c>
      <c r="W708" s="79">
        <v>16.25</v>
      </c>
      <c r="X708" s="52">
        <v>1600</v>
      </c>
      <c r="Y708" s="81" t="s">
        <v>2309</v>
      </c>
      <c r="Z708" s="81" t="s">
        <v>3002</v>
      </c>
      <c r="AA708" s="369" t="str">
        <f t="shared" si="121"/>
        <v>15x6, 4x136, 51 OS</v>
      </c>
      <c r="AB708" s="2" t="s">
        <v>85</v>
      </c>
      <c r="AC708" s="92" t="str">
        <f>_xlfn.IFNA(VLOOKUP(AB708,ACCESSORIES!F:K,6,FALSE),"N/A")</f>
        <v>N/A</v>
      </c>
      <c r="AD708" s="2" t="s">
        <v>85</v>
      </c>
      <c r="AE708" s="2" t="s">
        <v>85</v>
      </c>
      <c r="AF708" s="82" t="s">
        <v>85</v>
      </c>
      <c r="AG708" s="2" t="s">
        <v>85</v>
      </c>
      <c r="AH708" s="9" t="str">
        <f>_xlfn.IFNA(VLOOKUP(AG708,ACCESSORIES!F:K,6,FALSE),"N/A")</f>
        <v>N/A</v>
      </c>
      <c r="AI708" s="83" t="s">
        <v>266</v>
      </c>
      <c r="AJ708" s="83" t="s">
        <v>85</v>
      </c>
      <c r="AK708" s="3" t="s">
        <v>85</v>
      </c>
      <c r="AL708" s="83" t="s">
        <v>85</v>
      </c>
      <c r="AM708" s="83">
        <v>14.1</v>
      </c>
      <c r="AN708" s="83">
        <v>191</v>
      </c>
      <c r="AO708" s="26">
        <v>3</v>
      </c>
      <c r="AP708" s="26">
        <v>3</v>
      </c>
      <c r="AQ708" s="26">
        <v>15</v>
      </c>
      <c r="AR708" s="26">
        <v>16</v>
      </c>
      <c r="AS708" s="26">
        <v>171</v>
      </c>
      <c r="AT708" s="26">
        <v>167</v>
      </c>
      <c r="AU708" s="83" t="s">
        <v>85</v>
      </c>
      <c r="AV708" s="55" t="s">
        <v>85</v>
      </c>
      <c r="AW708" s="55" t="s">
        <v>85</v>
      </c>
      <c r="AX708" s="55">
        <v>0</v>
      </c>
      <c r="AY708" s="3" t="s">
        <v>85</v>
      </c>
      <c r="AZ708" s="104" t="str">
        <f>_xlfn.IFNA(VLOOKUP(AY708,ACCESSORIES!F:K,6,FALSE),"N/A")</f>
        <v>N/A</v>
      </c>
      <c r="BA708" s="3" t="s">
        <v>85</v>
      </c>
      <c r="BB708" s="104" t="str">
        <f>_xlfn.IFNA(VLOOKUP(BA708,ACCESSORIES!F:K,6,FALSE),"N/A")</f>
        <v>N/A</v>
      </c>
      <c r="BC708" s="79">
        <v>19.25</v>
      </c>
      <c r="BD708" s="57">
        <v>17.8</v>
      </c>
      <c r="BE708" s="57">
        <v>17.8</v>
      </c>
      <c r="BF708" s="57">
        <v>8.6</v>
      </c>
      <c r="BG708" s="5">
        <v>48</v>
      </c>
      <c r="BH708" s="122" t="s">
        <v>3551</v>
      </c>
      <c r="BI708" s="51" t="s">
        <v>4217</v>
      </c>
      <c r="BJ708" s="83" t="s">
        <v>5302</v>
      </c>
      <c r="BK708" s="83" t="s">
        <v>4233</v>
      </c>
      <c r="BL708" s="83" t="s">
        <v>5843</v>
      </c>
      <c r="BM708" s="83" t="s">
        <v>2887</v>
      </c>
      <c r="BN708" s="83" t="s">
        <v>4510</v>
      </c>
      <c r="BO708" s="83"/>
      <c r="BP708" s="83"/>
      <c r="BQ708" s="83"/>
      <c r="BR708" s="83"/>
      <c r="BS708" s="83"/>
      <c r="BT708" s="351" t="s">
        <v>5569</v>
      </c>
      <c r="BU708" s="363" t="s">
        <v>5565</v>
      </c>
      <c r="BV708" s="351" t="s">
        <v>5567</v>
      </c>
      <c r="BW708" s="363" t="s">
        <v>5566</v>
      </c>
      <c r="BX708" s="96" t="str">
        <f t="shared" si="117"/>
        <v>MR407 Bead Grip, 15x6, 5+1/+51mm Offset, 4x136, 100mm Centerbore, Matte Black</v>
      </c>
      <c r="BY708" s="83" t="s">
        <v>4044</v>
      </c>
      <c r="BZ708" s="83" t="s">
        <v>4045</v>
      </c>
      <c r="CA708" s="83" t="str">
        <f t="shared" si="119"/>
        <v>UTV (4XX)</v>
      </c>
    </row>
    <row r="709" spans="1:79" s="39" customFormat="1" ht="15" customHeight="1">
      <c r="A709" s="23">
        <f t="shared" si="116"/>
        <v>707</v>
      </c>
      <c r="B709" s="4" t="s">
        <v>84</v>
      </c>
      <c r="C709" s="105" t="s">
        <v>1089</v>
      </c>
      <c r="D709" s="5" t="s">
        <v>6105</v>
      </c>
      <c r="E709" s="94" t="str">
        <f>CONCATENATE(LEFT(D709,5),VLOOKUP(CONCATENATE(N709,"x",O709),'PART NUMBER GUIDE'!$B$9:$C$45,2,FALSE),VLOOKUP(CONCATENATE(P709, V709), 'PART NUMBER GUIDE'!$Q$6:$R$84, 2, FALSE),VLOOKUP(Y709,'PART NUMBER GUIDE'!$J$8:$K$37,2, FALSE),IF(U709="N/A",IF(ABS(S709)&lt;10,"0"&amp;ABS(S709),ABS(S709)),CONCATENATE(LEFT(U709,1),RIGHT(U709,1))), F709, G709)</f>
        <v>MR40756047651</v>
      </c>
      <c r="F709" s="93"/>
      <c r="G709" s="93"/>
      <c r="H709" s="81" t="s">
        <v>5141</v>
      </c>
      <c r="I709" s="356">
        <v>44244</v>
      </c>
      <c r="J709" s="305" t="s">
        <v>1265</v>
      </c>
      <c r="K709" s="400">
        <v>226.5</v>
      </c>
      <c r="L709" s="95">
        <f t="shared" si="118"/>
        <v>226.5</v>
      </c>
      <c r="M709" s="402"/>
      <c r="N709" s="5">
        <v>15</v>
      </c>
      <c r="O709" s="79">
        <v>6</v>
      </c>
      <c r="P709" s="105" t="str">
        <f t="shared" si="120"/>
        <v>4x136</v>
      </c>
      <c r="Q709" s="5">
        <v>4</v>
      </c>
      <c r="R709" s="5">
        <v>136</v>
      </c>
      <c r="S709" s="5">
        <v>51</v>
      </c>
      <c r="T709" s="18">
        <v>5.5</v>
      </c>
      <c r="U709" s="5" t="s">
        <v>2181</v>
      </c>
      <c r="V709" s="18">
        <v>100</v>
      </c>
      <c r="W709" s="79">
        <v>16.829999999999998</v>
      </c>
      <c r="X709" s="52">
        <v>1600</v>
      </c>
      <c r="Y709" s="81" t="s">
        <v>4926</v>
      </c>
      <c r="Z709" s="81" t="s">
        <v>4927</v>
      </c>
      <c r="AA709" s="369" t="str">
        <f t="shared" si="121"/>
        <v>15x6, 4x136, 51 OS</v>
      </c>
      <c r="AB709" s="2" t="s">
        <v>85</v>
      </c>
      <c r="AC709" s="92" t="str">
        <f>_xlfn.IFNA(VLOOKUP(AB709,ACCESSORIES!F:K,6,FALSE),"N/A")</f>
        <v>N/A</v>
      </c>
      <c r="AD709" s="2" t="s">
        <v>85</v>
      </c>
      <c r="AE709" s="2" t="s">
        <v>85</v>
      </c>
      <c r="AF709" s="82" t="s">
        <v>85</v>
      </c>
      <c r="AG709" s="2" t="s">
        <v>85</v>
      </c>
      <c r="AH709" s="9" t="str">
        <f>_xlfn.IFNA(VLOOKUP(AG709,ACCESSORIES!F:K,6,FALSE),"N/A")</f>
        <v>N/A</v>
      </c>
      <c r="AI709" s="83" t="s">
        <v>266</v>
      </c>
      <c r="AJ709" s="83" t="s">
        <v>85</v>
      </c>
      <c r="AK709" s="3" t="s">
        <v>85</v>
      </c>
      <c r="AL709" s="83" t="s">
        <v>85</v>
      </c>
      <c r="AM709" s="83">
        <v>14.1</v>
      </c>
      <c r="AN709" s="83">
        <v>191</v>
      </c>
      <c r="AO709" s="26">
        <v>3</v>
      </c>
      <c r="AP709" s="26">
        <v>3</v>
      </c>
      <c r="AQ709" s="26">
        <v>15</v>
      </c>
      <c r="AR709" s="26">
        <v>16</v>
      </c>
      <c r="AS709" s="26">
        <v>171</v>
      </c>
      <c r="AT709" s="26">
        <v>167</v>
      </c>
      <c r="AU709" s="83" t="s">
        <v>85</v>
      </c>
      <c r="AV709" s="55" t="s">
        <v>85</v>
      </c>
      <c r="AW709" s="55" t="s">
        <v>85</v>
      </c>
      <c r="AX709" s="55">
        <v>0</v>
      </c>
      <c r="AY709" s="3" t="s">
        <v>85</v>
      </c>
      <c r="AZ709" s="104" t="str">
        <f>_xlfn.IFNA(VLOOKUP(AY709,ACCESSORIES!F:K,6,FALSE),"N/A")</f>
        <v>N/A</v>
      </c>
      <c r="BA709" s="3" t="s">
        <v>85</v>
      </c>
      <c r="BB709" s="104" t="str">
        <f>_xlfn.IFNA(VLOOKUP(BA709,ACCESSORIES!F:K,6,FALSE),"N/A")</f>
        <v>N/A</v>
      </c>
      <c r="BC709" s="79">
        <v>20.87</v>
      </c>
      <c r="BD709" s="57">
        <v>17.8</v>
      </c>
      <c r="BE709" s="57">
        <v>17.8</v>
      </c>
      <c r="BF709" s="57">
        <v>8.6</v>
      </c>
      <c r="BG709" s="5">
        <v>48</v>
      </c>
      <c r="BH709" s="122" t="s">
        <v>3551</v>
      </c>
      <c r="BI709" s="51" t="s">
        <v>4217</v>
      </c>
      <c r="BJ709" s="83" t="s">
        <v>5302</v>
      </c>
      <c r="BK709" s="83" t="s">
        <v>4233</v>
      </c>
      <c r="BL709" s="83" t="s">
        <v>5843</v>
      </c>
      <c r="BM709" s="83" t="s">
        <v>2887</v>
      </c>
      <c r="BN709" s="83" t="s">
        <v>4510</v>
      </c>
      <c r="BO709" s="83"/>
      <c r="BP709" s="83"/>
      <c r="BQ709" s="83"/>
      <c r="BR709" s="83"/>
      <c r="BS709" s="83"/>
      <c r="BT709" s="351" t="s">
        <v>5570</v>
      </c>
      <c r="BU709" s="363" t="s">
        <v>5571</v>
      </c>
      <c r="BV709" s="351" t="s">
        <v>5568</v>
      </c>
      <c r="BW709" s="363" t="s">
        <v>5572</v>
      </c>
      <c r="BX709" s="96" t="str">
        <f t="shared" si="117"/>
        <v>MR407 Bead Grip, 15x6, 5+1/+51mm Offset, 4x136, 100mm Centerbore, Bahia Blue</v>
      </c>
      <c r="BY709" s="83" t="s">
        <v>4044</v>
      </c>
      <c r="BZ709" s="83" t="s">
        <v>4045</v>
      </c>
      <c r="CA709" s="83" t="str">
        <f t="shared" si="119"/>
        <v>UTV (4XX)</v>
      </c>
    </row>
    <row r="710" spans="1:79" s="39" customFormat="1" ht="15" customHeight="1">
      <c r="A710" s="23">
        <f t="shared" si="116"/>
        <v>708</v>
      </c>
      <c r="B710" s="4" t="s">
        <v>84</v>
      </c>
      <c r="C710" s="105" t="s">
        <v>1089</v>
      </c>
      <c r="D710" s="5" t="s">
        <v>6105</v>
      </c>
      <c r="E710" s="94" t="str">
        <f>CONCATENATE(LEFT(D710,5),VLOOKUP(CONCATENATE(N710,"x",O710),'PART NUMBER GUIDE'!$B$9:$C$45,2,FALSE),VLOOKUP(CONCATENATE(P710, V710), 'PART NUMBER GUIDE'!$Q$6:$R$84, 2, FALSE),VLOOKUP(Y710,'PART NUMBER GUIDE'!$J$8:$K$37,2, FALSE),IF(U710="N/A",IF(ABS(S710)&lt;10,"0"&amp;ABS(S710),ABS(S710)),CONCATENATE(LEFT(U710,1),RIGHT(U710,1))), F710, G710)</f>
        <v>MR40756046551</v>
      </c>
      <c r="F710" s="93"/>
      <c r="G710" s="93"/>
      <c r="H710" s="81" t="s">
        <v>4908</v>
      </c>
      <c r="I710" s="356">
        <v>44134</v>
      </c>
      <c r="J710" s="87" t="s">
        <v>1265</v>
      </c>
      <c r="K710" s="400">
        <v>226.5</v>
      </c>
      <c r="L710" s="95">
        <f t="shared" si="118"/>
        <v>226.5</v>
      </c>
      <c r="M710" s="402"/>
      <c r="N710" s="5">
        <v>15</v>
      </c>
      <c r="O710" s="79">
        <v>6</v>
      </c>
      <c r="P710" s="105" t="str">
        <f t="shared" si="120"/>
        <v>4x156</v>
      </c>
      <c r="Q710" s="5">
        <v>4</v>
      </c>
      <c r="R710" s="5">
        <v>156</v>
      </c>
      <c r="S710" s="5">
        <v>51</v>
      </c>
      <c r="T710" s="18">
        <v>5.5</v>
      </c>
      <c r="U710" s="5" t="s">
        <v>2181</v>
      </c>
      <c r="V710" s="18">
        <v>120</v>
      </c>
      <c r="W710" s="79">
        <v>15.91</v>
      </c>
      <c r="X710" s="52">
        <v>1600</v>
      </c>
      <c r="Y710" s="81" t="s">
        <v>2309</v>
      </c>
      <c r="Z710" s="81" t="s">
        <v>3002</v>
      </c>
      <c r="AA710" s="369" t="str">
        <f t="shared" si="121"/>
        <v>15x6, 4x156, 51 OS</v>
      </c>
      <c r="AB710" s="2" t="s">
        <v>85</v>
      </c>
      <c r="AC710" s="92" t="str">
        <f>_xlfn.IFNA(VLOOKUP(AB710,ACCESSORIES!F:K,6,FALSE),"N/A")</f>
        <v>N/A</v>
      </c>
      <c r="AD710" s="2" t="s">
        <v>85</v>
      </c>
      <c r="AE710" s="2" t="s">
        <v>85</v>
      </c>
      <c r="AF710" s="82" t="s">
        <v>85</v>
      </c>
      <c r="AG710" s="2" t="s">
        <v>85</v>
      </c>
      <c r="AH710" s="9" t="str">
        <f>_xlfn.IFNA(VLOOKUP(AG710,ACCESSORIES!F:K,6,FALSE),"N/A")</f>
        <v>N/A</v>
      </c>
      <c r="AI710" s="83" t="s">
        <v>266</v>
      </c>
      <c r="AJ710" s="83" t="s">
        <v>85</v>
      </c>
      <c r="AK710" s="3" t="s">
        <v>85</v>
      </c>
      <c r="AL710" s="83" t="s">
        <v>85</v>
      </c>
      <c r="AM710" s="83">
        <v>14.1</v>
      </c>
      <c r="AN710" s="83">
        <v>191</v>
      </c>
      <c r="AO710" s="26">
        <v>3</v>
      </c>
      <c r="AP710" s="26">
        <v>3</v>
      </c>
      <c r="AQ710" s="26">
        <v>15</v>
      </c>
      <c r="AR710" s="26">
        <v>16</v>
      </c>
      <c r="AS710" s="26">
        <v>171</v>
      </c>
      <c r="AT710" s="26">
        <v>167</v>
      </c>
      <c r="AU710" s="83" t="s">
        <v>85</v>
      </c>
      <c r="AV710" s="55" t="s">
        <v>85</v>
      </c>
      <c r="AW710" s="55" t="s">
        <v>85</v>
      </c>
      <c r="AX710" s="55">
        <v>0</v>
      </c>
      <c r="AY710" s="3" t="s">
        <v>85</v>
      </c>
      <c r="AZ710" s="104" t="str">
        <f>_xlfn.IFNA(VLOOKUP(AY710,ACCESSORIES!F:K,6,FALSE),"N/A")</f>
        <v>N/A</v>
      </c>
      <c r="BA710" s="3" t="s">
        <v>85</v>
      </c>
      <c r="BB710" s="104" t="str">
        <f>_xlfn.IFNA(VLOOKUP(BA710,ACCESSORIES!F:K,6,FALSE),"N/A")</f>
        <v>N/A</v>
      </c>
      <c r="BC710" s="79">
        <v>19.989999999999998</v>
      </c>
      <c r="BD710" s="57">
        <v>17.8</v>
      </c>
      <c r="BE710" s="57">
        <v>17.8</v>
      </c>
      <c r="BF710" s="57">
        <v>8.6</v>
      </c>
      <c r="BG710" s="5">
        <v>48</v>
      </c>
      <c r="BH710" s="122" t="s">
        <v>3551</v>
      </c>
      <c r="BI710" s="51" t="s">
        <v>4217</v>
      </c>
      <c r="BJ710" s="83" t="s">
        <v>5302</v>
      </c>
      <c r="BK710" s="83" t="s">
        <v>4233</v>
      </c>
      <c r="BL710" s="83" t="s">
        <v>5843</v>
      </c>
      <c r="BM710" s="83" t="s">
        <v>2887</v>
      </c>
      <c r="BN710" s="83" t="s">
        <v>4510</v>
      </c>
      <c r="BO710" s="83"/>
      <c r="BP710" s="83"/>
      <c r="BQ710" s="83"/>
      <c r="BR710" s="83"/>
      <c r="BS710" s="83"/>
      <c r="BT710" s="351" t="s">
        <v>5569</v>
      </c>
      <c r="BU710" s="363" t="s">
        <v>5565</v>
      </c>
      <c r="BV710" s="351" t="s">
        <v>5567</v>
      </c>
      <c r="BW710" s="363" t="s">
        <v>5566</v>
      </c>
      <c r="BX710" s="96" t="str">
        <f t="shared" si="117"/>
        <v>MR407 Bead Grip, 15x6, 5+1/+51mm Offset, 4x156, 120mm Centerbore, Matte Black</v>
      </c>
      <c r="BY710" s="83" t="s">
        <v>4044</v>
      </c>
      <c r="BZ710" s="83" t="s">
        <v>4045</v>
      </c>
      <c r="CA710" s="83" t="str">
        <f t="shared" si="119"/>
        <v>UTV (4XX)</v>
      </c>
    </row>
    <row r="711" spans="1:79" s="39" customFormat="1" ht="15" customHeight="1">
      <c r="A711" s="23">
        <f t="shared" si="116"/>
        <v>709</v>
      </c>
      <c r="B711" s="4" t="s">
        <v>84</v>
      </c>
      <c r="C711" s="105" t="s">
        <v>1089</v>
      </c>
      <c r="D711" s="5" t="s">
        <v>6105</v>
      </c>
      <c r="E711" s="94" t="str">
        <f>CONCATENATE(LEFT(D711,5),VLOOKUP(CONCATENATE(N711,"x",O711),'PART NUMBER GUIDE'!$B$9:$C$45,2,FALSE),VLOOKUP(CONCATENATE(P711, V711), 'PART NUMBER GUIDE'!$Q$6:$R$84, 2, FALSE),VLOOKUP(Y711,'PART NUMBER GUIDE'!$J$8:$K$37,2, FALSE),IF(U711="N/A",IF(ABS(S711)&lt;10,"0"&amp;ABS(S711),ABS(S711)),CONCATENATE(LEFT(U711,1),RIGHT(U711,1))), F711, G711)</f>
        <v>MR40756046651</v>
      </c>
      <c r="F711" s="93"/>
      <c r="G711" s="93"/>
      <c r="H711" s="81" t="s">
        <v>5140</v>
      </c>
      <c r="I711" s="356">
        <v>44244</v>
      </c>
      <c r="J711" s="305" t="s">
        <v>1265</v>
      </c>
      <c r="K711" s="400">
        <v>226.5</v>
      </c>
      <c r="L711" s="95">
        <f t="shared" si="118"/>
        <v>226.5</v>
      </c>
      <c r="M711" s="402"/>
      <c r="N711" s="5">
        <v>15</v>
      </c>
      <c r="O711" s="79">
        <v>6</v>
      </c>
      <c r="P711" s="105" t="str">
        <f t="shared" si="120"/>
        <v>4x156</v>
      </c>
      <c r="Q711" s="5">
        <v>4</v>
      </c>
      <c r="R711" s="5">
        <v>156</v>
      </c>
      <c r="S711" s="5">
        <v>51</v>
      </c>
      <c r="T711" s="18">
        <v>5.5</v>
      </c>
      <c r="U711" s="5" t="s">
        <v>2181</v>
      </c>
      <c r="V711" s="18">
        <v>120</v>
      </c>
      <c r="W711" s="79">
        <v>16.57</v>
      </c>
      <c r="X711" s="52">
        <v>1600</v>
      </c>
      <c r="Y711" s="81" t="s">
        <v>4926</v>
      </c>
      <c r="Z711" s="81" t="s">
        <v>4927</v>
      </c>
      <c r="AA711" s="369" t="str">
        <f t="shared" si="121"/>
        <v>15x6, 4x156, 51 OS</v>
      </c>
      <c r="AB711" s="2" t="s">
        <v>85</v>
      </c>
      <c r="AC711" s="92" t="str">
        <f>_xlfn.IFNA(VLOOKUP(AB711,ACCESSORIES!F:K,6,FALSE),"N/A")</f>
        <v>N/A</v>
      </c>
      <c r="AD711" s="2" t="s">
        <v>85</v>
      </c>
      <c r="AE711" s="2" t="s">
        <v>85</v>
      </c>
      <c r="AF711" s="82" t="s">
        <v>85</v>
      </c>
      <c r="AG711" s="2" t="s">
        <v>85</v>
      </c>
      <c r="AH711" s="9" t="str">
        <f>_xlfn.IFNA(VLOOKUP(AG711,ACCESSORIES!F:K,6,FALSE),"N/A")</f>
        <v>N/A</v>
      </c>
      <c r="AI711" s="83" t="s">
        <v>266</v>
      </c>
      <c r="AJ711" s="83" t="s">
        <v>85</v>
      </c>
      <c r="AK711" s="3" t="s">
        <v>85</v>
      </c>
      <c r="AL711" s="83" t="s">
        <v>85</v>
      </c>
      <c r="AM711" s="83">
        <v>14.1</v>
      </c>
      <c r="AN711" s="83">
        <v>191</v>
      </c>
      <c r="AO711" s="26">
        <v>3</v>
      </c>
      <c r="AP711" s="26">
        <v>3</v>
      </c>
      <c r="AQ711" s="26">
        <v>15</v>
      </c>
      <c r="AR711" s="26">
        <v>16</v>
      </c>
      <c r="AS711" s="26">
        <v>171</v>
      </c>
      <c r="AT711" s="26">
        <v>167</v>
      </c>
      <c r="AU711" s="83" t="s">
        <v>85</v>
      </c>
      <c r="AV711" s="55" t="s">
        <v>85</v>
      </c>
      <c r="AW711" s="55" t="s">
        <v>85</v>
      </c>
      <c r="AX711" s="55">
        <v>0</v>
      </c>
      <c r="AY711" s="3" t="s">
        <v>85</v>
      </c>
      <c r="AZ711" s="104" t="str">
        <f>_xlfn.IFNA(VLOOKUP(AY711,ACCESSORIES!F:K,6,FALSE),"N/A")</f>
        <v>N/A</v>
      </c>
      <c r="BA711" s="3" t="s">
        <v>85</v>
      </c>
      <c r="BB711" s="104" t="str">
        <f>_xlfn.IFNA(VLOOKUP(BA711,ACCESSORIES!F:K,6,FALSE),"N/A")</f>
        <v>N/A</v>
      </c>
      <c r="BC711" s="79">
        <v>20.76</v>
      </c>
      <c r="BD711" s="57">
        <v>17.8</v>
      </c>
      <c r="BE711" s="57">
        <v>17.8</v>
      </c>
      <c r="BF711" s="57">
        <v>8.6</v>
      </c>
      <c r="BG711" s="5">
        <v>48</v>
      </c>
      <c r="BH711" s="122" t="s">
        <v>3551</v>
      </c>
      <c r="BI711" s="51" t="s">
        <v>4217</v>
      </c>
      <c r="BJ711" s="83" t="s">
        <v>5302</v>
      </c>
      <c r="BK711" s="83" t="s">
        <v>4233</v>
      </c>
      <c r="BL711" s="83" t="s">
        <v>5843</v>
      </c>
      <c r="BM711" s="83" t="s">
        <v>2887</v>
      </c>
      <c r="BN711" s="83" t="s">
        <v>4510</v>
      </c>
      <c r="BO711" s="83"/>
      <c r="BP711" s="83"/>
      <c r="BQ711" s="83"/>
      <c r="BR711" s="83"/>
      <c r="BS711" s="83"/>
      <c r="BT711" s="351" t="s">
        <v>5570</v>
      </c>
      <c r="BU711" s="363" t="s">
        <v>5571</v>
      </c>
      <c r="BV711" s="351" t="s">
        <v>5568</v>
      </c>
      <c r="BW711" s="363" t="s">
        <v>5572</v>
      </c>
      <c r="BX711" s="96" t="str">
        <f t="shared" si="117"/>
        <v>MR407 Bead Grip, 15x6, 5+1/+51mm Offset, 4x156, 120mm Centerbore, Bahia Blue</v>
      </c>
      <c r="BY711" s="83" t="s">
        <v>4044</v>
      </c>
      <c r="BZ711" s="83" t="s">
        <v>4045</v>
      </c>
      <c r="CA711" s="83" t="str">
        <f t="shared" si="119"/>
        <v>UTV (4XX)</v>
      </c>
    </row>
    <row r="712" spans="1:79" s="39" customFormat="1" ht="15" customHeight="1">
      <c r="A712" s="23">
        <f t="shared" si="116"/>
        <v>710</v>
      </c>
      <c r="B712" s="4" t="s">
        <v>84</v>
      </c>
      <c r="C712" s="105" t="s">
        <v>1089</v>
      </c>
      <c r="D712" s="5" t="s">
        <v>6105</v>
      </c>
      <c r="E712" s="94" t="str">
        <f>CONCATENATE(LEFT(D712,5),VLOOKUP(CONCATENATE(N712,"x",O712),'PART NUMBER GUIDE'!$B$9:$C$45,2,FALSE),VLOOKUP(CONCATENATE(P712, V712), 'PART NUMBER GUIDE'!$Q$6:$R$84, 2, FALSE),VLOOKUP(Y712,'PART NUMBER GUIDE'!$J$8:$K$37,2, FALSE),IF(U712="N/A",IF(ABS(S712)&lt;10,"0"&amp;ABS(S712),ABS(S712)),CONCATENATE(LEFT(U712,1),RIGHT(U712,1))), F712, G712)</f>
        <v>MR40756012551</v>
      </c>
      <c r="F712" s="93"/>
      <c r="G712" s="93"/>
      <c r="H712" s="81" t="s">
        <v>4909</v>
      </c>
      <c r="I712" s="356">
        <v>44134</v>
      </c>
      <c r="J712" s="305" t="s">
        <v>1265</v>
      </c>
      <c r="K712" s="400">
        <v>226.5</v>
      </c>
      <c r="L712" s="95">
        <f t="shared" si="118"/>
        <v>226.5</v>
      </c>
      <c r="M712" s="402"/>
      <c r="N712" s="5">
        <v>15</v>
      </c>
      <c r="O712" s="79">
        <v>6</v>
      </c>
      <c r="P712" s="105" t="str">
        <f t="shared" si="120"/>
        <v>5x4.5</v>
      </c>
      <c r="Q712" s="5">
        <v>5</v>
      </c>
      <c r="R712" s="5">
        <v>4.5</v>
      </c>
      <c r="S712" s="5">
        <v>51</v>
      </c>
      <c r="T712" s="18">
        <v>5.5</v>
      </c>
      <c r="U712" s="5" t="s">
        <v>2181</v>
      </c>
      <c r="V712" s="18">
        <v>77</v>
      </c>
      <c r="W712" s="79">
        <v>17.12</v>
      </c>
      <c r="X712" s="52">
        <v>1600</v>
      </c>
      <c r="Y712" s="81" t="s">
        <v>2309</v>
      </c>
      <c r="Z712" s="81" t="s">
        <v>3002</v>
      </c>
      <c r="AA712" s="369" t="str">
        <f t="shared" si="121"/>
        <v>15x6, 5x4.5, 51 OS</v>
      </c>
      <c r="AB712" s="2" t="s">
        <v>85</v>
      </c>
      <c r="AC712" s="92" t="str">
        <f>_xlfn.IFNA(VLOOKUP(AB712,ACCESSORIES!F:K,6,FALSE),"N/A")</f>
        <v>N/A</v>
      </c>
      <c r="AD712" s="2" t="s">
        <v>85</v>
      </c>
      <c r="AE712" s="2" t="s">
        <v>85</v>
      </c>
      <c r="AF712" s="82" t="s">
        <v>85</v>
      </c>
      <c r="AG712" s="2" t="s">
        <v>85</v>
      </c>
      <c r="AH712" s="9" t="str">
        <f>_xlfn.IFNA(VLOOKUP(AG712,ACCESSORIES!F:K,6,FALSE),"N/A")</f>
        <v>N/A</v>
      </c>
      <c r="AI712" s="83" t="s">
        <v>266</v>
      </c>
      <c r="AJ712" s="83" t="s">
        <v>85</v>
      </c>
      <c r="AK712" s="3" t="s">
        <v>85</v>
      </c>
      <c r="AL712" s="83" t="s">
        <v>85</v>
      </c>
      <c r="AM712" s="83">
        <v>14.1</v>
      </c>
      <c r="AN712" s="83">
        <v>191</v>
      </c>
      <c r="AO712" s="26">
        <v>3</v>
      </c>
      <c r="AP712" s="26">
        <v>3</v>
      </c>
      <c r="AQ712" s="26">
        <v>15</v>
      </c>
      <c r="AR712" s="26">
        <v>16</v>
      </c>
      <c r="AS712" s="26">
        <v>171</v>
      </c>
      <c r="AT712" s="26">
        <v>167</v>
      </c>
      <c r="AU712" s="83" t="s">
        <v>85</v>
      </c>
      <c r="AV712" s="55" t="s">
        <v>85</v>
      </c>
      <c r="AW712" s="55" t="s">
        <v>85</v>
      </c>
      <c r="AX712" s="55">
        <v>0</v>
      </c>
      <c r="AY712" s="3" t="s">
        <v>85</v>
      </c>
      <c r="AZ712" s="104" t="str">
        <f>_xlfn.IFNA(VLOOKUP(AY712,ACCESSORIES!F:K,6,FALSE),"N/A")</f>
        <v>N/A</v>
      </c>
      <c r="BA712" s="3" t="s">
        <v>85</v>
      </c>
      <c r="BB712" s="104" t="str">
        <f>_xlfn.IFNA(VLOOKUP(BA712,ACCESSORIES!F:K,6,FALSE),"N/A")</f>
        <v>N/A</v>
      </c>
      <c r="BC712" s="79">
        <v>21.46</v>
      </c>
      <c r="BD712" s="57">
        <v>17.8</v>
      </c>
      <c r="BE712" s="57">
        <v>17.8</v>
      </c>
      <c r="BF712" s="57">
        <v>8.6</v>
      </c>
      <c r="BG712" s="5">
        <v>48</v>
      </c>
      <c r="BH712" s="122" t="s">
        <v>3551</v>
      </c>
      <c r="BI712" s="51" t="s">
        <v>4217</v>
      </c>
      <c r="BJ712" s="83" t="s">
        <v>5302</v>
      </c>
      <c r="BK712" s="83" t="s">
        <v>4233</v>
      </c>
      <c r="BL712" s="83" t="s">
        <v>5843</v>
      </c>
      <c r="BM712" s="83" t="s">
        <v>2887</v>
      </c>
      <c r="BN712" s="83" t="s">
        <v>4510</v>
      </c>
      <c r="BO712" s="83"/>
      <c r="BP712" s="83"/>
      <c r="BQ712" s="83"/>
      <c r="BR712" s="83"/>
      <c r="BS712" s="83"/>
      <c r="BT712" s="351" t="s">
        <v>5569</v>
      </c>
      <c r="BU712" s="363" t="s">
        <v>5565</v>
      </c>
      <c r="BV712" s="351" t="s">
        <v>5567</v>
      </c>
      <c r="BW712" s="363" t="s">
        <v>5566</v>
      </c>
      <c r="BX712" s="96" t="str">
        <f t="shared" si="117"/>
        <v>MR407 Bead Grip, 15x6, 5+1/+51mm Offset, 5x4.5, 77mm Centerbore, Matte Black</v>
      </c>
      <c r="BY712" s="83" t="s">
        <v>4044</v>
      </c>
      <c r="BZ712" s="83" t="s">
        <v>4045</v>
      </c>
      <c r="CA712" s="83" t="str">
        <f t="shared" si="119"/>
        <v>UTV (4XX)</v>
      </c>
    </row>
    <row r="713" spans="1:79" s="39" customFormat="1" ht="15" customHeight="1">
      <c r="A713" s="23">
        <f t="shared" si="116"/>
        <v>711</v>
      </c>
      <c r="B713" s="4" t="s">
        <v>84</v>
      </c>
      <c r="C713" s="105" t="s">
        <v>1089</v>
      </c>
      <c r="D713" s="5" t="s">
        <v>6105</v>
      </c>
      <c r="E713" s="94" t="str">
        <f>CONCATENATE(LEFT(D713,5),VLOOKUP(CONCATENATE(N713,"x",O713),'PART NUMBER GUIDE'!$B$9:$C$45,2,FALSE),VLOOKUP(CONCATENATE(P713, V713), 'PART NUMBER GUIDE'!$Q$6:$R$84, 2, FALSE),VLOOKUP(Y713,'PART NUMBER GUIDE'!$J$8:$K$37,2, FALSE),IF(U713="N/A",IF(ABS(S713)&lt;10,"0"&amp;ABS(S713),ABS(S713)),CONCATENATE(LEFT(U713,1),RIGHT(U713,1))), F713, G713)</f>
        <v>MR40756012651</v>
      </c>
      <c r="F713" s="93"/>
      <c r="G713" s="93"/>
      <c r="H713" s="81" t="s">
        <v>5139</v>
      </c>
      <c r="I713" s="356">
        <v>44244</v>
      </c>
      <c r="J713" s="305" t="s">
        <v>1265</v>
      </c>
      <c r="K713" s="400">
        <v>226.5</v>
      </c>
      <c r="L713" s="95">
        <f t="shared" si="118"/>
        <v>226.5</v>
      </c>
      <c r="M713" s="402"/>
      <c r="N713" s="5">
        <v>15</v>
      </c>
      <c r="O713" s="79">
        <v>6</v>
      </c>
      <c r="P713" s="105" t="str">
        <f t="shared" si="120"/>
        <v>5x4.5</v>
      </c>
      <c r="Q713" s="5">
        <v>5</v>
      </c>
      <c r="R713" s="5">
        <v>4.5</v>
      </c>
      <c r="S713" s="5">
        <v>51</v>
      </c>
      <c r="T713" s="18">
        <v>5.5</v>
      </c>
      <c r="U713" s="5" t="s">
        <v>2181</v>
      </c>
      <c r="V713" s="18">
        <v>77</v>
      </c>
      <c r="W713" s="79">
        <v>17.27</v>
      </c>
      <c r="X713" s="52">
        <v>1600</v>
      </c>
      <c r="Y713" s="81" t="s">
        <v>4926</v>
      </c>
      <c r="Z713" s="81" t="s">
        <v>4927</v>
      </c>
      <c r="AA713" s="369" t="str">
        <f t="shared" si="121"/>
        <v>15x6, 5x4.5, 51 OS</v>
      </c>
      <c r="AB713" s="2" t="s">
        <v>85</v>
      </c>
      <c r="AC713" s="92" t="str">
        <f>_xlfn.IFNA(VLOOKUP(AB713,ACCESSORIES!F:K,6,FALSE),"N/A")</f>
        <v>N/A</v>
      </c>
      <c r="AD713" s="2" t="s">
        <v>85</v>
      </c>
      <c r="AE713" s="2" t="s">
        <v>85</v>
      </c>
      <c r="AF713" s="82" t="s">
        <v>85</v>
      </c>
      <c r="AG713" s="2" t="s">
        <v>85</v>
      </c>
      <c r="AH713" s="9" t="str">
        <f>_xlfn.IFNA(VLOOKUP(AG713,ACCESSORIES!F:K,6,FALSE),"N/A")</f>
        <v>N/A</v>
      </c>
      <c r="AI713" s="83" t="s">
        <v>266</v>
      </c>
      <c r="AJ713" s="83" t="s">
        <v>85</v>
      </c>
      <c r="AK713" s="3" t="s">
        <v>85</v>
      </c>
      <c r="AL713" s="83" t="s">
        <v>85</v>
      </c>
      <c r="AM713" s="83">
        <v>14.1</v>
      </c>
      <c r="AN713" s="83">
        <v>191</v>
      </c>
      <c r="AO713" s="26">
        <v>3</v>
      </c>
      <c r="AP713" s="26">
        <v>3</v>
      </c>
      <c r="AQ713" s="26">
        <v>15</v>
      </c>
      <c r="AR713" s="26">
        <v>16</v>
      </c>
      <c r="AS713" s="26">
        <v>171</v>
      </c>
      <c r="AT713" s="26">
        <v>167</v>
      </c>
      <c r="AU713" s="83" t="s">
        <v>85</v>
      </c>
      <c r="AV713" s="55" t="s">
        <v>85</v>
      </c>
      <c r="AW713" s="55" t="s">
        <v>85</v>
      </c>
      <c r="AX713" s="55">
        <v>0</v>
      </c>
      <c r="AY713" s="3" t="s">
        <v>85</v>
      </c>
      <c r="AZ713" s="104" t="str">
        <f>_xlfn.IFNA(VLOOKUP(AY713,ACCESSORIES!F:K,6,FALSE),"N/A")</f>
        <v>N/A</v>
      </c>
      <c r="BA713" s="3" t="s">
        <v>85</v>
      </c>
      <c r="BB713" s="104" t="str">
        <f>_xlfn.IFNA(VLOOKUP(BA713,ACCESSORIES!F:K,6,FALSE),"N/A")</f>
        <v>N/A</v>
      </c>
      <c r="BC713" s="79">
        <v>21.57</v>
      </c>
      <c r="BD713" s="57">
        <v>17.8</v>
      </c>
      <c r="BE713" s="57">
        <v>17.8</v>
      </c>
      <c r="BF713" s="57">
        <v>8.6</v>
      </c>
      <c r="BG713" s="5">
        <v>48</v>
      </c>
      <c r="BH713" s="122" t="s">
        <v>3551</v>
      </c>
      <c r="BI713" s="51" t="s">
        <v>4217</v>
      </c>
      <c r="BJ713" s="83" t="s">
        <v>5302</v>
      </c>
      <c r="BK713" s="83" t="s">
        <v>4233</v>
      </c>
      <c r="BL713" s="83" t="s">
        <v>5843</v>
      </c>
      <c r="BM713" s="83" t="s">
        <v>2887</v>
      </c>
      <c r="BN713" s="83" t="s">
        <v>4510</v>
      </c>
      <c r="BO713" s="83"/>
      <c r="BP713" s="83"/>
      <c r="BQ713" s="83"/>
      <c r="BR713" s="83"/>
      <c r="BS713" s="83"/>
      <c r="BT713" s="351" t="s">
        <v>5570</v>
      </c>
      <c r="BU713" s="363" t="s">
        <v>5571</v>
      </c>
      <c r="BV713" s="351" t="s">
        <v>5568</v>
      </c>
      <c r="BW713" s="363" t="s">
        <v>5572</v>
      </c>
      <c r="BX713" s="96" t="str">
        <f t="shared" si="117"/>
        <v>MR407 Bead Grip, 15x6, 5+1/+51mm Offset, 5x4.5, 77mm Centerbore, Bahia Blue</v>
      </c>
      <c r="BY713" s="83" t="s">
        <v>4044</v>
      </c>
      <c r="BZ713" s="83" t="s">
        <v>4045</v>
      </c>
      <c r="CA713" s="83" t="str">
        <f t="shared" si="119"/>
        <v>UTV (4XX)</v>
      </c>
    </row>
    <row r="714" spans="1:79" s="39" customFormat="1" ht="15" customHeight="1">
      <c r="A714" s="23">
        <f t="shared" si="116"/>
        <v>712</v>
      </c>
      <c r="B714" s="4" t="s">
        <v>84</v>
      </c>
      <c r="C714" s="105" t="s">
        <v>1089</v>
      </c>
      <c r="D714" s="5" t="s">
        <v>6106</v>
      </c>
      <c r="E714" s="94" t="str">
        <f>CONCATENATE(LEFT(D714,5),VLOOKUP(CONCATENATE(N714,"x",O714),'PART NUMBER GUIDE'!$B$9:$C$45,2,FALSE),VLOOKUP(CONCATENATE(P714, V714), 'PART NUMBER GUIDE'!$Q$6:$R$84, 2, FALSE),VLOOKUP(Y714,'PART NUMBER GUIDE'!$J$8:$K$37,2, FALSE),IF(U714="N/A",IF(ABS(S714)&lt;10,"0"&amp;ABS(S714),ABS(S714)),CONCATENATE(LEFT(U714,1),RIGHT(U714,1))), F714, G714)</f>
        <v>MR40947047543</v>
      </c>
      <c r="F714" s="93"/>
      <c r="G714" s="93"/>
      <c r="H714" s="81" t="s">
        <v>2750</v>
      </c>
      <c r="I714" s="356">
        <v>43423</v>
      </c>
      <c r="J714" s="87" t="s">
        <v>1265</v>
      </c>
      <c r="K714" s="400">
        <v>213.5</v>
      </c>
      <c r="L714" s="95">
        <f t="shared" si="118"/>
        <v>213.5</v>
      </c>
      <c r="M714" s="402"/>
      <c r="N714" s="5">
        <v>14</v>
      </c>
      <c r="O714" s="79">
        <v>7</v>
      </c>
      <c r="P714" s="105" t="str">
        <f t="shared" si="120"/>
        <v>4x136</v>
      </c>
      <c r="Q714" s="5">
        <v>4</v>
      </c>
      <c r="R714" s="5">
        <v>136</v>
      </c>
      <c r="S714" s="5">
        <v>13</v>
      </c>
      <c r="T714" s="18">
        <v>4.5</v>
      </c>
      <c r="U714" s="5" t="s">
        <v>189</v>
      </c>
      <c r="V714" s="18">
        <v>106.25</v>
      </c>
      <c r="W714" s="8">
        <v>14.37</v>
      </c>
      <c r="X714" s="52">
        <v>1600</v>
      </c>
      <c r="Y714" s="81" t="s">
        <v>2309</v>
      </c>
      <c r="Z714" s="81" t="s">
        <v>3002</v>
      </c>
      <c r="AA714" s="369" t="str">
        <f t="shared" si="121"/>
        <v>14x7, 4x136, 13 OS</v>
      </c>
      <c r="AB714" s="2" t="s">
        <v>4285</v>
      </c>
      <c r="AC714" s="92">
        <f>_xlfn.IFNA(VLOOKUP(AB714,ACCESSORIES!F:K,6,FALSE),"N/A")</f>
        <v>22</v>
      </c>
      <c r="AD714" s="89" t="s">
        <v>85</v>
      </c>
      <c r="AE714" s="89" t="s">
        <v>85</v>
      </c>
      <c r="AF714" s="82" t="s">
        <v>85</v>
      </c>
      <c r="AG714" s="2" t="s">
        <v>85</v>
      </c>
      <c r="AH714" s="9" t="str">
        <f>_xlfn.IFNA(VLOOKUP(AG714,ACCESSORIES!F:K,6,FALSE),"N/A")</f>
        <v>N/A</v>
      </c>
      <c r="AI714" s="83" t="s">
        <v>266</v>
      </c>
      <c r="AJ714" s="83" t="s">
        <v>85</v>
      </c>
      <c r="AK714" s="3" t="s">
        <v>85</v>
      </c>
      <c r="AL714" s="83" t="s">
        <v>85</v>
      </c>
      <c r="AM714" s="83">
        <v>14.1</v>
      </c>
      <c r="AN714" s="83">
        <v>180</v>
      </c>
      <c r="AO714" s="26">
        <v>3</v>
      </c>
      <c r="AP714" s="26">
        <v>9</v>
      </c>
      <c r="AQ714" s="26">
        <v>14</v>
      </c>
      <c r="AR714" s="26">
        <v>3</v>
      </c>
      <c r="AS714" s="26">
        <v>161</v>
      </c>
      <c r="AT714" s="26">
        <v>156</v>
      </c>
      <c r="AU714" s="86">
        <v>96</v>
      </c>
      <c r="AV714" s="55">
        <v>39</v>
      </c>
      <c r="AW714" s="55">
        <v>39</v>
      </c>
      <c r="AX714" s="55">
        <v>58</v>
      </c>
      <c r="AY714" s="3" t="s">
        <v>85</v>
      </c>
      <c r="AZ714" s="104" t="str">
        <f>_xlfn.IFNA(VLOOKUP(AY714,ACCESSORIES!F:K,6,FALSE),"N/A")</f>
        <v>N/A</v>
      </c>
      <c r="BA714" s="3" t="s">
        <v>85</v>
      </c>
      <c r="BB714" s="104" t="str">
        <f>_xlfn.IFNA(VLOOKUP(BA714,ACCESSORIES!F:K,6,FALSE),"N/A")</f>
        <v>N/A</v>
      </c>
      <c r="BC714" s="79">
        <v>17.45</v>
      </c>
      <c r="BD714" s="57">
        <v>16.899999999999999</v>
      </c>
      <c r="BE714" s="57">
        <v>16.899999999999999</v>
      </c>
      <c r="BF714" s="57">
        <v>9.6999999999999993</v>
      </c>
      <c r="BG714" s="5">
        <v>48</v>
      </c>
      <c r="BH714" s="122" t="s">
        <v>3551</v>
      </c>
      <c r="BI714" s="51" t="s">
        <v>4217</v>
      </c>
      <c r="BJ714" s="83" t="s">
        <v>5302</v>
      </c>
      <c r="BK714" s="83" t="s">
        <v>4233</v>
      </c>
      <c r="BL714" s="83" t="s">
        <v>5817</v>
      </c>
      <c r="BM714" s="83" t="s">
        <v>2887</v>
      </c>
      <c r="BN714" s="83" t="s">
        <v>5815</v>
      </c>
      <c r="BO714" s="83" t="s">
        <v>5816</v>
      </c>
      <c r="BP714" s="83"/>
      <c r="BQ714" s="83"/>
      <c r="BR714" s="83"/>
      <c r="BS714" s="83"/>
      <c r="BT714" s="351" t="s">
        <v>4435</v>
      </c>
      <c r="BU714" s="363" t="s">
        <v>4434</v>
      </c>
      <c r="BV714" s="351" t="s">
        <v>4437</v>
      </c>
      <c r="BW714" s="363" t="s">
        <v>4436</v>
      </c>
      <c r="BX714" s="96" t="str">
        <f t="shared" si="117"/>
        <v>MR409 Bead Grip, 14x7, 4+3/+13mm Offset, 4x136, 106.25mm Centerbore, Matte Black</v>
      </c>
      <c r="BY714" s="83" t="s">
        <v>4044</v>
      </c>
      <c r="BZ714" s="83" t="s">
        <v>4045</v>
      </c>
      <c r="CA714" s="83" t="str">
        <f t="shared" si="119"/>
        <v>UTV (4XX)</v>
      </c>
    </row>
    <row r="715" spans="1:79" s="39" customFormat="1" ht="15" customHeight="1">
      <c r="A715" s="23">
        <f t="shared" si="116"/>
        <v>713</v>
      </c>
      <c r="B715" s="4" t="s">
        <v>84</v>
      </c>
      <c r="C715" s="105" t="s">
        <v>1089</v>
      </c>
      <c r="D715" s="5" t="s">
        <v>6106</v>
      </c>
      <c r="E715" s="94" t="str">
        <f>CONCATENATE(LEFT(D715,5),VLOOKUP(CONCATENATE(N715,"x",O715),'PART NUMBER GUIDE'!$B$9:$C$45,2,FALSE),VLOOKUP(CONCATENATE(P715, V715), 'PART NUMBER GUIDE'!$Q$6:$R$84, 2, FALSE),VLOOKUP(Y715,'PART NUMBER GUIDE'!$J$8:$K$37,2, FALSE),IF(U715="N/A",IF(ABS(S715)&lt;10,"0"&amp;ABS(S715),ABS(S715)),CONCATENATE(LEFT(U715,1),RIGHT(U715,1))), F715, G715)</f>
        <v>MR40947047443</v>
      </c>
      <c r="F715" s="93"/>
      <c r="G715" s="93"/>
      <c r="H715" s="81" t="s">
        <v>2751</v>
      </c>
      <c r="I715" s="356">
        <v>43423</v>
      </c>
      <c r="J715" s="43" t="s">
        <v>4038</v>
      </c>
      <c r="K715" s="400">
        <v>213.5</v>
      </c>
      <c r="L715" s="95" t="str">
        <f t="shared" si="118"/>
        <v/>
      </c>
      <c r="M715" s="402"/>
      <c r="N715" s="5">
        <v>14</v>
      </c>
      <c r="O715" s="79">
        <v>7</v>
      </c>
      <c r="P715" s="105" t="str">
        <f t="shared" si="120"/>
        <v>4x136</v>
      </c>
      <c r="Q715" s="5">
        <v>4</v>
      </c>
      <c r="R715" s="5">
        <v>136</v>
      </c>
      <c r="S715" s="5">
        <v>13</v>
      </c>
      <c r="T715" s="18">
        <v>4.5</v>
      </c>
      <c r="U715" s="5" t="s">
        <v>189</v>
      </c>
      <c r="V715" s="18">
        <v>106.25</v>
      </c>
      <c r="W715" s="8">
        <v>14.2</v>
      </c>
      <c r="X715" s="52">
        <v>1600</v>
      </c>
      <c r="Y715" s="81" t="s">
        <v>2746</v>
      </c>
      <c r="Z715" s="81" t="s">
        <v>3006</v>
      </c>
      <c r="AA715" s="369" t="str">
        <f t="shared" si="121"/>
        <v>14x7, 4x136, 13 OS</v>
      </c>
      <c r="AB715" s="2" t="s">
        <v>4285</v>
      </c>
      <c r="AC715" s="92">
        <f>_xlfn.IFNA(VLOOKUP(AB715,ACCESSORIES!F:K,6,FALSE),"N/A")</f>
        <v>22</v>
      </c>
      <c r="AD715" s="89" t="s">
        <v>85</v>
      </c>
      <c r="AE715" s="89" t="s">
        <v>85</v>
      </c>
      <c r="AF715" s="82" t="s">
        <v>85</v>
      </c>
      <c r="AG715" s="2" t="s">
        <v>85</v>
      </c>
      <c r="AH715" s="9" t="str">
        <f>_xlfn.IFNA(VLOOKUP(AG715,ACCESSORIES!F:K,6,FALSE),"N/A")</f>
        <v>N/A</v>
      </c>
      <c r="AI715" s="83" t="s">
        <v>266</v>
      </c>
      <c r="AJ715" s="83" t="s">
        <v>85</v>
      </c>
      <c r="AK715" s="3" t="s">
        <v>85</v>
      </c>
      <c r="AL715" s="83" t="s">
        <v>85</v>
      </c>
      <c r="AM715" s="83">
        <v>14.1</v>
      </c>
      <c r="AN715" s="83">
        <v>180</v>
      </c>
      <c r="AO715" s="26">
        <v>3</v>
      </c>
      <c r="AP715" s="26">
        <v>9</v>
      </c>
      <c r="AQ715" s="26">
        <v>14</v>
      </c>
      <c r="AR715" s="26">
        <v>3</v>
      </c>
      <c r="AS715" s="26">
        <v>161</v>
      </c>
      <c r="AT715" s="26">
        <v>156</v>
      </c>
      <c r="AU715" s="86">
        <v>96</v>
      </c>
      <c r="AV715" s="55">
        <v>39</v>
      </c>
      <c r="AW715" s="55">
        <v>39</v>
      </c>
      <c r="AX715" s="55">
        <v>58</v>
      </c>
      <c r="AY715" s="3" t="s">
        <v>85</v>
      </c>
      <c r="AZ715" s="104" t="str">
        <f>_xlfn.IFNA(VLOOKUP(AY715,ACCESSORIES!F:K,6,FALSE),"N/A")</f>
        <v>N/A</v>
      </c>
      <c r="BA715" s="3" t="s">
        <v>85</v>
      </c>
      <c r="BB715" s="104" t="str">
        <f>_xlfn.IFNA(VLOOKUP(BA715,ACCESSORIES!F:K,6,FALSE),"N/A")</f>
        <v>N/A</v>
      </c>
      <c r="BC715" s="79">
        <v>17.7</v>
      </c>
      <c r="BD715" s="57">
        <v>16.899999999999999</v>
      </c>
      <c r="BE715" s="57">
        <v>16.899999999999999</v>
      </c>
      <c r="BF715" s="57">
        <v>9.6999999999999993</v>
      </c>
      <c r="BG715" s="5">
        <v>48</v>
      </c>
      <c r="BH715" s="122" t="s">
        <v>3551</v>
      </c>
      <c r="BI715" s="51" t="s">
        <v>4217</v>
      </c>
      <c r="BJ715" s="83" t="s">
        <v>5302</v>
      </c>
      <c r="BK715" s="83" t="s">
        <v>4233</v>
      </c>
      <c r="BL715" s="83" t="s">
        <v>5817</v>
      </c>
      <c r="BM715" s="83" t="s">
        <v>2887</v>
      </c>
      <c r="BN715" s="83" t="s">
        <v>5815</v>
      </c>
      <c r="BO715" s="83" t="s">
        <v>5816</v>
      </c>
      <c r="BP715" s="83"/>
      <c r="BQ715" s="83"/>
      <c r="BR715" s="83"/>
      <c r="BS715" s="83"/>
      <c r="BT715" s="351" t="s">
        <v>4439</v>
      </c>
      <c r="BU715" s="363" t="s">
        <v>4438</v>
      </c>
      <c r="BV715" s="351" t="s">
        <v>4441</v>
      </c>
      <c r="BW715" s="363" t="s">
        <v>4440</v>
      </c>
      <c r="BX715" s="96" t="str">
        <f t="shared" si="117"/>
        <v>CLOSEOUT - MR409 Bead Grip, 14x7, 4+3/+13mm Offset, 4x136, 106.25mm Centerbore, Steel Grey</v>
      </c>
      <c r="BY715" s="83" t="s">
        <v>4044</v>
      </c>
      <c r="BZ715" s="83" t="s">
        <v>4045</v>
      </c>
      <c r="CA715" s="83" t="str">
        <f t="shared" si="119"/>
        <v>UTV (4XX)</v>
      </c>
    </row>
    <row r="716" spans="1:79" s="39" customFormat="1" ht="15" customHeight="1">
      <c r="A716" s="23">
        <f t="shared" si="116"/>
        <v>714</v>
      </c>
      <c r="B716" s="4" t="s">
        <v>84</v>
      </c>
      <c r="C716" s="105" t="s">
        <v>1089</v>
      </c>
      <c r="D716" s="5" t="s">
        <v>6106</v>
      </c>
      <c r="E716" s="94" t="str">
        <f>CONCATENATE(LEFT(D716,5),VLOOKUP(CONCATENATE(N716,"x",O716),'PART NUMBER GUIDE'!$B$9:$C$45,2,FALSE),VLOOKUP(CONCATENATE(P716, V716), 'PART NUMBER GUIDE'!$Q$6:$R$84, 2, FALSE),VLOOKUP(Y716,'PART NUMBER GUIDE'!$J$8:$K$37,2, FALSE),IF(U716="N/A",IF(ABS(S716)&lt;10,"0"&amp;ABS(S716),ABS(S716)),CONCATENATE(LEFT(U716,1),RIGHT(U716,1))), F716, G716)</f>
        <v>MR40947046543</v>
      </c>
      <c r="F716" s="93"/>
      <c r="G716" s="93"/>
      <c r="H716" s="81" t="s">
        <v>2752</v>
      </c>
      <c r="I716" s="356">
        <v>43423</v>
      </c>
      <c r="J716" s="87" t="s">
        <v>1265</v>
      </c>
      <c r="K716" s="400">
        <v>213.5</v>
      </c>
      <c r="L716" s="95">
        <f t="shared" si="118"/>
        <v>213.5</v>
      </c>
      <c r="M716" s="402"/>
      <c r="N716" s="5">
        <v>14</v>
      </c>
      <c r="O716" s="79">
        <v>7</v>
      </c>
      <c r="P716" s="105" t="str">
        <f t="shared" si="120"/>
        <v>4x156</v>
      </c>
      <c r="Q716" s="5">
        <v>4</v>
      </c>
      <c r="R716" s="5">
        <v>156</v>
      </c>
      <c r="S716" s="5">
        <v>13</v>
      </c>
      <c r="T716" s="18">
        <v>4.5</v>
      </c>
      <c r="U716" s="5" t="s">
        <v>189</v>
      </c>
      <c r="V716" s="18">
        <v>132</v>
      </c>
      <c r="W716" s="8">
        <v>13.56</v>
      </c>
      <c r="X716" s="52">
        <v>1600</v>
      </c>
      <c r="Y716" s="81" t="s">
        <v>2309</v>
      </c>
      <c r="Z716" s="81" t="s">
        <v>3002</v>
      </c>
      <c r="AA716" s="369" t="str">
        <f t="shared" si="121"/>
        <v>14x7, 4x156, 13 OS</v>
      </c>
      <c r="AB716" s="2" t="s">
        <v>4282</v>
      </c>
      <c r="AC716" s="92">
        <f>_xlfn.IFNA(VLOOKUP(AB716,ACCESSORIES!F:K,6,FALSE),"N/A")</f>
        <v>22</v>
      </c>
      <c r="AD716" s="89" t="s">
        <v>85</v>
      </c>
      <c r="AE716" s="89" t="s">
        <v>85</v>
      </c>
      <c r="AF716" s="82" t="s">
        <v>85</v>
      </c>
      <c r="AG716" s="2" t="s">
        <v>85</v>
      </c>
      <c r="AH716" s="9" t="str">
        <f>_xlfn.IFNA(VLOOKUP(AG716,ACCESSORIES!F:K,6,FALSE),"N/A")</f>
        <v>N/A</v>
      </c>
      <c r="AI716" s="83" t="s">
        <v>266</v>
      </c>
      <c r="AJ716" s="83" t="s">
        <v>85</v>
      </c>
      <c r="AK716" s="3" t="s">
        <v>85</v>
      </c>
      <c r="AL716" s="83" t="s">
        <v>85</v>
      </c>
      <c r="AM716" s="83">
        <v>14.1</v>
      </c>
      <c r="AN716" s="83">
        <v>180</v>
      </c>
      <c r="AO716" s="26">
        <v>3</v>
      </c>
      <c r="AP716" s="26">
        <v>9</v>
      </c>
      <c r="AQ716" s="26">
        <v>14</v>
      </c>
      <c r="AR716" s="26">
        <v>3</v>
      </c>
      <c r="AS716" s="26">
        <v>161</v>
      </c>
      <c r="AT716" s="26">
        <v>156</v>
      </c>
      <c r="AU716" s="86">
        <v>115</v>
      </c>
      <c r="AV716" s="55">
        <v>39</v>
      </c>
      <c r="AW716" s="55">
        <v>39</v>
      </c>
      <c r="AX716" s="55">
        <v>58</v>
      </c>
      <c r="AY716" s="3" t="s">
        <v>85</v>
      </c>
      <c r="AZ716" s="104" t="str">
        <f>_xlfn.IFNA(VLOOKUP(AY716,ACCESSORIES!F:K,6,FALSE),"N/A")</f>
        <v>N/A</v>
      </c>
      <c r="BA716" s="3" t="s">
        <v>85</v>
      </c>
      <c r="BB716" s="104" t="str">
        <f>_xlfn.IFNA(VLOOKUP(BA716,ACCESSORIES!F:K,6,FALSE),"N/A")</f>
        <v>N/A</v>
      </c>
      <c r="BC716" s="79">
        <v>16.61</v>
      </c>
      <c r="BD716" s="57">
        <v>16.899999999999999</v>
      </c>
      <c r="BE716" s="57">
        <v>16.899999999999999</v>
      </c>
      <c r="BF716" s="57">
        <v>9.6999999999999993</v>
      </c>
      <c r="BG716" s="5">
        <v>48</v>
      </c>
      <c r="BH716" s="122" t="s">
        <v>3551</v>
      </c>
      <c r="BI716" s="51" t="s">
        <v>4217</v>
      </c>
      <c r="BJ716" s="83" t="s">
        <v>5302</v>
      </c>
      <c r="BK716" s="83" t="s">
        <v>4233</v>
      </c>
      <c r="BL716" s="83" t="s">
        <v>5817</v>
      </c>
      <c r="BM716" s="83" t="s">
        <v>2887</v>
      </c>
      <c r="BN716" s="83" t="s">
        <v>5815</v>
      </c>
      <c r="BO716" s="83" t="s">
        <v>5816</v>
      </c>
      <c r="BP716" s="83"/>
      <c r="BQ716" s="83"/>
      <c r="BR716" s="83"/>
      <c r="BS716" s="83"/>
      <c r="BT716" s="351" t="s">
        <v>4435</v>
      </c>
      <c r="BU716" s="363" t="s">
        <v>4434</v>
      </c>
      <c r="BV716" s="351" t="s">
        <v>4437</v>
      </c>
      <c r="BW716" s="363" t="s">
        <v>4436</v>
      </c>
      <c r="BX716" s="96" t="str">
        <f t="shared" si="117"/>
        <v>MR409 Bead Grip, 14x7, 4+3/+13mm Offset, 4x156, 132mm Centerbore, Matte Black</v>
      </c>
      <c r="BY716" s="83" t="s">
        <v>4044</v>
      </c>
      <c r="BZ716" s="83" t="s">
        <v>4045</v>
      </c>
      <c r="CA716" s="83" t="str">
        <f t="shared" si="119"/>
        <v>UTV (4XX)</v>
      </c>
    </row>
    <row r="717" spans="1:79" s="39" customFormat="1" ht="15" customHeight="1">
      <c r="A717" s="23">
        <f t="shared" si="116"/>
        <v>715</v>
      </c>
      <c r="B717" s="4" t="s">
        <v>84</v>
      </c>
      <c r="C717" s="105" t="s">
        <v>1089</v>
      </c>
      <c r="D717" s="5" t="s">
        <v>6106</v>
      </c>
      <c r="E717" s="94" t="str">
        <f>CONCATENATE(LEFT(D717,5),VLOOKUP(CONCATENATE(N717,"x",O717),'PART NUMBER GUIDE'!$B$9:$C$45,2,FALSE),VLOOKUP(CONCATENATE(P717, V717), 'PART NUMBER GUIDE'!$Q$6:$R$84, 2, FALSE),VLOOKUP(Y717,'PART NUMBER GUIDE'!$J$8:$K$37,2, FALSE),IF(U717="N/A",IF(ABS(S717)&lt;10,"0"&amp;ABS(S717),ABS(S717)),CONCATENATE(LEFT(U717,1),RIGHT(U717,1))), F717, G717)</f>
        <v>MR40947046443</v>
      </c>
      <c r="F717" s="93"/>
      <c r="G717" s="93"/>
      <c r="H717" s="81" t="s">
        <v>2753</v>
      </c>
      <c r="I717" s="356">
        <v>43423</v>
      </c>
      <c r="J717" s="87" t="s">
        <v>1265</v>
      </c>
      <c r="K717" s="400">
        <v>213.5</v>
      </c>
      <c r="L717" s="95">
        <f t="shared" si="118"/>
        <v>213.5</v>
      </c>
      <c r="M717" s="402"/>
      <c r="N717" s="5">
        <v>14</v>
      </c>
      <c r="O717" s="79">
        <v>7</v>
      </c>
      <c r="P717" s="105" t="str">
        <f t="shared" si="120"/>
        <v>4x156</v>
      </c>
      <c r="Q717" s="5">
        <v>4</v>
      </c>
      <c r="R717" s="5">
        <v>156</v>
      </c>
      <c r="S717" s="5">
        <v>13</v>
      </c>
      <c r="T717" s="18">
        <v>4.5</v>
      </c>
      <c r="U717" s="5" t="s">
        <v>189</v>
      </c>
      <c r="V717" s="18">
        <v>132</v>
      </c>
      <c r="W717" s="8">
        <v>13.71</v>
      </c>
      <c r="X717" s="52">
        <v>1600</v>
      </c>
      <c r="Y717" s="81" t="s">
        <v>2746</v>
      </c>
      <c r="Z717" s="81" t="s">
        <v>3006</v>
      </c>
      <c r="AA717" s="369" t="str">
        <f t="shared" si="121"/>
        <v>14x7, 4x156, 13 OS</v>
      </c>
      <c r="AB717" s="2" t="s">
        <v>4282</v>
      </c>
      <c r="AC717" s="92">
        <f>_xlfn.IFNA(VLOOKUP(AB717,ACCESSORIES!F:K,6,FALSE),"N/A")</f>
        <v>22</v>
      </c>
      <c r="AD717" s="89" t="s">
        <v>85</v>
      </c>
      <c r="AE717" s="89" t="s">
        <v>85</v>
      </c>
      <c r="AF717" s="82" t="s">
        <v>85</v>
      </c>
      <c r="AG717" s="2" t="s">
        <v>85</v>
      </c>
      <c r="AH717" s="9" t="str">
        <f>_xlfn.IFNA(VLOOKUP(AG717,ACCESSORIES!F:K,6,FALSE),"N/A")</f>
        <v>N/A</v>
      </c>
      <c r="AI717" s="83" t="s">
        <v>266</v>
      </c>
      <c r="AJ717" s="83" t="s">
        <v>85</v>
      </c>
      <c r="AK717" s="3" t="s">
        <v>85</v>
      </c>
      <c r="AL717" s="83" t="s">
        <v>85</v>
      </c>
      <c r="AM717" s="83">
        <v>14.1</v>
      </c>
      <c r="AN717" s="83">
        <v>180</v>
      </c>
      <c r="AO717" s="26">
        <v>3</v>
      </c>
      <c r="AP717" s="26">
        <v>9</v>
      </c>
      <c r="AQ717" s="26">
        <v>14</v>
      </c>
      <c r="AR717" s="26">
        <v>3</v>
      </c>
      <c r="AS717" s="26">
        <v>161</v>
      </c>
      <c r="AT717" s="26">
        <v>156</v>
      </c>
      <c r="AU717" s="86">
        <v>115</v>
      </c>
      <c r="AV717" s="55">
        <v>39</v>
      </c>
      <c r="AW717" s="55">
        <v>39</v>
      </c>
      <c r="AX717" s="55">
        <v>58</v>
      </c>
      <c r="AY717" s="3" t="s">
        <v>85</v>
      </c>
      <c r="AZ717" s="104" t="str">
        <f>_xlfn.IFNA(VLOOKUP(AY717,ACCESSORIES!F:K,6,FALSE),"N/A")</f>
        <v>N/A</v>
      </c>
      <c r="BA717" s="3" t="s">
        <v>85</v>
      </c>
      <c r="BB717" s="104" t="str">
        <f>_xlfn.IFNA(VLOOKUP(BA717,ACCESSORIES!F:K,6,FALSE),"N/A")</f>
        <v>N/A</v>
      </c>
      <c r="BC717" s="79">
        <v>16.68</v>
      </c>
      <c r="BD717" s="57">
        <v>16.899999999999999</v>
      </c>
      <c r="BE717" s="57">
        <v>16.899999999999999</v>
      </c>
      <c r="BF717" s="57">
        <v>9.6999999999999993</v>
      </c>
      <c r="BG717" s="5">
        <v>48</v>
      </c>
      <c r="BH717" s="122" t="s">
        <v>3551</v>
      </c>
      <c r="BI717" s="51" t="s">
        <v>4217</v>
      </c>
      <c r="BJ717" s="83" t="s">
        <v>5302</v>
      </c>
      <c r="BK717" s="83" t="s">
        <v>4233</v>
      </c>
      <c r="BL717" s="83" t="s">
        <v>5817</v>
      </c>
      <c r="BM717" s="83" t="s">
        <v>2887</v>
      </c>
      <c r="BN717" s="83" t="s">
        <v>5815</v>
      </c>
      <c r="BO717" s="83" t="s">
        <v>5816</v>
      </c>
      <c r="BP717" s="83"/>
      <c r="BQ717" s="83"/>
      <c r="BR717" s="83"/>
      <c r="BS717" s="83"/>
      <c r="BT717" s="351" t="s">
        <v>4439</v>
      </c>
      <c r="BU717" s="363" t="s">
        <v>4438</v>
      </c>
      <c r="BV717" s="351" t="s">
        <v>4441</v>
      </c>
      <c r="BW717" s="363" t="s">
        <v>4440</v>
      </c>
      <c r="BX717" s="96" t="str">
        <f t="shared" si="117"/>
        <v>MR409 Bead Grip, 14x7, 4+3/+13mm Offset, 4x156, 132mm Centerbore, Steel Grey</v>
      </c>
      <c r="BY717" s="83" t="s">
        <v>4044</v>
      </c>
      <c r="BZ717" s="83" t="s">
        <v>4045</v>
      </c>
      <c r="CA717" s="83" t="str">
        <f t="shared" si="119"/>
        <v>UTV (4XX)</v>
      </c>
    </row>
    <row r="718" spans="1:79" s="39" customFormat="1" ht="15" customHeight="1">
      <c r="A718" s="23">
        <f t="shared" si="116"/>
        <v>716</v>
      </c>
      <c r="B718" s="4" t="s">
        <v>84</v>
      </c>
      <c r="C718" s="105" t="s">
        <v>1089</v>
      </c>
      <c r="D718" s="5" t="s">
        <v>6106</v>
      </c>
      <c r="E718" s="94" t="str">
        <f>CONCATENATE(LEFT(D718,5),VLOOKUP(CONCATENATE(N718,"x",O718),'PART NUMBER GUIDE'!$B$9:$C$45,2,FALSE),VLOOKUP(CONCATENATE(P718, V718), 'PART NUMBER GUIDE'!$Q$6:$R$84, 2, FALSE),VLOOKUP(Y718,'PART NUMBER GUIDE'!$J$8:$K$37,2, FALSE),IF(U718="N/A",IF(ABS(S718)&lt;10,"0"&amp;ABS(S718),ABS(S718)),CONCATENATE(LEFT(U718,1),RIGHT(U718,1))), F718, G718)</f>
        <v>MR40947047552</v>
      </c>
      <c r="F718" s="93"/>
      <c r="G718" s="93"/>
      <c r="H718" s="81" t="s">
        <v>2754</v>
      </c>
      <c r="I718" s="356">
        <v>43423</v>
      </c>
      <c r="J718" s="87" t="s">
        <v>1265</v>
      </c>
      <c r="K718" s="400">
        <v>213.5</v>
      </c>
      <c r="L718" s="95">
        <f t="shared" si="118"/>
        <v>213.5</v>
      </c>
      <c r="M718" s="402"/>
      <c r="N718" s="5">
        <v>14</v>
      </c>
      <c r="O718" s="79">
        <v>7</v>
      </c>
      <c r="P718" s="105" t="str">
        <f t="shared" si="120"/>
        <v>4x136</v>
      </c>
      <c r="Q718" s="5">
        <v>4</v>
      </c>
      <c r="R718" s="5">
        <v>136</v>
      </c>
      <c r="S718" s="5">
        <v>38</v>
      </c>
      <c r="T718" s="18">
        <v>5.5</v>
      </c>
      <c r="U718" s="5" t="s">
        <v>186</v>
      </c>
      <c r="V718" s="18">
        <v>106.25</v>
      </c>
      <c r="W718" s="8">
        <v>14.48</v>
      </c>
      <c r="X718" s="52">
        <v>1600</v>
      </c>
      <c r="Y718" s="81" t="s">
        <v>2309</v>
      </c>
      <c r="Z718" s="81" t="s">
        <v>3002</v>
      </c>
      <c r="AA718" s="369" t="str">
        <f t="shared" si="121"/>
        <v>14x7, 4x136, 38 OS</v>
      </c>
      <c r="AB718" s="2" t="s">
        <v>4285</v>
      </c>
      <c r="AC718" s="92">
        <f>_xlfn.IFNA(VLOOKUP(AB718,ACCESSORIES!F:K,6,FALSE),"N/A")</f>
        <v>22</v>
      </c>
      <c r="AD718" s="89" t="s">
        <v>85</v>
      </c>
      <c r="AE718" s="89" t="s">
        <v>85</v>
      </c>
      <c r="AF718" s="82" t="s">
        <v>85</v>
      </c>
      <c r="AG718" s="2" t="s">
        <v>85</v>
      </c>
      <c r="AH718" s="9" t="str">
        <f>_xlfn.IFNA(VLOOKUP(AG718,ACCESSORIES!F:K,6,FALSE),"N/A")</f>
        <v>N/A</v>
      </c>
      <c r="AI718" s="83" t="s">
        <v>266</v>
      </c>
      <c r="AJ718" s="83" t="s">
        <v>85</v>
      </c>
      <c r="AK718" s="3" t="s">
        <v>85</v>
      </c>
      <c r="AL718" s="83" t="s">
        <v>85</v>
      </c>
      <c r="AM718" s="83">
        <v>14.1</v>
      </c>
      <c r="AN718" s="83">
        <v>180</v>
      </c>
      <c r="AO718" s="26">
        <v>3</v>
      </c>
      <c r="AP718" s="26">
        <v>7</v>
      </c>
      <c r="AQ718" s="26">
        <v>10</v>
      </c>
      <c r="AR718" s="26">
        <v>3</v>
      </c>
      <c r="AS718" s="26">
        <v>163</v>
      </c>
      <c r="AT718" s="26">
        <v>156</v>
      </c>
      <c r="AU718" s="86">
        <v>96</v>
      </c>
      <c r="AV718" s="55">
        <v>36</v>
      </c>
      <c r="AW718" s="55">
        <v>36</v>
      </c>
      <c r="AX718" s="55">
        <v>33</v>
      </c>
      <c r="AY718" s="3" t="s">
        <v>85</v>
      </c>
      <c r="AZ718" s="104" t="str">
        <f>_xlfn.IFNA(VLOOKUP(AY718,ACCESSORIES!F:K,6,FALSE),"N/A")</f>
        <v>N/A</v>
      </c>
      <c r="BA718" s="3" t="s">
        <v>85</v>
      </c>
      <c r="BB718" s="104" t="str">
        <f>_xlfn.IFNA(VLOOKUP(BA718,ACCESSORIES!F:K,6,FALSE),"N/A")</f>
        <v>N/A</v>
      </c>
      <c r="BC718" s="79">
        <v>17.34</v>
      </c>
      <c r="BD718" s="57">
        <v>16.899999999999999</v>
      </c>
      <c r="BE718" s="57">
        <v>16.899999999999999</v>
      </c>
      <c r="BF718" s="57">
        <v>9.6999999999999993</v>
      </c>
      <c r="BG718" s="5">
        <v>48</v>
      </c>
      <c r="BH718" s="122" t="s">
        <v>3551</v>
      </c>
      <c r="BI718" s="51" t="s">
        <v>4217</v>
      </c>
      <c r="BJ718" s="83" t="s">
        <v>5302</v>
      </c>
      <c r="BK718" s="83" t="s">
        <v>4233</v>
      </c>
      <c r="BL718" s="83" t="s">
        <v>5817</v>
      </c>
      <c r="BM718" s="83" t="s">
        <v>2887</v>
      </c>
      <c r="BN718" s="83" t="s">
        <v>5815</v>
      </c>
      <c r="BO718" s="83" t="s">
        <v>5816</v>
      </c>
      <c r="BP718" s="83"/>
      <c r="BQ718" s="83"/>
      <c r="BR718" s="83"/>
      <c r="BS718" s="83"/>
      <c r="BT718" s="351" t="s">
        <v>4435</v>
      </c>
      <c r="BU718" s="363" t="s">
        <v>4434</v>
      </c>
      <c r="BV718" s="351" t="s">
        <v>4437</v>
      </c>
      <c r="BW718" s="363" t="s">
        <v>4436</v>
      </c>
      <c r="BX718" s="96" t="str">
        <f t="shared" si="117"/>
        <v>MR409 Bead Grip, 14x7, 5+2/+38mm Offset, 4x136, 106.25mm Centerbore, Matte Black</v>
      </c>
      <c r="BY718" s="83" t="s">
        <v>4044</v>
      </c>
      <c r="BZ718" s="83" t="s">
        <v>4045</v>
      </c>
      <c r="CA718" s="83" t="str">
        <f t="shared" si="119"/>
        <v>UTV (4XX)</v>
      </c>
    </row>
    <row r="719" spans="1:79" s="39" customFormat="1" ht="15" customHeight="1">
      <c r="A719" s="23">
        <f t="shared" si="116"/>
        <v>717</v>
      </c>
      <c r="B719" s="4" t="s">
        <v>84</v>
      </c>
      <c r="C719" s="105" t="s">
        <v>1089</v>
      </c>
      <c r="D719" s="5" t="s">
        <v>6106</v>
      </c>
      <c r="E719" s="94" t="str">
        <f>CONCATENATE(LEFT(D719,5),VLOOKUP(CONCATENATE(N719,"x",O719),'PART NUMBER GUIDE'!$B$9:$C$45,2,FALSE),VLOOKUP(CONCATENATE(P719, V719), 'PART NUMBER GUIDE'!$Q$6:$R$84, 2, FALSE),VLOOKUP(Y719,'PART NUMBER GUIDE'!$J$8:$K$37,2, FALSE),IF(U719="N/A",IF(ABS(S719)&lt;10,"0"&amp;ABS(S719),ABS(S719)),CONCATENATE(LEFT(U719,1),RIGHT(U719,1))), F719, G719)</f>
        <v>MR40947046552</v>
      </c>
      <c r="F719" s="93"/>
      <c r="G719" s="93"/>
      <c r="H719" s="81" t="s">
        <v>2756</v>
      </c>
      <c r="I719" s="356">
        <v>43423</v>
      </c>
      <c r="J719" s="87" t="s">
        <v>1265</v>
      </c>
      <c r="K719" s="400">
        <v>213.5</v>
      </c>
      <c r="L719" s="95">
        <f t="shared" si="118"/>
        <v>213.5</v>
      </c>
      <c r="M719" s="402"/>
      <c r="N719" s="5">
        <v>14</v>
      </c>
      <c r="O719" s="79">
        <v>7</v>
      </c>
      <c r="P719" s="105" t="str">
        <f t="shared" si="120"/>
        <v>4x156</v>
      </c>
      <c r="Q719" s="5">
        <v>4</v>
      </c>
      <c r="R719" s="5">
        <v>156</v>
      </c>
      <c r="S719" s="5">
        <v>38</v>
      </c>
      <c r="T719" s="18">
        <v>5.5</v>
      </c>
      <c r="U719" s="5" t="s">
        <v>186</v>
      </c>
      <c r="V719" s="18">
        <v>132</v>
      </c>
      <c r="W719" s="8">
        <v>14.4</v>
      </c>
      <c r="X719" s="52">
        <v>1600</v>
      </c>
      <c r="Y719" s="81" t="s">
        <v>2309</v>
      </c>
      <c r="Z719" s="81" t="s">
        <v>3002</v>
      </c>
      <c r="AA719" s="369" t="str">
        <f t="shared" si="121"/>
        <v>14x7, 4x156, 38 OS</v>
      </c>
      <c r="AB719" s="2" t="s">
        <v>4282</v>
      </c>
      <c r="AC719" s="92">
        <f>_xlfn.IFNA(VLOOKUP(AB719,ACCESSORIES!F:K,6,FALSE),"N/A")</f>
        <v>22</v>
      </c>
      <c r="AD719" s="89" t="s">
        <v>85</v>
      </c>
      <c r="AE719" s="89" t="s">
        <v>85</v>
      </c>
      <c r="AF719" s="82" t="s">
        <v>85</v>
      </c>
      <c r="AG719" s="2" t="s">
        <v>85</v>
      </c>
      <c r="AH719" s="9" t="str">
        <f>_xlfn.IFNA(VLOOKUP(AG719,ACCESSORIES!F:K,6,FALSE),"N/A")</f>
        <v>N/A</v>
      </c>
      <c r="AI719" s="83" t="s">
        <v>266</v>
      </c>
      <c r="AJ719" s="83" t="s">
        <v>85</v>
      </c>
      <c r="AK719" s="3" t="s">
        <v>85</v>
      </c>
      <c r="AL719" s="83" t="s">
        <v>85</v>
      </c>
      <c r="AM719" s="83">
        <v>14.1</v>
      </c>
      <c r="AN719" s="83">
        <v>180</v>
      </c>
      <c r="AO719" s="26">
        <v>3</v>
      </c>
      <c r="AP719" s="26">
        <v>7</v>
      </c>
      <c r="AQ719" s="26">
        <v>10</v>
      </c>
      <c r="AR719" s="26">
        <v>3</v>
      </c>
      <c r="AS719" s="26">
        <v>163</v>
      </c>
      <c r="AT719" s="26">
        <v>156</v>
      </c>
      <c r="AU719" s="86">
        <v>115</v>
      </c>
      <c r="AV719" s="55">
        <v>39</v>
      </c>
      <c r="AW719" s="55">
        <v>39</v>
      </c>
      <c r="AX719" s="55">
        <v>33</v>
      </c>
      <c r="AY719" s="3" t="s">
        <v>85</v>
      </c>
      <c r="AZ719" s="104" t="str">
        <f>_xlfn.IFNA(VLOOKUP(AY719,ACCESSORIES!F:K,6,FALSE),"N/A")</f>
        <v>N/A</v>
      </c>
      <c r="BA719" s="3" t="s">
        <v>85</v>
      </c>
      <c r="BB719" s="104" t="str">
        <f>_xlfn.IFNA(VLOOKUP(BA719,ACCESSORIES!F:K,6,FALSE),"N/A")</f>
        <v>N/A</v>
      </c>
      <c r="BC719" s="79">
        <v>17.3</v>
      </c>
      <c r="BD719" s="57">
        <v>16.899999999999999</v>
      </c>
      <c r="BE719" s="57">
        <v>16.899999999999999</v>
      </c>
      <c r="BF719" s="57">
        <v>9.6999999999999993</v>
      </c>
      <c r="BG719" s="5">
        <v>48</v>
      </c>
      <c r="BH719" s="122" t="s">
        <v>3551</v>
      </c>
      <c r="BI719" s="51" t="s">
        <v>4217</v>
      </c>
      <c r="BJ719" s="83" t="s">
        <v>5302</v>
      </c>
      <c r="BK719" s="83" t="s">
        <v>4233</v>
      </c>
      <c r="BL719" s="83" t="s">
        <v>5817</v>
      </c>
      <c r="BM719" s="83" t="s">
        <v>2887</v>
      </c>
      <c r="BN719" s="83" t="s">
        <v>5815</v>
      </c>
      <c r="BO719" s="83" t="s">
        <v>5816</v>
      </c>
      <c r="BP719" s="83"/>
      <c r="BQ719" s="83"/>
      <c r="BR719" s="83"/>
      <c r="BS719" s="83"/>
      <c r="BT719" s="351" t="s">
        <v>4435</v>
      </c>
      <c r="BU719" s="363" t="s">
        <v>4434</v>
      </c>
      <c r="BV719" s="351" t="s">
        <v>4437</v>
      </c>
      <c r="BW719" s="363" t="s">
        <v>4436</v>
      </c>
      <c r="BX719" s="96" t="str">
        <f t="shared" si="117"/>
        <v>MR409 Bead Grip, 14x7, 5+2/+38mm Offset, 4x156, 132mm Centerbore, Matte Black</v>
      </c>
      <c r="BY719" s="83" t="s">
        <v>4044</v>
      </c>
      <c r="BZ719" s="83" t="s">
        <v>4045</v>
      </c>
      <c r="CA719" s="83" t="str">
        <f t="shared" si="119"/>
        <v>UTV (4XX)</v>
      </c>
    </row>
    <row r="720" spans="1:79" s="39" customFormat="1" ht="15" customHeight="1">
      <c r="A720" s="23">
        <f t="shared" si="116"/>
        <v>718</v>
      </c>
      <c r="B720" s="4" t="s">
        <v>84</v>
      </c>
      <c r="C720" s="105" t="s">
        <v>1089</v>
      </c>
      <c r="D720" s="5" t="s">
        <v>6106</v>
      </c>
      <c r="E720" s="94" t="str">
        <f>CONCATENATE(LEFT(D720,5),VLOOKUP(CONCATENATE(N720,"x",O720),'PART NUMBER GUIDE'!$B$9:$C$45,2,FALSE),VLOOKUP(CONCATENATE(P720, V720), 'PART NUMBER GUIDE'!$Q$6:$R$84, 2, FALSE),VLOOKUP(Y720,'PART NUMBER GUIDE'!$J$8:$K$37,2, FALSE),IF(U720="N/A",IF(ABS(S720)&lt;10,"0"&amp;ABS(S720),ABS(S720)),CONCATENATE(LEFT(U720,1),RIGHT(U720,1))), F720, G720)</f>
        <v>MR40947046452</v>
      </c>
      <c r="F720" s="93"/>
      <c r="G720" s="93"/>
      <c r="H720" s="81" t="s">
        <v>2757</v>
      </c>
      <c r="I720" s="356">
        <v>43423</v>
      </c>
      <c r="J720" s="87" t="s">
        <v>1265</v>
      </c>
      <c r="K720" s="400">
        <v>213.5</v>
      </c>
      <c r="L720" s="95">
        <f t="shared" si="118"/>
        <v>213.5</v>
      </c>
      <c r="M720" s="402"/>
      <c r="N720" s="5">
        <v>14</v>
      </c>
      <c r="O720" s="79">
        <v>7</v>
      </c>
      <c r="P720" s="105" t="str">
        <f t="shared" si="120"/>
        <v>4x156</v>
      </c>
      <c r="Q720" s="5">
        <v>4</v>
      </c>
      <c r="R720" s="5">
        <v>156</v>
      </c>
      <c r="S720" s="5">
        <v>38</v>
      </c>
      <c r="T720" s="18">
        <v>5.5</v>
      </c>
      <c r="U720" s="5" t="s">
        <v>186</v>
      </c>
      <c r="V720" s="18">
        <v>132</v>
      </c>
      <c r="W720" s="8">
        <v>14.3</v>
      </c>
      <c r="X720" s="52">
        <v>1600</v>
      </c>
      <c r="Y720" s="81" t="s">
        <v>2746</v>
      </c>
      <c r="Z720" s="81" t="s">
        <v>3006</v>
      </c>
      <c r="AA720" s="369" t="str">
        <f t="shared" si="121"/>
        <v>14x7, 4x156, 38 OS</v>
      </c>
      <c r="AB720" s="2" t="s">
        <v>4282</v>
      </c>
      <c r="AC720" s="92">
        <f>_xlfn.IFNA(VLOOKUP(AB720,ACCESSORIES!F:K,6,FALSE),"N/A")</f>
        <v>22</v>
      </c>
      <c r="AD720" s="89" t="s">
        <v>85</v>
      </c>
      <c r="AE720" s="89" t="s">
        <v>85</v>
      </c>
      <c r="AF720" s="82" t="s">
        <v>85</v>
      </c>
      <c r="AG720" s="2" t="s">
        <v>85</v>
      </c>
      <c r="AH720" s="9" t="str">
        <f>_xlfn.IFNA(VLOOKUP(AG720,ACCESSORIES!F:K,6,FALSE),"N/A")</f>
        <v>N/A</v>
      </c>
      <c r="AI720" s="83" t="s">
        <v>266</v>
      </c>
      <c r="AJ720" s="83" t="s">
        <v>85</v>
      </c>
      <c r="AK720" s="3" t="s">
        <v>85</v>
      </c>
      <c r="AL720" s="83" t="s">
        <v>85</v>
      </c>
      <c r="AM720" s="83">
        <v>14.1</v>
      </c>
      <c r="AN720" s="83">
        <v>180</v>
      </c>
      <c r="AO720" s="26">
        <v>3</v>
      </c>
      <c r="AP720" s="26">
        <v>7</v>
      </c>
      <c r="AQ720" s="26">
        <v>10</v>
      </c>
      <c r="AR720" s="26">
        <v>3</v>
      </c>
      <c r="AS720" s="26">
        <v>163</v>
      </c>
      <c r="AT720" s="26">
        <v>156</v>
      </c>
      <c r="AU720" s="86">
        <v>115</v>
      </c>
      <c r="AV720" s="55">
        <v>39</v>
      </c>
      <c r="AW720" s="55">
        <v>39</v>
      </c>
      <c r="AX720" s="55">
        <v>33</v>
      </c>
      <c r="AY720" s="3" t="s">
        <v>85</v>
      </c>
      <c r="AZ720" s="104" t="str">
        <f>_xlfn.IFNA(VLOOKUP(AY720,ACCESSORIES!F:K,6,FALSE),"N/A")</f>
        <v>N/A</v>
      </c>
      <c r="BA720" s="3" t="s">
        <v>85</v>
      </c>
      <c r="BB720" s="104" t="str">
        <f>_xlfn.IFNA(VLOOKUP(BA720,ACCESSORIES!F:K,6,FALSE),"N/A")</f>
        <v>N/A</v>
      </c>
      <c r="BC720" s="79">
        <v>17.23</v>
      </c>
      <c r="BD720" s="57">
        <v>16.899999999999999</v>
      </c>
      <c r="BE720" s="57">
        <v>16.899999999999999</v>
      </c>
      <c r="BF720" s="57">
        <v>9.6999999999999993</v>
      </c>
      <c r="BG720" s="5">
        <v>48</v>
      </c>
      <c r="BH720" s="122" t="s">
        <v>3551</v>
      </c>
      <c r="BI720" s="51" t="s">
        <v>4217</v>
      </c>
      <c r="BJ720" s="83" t="s">
        <v>5302</v>
      </c>
      <c r="BK720" s="83" t="s">
        <v>4233</v>
      </c>
      <c r="BL720" s="83" t="s">
        <v>5817</v>
      </c>
      <c r="BM720" s="83" t="s">
        <v>2887</v>
      </c>
      <c r="BN720" s="83" t="s">
        <v>5815</v>
      </c>
      <c r="BO720" s="83" t="s">
        <v>5816</v>
      </c>
      <c r="BP720" s="83"/>
      <c r="BQ720" s="83"/>
      <c r="BR720" s="83"/>
      <c r="BS720" s="83"/>
      <c r="BT720" s="351" t="s">
        <v>4439</v>
      </c>
      <c r="BU720" s="363" t="s">
        <v>4438</v>
      </c>
      <c r="BV720" s="351" t="s">
        <v>4441</v>
      </c>
      <c r="BW720" s="363" t="s">
        <v>4440</v>
      </c>
      <c r="BX720" s="96" t="str">
        <f t="shared" si="117"/>
        <v>MR409 Bead Grip, 14x7, 5+2/+38mm Offset, 4x156, 132mm Centerbore, Steel Grey</v>
      </c>
      <c r="BY720" s="83" t="s">
        <v>4044</v>
      </c>
      <c r="BZ720" s="83" t="s">
        <v>4045</v>
      </c>
      <c r="CA720" s="83" t="str">
        <f t="shared" si="119"/>
        <v>UTV (4XX)</v>
      </c>
    </row>
    <row r="721" spans="1:79" s="39" customFormat="1" ht="15" customHeight="1">
      <c r="A721" s="23">
        <f t="shared" si="116"/>
        <v>719</v>
      </c>
      <c r="B721" s="4" t="s">
        <v>84</v>
      </c>
      <c r="C721" s="105" t="s">
        <v>1089</v>
      </c>
      <c r="D721" s="5" t="s">
        <v>6106</v>
      </c>
      <c r="E721" s="94" t="str">
        <f>CONCATENATE(LEFT(D721,5),VLOOKUP(CONCATENATE(N721,"x",O721),'PART NUMBER GUIDE'!$B$9:$C$45,2,FALSE),VLOOKUP(CONCATENATE(P721, V721), 'PART NUMBER GUIDE'!$Q$6:$R$84, 2, FALSE),VLOOKUP(Y721,'PART NUMBER GUIDE'!$J$8:$K$37,2, FALSE),IF(U721="N/A",IF(ABS(S721)&lt;10,"0"&amp;ABS(S721),ABS(S721)),CONCATENATE(LEFT(U721,1),RIGHT(U721,1))), F721, G721)</f>
        <v>MR40957047543</v>
      </c>
      <c r="F721" s="93"/>
      <c r="G721" s="93"/>
      <c r="H721" s="81" t="s">
        <v>2758</v>
      </c>
      <c r="I721" s="356">
        <v>43423</v>
      </c>
      <c r="J721" s="87" t="s">
        <v>1265</v>
      </c>
      <c r="K721" s="400">
        <v>226.5</v>
      </c>
      <c r="L721" s="95">
        <f t="shared" si="118"/>
        <v>226.5</v>
      </c>
      <c r="M721" s="402"/>
      <c r="N721" s="5">
        <v>15</v>
      </c>
      <c r="O721" s="79">
        <v>7</v>
      </c>
      <c r="P721" s="105" t="str">
        <f t="shared" si="120"/>
        <v>4x136</v>
      </c>
      <c r="Q721" s="5">
        <v>4</v>
      </c>
      <c r="R721" s="5">
        <v>136</v>
      </c>
      <c r="S721" s="5">
        <v>13</v>
      </c>
      <c r="T721" s="18">
        <v>4.5</v>
      </c>
      <c r="U721" s="5" t="s">
        <v>189</v>
      </c>
      <c r="V721" s="18">
        <v>106.25</v>
      </c>
      <c r="W721" s="8">
        <v>15.58</v>
      </c>
      <c r="X721" s="52">
        <v>1600</v>
      </c>
      <c r="Y721" s="81" t="s">
        <v>2309</v>
      </c>
      <c r="Z721" s="81" t="s">
        <v>3002</v>
      </c>
      <c r="AA721" s="369" t="str">
        <f t="shared" si="121"/>
        <v>15x7, 4x136, 13 OS</v>
      </c>
      <c r="AB721" s="2" t="s">
        <v>4285</v>
      </c>
      <c r="AC721" s="92">
        <f>_xlfn.IFNA(VLOOKUP(AB721,ACCESSORIES!F:K,6,FALSE),"N/A")</f>
        <v>22</v>
      </c>
      <c r="AD721" s="89" t="s">
        <v>85</v>
      </c>
      <c r="AE721" s="89" t="s">
        <v>85</v>
      </c>
      <c r="AF721" s="82" t="s">
        <v>85</v>
      </c>
      <c r="AG721" s="2" t="s">
        <v>85</v>
      </c>
      <c r="AH721" s="9" t="str">
        <f>_xlfn.IFNA(VLOOKUP(AG721,ACCESSORIES!F:K,6,FALSE),"N/A")</f>
        <v>N/A</v>
      </c>
      <c r="AI721" s="83" t="s">
        <v>266</v>
      </c>
      <c r="AJ721" s="83" t="s">
        <v>85</v>
      </c>
      <c r="AK721" s="3" t="s">
        <v>85</v>
      </c>
      <c r="AL721" s="83" t="s">
        <v>85</v>
      </c>
      <c r="AM721" s="83">
        <v>14.1</v>
      </c>
      <c r="AN721" s="83">
        <v>180</v>
      </c>
      <c r="AO721" s="26">
        <v>3</v>
      </c>
      <c r="AP721" s="26">
        <v>7</v>
      </c>
      <c r="AQ721" s="26">
        <v>15</v>
      </c>
      <c r="AR721" s="26">
        <v>10</v>
      </c>
      <c r="AS721" s="26">
        <v>171</v>
      </c>
      <c r="AT721" s="26">
        <v>166</v>
      </c>
      <c r="AU721" s="86">
        <v>96</v>
      </c>
      <c r="AV721" s="55">
        <v>40</v>
      </c>
      <c r="AW721" s="55">
        <v>40</v>
      </c>
      <c r="AX721" s="55">
        <v>56</v>
      </c>
      <c r="AY721" s="3" t="s">
        <v>85</v>
      </c>
      <c r="AZ721" s="104" t="str">
        <f>_xlfn.IFNA(VLOOKUP(AY721,ACCESSORIES!F:K,6,FALSE),"N/A")</f>
        <v>N/A</v>
      </c>
      <c r="BA721" s="3" t="s">
        <v>85</v>
      </c>
      <c r="BB721" s="104" t="str">
        <f>_xlfn.IFNA(VLOOKUP(BA721,ACCESSORIES!F:K,6,FALSE),"N/A")</f>
        <v>N/A</v>
      </c>
      <c r="BC721" s="79">
        <v>19.579999999999998</v>
      </c>
      <c r="BD721" s="57">
        <v>17.7</v>
      </c>
      <c r="BE721" s="57">
        <v>17.7</v>
      </c>
      <c r="BF721" s="57">
        <v>9.6</v>
      </c>
      <c r="BG721" s="5">
        <v>48</v>
      </c>
      <c r="BH721" s="122" t="s">
        <v>3551</v>
      </c>
      <c r="BI721" s="51" t="s">
        <v>4217</v>
      </c>
      <c r="BJ721" s="83" t="s">
        <v>5302</v>
      </c>
      <c r="BK721" s="83" t="s">
        <v>4233</v>
      </c>
      <c r="BL721" s="83" t="s">
        <v>5817</v>
      </c>
      <c r="BM721" s="83" t="s">
        <v>2887</v>
      </c>
      <c r="BN721" s="83" t="s">
        <v>5815</v>
      </c>
      <c r="BO721" s="83" t="s">
        <v>5816</v>
      </c>
      <c r="BP721" s="83"/>
      <c r="BQ721" s="83"/>
      <c r="BR721" s="83"/>
      <c r="BS721" s="83"/>
      <c r="BT721" s="351" t="s">
        <v>4435</v>
      </c>
      <c r="BU721" s="363" t="s">
        <v>4434</v>
      </c>
      <c r="BV721" s="351" t="s">
        <v>4437</v>
      </c>
      <c r="BW721" s="363" t="s">
        <v>4436</v>
      </c>
      <c r="BX721" s="96" t="str">
        <f t="shared" si="117"/>
        <v>MR409 Bead Grip, 15x7, 4+3/+13mm Offset, 4x136, 106.25mm Centerbore, Matte Black</v>
      </c>
      <c r="BY721" s="83" t="s">
        <v>4044</v>
      </c>
      <c r="BZ721" s="83" t="s">
        <v>4045</v>
      </c>
      <c r="CA721" s="83" t="str">
        <f t="shared" si="119"/>
        <v>UTV (4XX)</v>
      </c>
    </row>
    <row r="722" spans="1:79" s="39" customFormat="1" ht="15" customHeight="1">
      <c r="A722" s="23">
        <f t="shared" si="116"/>
        <v>720</v>
      </c>
      <c r="B722" s="4" t="s">
        <v>84</v>
      </c>
      <c r="C722" s="105" t="s">
        <v>1089</v>
      </c>
      <c r="D722" s="5" t="s">
        <v>6106</v>
      </c>
      <c r="E722" s="94" t="str">
        <f>CONCATENATE(LEFT(D722,5),VLOOKUP(CONCATENATE(N722,"x",O722),'PART NUMBER GUIDE'!$B$9:$C$45,2,FALSE),VLOOKUP(CONCATENATE(P722, V722), 'PART NUMBER GUIDE'!$Q$6:$R$84, 2, FALSE),VLOOKUP(Y722,'PART NUMBER GUIDE'!$J$8:$K$37,2, FALSE),IF(U722="N/A",IF(ABS(S722)&lt;10,"0"&amp;ABS(S722),ABS(S722)),CONCATENATE(LEFT(U722,1),RIGHT(U722,1))), F722, G722)</f>
        <v>MR40957047443</v>
      </c>
      <c r="F722" s="93"/>
      <c r="G722" s="93"/>
      <c r="H722" s="81" t="s">
        <v>2759</v>
      </c>
      <c r="I722" s="356">
        <v>43423</v>
      </c>
      <c r="J722" s="43" t="s">
        <v>4038</v>
      </c>
      <c r="K722" s="400">
        <v>226.5</v>
      </c>
      <c r="L722" s="95" t="str">
        <f t="shared" si="118"/>
        <v/>
      </c>
      <c r="M722" s="402"/>
      <c r="N722" s="5">
        <v>15</v>
      </c>
      <c r="O722" s="79">
        <v>7</v>
      </c>
      <c r="P722" s="105" t="str">
        <f t="shared" si="120"/>
        <v>4x136</v>
      </c>
      <c r="Q722" s="5">
        <v>4</v>
      </c>
      <c r="R722" s="5">
        <v>136</v>
      </c>
      <c r="S722" s="5">
        <v>13</v>
      </c>
      <c r="T722" s="18">
        <v>4.5</v>
      </c>
      <c r="U722" s="5" t="s">
        <v>189</v>
      </c>
      <c r="V722" s="18">
        <v>106.25</v>
      </c>
      <c r="W722" s="8">
        <v>15.58</v>
      </c>
      <c r="X722" s="52">
        <v>1600</v>
      </c>
      <c r="Y722" s="81" t="s">
        <v>2746</v>
      </c>
      <c r="Z722" s="81" t="s">
        <v>3006</v>
      </c>
      <c r="AA722" s="369" t="str">
        <f t="shared" si="121"/>
        <v>15x7, 4x136, 13 OS</v>
      </c>
      <c r="AB722" s="2" t="s">
        <v>4285</v>
      </c>
      <c r="AC722" s="92">
        <f>_xlfn.IFNA(VLOOKUP(AB722,ACCESSORIES!F:K,6,FALSE),"N/A")</f>
        <v>22</v>
      </c>
      <c r="AD722" s="89" t="s">
        <v>85</v>
      </c>
      <c r="AE722" s="89" t="s">
        <v>85</v>
      </c>
      <c r="AF722" s="82" t="s">
        <v>85</v>
      </c>
      <c r="AG722" s="2" t="s">
        <v>85</v>
      </c>
      <c r="AH722" s="9" t="str">
        <f>_xlfn.IFNA(VLOOKUP(AG722,ACCESSORIES!F:K,6,FALSE),"N/A")</f>
        <v>N/A</v>
      </c>
      <c r="AI722" s="83" t="s">
        <v>266</v>
      </c>
      <c r="AJ722" s="83" t="s">
        <v>85</v>
      </c>
      <c r="AK722" s="3" t="s">
        <v>85</v>
      </c>
      <c r="AL722" s="83" t="s">
        <v>85</v>
      </c>
      <c r="AM722" s="83">
        <v>14.1</v>
      </c>
      <c r="AN722" s="83">
        <v>180</v>
      </c>
      <c r="AO722" s="26">
        <v>3</v>
      </c>
      <c r="AP722" s="26">
        <v>7</v>
      </c>
      <c r="AQ722" s="26">
        <v>15</v>
      </c>
      <c r="AR722" s="26">
        <v>10</v>
      </c>
      <c r="AS722" s="26">
        <v>171</v>
      </c>
      <c r="AT722" s="26">
        <v>166</v>
      </c>
      <c r="AU722" s="86">
        <v>96</v>
      </c>
      <c r="AV722" s="55">
        <v>40</v>
      </c>
      <c r="AW722" s="55">
        <v>40</v>
      </c>
      <c r="AX722" s="55">
        <v>56</v>
      </c>
      <c r="AY722" s="3" t="s">
        <v>85</v>
      </c>
      <c r="AZ722" s="104" t="str">
        <f>_xlfn.IFNA(VLOOKUP(AY722,ACCESSORIES!F:K,6,FALSE),"N/A")</f>
        <v>N/A</v>
      </c>
      <c r="BA722" s="3" t="s">
        <v>85</v>
      </c>
      <c r="BB722" s="104" t="str">
        <f>_xlfn.IFNA(VLOOKUP(BA722,ACCESSORIES!F:K,6,FALSE),"N/A")</f>
        <v>N/A</v>
      </c>
      <c r="BC722" s="79">
        <v>19.690000000000001</v>
      </c>
      <c r="BD722" s="57">
        <v>17.7</v>
      </c>
      <c r="BE722" s="57">
        <v>17.7</v>
      </c>
      <c r="BF722" s="57">
        <v>9.6</v>
      </c>
      <c r="BG722" s="5">
        <v>48</v>
      </c>
      <c r="BH722" s="122" t="s">
        <v>3551</v>
      </c>
      <c r="BI722" s="51" t="s">
        <v>4217</v>
      </c>
      <c r="BJ722" s="83" t="s">
        <v>5302</v>
      </c>
      <c r="BK722" s="83" t="s">
        <v>4233</v>
      </c>
      <c r="BL722" s="83" t="s">
        <v>5817</v>
      </c>
      <c r="BM722" s="83" t="s">
        <v>2887</v>
      </c>
      <c r="BN722" s="83" t="s">
        <v>5815</v>
      </c>
      <c r="BO722" s="83" t="s">
        <v>5816</v>
      </c>
      <c r="BP722" s="83"/>
      <c r="BQ722" s="83"/>
      <c r="BR722" s="83"/>
      <c r="BS722" s="83"/>
      <c r="BT722" s="351" t="s">
        <v>4439</v>
      </c>
      <c r="BU722" s="363" t="s">
        <v>4438</v>
      </c>
      <c r="BV722" s="351" t="s">
        <v>4441</v>
      </c>
      <c r="BW722" s="363" t="s">
        <v>4440</v>
      </c>
      <c r="BX722" s="96" t="str">
        <f t="shared" si="117"/>
        <v>CLOSEOUT - MR409 Bead Grip, 15x7, 4+3/+13mm Offset, 4x136, 106.25mm Centerbore, Steel Grey</v>
      </c>
      <c r="BY722" s="83" t="s">
        <v>4044</v>
      </c>
      <c r="BZ722" s="83" t="s">
        <v>4045</v>
      </c>
      <c r="CA722" s="83" t="str">
        <f t="shared" si="119"/>
        <v>UTV (4XX)</v>
      </c>
    </row>
    <row r="723" spans="1:79" s="39" customFormat="1" ht="15" customHeight="1">
      <c r="A723" s="23">
        <f t="shared" si="116"/>
        <v>721</v>
      </c>
      <c r="B723" s="4" t="s">
        <v>84</v>
      </c>
      <c r="C723" s="105" t="s">
        <v>1089</v>
      </c>
      <c r="D723" s="5" t="s">
        <v>6106</v>
      </c>
      <c r="E723" s="94" t="str">
        <f>CONCATENATE(LEFT(D723,5),VLOOKUP(CONCATENATE(N723,"x",O723),'PART NUMBER GUIDE'!$B$9:$C$45,2,FALSE),VLOOKUP(CONCATENATE(P723, V723), 'PART NUMBER GUIDE'!$Q$6:$R$84, 2, FALSE),VLOOKUP(Y723,'PART NUMBER GUIDE'!$J$8:$K$37,2, FALSE),IF(U723="N/A",IF(ABS(S723)&lt;10,"0"&amp;ABS(S723),ABS(S723)),CONCATENATE(LEFT(U723,1),RIGHT(U723,1))), F723, G723)</f>
        <v>MR40957046543</v>
      </c>
      <c r="F723" s="93"/>
      <c r="G723" s="93"/>
      <c r="H723" s="81" t="s">
        <v>2760</v>
      </c>
      <c r="I723" s="356">
        <v>43423</v>
      </c>
      <c r="J723" s="87" t="s">
        <v>1265</v>
      </c>
      <c r="K723" s="400">
        <v>226.5</v>
      </c>
      <c r="L723" s="95">
        <f t="shared" si="118"/>
        <v>226.5</v>
      </c>
      <c r="M723" s="402"/>
      <c r="N723" s="5">
        <v>15</v>
      </c>
      <c r="O723" s="79">
        <v>7</v>
      </c>
      <c r="P723" s="105" t="str">
        <f t="shared" si="120"/>
        <v>4x156</v>
      </c>
      <c r="Q723" s="5">
        <v>4</v>
      </c>
      <c r="R723" s="5">
        <v>156</v>
      </c>
      <c r="S723" s="5">
        <v>13</v>
      </c>
      <c r="T723" s="18">
        <v>4.5</v>
      </c>
      <c r="U723" s="5" t="s">
        <v>189</v>
      </c>
      <c r="V723" s="18">
        <v>132</v>
      </c>
      <c r="W723" s="8">
        <v>15.51</v>
      </c>
      <c r="X723" s="52">
        <v>1600</v>
      </c>
      <c r="Y723" s="81" t="s">
        <v>2309</v>
      </c>
      <c r="Z723" s="81" t="s">
        <v>3002</v>
      </c>
      <c r="AA723" s="369" t="str">
        <f t="shared" si="121"/>
        <v>15x7, 4x156, 13 OS</v>
      </c>
      <c r="AB723" s="2" t="s">
        <v>4282</v>
      </c>
      <c r="AC723" s="92">
        <f>_xlfn.IFNA(VLOOKUP(AB723,ACCESSORIES!F:K,6,FALSE),"N/A")</f>
        <v>22</v>
      </c>
      <c r="AD723" s="89" t="s">
        <v>85</v>
      </c>
      <c r="AE723" s="89" t="s">
        <v>85</v>
      </c>
      <c r="AF723" s="82" t="s">
        <v>85</v>
      </c>
      <c r="AG723" s="2" t="s">
        <v>85</v>
      </c>
      <c r="AH723" s="9" t="str">
        <f>_xlfn.IFNA(VLOOKUP(AG723,ACCESSORIES!F:K,6,FALSE),"N/A")</f>
        <v>N/A</v>
      </c>
      <c r="AI723" s="83" t="s">
        <v>266</v>
      </c>
      <c r="AJ723" s="83" t="s">
        <v>85</v>
      </c>
      <c r="AK723" s="3" t="s">
        <v>85</v>
      </c>
      <c r="AL723" s="83" t="s">
        <v>85</v>
      </c>
      <c r="AM723" s="83">
        <v>14.1</v>
      </c>
      <c r="AN723" s="83">
        <v>180</v>
      </c>
      <c r="AO723" s="26">
        <v>3</v>
      </c>
      <c r="AP723" s="26">
        <v>7</v>
      </c>
      <c r="AQ723" s="26">
        <v>15</v>
      </c>
      <c r="AR723" s="26">
        <v>10</v>
      </c>
      <c r="AS723" s="26">
        <v>171</v>
      </c>
      <c r="AT723" s="26">
        <v>166</v>
      </c>
      <c r="AU723" s="86">
        <v>115</v>
      </c>
      <c r="AV723" s="55">
        <v>40</v>
      </c>
      <c r="AW723" s="55">
        <v>40</v>
      </c>
      <c r="AX723" s="55">
        <v>56</v>
      </c>
      <c r="AY723" s="3" t="s">
        <v>85</v>
      </c>
      <c r="AZ723" s="104" t="str">
        <f>_xlfn.IFNA(VLOOKUP(AY723,ACCESSORIES!F:K,6,FALSE),"N/A")</f>
        <v>N/A</v>
      </c>
      <c r="BA723" s="3" t="s">
        <v>85</v>
      </c>
      <c r="BB723" s="104" t="str">
        <f>_xlfn.IFNA(VLOOKUP(BA723,ACCESSORIES!F:K,6,FALSE),"N/A")</f>
        <v>N/A</v>
      </c>
      <c r="BC723" s="79">
        <v>19.690000000000001</v>
      </c>
      <c r="BD723" s="57">
        <v>17.7</v>
      </c>
      <c r="BE723" s="57">
        <v>17.7</v>
      </c>
      <c r="BF723" s="57">
        <v>9.6</v>
      </c>
      <c r="BG723" s="5">
        <v>48</v>
      </c>
      <c r="BH723" s="122" t="s">
        <v>3551</v>
      </c>
      <c r="BI723" s="51" t="s">
        <v>4217</v>
      </c>
      <c r="BJ723" s="83" t="s">
        <v>5302</v>
      </c>
      <c r="BK723" s="83" t="s">
        <v>4233</v>
      </c>
      <c r="BL723" s="83" t="s">
        <v>5817</v>
      </c>
      <c r="BM723" s="83" t="s">
        <v>2887</v>
      </c>
      <c r="BN723" s="83" t="s">
        <v>5815</v>
      </c>
      <c r="BO723" s="83" t="s">
        <v>5816</v>
      </c>
      <c r="BP723" s="83"/>
      <c r="BQ723" s="83"/>
      <c r="BR723" s="83"/>
      <c r="BS723" s="83"/>
      <c r="BT723" s="351" t="s">
        <v>4435</v>
      </c>
      <c r="BU723" s="363" t="s">
        <v>4434</v>
      </c>
      <c r="BV723" s="351" t="s">
        <v>4437</v>
      </c>
      <c r="BW723" s="363" t="s">
        <v>4436</v>
      </c>
      <c r="BX723" s="96" t="str">
        <f t="shared" si="117"/>
        <v>MR409 Bead Grip, 15x7, 4+3/+13mm Offset, 4x156, 132mm Centerbore, Matte Black</v>
      </c>
      <c r="BY723" s="83" t="s">
        <v>4044</v>
      </c>
      <c r="BZ723" s="83" t="s">
        <v>4045</v>
      </c>
      <c r="CA723" s="83" t="str">
        <f t="shared" si="119"/>
        <v>UTV (4XX)</v>
      </c>
    </row>
    <row r="724" spans="1:79" s="39" customFormat="1" ht="15" customHeight="1">
      <c r="A724" s="23">
        <f t="shared" si="116"/>
        <v>722</v>
      </c>
      <c r="B724" s="4" t="s">
        <v>84</v>
      </c>
      <c r="C724" s="105" t="s">
        <v>1089</v>
      </c>
      <c r="D724" s="5" t="s">
        <v>6106</v>
      </c>
      <c r="E724" s="94" t="str">
        <f>CONCATENATE(LEFT(D724,5),VLOOKUP(CONCATENATE(N724,"x",O724),'PART NUMBER GUIDE'!$B$9:$C$45,2,FALSE),VLOOKUP(CONCATENATE(P724, V724), 'PART NUMBER GUIDE'!$Q$6:$R$84, 2, FALSE),VLOOKUP(Y724,'PART NUMBER GUIDE'!$J$8:$K$37,2, FALSE),IF(U724="N/A",IF(ABS(S724)&lt;10,"0"&amp;ABS(S724),ABS(S724)),CONCATENATE(LEFT(U724,1),RIGHT(U724,1))), F724, G724)</f>
        <v>MR40957046443</v>
      </c>
      <c r="F724" s="93"/>
      <c r="G724" s="93"/>
      <c r="H724" s="81" t="s">
        <v>2761</v>
      </c>
      <c r="I724" s="356">
        <v>43423</v>
      </c>
      <c r="J724" s="87" t="s">
        <v>1265</v>
      </c>
      <c r="K724" s="400">
        <v>226.5</v>
      </c>
      <c r="L724" s="95">
        <f t="shared" si="118"/>
        <v>226.5</v>
      </c>
      <c r="M724" s="402"/>
      <c r="N724" s="5">
        <v>15</v>
      </c>
      <c r="O724" s="79">
        <v>7</v>
      </c>
      <c r="P724" s="105" t="str">
        <f t="shared" si="120"/>
        <v>4x156</v>
      </c>
      <c r="Q724" s="5">
        <v>4</v>
      </c>
      <c r="R724" s="5">
        <v>156</v>
      </c>
      <c r="S724" s="5">
        <v>13</v>
      </c>
      <c r="T724" s="18">
        <v>4.5</v>
      </c>
      <c r="U724" s="5" t="s">
        <v>189</v>
      </c>
      <c r="V724" s="18">
        <v>132</v>
      </c>
      <c r="W724" s="8">
        <v>15.5</v>
      </c>
      <c r="X724" s="52">
        <v>1600</v>
      </c>
      <c r="Y724" s="81" t="s">
        <v>2746</v>
      </c>
      <c r="Z724" s="81" t="s">
        <v>3006</v>
      </c>
      <c r="AA724" s="369" t="str">
        <f t="shared" si="121"/>
        <v>15x7, 4x156, 13 OS</v>
      </c>
      <c r="AB724" s="2" t="s">
        <v>4282</v>
      </c>
      <c r="AC724" s="92">
        <f>_xlfn.IFNA(VLOOKUP(AB724,ACCESSORIES!F:K,6,FALSE),"N/A")</f>
        <v>22</v>
      </c>
      <c r="AD724" s="89" t="s">
        <v>85</v>
      </c>
      <c r="AE724" s="89" t="s">
        <v>85</v>
      </c>
      <c r="AF724" s="82" t="s">
        <v>85</v>
      </c>
      <c r="AG724" s="2" t="s">
        <v>85</v>
      </c>
      <c r="AH724" s="9" t="str">
        <f>_xlfn.IFNA(VLOOKUP(AG724,ACCESSORIES!F:K,6,FALSE),"N/A")</f>
        <v>N/A</v>
      </c>
      <c r="AI724" s="83" t="s">
        <v>266</v>
      </c>
      <c r="AJ724" s="83" t="s">
        <v>85</v>
      </c>
      <c r="AK724" s="3" t="s">
        <v>85</v>
      </c>
      <c r="AL724" s="83" t="s">
        <v>85</v>
      </c>
      <c r="AM724" s="83">
        <v>14.1</v>
      </c>
      <c r="AN724" s="83">
        <v>180</v>
      </c>
      <c r="AO724" s="26">
        <v>3</v>
      </c>
      <c r="AP724" s="26">
        <v>7</v>
      </c>
      <c r="AQ724" s="26">
        <v>15</v>
      </c>
      <c r="AR724" s="26">
        <v>10</v>
      </c>
      <c r="AS724" s="26">
        <v>171</v>
      </c>
      <c r="AT724" s="26">
        <v>166</v>
      </c>
      <c r="AU724" s="86">
        <v>115</v>
      </c>
      <c r="AV724" s="55">
        <v>40</v>
      </c>
      <c r="AW724" s="55">
        <v>40</v>
      </c>
      <c r="AX724" s="55">
        <v>56</v>
      </c>
      <c r="AY724" s="3" t="s">
        <v>85</v>
      </c>
      <c r="AZ724" s="104" t="str">
        <f>_xlfn.IFNA(VLOOKUP(AY724,ACCESSORIES!F:K,6,FALSE),"N/A")</f>
        <v>N/A</v>
      </c>
      <c r="BA724" s="3" t="s">
        <v>85</v>
      </c>
      <c r="BB724" s="104" t="str">
        <f>_xlfn.IFNA(VLOOKUP(BA724,ACCESSORIES!F:K,6,FALSE),"N/A")</f>
        <v>N/A</v>
      </c>
      <c r="BC724" s="79">
        <v>18.7</v>
      </c>
      <c r="BD724" s="57">
        <v>17.7</v>
      </c>
      <c r="BE724" s="57">
        <v>17.7</v>
      </c>
      <c r="BF724" s="57">
        <v>9.6</v>
      </c>
      <c r="BG724" s="5">
        <v>48</v>
      </c>
      <c r="BH724" s="122" t="s">
        <v>3551</v>
      </c>
      <c r="BI724" s="51" t="s">
        <v>4217</v>
      </c>
      <c r="BJ724" s="83" t="s">
        <v>5302</v>
      </c>
      <c r="BK724" s="83" t="s">
        <v>4233</v>
      </c>
      <c r="BL724" s="83" t="s">
        <v>5817</v>
      </c>
      <c r="BM724" s="83" t="s">
        <v>2887</v>
      </c>
      <c r="BN724" s="83" t="s">
        <v>5815</v>
      </c>
      <c r="BO724" s="83" t="s">
        <v>5816</v>
      </c>
      <c r="BP724" s="83"/>
      <c r="BQ724" s="83"/>
      <c r="BR724" s="83"/>
      <c r="BS724" s="83"/>
      <c r="BT724" s="351" t="s">
        <v>4439</v>
      </c>
      <c r="BU724" s="363" t="s">
        <v>4438</v>
      </c>
      <c r="BV724" s="351" t="s">
        <v>4441</v>
      </c>
      <c r="BW724" s="363" t="s">
        <v>4440</v>
      </c>
      <c r="BX724" s="96" t="str">
        <f t="shared" si="117"/>
        <v>MR409 Bead Grip, 15x7, 4+3/+13mm Offset, 4x156, 132mm Centerbore, Steel Grey</v>
      </c>
      <c r="BY724" s="83" t="s">
        <v>4044</v>
      </c>
      <c r="BZ724" s="83" t="s">
        <v>4045</v>
      </c>
      <c r="CA724" s="83" t="str">
        <f t="shared" si="119"/>
        <v>UTV (4XX)</v>
      </c>
    </row>
    <row r="725" spans="1:79" s="39" customFormat="1" ht="15" customHeight="1">
      <c r="A725" s="23">
        <f t="shared" si="116"/>
        <v>723</v>
      </c>
      <c r="B725" s="4" t="s">
        <v>84</v>
      </c>
      <c r="C725" s="105" t="s">
        <v>1089</v>
      </c>
      <c r="D725" s="5" t="s">
        <v>6106</v>
      </c>
      <c r="E725" s="94" t="str">
        <f>CONCATENATE(LEFT(D725,5),VLOOKUP(CONCATENATE(N725,"x",O725),'PART NUMBER GUIDE'!$B$9:$C$45,2,FALSE),VLOOKUP(CONCATENATE(P725, V725), 'PART NUMBER GUIDE'!$Q$6:$R$84, 2, FALSE),VLOOKUP(Y725,'PART NUMBER GUIDE'!$J$8:$K$37,2, FALSE),IF(U725="N/A",IF(ABS(S725)&lt;10,"0"&amp;ABS(S725),ABS(S725)),CONCATENATE(LEFT(U725,1),RIGHT(U725,1))), F725, G725)</f>
        <v>MR40957047552</v>
      </c>
      <c r="F725" s="93"/>
      <c r="G725" s="93"/>
      <c r="H725" s="81" t="s">
        <v>2762</v>
      </c>
      <c r="I725" s="356">
        <v>43423</v>
      </c>
      <c r="J725" s="87" t="s">
        <v>1265</v>
      </c>
      <c r="K725" s="400">
        <v>226.5</v>
      </c>
      <c r="L725" s="95">
        <f t="shared" si="118"/>
        <v>226.5</v>
      </c>
      <c r="M725" s="402"/>
      <c r="N725" s="5">
        <v>15</v>
      </c>
      <c r="O725" s="79">
        <v>7</v>
      </c>
      <c r="P725" s="105" t="str">
        <f t="shared" si="120"/>
        <v>4x136</v>
      </c>
      <c r="Q725" s="5">
        <v>4</v>
      </c>
      <c r="R725" s="5">
        <v>136</v>
      </c>
      <c r="S725" s="5">
        <v>38</v>
      </c>
      <c r="T725" s="18">
        <v>5.5</v>
      </c>
      <c r="U725" s="5" t="s">
        <v>186</v>
      </c>
      <c r="V725" s="18">
        <v>106.25</v>
      </c>
      <c r="W725" s="8">
        <v>16.02</v>
      </c>
      <c r="X725" s="52">
        <v>1600</v>
      </c>
      <c r="Y725" s="81" t="s">
        <v>2309</v>
      </c>
      <c r="Z725" s="81" t="s">
        <v>3002</v>
      </c>
      <c r="AA725" s="369" t="str">
        <f t="shared" si="121"/>
        <v>15x7, 4x136, 38 OS</v>
      </c>
      <c r="AB725" s="2" t="s">
        <v>4285</v>
      </c>
      <c r="AC725" s="92">
        <f>_xlfn.IFNA(VLOOKUP(AB725,ACCESSORIES!F:K,6,FALSE),"N/A")</f>
        <v>22</v>
      </c>
      <c r="AD725" s="89" t="s">
        <v>85</v>
      </c>
      <c r="AE725" s="89" t="s">
        <v>85</v>
      </c>
      <c r="AF725" s="82" t="s">
        <v>85</v>
      </c>
      <c r="AG725" s="2" t="s">
        <v>85</v>
      </c>
      <c r="AH725" s="9" t="str">
        <f>_xlfn.IFNA(VLOOKUP(AG725,ACCESSORIES!F:K,6,FALSE),"N/A")</f>
        <v>N/A</v>
      </c>
      <c r="AI725" s="83" t="s">
        <v>266</v>
      </c>
      <c r="AJ725" s="83" t="s">
        <v>85</v>
      </c>
      <c r="AK725" s="3" t="s">
        <v>85</v>
      </c>
      <c r="AL725" s="83" t="s">
        <v>85</v>
      </c>
      <c r="AM725" s="83">
        <v>14.1</v>
      </c>
      <c r="AN725" s="83">
        <v>180</v>
      </c>
      <c r="AO725" s="26">
        <v>3</v>
      </c>
      <c r="AP725" s="26">
        <v>8</v>
      </c>
      <c r="AQ725" s="26">
        <v>14</v>
      </c>
      <c r="AR725" s="26">
        <v>7</v>
      </c>
      <c r="AS725" s="26">
        <v>168</v>
      </c>
      <c r="AT725" s="26">
        <v>166</v>
      </c>
      <c r="AU725" s="86">
        <v>96</v>
      </c>
      <c r="AV725" s="55">
        <v>39</v>
      </c>
      <c r="AW725" s="55">
        <v>39</v>
      </c>
      <c r="AX725" s="55">
        <v>35</v>
      </c>
      <c r="AY725" s="3" t="s">
        <v>85</v>
      </c>
      <c r="AZ725" s="104" t="str">
        <f>_xlfn.IFNA(VLOOKUP(AY725,ACCESSORIES!F:K,6,FALSE),"N/A")</f>
        <v>N/A</v>
      </c>
      <c r="BA725" s="3" t="s">
        <v>85</v>
      </c>
      <c r="BB725" s="104" t="str">
        <f>_xlfn.IFNA(VLOOKUP(BA725,ACCESSORIES!F:K,6,FALSE),"N/A")</f>
        <v>N/A</v>
      </c>
      <c r="BC725" s="79">
        <v>20.32</v>
      </c>
      <c r="BD725" s="57">
        <v>17.7</v>
      </c>
      <c r="BE725" s="57">
        <v>17.7</v>
      </c>
      <c r="BF725" s="57">
        <v>9.6</v>
      </c>
      <c r="BG725" s="5">
        <v>48</v>
      </c>
      <c r="BH725" s="122" t="s">
        <v>3551</v>
      </c>
      <c r="BI725" s="51" t="s">
        <v>4217</v>
      </c>
      <c r="BJ725" s="83" t="s">
        <v>5302</v>
      </c>
      <c r="BK725" s="83" t="s">
        <v>4233</v>
      </c>
      <c r="BL725" s="83" t="s">
        <v>5817</v>
      </c>
      <c r="BM725" s="83" t="s">
        <v>2887</v>
      </c>
      <c r="BN725" s="83" t="s">
        <v>5815</v>
      </c>
      <c r="BO725" s="83" t="s">
        <v>5816</v>
      </c>
      <c r="BP725" s="83"/>
      <c r="BQ725" s="83"/>
      <c r="BR725" s="83"/>
      <c r="BS725" s="83"/>
      <c r="BT725" s="351" t="s">
        <v>4435</v>
      </c>
      <c r="BU725" s="363" t="s">
        <v>4434</v>
      </c>
      <c r="BV725" s="351" t="s">
        <v>4437</v>
      </c>
      <c r="BW725" s="363" t="s">
        <v>4436</v>
      </c>
      <c r="BX725" s="96" t="str">
        <f t="shared" si="117"/>
        <v>MR409 Bead Grip, 15x7, 5+2/+38mm Offset, 4x136, 106.25mm Centerbore, Matte Black</v>
      </c>
      <c r="BY725" s="83" t="s">
        <v>4044</v>
      </c>
      <c r="BZ725" s="83" t="s">
        <v>4045</v>
      </c>
      <c r="CA725" s="83" t="str">
        <f t="shared" si="119"/>
        <v>UTV (4XX)</v>
      </c>
    </row>
    <row r="726" spans="1:79" s="39" customFormat="1" ht="15" customHeight="1">
      <c r="A726" s="23">
        <f t="shared" si="116"/>
        <v>724</v>
      </c>
      <c r="B726" s="4" t="s">
        <v>84</v>
      </c>
      <c r="C726" s="105" t="s">
        <v>1089</v>
      </c>
      <c r="D726" s="5" t="s">
        <v>6106</v>
      </c>
      <c r="E726" s="94" t="str">
        <f>CONCATENATE(LEFT(D726,5),VLOOKUP(CONCATENATE(N726,"x",O726),'PART NUMBER GUIDE'!$B$9:$C$45,2,FALSE),VLOOKUP(CONCATENATE(P726, V726), 'PART NUMBER GUIDE'!$Q$6:$R$84, 2, FALSE),VLOOKUP(Y726,'PART NUMBER GUIDE'!$J$8:$K$37,2, FALSE),IF(U726="N/A",IF(ABS(S726)&lt;10,"0"&amp;ABS(S726),ABS(S726)),CONCATENATE(LEFT(U726,1),RIGHT(U726,1))), F726, G726)</f>
        <v>MR40957047452</v>
      </c>
      <c r="F726" s="93"/>
      <c r="G726" s="93"/>
      <c r="H726" s="81" t="s">
        <v>2763</v>
      </c>
      <c r="I726" s="356">
        <v>43423</v>
      </c>
      <c r="J726" s="87" t="s">
        <v>1265</v>
      </c>
      <c r="K726" s="400">
        <v>226.5</v>
      </c>
      <c r="L726" s="95">
        <f t="shared" si="118"/>
        <v>226.5</v>
      </c>
      <c r="M726" s="402"/>
      <c r="N726" s="5">
        <v>15</v>
      </c>
      <c r="O726" s="79">
        <v>7</v>
      </c>
      <c r="P726" s="105" t="str">
        <f t="shared" si="120"/>
        <v>4x136</v>
      </c>
      <c r="Q726" s="5">
        <v>4</v>
      </c>
      <c r="R726" s="5">
        <v>136</v>
      </c>
      <c r="S726" s="5">
        <v>38</v>
      </c>
      <c r="T726" s="18">
        <v>5.5</v>
      </c>
      <c r="U726" s="5" t="s">
        <v>186</v>
      </c>
      <c r="V726" s="18">
        <v>106.25</v>
      </c>
      <c r="W726" s="8">
        <v>16.239999999999998</v>
      </c>
      <c r="X726" s="52">
        <v>1600</v>
      </c>
      <c r="Y726" s="81" t="s">
        <v>2746</v>
      </c>
      <c r="Z726" s="81" t="s">
        <v>3006</v>
      </c>
      <c r="AA726" s="369" t="str">
        <f t="shared" si="121"/>
        <v>15x7, 4x136, 38 OS</v>
      </c>
      <c r="AB726" s="2" t="s">
        <v>4285</v>
      </c>
      <c r="AC726" s="92">
        <f>_xlfn.IFNA(VLOOKUP(AB726,ACCESSORIES!F:K,6,FALSE),"N/A")</f>
        <v>22</v>
      </c>
      <c r="AD726" s="89" t="s">
        <v>85</v>
      </c>
      <c r="AE726" s="89" t="s">
        <v>85</v>
      </c>
      <c r="AF726" s="82" t="s">
        <v>85</v>
      </c>
      <c r="AG726" s="2" t="s">
        <v>85</v>
      </c>
      <c r="AH726" s="9" t="str">
        <f>_xlfn.IFNA(VLOOKUP(AG726,ACCESSORIES!F:K,6,FALSE),"N/A")</f>
        <v>N/A</v>
      </c>
      <c r="AI726" s="83" t="s">
        <v>266</v>
      </c>
      <c r="AJ726" s="83" t="s">
        <v>85</v>
      </c>
      <c r="AK726" s="3" t="s">
        <v>85</v>
      </c>
      <c r="AL726" s="83" t="s">
        <v>85</v>
      </c>
      <c r="AM726" s="83">
        <v>14.1</v>
      </c>
      <c r="AN726" s="83">
        <v>180</v>
      </c>
      <c r="AO726" s="26">
        <v>3</v>
      </c>
      <c r="AP726" s="26">
        <v>8</v>
      </c>
      <c r="AQ726" s="26">
        <v>14</v>
      </c>
      <c r="AR726" s="26">
        <v>7</v>
      </c>
      <c r="AS726" s="26">
        <v>168</v>
      </c>
      <c r="AT726" s="26">
        <v>166</v>
      </c>
      <c r="AU726" s="86">
        <v>96</v>
      </c>
      <c r="AV726" s="55">
        <v>39</v>
      </c>
      <c r="AW726" s="55">
        <v>39</v>
      </c>
      <c r="AX726" s="55">
        <v>35</v>
      </c>
      <c r="AY726" s="3" t="s">
        <v>85</v>
      </c>
      <c r="AZ726" s="104" t="str">
        <f>_xlfn.IFNA(VLOOKUP(AY726,ACCESSORIES!F:K,6,FALSE),"N/A")</f>
        <v>N/A</v>
      </c>
      <c r="BA726" s="3" t="s">
        <v>85</v>
      </c>
      <c r="BB726" s="104" t="str">
        <f>_xlfn.IFNA(VLOOKUP(BA726,ACCESSORIES!F:K,6,FALSE),"N/A")</f>
        <v>N/A</v>
      </c>
      <c r="BC726" s="79">
        <v>20.21</v>
      </c>
      <c r="BD726" s="57">
        <v>17.7</v>
      </c>
      <c r="BE726" s="57">
        <v>17.7</v>
      </c>
      <c r="BF726" s="57">
        <v>9.6</v>
      </c>
      <c r="BG726" s="5">
        <v>48</v>
      </c>
      <c r="BH726" s="122" t="s">
        <v>3551</v>
      </c>
      <c r="BI726" s="51" t="s">
        <v>4217</v>
      </c>
      <c r="BJ726" s="83" t="s">
        <v>5302</v>
      </c>
      <c r="BK726" s="83" t="s">
        <v>4233</v>
      </c>
      <c r="BL726" s="83" t="s">
        <v>5817</v>
      </c>
      <c r="BM726" s="83" t="s">
        <v>2887</v>
      </c>
      <c r="BN726" s="83" t="s">
        <v>5815</v>
      </c>
      <c r="BO726" s="83" t="s">
        <v>5816</v>
      </c>
      <c r="BP726" s="83"/>
      <c r="BQ726" s="83"/>
      <c r="BR726" s="83"/>
      <c r="BS726" s="83"/>
      <c r="BT726" s="351" t="s">
        <v>4439</v>
      </c>
      <c r="BU726" s="363" t="s">
        <v>4438</v>
      </c>
      <c r="BV726" s="351" t="s">
        <v>4441</v>
      </c>
      <c r="BW726" s="363" t="s">
        <v>4440</v>
      </c>
      <c r="BX726" s="96" t="str">
        <f t="shared" si="117"/>
        <v>MR409 Bead Grip, 15x7, 5+2/+38mm Offset, 4x136, 106.25mm Centerbore, Steel Grey</v>
      </c>
      <c r="BY726" s="83" t="s">
        <v>4044</v>
      </c>
      <c r="BZ726" s="83" t="s">
        <v>4045</v>
      </c>
      <c r="CA726" s="83" t="str">
        <f t="shared" si="119"/>
        <v>UTV (4XX)</v>
      </c>
    </row>
    <row r="727" spans="1:79" s="39" customFormat="1" ht="15" customHeight="1">
      <c r="A727" s="23">
        <f t="shared" si="116"/>
        <v>725</v>
      </c>
      <c r="B727" s="4" t="s">
        <v>84</v>
      </c>
      <c r="C727" s="105" t="s">
        <v>1089</v>
      </c>
      <c r="D727" s="5" t="s">
        <v>6106</v>
      </c>
      <c r="E727" s="94" t="str">
        <f>CONCATENATE(LEFT(D727,5),VLOOKUP(CONCATENATE(N727,"x",O727),'PART NUMBER GUIDE'!$B$9:$C$45,2,FALSE),VLOOKUP(CONCATENATE(P727, V727), 'PART NUMBER GUIDE'!$Q$6:$R$84, 2, FALSE),VLOOKUP(Y727,'PART NUMBER GUIDE'!$J$8:$K$37,2, FALSE),IF(U727="N/A",IF(ABS(S727)&lt;10,"0"&amp;ABS(S727),ABS(S727)),CONCATENATE(LEFT(U727,1),RIGHT(U727,1))), F727, G727)</f>
        <v>MR40957046552</v>
      </c>
      <c r="F727" s="93"/>
      <c r="G727" s="93"/>
      <c r="H727" s="81" t="s">
        <v>2764</v>
      </c>
      <c r="I727" s="356">
        <v>43423</v>
      </c>
      <c r="J727" s="87" t="s">
        <v>1265</v>
      </c>
      <c r="K727" s="400">
        <v>226.5</v>
      </c>
      <c r="L727" s="95">
        <f t="shared" si="118"/>
        <v>226.5</v>
      </c>
      <c r="M727" s="402"/>
      <c r="N727" s="5">
        <v>15</v>
      </c>
      <c r="O727" s="79">
        <v>7</v>
      </c>
      <c r="P727" s="105" t="str">
        <f t="shared" si="120"/>
        <v>4x156</v>
      </c>
      <c r="Q727" s="5">
        <v>4</v>
      </c>
      <c r="R727" s="5">
        <v>156</v>
      </c>
      <c r="S727" s="5">
        <v>38</v>
      </c>
      <c r="T727" s="18">
        <v>5.5</v>
      </c>
      <c r="U727" s="5" t="s">
        <v>186</v>
      </c>
      <c r="V727" s="18">
        <v>132</v>
      </c>
      <c r="W727" s="8">
        <v>15.69</v>
      </c>
      <c r="X727" s="52">
        <v>1600</v>
      </c>
      <c r="Y727" s="81" t="s">
        <v>2309</v>
      </c>
      <c r="Z727" s="81" t="s">
        <v>3002</v>
      </c>
      <c r="AA727" s="369" t="str">
        <f t="shared" si="121"/>
        <v>15x7, 4x156, 38 OS</v>
      </c>
      <c r="AB727" s="2" t="s">
        <v>4282</v>
      </c>
      <c r="AC727" s="92">
        <f>_xlfn.IFNA(VLOOKUP(AB727,ACCESSORIES!F:K,6,FALSE),"N/A")</f>
        <v>22</v>
      </c>
      <c r="AD727" s="89" t="s">
        <v>85</v>
      </c>
      <c r="AE727" s="89" t="s">
        <v>85</v>
      </c>
      <c r="AF727" s="82" t="s">
        <v>85</v>
      </c>
      <c r="AG727" s="2" t="s">
        <v>85</v>
      </c>
      <c r="AH727" s="9" t="str">
        <f>_xlfn.IFNA(VLOOKUP(AG727,ACCESSORIES!F:K,6,FALSE),"N/A")</f>
        <v>N/A</v>
      </c>
      <c r="AI727" s="83" t="s">
        <v>266</v>
      </c>
      <c r="AJ727" s="83" t="s">
        <v>85</v>
      </c>
      <c r="AK727" s="3" t="s">
        <v>85</v>
      </c>
      <c r="AL727" s="83" t="s">
        <v>85</v>
      </c>
      <c r="AM727" s="83">
        <v>14.1</v>
      </c>
      <c r="AN727" s="83">
        <v>180</v>
      </c>
      <c r="AO727" s="26">
        <v>3</v>
      </c>
      <c r="AP727" s="26">
        <v>8</v>
      </c>
      <c r="AQ727" s="26">
        <v>14</v>
      </c>
      <c r="AR727" s="26">
        <v>7</v>
      </c>
      <c r="AS727" s="26">
        <v>168</v>
      </c>
      <c r="AT727" s="26">
        <v>166</v>
      </c>
      <c r="AU727" s="86">
        <v>115</v>
      </c>
      <c r="AV727" s="55">
        <v>40</v>
      </c>
      <c r="AW727" s="55">
        <v>40</v>
      </c>
      <c r="AX727" s="55">
        <v>35</v>
      </c>
      <c r="AY727" s="3" t="s">
        <v>85</v>
      </c>
      <c r="AZ727" s="104" t="str">
        <f>_xlfn.IFNA(VLOOKUP(AY727,ACCESSORIES!F:K,6,FALSE),"N/A")</f>
        <v>N/A</v>
      </c>
      <c r="BA727" s="3" t="s">
        <v>85</v>
      </c>
      <c r="BB727" s="104" t="str">
        <f>_xlfn.IFNA(VLOOKUP(BA727,ACCESSORIES!F:K,6,FALSE),"N/A")</f>
        <v>N/A</v>
      </c>
      <c r="BC727" s="79">
        <v>19.989999999999998</v>
      </c>
      <c r="BD727" s="57">
        <v>17.7</v>
      </c>
      <c r="BE727" s="57">
        <v>17.7</v>
      </c>
      <c r="BF727" s="57">
        <v>9.6</v>
      </c>
      <c r="BG727" s="5">
        <v>48</v>
      </c>
      <c r="BH727" s="122" t="s">
        <v>3551</v>
      </c>
      <c r="BI727" s="51" t="s">
        <v>4217</v>
      </c>
      <c r="BJ727" s="83" t="s">
        <v>5302</v>
      </c>
      <c r="BK727" s="83" t="s">
        <v>4233</v>
      </c>
      <c r="BL727" s="83" t="s">
        <v>5817</v>
      </c>
      <c r="BM727" s="83" t="s">
        <v>2887</v>
      </c>
      <c r="BN727" s="83" t="s">
        <v>5815</v>
      </c>
      <c r="BO727" s="83" t="s">
        <v>5816</v>
      </c>
      <c r="BP727" s="83"/>
      <c r="BQ727" s="83"/>
      <c r="BR727" s="83"/>
      <c r="BS727" s="83"/>
      <c r="BT727" s="351" t="s">
        <v>4435</v>
      </c>
      <c r="BU727" s="363" t="s">
        <v>4434</v>
      </c>
      <c r="BV727" s="351" t="s">
        <v>4437</v>
      </c>
      <c r="BW727" s="363" t="s">
        <v>4436</v>
      </c>
      <c r="BX727" s="96" t="str">
        <f t="shared" si="117"/>
        <v>MR409 Bead Grip, 15x7, 5+2/+38mm Offset, 4x156, 132mm Centerbore, Matte Black</v>
      </c>
      <c r="BY727" s="83" t="s">
        <v>4044</v>
      </c>
      <c r="BZ727" s="83" t="s">
        <v>4045</v>
      </c>
      <c r="CA727" s="83" t="str">
        <f t="shared" si="119"/>
        <v>UTV (4XX)</v>
      </c>
    </row>
    <row r="728" spans="1:79" s="39" customFormat="1" ht="15" customHeight="1">
      <c r="A728" s="23">
        <f t="shared" si="116"/>
        <v>726</v>
      </c>
      <c r="B728" s="4" t="s">
        <v>84</v>
      </c>
      <c r="C728" s="105" t="s">
        <v>1089</v>
      </c>
      <c r="D728" s="5" t="s">
        <v>6106</v>
      </c>
      <c r="E728" s="94" t="str">
        <f>CONCATENATE(LEFT(D728,5),VLOOKUP(CONCATENATE(N728,"x",O728),'PART NUMBER GUIDE'!$B$9:$C$45,2,FALSE),VLOOKUP(CONCATENATE(P728, V728), 'PART NUMBER GUIDE'!$Q$6:$R$84, 2, FALSE),VLOOKUP(Y728,'PART NUMBER GUIDE'!$J$8:$K$37,2, FALSE),IF(U728="N/A",IF(ABS(S728)&lt;10,"0"&amp;ABS(S728),ABS(S728)),CONCATENATE(LEFT(U728,1),RIGHT(U728,1))), F728, G728)</f>
        <v>MR40957046452</v>
      </c>
      <c r="F728" s="93"/>
      <c r="G728" s="93"/>
      <c r="H728" s="81" t="s">
        <v>2765</v>
      </c>
      <c r="I728" s="356">
        <v>43423</v>
      </c>
      <c r="J728" s="87" t="s">
        <v>1265</v>
      </c>
      <c r="K728" s="400">
        <v>226.5</v>
      </c>
      <c r="L728" s="95">
        <f t="shared" si="118"/>
        <v>226.5</v>
      </c>
      <c r="M728" s="402"/>
      <c r="N728" s="5">
        <v>15</v>
      </c>
      <c r="O728" s="79">
        <v>7</v>
      </c>
      <c r="P728" s="105" t="str">
        <f t="shared" si="120"/>
        <v>4x156</v>
      </c>
      <c r="Q728" s="5">
        <v>4</v>
      </c>
      <c r="R728" s="5">
        <v>156</v>
      </c>
      <c r="S728" s="5">
        <v>38</v>
      </c>
      <c r="T728" s="18">
        <v>5.5</v>
      </c>
      <c r="U728" s="5" t="s">
        <v>186</v>
      </c>
      <c r="V728" s="18">
        <v>132</v>
      </c>
      <c r="W728" s="8">
        <v>16</v>
      </c>
      <c r="X728" s="52">
        <v>1600</v>
      </c>
      <c r="Y728" s="81" t="s">
        <v>2746</v>
      </c>
      <c r="Z728" s="81" t="s">
        <v>3006</v>
      </c>
      <c r="AA728" s="369" t="str">
        <f t="shared" si="121"/>
        <v>15x7, 4x156, 38 OS</v>
      </c>
      <c r="AB728" s="2" t="s">
        <v>4282</v>
      </c>
      <c r="AC728" s="92">
        <f>_xlfn.IFNA(VLOOKUP(AB728,ACCESSORIES!F:K,6,FALSE),"N/A")</f>
        <v>22</v>
      </c>
      <c r="AD728" s="89" t="s">
        <v>85</v>
      </c>
      <c r="AE728" s="89" t="s">
        <v>85</v>
      </c>
      <c r="AF728" s="82" t="s">
        <v>85</v>
      </c>
      <c r="AG728" s="2" t="s">
        <v>85</v>
      </c>
      <c r="AH728" s="9" t="str">
        <f>_xlfn.IFNA(VLOOKUP(AG728,ACCESSORIES!F:K,6,FALSE),"N/A")</f>
        <v>N/A</v>
      </c>
      <c r="AI728" s="83" t="s">
        <v>266</v>
      </c>
      <c r="AJ728" s="83" t="s">
        <v>85</v>
      </c>
      <c r="AK728" s="3" t="s">
        <v>85</v>
      </c>
      <c r="AL728" s="83" t="s">
        <v>85</v>
      </c>
      <c r="AM728" s="83">
        <v>14.1</v>
      </c>
      <c r="AN728" s="83">
        <v>180</v>
      </c>
      <c r="AO728" s="26">
        <v>3</v>
      </c>
      <c r="AP728" s="26">
        <v>8</v>
      </c>
      <c r="AQ728" s="26">
        <v>14</v>
      </c>
      <c r="AR728" s="26">
        <v>7</v>
      </c>
      <c r="AS728" s="26">
        <v>168</v>
      </c>
      <c r="AT728" s="26">
        <v>166</v>
      </c>
      <c r="AU728" s="86">
        <v>115</v>
      </c>
      <c r="AV728" s="55">
        <v>40</v>
      </c>
      <c r="AW728" s="55">
        <v>40</v>
      </c>
      <c r="AX728" s="55">
        <v>35</v>
      </c>
      <c r="AY728" s="3" t="s">
        <v>85</v>
      </c>
      <c r="AZ728" s="104" t="str">
        <f>_xlfn.IFNA(VLOOKUP(AY728,ACCESSORIES!F:K,6,FALSE),"N/A")</f>
        <v>N/A</v>
      </c>
      <c r="BA728" s="3" t="s">
        <v>85</v>
      </c>
      <c r="BB728" s="104" t="str">
        <f>_xlfn.IFNA(VLOOKUP(BA728,ACCESSORIES!F:K,6,FALSE),"N/A")</f>
        <v>N/A</v>
      </c>
      <c r="BC728" s="79">
        <v>19</v>
      </c>
      <c r="BD728" s="57">
        <v>17.7</v>
      </c>
      <c r="BE728" s="57">
        <v>17.7</v>
      </c>
      <c r="BF728" s="57">
        <v>9.6</v>
      </c>
      <c r="BG728" s="5">
        <v>48</v>
      </c>
      <c r="BH728" s="122" t="s">
        <v>3551</v>
      </c>
      <c r="BI728" s="51" t="s">
        <v>4217</v>
      </c>
      <c r="BJ728" s="83" t="s">
        <v>5302</v>
      </c>
      <c r="BK728" s="83" t="s">
        <v>4233</v>
      </c>
      <c r="BL728" s="83" t="s">
        <v>5817</v>
      </c>
      <c r="BM728" s="83" t="s">
        <v>2887</v>
      </c>
      <c r="BN728" s="83" t="s">
        <v>5815</v>
      </c>
      <c r="BO728" s="83" t="s">
        <v>5816</v>
      </c>
      <c r="BP728" s="83"/>
      <c r="BQ728" s="83"/>
      <c r="BR728" s="83"/>
      <c r="BS728" s="83"/>
      <c r="BT728" s="351" t="s">
        <v>4439</v>
      </c>
      <c r="BU728" s="363" t="s">
        <v>4438</v>
      </c>
      <c r="BV728" s="351" t="s">
        <v>4441</v>
      </c>
      <c r="BW728" s="363" t="s">
        <v>4440</v>
      </c>
      <c r="BX728" s="96" t="str">
        <f t="shared" si="117"/>
        <v>MR409 Bead Grip, 15x7, 5+2/+38mm Offset, 4x156, 132mm Centerbore, Steel Grey</v>
      </c>
      <c r="BY728" s="83" t="s">
        <v>4044</v>
      </c>
      <c r="BZ728" s="83" t="s">
        <v>4045</v>
      </c>
      <c r="CA728" s="83" t="str">
        <f t="shared" si="119"/>
        <v>UTV (4XX)</v>
      </c>
    </row>
    <row r="729" spans="1:79" s="39" customFormat="1" ht="15" customHeight="1">
      <c r="A729" s="23">
        <f t="shared" si="116"/>
        <v>727</v>
      </c>
      <c r="B729" s="4" t="s">
        <v>84</v>
      </c>
      <c r="C729" s="105" t="s">
        <v>1089</v>
      </c>
      <c r="D729" s="5" t="s">
        <v>6106</v>
      </c>
      <c r="E729" s="94" t="str">
        <f>CONCATENATE(LEFT(D729,5),VLOOKUP(CONCATENATE(N729,"x",O729),'PART NUMBER GUIDE'!$B$9:$C$45,2,FALSE),VLOOKUP(CONCATENATE(P729, V729), 'PART NUMBER GUIDE'!$Q$6:$R$84, 2, FALSE),VLOOKUP(Y729,'PART NUMBER GUIDE'!$J$8:$K$37,2, FALSE),IF(U729="N/A",IF(ABS(S729)&lt;10,"0"&amp;ABS(S729),ABS(S729)),CONCATENATE(LEFT(U729,1),RIGHT(U729,1))), F729, G729)</f>
        <v>MR40958047544</v>
      </c>
      <c r="F729" s="93"/>
      <c r="G729" s="93"/>
      <c r="H729" s="81" t="s">
        <v>2766</v>
      </c>
      <c r="I729" s="356">
        <v>43423</v>
      </c>
      <c r="J729" s="87" t="s">
        <v>1265</v>
      </c>
      <c r="K729" s="400">
        <v>240</v>
      </c>
      <c r="L729" s="95">
        <f t="shared" si="118"/>
        <v>240</v>
      </c>
      <c r="M729" s="402"/>
      <c r="N729" s="5">
        <v>15</v>
      </c>
      <c r="O729" s="79">
        <v>8</v>
      </c>
      <c r="P729" s="105" t="str">
        <f t="shared" si="120"/>
        <v>4x136</v>
      </c>
      <c r="Q729" s="5">
        <v>4</v>
      </c>
      <c r="R729" s="5">
        <v>136</v>
      </c>
      <c r="S729" s="5">
        <v>0</v>
      </c>
      <c r="T729" s="18">
        <v>4.5</v>
      </c>
      <c r="U729" s="5" t="s">
        <v>193</v>
      </c>
      <c r="V729" s="18">
        <v>106.25</v>
      </c>
      <c r="W729" s="8">
        <v>16.13</v>
      </c>
      <c r="X729" s="52">
        <v>1600</v>
      </c>
      <c r="Y729" s="81" t="s">
        <v>2309</v>
      </c>
      <c r="Z729" s="81" t="s">
        <v>3002</v>
      </c>
      <c r="AA729" s="369" t="str">
        <f t="shared" si="121"/>
        <v>15x8, 4x136, 0 OS</v>
      </c>
      <c r="AB729" s="2" t="s">
        <v>4285</v>
      </c>
      <c r="AC729" s="92">
        <f>_xlfn.IFNA(VLOOKUP(AB729,ACCESSORIES!F:K,6,FALSE),"N/A")</f>
        <v>22</v>
      </c>
      <c r="AD729" s="89" t="s">
        <v>85</v>
      </c>
      <c r="AE729" s="89" t="s">
        <v>85</v>
      </c>
      <c r="AF729" s="82" t="s">
        <v>85</v>
      </c>
      <c r="AG729" s="2" t="s">
        <v>85</v>
      </c>
      <c r="AH729" s="9" t="str">
        <f>_xlfn.IFNA(VLOOKUP(AG729,ACCESSORIES!F:K,6,FALSE),"N/A")</f>
        <v>N/A</v>
      </c>
      <c r="AI729" s="83" t="s">
        <v>266</v>
      </c>
      <c r="AJ729" s="83" t="s">
        <v>85</v>
      </c>
      <c r="AK729" s="3" t="s">
        <v>85</v>
      </c>
      <c r="AL729" s="83" t="s">
        <v>85</v>
      </c>
      <c r="AM729" s="83">
        <v>14.1</v>
      </c>
      <c r="AN729" s="83">
        <v>180</v>
      </c>
      <c r="AO729" s="26">
        <v>3</v>
      </c>
      <c r="AP729" s="26">
        <v>18</v>
      </c>
      <c r="AQ729" s="26">
        <v>28</v>
      </c>
      <c r="AR729" s="26">
        <v>24</v>
      </c>
      <c r="AS729" s="26">
        <v>174</v>
      </c>
      <c r="AT729" s="26">
        <v>167</v>
      </c>
      <c r="AU729" s="86">
        <v>96</v>
      </c>
      <c r="AV729" s="55">
        <v>37.799999999999997</v>
      </c>
      <c r="AW729" s="55">
        <v>38</v>
      </c>
      <c r="AX729" s="55">
        <v>68</v>
      </c>
      <c r="AY729" s="3" t="s">
        <v>85</v>
      </c>
      <c r="AZ729" s="104" t="str">
        <f>_xlfn.IFNA(VLOOKUP(AY729,ACCESSORIES!F:K,6,FALSE),"N/A")</f>
        <v>N/A</v>
      </c>
      <c r="BA729" s="3" t="s">
        <v>85</v>
      </c>
      <c r="BB729" s="104" t="str">
        <f>_xlfn.IFNA(VLOOKUP(BA729,ACCESSORIES!F:K,6,FALSE),"N/A")</f>
        <v>N/A</v>
      </c>
      <c r="BC729" s="79">
        <v>20.47</v>
      </c>
      <c r="BD729" s="57">
        <v>17.600000000000001</v>
      </c>
      <c r="BE729" s="57">
        <v>17.600000000000001</v>
      </c>
      <c r="BF729" s="57">
        <v>10.5</v>
      </c>
      <c r="BG729" s="5">
        <v>48</v>
      </c>
      <c r="BH729" s="122" t="s">
        <v>3551</v>
      </c>
      <c r="BI729" s="51" t="s">
        <v>4217</v>
      </c>
      <c r="BJ729" s="83" t="s">
        <v>5302</v>
      </c>
      <c r="BK729" s="83" t="s">
        <v>4233</v>
      </c>
      <c r="BL729" s="83" t="s">
        <v>5817</v>
      </c>
      <c r="BM729" s="83" t="s">
        <v>2887</v>
      </c>
      <c r="BN729" s="83" t="s">
        <v>5815</v>
      </c>
      <c r="BO729" s="83" t="s">
        <v>5816</v>
      </c>
      <c r="BP729" s="83"/>
      <c r="BQ729" s="83"/>
      <c r="BR729" s="83"/>
      <c r="BS729" s="83"/>
      <c r="BT729" s="351" t="s">
        <v>4435</v>
      </c>
      <c r="BU729" s="363" t="s">
        <v>4434</v>
      </c>
      <c r="BV729" s="351" t="s">
        <v>4437</v>
      </c>
      <c r="BW729" s="363" t="s">
        <v>4436</v>
      </c>
      <c r="BX729" s="96" t="str">
        <f t="shared" si="117"/>
        <v>MR409 Bead Grip, 15x8, 4+4/0mm Offset, 4x136, 106.25mm Centerbore, Matte Black</v>
      </c>
      <c r="BY729" s="83" t="s">
        <v>4044</v>
      </c>
      <c r="BZ729" s="83" t="s">
        <v>4045</v>
      </c>
      <c r="CA729" s="83" t="str">
        <f t="shared" si="119"/>
        <v>UTV (4XX)</v>
      </c>
    </row>
    <row r="730" spans="1:79" s="39" customFormat="1" ht="15" customHeight="1">
      <c r="A730" s="23">
        <f t="shared" si="116"/>
        <v>728</v>
      </c>
      <c r="B730" s="4" t="s">
        <v>84</v>
      </c>
      <c r="C730" s="105" t="s">
        <v>1089</v>
      </c>
      <c r="D730" s="5" t="s">
        <v>6106</v>
      </c>
      <c r="E730" s="94" t="str">
        <f>CONCATENATE(LEFT(D730,5),VLOOKUP(CONCATENATE(N730,"x",O730),'PART NUMBER GUIDE'!$B$9:$C$45,2,FALSE),VLOOKUP(CONCATENATE(P730, V730), 'PART NUMBER GUIDE'!$Q$6:$R$84, 2, FALSE),VLOOKUP(Y730,'PART NUMBER GUIDE'!$J$8:$K$37,2, FALSE),IF(U730="N/A",IF(ABS(S730)&lt;10,"0"&amp;ABS(S730),ABS(S730)),CONCATENATE(LEFT(U730,1),RIGHT(U730,1))), F730, G730)</f>
        <v>MR40958047444</v>
      </c>
      <c r="F730" s="93"/>
      <c r="G730" s="93"/>
      <c r="H730" s="81" t="s">
        <v>2767</v>
      </c>
      <c r="I730" s="356">
        <v>43423</v>
      </c>
      <c r="J730" s="87" t="s">
        <v>1265</v>
      </c>
      <c r="K730" s="400">
        <v>240</v>
      </c>
      <c r="L730" s="95">
        <f t="shared" si="118"/>
        <v>240</v>
      </c>
      <c r="M730" s="402"/>
      <c r="N730" s="5">
        <v>15</v>
      </c>
      <c r="O730" s="79">
        <v>8</v>
      </c>
      <c r="P730" s="105" t="str">
        <f t="shared" si="120"/>
        <v>4x136</v>
      </c>
      <c r="Q730" s="5">
        <v>4</v>
      </c>
      <c r="R730" s="5">
        <v>136</v>
      </c>
      <c r="S730" s="5">
        <v>0</v>
      </c>
      <c r="T730" s="18">
        <v>4.5</v>
      </c>
      <c r="U730" s="5" t="s">
        <v>193</v>
      </c>
      <c r="V730" s="18">
        <v>106.25</v>
      </c>
      <c r="W730" s="8">
        <v>16.239999999999998</v>
      </c>
      <c r="X730" s="52">
        <v>1600</v>
      </c>
      <c r="Y730" s="81" t="s">
        <v>2746</v>
      </c>
      <c r="Z730" s="81" t="s">
        <v>3006</v>
      </c>
      <c r="AA730" s="369" t="str">
        <f t="shared" si="121"/>
        <v>15x8, 4x136, 0 OS</v>
      </c>
      <c r="AB730" s="2" t="s">
        <v>4285</v>
      </c>
      <c r="AC730" s="92">
        <f>_xlfn.IFNA(VLOOKUP(AB730,ACCESSORIES!F:K,6,FALSE),"N/A")</f>
        <v>22</v>
      </c>
      <c r="AD730" s="89" t="s">
        <v>85</v>
      </c>
      <c r="AE730" s="89" t="s">
        <v>85</v>
      </c>
      <c r="AF730" s="82" t="s">
        <v>85</v>
      </c>
      <c r="AG730" s="2" t="s">
        <v>85</v>
      </c>
      <c r="AH730" s="9" t="str">
        <f>_xlfn.IFNA(VLOOKUP(AG730,ACCESSORIES!F:K,6,FALSE),"N/A")</f>
        <v>N/A</v>
      </c>
      <c r="AI730" s="83" t="s">
        <v>266</v>
      </c>
      <c r="AJ730" s="83" t="s">
        <v>85</v>
      </c>
      <c r="AK730" s="3" t="s">
        <v>85</v>
      </c>
      <c r="AL730" s="83" t="s">
        <v>85</v>
      </c>
      <c r="AM730" s="83">
        <v>14.1</v>
      </c>
      <c r="AN730" s="83">
        <v>180</v>
      </c>
      <c r="AO730" s="26">
        <v>3</v>
      </c>
      <c r="AP730" s="26">
        <v>18</v>
      </c>
      <c r="AQ730" s="26">
        <v>28</v>
      </c>
      <c r="AR730" s="26">
        <v>24</v>
      </c>
      <c r="AS730" s="26">
        <v>174</v>
      </c>
      <c r="AT730" s="26">
        <v>167</v>
      </c>
      <c r="AU730" s="86">
        <v>96</v>
      </c>
      <c r="AV730" s="55">
        <v>37.799999999999997</v>
      </c>
      <c r="AW730" s="55">
        <v>38</v>
      </c>
      <c r="AX730" s="55">
        <v>68</v>
      </c>
      <c r="AY730" s="3" t="s">
        <v>85</v>
      </c>
      <c r="AZ730" s="104" t="str">
        <f>_xlfn.IFNA(VLOOKUP(AY730,ACCESSORIES!F:K,6,FALSE),"N/A")</f>
        <v>N/A</v>
      </c>
      <c r="BA730" s="3" t="s">
        <v>85</v>
      </c>
      <c r="BB730" s="104" t="str">
        <f>_xlfn.IFNA(VLOOKUP(BA730,ACCESSORIES!F:K,6,FALSE),"N/A")</f>
        <v>N/A</v>
      </c>
      <c r="BC730" s="79">
        <v>20.21</v>
      </c>
      <c r="BD730" s="57">
        <v>17.600000000000001</v>
      </c>
      <c r="BE730" s="57">
        <v>17.600000000000001</v>
      </c>
      <c r="BF730" s="57">
        <v>10.5</v>
      </c>
      <c r="BG730" s="5">
        <v>48</v>
      </c>
      <c r="BH730" s="122" t="s">
        <v>3551</v>
      </c>
      <c r="BI730" s="51" t="s">
        <v>4217</v>
      </c>
      <c r="BJ730" s="83" t="s">
        <v>5302</v>
      </c>
      <c r="BK730" s="83" t="s">
        <v>4233</v>
      </c>
      <c r="BL730" s="83" t="s">
        <v>5817</v>
      </c>
      <c r="BM730" s="83" t="s">
        <v>2887</v>
      </c>
      <c r="BN730" s="83" t="s">
        <v>5815</v>
      </c>
      <c r="BO730" s="83" t="s">
        <v>5816</v>
      </c>
      <c r="BP730" s="83"/>
      <c r="BQ730" s="83"/>
      <c r="BR730" s="83"/>
      <c r="BS730" s="83"/>
      <c r="BT730" s="351" t="s">
        <v>4439</v>
      </c>
      <c r="BU730" s="363" t="s">
        <v>4438</v>
      </c>
      <c r="BV730" s="351" t="s">
        <v>4441</v>
      </c>
      <c r="BW730" s="363" t="s">
        <v>4440</v>
      </c>
      <c r="BX730" s="96" t="str">
        <f t="shared" si="117"/>
        <v>MR409 Bead Grip, 15x8, 4+4/0mm Offset, 4x136, 106.25mm Centerbore, Steel Grey</v>
      </c>
      <c r="BY730" s="83" t="s">
        <v>4044</v>
      </c>
      <c r="BZ730" s="83" t="s">
        <v>4045</v>
      </c>
      <c r="CA730" s="83" t="str">
        <f t="shared" si="119"/>
        <v>UTV (4XX)</v>
      </c>
    </row>
    <row r="731" spans="1:79" s="39" customFormat="1" ht="15" customHeight="1">
      <c r="A731" s="23">
        <f t="shared" ref="A731:A825" si="122">ROW(B731)-2</f>
        <v>729</v>
      </c>
      <c r="B731" s="4" t="s">
        <v>84</v>
      </c>
      <c r="C731" s="105" t="s">
        <v>1089</v>
      </c>
      <c r="D731" s="5" t="s">
        <v>6106</v>
      </c>
      <c r="E731" s="94" t="str">
        <f>CONCATENATE(LEFT(D731,5),VLOOKUP(CONCATENATE(N731,"x",O731),'PART NUMBER GUIDE'!$B$9:$C$45,2,FALSE),VLOOKUP(CONCATENATE(P731, V731), 'PART NUMBER GUIDE'!$Q$6:$R$84, 2, FALSE),VLOOKUP(Y731,'PART NUMBER GUIDE'!$J$8:$K$37,2, FALSE),IF(U731="N/A",IF(ABS(S731)&lt;10,"0"&amp;ABS(S731),ABS(S731)),CONCATENATE(LEFT(U731,1),RIGHT(U731,1))), F731, G731)</f>
        <v>MR40958046544</v>
      </c>
      <c r="F731" s="93"/>
      <c r="G731" s="93"/>
      <c r="H731" s="81" t="s">
        <v>2768</v>
      </c>
      <c r="I731" s="356">
        <v>43423</v>
      </c>
      <c r="J731" s="87" t="s">
        <v>1265</v>
      </c>
      <c r="K731" s="400">
        <v>240</v>
      </c>
      <c r="L731" s="95">
        <f t="shared" si="118"/>
        <v>240</v>
      </c>
      <c r="M731" s="402"/>
      <c r="N731" s="5">
        <v>15</v>
      </c>
      <c r="O731" s="79">
        <v>8</v>
      </c>
      <c r="P731" s="105" t="str">
        <f t="shared" si="120"/>
        <v>4x156</v>
      </c>
      <c r="Q731" s="5">
        <v>4</v>
      </c>
      <c r="R731" s="5">
        <v>156</v>
      </c>
      <c r="S731" s="5">
        <v>0</v>
      </c>
      <c r="T731" s="18">
        <v>4.5</v>
      </c>
      <c r="U731" s="5" t="s">
        <v>193</v>
      </c>
      <c r="V731" s="18">
        <v>132</v>
      </c>
      <c r="W731" s="8">
        <v>16.170000000000002</v>
      </c>
      <c r="X731" s="52">
        <v>1600</v>
      </c>
      <c r="Y731" s="81" t="s">
        <v>2309</v>
      </c>
      <c r="Z731" s="81" t="s">
        <v>3002</v>
      </c>
      <c r="AA731" s="369" t="str">
        <f t="shared" si="121"/>
        <v>15x8, 4x156, 0 OS</v>
      </c>
      <c r="AB731" s="2" t="s">
        <v>4282</v>
      </c>
      <c r="AC731" s="92">
        <f>_xlfn.IFNA(VLOOKUP(AB731,ACCESSORIES!F:K,6,FALSE),"N/A")</f>
        <v>22</v>
      </c>
      <c r="AD731" s="89" t="s">
        <v>85</v>
      </c>
      <c r="AE731" s="89" t="s">
        <v>85</v>
      </c>
      <c r="AF731" s="82" t="s">
        <v>85</v>
      </c>
      <c r="AG731" s="2" t="s">
        <v>85</v>
      </c>
      <c r="AH731" s="9" t="str">
        <f>_xlfn.IFNA(VLOOKUP(AG731,ACCESSORIES!F:K,6,FALSE),"N/A")</f>
        <v>N/A</v>
      </c>
      <c r="AI731" s="83" t="s">
        <v>266</v>
      </c>
      <c r="AJ731" s="83" t="s">
        <v>85</v>
      </c>
      <c r="AK731" s="3" t="s">
        <v>85</v>
      </c>
      <c r="AL731" s="83" t="s">
        <v>85</v>
      </c>
      <c r="AM731" s="83">
        <v>14.1</v>
      </c>
      <c r="AN731" s="83">
        <v>180</v>
      </c>
      <c r="AO731" s="26">
        <v>3</v>
      </c>
      <c r="AP731" s="26">
        <v>18</v>
      </c>
      <c r="AQ731" s="26">
        <v>28</v>
      </c>
      <c r="AR731" s="26">
        <v>24</v>
      </c>
      <c r="AS731" s="26">
        <v>174</v>
      </c>
      <c r="AT731" s="26">
        <v>167</v>
      </c>
      <c r="AU731" s="86">
        <v>115</v>
      </c>
      <c r="AV731" s="55">
        <v>37.799999999999997</v>
      </c>
      <c r="AW731" s="55">
        <v>38</v>
      </c>
      <c r="AX731" s="55">
        <v>68</v>
      </c>
      <c r="AY731" s="3" t="s">
        <v>85</v>
      </c>
      <c r="AZ731" s="104" t="str">
        <f>_xlfn.IFNA(VLOOKUP(AY731,ACCESSORIES!F:K,6,FALSE),"N/A")</f>
        <v>N/A</v>
      </c>
      <c r="BA731" s="3" t="s">
        <v>85</v>
      </c>
      <c r="BB731" s="104" t="str">
        <f>_xlfn.IFNA(VLOOKUP(BA731,ACCESSORIES!F:K,6,FALSE),"N/A")</f>
        <v>N/A</v>
      </c>
      <c r="BC731" s="79">
        <v>20.58</v>
      </c>
      <c r="BD731" s="57">
        <v>17.600000000000001</v>
      </c>
      <c r="BE731" s="57">
        <v>17.600000000000001</v>
      </c>
      <c r="BF731" s="57">
        <v>10.5</v>
      </c>
      <c r="BG731" s="5">
        <v>48</v>
      </c>
      <c r="BH731" s="122" t="s">
        <v>3551</v>
      </c>
      <c r="BI731" s="51" t="s">
        <v>4217</v>
      </c>
      <c r="BJ731" s="83" t="s">
        <v>5302</v>
      </c>
      <c r="BK731" s="83" t="s">
        <v>4233</v>
      </c>
      <c r="BL731" s="83" t="s">
        <v>5817</v>
      </c>
      <c r="BM731" s="83" t="s">
        <v>2887</v>
      </c>
      <c r="BN731" s="83" t="s">
        <v>5815</v>
      </c>
      <c r="BO731" s="83" t="s">
        <v>5816</v>
      </c>
      <c r="BP731" s="83"/>
      <c r="BQ731" s="83"/>
      <c r="BR731" s="83"/>
      <c r="BS731" s="83"/>
      <c r="BT731" s="351" t="s">
        <v>4435</v>
      </c>
      <c r="BU731" s="363" t="s">
        <v>4434</v>
      </c>
      <c r="BV731" s="351" t="s">
        <v>4437</v>
      </c>
      <c r="BW731" s="363" t="s">
        <v>4436</v>
      </c>
      <c r="BX731" s="96" t="str">
        <f t="shared" ref="BX731:BX822" si="123">CONCATENATE(IF(J731="Closeout","CLOSEOUT - ",""),D731,", ",N731,"x",O731,", ",IF(U731="N/A","",CONCATENATE(U731,"/")),IF(S731&gt;0,CONCATENATE("+",S731),S731),"mm Offset, ",P731,", ",V731,"mm Centerbore, ",PROPER(Y731),IF(G731="R",", Race Drilled",""),"",IF(BA731="N/A","",CONCATENATE(", w/ ",BA731)))</f>
        <v>MR409 Bead Grip, 15x8, 4+4/0mm Offset, 4x156, 132mm Centerbore, Matte Black</v>
      </c>
      <c r="BY731" s="83" t="s">
        <v>4044</v>
      </c>
      <c r="BZ731" s="83" t="s">
        <v>4045</v>
      </c>
      <c r="CA731" s="83" t="str">
        <f t="shared" si="119"/>
        <v>UTV (4XX)</v>
      </c>
    </row>
    <row r="732" spans="1:79" s="39" customFormat="1" ht="15" customHeight="1">
      <c r="A732" s="23">
        <f t="shared" si="122"/>
        <v>730</v>
      </c>
      <c r="B732" s="4" t="s">
        <v>84</v>
      </c>
      <c r="C732" s="105" t="s">
        <v>1089</v>
      </c>
      <c r="D732" s="5" t="s">
        <v>6106</v>
      </c>
      <c r="E732" s="94" t="str">
        <f>CONCATENATE(LEFT(D732,5),VLOOKUP(CONCATENATE(N732,"x",O732),'PART NUMBER GUIDE'!$B$9:$C$45,2,FALSE),VLOOKUP(CONCATENATE(P732, V732), 'PART NUMBER GUIDE'!$Q$6:$R$84, 2, FALSE),VLOOKUP(Y732,'PART NUMBER GUIDE'!$J$8:$K$37,2, FALSE),IF(U732="N/A",IF(ABS(S732)&lt;10,"0"&amp;ABS(S732),ABS(S732)),CONCATENATE(LEFT(U732,1),RIGHT(U732,1))), F732, G732)</f>
        <v>MR40958046444</v>
      </c>
      <c r="F732" s="93"/>
      <c r="G732" s="93"/>
      <c r="H732" s="81" t="s">
        <v>2769</v>
      </c>
      <c r="I732" s="356">
        <v>43423</v>
      </c>
      <c r="J732" s="87" t="s">
        <v>1265</v>
      </c>
      <c r="K732" s="400">
        <v>240</v>
      </c>
      <c r="L732" s="95">
        <f t="shared" si="118"/>
        <v>240</v>
      </c>
      <c r="M732" s="402"/>
      <c r="N732" s="5">
        <v>15</v>
      </c>
      <c r="O732" s="79">
        <v>8</v>
      </c>
      <c r="P732" s="105" t="str">
        <f t="shared" si="120"/>
        <v>4x156</v>
      </c>
      <c r="Q732" s="5">
        <v>4</v>
      </c>
      <c r="R732" s="5">
        <v>156</v>
      </c>
      <c r="S732" s="5">
        <v>0</v>
      </c>
      <c r="T732" s="18">
        <v>4.5</v>
      </c>
      <c r="U732" s="5" t="s">
        <v>193</v>
      </c>
      <c r="V732" s="18">
        <v>132</v>
      </c>
      <c r="W732" s="8">
        <v>15.76</v>
      </c>
      <c r="X732" s="52">
        <v>1600</v>
      </c>
      <c r="Y732" s="81" t="s">
        <v>2746</v>
      </c>
      <c r="Z732" s="81" t="s">
        <v>3006</v>
      </c>
      <c r="AA732" s="369" t="str">
        <f t="shared" si="121"/>
        <v>15x8, 4x156, 0 OS</v>
      </c>
      <c r="AB732" s="2" t="s">
        <v>4282</v>
      </c>
      <c r="AC732" s="92">
        <f>_xlfn.IFNA(VLOOKUP(AB732,ACCESSORIES!F:K,6,FALSE),"N/A")</f>
        <v>22</v>
      </c>
      <c r="AD732" s="89" t="s">
        <v>85</v>
      </c>
      <c r="AE732" s="89" t="s">
        <v>85</v>
      </c>
      <c r="AF732" s="82" t="s">
        <v>85</v>
      </c>
      <c r="AG732" s="2" t="s">
        <v>85</v>
      </c>
      <c r="AH732" s="9" t="str">
        <f>_xlfn.IFNA(VLOOKUP(AG732,ACCESSORIES!F:K,6,FALSE),"N/A")</f>
        <v>N/A</v>
      </c>
      <c r="AI732" s="83" t="s">
        <v>266</v>
      </c>
      <c r="AJ732" s="83" t="s">
        <v>85</v>
      </c>
      <c r="AK732" s="3" t="s">
        <v>85</v>
      </c>
      <c r="AL732" s="83" t="s">
        <v>85</v>
      </c>
      <c r="AM732" s="83">
        <v>14.1</v>
      </c>
      <c r="AN732" s="83">
        <v>180</v>
      </c>
      <c r="AO732" s="26">
        <v>3</v>
      </c>
      <c r="AP732" s="26">
        <v>18</v>
      </c>
      <c r="AQ732" s="26">
        <v>28</v>
      </c>
      <c r="AR732" s="26">
        <v>24</v>
      </c>
      <c r="AS732" s="26">
        <v>174</v>
      </c>
      <c r="AT732" s="26">
        <v>167</v>
      </c>
      <c r="AU732" s="86">
        <v>115</v>
      </c>
      <c r="AV732" s="55">
        <v>37.799999999999997</v>
      </c>
      <c r="AW732" s="55">
        <v>38</v>
      </c>
      <c r="AX732" s="55">
        <v>68</v>
      </c>
      <c r="AY732" s="3" t="s">
        <v>85</v>
      </c>
      <c r="AZ732" s="104" t="str">
        <f>_xlfn.IFNA(VLOOKUP(AY732,ACCESSORIES!F:K,6,FALSE),"N/A")</f>
        <v>N/A</v>
      </c>
      <c r="BA732" s="3" t="s">
        <v>85</v>
      </c>
      <c r="BB732" s="104" t="str">
        <f>_xlfn.IFNA(VLOOKUP(BA732,ACCESSORIES!F:K,6,FALSE),"N/A")</f>
        <v>N/A</v>
      </c>
      <c r="BC732" s="79">
        <v>19.690000000000001</v>
      </c>
      <c r="BD732" s="57">
        <v>17.600000000000001</v>
      </c>
      <c r="BE732" s="57">
        <v>17.600000000000001</v>
      </c>
      <c r="BF732" s="57">
        <v>10.5</v>
      </c>
      <c r="BG732" s="5">
        <v>48</v>
      </c>
      <c r="BH732" s="122" t="s">
        <v>3551</v>
      </c>
      <c r="BI732" s="51" t="s">
        <v>4217</v>
      </c>
      <c r="BJ732" s="83" t="s">
        <v>5302</v>
      </c>
      <c r="BK732" s="83" t="s">
        <v>4233</v>
      </c>
      <c r="BL732" s="83" t="s">
        <v>5817</v>
      </c>
      <c r="BM732" s="83" t="s">
        <v>2887</v>
      </c>
      <c r="BN732" s="83" t="s">
        <v>5815</v>
      </c>
      <c r="BO732" s="83" t="s">
        <v>5816</v>
      </c>
      <c r="BP732" s="83"/>
      <c r="BQ732" s="83"/>
      <c r="BR732" s="83"/>
      <c r="BS732" s="83"/>
      <c r="BT732" s="351" t="s">
        <v>4439</v>
      </c>
      <c r="BU732" s="363" t="s">
        <v>4438</v>
      </c>
      <c r="BV732" s="351" t="s">
        <v>4441</v>
      </c>
      <c r="BW732" s="363" t="s">
        <v>4440</v>
      </c>
      <c r="BX732" s="96" t="str">
        <f t="shared" si="123"/>
        <v>MR409 Bead Grip, 15x8, 4+4/0mm Offset, 4x156, 132mm Centerbore, Steel Grey</v>
      </c>
      <c r="BY732" s="83" t="s">
        <v>4044</v>
      </c>
      <c r="BZ732" s="83" t="s">
        <v>4045</v>
      </c>
      <c r="CA732" s="83" t="str">
        <f t="shared" si="119"/>
        <v>UTV (4XX)</v>
      </c>
    </row>
    <row r="733" spans="1:79" s="39" customFormat="1" ht="15" customHeight="1">
      <c r="A733" s="23">
        <f t="shared" si="122"/>
        <v>731</v>
      </c>
      <c r="B733" s="4" t="s">
        <v>84</v>
      </c>
      <c r="C733" s="105" t="s">
        <v>1089</v>
      </c>
      <c r="D733" s="5" t="s">
        <v>6106</v>
      </c>
      <c r="E733" s="94" t="str">
        <f>CONCATENATE(LEFT(D733,5),VLOOKUP(CONCATENATE(N733,"x",O733),'PART NUMBER GUIDE'!$B$9:$C$45,2,FALSE),VLOOKUP(CONCATENATE(P733, V733), 'PART NUMBER GUIDE'!$Q$6:$R$84, 2, FALSE),VLOOKUP(Y733,'PART NUMBER GUIDE'!$J$8:$K$37,2, FALSE),IF(U733="N/A",IF(ABS(S733)&lt;10,"0"&amp;ABS(S733),ABS(S733)),CONCATENATE(LEFT(U733,1),RIGHT(U733,1))), F733, G733)</f>
        <v>MR40951047555</v>
      </c>
      <c r="F733" s="93"/>
      <c r="G733" s="93"/>
      <c r="H733" s="81" t="s">
        <v>2770</v>
      </c>
      <c r="I733" s="356">
        <v>43423</v>
      </c>
      <c r="J733" s="87" t="s">
        <v>1265</v>
      </c>
      <c r="K733" s="400">
        <v>253.5</v>
      </c>
      <c r="L733" s="95">
        <f t="shared" si="118"/>
        <v>253.5</v>
      </c>
      <c r="M733" s="402"/>
      <c r="N733" s="5">
        <v>15</v>
      </c>
      <c r="O733" s="79">
        <v>10</v>
      </c>
      <c r="P733" s="105" t="str">
        <f t="shared" si="120"/>
        <v>4x136</v>
      </c>
      <c r="Q733" s="5">
        <v>4</v>
      </c>
      <c r="R733" s="5">
        <v>136</v>
      </c>
      <c r="S733" s="5">
        <v>0</v>
      </c>
      <c r="T733" s="18">
        <v>5.5</v>
      </c>
      <c r="U733" s="5" t="s">
        <v>201</v>
      </c>
      <c r="V733" s="18">
        <v>106.25</v>
      </c>
      <c r="W733" s="8">
        <v>18.34</v>
      </c>
      <c r="X733" s="52">
        <v>1600</v>
      </c>
      <c r="Y733" s="81" t="s">
        <v>2309</v>
      </c>
      <c r="Z733" s="81" t="s">
        <v>3002</v>
      </c>
      <c r="AA733" s="369" t="str">
        <f t="shared" si="121"/>
        <v>15x10, 4x136, 0 OS</v>
      </c>
      <c r="AB733" s="2" t="s">
        <v>4285</v>
      </c>
      <c r="AC733" s="92">
        <f>_xlfn.IFNA(VLOOKUP(AB733,ACCESSORIES!F:K,6,FALSE),"N/A")</f>
        <v>22</v>
      </c>
      <c r="AD733" s="89" t="s">
        <v>85</v>
      </c>
      <c r="AE733" s="89" t="s">
        <v>85</v>
      </c>
      <c r="AF733" s="82" t="s">
        <v>85</v>
      </c>
      <c r="AG733" s="2" t="s">
        <v>85</v>
      </c>
      <c r="AH733" s="9" t="str">
        <f>_xlfn.IFNA(VLOOKUP(AG733,ACCESSORIES!F:K,6,FALSE),"N/A")</f>
        <v>N/A</v>
      </c>
      <c r="AI733" s="83" t="s">
        <v>266</v>
      </c>
      <c r="AJ733" s="83" t="s">
        <v>85</v>
      </c>
      <c r="AK733" s="3" t="s">
        <v>85</v>
      </c>
      <c r="AL733" s="83" t="s">
        <v>85</v>
      </c>
      <c r="AM733" s="83">
        <v>14.1</v>
      </c>
      <c r="AN733" s="83">
        <v>180</v>
      </c>
      <c r="AO733" s="26">
        <v>3</v>
      </c>
      <c r="AP733" s="26">
        <v>15.9</v>
      </c>
      <c r="AQ733" s="26">
        <v>25</v>
      </c>
      <c r="AR733" s="26">
        <v>24.19</v>
      </c>
      <c r="AS733" s="26">
        <v>168</v>
      </c>
      <c r="AT733" s="26">
        <v>165</v>
      </c>
      <c r="AU733" s="86">
        <v>96</v>
      </c>
      <c r="AV733" s="55">
        <v>37.799999999999997</v>
      </c>
      <c r="AW733" s="55">
        <v>38</v>
      </c>
      <c r="AX733" s="55">
        <v>95</v>
      </c>
      <c r="AY733" s="3" t="s">
        <v>85</v>
      </c>
      <c r="AZ733" s="104" t="str">
        <f>_xlfn.IFNA(VLOOKUP(AY733,ACCESSORIES!F:K,6,FALSE),"N/A")</f>
        <v>N/A</v>
      </c>
      <c r="BA733" s="3" t="s">
        <v>85</v>
      </c>
      <c r="BB733" s="104" t="str">
        <f>_xlfn.IFNA(VLOOKUP(BA733,ACCESSORIES!F:K,6,FALSE),"N/A")</f>
        <v>N/A</v>
      </c>
      <c r="BC733" s="79">
        <v>22.85</v>
      </c>
      <c r="BD733" s="57">
        <v>17.7</v>
      </c>
      <c r="BE733" s="57">
        <v>17.7</v>
      </c>
      <c r="BF733" s="57">
        <v>12.6</v>
      </c>
      <c r="BG733" s="5">
        <v>48</v>
      </c>
      <c r="BH733" s="122" t="s">
        <v>3551</v>
      </c>
      <c r="BI733" s="51" t="s">
        <v>4217</v>
      </c>
      <c r="BJ733" s="83" t="s">
        <v>5302</v>
      </c>
      <c r="BK733" s="83" t="s">
        <v>4233</v>
      </c>
      <c r="BL733" s="83" t="s">
        <v>5817</v>
      </c>
      <c r="BM733" s="83" t="s">
        <v>2887</v>
      </c>
      <c r="BN733" s="83" t="s">
        <v>5815</v>
      </c>
      <c r="BO733" s="83" t="s">
        <v>5816</v>
      </c>
      <c r="BP733" s="83"/>
      <c r="BQ733" s="83"/>
      <c r="BR733" s="83"/>
      <c r="BS733" s="83"/>
      <c r="BT733" s="351" t="s">
        <v>4435</v>
      </c>
      <c r="BU733" s="363" t="s">
        <v>4434</v>
      </c>
      <c r="BV733" s="351" t="s">
        <v>4437</v>
      </c>
      <c r="BW733" s="363" t="s">
        <v>4436</v>
      </c>
      <c r="BX733" s="96" t="str">
        <f t="shared" si="123"/>
        <v>MR409 Bead Grip, 15x10, 5+5/0mm Offset, 4x136, 106.25mm Centerbore, Matte Black</v>
      </c>
      <c r="BY733" s="83" t="s">
        <v>4044</v>
      </c>
      <c r="BZ733" s="83" t="s">
        <v>4045</v>
      </c>
      <c r="CA733" s="83" t="str">
        <f t="shared" si="119"/>
        <v>UTV (4XX)</v>
      </c>
    </row>
    <row r="734" spans="1:79" s="39" customFormat="1" ht="15" customHeight="1">
      <c r="A734" s="23">
        <f t="shared" si="122"/>
        <v>732</v>
      </c>
      <c r="B734" s="4" t="s">
        <v>84</v>
      </c>
      <c r="C734" s="105" t="s">
        <v>1089</v>
      </c>
      <c r="D734" s="5" t="s">
        <v>6106</v>
      </c>
      <c r="E734" s="94" t="str">
        <f>CONCATENATE(LEFT(D734,5),VLOOKUP(CONCATENATE(N734,"x",O734),'PART NUMBER GUIDE'!$B$9:$C$45,2,FALSE),VLOOKUP(CONCATENATE(P734, V734), 'PART NUMBER GUIDE'!$Q$6:$R$84, 2, FALSE),VLOOKUP(Y734,'PART NUMBER GUIDE'!$J$8:$K$37,2, FALSE),IF(U734="N/A",IF(ABS(S734)&lt;10,"0"&amp;ABS(S734),ABS(S734)),CONCATENATE(LEFT(U734,1),RIGHT(U734,1))), F734, G734)</f>
        <v>MR40951047455</v>
      </c>
      <c r="F734" s="93"/>
      <c r="G734" s="93"/>
      <c r="H734" s="81" t="s">
        <v>2771</v>
      </c>
      <c r="I734" s="356">
        <v>43423</v>
      </c>
      <c r="J734" s="87" t="s">
        <v>1265</v>
      </c>
      <c r="K734" s="400">
        <v>253.5</v>
      </c>
      <c r="L734" s="95">
        <f t="shared" si="118"/>
        <v>253.5</v>
      </c>
      <c r="M734" s="402"/>
      <c r="N734" s="5">
        <v>15</v>
      </c>
      <c r="O734" s="79">
        <v>10</v>
      </c>
      <c r="P734" s="105" t="str">
        <f t="shared" si="120"/>
        <v>4x136</v>
      </c>
      <c r="Q734" s="5">
        <v>4</v>
      </c>
      <c r="R734" s="5">
        <v>136</v>
      </c>
      <c r="S734" s="5">
        <v>0</v>
      </c>
      <c r="T734" s="18">
        <v>5.5</v>
      </c>
      <c r="U734" s="5" t="s">
        <v>201</v>
      </c>
      <c r="V734" s="18">
        <v>106.25</v>
      </c>
      <c r="W734" s="8">
        <v>18.559999999999999</v>
      </c>
      <c r="X734" s="52">
        <v>1600</v>
      </c>
      <c r="Y734" s="81" t="s">
        <v>2746</v>
      </c>
      <c r="Z734" s="81" t="s">
        <v>3006</v>
      </c>
      <c r="AA734" s="369" t="str">
        <f t="shared" si="121"/>
        <v>15x10, 4x136, 0 OS</v>
      </c>
      <c r="AB734" s="2" t="s">
        <v>4285</v>
      </c>
      <c r="AC734" s="92">
        <f>_xlfn.IFNA(VLOOKUP(AB734,ACCESSORIES!F:K,6,FALSE),"N/A")</f>
        <v>22</v>
      </c>
      <c r="AD734" s="89" t="s">
        <v>85</v>
      </c>
      <c r="AE734" s="89" t="s">
        <v>85</v>
      </c>
      <c r="AF734" s="82" t="s">
        <v>85</v>
      </c>
      <c r="AG734" s="2" t="s">
        <v>85</v>
      </c>
      <c r="AH734" s="9" t="str">
        <f>_xlfn.IFNA(VLOOKUP(AG734,ACCESSORIES!F:K,6,FALSE),"N/A")</f>
        <v>N/A</v>
      </c>
      <c r="AI734" s="83" t="s">
        <v>266</v>
      </c>
      <c r="AJ734" s="83" t="s">
        <v>85</v>
      </c>
      <c r="AK734" s="3" t="s">
        <v>85</v>
      </c>
      <c r="AL734" s="83" t="s">
        <v>85</v>
      </c>
      <c r="AM734" s="83">
        <v>14.1</v>
      </c>
      <c r="AN734" s="83">
        <v>180</v>
      </c>
      <c r="AO734" s="26">
        <v>3</v>
      </c>
      <c r="AP734" s="26">
        <v>15.9</v>
      </c>
      <c r="AQ734" s="26">
        <v>25</v>
      </c>
      <c r="AR734" s="26">
        <v>24.19</v>
      </c>
      <c r="AS734" s="26">
        <v>168</v>
      </c>
      <c r="AT734" s="26">
        <v>165</v>
      </c>
      <c r="AU734" s="86">
        <v>96</v>
      </c>
      <c r="AV734" s="55">
        <v>37.799999999999997</v>
      </c>
      <c r="AW734" s="55">
        <v>38</v>
      </c>
      <c r="AX734" s="55">
        <v>95</v>
      </c>
      <c r="AY734" s="3" t="s">
        <v>85</v>
      </c>
      <c r="AZ734" s="104" t="str">
        <f>_xlfn.IFNA(VLOOKUP(AY734,ACCESSORIES!F:K,6,FALSE),"N/A")</f>
        <v>N/A</v>
      </c>
      <c r="BA734" s="3" t="s">
        <v>85</v>
      </c>
      <c r="BB734" s="104" t="str">
        <f>_xlfn.IFNA(VLOOKUP(BA734,ACCESSORIES!F:K,6,FALSE),"N/A")</f>
        <v>N/A</v>
      </c>
      <c r="BC734" s="79">
        <v>22.85</v>
      </c>
      <c r="BD734" s="57">
        <v>17.7</v>
      </c>
      <c r="BE734" s="57">
        <v>17.7</v>
      </c>
      <c r="BF734" s="57">
        <v>12.6</v>
      </c>
      <c r="BG734" s="5">
        <v>48</v>
      </c>
      <c r="BH734" s="122" t="s">
        <v>3551</v>
      </c>
      <c r="BI734" s="51" t="s">
        <v>4217</v>
      </c>
      <c r="BJ734" s="83" t="s">
        <v>5302</v>
      </c>
      <c r="BK734" s="83" t="s">
        <v>4233</v>
      </c>
      <c r="BL734" s="83" t="s">
        <v>5817</v>
      </c>
      <c r="BM734" s="83" t="s">
        <v>2887</v>
      </c>
      <c r="BN734" s="83" t="s">
        <v>5815</v>
      </c>
      <c r="BO734" s="83" t="s">
        <v>5816</v>
      </c>
      <c r="BP734" s="83"/>
      <c r="BQ734" s="83"/>
      <c r="BR734" s="83"/>
      <c r="BS734" s="83"/>
      <c r="BT734" s="351" t="s">
        <v>4439</v>
      </c>
      <c r="BU734" s="363" t="s">
        <v>4438</v>
      </c>
      <c r="BV734" s="351" t="s">
        <v>4441</v>
      </c>
      <c r="BW734" s="363" t="s">
        <v>4440</v>
      </c>
      <c r="BX734" s="96" t="str">
        <f t="shared" si="123"/>
        <v>MR409 Bead Grip, 15x10, 5+5/0mm Offset, 4x136, 106.25mm Centerbore, Steel Grey</v>
      </c>
      <c r="BY734" s="83" t="s">
        <v>4044</v>
      </c>
      <c r="BZ734" s="83" t="s">
        <v>4045</v>
      </c>
      <c r="CA734" s="83" t="str">
        <f t="shared" si="119"/>
        <v>UTV (4XX)</v>
      </c>
    </row>
    <row r="735" spans="1:79" s="39" customFormat="1" ht="15" customHeight="1">
      <c r="A735" s="23">
        <f t="shared" si="122"/>
        <v>733</v>
      </c>
      <c r="B735" s="4" t="s">
        <v>84</v>
      </c>
      <c r="C735" s="105" t="s">
        <v>1089</v>
      </c>
      <c r="D735" s="5" t="s">
        <v>6106</v>
      </c>
      <c r="E735" s="94" t="str">
        <f>CONCATENATE(LEFT(D735,5),VLOOKUP(CONCATENATE(N735,"x",O735),'PART NUMBER GUIDE'!$B$9:$C$45,2,FALSE),VLOOKUP(CONCATENATE(P735, V735), 'PART NUMBER GUIDE'!$Q$6:$R$84, 2, FALSE),VLOOKUP(Y735,'PART NUMBER GUIDE'!$J$8:$K$37,2, FALSE),IF(U735="N/A",IF(ABS(S735)&lt;10,"0"&amp;ABS(S735),ABS(S735)),CONCATENATE(LEFT(U735,1),RIGHT(U735,1))), F735, G735)</f>
        <v>MR40951046555</v>
      </c>
      <c r="F735" s="93"/>
      <c r="G735" s="93"/>
      <c r="H735" s="81" t="s">
        <v>2772</v>
      </c>
      <c r="I735" s="356">
        <v>43423</v>
      </c>
      <c r="J735" s="87" t="s">
        <v>1265</v>
      </c>
      <c r="K735" s="400">
        <v>253.5</v>
      </c>
      <c r="L735" s="95">
        <f t="shared" si="118"/>
        <v>253.5</v>
      </c>
      <c r="M735" s="402"/>
      <c r="N735" s="5">
        <v>15</v>
      </c>
      <c r="O735" s="79">
        <v>10</v>
      </c>
      <c r="P735" s="105" t="str">
        <f t="shared" si="120"/>
        <v>4x156</v>
      </c>
      <c r="Q735" s="5">
        <v>4</v>
      </c>
      <c r="R735" s="5">
        <v>156</v>
      </c>
      <c r="S735" s="5">
        <v>0</v>
      </c>
      <c r="T735" s="18">
        <v>5.5</v>
      </c>
      <c r="U735" s="5" t="s">
        <v>201</v>
      </c>
      <c r="V735" s="18">
        <v>132</v>
      </c>
      <c r="W735" s="8">
        <v>17.489999999999998</v>
      </c>
      <c r="X735" s="52">
        <v>1600</v>
      </c>
      <c r="Y735" s="81" t="s">
        <v>2309</v>
      </c>
      <c r="Z735" s="81" t="s">
        <v>3002</v>
      </c>
      <c r="AA735" s="369" t="str">
        <f t="shared" si="121"/>
        <v>15x10, 4x156, 0 OS</v>
      </c>
      <c r="AB735" s="2" t="s">
        <v>4282</v>
      </c>
      <c r="AC735" s="92">
        <f>_xlfn.IFNA(VLOOKUP(AB735,ACCESSORIES!F:K,6,FALSE),"N/A")</f>
        <v>22</v>
      </c>
      <c r="AD735" s="89" t="s">
        <v>85</v>
      </c>
      <c r="AE735" s="89" t="s">
        <v>85</v>
      </c>
      <c r="AF735" s="82" t="s">
        <v>85</v>
      </c>
      <c r="AG735" s="2" t="s">
        <v>85</v>
      </c>
      <c r="AH735" s="9" t="str">
        <f>_xlfn.IFNA(VLOOKUP(AG735,ACCESSORIES!F:K,6,FALSE),"N/A")</f>
        <v>N/A</v>
      </c>
      <c r="AI735" s="83" t="s">
        <v>266</v>
      </c>
      <c r="AJ735" s="83" t="s">
        <v>85</v>
      </c>
      <c r="AK735" s="3" t="s">
        <v>85</v>
      </c>
      <c r="AL735" s="83" t="s">
        <v>85</v>
      </c>
      <c r="AM735" s="83">
        <v>14.1</v>
      </c>
      <c r="AN735" s="83">
        <v>180</v>
      </c>
      <c r="AO735" s="26">
        <v>3</v>
      </c>
      <c r="AP735" s="26">
        <v>15.9</v>
      </c>
      <c r="AQ735" s="26">
        <v>25</v>
      </c>
      <c r="AR735" s="26">
        <v>24.19</v>
      </c>
      <c r="AS735" s="26">
        <v>168</v>
      </c>
      <c r="AT735" s="26">
        <v>165</v>
      </c>
      <c r="AU735" s="86">
        <v>115</v>
      </c>
      <c r="AV735" s="55">
        <v>37.799999999999997</v>
      </c>
      <c r="AW735" s="55">
        <v>38</v>
      </c>
      <c r="AX735" s="55">
        <v>95</v>
      </c>
      <c r="AY735" s="3" t="s">
        <v>85</v>
      </c>
      <c r="AZ735" s="104" t="str">
        <f>_xlfn.IFNA(VLOOKUP(AY735,ACCESSORIES!F:K,6,FALSE),"N/A")</f>
        <v>N/A</v>
      </c>
      <c r="BA735" s="3" t="s">
        <v>85</v>
      </c>
      <c r="BB735" s="104" t="str">
        <f>_xlfn.IFNA(VLOOKUP(BA735,ACCESSORIES!F:K,6,FALSE),"N/A")</f>
        <v>N/A</v>
      </c>
      <c r="BC735" s="79">
        <v>21.79</v>
      </c>
      <c r="BD735" s="57">
        <v>17.7</v>
      </c>
      <c r="BE735" s="57">
        <v>17.7</v>
      </c>
      <c r="BF735" s="57">
        <v>12.6</v>
      </c>
      <c r="BG735" s="5">
        <v>48</v>
      </c>
      <c r="BH735" s="122" t="s">
        <v>3551</v>
      </c>
      <c r="BI735" s="51" t="s">
        <v>4217</v>
      </c>
      <c r="BJ735" s="83" t="s">
        <v>5302</v>
      </c>
      <c r="BK735" s="83" t="s">
        <v>4233</v>
      </c>
      <c r="BL735" s="83" t="s">
        <v>5817</v>
      </c>
      <c r="BM735" s="83" t="s">
        <v>2887</v>
      </c>
      <c r="BN735" s="83" t="s">
        <v>5815</v>
      </c>
      <c r="BO735" s="83" t="s">
        <v>5816</v>
      </c>
      <c r="BP735" s="83"/>
      <c r="BQ735" s="83"/>
      <c r="BR735" s="83"/>
      <c r="BS735" s="83"/>
      <c r="BT735" s="351" t="s">
        <v>4435</v>
      </c>
      <c r="BU735" s="363" t="s">
        <v>4434</v>
      </c>
      <c r="BV735" s="351" t="s">
        <v>4437</v>
      </c>
      <c r="BW735" s="363" t="s">
        <v>4436</v>
      </c>
      <c r="BX735" s="96" t="str">
        <f t="shared" si="123"/>
        <v>MR409 Bead Grip, 15x10, 5+5/0mm Offset, 4x156, 132mm Centerbore, Matte Black</v>
      </c>
      <c r="BY735" s="83" t="s">
        <v>4044</v>
      </c>
      <c r="BZ735" s="83" t="s">
        <v>4045</v>
      </c>
      <c r="CA735" s="83" t="str">
        <f t="shared" si="119"/>
        <v>UTV (4XX)</v>
      </c>
    </row>
    <row r="736" spans="1:79" s="39" customFormat="1" ht="15" customHeight="1">
      <c r="A736" s="23">
        <f t="shared" si="122"/>
        <v>734</v>
      </c>
      <c r="B736" s="4" t="s">
        <v>84</v>
      </c>
      <c r="C736" s="105" t="s">
        <v>1089</v>
      </c>
      <c r="D736" s="5" t="s">
        <v>6106</v>
      </c>
      <c r="E736" s="94" t="str">
        <f>CONCATENATE(LEFT(D736,5),VLOOKUP(CONCATENATE(N736,"x",O736),'PART NUMBER GUIDE'!$B$9:$C$45,2,FALSE),VLOOKUP(CONCATENATE(P736, V736), 'PART NUMBER GUIDE'!$Q$6:$R$84, 2, FALSE),VLOOKUP(Y736,'PART NUMBER GUIDE'!$J$8:$K$37,2, FALSE),IF(U736="N/A",IF(ABS(S736)&lt;10,"0"&amp;ABS(S736),ABS(S736)),CONCATENATE(LEFT(U736,1),RIGHT(U736,1))), F736, G736)</f>
        <v>MR40951046455</v>
      </c>
      <c r="F736" s="93"/>
      <c r="G736" s="93"/>
      <c r="H736" s="81" t="s">
        <v>2773</v>
      </c>
      <c r="I736" s="356">
        <v>43423</v>
      </c>
      <c r="J736" s="87" t="s">
        <v>1265</v>
      </c>
      <c r="K736" s="400">
        <v>253.5</v>
      </c>
      <c r="L736" s="95">
        <f t="shared" si="118"/>
        <v>253.5</v>
      </c>
      <c r="M736" s="402"/>
      <c r="N736" s="5">
        <v>15</v>
      </c>
      <c r="O736" s="79">
        <v>10</v>
      </c>
      <c r="P736" s="105" t="str">
        <f t="shared" si="120"/>
        <v>4x156</v>
      </c>
      <c r="Q736" s="5">
        <v>4</v>
      </c>
      <c r="R736" s="5">
        <v>156</v>
      </c>
      <c r="S736" s="5">
        <v>0</v>
      </c>
      <c r="T736" s="18">
        <v>5.5</v>
      </c>
      <c r="U736" s="5" t="s">
        <v>201</v>
      </c>
      <c r="V736" s="18">
        <v>132</v>
      </c>
      <c r="W736" s="8">
        <v>18.149999999999999</v>
      </c>
      <c r="X736" s="52">
        <v>1600</v>
      </c>
      <c r="Y736" s="81" t="s">
        <v>2746</v>
      </c>
      <c r="Z736" s="81" t="s">
        <v>3006</v>
      </c>
      <c r="AA736" s="369" t="str">
        <f t="shared" si="121"/>
        <v>15x10, 4x156, 0 OS</v>
      </c>
      <c r="AB736" s="2" t="s">
        <v>4282</v>
      </c>
      <c r="AC736" s="92">
        <f>_xlfn.IFNA(VLOOKUP(AB736,ACCESSORIES!F:K,6,FALSE),"N/A")</f>
        <v>22</v>
      </c>
      <c r="AD736" s="89" t="s">
        <v>85</v>
      </c>
      <c r="AE736" s="89" t="s">
        <v>85</v>
      </c>
      <c r="AF736" s="82" t="s">
        <v>85</v>
      </c>
      <c r="AG736" s="2" t="s">
        <v>85</v>
      </c>
      <c r="AH736" s="9" t="str">
        <f>_xlfn.IFNA(VLOOKUP(AG736,ACCESSORIES!F:K,6,FALSE),"N/A")</f>
        <v>N/A</v>
      </c>
      <c r="AI736" s="83" t="s">
        <v>266</v>
      </c>
      <c r="AJ736" s="83" t="s">
        <v>85</v>
      </c>
      <c r="AK736" s="3" t="s">
        <v>85</v>
      </c>
      <c r="AL736" s="83" t="s">
        <v>85</v>
      </c>
      <c r="AM736" s="83">
        <v>14.1</v>
      </c>
      <c r="AN736" s="83">
        <v>180</v>
      </c>
      <c r="AO736" s="26">
        <v>3</v>
      </c>
      <c r="AP736" s="26">
        <v>15.9</v>
      </c>
      <c r="AQ736" s="26">
        <v>25</v>
      </c>
      <c r="AR736" s="26">
        <v>24.19</v>
      </c>
      <c r="AS736" s="26">
        <v>168</v>
      </c>
      <c r="AT736" s="26">
        <v>165</v>
      </c>
      <c r="AU736" s="86">
        <v>115</v>
      </c>
      <c r="AV736" s="55">
        <v>37.799999999999997</v>
      </c>
      <c r="AW736" s="55">
        <v>38</v>
      </c>
      <c r="AX736" s="55">
        <v>95</v>
      </c>
      <c r="AY736" s="3" t="s">
        <v>85</v>
      </c>
      <c r="AZ736" s="104" t="str">
        <f>_xlfn.IFNA(VLOOKUP(AY736,ACCESSORIES!F:K,6,FALSE),"N/A")</f>
        <v>N/A</v>
      </c>
      <c r="BA736" s="3" t="s">
        <v>85</v>
      </c>
      <c r="BB736" s="104" t="str">
        <f>_xlfn.IFNA(VLOOKUP(BA736,ACCESSORIES!F:K,6,FALSE),"N/A")</f>
        <v>N/A</v>
      </c>
      <c r="BC736" s="79">
        <v>22.67</v>
      </c>
      <c r="BD736" s="57">
        <v>17.7</v>
      </c>
      <c r="BE736" s="57">
        <v>17.7</v>
      </c>
      <c r="BF736" s="57">
        <v>12.6</v>
      </c>
      <c r="BG736" s="5">
        <v>48</v>
      </c>
      <c r="BH736" s="122" t="s">
        <v>3551</v>
      </c>
      <c r="BI736" s="51" t="s">
        <v>4217</v>
      </c>
      <c r="BJ736" s="83" t="s">
        <v>5302</v>
      </c>
      <c r="BK736" s="83" t="s">
        <v>4233</v>
      </c>
      <c r="BL736" s="83" t="s">
        <v>5817</v>
      </c>
      <c r="BM736" s="83" t="s">
        <v>2887</v>
      </c>
      <c r="BN736" s="83" t="s">
        <v>5815</v>
      </c>
      <c r="BO736" s="83" t="s">
        <v>5816</v>
      </c>
      <c r="BP736" s="83"/>
      <c r="BQ736" s="83"/>
      <c r="BR736" s="83"/>
      <c r="BS736" s="83"/>
      <c r="BT736" s="351" t="s">
        <v>4439</v>
      </c>
      <c r="BU736" s="363" t="s">
        <v>4438</v>
      </c>
      <c r="BV736" s="351" t="s">
        <v>4441</v>
      </c>
      <c r="BW736" s="363" t="s">
        <v>4440</v>
      </c>
      <c r="BX736" s="96" t="str">
        <f t="shared" si="123"/>
        <v>MR409 Bead Grip, 15x10, 5+5/0mm Offset, 4x156, 132mm Centerbore, Steel Grey</v>
      </c>
      <c r="BY736" s="83" t="s">
        <v>4044</v>
      </c>
      <c r="BZ736" s="83" t="s">
        <v>4045</v>
      </c>
      <c r="CA736" s="83" t="str">
        <f t="shared" si="119"/>
        <v>UTV (4XX)</v>
      </c>
    </row>
    <row r="737" spans="1:79" s="39" customFormat="1" ht="15" customHeight="1">
      <c r="A737" s="23">
        <f t="shared" si="122"/>
        <v>735</v>
      </c>
      <c r="B737" s="4" t="s">
        <v>84</v>
      </c>
      <c r="C737" s="105" t="s">
        <v>1089</v>
      </c>
      <c r="D737" s="5" t="s">
        <v>6107</v>
      </c>
      <c r="E737" s="94" t="str">
        <f>CONCATENATE(LEFT(D737,5),VLOOKUP(CONCATENATE(N737,"x",O737),'PART NUMBER GUIDE'!$B$9:$C$45,2,FALSE),VLOOKUP(CONCATENATE(P737, V737), 'PART NUMBER GUIDE'!$Q$6:$R$84, 2, FALSE),VLOOKUP(Y737,'PART NUMBER GUIDE'!$J$8:$K$37,2, FALSE),IF(U737="N/A",IF(ABS(S737)&lt;10,"0"&amp;ABS(S737),ABS(S737)),CONCATENATE(LEFT(U737,1),RIGHT(U737,1))), F737, G737)</f>
        <v>MR41047046143</v>
      </c>
      <c r="F737" s="93"/>
      <c r="G737" s="93"/>
      <c r="H737" s="81" t="s">
        <v>3422</v>
      </c>
      <c r="I737" s="350">
        <v>43677</v>
      </c>
      <c r="J737" s="87" t="s">
        <v>4038</v>
      </c>
      <c r="K737" s="400">
        <v>197.48</v>
      </c>
      <c r="L737" s="95" t="str">
        <f t="shared" si="118"/>
        <v/>
      </c>
      <c r="M737" s="402"/>
      <c r="N737" s="5">
        <v>14</v>
      </c>
      <c r="O737" s="79">
        <v>7</v>
      </c>
      <c r="P737" s="105" t="str">
        <f t="shared" si="120"/>
        <v>4x156</v>
      </c>
      <c r="Q737" s="5">
        <v>4</v>
      </c>
      <c r="R737" s="5">
        <v>156</v>
      </c>
      <c r="S737" s="5">
        <v>13</v>
      </c>
      <c r="T737" s="18">
        <v>4.5</v>
      </c>
      <c r="U737" s="5" t="s">
        <v>189</v>
      </c>
      <c r="V737" s="18">
        <v>132</v>
      </c>
      <c r="W737" s="8">
        <v>14.4</v>
      </c>
      <c r="X737" s="52">
        <v>1600</v>
      </c>
      <c r="Y737" s="81" t="s">
        <v>2313</v>
      </c>
      <c r="Z737" s="81" t="s">
        <v>3004</v>
      </c>
      <c r="AA737" s="369" t="str">
        <f t="shared" si="121"/>
        <v>14x7, 4x156, 13 OS</v>
      </c>
      <c r="AB737" s="2" t="s">
        <v>4282</v>
      </c>
      <c r="AC737" s="92">
        <f>_xlfn.IFNA(VLOOKUP(AB737,ACCESSORIES!F:K,6,FALSE),"N/A")</f>
        <v>22</v>
      </c>
      <c r="AD737" s="89" t="s">
        <v>85</v>
      </c>
      <c r="AE737" s="89" t="s">
        <v>85</v>
      </c>
      <c r="AF737" s="82" t="s">
        <v>85</v>
      </c>
      <c r="AG737" s="2" t="s">
        <v>85</v>
      </c>
      <c r="AH737" s="9" t="str">
        <f>_xlfn.IFNA(VLOOKUP(AG737,ACCESSORIES!F:K,6,FALSE),"N/A")</f>
        <v>N/A</v>
      </c>
      <c r="AI737" s="83" t="s">
        <v>266</v>
      </c>
      <c r="AJ737" s="83" t="s">
        <v>85</v>
      </c>
      <c r="AK737" s="3" t="s">
        <v>85</v>
      </c>
      <c r="AL737" s="83" t="s">
        <v>85</v>
      </c>
      <c r="AM737" s="83">
        <v>14.1</v>
      </c>
      <c r="AN737" s="83">
        <v>180</v>
      </c>
      <c r="AO737" s="26">
        <v>3</v>
      </c>
      <c r="AP737" s="26">
        <v>11</v>
      </c>
      <c r="AQ737" s="26"/>
      <c r="AR737" s="26">
        <v>12</v>
      </c>
      <c r="AS737" s="26"/>
      <c r="AT737" s="26">
        <v>165</v>
      </c>
      <c r="AU737" s="86">
        <v>115</v>
      </c>
      <c r="AV737" s="55">
        <v>40</v>
      </c>
      <c r="AW737" s="55">
        <v>40</v>
      </c>
      <c r="AX737" s="55">
        <v>44</v>
      </c>
      <c r="AY737" s="3" t="s">
        <v>85</v>
      </c>
      <c r="AZ737" s="104" t="str">
        <f>_xlfn.IFNA(VLOOKUP(AY737,ACCESSORIES!F:K,6,FALSE),"N/A")</f>
        <v>N/A</v>
      </c>
      <c r="BA737" s="3" t="s">
        <v>85</v>
      </c>
      <c r="BB737" s="104" t="str">
        <f>_xlfn.IFNA(VLOOKUP(BA737,ACCESSORIES!F:K,6,FALSE),"N/A")</f>
        <v>N/A</v>
      </c>
      <c r="BC737" s="79">
        <v>18.36</v>
      </c>
      <c r="BD737" s="57">
        <v>16.899999999999999</v>
      </c>
      <c r="BE737" s="57">
        <v>16.899999999999999</v>
      </c>
      <c r="BF737" s="57">
        <v>9.6999999999999993</v>
      </c>
      <c r="BG737" s="5">
        <v>48</v>
      </c>
      <c r="BH737" s="122" t="s">
        <v>3551</v>
      </c>
      <c r="BI737" s="51" t="s">
        <v>4217</v>
      </c>
      <c r="BJ737" s="83" t="s">
        <v>5302</v>
      </c>
      <c r="BK737" s="83" t="s">
        <v>4233</v>
      </c>
      <c r="BL737" s="83" t="s">
        <v>5844</v>
      </c>
      <c r="BM737" s="83" t="s">
        <v>2887</v>
      </c>
      <c r="BN737" s="83" t="s">
        <v>4510</v>
      </c>
      <c r="BO737" s="83" t="s">
        <v>5816</v>
      </c>
      <c r="BP737" s="83"/>
      <c r="BQ737" s="83"/>
      <c r="BR737" s="83"/>
      <c r="BS737" s="83"/>
      <c r="BT737" s="351" t="s">
        <v>4430</v>
      </c>
      <c r="BU737" s="363" t="s">
        <v>4429</v>
      </c>
      <c r="BV737" s="351" t="s">
        <v>4187</v>
      </c>
      <c r="BW737" s="363" t="s">
        <v>4431</v>
      </c>
      <c r="BX737" s="96" t="str">
        <f t="shared" si="123"/>
        <v>CLOSEOUT - MR410 Bead Grip, 14x7, 4+3/+13mm Offset, 4x156, 132mm Centerbore, Gold</v>
      </c>
      <c r="BY737" s="83" t="s">
        <v>4044</v>
      </c>
      <c r="BZ737" s="83" t="s">
        <v>4045</v>
      </c>
      <c r="CA737" s="83" t="str">
        <f t="shared" si="119"/>
        <v>UTV (4XX)</v>
      </c>
    </row>
    <row r="738" spans="1:79" s="39" customFormat="1" ht="15" customHeight="1">
      <c r="A738" s="23">
        <f t="shared" si="122"/>
        <v>736</v>
      </c>
      <c r="B738" s="4" t="s">
        <v>84</v>
      </c>
      <c r="C738" s="105" t="s">
        <v>1089</v>
      </c>
      <c r="D738" s="5" t="s">
        <v>6107</v>
      </c>
      <c r="E738" s="94" t="str">
        <f>CONCATENATE(LEFT(D738,5),VLOOKUP(CONCATENATE(N738,"x",O738),'PART NUMBER GUIDE'!$B$9:$C$45,2,FALSE),VLOOKUP(CONCATENATE(P738, V738), 'PART NUMBER GUIDE'!$Q$6:$R$84, 2, FALSE),VLOOKUP(Y738,'PART NUMBER GUIDE'!$J$8:$K$37,2, FALSE),IF(U738="N/A",IF(ABS(S738)&lt;10,"0"&amp;ABS(S738),ABS(S738)),CONCATENATE(LEFT(U738,1),RIGHT(U738,1))), F738, G738)</f>
        <v>MR41057047143</v>
      </c>
      <c r="F738" s="93"/>
      <c r="G738" s="93"/>
      <c r="H738" s="81" t="s">
        <v>3424</v>
      </c>
      <c r="I738" s="350">
        <v>43677</v>
      </c>
      <c r="J738" s="87" t="s">
        <v>4038</v>
      </c>
      <c r="K738" s="400">
        <v>209.9</v>
      </c>
      <c r="L738" s="95" t="str">
        <f t="shared" si="118"/>
        <v/>
      </c>
      <c r="M738" s="402"/>
      <c r="N738" s="5">
        <v>15</v>
      </c>
      <c r="O738" s="79">
        <v>7</v>
      </c>
      <c r="P738" s="105" t="str">
        <f t="shared" si="120"/>
        <v>4x136</v>
      </c>
      <c r="Q738" s="5">
        <v>4</v>
      </c>
      <c r="R738" s="5">
        <v>136</v>
      </c>
      <c r="S738" s="5">
        <v>13</v>
      </c>
      <c r="T738" s="18">
        <v>4.5</v>
      </c>
      <c r="U738" s="5" t="s">
        <v>189</v>
      </c>
      <c r="V738" s="18">
        <v>106.25</v>
      </c>
      <c r="W738" s="8">
        <v>15.3</v>
      </c>
      <c r="X738" s="52">
        <v>1600</v>
      </c>
      <c r="Y738" s="81" t="s">
        <v>2313</v>
      </c>
      <c r="Z738" s="81" t="s">
        <v>3004</v>
      </c>
      <c r="AA738" s="369" t="str">
        <f t="shared" si="121"/>
        <v>15x7, 4x136, 13 OS</v>
      </c>
      <c r="AB738" s="2" t="s">
        <v>4285</v>
      </c>
      <c r="AC738" s="92">
        <f>_xlfn.IFNA(VLOOKUP(AB738,ACCESSORIES!F:K,6,FALSE),"N/A")</f>
        <v>22</v>
      </c>
      <c r="AD738" s="89" t="s">
        <v>85</v>
      </c>
      <c r="AE738" s="89" t="s">
        <v>85</v>
      </c>
      <c r="AF738" s="82" t="s">
        <v>85</v>
      </c>
      <c r="AG738" s="2" t="s">
        <v>85</v>
      </c>
      <c r="AH738" s="9" t="str">
        <f>_xlfn.IFNA(VLOOKUP(AG738,ACCESSORIES!F:K,6,FALSE),"N/A")</f>
        <v>N/A</v>
      </c>
      <c r="AI738" s="83" t="s">
        <v>266</v>
      </c>
      <c r="AJ738" s="83" t="s">
        <v>85</v>
      </c>
      <c r="AK738" s="3" t="s">
        <v>85</v>
      </c>
      <c r="AL738" s="83" t="s">
        <v>85</v>
      </c>
      <c r="AM738" s="83">
        <v>14.1</v>
      </c>
      <c r="AN738" s="83">
        <v>180</v>
      </c>
      <c r="AO738" s="26">
        <v>3</v>
      </c>
      <c r="AP738" s="26">
        <v>8</v>
      </c>
      <c r="AQ738" s="26"/>
      <c r="AR738" s="26">
        <v>9</v>
      </c>
      <c r="AS738" s="26"/>
      <c r="AT738" s="26">
        <v>167</v>
      </c>
      <c r="AU738" s="86">
        <v>96</v>
      </c>
      <c r="AV738" s="55">
        <v>40</v>
      </c>
      <c r="AW738" s="55">
        <v>40</v>
      </c>
      <c r="AX738" s="55">
        <v>65</v>
      </c>
      <c r="AY738" s="3" t="s">
        <v>85</v>
      </c>
      <c r="AZ738" s="104" t="str">
        <f>_xlfn.IFNA(VLOOKUP(AY738,ACCESSORIES!F:K,6,FALSE),"N/A")</f>
        <v>N/A</v>
      </c>
      <c r="BA738" s="3" t="s">
        <v>85</v>
      </c>
      <c r="BB738" s="104" t="str">
        <f>_xlfn.IFNA(VLOOKUP(BA738,ACCESSORIES!F:K,6,FALSE),"N/A")</f>
        <v>N/A</v>
      </c>
      <c r="BC738" s="79">
        <v>19.690000000000001</v>
      </c>
      <c r="BD738" s="57">
        <v>17.7</v>
      </c>
      <c r="BE738" s="57">
        <v>17.7</v>
      </c>
      <c r="BF738" s="57">
        <v>9.6</v>
      </c>
      <c r="BG738" s="5">
        <v>48</v>
      </c>
      <c r="BH738" s="122" t="s">
        <v>3551</v>
      </c>
      <c r="BI738" s="51" t="s">
        <v>4217</v>
      </c>
      <c r="BJ738" s="83" t="s">
        <v>5302</v>
      </c>
      <c r="BK738" s="83" t="s">
        <v>4233</v>
      </c>
      <c r="BL738" s="83" t="s">
        <v>5844</v>
      </c>
      <c r="BM738" s="83" t="s">
        <v>2887</v>
      </c>
      <c r="BN738" s="83" t="s">
        <v>4510</v>
      </c>
      <c r="BO738" s="83" t="s">
        <v>5816</v>
      </c>
      <c r="BP738" s="83"/>
      <c r="BQ738" s="83"/>
      <c r="BR738" s="83"/>
      <c r="BS738" s="83"/>
      <c r="BT738" s="351" t="s">
        <v>4430</v>
      </c>
      <c r="BU738" s="363" t="s">
        <v>4429</v>
      </c>
      <c r="BV738" s="351" t="s">
        <v>4187</v>
      </c>
      <c r="BW738" s="363" t="s">
        <v>4431</v>
      </c>
      <c r="BX738" s="96" t="str">
        <f t="shared" si="123"/>
        <v>CLOSEOUT - MR410 Bead Grip, 15x7, 4+3/+13mm Offset, 4x136, 106.25mm Centerbore, Gold</v>
      </c>
      <c r="BY738" s="83" t="s">
        <v>4044</v>
      </c>
      <c r="BZ738" s="83" t="s">
        <v>4045</v>
      </c>
      <c r="CA738" s="83" t="str">
        <f t="shared" si="119"/>
        <v>UTV (4XX)</v>
      </c>
    </row>
    <row r="739" spans="1:79" s="39" customFormat="1" ht="15" customHeight="1">
      <c r="A739" s="23">
        <f t="shared" si="122"/>
        <v>737</v>
      </c>
      <c r="B739" s="4" t="s">
        <v>84</v>
      </c>
      <c r="C739" s="105" t="s">
        <v>1089</v>
      </c>
      <c r="D739" s="5" t="s">
        <v>6107</v>
      </c>
      <c r="E739" s="94" t="str">
        <f>CONCATENATE(LEFT(D739,5),VLOOKUP(CONCATENATE(N739,"x",O739),'PART NUMBER GUIDE'!$B$9:$C$45,2,FALSE),VLOOKUP(CONCATENATE(P739, V739), 'PART NUMBER GUIDE'!$Q$6:$R$84, 2, FALSE),VLOOKUP(Y739,'PART NUMBER GUIDE'!$J$8:$K$37,2, FALSE),IF(U739="N/A",IF(ABS(S739)&lt;10,"0"&amp;ABS(S739),ABS(S739)),CONCATENATE(LEFT(U739,1),RIGHT(U739,1))), F739, G739)</f>
        <v>MR41057047552</v>
      </c>
      <c r="F739" s="93"/>
      <c r="G739" s="93"/>
      <c r="H739" s="81" t="s">
        <v>3427</v>
      </c>
      <c r="I739" s="350">
        <v>43677</v>
      </c>
      <c r="J739" s="87" t="s">
        <v>4038</v>
      </c>
      <c r="K739" s="400">
        <v>209.9</v>
      </c>
      <c r="L739" s="95" t="str">
        <f t="shared" si="118"/>
        <v/>
      </c>
      <c r="M739" s="402"/>
      <c r="N739" s="5">
        <v>15</v>
      </c>
      <c r="O739" s="79">
        <v>7</v>
      </c>
      <c r="P739" s="105" t="str">
        <f t="shared" si="120"/>
        <v>4x136</v>
      </c>
      <c r="Q739" s="5">
        <v>4</v>
      </c>
      <c r="R739" s="5">
        <v>136</v>
      </c>
      <c r="S739" s="5">
        <v>38</v>
      </c>
      <c r="T739" s="18">
        <v>5.5</v>
      </c>
      <c r="U739" s="5" t="s">
        <v>186</v>
      </c>
      <c r="V739" s="18">
        <v>106.25</v>
      </c>
      <c r="W739" s="8">
        <v>16.23</v>
      </c>
      <c r="X739" s="52">
        <v>1600</v>
      </c>
      <c r="Y739" s="81" t="s">
        <v>2309</v>
      </c>
      <c r="Z739" s="81" t="s">
        <v>3002</v>
      </c>
      <c r="AA739" s="369" t="str">
        <f t="shared" si="121"/>
        <v>15x7, 4x136, 38 OS</v>
      </c>
      <c r="AB739" s="2" t="s">
        <v>4285</v>
      </c>
      <c r="AC739" s="92">
        <f>_xlfn.IFNA(VLOOKUP(AB739,ACCESSORIES!F:K,6,FALSE),"N/A")</f>
        <v>22</v>
      </c>
      <c r="AD739" s="89" t="s">
        <v>85</v>
      </c>
      <c r="AE739" s="89" t="s">
        <v>85</v>
      </c>
      <c r="AF739" s="82" t="s">
        <v>85</v>
      </c>
      <c r="AG739" s="2" t="s">
        <v>85</v>
      </c>
      <c r="AH739" s="9" t="str">
        <f>_xlfn.IFNA(VLOOKUP(AG739,ACCESSORIES!F:K,6,FALSE),"N/A")</f>
        <v>N/A</v>
      </c>
      <c r="AI739" s="83" t="s">
        <v>266</v>
      </c>
      <c r="AJ739" s="83" t="s">
        <v>85</v>
      </c>
      <c r="AK739" s="3" t="s">
        <v>85</v>
      </c>
      <c r="AL739" s="83" t="s">
        <v>85</v>
      </c>
      <c r="AM739" s="83">
        <v>14.1</v>
      </c>
      <c r="AN739" s="83">
        <v>180</v>
      </c>
      <c r="AO739" s="26">
        <v>3</v>
      </c>
      <c r="AP739" s="26">
        <v>8</v>
      </c>
      <c r="AQ739" s="26"/>
      <c r="AR739" s="26">
        <v>10</v>
      </c>
      <c r="AS739" s="26"/>
      <c r="AT739" s="26">
        <v>167</v>
      </c>
      <c r="AU739" s="86">
        <v>96</v>
      </c>
      <c r="AV739" s="55">
        <v>40</v>
      </c>
      <c r="AW739" s="55">
        <v>40</v>
      </c>
      <c r="AX739" s="55">
        <v>40</v>
      </c>
      <c r="AY739" s="3" t="s">
        <v>85</v>
      </c>
      <c r="AZ739" s="104" t="str">
        <f>_xlfn.IFNA(VLOOKUP(AY739,ACCESSORIES!F:K,6,FALSE),"N/A")</f>
        <v>N/A</v>
      </c>
      <c r="BA739" s="3" t="s">
        <v>85</v>
      </c>
      <c r="BB739" s="104" t="str">
        <f>_xlfn.IFNA(VLOOKUP(BA739,ACCESSORIES!F:K,6,FALSE),"N/A")</f>
        <v>N/A</v>
      </c>
      <c r="BC739" s="79">
        <v>20.75</v>
      </c>
      <c r="BD739" s="57">
        <v>17.7</v>
      </c>
      <c r="BE739" s="57">
        <v>17.7</v>
      </c>
      <c r="BF739" s="57">
        <v>9.6</v>
      </c>
      <c r="BG739" s="5">
        <v>48</v>
      </c>
      <c r="BH739" s="122" t="s">
        <v>3551</v>
      </c>
      <c r="BI739" s="51" t="s">
        <v>4217</v>
      </c>
      <c r="BJ739" s="83" t="s">
        <v>5302</v>
      </c>
      <c r="BK739" s="83" t="s">
        <v>4233</v>
      </c>
      <c r="BL739" s="83" t="s">
        <v>5844</v>
      </c>
      <c r="BM739" s="83" t="s">
        <v>2887</v>
      </c>
      <c r="BN739" s="83" t="s">
        <v>4510</v>
      </c>
      <c r="BO739" s="83" t="s">
        <v>5816</v>
      </c>
      <c r="BP739" s="83"/>
      <c r="BQ739" s="83"/>
      <c r="BR739" s="83"/>
      <c r="BS739" s="83"/>
      <c r="BT739" s="351" t="s">
        <v>4186</v>
      </c>
      <c r="BU739" s="363" t="s">
        <v>4432</v>
      </c>
      <c r="BV739" s="351" t="s">
        <v>4185</v>
      </c>
      <c r="BW739" s="363" t="s">
        <v>4433</v>
      </c>
      <c r="BX739" s="96" t="str">
        <f t="shared" si="123"/>
        <v>CLOSEOUT - MR410 Bead Grip, 15x7, 5+2/+38mm Offset, 4x136, 106.25mm Centerbore, Matte Black</v>
      </c>
      <c r="BY739" s="83" t="s">
        <v>4044</v>
      </c>
      <c r="BZ739" s="83" t="s">
        <v>4045</v>
      </c>
      <c r="CA739" s="83" t="str">
        <f t="shared" si="119"/>
        <v>UTV (4XX)</v>
      </c>
    </row>
    <row r="740" spans="1:79" s="39" customFormat="1" ht="15" customHeight="1">
      <c r="A740" s="23">
        <f t="shared" si="122"/>
        <v>738</v>
      </c>
      <c r="B740" s="4" t="s">
        <v>84</v>
      </c>
      <c r="C740" s="105" t="s">
        <v>1089</v>
      </c>
      <c r="D740" s="5" t="s">
        <v>6107</v>
      </c>
      <c r="E740" s="94" t="str">
        <f>CONCATENATE(LEFT(D740,5),VLOOKUP(CONCATENATE(N740,"x",O740),'PART NUMBER GUIDE'!$B$9:$C$45,2,FALSE),VLOOKUP(CONCATENATE(P740, V740), 'PART NUMBER GUIDE'!$Q$6:$R$84, 2, FALSE),VLOOKUP(Y740,'PART NUMBER GUIDE'!$J$8:$K$37,2, FALSE),IF(U740="N/A",IF(ABS(S740)&lt;10,"0"&amp;ABS(S740),ABS(S740)),CONCATENATE(LEFT(U740,1),RIGHT(U740,1))), F740, G740)</f>
        <v>MR41051047164</v>
      </c>
      <c r="F740" s="93"/>
      <c r="G740" s="93"/>
      <c r="H740" s="81" t="s">
        <v>3432</v>
      </c>
      <c r="I740" s="350">
        <v>43677</v>
      </c>
      <c r="J740" s="87" t="s">
        <v>4038</v>
      </c>
      <c r="K740" s="400">
        <v>234.74</v>
      </c>
      <c r="L740" s="95" t="str">
        <f t="shared" si="118"/>
        <v/>
      </c>
      <c r="M740" s="402"/>
      <c r="N740" s="5">
        <v>15</v>
      </c>
      <c r="O740" s="79">
        <v>10</v>
      </c>
      <c r="P740" s="105" t="str">
        <f t="shared" si="120"/>
        <v>4x136</v>
      </c>
      <c r="Q740" s="5">
        <v>4</v>
      </c>
      <c r="R740" s="5">
        <v>136</v>
      </c>
      <c r="S740" s="5">
        <v>25</v>
      </c>
      <c r="T740" s="18">
        <v>6.4</v>
      </c>
      <c r="U740" s="5" t="s">
        <v>3418</v>
      </c>
      <c r="V740" s="18">
        <v>106.25</v>
      </c>
      <c r="W740" s="8">
        <v>17.2</v>
      </c>
      <c r="X740" s="52">
        <v>1600</v>
      </c>
      <c r="Y740" s="81" t="s">
        <v>2313</v>
      </c>
      <c r="Z740" s="81" t="s">
        <v>3004</v>
      </c>
      <c r="AA740" s="369" t="str">
        <f t="shared" si="121"/>
        <v>15x10, 4x136, 25 OS</v>
      </c>
      <c r="AB740" s="2" t="s">
        <v>4285</v>
      </c>
      <c r="AC740" s="92">
        <f>_xlfn.IFNA(VLOOKUP(AB740,ACCESSORIES!F:K,6,FALSE),"N/A")</f>
        <v>22</v>
      </c>
      <c r="AD740" s="89" t="s">
        <v>85</v>
      </c>
      <c r="AE740" s="89" t="s">
        <v>85</v>
      </c>
      <c r="AF740" s="82" t="s">
        <v>85</v>
      </c>
      <c r="AG740" s="2" t="s">
        <v>85</v>
      </c>
      <c r="AH740" s="9" t="str">
        <f>_xlfn.IFNA(VLOOKUP(AG740,ACCESSORIES!F:K,6,FALSE),"N/A")</f>
        <v>N/A</v>
      </c>
      <c r="AI740" s="83" t="s">
        <v>266</v>
      </c>
      <c r="AJ740" s="83" t="s">
        <v>85</v>
      </c>
      <c r="AK740" s="3" t="s">
        <v>85</v>
      </c>
      <c r="AL740" s="83" t="s">
        <v>85</v>
      </c>
      <c r="AM740" s="83">
        <v>14.1</v>
      </c>
      <c r="AN740" s="83">
        <v>180</v>
      </c>
      <c r="AO740" s="26">
        <v>3</v>
      </c>
      <c r="AP740" s="26">
        <v>9</v>
      </c>
      <c r="AQ740" s="26"/>
      <c r="AR740" s="26">
        <v>14</v>
      </c>
      <c r="AS740" s="26"/>
      <c r="AT740" s="26">
        <v>167</v>
      </c>
      <c r="AU740" s="86">
        <v>96</v>
      </c>
      <c r="AV740" s="55">
        <v>40</v>
      </c>
      <c r="AW740" s="55">
        <v>40</v>
      </c>
      <c r="AX740" s="55">
        <v>82</v>
      </c>
      <c r="AY740" s="3" t="s">
        <v>85</v>
      </c>
      <c r="AZ740" s="104" t="str">
        <f>_xlfn.IFNA(VLOOKUP(AY740,ACCESSORIES!F:K,6,FALSE),"N/A")</f>
        <v>N/A</v>
      </c>
      <c r="BA740" s="3" t="s">
        <v>85</v>
      </c>
      <c r="BB740" s="104" t="str">
        <f>_xlfn.IFNA(VLOOKUP(BA740,ACCESSORIES!F:K,6,FALSE),"N/A")</f>
        <v>N/A</v>
      </c>
      <c r="BC740" s="79">
        <v>20.7</v>
      </c>
      <c r="BD740" s="57">
        <v>17.7</v>
      </c>
      <c r="BE740" s="57">
        <v>17.7</v>
      </c>
      <c r="BF740" s="57">
        <v>12.6</v>
      </c>
      <c r="BG740" s="5">
        <v>48</v>
      </c>
      <c r="BH740" s="122" t="s">
        <v>3551</v>
      </c>
      <c r="BI740" s="51" t="s">
        <v>4217</v>
      </c>
      <c r="BJ740" s="83" t="s">
        <v>5302</v>
      </c>
      <c r="BK740" s="83" t="s">
        <v>4233</v>
      </c>
      <c r="BL740" s="83" t="s">
        <v>5844</v>
      </c>
      <c r="BM740" s="83" t="s">
        <v>2887</v>
      </c>
      <c r="BN740" s="83" t="s">
        <v>4510</v>
      </c>
      <c r="BO740" s="83" t="s">
        <v>5816</v>
      </c>
      <c r="BP740" s="83"/>
      <c r="BQ740" s="83"/>
      <c r="BR740" s="83"/>
      <c r="BS740" s="83"/>
      <c r="BT740" s="351" t="s">
        <v>4430</v>
      </c>
      <c r="BU740" s="363" t="s">
        <v>4429</v>
      </c>
      <c r="BV740" s="351" t="s">
        <v>4187</v>
      </c>
      <c r="BW740" s="363" t="s">
        <v>4431</v>
      </c>
      <c r="BX740" s="96" t="str">
        <f t="shared" si="123"/>
        <v>CLOSEOUT - MR410 Bead Grip, 15x10, 6+4/+25mm Offset, 4x136, 106.25mm Centerbore, Gold</v>
      </c>
      <c r="BY740" s="83" t="s">
        <v>4044</v>
      </c>
      <c r="BZ740" s="83" t="s">
        <v>4045</v>
      </c>
      <c r="CA740" s="83" t="str">
        <f t="shared" si="119"/>
        <v>UTV (4XX)</v>
      </c>
    </row>
    <row r="741" spans="1:79" s="39" customFormat="1" ht="15" customHeight="1">
      <c r="A741" s="23">
        <f t="shared" si="122"/>
        <v>739</v>
      </c>
      <c r="B741" s="4" t="s">
        <v>84</v>
      </c>
      <c r="C741" s="105" t="s">
        <v>1089</v>
      </c>
      <c r="D741" s="5" t="s">
        <v>6107</v>
      </c>
      <c r="E741" s="94" t="str">
        <f>CONCATENATE(LEFT(D741,5),VLOOKUP(CONCATENATE(N741,"x",O741),'PART NUMBER GUIDE'!$B$9:$C$45,2,FALSE),VLOOKUP(CONCATENATE(P741, V741), 'PART NUMBER GUIDE'!$Q$6:$R$84, 2, FALSE),VLOOKUP(Y741,'PART NUMBER GUIDE'!$J$8:$K$37,2, FALSE),IF(U741="N/A",IF(ABS(S741)&lt;10,"0"&amp;ABS(S741),ABS(S741)),CONCATENATE(LEFT(U741,1),RIGHT(U741,1))), F741, G741)</f>
        <v>MR41051046564</v>
      </c>
      <c r="F741" s="93"/>
      <c r="G741" s="93"/>
      <c r="H741" s="81" t="s">
        <v>3433</v>
      </c>
      <c r="I741" s="350">
        <v>43677</v>
      </c>
      <c r="J741" s="87" t="s">
        <v>4038</v>
      </c>
      <c r="K741" s="400">
        <v>234.74</v>
      </c>
      <c r="L741" s="95" t="str">
        <f t="shared" si="118"/>
        <v/>
      </c>
      <c r="M741" s="402"/>
      <c r="N741" s="5">
        <v>15</v>
      </c>
      <c r="O741" s="79">
        <v>10</v>
      </c>
      <c r="P741" s="105" t="str">
        <f t="shared" si="120"/>
        <v>4x156</v>
      </c>
      <c r="Q741" s="5">
        <v>4</v>
      </c>
      <c r="R741" s="5">
        <v>156</v>
      </c>
      <c r="S741" s="5">
        <v>25</v>
      </c>
      <c r="T741" s="18">
        <v>6.4</v>
      </c>
      <c r="U741" s="5" t="s">
        <v>3418</v>
      </c>
      <c r="V741" s="18">
        <v>132</v>
      </c>
      <c r="W741" s="8">
        <v>17.2</v>
      </c>
      <c r="X741" s="52">
        <v>1600</v>
      </c>
      <c r="Y741" s="81" t="s">
        <v>2309</v>
      </c>
      <c r="Z741" s="81" t="s">
        <v>3002</v>
      </c>
      <c r="AA741" s="369" t="str">
        <f t="shared" si="121"/>
        <v>15x10, 4x156, 25 OS</v>
      </c>
      <c r="AB741" s="2" t="s">
        <v>4282</v>
      </c>
      <c r="AC741" s="92">
        <f>_xlfn.IFNA(VLOOKUP(AB741,ACCESSORIES!F:K,6,FALSE),"N/A")</f>
        <v>22</v>
      </c>
      <c r="AD741" s="89" t="s">
        <v>85</v>
      </c>
      <c r="AE741" s="89" t="s">
        <v>85</v>
      </c>
      <c r="AF741" s="82" t="s">
        <v>85</v>
      </c>
      <c r="AG741" s="2" t="s">
        <v>85</v>
      </c>
      <c r="AH741" s="9" t="str">
        <f>_xlfn.IFNA(VLOOKUP(AG741,ACCESSORIES!F:K,6,FALSE),"N/A")</f>
        <v>N/A</v>
      </c>
      <c r="AI741" s="83" t="s">
        <v>266</v>
      </c>
      <c r="AJ741" s="83" t="s">
        <v>85</v>
      </c>
      <c r="AK741" s="3" t="s">
        <v>85</v>
      </c>
      <c r="AL741" s="83" t="s">
        <v>85</v>
      </c>
      <c r="AM741" s="83">
        <v>14.1</v>
      </c>
      <c r="AN741" s="83">
        <v>180</v>
      </c>
      <c r="AO741" s="26">
        <v>3</v>
      </c>
      <c r="AP741" s="26">
        <v>9</v>
      </c>
      <c r="AQ741" s="26"/>
      <c r="AR741" s="26">
        <v>14</v>
      </c>
      <c r="AS741" s="26"/>
      <c r="AT741" s="26">
        <v>167</v>
      </c>
      <c r="AU741" s="86">
        <v>115</v>
      </c>
      <c r="AV741" s="55">
        <v>40</v>
      </c>
      <c r="AW741" s="55">
        <v>40</v>
      </c>
      <c r="AX741" s="55">
        <v>82</v>
      </c>
      <c r="AY741" s="3" t="s">
        <v>85</v>
      </c>
      <c r="AZ741" s="104" t="str">
        <f>_xlfn.IFNA(VLOOKUP(AY741,ACCESSORIES!F:K,6,FALSE),"N/A")</f>
        <v>N/A</v>
      </c>
      <c r="BA741" s="3" t="s">
        <v>85</v>
      </c>
      <c r="BB741" s="104" t="str">
        <f>_xlfn.IFNA(VLOOKUP(BA741,ACCESSORIES!F:K,6,FALSE),"N/A")</f>
        <v>N/A</v>
      </c>
      <c r="BC741" s="79">
        <v>20.7</v>
      </c>
      <c r="BD741" s="57">
        <v>17.7</v>
      </c>
      <c r="BE741" s="57">
        <v>17.7</v>
      </c>
      <c r="BF741" s="57">
        <v>12.6</v>
      </c>
      <c r="BG741" s="5">
        <v>48</v>
      </c>
      <c r="BH741" s="122" t="s">
        <v>3551</v>
      </c>
      <c r="BI741" s="51" t="s">
        <v>4217</v>
      </c>
      <c r="BJ741" s="83" t="s">
        <v>5302</v>
      </c>
      <c r="BK741" s="83" t="s">
        <v>4233</v>
      </c>
      <c r="BL741" s="83" t="s">
        <v>5844</v>
      </c>
      <c r="BM741" s="83" t="s">
        <v>2887</v>
      </c>
      <c r="BN741" s="83" t="s">
        <v>4510</v>
      </c>
      <c r="BO741" s="83" t="s">
        <v>5816</v>
      </c>
      <c r="BP741" s="83"/>
      <c r="BQ741" s="83"/>
      <c r="BR741" s="83"/>
      <c r="BS741" s="83"/>
      <c r="BT741" s="351" t="s">
        <v>4186</v>
      </c>
      <c r="BU741" s="363" t="s">
        <v>4432</v>
      </c>
      <c r="BV741" s="351" t="s">
        <v>4185</v>
      </c>
      <c r="BW741" s="363" t="s">
        <v>4433</v>
      </c>
      <c r="BX741" s="96" t="str">
        <f t="shared" si="123"/>
        <v>CLOSEOUT - MR410 Bead Grip, 15x10, 6+4/+25mm Offset, 4x156, 132mm Centerbore, Matte Black</v>
      </c>
      <c r="BY741" s="83" t="s">
        <v>4044</v>
      </c>
      <c r="BZ741" s="83" t="s">
        <v>4045</v>
      </c>
      <c r="CA741" s="83" t="str">
        <f t="shared" si="119"/>
        <v>UTV (4XX)</v>
      </c>
    </row>
    <row r="742" spans="1:79" s="39" customFormat="1" ht="15" customHeight="1">
      <c r="A742" s="23">
        <f t="shared" si="122"/>
        <v>740</v>
      </c>
      <c r="B742" s="4" t="s">
        <v>84</v>
      </c>
      <c r="C742" s="105" t="s">
        <v>1089</v>
      </c>
      <c r="D742" s="5" t="s">
        <v>6107</v>
      </c>
      <c r="E742" s="94" t="str">
        <f>CONCATENATE(LEFT(D742,5),VLOOKUP(CONCATENATE(N742,"x",O742),'PART NUMBER GUIDE'!$B$9:$C$45,2,FALSE),VLOOKUP(CONCATENATE(P742, V742), 'PART NUMBER GUIDE'!$Q$6:$R$84, 2, FALSE),VLOOKUP(Y742,'PART NUMBER GUIDE'!$J$8:$K$37,2, FALSE),IF(U742="N/A",IF(ABS(S742)&lt;10,"0"&amp;ABS(S742),ABS(S742)),CONCATENATE(LEFT(U742,1),RIGHT(U742,1))), F742, G742)</f>
        <v>MR41051046164</v>
      </c>
      <c r="F742" s="93"/>
      <c r="G742" s="93"/>
      <c r="H742" s="81" t="s">
        <v>3434</v>
      </c>
      <c r="I742" s="350">
        <v>43677</v>
      </c>
      <c r="J742" s="87" t="s">
        <v>4038</v>
      </c>
      <c r="K742" s="400">
        <v>234.74</v>
      </c>
      <c r="L742" s="95" t="str">
        <f t="shared" si="118"/>
        <v/>
      </c>
      <c r="M742" s="402"/>
      <c r="N742" s="5">
        <v>15</v>
      </c>
      <c r="O742" s="79">
        <v>10</v>
      </c>
      <c r="P742" s="105" t="str">
        <f t="shared" si="120"/>
        <v>4x156</v>
      </c>
      <c r="Q742" s="5">
        <v>4</v>
      </c>
      <c r="R742" s="5">
        <v>156</v>
      </c>
      <c r="S742" s="5">
        <v>25</v>
      </c>
      <c r="T742" s="18">
        <v>6.4</v>
      </c>
      <c r="U742" s="5" t="s">
        <v>3418</v>
      </c>
      <c r="V742" s="18">
        <v>132</v>
      </c>
      <c r="W742" s="8">
        <v>17.2</v>
      </c>
      <c r="X742" s="52">
        <v>1600</v>
      </c>
      <c r="Y742" s="81" t="s">
        <v>2313</v>
      </c>
      <c r="Z742" s="81" t="s">
        <v>3004</v>
      </c>
      <c r="AA742" s="369" t="str">
        <f t="shared" si="121"/>
        <v>15x10, 4x156, 25 OS</v>
      </c>
      <c r="AB742" s="2" t="s">
        <v>4282</v>
      </c>
      <c r="AC742" s="92">
        <f>_xlfn.IFNA(VLOOKUP(AB742,ACCESSORIES!F:K,6,FALSE),"N/A")</f>
        <v>22</v>
      </c>
      <c r="AD742" s="89" t="s">
        <v>85</v>
      </c>
      <c r="AE742" s="89" t="s">
        <v>85</v>
      </c>
      <c r="AF742" s="82" t="s">
        <v>85</v>
      </c>
      <c r="AG742" s="2" t="s">
        <v>85</v>
      </c>
      <c r="AH742" s="9" t="str">
        <f>_xlfn.IFNA(VLOOKUP(AG742,ACCESSORIES!F:K,6,FALSE),"N/A")</f>
        <v>N/A</v>
      </c>
      <c r="AI742" s="83" t="s">
        <v>266</v>
      </c>
      <c r="AJ742" s="83" t="s">
        <v>85</v>
      </c>
      <c r="AK742" s="3" t="s">
        <v>85</v>
      </c>
      <c r="AL742" s="83" t="s">
        <v>85</v>
      </c>
      <c r="AM742" s="83">
        <v>14.1</v>
      </c>
      <c r="AN742" s="83">
        <v>180</v>
      </c>
      <c r="AO742" s="26">
        <v>3</v>
      </c>
      <c r="AP742" s="26">
        <v>9</v>
      </c>
      <c r="AQ742" s="26"/>
      <c r="AR742" s="26">
        <v>14</v>
      </c>
      <c r="AS742" s="26"/>
      <c r="AT742" s="26">
        <v>167</v>
      </c>
      <c r="AU742" s="86">
        <v>115</v>
      </c>
      <c r="AV742" s="55">
        <v>40</v>
      </c>
      <c r="AW742" s="55">
        <v>40</v>
      </c>
      <c r="AX742" s="55">
        <v>82</v>
      </c>
      <c r="AY742" s="3" t="s">
        <v>85</v>
      </c>
      <c r="AZ742" s="104" t="str">
        <f>_xlfn.IFNA(VLOOKUP(AY742,ACCESSORIES!F:K,6,FALSE),"N/A")</f>
        <v>N/A</v>
      </c>
      <c r="BA742" s="3" t="s">
        <v>85</v>
      </c>
      <c r="BB742" s="104" t="str">
        <f>_xlfn.IFNA(VLOOKUP(BA742,ACCESSORIES!F:K,6,FALSE),"N/A")</f>
        <v>N/A</v>
      </c>
      <c r="BC742" s="79">
        <v>20.7</v>
      </c>
      <c r="BD742" s="57">
        <v>17.7</v>
      </c>
      <c r="BE742" s="57">
        <v>17.7</v>
      </c>
      <c r="BF742" s="57">
        <v>12.6</v>
      </c>
      <c r="BG742" s="5">
        <v>48</v>
      </c>
      <c r="BH742" s="122" t="s">
        <v>3551</v>
      </c>
      <c r="BI742" s="51" t="s">
        <v>4217</v>
      </c>
      <c r="BJ742" s="83" t="s">
        <v>5302</v>
      </c>
      <c r="BK742" s="83" t="s">
        <v>4233</v>
      </c>
      <c r="BL742" s="83" t="s">
        <v>5844</v>
      </c>
      <c r="BM742" s="83" t="s">
        <v>2887</v>
      </c>
      <c r="BN742" s="83" t="s">
        <v>4510</v>
      </c>
      <c r="BO742" s="83" t="s">
        <v>5816</v>
      </c>
      <c r="BP742" s="83"/>
      <c r="BQ742" s="83"/>
      <c r="BR742" s="83"/>
      <c r="BS742" s="83"/>
      <c r="BT742" s="351" t="s">
        <v>4430</v>
      </c>
      <c r="BU742" s="363" t="s">
        <v>4429</v>
      </c>
      <c r="BV742" s="351" t="s">
        <v>4187</v>
      </c>
      <c r="BW742" s="363" t="s">
        <v>4431</v>
      </c>
      <c r="BX742" s="96" t="str">
        <f t="shared" si="123"/>
        <v>CLOSEOUT - MR410 Bead Grip, 15x10, 6+4/+25mm Offset, 4x156, 132mm Centerbore, Gold</v>
      </c>
      <c r="BY742" s="83" t="s">
        <v>4044</v>
      </c>
      <c r="BZ742" s="83" t="s">
        <v>4045</v>
      </c>
      <c r="CA742" s="83" t="str">
        <f t="shared" si="119"/>
        <v>UTV (4XX)</v>
      </c>
    </row>
    <row r="743" spans="1:79" s="39" customFormat="1" ht="15" customHeight="1">
      <c r="A743" s="23">
        <f t="shared" si="122"/>
        <v>741</v>
      </c>
      <c r="B743" s="4" t="s">
        <v>84</v>
      </c>
      <c r="C743" s="105" t="s">
        <v>1089</v>
      </c>
      <c r="D743" s="5" t="s">
        <v>6108</v>
      </c>
      <c r="E743" s="94" t="str">
        <f>CONCATENATE(LEFT(D743,5),VLOOKUP(CONCATENATE(N743,"x",O743),'PART NUMBER GUIDE'!$B$9:$C$45,2,FALSE),VLOOKUP(CONCATENATE(P743, V743), 'PART NUMBER GUIDE'!$Q$6:$R$84, 2, FALSE),VLOOKUP(Y743,'PART NUMBER GUIDE'!$J$8:$K$37,2, FALSE),IF(U743="N/A",IF(ABS(S743)&lt;10,"0"&amp;ABS(S743),ABS(S743)),CONCATENATE(LEFT(U743,1),RIGHT(U743,1))), F743, G743)</f>
        <v>MR41147047543</v>
      </c>
      <c r="F743" s="93"/>
      <c r="G743" s="93"/>
      <c r="H743" s="81" t="s">
        <v>3495</v>
      </c>
      <c r="I743" s="350">
        <v>43714</v>
      </c>
      <c r="J743" s="87" t="s">
        <v>1265</v>
      </c>
      <c r="K743" s="400">
        <v>200</v>
      </c>
      <c r="L743" s="95">
        <f t="shared" si="118"/>
        <v>200</v>
      </c>
      <c r="M743" s="402"/>
      <c r="N743" s="5">
        <v>14</v>
      </c>
      <c r="O743" s="79">
        <v>7</v>
      </c>
      <c r="P743" s="105" t="str">
        <f t="shared" si="120"/>
        <v>4x136</v>
      </c>
      <c r="Q743" s="5">
        <v>4</v>
      </c>
      <c r="R743" s="5">
        <v>136</v>
      </c>
      <c r="S743" s="5">
        <v>13</v>
      </c>
      <c r="T743" s="18">
        <v>4.5</v>
      </c>
      <c r="U743" s="5" t="s">
        <v>189</v>
      </c>
      <c r="V743" s="18">
        <v>106.25</v>
      </c>
      <c r="W743" s="8">
        <v>13.6</v>
      </c>
      <c r="X743" s="52">
        <v>1600</v>
      </c>
      <c r="Y743" s="81" t="s">
        <v>2309</v>
      </c>
      <c r="Z743" s="81" t="s">
        <v>3002</v>
      </c>
      <c r="AA743" s="369" t="str">
        <f t="shared" si="121"/>
        <v>14x7, 4x136, 13 OS</v>
      </c>
      <c r="AB743" s="2" t="s">
        <v>4285</v>
      </c>
      <c r="AC743" s="92">
        <f>_xlfn.IFNA(VLOOKUP(AB743,ACCESSORIES!F:K,6,FALSE),"N/A")</f>
        <v>22</v>
      </c>
      <c r="AD743" s="89" t="s">
        <v>85</v>
      </c>
      <c r="AE743" s="89" t="s">
        <v>85</v>
      </c>
      <c r="AF743" s="89" t="s">
        <v>85</v>
      </c>
      <c r="AG743" s="89" t="s">
        <v>85</v>
      </c>
      <c r="AH743" s="9" t="str">
        <f>_xlfn.IFNA(VLOOKUP(AG743,ACCESSORIES!F:K,6,FALSE),"N/A")</f>
        <v>N/A</v>
      </c>
      <c r="AI743" s="83" t="s">
        <v>266</v>
      </c>
      <c r="AJ743" s="83" t="s">
        <v>85</v>
      </c>
      <c r="AK743" s="3" t="s">
        <v>85</v>
      </c>
      <c r="AL743" s="83" t="s">
        <v>85</v>
      </c>
      <c r="AM743" s="83">
        <v>14.1</v>
      </c>
      <c r="AN743" s="83">
        <v>180</v>
      </c>
      <c r="AO743" s="26">
        <v>3</v>
      </c>
      <c r="AP743" s="26">
        <v>11</v>
      </c>
      <c r="AQ743" s="26">
        <v>23</v>
      </c>
      <c r="AR743" s="26">
        <v>10</v>
      </c>
      <c r="AS743" s="26">
        <v>166</v>
      </c>
      <c r="AT743" s="26">
        <v>165</v>
      </c>
      <c r="AU743" s="86">
        <v>96</v>
      </c>
      <c r="AV743" s="55">
        <v>40</v>
      </c>
      <c r="AW743" s="55">
        <v>40</v>
      </c>
      <c r="AX743" s="55">
        <v>44</v>
      </c>
      <c r="AY743" s="3" t="s">
        <v>85</v>
      </c>
      <c r="AZ743" s="104" t="str">
        <f>_xlfn.IFNA(VLOOKUP(AY743,ACCESSORIES!F:K,6,FALSE),"N/A")</f>
        <v>N/A</v>
      </c>
      <c r="BA743" s="3" t="s">
        <v>85</v>
      </c>
      <c r="BB743" s="104" t="str">
        <f>_xlfn.IFNA(VLOOKUP(BA743,ACCESSORIES!F:K,6,FALSE),"N/A")</f>
        <v>N/A</v>
      </c>
      <c r="BC743" s="79">
        <v>17.45</v>
      </c>
      <c r="BD743" s="57">
        <v>16.899999999999999</v>
      </c>
      <c r="BE743" s="57">
        <v>16.899999999999999</v>
      </c>
      <c r="BF743" s="57">
        <v>9.6999999999999993</v>
      </c>
      <c r="BG743" s="5">
        <v>48</v>
      </c>
      <c r="BH743" s="122" t="s">
        <v>3551</v>
      </c>
      <c r="BI743" s="51" t="s">
        <v>4217</v>
      </c>
      <c r="BJ743" s="83" t="s">
        <v>5302</v>
      </c>
      <c r="BK743" s="83" t="s">
        <v>4233</v>
      </c>
      <c r="BL743" s="83" t="s">
        <v>5845</v>
      </c>
      <c r="BM743" s="83" t="s">
        <v>2887</v>
      </c>
      <c r="BN743" s="83" t="s">
        <v>4510</v>
      </c>
      <c r="BO743" s="83" t="s">
        <v>5816</v>
      </c>
      <c r="BP743" s="83"/>
      <c r="BQ743" s="83"/>
      <c r="BR743" s="83"/>
      <c r="BS743" s="83"/>
      <c r="BT743" s="351" t="s">
        <v>4401</v>
      </c>
      <c r="BU743" s="363" t="s">
        <v>4400</v>
      </c>
      <c r="BV743" s="351" t="s">
        <v>4403</v>
      </c>
      <c r="BW743" s="363" t="s">
        <v>4402</v>
      </c>
      <c r="BX743" s="96" t="str">
        <f t="shared" si="123"/>
        <v>MR411 Bead Grip, 14x7, 4+3/+13mm Offset, 4x136, 106.25mm Centerbore, Matte Black</v>
      </c>
      <c r="BY743" s="83" t="s">
        <v>4044</v>
      </c>
      <c r="BZ743" s="83" t="s">
        <v>4045</v>
      </c>
      <c r="CA743" s="83" t="str">
        <f t="shared" si="119"/>
        <v>UTV (4XX)</v>
      </c>
    </row>
    <row r="744" spans="1:79" s="39" customFormat="1" ht="15" customHeight="1">
      <c r="A744" s="23">
        <f t="shared" si="122"/>
        <v>742</v>
      </c>
      <c r="B744" s="4" t="s">
        <v>84</v>
      </c>
      <c r="C744" s="105" t="s">
        <v>1089</v>
      </c>
      <c r="D744" s="5" t="s">
        <v>6108</v>
      </c>
      <c r="E744" s="94" t="str">
        <f>CONCATENATE(LEFT(D744,5),VLOOKUP(CONCATENATE(N744,"x",O744),'PART NUMBER GUIDE'!$B$9:$C$45,2,FALSE),VLOOKUP(CONCATENATE(P744, V744), 'PART NUMBER GUIDE'!$Q$6:$R$84, 2, FALSE),VLOOKUP(Y744,'PART NUMBER GUIDE'!$J$8:$K$37,2, FALSE),IF(U744="N/A",IF(ABS(S744)&lt;10,"0"&amp;ABS(S744),ABS(S744)),CONCATENATE(LEFT(U744,1),RIGHT(U744,1))), F744, G744)</f>
        <v>MR41147047843</v>
      </c>
      <c r="F744" s="93"/>
      <c r="G744" s="93"/>
      <c r="H744" s="81" t="s">
        <v>3496</v>
      </c>
      <c r="I744" s="350">
        <v>43714</v>
      </c>
      <c r="J744" s="43" t="s">
        <v>4038</v>
      </c>
      <c r="K744" s="400">
        <v>200</v>
      </c>
      <c r="L744" s="95" t="str">
        <f t="shared" si="118"/>
        <v/>
      </c>
      <c r="M744" s="402"/>
      <c r="N744" s="5">
        <v>14</v>
      </c>
      <c r="O744" s="79">
        <v>7</v>
      </c>
      <c r="P744" s="105" t="str">
        <f t="shared" si="120"/>
        <v>4x136</v>
      </c>
      <c r="Q744" s="5">
        <v>4</v>
      </c>
      <c r="R744" s="5">
        <v>136</v>
      </c>
      <c r="S744" s="5">
        <v>13</v>
      </c>
      <c r="T744" s="18">
        <v>4.5</v>
      </c>
      <c r="U744" s="5" t="s">
        <v>189</v>
      </c>
      <c r="V744" s="18">
        <v>106.25</v>
      </c>
      <c r="W744" s="8">
        <v>13.71</v>
      </c>
      <c r="X744" s="52">
        <v>1600</v>
      </c>
      <c r="Y744" s="81" t="s">
        <v>2661</v>
      </c>
      <c r="Z744" s="81" t="s">
        <v>3007</v>
      </c>
      <c r="AA744" s="369" t="str">
        <f t="shared" si="121"/>
        <v>14x7, 4x136, 13 OS</v>
      </c>
      <c r="AB744" s="2" t="s">
        <v>4285</v>
      </c>
      <c r="AC744" s="92">
        <f>_xlfn.IFNA(VLOOKUP(AB744,ACCESSORIES!F:K,6,FALSE),"N/A")</f>
        <v>22</v>
      </c>
      <c r="AD744" s="89" t="s">
        <v>85</v>
      </c>
      <c r="AE744" s="89" t="s">
        <v>85</v>
      </c>
      <c r="AF744" s="89" t="s">
        <v>85</v>
      </c>
      <c r="AG744" s="89" t="s">
        <v>85</v>
      </c>
      <c r="AH744" s="9" t="str">
        <f>_xlfn.IFNA(VLOOKUP(AG744,ACCESSORIES!F:K,6,FALSE),"N/A")</f>
        <v>N/A</v>
      </c>
      <c r="AI744" s="83" t="s">
        <v>266</v>
      </c>
      <c r="AJ744" s="83" t="s">
        <v>85</v>
      </c>
      <c r="AK744" s="3" t="s">
        <v>85</v>
      </c>
      <c r="AL744" s="83" t="s">
        <v>85</v>
      </c>
      <c r="AM744" s="83">
        <v>14.1</v>
      </c>
      <c r="AN744" s="83">
        <v>180</v>
      </c>
      <c r="AO744" s="26">
        <v>3</v>
      </c>
      <c r="AP744" s="26">
        <v>11</v>
      </c>
      <c r="AQ744" s="26">
        <v>23</v>
      </c>
      <c r="AR744" s="26">
        <v>10</v>
      </c>
      <c r="AS744" s="26">
        <v>166</v>
      </c>
      <c r="AT744" s="26">
        <v>165</v>
      </c>
      <c r="AU744" s="86">
        <v>96</v>
      </c>
      <c r="AV744" s="55">
        <v>40</v>
      </c>
      <c r="AW744" s="55">
        <v>40</v>
      </c>
      <c r="AX744" s="55">
        <v>44</v>
      </c>
      <c r="AY744" s="3" t="s">
        <v>85</v>
      </c>
      <c r="AZ744" s="104" t="str">
        <f>_xlfn.IFNA(VLOOKUP(AY744,ACCESSORIES!F:K,6,FALSE),"N/A")</f>
        <v>N/A</v>
      </c>
      <c r="BA744" s="3" t="s">
        <v>85</v>
      </c>
      <c r="BB744" s="104" t="str">
        <f>_xlfn.IFNA(VLOOKUP(BA744,ACCESSORIES!F:K,6,FALSE),"N/A")</f>
        <v>N/A</v>
      </c>
      <c r="BC744" s="79">
        <v>17.670000000000002</v>
      </c>
      <c r="BD744" s="57">
        <v>16.899999999999999</v>
      </c>
      <c r="BE744" s="57">
        <v>16.899999999999999</v>
      </c>
      <c r="BF744" s="57">
        <v>9.6999999999999993</v>
      </c>
      <c r="BG744" s="5">
        <v>48</v>
      </c>
      <c r="BH744" s="122" t="s">
        <v>3551</v>
      </c>
      <c r="BI744" s="51" t="s">
        <v>4217</v>
      </c>
      <c r="BJ744" s="83" t="s">
        <v>5302</v>
      </c>
      <c r="BK744" s="83" t="s">
        <v>4233</v>
      </c>
      <c r="BL744" s="83" t="s">
        <v>5845</v>
      </c>
      <c r="BM744" s="83" t="s">
        <v>2887</v>
      </c>
      <c r="BN744" s="83" t="s">
        <v>4510</v>
      </c>
      <c r="BO744" s="83" t="s">
        <v>5816</v>
      </c>
      <c r="BP744" s="83"/>
      <c r="BQ744" s="83"/>
      <c r="BR744" s="83"/>
      <c r="BS744" s="83"/>
      <c r="BT744" s="351" t="s">
        <v>4405</v>
      </c>
      <c r="BU744" s="363" t="s">
        <v>4404</v>
      </c>
      <c r="BV744" s="351" t="s">
        <v>4406</v>
      </c>
      <c r="BW744" s="363" t="s">
        <v>4407</v>
      </c>
      <c r="BX744" s="96" t="str">
        <f t="shared" si="123"/>
        <v>CLOSEOUT - MR411 Bead Grip, 14x7, 4+3/+13mm Offset, 4x136, 106.25mm Centerbore, Gloss Titanium</v>
      </c>
      <c r="BY744" s="83" t="s">
        <v>4044</v>
      </c>
      <c r="BZ744" s="83" t="s">
        <v>4045</v>
      </c>
      <c r="CA744" s="83" t="str">
        <f t="shared" si="119"/>
        <v>UTV (4XX)</v>
      </c>
    </row>
    <row r="745" spans="1:79" s="39" customFormat="1" ht="15" customHeight="1">
      <c r="A745" s="23">
        <f t="shared" si="122"/>
        <v>743</v>
      </c>
      <c r="B745" s="4" t="s">
        <v>84</v>
      </c>
      <c r="C745" s="105" t="s">
        <v>1089</v>
      </c>
      <c r="D745" s="5" t="s">
        <v>6108</v>
      </c>
      <c r="E745" s="94" t="str">
        <f>CONCATENATE(LEFT(D745,5),VLOOKUP(CONCATENATE(N745,"x",O745),'PART NUMBER GUIDE'!$B$9:$C$45,2,FALSE),VLOOKUP(CONCATENATE(P745, V745), 'PART NUMBER GUIDE'!$Q$6:$R$84, 2, FALSE),VLOOKUP(Y745,'PART NUMBER GUIDE'!$J$8:$K$37,2, FALSE),IF(U745="N/A",IF(ABS(S745)&lt;10,"0"&amp;ABS(S745),ABS(S745)),CONCATENATE(LEFT(U745,1),RIGHT(U745,1))), F745, G745)</f>
        <v>MR41147046543</v>
      </c>
      <c r="F745" s="93"/>
      <c r="G745" s="93"/>
      <c r="H745" s="81" t="s">
        <v>3497</v>
      </c>
      <c r="I745" s="350">
        <v>43714</v>
      </c>
      <c r="J745" s="87" t="s">
        <v>1265</v>
      </c>
      <c r="K745" s="400">
        <v>200</v>
      </c>
      <c r="L745" s="95">
        <f t="shared" si="118"/>
        <v>200</v>
      </c>
      <c r="M745" s="402"/>
      <c r="N745" s="5">
        <v>14</v>
      </c>
      <c r="O745" s="79">
        <v>7</v>
      </c>
      <c r="P745" s="105" t="str">
        <f t="shared" si="120"/>
        <v>4x156</v>
      </c>
      <c r="Q745" s="5">
        <v>4</v>
      </c>
      <c r="R745" s="5">
        <v>156</v>
      </c>
      <c r="S745" s="5">
        <v>13</v>
      </c>
      <c r="T745" s="18">
        <v>4.5</v>
      </c>
      <c r="U745" s="5" t="s">
        <v>189</v>
      </c>
      <c r="V745" s="18">
        <v>132</v>
      </c>
      <c r="W745" s="8">
        <v>13.26</v>
      </c>
      <c r="X745" s="52">
        <v>1600</v>
      </c>
      <c r="Y745" s="81" t="s">
        <v>2309</v>
      </c>
      <c r="Z745" s="81" t="s">
        <v>3002</v>
      </c>
      <c r="AA745" s="369" t="str">
        <f t="shared" si="121"/>
        <v>14x7, 4x156, 13 OS</v>
      </c>
      <c r="AB745" s="2" t="s">
        <v>4282</v>
      </c>
      <c r="AC745" s="92">
        <f>_xlfn.IFNA(VLOOKUP(AB745,ACCESSORIES!F:K,6,FALSE),"N/A")</f>
        <v>22</v>
      </c>
      <c r="AD745" s="89" t="s">
        <v>85</v>
      </c>
      <c r="AE745" s="89" t="s">
        <v>85</v>
      </c>
      <c r="AF745" s="89" t="s">
        <v>85</v>
      </c>
      <c r="AG745" s="89" t="s">
        <v>85</v>
      </c>
      <c r="AH745" s="9" t="str">
        <f>_xlfn.IFNA(VLOOKUP(AG745,ACCESSORIES!F:K,6,FALSE),"N/A")</f>
        <v>N/A</v>
      </c>
      <c r="AI745" s="83" t="s">
        <v>266</v>
      </c>
      <c r="AJ745" s="83" t="s">
        <v>85</v>
      </c>
      <c r="AK745" s="3" t="s">
        <v>85</v>
      </c>
      <c r="AL745" s="83" t="s">
        <v>85</v>
      </c>
      <c r="AM745" s="83">
        <v>14.1</v>
      </c>
      <c r="AN745" s="83">
        <v>180</v>
      </c>
      <c r="AO745" s="26">
        <v>3</v>
      </c>
      <c r="AP745" s="26">
        <v>11</v>
      </c>
      <c r="AQ745" s="26">
        <v>23</v>
      </c>
      <c r="AR745" s="26">
        <v>10</v>
      </c>
      <c r="AS745" s="26">
        <v>166</v>
      </c>
      <c r="AT745" s="26">
        <v>165</v>
      </c>
      <c r="AU745" s="86">
        <v>115</v>
      </c>
      <c r="AV745" s="55">
        <v>40</v>
      </c>
      <c r="AW745" s="55">
        <v>40</v>
      </c>
      <c r="AX745" s="55">
        <v>44</v>
      </c>
      <c r="AY745" s="3" t="s">
        <v>85</v>
      </c>
      <c r="AZ745" s="104" t="str">
        <f>_xlfn.IFNA(VLOOKUP(AY745,ACCESSORIES!F:K,6,FALSE),"N/A")</f>
        <v>N/A</v>
      </c>
      <c r="BA745" s="3" t="s">
        <v>85</v>
      </c>
      <c r="BB745" s="104" t="str">
        <f>_xlfn.IFNA(VLOOKUP(BA745,ACCESSORIES!F:K,6,FALSE),"N/A")</f>
        <v>N/A</v>
      </c>
      <c r="BC745" s="79">
        <v>17.12</v>
      </c>
      <c r="BD745" s="57">
        <v>16.899999999999999</v>
      </c>
      <c r="BE745" s="57">
        <v>16.899999999999999</v>
      </c>
      <c r="BF745" s="57">
        <v>9.6999999999999993</v>
      </c>
      <c r="BG745" s="5">
        <v>48</v>
      </c>
      <c r="BH745" s="122" t="s">
        <v>3551</v>
      </c>
      <c r="BI745" s="51" t="s">
        <v>4217</v>
      </c>
      <c r="BJ745" s="83" t="s">
        <v>5302</v>
      </c>
      <c r="BK745" s="83" t="s">
        <v>4233</v>
      </c>
      <c r="BL745" s="83" t="s">
        <v>5845</v>
      </c>
      <c r="BM745" s="83" t="s">
        <v>2887</v>
      </c>
      <c r="BN745" s="83" t="s">
        <v>4510</v>
      </c>
      <c r="BO745" s="83" t="s">
        <v>5816</v>
      </c>
      <c r="BP745" s="83"/>
      <c r="BQ745" s="83"/>
      <c r="BR745" s="83"/>
      <c r="BS745" s="83"/>
      <c r="BT745" s="351" t="s">
        <v>4401</v>
      </c>
      <c r="BU745" s="363" t="s">
        <v>4400</v>
      </c>
      <c r="BV745" s="351" t="s">
        <v>4403</v>
      </c>
      <c r="BW745" s="363" t="s">
        <v>4402</v>
      </c>
      <c r="BX745" s="96" t="str">
        <f t="shared" si="123"/>
        <v>MR411 Bead Grip, 14x7, 4+3/+13mm Offset, 4x156, 132mm Centerbore, Matte Black</v>
      </c>
      <c r="BY745" s="83" t="s">
        <v>4044</v>
      </c>
      <c r="BZ745" s="83" t="s">
        <v>4045</v>
      </c>
      <c r="CA745" s="83" t="str">
        <f t="shared" si="119"/>
        <v>UTV (4XX)</v>
      </c>
    </row>
    <row r="746" spans="1:79" s="39" customFormat="1" ht="15" customHeight="1">
      <c r="A746" s="23">
        <f t="shared" si="122"/>
        <v>744</v>
      </c>
      <c r="B746" s="4" t="s">
        <v>84</v>
      </c>
      <c r="C746" s="105" t="s">
        <v>1089</v>
      </c>
      <c r="D746" s="5" t="s">
        <v>6108</v>
      </c>
      <c r="E746" s="94" t="str">
        <f>CONCATENATE(LEFT(D746,5),VLOOKUP(CONCATENATE(N746,"x",O746),'PART NUMBER GUIDE'!$B$9:$C$45,2,FALSE),VLOOKUP(CONCATENATE(P746, V746), 'PART NUMBER GUIDE'!$Q$6:$R$84, 2, FALSE),VLOOKUP(Y746,'PART NUMBER GUIDE'!$J$8:$K$37,2, FALSE),IF(U746="N/A",IF(ABS(S746)&lt;10,"0"&amp;ABS(S746),ABS(S746)),CONCATENATE(LEFT(U746,1),RIGHT(U746,1))), F746, G746)</f>
        <v>MR41147046843</v>
      </c>
      <c r="F746" s="93"/>
      <c r="G746" s="93"/>
      <c r="H746" s="81" t="s">
        <v>3498</v>
      </c>
      <c r="I746" s="350">
        <v>43714</v>
      </c>
      <c r="J746" s="87" t="s">
        <v>1265</v>
      </c>
      <c r="K746" s="400">
        <v>200</v>
      </c>
      <c r="L746" s="95">
        <f t="shared" si="118"/>
        <v>200</v>
      </c>
      <c r="M746" s="402"/>
      <c r="N746" s="5">
        <v>14</v>
      </c>
      <c r="O746" s="79">
        <v>7</v>
      </c>
      <c r="P746" s="105" t="str">
        <f t="shared" si="120"/>
        <v>4x156</v>
      </c>
      <c r="Q746" s="5">
        <v>4</v>
      </c>
      <c r="R746" s="5">
        <v>156</v>
      </c>
      <c r="S746" s="5">
        <v>13</v>
      </c>
      <c r="T746" s="18">
        <v>4.5</v>
      </c>
      <c r="U746" s="5" t="s">
        <v>189</v>
      </c>
      <c r="V746" s="18">
        <v>132</v>
      </c>
      <c r="W746" s="8">
        <v>13.9</v>
      </c>
      <c r="X746" s="52">
        <v>1600</v>
      </c>
      <c r="Y746" s="81" t="s">
        <v>2661</v>
      </c>
      <c r="Z746" s="81" t="s">
        <v>3007</v>
      </c>
      <c r="AA746" s="369" t="str">
        <f t="shared" si="121"/>
        <v>14x7, 4x156, 13 OS</v>
      </c>
      <c r="AB746" s="2" t="s">
        <v>4282</v>
      </c>
      <c r="AC746" s="92">
        <f>_xlfn.IFNA(VLOOKUP(AB746,ACCESSORIES!F:K,6,FALSE),"N/A")</f>
        <v>22</v>
      </c>
      <c r="AD746" s="89" t="s">
        <v>85</v>
      </c>
      <c r="AE746" s="89" t="s">
        <v>85</v>
      </c>
      <c r="AF746" s="89" t="s">
        <v>85</v>
      </c>
      <c r="AG746" s="89" t="s">
        <v>85</v>
      </c>
      <c r="AH746" s="9" t="str">
        <f>_xlfn.IFNA(VLOOKUP(AG746,ACCESSORIES!F:K,6,FALSE),"N/A")</f>
        <v>N/A</v>
      </c>
      <c r="AI746" s="83" t="s">
        <v>266</v>
      </c>
      <c r="AJ746" s="83" t="s">
        <v>85</v>
      </c>
      <c r="AK746" s="3" t="s">
        <v>85</v>
      </c>
      <c r="AL746" s="83" t="s">
        <v>85</v>
      </c>
      <c r="AM746" s="83">
        <v>14.1</v>
      </c>
      <c r="AN746" s="83">
        <v>180</v>
      </c>
      <c r="AO746" s="26">
        <v>3</v>
      </c>
      <c r="AP746" s="26">
        <v>11</v>
      </c>
      <c r="AQ746" s="26">
        <v>23</v>
      </c>
      <c r="AR746" s="26">
        <v>10</v>
      </c>
      <c r="AS746" s="26">
        <v>166</v>
      </c>
      <c r="AT746" s="26">
        <v>165</v>
      </c>
      <c r="AU746" s="86">
        <v>115</v>
      </c>
      <c r="AV746" s="55">
        <v>40</v>
      </c>
      <c r="AW746" s="55">
        <v>40</v>
      </c>
      <c r="AX746" s="55">
        <v>44</v>
      </c>
      <c r="AY746" s="3" t="s">
        <v>85</v>
      </c>
      <c r="AZ746" s="104" t="str">
        <f>_xlfn.IFNA(VLOOKUP(AY746,ACCESSORIES!F:K,6,FALSE),"N/A")</f>
        <v>N/A</v>
      </c>
      <c r="BA746" s="3" t="s">
        <v>85</v>
      </c>
      <c r="BB746" s="104" t="str">
        <f>_xlfn.IFNA(VLOOKUP(BA746,ACCESSORIES!F:K,6,FALSE),"N/A")</f>
        <v>N/A</v>
      </c>
      <c r="BC746" s="79">
        <v>16.899999999999999</v>
      </c>
      <c r="BD746" s="57">
        <v>16.899999999999999</v>
      </c>
      <c r="BE746" s="57">
        <v>16.899999999999999</v>
      </c>
      <c r="BF746" s="57">
        <v>9.6999999999999993</v>
      </c>
      <c r="BG746" s="5">
        <v>48</v>
      </c>
      <c r="BH746" s="122" t="s">
        <v>3551</v>
      </c>
      <c r="BI746" s="51" t="s">
        <v>4217</v>
      </c>
      <c r="BJ746" s="83" t="s">
        <v>5302</v>
      </c>
      <c r="BK746" s="83" t="s">
        <v>4233</v>
      </c>
      <c r="BL746" s="83" t="s">
        <v>5845</v>
      </c>
      <c r="BM746" s="83" t="s">
        <v>2887</v>
      </c>
      <c r="BN746" s="83" t="s">
        <v>4510</v>
      </c>
      <c r="BO746" s="83" t="s">
        <v>5816</v>
      </c>
      <c r="BP746" s="83"/>
      <c r="BQ746" s="83"/>
      <c r="BR746" s="83"/>
      <c r="BS746" s="83"/>
      <c r="BT746" s="351" t="s">
        <v>4405</v>
      </c>
      <c r="BU746" s="363" t="s">
        <v>4404</v>
      </c>
      <c r="BV746" s="351" t="s">
        <v>4406</v>
      </c>
      <c r="BW746" s="363" t="s">
        <v>4407</v>
      </c>
      <c r="BX746" s="96" t="str">
        <f t="shared" si="123"/>
        <v>MR411 Bead Grip, 14x7, 4+3/+13mm Offset, 4x156, 132mm Centerbore, Gloss Titanium</v>
      </c>
      <c r="BY746" s="83" t="s">
        <v>4044</v>
      </c>
      <c r="BZ746" s="83" t="s">
        <v>4045</v>
      </c>
      <c r="CA746" s="83" t="str">
        <f t="shared" si="119"/>
        <v>UTV (4XX)</v>
      </c>
    </row>
    <row r="747" spans="1:79" s="39" customFormat="1" ht="15" customHeight="1">
      <c r="A747" s="23">
        <f t="shared" si="122"/>
        <v>745</v>
      </c>
      <c r="B747" s="4" t="s">
        <v>84</v>
      </c>
      <c r="C747" s="105" t="s">
        <v>1089</v>
      </c>
      <c r="D747" s="5" t="s">
        <v>6108</v>
      </c>
      <c r="E747" s="94" t="str">
        <f>CONCATENATE(LEFT(D747,5),VLOOKUP(CONCATENATE(N747,"x",O747),'PART NUMBER GUIDE'!$B$9:$C$45,2,FALSE),VLOOKUP(CONCATENATE(P747, V747), 'PART NUMBER GUIDE'!$Q$6:$R$84, 2, FALSE),VLOOKUP(Y747,'PART NUMBER GUIDE'!$J$8:$K$37,2, FALSE),IF(U747="N/A",IF(ABS(S747)&lt;10,"0"&amp;ABS(S747),ABS(S747)),CONCATENATE(LEFT(U747,1),RIGHT(U747,1))), F747, G747)</f>
        <v>MR41157047543</v>
      </c>
      <c r="F747" s="93"/>
      <c r="G747" s="93"/>
      <c r="H747" s="81" t="s">
        <v>3499</v>
      </c>
      <c r="I747" s="350">
        <v>43714</v>
      </c>
      <c r="J747" s="87" t="s">
        <v>1265</v>
      </c>
      <c r="K747" s="400">
        <v>226.5</v>
      </c>
      <c r="L747" s="95">
        <f t="shared" si="118"/>
        <v>226.5</v>
      </c>
      <c r="M747" s="402"/>
      <c r="N747" s="5">
        <v>15</v>
      </c>
      <c r="O747" s="79">
        <v>7</v>
      </c>
      <c r="P747" s="105" t="str">
        <f t="shared" si="120"/>
        <v>4x136</v>
      </c>
      <c r="Q747" s="5">
        <v>4</v>
      </c>
      <c r="R747" s="5">
        <v>136</v>
      </c>
      <c r="S747" s="5">
        <v>13</v>
      </c>
      <c r="T747" s="18">
        <v>4.5</v>
      </c>
      <c r="U747" s="5" t="s">
        <v>189</v>
      </c>
      <c r="V747" s="18">
        <v>106.25</v>
      </c>
      <c r="W747" s="8">
        <v>15.06</v>
      </c>
      <c r="X747" s="52">
        <v>1600</v>
      </c>
      <c r="Y747" s="81" t="s">
        <v>2309</v>
      </c>
      <c r="Z747" s="81" t="s">
        <v>3002</v>
      </c>
      <c r="AA747" s="369" t="str">
        <f t="shared" si="121"/>
        <v>15x7, 4x136, 13 OS</v>
      </c>
      <c r="AB747" s="2" t="s">
        <v>4285</v>
      </c>
      <c r="AC747" s="92">
        <f>_xlfn.IFNA(VLOOKUP(AB747,ACCESSORIES!F:K,6,FALSE),"N/A")</f>
        <v>22</v>
      </c>
      <c r="AD747" s="89" t="s">
        <v>85</v>
      </c>
      <c r="AE747" s="89" t="s">
        <v>85</v>
      </c>
      <c r="AF747" s="89" t="s">
        <v>85</v>
      </c>
      <c r="AG747" s="89" t="s">
        <v>85</v>
      </c>
      <c r="AH747" s="9" t="str">
        <f>_xlfn.IFNA(VLOOKUP(AG747,ACCESSORIES!F:K,6,FALSE),"N/A")</f>
        <v>N/A</v>
      </c>
      <c r="AI747" s="83" t="s">
        <v>266</v>
      </c>
      <c r="AJ747" s="83" t="s">
        <v>85</v>
      </c>
      <c r="AK747" s="3" t="s">
        <v>85</v>
      </c>
      <c r="AL747" s="83" t="s">
        <v>85</v>
      </c>
      <c r="AM747" s="83">
        <v>14.1</v>
      </c>
      <c r="AN747" s="83">
        <v>180</v>
      </c>
      <c r="AO747" s="26">
        <v>3</v>
      </c>
      <c r="AP747" s="26">
        <v>9</v>
      </c>
      <c r="AQ747" s="26">
        <v>19</v>
      </c>
      <c r="AR747" s="26">
        <v>23</v>
      </c>
      <c r="AS747" s="26">
        <v>171</v>
      </c>
      <c r="AT747" s="26">
        <v>167</v>
      </c>
      <c r="AU747" s="86">
        <v>96</v>
      </c>
      <c r="AV747" s="55">
        <v>40</v>
      </c>
      <c r="AW747" s="55">
        <v>40</v>
      </c>
      <c r="AX747" s="55">
        <v>47</v>
      </c>
      <c r="AY747" s="3" t="s">
        <v>85</v>
      </c>
      <c r="AZ747" s="104" t="str">
        <f>_xlfn.IFNA(VLOOKUP(AY747,ACCESSORIES!F:K,6,FALSE),"N/A")</f>
        <v>N/A</v>
      </c>
      <c r="BA747" s="3" t="s">
        <v>85</v>
      </c>
      <c r="BB747" s="104" t="str">
        <f>_xlfn.IFNA(VLOOKUP(BA747,ACCESSORIES!F:K,6,FALSE),"N/A")</f>
        <v>N/A</v>
      </c>
      <c r="BC747" s="79">
        <v>19.25</v>
      </c>
      <c r="BD747" s="57">
        <v>17.7</v>
      </c>
      <c r="BE747" s="57">
        <v>17.7</v>
      </c>
      <c r="BF747" s="57">
        <v>9.6</v>
      </c>
      <c r="BG747" s="5">
        <v>48</v>
      </c>
      <c r="BH747" s="122" t="s">
        <v>3551</v>
      </c>
      <c r="BI747" s="51" t="s">
        <v>4217</v>
      </c>
      <c r="BJ747" s="83" t="s">
        <v>5302</v>
      </c>
      <c r="BK747" s="83" t="s">
        <v>4233</v>
      </c>
      <c r="BL747" s="83" t="s">
        <v>5845</v>
      </c>
      <c r="BM747" s="83" t="s">
        <v>2887</v>
      </c>
      <c r="BN747" s="83" t="s">
        <v>4510</v>
      </c>
      <c r="BO747" s="83" t="s">
        <v>5816</v>
      </c>
      <c r="BP747" s="83"/>
      <c r="BQ747" s="83"/>
      <c r="BR747" s="83"/>
      <c r="BS747" s="83"/>
      <c r="BT747" s="351" t="s">
        <v>4401</v>
      </c>
      <c r="BU747" s="363" t="s">
        <v>4400</v>
      </c>
      <c r="BV747" s="351" t="s">
        <v>4403</v>
      </c>
      <c r="BW747" s="363" t="s">
        <v>4402</v>
      </c>
      <c r="BX747" s="96" t="str">
        <f t="shared" si="123"/>
        <v>MR411 Bead Grip, 15x7, 4+3/+13mm Offset, 4x136, 106.25mm Centerbore, Matte Black</v>
      </c>
      <c r="BY747" s="83" t="s">
        <v>4044</v>
      </c>
      <c r="BZ747" s="83" t="s">
        <v>4045</v>
      </c>
      <c r="CA747" s="83" t="str">
        <f t="shared" si="119"/>
        <v>UTV (4XX)</v>
      </c>
    </row>
    <row r="748" spans="1:79" s="39" customFormat="1" ht="15" customHeight="1">
      <c r="A748" s="23">
        <f t="shared" si="122"/>
        <v>746</v>
      </c>
      <c r="B748" s="4" t="s">
        <v>84</v>
      </c>
      <c r="C748" s="105" t="s">
        <v>1089</v>
      </c>
      <c r="D748" s="5" t="s">
        <v>6108</v>
      </c>
      <c r="E748" s="94" t="str">
        <f>CONCATENATE(LEFT(D748,5),VLOOKUP(CONCATENATE(N748,"x",O748),'PART NUMBER GUIDE'!$B$9:$C$45,2,FALSE),VLOOKUP(CONCATENATE(P748, V748), 'PART NUMBER GUIDE'!$Q$6:$R$84, 2, FALSE),VLOOKUP(Y748,'PART NUMBER GUIDE'!$J$8:$K$37,2, FALSE),IF(U748="N/A",IF(ABS(S748)&lt;10,"0"&amp;ABS(S748),ABS(S748)),CONCATENATE(LEFT(U748,1),RIGHT(U748,1))), F748, G748)</f>
        <v>MR41157047843</v>
      </c>
      <c r="F748" s="93"/>
      <c r="G748" s="93"/>
      <c r="H748" s="81" t="s">
        <v>3500</v>
      </c>
      <c r="I748" s="350">
        <v>43714</v>
      </c>
      <c r="J748" s="87" t="s">
        <v>1265</v>
      </c>
      <c r="K748" s="400">
        <v>226.5</v>
      </c>
      <c r="L748" s="95">
        <f t="shared" si="118"/>
        <v>226.5</v>
      </c>
      <c r="M748" s="402"/>
      <c r="N748" s="5">
        <v>15</v>
      </c>
      <c r="O748" s="79">
        <v>7</v>
      </c>
      <c r="P748" s="105" t="str">
        <f t="shared" si="120"/>
        <v>4x136</v>
      </c>
      <c r="Q748" s="5">
        <v>4</v>
      </c>
      <c r="R748" s="5">
        <v>136</v>
      </c>
      <c r="S748" s="5">
        <v>13</v>
      </c>
      <c r="T748" s="18">
        <v>4.5</v>
      </c>
      <c r="U748" s="5" t="s">
        <v>189</v>
      </c>
      <c r="V748" s="18">
        <v>106.25</v>
      </c>
      <c r="W748" s="8">
        <v>14.4</v>
      </c>
      <c r="X748" s="52">
        <v>1600</v>
      </c>
      <c r="Y748" s="81" t="s">
        <v>2661</v>
      </c>
      <c r="Z748" s="81" t="s">
        <v>3007</v>
      </c>
      <c r="AA748" s="369" t="str">
        <f t="shared" si="121"/>
        <v>15x7, 4x136, 13 OS</v>
      </c>
      <c r="AB748" s="2" t="s">
        <v>4285</v>
      </c>
      <c r="AC748" s="92">
        <f>_xlfn.IFNA(VLOOKUP(AB748,ACCESSORIES!F:K,6,FALSE),"N/A")</f>
        <v>22</v>
      </c>
      <c r="AD748" s="89" t="s">
        <v>85</v>
      </c>
      <c r="AE748" s="89" t="s">
        <v>85</v>
      </c>
      <c r="AF748" s="89" t="s">
        <v>85</v>
      </c>
      <c r="AG748" s="89" t="s">
        <v>85</v>
      </c>
      <c r="AH748" s="9" t="str">
        <f>_xlfn.IFNA(VLOOKUP(AG748,ACCESSORIES!F:K,6,FALSE),"N/A")</f>
        <v>N/A</v>
      </c>
      <c r="AI748" s="83" t="s">
        <v>266</v>
      </c>
      <c r="AJ748" s="83" t="s">
        <v>85</v>
      </c>
      <c r="AK748" s="3" t="s">
        <v>85</v>
      </c>
      <c r="AL748" s="83" t="s">
        <v>85</v>
      </c>
      <c r="AM748" s="83">
        <v>14.1</v>
      </c>
      <c r="AN748" s="83">
        <v>180</v>
      </c>
      <c r="AO748" s="26">
        <v>3</v>
      </c>
      <c r="AP748" s="26">
        <v>9</v>
      </c>
      <c r="AQ748" s="26">
        <v>19</v>
      </c>
      <c r="AR748" s="26">
        <v>23</v>
      </c>
      <c r="AS748" s="26">
        <v>171</v>
      </c>
      <c r="AT748" s="26">
        <v>167</v>
      </c>
      <c r="AU748" s="86">
        <v>96</v>
      </c>
      <c r="AV748" s="55">
        <v>40</v>
      </c>
      <c r="AW748" s="55">
        <v>40</v>
      </c>
      <c r="AX748" s="55">
        <v>47</v>
      </c>
      <c r="AY748" s="3" t="s">
        <v>85</v>
      </c>
      <c r="AZ748" s="104" t="str">
        <f>_xlfn.IFNA(VLOOKUP(AY748,ACCESSORIES!F:K,6,FALSE),"N/A")</f>
        <v>N/A</v>
      </c>
      <c r="BA748" s="3" t="s">
        <v>85</v>
      </c>
      <c r="BB748" s="104" t="str">
        <f>_xlfn.IFNA(VLOOKUP(BA748,ACCESSORIES!F:K,6,FALSE),"N/A")</f>
        <v>N/A</v>
      </c>
      <c r="BC748" s="79">
        <v>18.48</v>
      </c>
      <c r="BD748" s="57">
        <v>17.7</v>
      </c>
      <c r="BE748" s="57">
        <v>17.7</v>
      </c>
      <c r="BF748" s="57">
        <v>9.6</v>
      </c>
      <c r="BG748" s="5">
        <v>48</v>
      </c>
      <c r="BH748" s="122" t="s">
        <v>3551</v>
      </c>
      <c r="BI748" s="51" t="s">
        <v>4217</v>
      </c>
      <c r="BJ748" s="83" t="s">
        <v>5302</v>
      </c>
      <c r="BK748" s="83" t="s">
        <v>4233</v>
      </c>
      <c r="BL748" s="83" t="s">
        <v>5845</v>
      </c>
      <c r="BM748" s="83" t="s">
        <v>2887</v>
      </c>
      <c r="BN748" s="83" t="s">
        <v>4510</v>
      </c>
      <c r="BO748" s="83" t="s">
        <v>5816</v>
      </c>
      <c r="BP748" s="83"/>
      <c r="BQ748" s="83"/>
      <c r="BR748" s="83"/>
      <c r="BS748" s="83"/>
      <c r="BT748" s="351" t="s">
        <v>4405</v>
      </c>
      <c r="BU748" s="363" t="s">
        <v>4404</v>
      </c>
      <c r="BV748" s="351" t="s">
        <v>4406</v>
      </c>
      <c r="BW748" s="363" t="s">
        <v>4407</v>
      </c>
      <c r="BX748" s="96" t="str">
        <f t="shared" si="123"/>
        <v>MR411 Bead Grip, 15x7, 4+3/+13mm Offset, 4x136, 106.25mm Centerbore, Gloss Titanium</v>
      </c>
      <c r="BY748" s="83" t="s">
        <v>4044</v>
      </c>
      <c r="BZ748" s="83" t="s">
        <v>4045</v>
      </c>
      <c r="CA748" s="83" t="str">
        <f t="shared" si="119"/>
        <v>UTV (4XX)</v>
      </c>
    </row>
    <row r="749" spans="1:79" s="39" customFormat="1" ht="15" customHeight="1">
      <c r="A749" s="23">
        <f t="shared" si="122"/>
        <v>747</v>
      </c>
      <c r="B749" s="4" t="s">
        <v>84</v>
      </c>
      <c r="C749" s="105" t="s">
        <v>1089</v>
      </c>
      <c r="D749" s="5" t="s">
        <v>6108</v>
      </c>
      <c r="E749" s="94" t="str">
        <f>CONCATENATE(LEFT(D749,5),VLOOKUP(CONCATENATE(N749,"x",O749),'PART NUMBER GUIDE'!$B$9:$C$45,2,FALSE),VLOOKUP(CONCATENATE(P749, V749), 'PART NUMBER GUIDE'!$Q$6:$R$84, 2, FALSE),VLOOKUP(Y749,'PART NUMBER GUIDE'!$J$8:$K$37,2, FALSE),IF(U749="N/A",IF(ABS(S749)&lt;10,"0"&amp;ABS(S749),ABS(S749)),CONCATENATE(LEFT(U749,1),RIGHT(U749,1))), F749, G749)</f>
        <v>MR41157046543</v>
      </c>
      <c r="F749" s="93"/>
      <c r="G749" s="93"/>
      <c r="H749" s="81" t="s">
        <v>3501</v>
      </c>
      <c r="I749" s="350">
        <v>43714</v>
      </c>
      <c r="J749" s="87" t="s">
        <v>1265</v>
      </c>
      <c r="K749" s="400">
        <v>226.5</v>
      </c>
      <c r="L749" s="95">
        <f t="shared" si="118"/>
        <v>226.5</v>
      </c>
      <c r="M749" s="402"/>
      <c r="N749" s="5">
        <v>15</v>
      </c>
      <c r="O749" s="79">
        <v>7</v>
      </c>
      <c r="P749" s="105" t="str">
        <f t="shared" si="120"/>
        <v>4x156</v>
      </c>
      <c r="Q749" s="5">
        <v>4</v>
      </c>
      <c r="R749" s="5">
        <v>156</v>
      </c>
      <c r="S749" s="5">
        <v>13</v>
      </c>
      <c r="T749" s="18">
        <v>4.5</v>
      </c>
      <c r="U749" s="5" t="s">
        <v>189</v>
      </c>
      <c r="V749" s="18">
        <v>132</v>
      </c>
      <c r="W749" s="8">
        <v>13.96</v>
      </c>
      <c r="X749" s="52">
        <v>1600</v>
      </c>
      <c r="Y749" s="81" t="s">
        <v>2309</v>
      </c>
      <c r="Z749" s="81" t="s">
        <v>3002</v>
      </c>
      <c r="AA749" s="369" t="str">
        <f t="shared" si="121"/>
        <v>15x7, 4x156, 13 OS</v>
      </c>
      <c r="AB749" s="2" t="s">
        <v>4282</v>
      </c>
      <c r="AC749" s="92">
        <f>_xlfn.IFNA(VLOOKUP(AB749,ACCESSORIES!F:K,6,FALSE),"N/A")</f>
        <v>22</v>
      </c>
      <c r="AD749" s="89" t="s">
        <v>85</v>
      </c>
      <c r="AE749" s="89" t="s">
        <v>85</v>
      </c>
      <c r="AF749" s="89" t="s">
        <v>85</v>
      </c>
      <c r="AG749" s="89" t="s">
        <v>85</v>
      </c>
      <c r="AH749" s="9" t="str">
        <f>_xlfn.IFNA(VLOOKUP(AG749,ACCESSORIES!F:K,6,FALSE),"N/A")</f>
        <v>N/A</v>
      </c>
      <c r="AI749" s="83" t="s">
        <v>266</v>
      </c>
      <c r="AJ749" s="83" t="s">
        <v>85</v>
      </c>
      <c r="AK749" s="3" t="s">
        <v>85</v>
      </c>
      <c r="AL749" s="83" t="s">
        <v>85</v>
      </c>
      <c r="AM749" s="83">
        <v>14.1</v>
      </c>
      <c r="AN749" s="83">
        <v>180</v>
      </c>
      <c r="AO749" s="26">
        <v>3</v>
      </c>
      <c r="AP749" s="26">
        <v>9</v>
      </c>
      <c r="AQ749" s="26">
        <v>19</v>
      </c>
      <c r="AR749" s="26">
        <v>23</v>
      </c>
      <c r="AS749" s="26">
        <v>171</v>
      </c>
      <c r="AT749" s="26">
        <v>167</v>
      </c>
      <c r="AU749" s="86">
        <v>115</v>
      </c>
      <c r="AV749" s="55">
        <v>40</v>
      </c>
      <c r="AW749" s="55">
        <v>40</v>
      </c>
      <c r="AX749" s="55">
        <v>47</v>
      </c>
      <c r="AY749" s="3" t="s">
        <v>85</v>
      </c>
      <c r="AZ749" s="104" t="str">
        <f>_xlfn.IFNA(VLOOKUP(AY749,ACCESSORIES!F:K,6,FALSE),"N/A")</f>
        <v>N/A</v>
      </c>
      <c r="BA749" s="3" t="s">
        <v>85</v>
      </c>
      <c r="BB749" s="104" t="str">
        <f>_xlfn.IFNA(VLOOKUP(BA749,ACCESSORIES!F:K,6,FALSE),"N/A")</f>
        <v>N/A</v>
      </c>
      <c r="BC749" s="79">
        <v>18.37</v>
      </c>
      <c r="BD749" s="57">
        <v>17.7</v>
      </c>
      <c r="BE749" s="57">
        <v>17.7</v>
      </c>
      <c r="BF749" s="57">
        <v>9.6</v>
      </c>
      <c r="BG749" s="5">
        <v>48</v>
      </c>
      <c r="BH749" s="122" t="s">
        <v>3551</v>
      </c>
      <c r="BI749" s="51" t="s">
        <v>4217</v>
      </c>
      <c r="BJ749" s="83" t="s">
        <v>5302</v>
      </c>
      <c r="BK749" s="83" t="s">
        <v>4233</v>
      </c>
      <c r="BL749" s="83" t="s">
        <v>5845</v>
      </c>
      <c r="BM749" s="83" t="s">
        <v>2887</v>
      </c>
      <c r="BN749" s="83" t="s">
        <v>4510</v>
      </c>
      <c r="BO749" s="83" t="s">
        <v>5816</v>
      </c>
      <c r="BP749" s="83"/>
      <c r="BQ749" s="83"/>
      <c r="BR749" s="83"/>
      <c r="BS749" s="83"/>
      <c r="BT749" s="351" t="s">
        <v>4401</v>
      </c>
      <c r="BU749" s="363" t="s">
        <v>4400</v>
      </c>
      <c r="BV749" s="351" t="s">
        <v>4403</v>
      </c>
      <c r="BW749" s="363" t="s">
        <v>4402</v>
      </c>
      <c r="BX749" s="96" t="str">
        <f t="shared" si="123"/>
        <v>MR411 Bead Grip, 15x7, 4+3/+13mm Offset, 4x156, 132mm Centerbore, Matte Black</v>
      </c>
      <c r="BY749" s="83" t="s">
        <v>4044</v>
      </c>
      <c r="BZ749" s="83" t="s">
        <v>4045</v>
      </c>
      <c r="CA749" s="83" t="str">
        <f t="shared" si="119"/>
        <v>UTV (4XX)</v>
      </c>
    </row>
    <row r="750" spans="1:79" s="39" customFormat="1" ht="15" customHeight="1">
      <c r="A750" s="23">
        <f t="shared" si="122"/>
        <v>748</v>
      </c>
      <c r="B750" s="4" t="s">
        <v>84</v>
      </c>
      <c r="C750" s="105" t="s">
        <v>1089</v>
      </c>
      <c r="D750" s="5" t="s">
        <v>6108</v>
      </c>
      <c r="E750" s="94" t="str">
        <f>CONCATENATE(LEFT(D750,5),VLOOKUP(CONCATENATE(N750,"x",O750),'PART NUMBER GUIDE'!$B$9:$C$45,2,FALSE),VLOOKUP(CONCATENATE(P750, V750), 'PART NUMBER GUIDE'!$Q$6:$R$84, 2, FALSE),VLOOKUP(Y750,'PART NUMBER GUIDE'!$J$8:$K$37,2, FALSE),IF(U750="N/A",IF(ABS(S750)&lt;10,"0"&amp;ABS(S750),ABS(S750)),CONCATENATE(LEFT(U750,1),RIGHT(U750,1))), F750, G750)</f>
        <v>MR41157046843</v>
      </c>
      <c r="F750" s="93"/>
      <c r="G750" s="93"/>
      <c r="H750" s="81" t="s">
        <v>3502</v>
      </c>
      <c r="I750" s="350">
        <v>43714</v>
      </c>
      <c r="J750" s="87" t="s">
        <v>1265</v>
      </c>
      <c r="K750" s="400">
        <v>226.5</v>
      </c>
      <c r="L750" s="95">
        <f t="shared" si="118"/>
        <v>226.5</v>
      </c>
      <c r="M750" s="402"/>
      <c r="N750" s="5">
        <v>15</v>
      </c>
      <c r="O750" s="79">
        <v>7</v>
      </c>
      <c r="P750" s="105" t="str">
        <f t="shared" si="120"/>
        <v>4x156</v>
      </c>
      <c r="Q750" s="5">
        <v>4</v>
      </c>
      <c r="R750" s="5">
        <v>156</v>
      </c>
      <c r="S750" s="5">
        <v>13</v>
      </c>
      <c r="T750" s="18">
        <v>4.5</v>
      </c>
      <c r="U750" s="5" t="s">
        <v>189</v>
      </c>
      <c r="V750" s="18">
        <v>132</v>
      </c>
      <c r="W750" s="8">
        <v>14.15</v>
      </c>
      <c r="X750" s="52">
        <v>1600</v>
      </c>
      <c r="Y750" s="81" t="s">
        <v>2661</v>
      </c>
      <c r="Z750" s="81" t="s">
        <v>3007</v>
      </c>
      <c r="AA750" s="369" t="str">
        <f t="shared" si="121"/>
        <v>15x7, 4x156, 13 OS</v>
      </c>
      <c r="AB750" s="2" t="s">
        <v>4282</v>
      </c>
      <c r="AC750" s="92">
        <f>_xlfn.IFNA(VLOOKUP(AB750,ACCESSORIES!F:K,6,FALSE),"N/A")</f>
        <v>22</v>
      </c>
      <c r="AD750" s="89" t="s">
        <v>85</v>
      </c>
      <c r="AE750" s="89" t="s">
        <v>85</v>
      </c>
      <c r="AF750" s="89" t="s">
        <v>85</v>
      </c>
      <c r="AG750" s="89" t="s">
        <v>85</v>
      </c>
      <c r="AH750" s="9" t="str">
        <f>_xlfn.IFNA(VLOOKUP(AG750,ACCESSORIES!F:K,6,FALSE),"N/A")</f>
        <v>N/A</v>
      </c>
      <c r="AI750" s="83" t="s">
        <v>266</v>
      </c>
      <c r="AJ750" s="83" t="s">
        <v>85</v>
      </c>
      <c r="AK750" s="3" t="s">
        <v>85</v>
      </c>
      <c r="AL750" s="83" t="s">
        <v>85</v>
      </c>
      <c r="AM750" s="83">
        <v>14.1</v>
      </c>
      <c r="AN750" s="83">
        <v>180</v>
      </c>
      <c r="AO750" s="26">
        <v>3</v>
      </c>
      <c r="AP750" s="26">
        <v>9</v>
      </c>
      <c r="AQ750" s="26">
        <v>19</v>
      </c>
      <c r="AR750" s="26">
        <v>23</v>
      </c>
      <c r="AS750" s="26">
        <v>171</v>
      </c>
      <c r="AT750" s="26">
        <v>167</v>
      </c>
      <c r="AU750" s="86">
        <v>115</v>
      </c>
      <c r="AV750" s="55">
        <v>40</v>
      </c>
      <c r="AW750" s="55">
        <v>40</v>
      </c>
      <c r="AX750" s="55">
        <v>47</v>
      </c>
      <c r="AY750" s="3" t="s">
        <v>85</v>
      </c>
      <c r="AZ750" s="104" t="str">
        <f>_xlfn.IFNA(VLOOKUP(AY750,ACCESSORIES!F:K,6,FALSE),"N/A")</f>
        <v>N/A</v>
      </c>
      <c r="BA750" s="3" t="s">
        <v>85</v>
      </c>
      <c r="BB750" s="104" t="str">
        <f>_xlfn.IFNA(VLOOKUP(BA750,ACCESSORIES!F:K,6,FALSE),"N/A")</f>
        <v>N/A</v>
      </c>
      <c r="BC750" s="79">
        <v>18.45</v>
      </c>
      <c r="BD750" s="57">
        <v>17.7</v>
      </c>
      <c r="BE750" s="57">
        <v>17.7</v>
      </c>
      <c r="BF750" s="57">
        <v>9.6</v>
      </c>
      <c r="BG750" s="5">
        <v>48</v>
      </c>
      <c r="BH750" s="122" t="s">
        <v>3551</v>
      </c>
      <c r="BI750" s="51" t="s">
        <v>4217</v>
      </c>
      <c r="BJ750" s="83" t="s">
        <v>5302</v>
      </c>
      <c r="BK750" s="83" t="s">
        <v>4233</v>
      </c>
      <c r="BL750" s="83" t="s">
        <v>5845</v>
      </c>
      <c r="BM750" s="83" t="s">
        <v>2887</v>
      </c>
      <c r="BN750" s="83" t="s">
        <v>4510</v>
      </c>
      <c r="BO750" s="83" t="s">
        <v>5816</v>
      </c>
      <c r="BP750" s="83"/>
      <c r="BQ750" s="83"/>
      <c r="BR750" s="83"/>
      <c r="BS750" s="83"/>
      <c r="BT750" s="351" t="s">
        <v>4405</v>
      </c>
      <c r="BU750" s="363" t="s">
        <v>4404</v>
      </c>
      <c r="BV750" s="351" t="s">
        <v>4406</v>
      </c>
      <c r="BW750" s="363" t="s">
        <v>4407</v>
      </c>
      <c r="BX750" s="96" t="str">
        <f t="shared" si="123"/>
        <v>MR411 Bead Grip, 15x7, 4+3/+13mm Offset, 4x156, 132mm Centerbore, Gloss Titanium</v>
      </c>
      <c r="BY750" s="83" t="s">
        <v>4044</v>
      </c>
      <c r="BZ750" s="83" t="s">
        <v>4045</v>
      </c>
      <c r="CA750" s="83" t="str">
        <f t="shared" si="119"/>
        <v>UTV (4XX)</v>
      </c>
    </row>
    <row r="751" spans="1:79" s="39" customFormat="1" ht="15" customHeight="1">
      <c r="A751" s="23">
        <f t="shared" si="122"/>
        <v>749</v>
      </c>
      <c r="B751" s="4" t="s">
        <v>84</v>
      </c>
      <c r="C751" s="105" t="s">
        <v>1089</v>
      </c>
      <c r="D751" s="5" t="s">
        <v>6108</v>
      </c>
      <c r="E751" s="94" t="str">
        <f>CONCATENATE(LEFT(D751,5),VLOOKUP(CONCATENATE(N751,"x",O751),'PART NUMBER GUIDE'!$B$9:$C$45,2,FALSE),VLOOKUP(CONCATENATE(P751, V751), 'PART NUMBER GUIDE'!$Q$6:$R$84, 2, FALSE),VLOOKUP(Y751,'PART NUMBER GUIDE'!$J$8:$K$37,2, FALSE),IF(U751="N/A",IF(ABS(S751)&lt;10,"0"&amp;ABS(S751),ABS(S751)),CONCATENATE(LEFT(U751,1),RIGHT(U751,1))), F751, G751)</f>
        <v>MR41157047552</v>
      </c>
      <c r="F751" s="93"/>
      <c r="G751" s="93"/>
      <c r="H751" s="81" t="s">
        <v>3503</v>
      </c>
      <c r="I751" s="350">
        <v>43714</v>
      </c>
      <c r="J751" s="87" t="s">
        <v>1265</v>
      </c>
      <c r="K751" s="400">
        <v>226.5</v>
      </c>
      <c r="L751" s="95">
        <f t="shared" si="118"/>
        <v>226.5</v>
      </c>
      <c r="M751" s="402"/>
      <c r="N751" s="5">
        <v>15</v>
      </c>
      <c r="O751" s="79">
        <v>7</v>
      </c>
      <c r="P751" s="105" t="str">
        <f t="shared" si="120"/>
        <v>4x136</v>
      </c>
      <c r="Q751" s="5">
        <v>4</v>
      </c>
      <c r="R751" s="5">
        <v>136</v>
      </c>
      <c r="S751" s="5">
        <v>38</v>
      </c>
      <c r="T751" s="18">
        <v>5.5</v>
      </c>
      <c r="U751" s="5" t="s">
        <v>186</v>
      </c>
      <c r="V751" s="18">
        <v>106.25</v>
      </c>
      <c r="W751" s="8">
        <v>15.03</v>
      </c>
      <c r="X751" s="52">
        <v>1600</v>
      </c>
      <c r="Y751" s="81" t="s">
        <v>2309</v>
      </c>
      <c r="Z751" s="81" t="s">
        <v>3002</v>
      </c>
      <c r="AA751" s="369" t="str">
        <f t="shared" si="121"/>
        <v>15x7, 4x136, 38 OS</v>
      </c>
      <c r="AB751" s="2" t="s">
        <v>4285</v>
      </c>
      <c r="AC751" s="92">
        <f>_xlfn.IFNA(VLOOKUP(AB751,ACCESSORIES!F:K,6,FALSE),"N/A")</f>
        <v>22</v>
      </c>
      <c r="AD751" s="89" t="s">
        <v>85</v>
      </c>
      <c r="AE751" s="89" t="s">
        <v>85</v>
      </c>
      <c r="AF751" s="89" t="s">
        <v>85</v>
      </c>
      <c r="AG751" s="89" t="s">
        <v>85</v>
      </c>
      <c r="AH751" s="9" t="str">
        <f>_xlfn.IFNA(VLOOKUP(AG751,ACCESSORIES!F:K,6,FALSE),"N/A")</f>
        <v>N/A</v>
      </c>
      <c r="AI751" s="83" t="s">
        <v>266</v>
      </c>
      <c r="AJ751" s="83" t="s">
        <v>85</v>
      </c>
      <c r="AK751" s="3" t="s">
        <v>85</v>
      </c>
      <c r="AL751" s="83" t="s">
        <v>85</v>
      </c>
      <c r="AM751" s="83">
        <v>14.1</v>
      </c>
      <c r="AN751" s="83">
        <v>180</v>
      </c>
      <c r="AO751" s="26">
        <v>3</v>
      </c>
      <c r="AP751" s="26">
        <v>7</v>
      </c>
      <c r="AQ751" s="26">
        <v>13</v>
      </c>
      <c r="AR751" s="26">
        <v>7</v>
      </c>
      <c r="AS751" s="26">
        <v>170</v>
      </c>
      <c r="AT751" s="26">
        <v>167</v>
      </c>
      <c r="AU751" s="86">
        <v>96</v>
      </c>
      <c r="AV751" s="55">
        <v>40</v>
      </c>
      <c r="AW751" s="55">
        <v>40</v>
      </c>
      <c r="AX751" s="55">
        <v>40</v>
      </c>
      <c r="AY751" s="3" t="s">
        <v>85</v>
      </c>
      <c r="AZ751" s="104" t="str">
        <f>_xlfn.IFNA(VLOOKUP(AY751,ACCESSORIES!F:K,6,FALSE),"N/A")</f>
        <v>N/A</v>
      </c>
      <c r="BA751" s="3" t="s">
        <v>85</v>
      </c>
      <c r="BB751" s="104" t="str">
        <f>_xlfn.IFNA(VLOOKUP(BA751,ACCESSORIES!F:K,6,FALSE),"N/A")</f>
        <v>N/A</v>
      </c>
      <c r="BC751" s="79">
        <v>19.22</v>
      </c>
      <c r="BD751" s="57">
        <v>17.7</v>
      </c>
      <c r="BE751" s="57">
        <v>17.7</v>
      </c>
      <c r="BF751" s="57">
        <v>9.6</v>
      </c>
      <c r="BG751" s="5">
        <v>48</v>
      </c>
      <c r="BH751" s="122" t="s">
        <v>3551</v>
      </c>
      <c r="BI751" s="51" t="s">
        <v>4217</v>
      </c>
      <c r="BJ751" s="83" t="s">
        <v>5302</v>
      </c>
      <c r="BK751" s="83" t="s">
        <v>4233</v>
      </c>
      <c r="BL751" s="83" t="s">
        <v>5845</v>
      </c>
      <c r="BM751" s="83" t="s">
        <v>2887</v>
      </c>
      <c r="BN751" s="83" t="s">
        <v>4510</v>
      </c>
      <c r="BO751" s="83" t="s">
        <v>5816</v>
      </c>
      <c r="BP751" s="83"/>
      <c r="BQ751" s="83"/>
      <c r="BR751" s="83"/>
      <c r="BS751" s="83"/>
      <c r="BT751" s="351" t="s">
        <v>4401</v>
      </c>
      <c r="BU751" s="363" t="s">
        <v>4400</v>
      </c>
      <c r="BV751" s="351" t="s">
        <v>4403</v>
      </c>
      <c r="BW751" s="363" t="s">
        <v>4402</v>
      </c>
      <c r="BX751" s="96" t="str">
        <f t="shared" si="123"/>
        <v>MR411 Bead Grip, 15x7, 5+2/+38mm Offset, 4x136, 106.25mm Centerbore, Matte Black</v>
      </c>
      <c r="BY751" s="83" t="s">
        <v>4044</v>
      </c>
      <c r="BZ751" s="83" t="s">
        <v>4045</v>
      </c>
      <c r="CA751" s="83" t="str">
        <f t="shared" si="119"/>
        <v>UTV (4XX)</v>
      </c>
    </row>
    <row r="752" spans="1:79" s="39" customFormat="1" ht="15" customHeight="1">
      <c r="A752" s="23">
        <f t="shared" si="122"/>
        <v>750</v>
      </c>
      <c r="B752" s="4" t="s">
        <v>84</v>
      </c>
      <c r="C752" s="105" t="s">
        <v>1089</v>
      </c>
      <c r="D752" s="5" t="s">
        <v>6108</v>
      </c>
      <c r="E752" s="94" t="str">
        <f>CONCATENATE(LEFT(D752,5),VLOOKUP(CONCATENATE(N752,"x",O752),'PART NUMBER GUIDE'!$B$9:$C$45,2,FALSE),VLOOKUP(CONCATENATE(P752, V752), 'PART NUMBER GUIDE'!$Q$6:$R$84, 2, FALSE),VLOOKUP(Y752,'PART NUMBER GUIDE'!$J$8:$K$37,2, FALSE),IF(U752="N/A",IF(ABS(S752)&lt;10,"0"&amp;ABS(S752),ABS(S752)),CONCATENATE(LEFT(U752,1),RIGHT(U752,1))), F752, G752)</f>
        <v>MR41157047852</v>
      </c>
      <c r="F752" s="93"/>
      <c r="G752" s="93"/>
      <c r="H752" s="81" t="s">
        <v>3504</v>
      </c>
      <c r="I752" s="350">
        <v>43714</v>
      </c>
      <c r="J752" s="87" t="s">
        <v>1265</v>
      </c>
      <c r="K752" s="400">
        <v>226.5</v>
      </c>
      <c r="L752" s="95">
        <f t="shared" si="118"/>
        <v>226.5</v>
      </c>
      <c r="M752" s="402"/>
      <c r="N752" s="5">
        <v>15</v>
      </c>
      <c r="O752" s="79">
        <v>7</v>
      </c>
      <c r="P752" s="105" t="str">
        <f t="shared" si="120"/>
        <v>4x136</v>
      </c>
      <c r="Q752" s="5">
        <v>4</v>
      </c>
      <c r="R752" s="5">
        <v>136</v>
      </c>
      <c r="S752" s="5">
        <v>38</v>
      </c>
      <c r="T752" s="18">
        <v>5.5</v>
      </c>
      <c r="U752" s="5" t="s">
        <v>186</v>
      </c>
      <c r="V752" s="18">
        <v>106.25</v>
      </c>
      <c r="W752" s="8">
        <v>14.95</v>
      </c>
      <c r="X752" s="52">
        <v>1600</v>
      </c>
      <c r="Y752" s="81" t="s">
        <v>2661</v>
      </c>
      <c r="Z752" s="81" t="s">
        <v>3007</v>
      </c>
      <c r="AA752" s="369" t="str">
        <f t="shared" si="121"/>
        <v>15x7, 4x136, 38 OS</v>
      </c>
      <c r="AB752" s="2" t="s">
        <v>4285</v>
      </c>
      <c r="AC752" s="92">
        <f>_xlfn.IFNA(VLOOKUP(AB752,ACCESSORIES!F:K,6,FALSE),"N/A")</f>
        <v>22</v>
      </c>
      <c r="AD752" s="89" t="s">
        <v>85</v>
      </c>
      <c r="AE752" s="89" t="s">
        <v>85</v>
      </c>
      <c r="AF752" s="89" t="s">
        <v>85</v>
      </c>
      <c r="AG752" s="89" t="s">
        <v>85</v>
      </c>
      <c r="AH752" s="9" t="str">
        <f>_xlfn.IFNA(VLOOKUP(AG752,ACCESSORIES!F:K,6,FALSE),"N/A")</f>
        <v>N/A</v>
      </c>
      <c r="AI752" s="83" t="s">
        <v>266</v>
      </c>
      <c r="AJ752" s="83" t="s">
        <v>85</v>
      </c>
      <c r="AK752" s="3" t="s">
        <v>85</v>
      </c>
      <c r="AL752" s="83" t="s">
        <v>85</v>
      </c>
      <c r="AM752" s="83">
        <v>14.1</v>
      </c>
      <c r="AN752" s="83">
        <v>180</v>
      </c>
      <c r="AO752" s="26">
        <v>3</v>
      </c>
      <c r="AP752" s="26">
        <v>7</v>
      </c>
      <c r="AQ752" s="26">
        <v>13</v>
      </c>
      <c r="AR752" s="26">
        <v>7</v>
      </c>
      <c r="AS752" s="26">
        <v>170</v>
      </c>
      <c r="AT752" s="26">
        <v>167</v>
      </c>
      <c r="AU752" s="86">
        <v>96</v>
      </c>
      <c r="AV752" s="55">
        <v>40</v>
      </c>
      <c r="AW752" s="55">
        <v>40</v>
      </c>
      <c r="AX752" s="55">
        <v>40</v>
      </c>
      <c r="AY752" s="3" t="s">
        <v>85</v>
      </c>
      <c r="AZ752" s="104" t="str">
        <f>_xlfn.IFNA(VLOOKUP(AY752,ACCESSORIES!F:K,6,FALSE),"N/A")</f>
        <v>N/A</v>
      </c>
      <c r="BA752" s="3" t="s">
        <v>85</v>
      </c>
      <c r="BB752" s="104" t="str">
        <f>_xlfn.IFNA(VLOOKUP(BA752,ACCESSORIES!F:K,6,FALSE),"N/A")</f>
        <v>N/A</v>
      </c>
      <c r="BC752" s="79">
        <v>19.14</v>
      </c>
      <c r="BD752" s="57">
        <v>17.7</v>
      </c>
      <c r="BE752" s="57">
        <v>17.7</v>
      </c>
      <c r="BF752" s="57">
        <v>9.6</v>
      </c>
      <c r="BG752" s="5">
        <v>48</v>
      </c>
      <c r="BH752" s="122" t="s">
        <v>3551</v>
      </c>
      <c r="BI752" s="51" t="s">
        <v>4217</v>
      </c>
      <c r="BJ752" s="83" t="s">
        <v>5302</v>
      </c>
      <c r="BK752" s="83" t="s">
        <v>4233</v>
      </c>
      <c r="BL752" s="83" t="s">
        <v>5845</v>
      </c>
      <c r="BM752" s="83" t="s">
        <v>2887</v>
      </c>
      <c r="BN752" s="83" t="s">
        <v>4510</v>
      </c>
      <c r="BO752" s="83" t="s">
        <v>5816</v>
      </c>
      <c r="BP752" s="83"/>
      <c r="BQ752" s="83"/>
      <c r="BR752" s="83"/>
      <c r="BS752" s="83"/>
      <c r="BT752" s="351" t="s">
        <v>4405</v>
      </c>
      <c r="BU752" s="363" t="s">
        <v>4404</v>
      </c>
      <c r="BV752" s="351" t="s">
        <v>4406</v>
      </c>
      <c r="BW752" s="363" t="s">
        <v>4407</v>
      </c>
      <c r="BX752" s="96" t="str">
        <f t="shared" si="123"/>
        <v>MR411 Bead Grip, 15x7, 5+2/+38mm Offset, 4x136, 106.25mm Centerbore, Gloss Titanium</v>
      </c>
      <c r="BY752" s="83" t="s">
        <v>4044</v>
      </c>
      <c r="BZ752" s="83" t="s">
        <v>4045</v>
      </c>
      <c r="CA752" s="83" t="str">
        <f t="shared" si="119"/>
        <v>UTV (4XX)</v>
      </c>
    </row>
    <row r="753" spans="1:79" s="39" customFormat="1" ht="15" customHeight="1">
      <c r="A753" s="23">
        <f t="shared" si="122"/>
        <v>751</v>
      </c>
      <c r="B753" s="4" t="s">
        <v>84</v>
      </c>
      <c r="C753" s="105" t="s">
        <v>1089</v>
      </c>
      <c r="D753" s="5" t="s">
        <v>6108</v>
      </c>
      <c r="E753" s="94" t="str">
        <f>CONCATENATE(LEFT(D753,5),VLOOKUP(CONCATENATE(N753,"x",O753),'PART NUMBER GUIDE'!$B$9:$C$45,2,FALSE),VLOOKUP(CONCATENATE(P753, V753), 'PART NUMBER GUIDE'!$Q$6:$R$84, 2, FALSE),VLOOKUP(Y753,'PART NUMBER GUIDE'!$J$8:$K$37,2, FALSE),IF(U753="N/A",IF(ABS(S753)&lt;10,"0"&amp;ABS(S753),ABS(S753)),CONCATENATE(LEFT(U753,1),RIGHT(U753,1))), F753, G753)</f>
        <v>MR41157046552</v>
      </c>
      <c r="F753" s="93"/>
      <c r="G753" s="93"/>
      <c r="H753" s="81" t="s">
        <v>3505</v>
      </c>
      <c r="I753" s="350">
        <v>43714</v>
      </c>
      <c r="J753" s="87" t="s">
        <v>1265</v>
      </c>
      <c r="K753" s="400">
        <v>226.5</v>
      </c>
      <c r="L753" s="95">
        <f t="shared" si="118"/>
        <v>226.5</v>
      </c>
      <c r="M753" s="402"/>
      <c r="N753" s="5">
        <v>15</v>
      </c>
      <c r="O753" s="79">
        <v>7</v>
      </c>
      <c r="P753" s="105" t="str">
        <f t="shared" si="120"/>
        <v>4x156</v>
      </c>
      <c r="Q753" s="5">
        <v>4</v>
      </c>
      <c r="R753" s="5">
        <v>156</v>
      </c>
      <c r="S753" s="5">
        <v>38</v>
      </c>
      <c r="T753" s="18">
        <v>5.5</v>
      </c>
      <c r="U753" s="5" t="s">
        <v>186</v>
      </c>
      <c r="V753" s="18">
        <v>132</v>
      </c>
      <c r="W753" s="8">
        <v>14.81</v>
      </c>
      <c r="X753" s="52">
        <v>1600</v>
      </c>
      <c r="Y753" s="81" t="s">
        <v>2309</v>
      </c>
      <c r="Z753" s="81" t="s">
        <v>3002</v>
      </c>
      <c r="AA753" s="369" t="str">
        <f t="shared" si="121"/>
        <v>15x7, 4x156, 38 OS</v>
      </c>
      <c r="AB753" s="2" t="s">
        <v>4282</v>
      </c>
      <c r="AC753" s="92">
        <f>_xlfn.IFNA(VLOOKUP(AB753,ACCESSORIES!F:K,6,FALSE),"N/A")</f>
        <v>22</v>
      </c>
      <c r="AD753" s="89" t="s">
        <v>85</v>
      </c>
      <c r="AE753" s="89" t="s">
        <v>85</v>
      </c>
      <c r="AF753" s="89" t="s">
        <v>85</v>
      </c>
      <c r="AG753" s="89" t="s">
        <v>85</v>
      </c>
      <c r="AH753" s="9" t="str">
        <f>_xlfn.IFNA(VLOOKUP(AG753,ACCESSORIES!F:K,6,FALSE),"N/A")</f>
        <v>N/A</v>
      </c>
      <c r="AI753" s="83" t="s">
        <v>266</v>
      </c>
      <c r="AJ753" s="83" t="s">
        <v>85</v>
      </c>
      <c r="AK753" s="3" t="s">
        <v>85</v>
      </c>
      <c r="AL753" s="83" t="s">
        <v>85</v>
      </c>
      <c r="AM753" s="83">
        <v>14.1</v>
      </c>
      <c r="AN753" s="83">
        <v>180</v>
      </c>
      <c r="AO753" s="26">
        <v>3</v>
      </c>
      <c r="AP753" s="26">
        <v>7</v>
      </c>
      <c r="AQ753" s="26">
        <v>13</v>
      </c>
      <c r="AR753" s="26">
        <v>7</v>
      </c>
      <c r="AS753" s="26">
        <v>170</v>
      </c>
      <c r="AT753" s="26">
        <v>167</v>
      </c>
      <c r="AU753" s="86">
        <v>115</v>
      </c>
      <c r="AV753" s="55">
        <v>40</v>
      </c>
      <c r="AW753" s="55">
        <v>40</v>
      </c>
      <c r="AX753" s="55">
        <v>40</v>
      </c>
      <c r="AY753" s="3" t="s">
        <v>85</v>
      </c>
      <c r="AZ753" s="104" t="str">
        <f>_xlfn.IFNA(VLOOKUP(AY753,ACCESSORIES!F:K,6,FALSE),"N/A")</f>
        <v>N/A</v>
      </c>
      <c r="BA753" s="3" t="s">
        <v>85</v>
      </c>
      <c r="BB753" s="104" t="str">
        <f>_xlfn.IFNA(VLOOKUP(BA753,ACCESSORIES!F:K,6,FALSE),"N/A")</f>
        <v>N/A</v>
      </c>
      <c r="BC753" s="79">
        <v>18.89</v>
      </c>
      <c r="BD753" s="57">
        <v>17.7</v>
      </c>
      <c r="BE753" s="57">
        <v>17.7</v>
      </c>
      <c r="BF753" s="57">
        <v>9.6</v>
      </c>
      <c r="BG753" s="5">
        <v>48</v>
      </c>
      <c r="BH753" s="122" t="s">
        <v>3551</v>
      </c>
      <c r="BI753" s="51" t="s">
        <v>4217</v>
      </c>
      <c r="BJ753" s="83" t="s">
        <v>5302</v>
      </c>
      <c r="BK753" s="83" t="s">
        <v>4233</v>
      </c>
      <c r="BL753" s="83" t="s">
        <v>5845</v>
      </c>
      <c r="BM753" s="83" t="s">
        <v>2887</v>
      </c>
      <c r="BN753" s="83" t="s">
        <v>4510</v>
      </c>
      <c r="BO753" s="83" t="s">
        <v>5816</v>
      </c>
      <c r="BP753" s="83"/>
      <c r="BQ753" s="83"/>
      <c r="BR753" s="83"/>
      <c r="BS753" s="83"/>
      <c r="BT753" s="351" t="s">
        <v>4401</v>
      </c>
      <c r="BU753" s="363" t="s">
        <v>4400</v>
      </c>
      <c r="BV753" s="351" t="s">
        <v>4403</v>
      </c>
      <c r="BW753" s="363" t="s">
        <v>4402</v>
      </c>
      <c r="BX753" s="96" t="str">
        <f t="shared" si="123"/>
        <v>MR411 Bead Grip, 15x7, 5+2/+38mm Offset, 4x156, 132mm Centerbore, Matte Black</v>
      </c>
      <c r="BY753" s="83" t="s">
        <v>4044</v>
      </c>
      <c r="BZ753" s="83" t="s">
        <v>4045</v>
      </c>
      <c r="CA753" s="83" t="str">
        <f t="shared" si="119"/>
        <v>UTV (4XX)</v>
      </c>
    </row>
    <row r="754" spans="1:79" s="39" customFormat="1" ht="15" customHeight="1">
      <c r="A754" s="23">
        <f t="shared" si="122"/>
        <v>752</v>
      </c>
      <c r="B754" s="4" t="s">
        <v>84</v>
      </c>
      <c r="C754" s="105" t="s">
        <v>1089</v>
      </c>
      <c r="D754" s="5" t="s">
        <v>6108</v>
      </c>
      <c r="E754" s="94" t="str">
        <f>CONCATENATE(LEFT(D754,5),VLOOKUP(CONCATENATE(N754,"x",O754),'PART NUMBER GUIDE'!$B$9:$C$45,2,FALSE),VLOOKUP(CONCATENATE(P754, V754), 'PART NUMBER GUIDE'!$Q$6:$R$84, 2, FALSE),VLOOKUP(Y754,'PART NUMBER GUIDE'!$J$8:$K$37,2, FALSE),IF(U754="N/A",IF(ABS(S754)&lt;10,"0"&amp;ABS(S754),ABS(S754)),CONCATENATE(LEFT(U754,1),RIGHT(U754,1))), F754, G754)</f>
        <v>MR41157046852</v>
      </c>
      <c r="F754" s="93"/>
      <c r="G754" s="93"/>
      <c r="H754" s="81" t="s">
        <v>3506</v>
      </c>
      <c r="I754" s="350">
        <v>43714</v>
      </c>
      <c r="J754" s="87" t="s">
        <v>1265</v>
      </c>
      <c r="K754" s="400">
        <v>226.5</v>
      </c>
      <c r="L754" s="95">
        <f t="shared" si="118"/>
        <v>226.5</v>
      </c>
      <c r="M754" s="402"/>
      <c r="N754" s="5">
        <v>15</v>
      </c>
      <c r="O754" s="79">
        <v>7</v>
      </c>
      <c r="P754" s="105" t="str">
        <f t="shared" si="120"/>
        <v>4x156</v>
      </c>
      <c r="Q754" s="5">
        <v>4</v>
      </c>
      <c r="R754" s="5">
        <v>156</v>
      </c>
      <c r="S754" s="5">
        <v>38</v>
      </c>
      <c r="T754" s="18">
        <v>5.5</v>
      </c>
      <c r="U754" s="5" t="s">
        <v>186</v>
      </c>
      <c r="V754" s="18">
        <v>132</v>
      </c>
      <c r="W754" s="8">
        <v>14.81</v>
      </c>
      <c r="X754" s="52">
        <v>1600</v>
      </c>
      <c r="Y754" s="81" t="s">
        <v>2661</v>
      </c>
      <c r="Z754" s="81" t="s">
        <v>3007</v>
      </c>
      <c r="AA754" s="369" t="str">
        <f t="shared" si="121"/>
        <v>15x7, 4x156, 38 OS</v>
      </c>
      <c r="AB754" s="2" t="s">
        <v>4282</v>
      </c>
      <c r="AC754" s="92">
        <f>_xlfn.IFNA(VLOOKUP(AB754,ACCESSORIES!F:K,6,FALSE),"N/A")</f>
        <v>22</v>
      </c>
      <c r="AD754" s="89" t="s">
        <v>85</v>
      </c>
      <c r="AE754" s="89" t="s">
        <v>85</v>
      </c>
      <c r="AF754" s="89" t="s">
        <v>85</v>
      </c>
      <c r="AG754" s="89" t="s">
        <v>85</v>
      </c>
      <c r="AH754" s="9" t="str">
        <f>_xlfn.IFNA(VLOOKUP(AG754,ACCESSORIES!F:K,6,FALSE),"N/A")</f>
        <v>N/A</v>
      </c>
      <c r="AI754" s="83" t="s">
        <v>266</v>
      </c>
      <c r="AJ754" s="83" t="s">
        <v>85</v>
      </c>
      <c r="AK754" s="3" t="s">
        <v>85</v>
      </c>
      <c r="AL754" s="83" t="s">
        <v>85</v>
      </c>
      <c r="AM754" s="83">
        <v>14.1</v>
      </c>
      <c r="AN754" s="83">
        <v>180</v>
      </c>
      <c r="AO754" s="26">
        <v>3</v>
      </c>
      <c r="AP754" s="26">
        <v>7</v>
      </c>
      <c r="AQ754" s="26">
        <v>13</v>
      </c>
      <c r="AR754" s="26">
        <v>7</v>
      </c>
      <c r="AS754" s="26">
        <v>170</v>
      </c>
      <c r="AT754" s="26">
        <v>167</v>
      </c>
      <c r="AU754" s="86">
        <v>115</v>
      </c>
      <c r="AV754" s="55">
        <v>40</v>
      </c>
      <c r="AW754" s="55">
        <v>4</v>
      </c>
      <c r="AX754" s="55">
        <v>40</v>
      </c>
      <c r="AY754" s="3" t="s">
        <v>85</v>
      </c>
      <c r="AZ754" s="104" t="str">
        <f>_xlfn.IFNA(VLOOKUP(AY754,ACCESSORIES!F:K,6,FALSE),"N/A")</f>
        <v>N/A</v>
      </c>
      <c r="BA754" s="3" t="s">
        <v>85</v>
      </c>
      <c r="BB754" s="104" t="str">
        <f>_xlfn.IFNA(VLOOKUP(BA754,ACCESSORIES!F:K,6,FALSE),"N/A")</f>
        <v>N/A</v>
      </c>
      <c r="BC754" s="79">
        <v>19</v>
      </c>
      <c r="BD754" s="57">
        <v>17.7</v>
      </c>
      <c r="BE754" s="57">
        <v>17.7</v>
      </c>
      <c r="BF754" s="57">
        <v>9.6</v>
      </c>
      <c r="BG754" s="5">
        <v>48</v>
      </c>
      <c r="BH754" s="122" t="s">
        <v>3551</v>
      </c>
      <c r="BI754" s="51" t="s">
        <v>4217</v>
      </c>
      <c r="BJ754" s="83" t="s">
        <v>5302</v>
      </c>
      <c r="BK754" s="83" t="s">
        <v>4233</v>
      </c>
      <c r="BL754" s="83" t="s">
        <v>5845</v>
      </c>
      <c r="BM754" s="83" t="s">
        <v>2887</v>
      </c>
      <c r="BN754" s="83" t="s">
        <v>4510</v>
      </c>
      <c r="BO754" s="83" t="s">
        <v>5816</v>
      </c>
      <c r="BP754" s="83"/>
      <c r="BQ754" s="83"/>
      <c r="BR754" s="83"/>
      <c r="BS754" s="83"/>
      <c r="BT754" s="351" t="s">
        <v>4405</v>
      </c>
      <c r="BU754" s="363" t="s">
        <v>4404</v>
      </c>
      <c r="BV754" s="351" t="s">
        <v>4406</v>
      </c>
      <c r="BW754" s="363" t="s">
        <v>4407</v>
      </c>
      <c r="BX754" s="96" t="str">
        <f t="shared" si="123"/>
        <v>MR411 Bead Grip, 15x7, 5+2/+38mm Offset, 4x156, 132mm Centerbore, Gloss Titanium</v>
      </c>
      <c r="BY754" s="83" t="s">
        <v>4044</v>
      </c>
      <c r="BZ754" s="83" t="s">
        <v>4045</v>
      </c>
      <c r="CA754" s="83" t="str">
        <f t="shared" si="119"/>
        <v>UTV (4XX)</v>
      </c>
    </row>
    <row r="755" spans="1:79" s="39" customFormat="1" ht="15" customHeight="1">
      <c r="A755" s="23">
        <f t="shared" si="122"/>
        <v>753</v>
      </c>
      <c r="B755" s="4" t="s">
        <v>84</v>
      </c>
      <c r="C755" s="105" t="s">
        <v>1089</v>
      </c>
      <c r="D755" s="5" t="s">
        <v>6108</v>
      </c>
      <c r="E755" s="94" t="str">
        <f>CONCATENATE(LEFT(D755,5),VLOOKUP(CONCATENATE(N755,"x",O755),'PART NUMBER GUIDE'!$B$9:$C$45,2,FALSE),VLOOKUP(CONCATENATE(P755, V755), 'PART NUMBER GUIDE'!$Q$6:$R$84, 2, FALSE),VLOOKUP(Y755,'PART NUMBER GUIDE'!$J$8:$K$37,2, FALSE),IF(U755="N/A",IF(ABS(S755)&lt;10,"0"&amp;ABS(S755),ABS(S755)),CONCATENATE(LEFT(U755,1),RIGHT(U755,1))), F755, G755)</f>
        <v>MR41151047564</v>
      </c>
      <c r="F755" s="93"/>
      <c r="G755" s="93"/>
      <c r="H755" s="81" t="s">
        <v>3507</v>
      </c>
      <c r="I755" s="350">
        <v>43714</v>
      </c>
      <c r="J755" s="87" t="s">
        <v>1265</v>
      </c>
      <c r="K755" s="400">
        <v>253.5</v>
      </c>
      <c r="L755" s="95">
        <f t="shared" si="118"/>
        <v>253.5</v>
      </c>
      <c r="M755" s="402"/>
      <c r="N755" s="5">
        <v>15</v>
      </c>
      <c r="O755" s="79">
        <v>10</v>
      </c>
      <c r="P755" s="105" t="str">
        <f t="shared" si="120"/>
        <v>4x136</v>
      </c>
      <c r="Q755" s="5">
        <v>4</v>
      </c>
      <c r="R755" s="5">
        <v>136</v>
      </c>
      <c r="S755" s="5">
        <v>25</v>
      </c>
      <c r="T755" s="18">
        <v>6.4</v>
      </c>
      <c r="U755" s="5" t="s">
        <v>3418</v>
      </c>
      <c r="V755" s="18">
        <v>106.25</v>
      </c>
      <c r="W755" s="8">
        <v>16.61</v>
      </c>
      <c r="X755" s="52">
        <v>1600</v>
      </c>
      <c r="Y755" s="81" t="s">
        <v>2309</v>
      </c>
      <c r="Z755" s="81" t="s">
        <v>3002</v>
      </c>
      <c r="AA755" s="369" t="str">
        <f t="shared" si="121"/>
        <v>15x10, 4x136, 25 OS</v>
      </c>
      <c r="AB755" s="2" t="s">
        <v>4285</v>
      </c>
      <c r="AC755" s="92">
        <f>_xlfn.IFNA(VLOOKUP(AB755,ACCESSORIES!F:K,6,FALSE),"N/A")</f>
        <v>22</v>
      </c>
      <c r="AD755" s="89" t="s">
        <v>85</v>
      </c>
      <c r="AE755" s="89" t="s">
        <v>85</v>
      </c>
      <c r="AF755" s="89" t="s">
        <v>85</v>
      </c>
      <c r="AG755" s="89" t="s">
        <v>85</v>
      </c>
      <c r="AH755" s="9" t="str">
        <f>_xlfn.IFNA(VLOOKUP(AG755,ACCESSORIES!F:K,6,FALSE),"N/A")</f>
        <v>N/A</v>
      </c>
      <c r="AI755" s="83" t="s">
        <v>266</v>
      </c>
      <c r="AJ755" s="83" t="s">
        <v>85</v>
      </c>
      <c r="AK755" s="3" t="s">
        <v>85</v>
      </c>
      <c r="AL755" s="83" t="s">
        <v>85</v>
      </c>
      <c r="AM755" s="83">
        <v>14.1</v>
      </c>
      <c r="AN755" s="83">
        <v>180</v>
      </c>
      <c r="AO755" s="26">
        <v>3</v>
      </c>
      <c r="AP755" s="26">
        <v>9</v>
      </c>
      <c r="AQ755" s="26">
        <v>16</v>
      </c>
      <c r="AR755" s="26">
        <v>13</v>
      </c>
      <c r="AS755" s="26">
        <v>168</v>
      </c>
      <c r="AT755" s="26">
        <v>167</v>
      </c>
      <c r="AU755" s="86">
        <v>96</v>
      </c>
      <c r="AV755" s="55">
        <v>40</v>
      </c>
      <c r="AW755" s="55">
        <v>40</v>
      </c>
      <c r="AX755" s="55">
        <v>82</v>
      </c>
      <c r="AY755" s="3" t="s">
        <v>85</v>
      </c>
      <c r="AZ755" s="104" t="str">
        <f>_xlfn.IFNA(VLOOKUP(AY755,ACCESSORIES!F:K,6,FALSE),"N/A")</f>
        <v>N/A</v>
      </c>
      <c r="BA755" s="3" t="s">
        <v>85</v>
      </c>
      <c r="BB755" s="104" t="str">
        <f>_xlfn.IFNA(VLOOKUP(BA755,ACCESSORIES!F:K,6,FALSE),"N/A")</f>
        <v>N/A</v>
      </c>
      <c r="BC755" s="79">
        <v>21.13</v>
      </c>
      <c r="BD755" s="57">
        <v>17.7</v>
      </c>
      <c r="BE755" s="57">
        <v>17.7</v>
      </c>
      <c r="BF755" s="57">
        <v>12.6</v>
      </c>
      <c r="BG755" s="5">
        <v>48</v>
      </c>
      <c r="BH755" s="122" t="s">
        <v>3551</v>
      </c>
      <c r="BI755" s="51" t="s">
        <v>4217</v>
      </c>
      <c r="BJ755" s="83" t="s">
        <v>5302</v>
      </c>
      <c r="BK755" s="83" t="s">
        <v>4233</v>
      </c>
      <c r="BL755" s="83" t="s">
        <v>5845</v>
      </c>
      <c r="BM755" s="83" t="s">
        <v>2887</v>
      </c>
      <c r="BN755" s="83" t="s">
        <v>4510</v>
      </c>
      <c r="BO755" s="83" t="s">
        <v>5816</v>
      </c>
      <c r="BP755" s="83"/>
      <c r="BQ755" s="83"/>
      <c r="BR755" s="83"/>
      <c r="BS755" s="83"/>
      <c r="BT755" s="351" t="s">
        <v>4401</v>
      </c>
      <c r="BU755" s="363" t="s">
        <v>4400</v>
      </c>
      <c r="BV755" s="351" t="s">
        <v>4403</v>
      </c>
      <c r="BW755" s="363" t="s">
        <v>4402</v>
      </c>
      <c r="BX755" s="96" t="str">
        <f t="shared" si="123"/>
        <v>MR411 Bead Grip, 15x10, 6+4/+25mm Offset, 4x136, 106.25mm Centerbore, Matte Black</v>
      </c>
      <c r="BY755" s="83" t="s">
        <v>4044</v>
      </c>
      <c r="BZ755" s="83" t="s">
        <v>4045</v>
      </c>
      <c r="CA755" s="83" t="str">
        <f t="shared" si="119"/>
        <v>UTV (4XX)</v>
      </c>
    </row>
    <row r="756" spans="1:79" s="39" customFormat="1" ht="15" customHeight="1">
      <c r="A756" s="23">
        <f t="shared" si="122"/>
        <v>754</v>
      </c>
      <c r="B756" s="4" t="s">
        <v>84</v>
      </c>
      <c r="C756" s="105" t="s">
        <v>1089</v>
      </c>
      <c r="D756" s="5" t="s">
        <v>6108</v>
      </c>
      <c r="E756" s="94" t="str">
        <f>CONCATENATE(LEFT(D756,5),VLOOKUP(CONCATENATE(N756,"x",O756),'PART NUMBER GUIDE'!$B$9:$C$45,2,FALSE),VLOOKUP(CONCATENATE(P756, V756), 'PART NUMBER GUIDE'!$Q$6:$R$84, 2, FALSE),VLOOKUP(Y756,'PART NUMBER GUIDE'!$J$8:$K$37,2, FALSE),IF(U756="N/A",IF(ABS(S756)&lt;10,"0"&amp;ABS(S756),ABS(S756)),CONCATENATE(LEFT(U756,1),RIGHT(U756,1))), F756, G756)</f>
        <v>MR41151047864</v>
      </c>
      <c r="F756" s="93"/>
      <c r="G756" s="93"/>
      <c r="H756" s="81" t="s">
        <v>3508</v>
      </c>
      <c r="I756" s="350">
        <v>43714</v>
      </c>
      <c r="J756" s="87" t="s">
        <v>1265</v>
      </c>
      <c r="K756" s="400">
        <v>253.5</v>
      </c>
      <c r="L756" s="95">
        <f t="shared" si="118"/>
        <v>253.5</v>
      </c>
      <c r="M756" s="402"/>
      <c r="N756" s="5">
        <v>15</v>
      </c>
      <c r="O756" s="79">
        <v>10</v>
      </c>
      <c r="P756" s="105" t="str">
        <f t="shared" si="120"/>
        <v>4x136</v>
      </c>
      <c r="Q756" s="5">
        <v>4</v>
      </c>
      <c r="R756" s="5">
        <v>136</v>
      </c>
      <c r="S756" s="5">
        <v>25</v>
      </c>
      <c r="T756" s="18">
        <v>6.4</v>
      </c>
      <c r="U756" s="5" t="s">
        <v>3418</v>
      </c>
      <c r="V756" s="18">
        <v>106.25</v>
      </c>
      <c r="W756" s="8">
        <v>17.12</v>
      </c>
      <c r="X756" s="52">
        <v>1600</v>
      </c>
      <c r="Y756" s="81" t="s">
        <v>2661</v>
      </c>
      <c r="Z756" s="81" t="s">
        <v>3007</v>
      </c>
      <c r="AA756" s="369" t="str">
        <f t="shared" si="121"/>
        <v>15x10, 4x136, 25 OS</v>
      </c>
      <c r="AB756" s="2" t="s">
        <v>4285</v>
      </c>
      <c r="AC756" s="92">
        <f>_xlfn.IFNA(VLOOKUP(AB756,ACCESSORIES!F:K,6,FALSE),"N/A")</f>
        <v>22</v>
      </c>
      <c r="AD756" s="89" t="s">
        <v>85</v>
      </c>
      <c r="AE756" s="89" t="s">
        <v>85</v>
      </c>
      <c r="AF756" s="89" t="s">
        <v>85</v>
      </c>
      <c r="AG756" s="89" t="s">
        <v>85</v>
      </c>
      <c r="AH756" s="9" t="str">
        <f>_xlfn.IFNA(VLOOKUP(AG756,ACCESSORIES!F:K,6,FALSE),"N/A")</f>
        <v>N/A</v>
      </c>
      <c r="AI756" s="83" t="s">
        <v>266</v>
      </c>
      <c r="AJ756" s="83" t="s">
        <v>85</v>
      </c>
      <c r="AK756" s="3" t="s">
        <v>85</v>
      </c>
      <c r="AL756" s="83" t="s">
        <v>85</v>
      </c>
      <c r="AM756" s="83">
        <v>14.1</v>
      </c>
      <c r="AN756" s="83">
        <v>180</v>
      </c>
      <c r="AO756" s="26">
        <v>3</v>
      </c>
      <c r="AP756" s="26">
        <v>9</v>
      </c>
      <c r="AQ756" s="26">
        <v>16</v>
      </c>
      <c r="AR756" s="26">
        <v>13</v>
      </c>
      <c r="AS756" s="26">
        <v>168</v>
      </c>
      <c r="AT756" s="26">
        <v>167</v>
      </c>
      <c r="AU756" s="86">
        <v>96</v>
      </c>
      <c r="AV756" s="55">
        <v>40</v>
      </c>
      <c r="AW756" s="55">
        <v>40</v>
      </c>
      <c r="AX756" s="55">
        <v>82</v>
      </c>
      <c r="AY756" s="3" t="s">
        <v>85</v>
      </c>
      <c r="AZ756" s="104" t="str">
        <f>_xlfn.IFNA(VLOOKUP(AY756,ACCESSORIES!F:K,6,FALSE),"N/A")</f>
        <v>N/A</v>
      </c>
      <c r="BA756" s="3" t="s">
        <v>85</v>
      </c>
      <c r="BB756" s="104" t="str">
        <f>_xlfn.IFNA(VLOOKUP(BA756,ACCESSORIES!F:K,6,FALSE),"N/A")</f>
        <v>N/A</v>
      </c>
      <c r="BC756" s="79">
        <v>21.53</v>
      </c>
      <c r="BD756" s="57">
        <v>17.7</v>
      </c>
      <c r="BE756" s="57">
        <v>17.7</v>
      </c>
      <c r="BF756" s="57">
        <v>12.6</v>
      </c>
      <c r="BG756" s="5">
        <v>48</v>
      </c>
      <c r="BH756" s="122" t="s">
        <v>3551</v>
      </c>
      <c r="BI756" s="51" t="s">
        <v>4217</v>
      </c>
      <c r="BJ756" s="83" t="s">
        <v>5302</v>
      </c>
      <c r="BK756" s="83" t="s">
        <v>4233</v>
      </c>
      <c r="BL756" s="83" t="s">
        <v>5845</v>
      </c>
      <c r="BM756" s="83" t="s">
        <v>2887</v>
      </c>
      <c r="BN756" s="83" t="s">
        <v>4510</v>
      </c>
      <c r="BO756" s="83" t="s">
        <v>5816</v>
      </c>
      <c r="BP756" s="83"/>
      <c r="BQ756" s="83"/>
      <c r="BR756" s="83"/>
      <c r="BS756" s="83"/>
      <c r="BT756" s="351" t="s">
        <v>4405</v>
      </c>
      <c r="BU756" s="363" t="s">
        <v>4404</v>
      </c>
      <c r="BV756" s="351" t="s">
        <v>4406</v>
      </c>
      <c r="BW756" s="363" t="s">
        <v>4407</v>
      </c>
      <c r="BX756" s="96" t="str">
        <f t="shared" si="123"/>
        <v>MR411 Bead Grip, 15x10, 6+4/+25mm Offset, 4x136, 106.25mm Centerbore, Gloss Titanium</v>
      </c>
      <c r="BY756" s="83" t="s">
        <v>4044</v>
      </c>
      <c r="BZ756" s="83" t="s">
        <v>4045</v>
      </c>
      <c r="CA756" s="83" t="str">
        <f t="shared" si="119"/>
        <v>UTV (4XX)</v>
      </c>
    </row>
    <row r="757" spans="1:79" s="39" customFormat="1" ht="15" customHeight="1">
      <c r="A757" s="23">
        <f t="shared" si="122"/>
        <v>755</v>
      </c>
      <c r="B757" s="4" t="s">
        <v>84</v>
      </c>
      <c r="C757" s="105" t="s">
        <v>1089</v>
      </c>
      <c r="D757" s="5" t="s">
        <v>6108</v>
      </c>
      <c r="E757" s="94" t="str">
        <f>CONCATENATE(LEFT(D757,5),VLOOKUP(CONCATENATE(N757,"x",O757),'PART NUMBER GUIDE'!$B$9:$C$45,2,FALSE),VLOOKUP(CONCATENATE(P757, V757), 'PART NUMBER GUIDE'!$Q$6:$R$84, 2, FALSE),VLOOKUP(Y757,'PART NUMBER GUIDE'!$J$8:$K$37,2, FALSE),IF(U757="N/A",IF(ABS(S757)&lt;10,"0"&amp;ABS(S757),ABS(S757)),CONCATENATE(LEFT(U757,1),RIGHT(U757,1))), F757, G757)</f>
        <v>MR41151046564</v>
      </c>
      <c r="F757" s="93"/>
      <c r="G757" s="93"/>
      <c r="H757" s="81" t="s">
        <v>3509</v>
      </c>
      <c r="I757" s="350">
        <v>43714</v>
      </c>
      <c r="J757" s="87" t="s">
        <v>1265</v>
      </c>
      <c r="K757" s="400">
        <v>253.5</v>
      </c>
      <c r="L757" s="95">
        <f t="shared" si="118"/>
        <v>253.5</v>
      </c>
      <c r="M757" s="402"/>
      <c r="N757" s="5">
        <v>15</v>
      </c>
      <c r="O757" s="79">
        <v>10</v>
      </c>
      <c r="P757" s="105" t="str">
        <f t="shared" si="120"/>
        <v>4x156</v>
      </c>
      <c r="Q757" s="5">
        <v>4</v>
      </c>
      <c r="R757" s="5">
        <v>156</v>
      </c>
      <c r="S757" s="5">
        <v>25</v>
      </c>
      <c r="T757" s="18">
        <v>6.4</v>
      </c>
      <c r="U757" s="5" t="s">
        <v>3418</v>
      </c>
      <c r="V757" s="18">
        <v>132</v>
      </c>
      <c r="W757" s="8">
        <v>16.39</v>
      </c>
      <c r="X757" s="52">
        <v>1600</v>
      </c>
      <c r="Y757" s="81" t="s">
        <v>2309</v>
      </c>
      <c r="Z757" s="81" t="s">
        <v>3002</v>
      </c>
      <c r="AA757" s="369" t="str">
        <f t="shared" si="121"/>
        <v>15x10, 4x156, 25 OS</v>
      </c>
      <c r="AB757" s="2" t="s">
        <v>4282</v>
      </c>
      <c r="AC757" s="92">
        <f>_xlfn.IFNA(VLOOKUP(AB757,ACCESSORIES!F:K,6,FALSE),"N/A")</f>
        <v>22</v>
      </c>
      <c r="AD757" s="89" t="s">
        <v>85</v>
      </c>
      <c r="AE757" s="89" t="s">
        <v>85</v>
      </c>
      <c r="AF757" s="89" t="s">
        <v>85</v>
      </c>
      <c r="AG757" s="89" t="s">
        <v>85</v>
      </c>
      <c r="AH757" s="9" t="str">
        <f>_xlfn.IFNA(VLOOKUP(AG757,ACCESSORIES!F:K,6,FALSE),"N/A")</f>
        <v>N/A</v>
      </c>
      <c r="AI757" s="83" t="s">
        <v>266</v>
      </c>
      <c r="AJ757" s="83" t="s">
        <v>85</v>
      </c>
      <c r="AK757" s="3" t="s">
        <v>85</v>
      </c>
      <c r="AL757" s="83" t="s">
        <v>85</v>
      </c>
      <c r="AM757" s="83">
        <v>14.1</v>
      </c>
      <c r="AN757" s="83">
        <v>180</v>
      </c>
      <c r="AO757" s="26">
        <v>3</v>
      </c>
      <c r="AP757" s="26">
        <v>9</v>
      </c>
      <c r="AQ757" s="26">
        <v>16</v>
      </c>
      <c r="AR757" s="26">
        <v>13</v>
      </c>
      <c r="AS757" s="26">
        <v>168</v>
      </c>
      <c r="AT757" s="26">
        <v>167</v>
      </c>
      <c r="AU757" s="86">
        <v>115</v>
      </c>
      <c r="AV757" s="55">
        <v>40</v>
      </c>
      <c r="AW757" s="55">
        <v>40</v>
      </c>
      <c r="AX757" s="55">
        <v>82</v>
      </c>
      <c r="AY757" s="3" t="s">
        <v>85</v>
      </c>
      <c r="AZ757" s="104" t="str">
        <f>_xlfn.IFNA(VLOOKUP(AY757,ACCESSORIES!F:K,6,FALSE),"N/A")</f>
        <v>N/A</v>
      </c>
      <c r="BA757" s="3" t="s">
        <v>85</v>
      </c>
      <c r="BB757" s="104" t="str">
        <f>_xlfn.IFNA(VLOOKUP(BA757,ACCESSORIES!F:K,6,FALSE),"N/A")</f>
        <v>N/A</v>
      </c>
      <c r="BC757" s="79">
        <v>21.02</v>
      </c>
      <c r="BD757" s="57">
        <v>17.7</v>
      </c>
      <c r="BE757" s="57">
        <v>17.7</v>
      </c>
      <c r="BF757" s="57">
        <v>12.6</v>
      </c>
      <c r="BG757" s="5">
        <v>48</v>
      </c>
      <c r="BH757" s="122" t="s">
        <v>3551</v>
      </c>
      <c r="BI757" s="51" t="s">
        <v>4217</v>
      </c>
      <c r="BJ757" s="83" t="s">
        <v>5302</v>
      </c>
      <c r="BK757" s="83" t="s">
        <v>4233</v>
      </c>
      <c r="BL757" s="83" t="s">
        <v>5845</v>
      </c>
      <c r="BM757" s="83" t="s">
        <v>2887</v>
      </c>
      <c r="BN757" s="83" t="s">
        <v>4510</v>
      </c>
      <c r="BO757" s="83" t="s">
        <v>5816</v>
      </c>
      <c r="BP757" s="83"/>
      <c r="BQ757" s="83"/>
      <c r="BR757" s="83"/>
      <c r="BS757" s="83"/>
      <c r="BT757" s="351" t="s">
        <v>4401</v>
      </c>
      <c r="BU757" s="363" t="s">
        <v>4400</v>
      </c>
      <c r="BV757" s="351" t="s">
        <v>4403</v>
      </c>
      <c r="BW757" s="363" t="s">
        <v>4402</v>
      </c>
      <c r="BX757" s="96" t="str">
        <f t="shared" si="123"/>
        <v>MR411 Bead Grip, 15x10, 6+4/+25mm Offset, 4x156, 132mm Centerbore, Matte Black</v>
      </c>
      <c r="BY757" s="83" t="s">
        <v>4044</v>
      </c>
      <c r="BZ757" s="83" t="s">
        <v>4045</v>
      </c>
      <c r="CA757" s="83" t="str">
        <f t="shared" si="119"/>
        <v>UTV (4XX)</v>
      </c>
    </row>
    <row r="758" spans="1:79" s="39" customFormat="1" ht="15" customHeight="1">
      <c r="A758" s="23">
        <f t="shared" si="122"/>
        <v>756</v>
      </c>
      <c r="B758" s="4" t="s">
        <v>84</v>
      </c>
      <c r="C758" s="105" t="s">
        <v>1089</v>
      </c>
      <c r="D758" s="5" t="s">
        <v>6108</v>
      </c>
      <c r="E758" s="94" t="str">
        <f>CONCATENATE(LEFT(D758,5),VLOOKUP(CONCATENATE(N758,"x",O758),'PART NUMBER GUIDE'!$B$9:$C$45,2,FALSE),VLOOKUP(CONCATENATE(P758, V758), 'PART NUMBER GUIDE'!$Q$6:$R$84, 2, FALSE),VLOOKUP(Y758,'PART NUMBER GUIDE'!$J$8:$K$37,2, FALSE),IF(U758="N/A",IF(ABS(S758)&lt;10,"0"&amp;ABS(S758),ABS(S758)),CONCATENATE(LEFT(U758,1),RIGHT(U758,1))), F758, G758)</f>
        <v>MR41151046864</v>
      </c>
      <c r="F758" s="93"/>
      <c r="G758" s="93"/>
      <c r="H758" s="81" t="s">
        <v>3510</v>
      </c>
      <c r="I758" s="350">
        <v>43714</v>
      </c>
      <c r="J758" s="87" t="s">
        <v>1265</v>
      </c>
      <c r="K758" s="400">
        <v>253.5</v>
      </c>
      <c r="L758" s="95">
        <f t="shared" si="118"/>
        <v>253.5</v>
      </c>
      <c r="M758" s="402"/>
      <c r="N758" s="5">
        <v>15</v>
      </c>
      <c r="O758" s="79">
        <v>10</v>
      </c>
      <c r="P758" s="105" t="str">
        <f t="shared" si="120"/>
        <v>4x156</v>
      </c>
      <c r="Q758" s="5">
        <v>4</v>
      </c>
      <c r="R758" s="5">
        <v>156</v>
      </c>
      <c r="S758" s="5">
        <v>25</v>
      </c>
      <c r="T758" s="18">
        <v>6.4</v>
      </c>
      <c r="U758" s="5" t="s">
        <v>3418</v>
      </c>
      <c r="V758" s="18">
        <v>132</v>
      </c>
      <c r="W758" s="8">
        <v>16.239999999999998</v>
      </c>
      <c r="X758" s="52">
        <v>1600</v>
      </c>
      <c r="Y758" s="81" t="s">
        <v>2661</v>
      </c>
      <c r="Z758" s="81" t="s">
        <v>3007</v>
      </c>
      <c r="AA758" s="369" t="str">
        <f t="shared" si="121"/>
        <v>15x10, 4x156, 25 OS</v>
      </c>
      <c r="AB758" s="2" t="s">
        <v>4282</v>
      </c>
      <c r="AC758" s="92">
        <f>_xlfn.IFNA(VLOOKUP(AB758,ACCESSORIES!F:K,6,FALSE),"N/A")</f>
        <v>22</v>
      </c>
      <c r="AD758" s="89" t="s">
        <v>85</v>
      </c>
      <c r="AE758" s="89" t="s">
        <v>85</v>
      </c>
      <c r="AF758" s="89" t="s">
        <v>85</v>
      </c>
      <c r="AG758" s="89" t="s">
        <v>85</v>
      </c>
      <c r="AH758" s="9" t="str">
        <f>_xlfn.IFNA(VLOOKUP(AG758,ACCESSORIES!F:K,6,FALSE),"N/A")</f>
        <v>N/A</v>
      </c>
      <c r="AI758" s="83" t="s">
        <v>266</v>
      </c>
      <c r="AJ758" s="83" t="s">
        <v>85</v>
      </c>
      <c r="AK758" s="3" t="s">
        <v>85</v>
      </c>
      <c r="AL758" s="83" t="s">
        <v>85</v>
      </c>
      <c r="AM758" s="83">
        <v>14.1</v>
      </c>
      <c r="AN758" s="83">
        <v>180</v>
      </c>
      <c r="AO758" s="26">
        <v>3</v>
      </c>
      <c r="AP758" s="26">
        <v>9</v>
      </c>
      <c r="AQ758" s="26">
        <v>16</v>
      </c>
      <c r="AR758" s="26">
        <v>13</v>
      </c>
      <c r="AS758" s="26">
        <v>168</v>
      </c>
      <c r="AT758" s="26">
        <v>167</v>
      </c>
      <c r="AU758" s="86">
        <v>115</v>
      </c>
      <c r="AV758" s="55">
        <v>40</v>
      </c>
      <c r="AW758" s="55">
        <v>40</v>
      </c>
      <c r="AX758" s="55">
        <v>82</v>
      </c>
      <c r="AY758" s="3" t="s">
        <v>85</v>
      </c>
      <c r="AZ758" s="104" t="str">
        <f>_xlfn.IFNA(VLOOKUP(AY758,ACCESSORIES!F:K,6,FALSE),"N/A")</f>
        <v>N/A</v>
      </c>
      <c r="BA758" s="3" t="s">
        <v>85</v>
      </c>
      <c r="BB758" s="104" t="str">
        <f>_xlfn.IFNA(VLOOKUP(BA758,ACCESSORIES!F:K,6,FALSE),"N/A")</f>
        <v>N/A</v>
      </c>
      <c r="BC758" s="79">
        <v>21.13</v>
      </c>
      <c r="BD758" s="57">
        <v>17.7</v>
      </c>
      <c r="BE758" s="57">
        <v>17.7</v>
      </c>
      <c r="BF758" s="57">
        <v>12.6</v>
      </c>
      <c r="BG758" s="5">
        <v>48</v>
      </c>
      <c r="BH758" s="122" t="s">
        <v>3551</v>
      </c>
      <c r="BI758" s="51" t="s">
        <v>4217</v>
      </c>
      <c r="BJ758" s="83" t="s">
        <v>5302</v>
      </c>
      <c r="BK758" s="83" t="s">
        <v>4233</v>
      </c>
      <c r="BL758" s="83" t="s">
        <v>5845</v>
      </c>
      <c r="BM758" s="83" t="s">
        <v>2887</v>
      </c>
      <c r="BN758" s="83" t="s">
        <v>4510</v>
      </c>
      <c r="BO758" s="83" t="s">
        <v>5816</v>
      </c>
      <c r="BP758" s="83"/>
      <c r="BQ758" s="83"/>
      <c r="BR758" s="83"/>
      <c r="BS758" s="83"/>
      <c r="BT758" s="351" t="s">
        <v>4405</v>
      </c>
      <c r="BU758" s="363" t="s">
        <v>4404</v>
      </c>
      <c r="BV758" s="351" t="s">
        <v>4406</v>
      </c>
      <c r="BW758" s="363" t="s">
        <v>4407</v>
      </c>
      <c r="BX758" s="96" t="str">
        <f t="shared" si="123"/>
        <v>MR411 Bead Grip, 15x10, 6+4/+25mm Offset, 4x156, 132mm Centerbore, Gloss Titanium</v>
      </c>
      <c r="BY758" s="83" t="s">
        <v>4044</v>
      </c>
      <c r="BZ758" s="83" t="s">
        <v>4045</v>
      </c>
      <c r="CA758" s="83" t="str">
        <f t="shared" si="119"/>
        <v>UTV (4XX)</v>
      </c>
    </row>
    <row r="759" spans="1:79" s="39" customFormat="1" ht="15" customHeight="1">
      <c r="A759" s="23">
        <f t="shared" ref="A759:A764" si="124">ROW(B759)-2</f>
        <v>757</v>
      </c>
      <c r="B759" s="4" t="s">
        <v>84</v>
      </c>
      <c r="C759" s="105" t="s">
        <v>1089</v>
      </c>
      <c r="D759" s="5" t="s">
        <v>6083</v>
      </c>
      <c r="E759" s="94" t="s">
        <v>6089</v>
      </c>
      <c r="F759" s="93" t="s">
        <v>1129</v>
      </c>
      <c r="G759" s="93"/>
      <c r="H759" s="81" t="s">
        <v>6085</v>
      </c>
      <c r="I759" s="375">
        <v>44517</v>
      </c>
      <c r="J759" s="87" t="s">
        <v>1265</v>
      </c>
      <c r="K759" s="400">
        <v>755</v>
      </c>
      <c r="L759" s="95">
        <f t="shared" si="118"/>
        <v>755</v>
      </c>
      <c r="M759" s="402"/>
      <c r="N759" s="5">
        <v>15</v>
      </c>
      <c r="O759" s="79">
        <v>5</v>
      </c>
      <c r="P759" s="105" t="str">
        <f t="shared" si="120"/>
        <v>4x136</v>
      </c>
      <c r="Q759" s="5">
        <v>4</v>
      </c>
      <c r="R759" s="5">
        <v>136</v>
      </c>
      <c r="S759" s="5">
        <v>43</v>
      </c>
      <c r="T759" s="18">
        <v>4.7</v>
      </c>
      <c r="U759" s="5" t="s">
        <v>6079</v>
      </c>
      <c r="V759" s="18">
        <v>100</v>
      </c>
      <c r="W759" s="8">
        <v>15.4</v>
      </c>
      <c r="X759" s="52">
        <v>1600</v>
      </c>
      <c r="Y759" s="81" t="s">
        <v>6078</v>
      </c>
      <c r="Z759" s="81" t="s">
        <v>196</v>
      </c>
      <c r="AA759" s="369" t="str">
        <f t="shared" si="121"/>
        <v>15x5, 4x136, 43 OS</v>
      </c>
      <c r="AB759" s="2" t="s">
        <v>85</v>
      </c>
      <c r="AC759" s="92" t="str">
        <f>_xlfn.IFNA(VLOOKUP(AB759,ACCESSORIES!F:K,6,FALSE),"N/A")</f>
        <v>N/A</v>
      </c>
      <c r="AD759" s="89" t="s">
        <v>85</v>
      </c>
      <c r="AE759" s="89" t="s">
        <v>85</v>
      </c>
      <c r="AF759" s="89" t="s">
        <v>85</v>
      </c>
      <c r="AG759" s="89" t="s">
        <v>85</v>
      </c>
      <c r="AH759" s="9" t="str">
        <f>_xlfn.IFNA(VLOOKUP(AG759,ACCESSORIES!F:K,6,FALSE),"N/A")</f>
        <v>N/A</v>
      </c>
      <c r="AI759" s="83" t="s">
        <v>266</v>
      </c>
      <c r="AJ759" s="83" t="s">
        <v>85</v>
      </c>
      <c r="AK759" s="3" t="s">
        <v>85</v>
      </c>
      <c r="AL759" s="83" t="s">
        <v>85</v>
      </c>
      <c r="AM759" s="83">
        <v>14.1</v>
      </c>
      <c r="AN759" s="83">
        <v>186</v>
      </c>
      <c r="AO759" s="26">
        <v>3</v>
      </c>
      <c r="AP759" s="26">
        <v>5</v>
      </c>
      <c r="AQ759" s="26">
        <v>11</v>
      </c>
      <c r="AR759" s="26">
        <v>6</v>
      </c>
      <c r="AS759" s="26">
        <v>176</v>
      </c>
      <c r="AT759" s="26">
        <v>167</v>
      </c>
      <c r="AU759" s="86" t="s">
        <v>85</v>
      </c>
      <c r="AV759" s="55" t="s">
        <v>85</v>
      </c>
      <c r="AW759" s="55" t="s">
        <v>85</v>
      </c>
      <c r="AX759" s="55">
        <v>0</v>
      </c>
      <c r="AY759" s="3" t="s">
        <v>6099</v>
      </c>
      <c r="AZ759" s="104">
        <f>_xlfn.IFNA(VLOOKUP(AY759,ACCESSORIES!F:K,6,FALSE),"N/A")</f>
        <v>160</v>
      </c>
      <c r="BA759" s="3" t="s">
        <v>1525</v>
      </c>
      <c r="BB759" s="104">
        <f>_xlfn.IFNA(VLOOKUP(BA759,ACCESSORIES!F:K,6,FALSE),"N/A")</f>
        <v>11</v>
      </c>
      <c r="BC759" s="79">
        <v>19.399999999999999</v>
      </c>
      <c r="BD759" s="57">
        <v>17.8</v>
      </c>
      <c r="BE759" s="57">
        <v>17.8</v>
      </c>
      <c r="BF759" s="57">
        <v>7.5</v>
      </c>
      <c r="BG759" s="5">
        <v>48</v>
      </c>
      <c r="BH759" s="122" t="s">
        <v>3551</v>
      </c>
      <c r="BI759" s="51" t="s">
        <v>4217</v>
      </c>
      <c r="BJ759" s="83" t="s">
        <v>5873</v>
      </c>
      <c r="BK759" s="83" t="s">
        <v>6351</v>
      </c>
      <c r="BL759" s="83" t="s">
        <v>6352</v>
      </c>
      <c r="BM759" s="83" t="s">
        <v>6353</v>
      </c>
      <c r="BN759" s="83" t="s">
        <v>6354</v>
      </c>
      <c r="BO759" s="83" t="s">
        <v>6355</v>
      </c>
      <c r="BP759" s="83" t="s">
        <v>6356</v>
      </c>
      <c r="BQ759" s="83" t="s">
        <v>5868</v>
      </c>
      <c r="BR759" s="83"/>
      <c r="BS759" s="83"/>
      <c r="BT759" s="351" t="s">
        <v>6453</v>
      </c>
      <c r="BU759" s="425" t="s">
        <v>6452</v>
      </c>
      <c r="BV759" s="351" t="s">
        <v>6454</v>
      </c>
      <c r="BW759" s="425" t="s">
        <v>6455</v>
      </c>
      <c r="BX759" s="96" t="str">
        <f t="shared" ref="BX759:BX764" si="125">CONCATENATE(IF(J759="Closeout","CLOSEOUT - ",""),D759,", ",N759,"x",O759,", ",IF(U759="N/A","",CONCATENATE(U759,"/")),IF(S759&gt;0,CONCATENATE("+",S759),S759),"mm Offset, ",P759,", ",V759,"mm Centerbore, ",PROPER(Y759),IF(G759="R",", Race Drilled",""),"",IF(BA759="N/A","",CONCATENATE(", w/ ",BA759)))</f>
        <v>MR412 Beadlock, 15x5, 4.2+.8/+43mm Offset, 4x136, 100mm Centerbore, Machined - Raw, w/ BH-H24155</v>
      </c>
      <c r="BY759" s="83" t="s">
        <v>4044</v>
      </c>
      <c r="BZ759" s="83" t="s">
        <v>4045</v>
      </c>
      <c r="CA759" s="83" t="str">
        <f t="shared" si="119"/>
        <v>UTV (4XX)</v>
      </c>
    </row>
    <row r="760" spans="1:79" s="39" customFormat="1" ht="15" customHeight="1">
      <c r="A760" s="23">
        <f t="shared" si="124"/>
        <v>758</v>
      </c>
      <c r="B760" s="4" t="s">
        <v>84</v>
      </c>
      <c r="C760" s="105" t="s">
        <v>1089</v>
      </c>
      <c r="D760" s="5" t="s">
        <v>6083</v>
      </c>
      <c r="E760" s="94" t="s">
        <v>6090</v>
      </c>
      <c r="F760" s="93" t="s">
        <v>1129</v>
      </c>
      <c r="G760" s="93"/>
      <c r="H760" s="81" t="s">
        <v>6086</v>
      </c>
      <c r="I760" s="375">
        <v>44517</v>
      </c>
      <c r="J760" s="87" t="s">
        <v>1265</v>
      </c>
      <c r="K760" s="400">
        <v>755</v>
      </c>
      <c r="L760" s="95">
        <f t="shared" si="118"/>
        <v>755</v>
      </c>
      <c r="M760" s="402"/>
      <c r="N760" s="5">
        <v>15</v>
      </c>
      <c r="O760" s="79">
        <v>5</v>
      </c>
      <c r="P760" s="105" t="str">
        <f t="shared" si="120"/>
        <v>4x156</v>
      </c>
      <c r="Q760" s="5">
        <v>4</v>
      </c>
      <c r="R760" s="5">
        <v>156</v>
      </c>
      <c r="S760" s="5">
        <v>43</v>
      </c>
      <c r="T760" s="18">
        <v>4.7</v>
      </c>
      <c r="U760" s="5" t="s">
        <v>6079</v>
      </c>
      <c r="V760" s="18">
        <v>120</v>
      </c>
      <c r="W760" s="8">
        <v>15.4</v>
      </c>
      <c r="X760" s="52">
        <v>1600</v>
      </c>
      <c r="Y760" s="81" t="s">
        <v>6078</v>
      </c>
      <c r="Z760" s="81" t="s">
        <v>196</v>
      </c>
      <c r="AA760" s="369" t="str">
        <f t="shared" si="121"/>
        <v>15x5, 4x156, 43 OS</v>
      </c>
      <c r="AB760" s="2" t="s">
        <v>85</v>
      </c>
      <c r="AC760" s="92" t="str">
        <f>_xlfn.IFNA(VLOOKUP(AB760,ACCESSORIES!F:K,6,FALSE),"N/A")</f>
        <v>N/A</v>
      </c>
      <c r="AD760" s="89" t="s">
        <v>85</v>
      </c>
      <c r="AE760" s="89" t="s">
        <v>85</v>
      </c>
      <c r="AF760" s="89" t="s">
        <v>85</v>
      </c>
      <c r="AG760" s="89" t="s">
        <v>85</v>
      </c>
      <c r="AH760" s="9" t="str">
        <f>_xlfn.IFNA(VLOOKUP(AG760,ACCESSORIES!F:K,6,FALSE),"N/A")</f>
        <v>N/A</v>
      </c>
      <c r="AI760" s="83" t="s">
        <v>266</v>
      </c>
      <c r="AJ760" s="83" t="s">
        <v>85</v>
      </c>
      <c r="AK760" s="3" t="s">
        <v>85</v>
      </c>
      <c r="AL760" s="83" t="s">
        <v>85</v>
      </c>
      <c r="AM760" s="83">
        <v>14.1</v>
      </c>
      <c r="AN760" s="83">
        <v>186</v>
      </c>
      <c r="AO760" s="26">
        <v>3</v>
      </c>
      <c r="AP760" s="26">
        <v>5</v>
      </c>
      <c r="AQ760" s="26">
        <v>11</v>
      </c>
      <c r="AR760" s="26">
        <v>6</v>
      </c>
      <c r="AS760" s="26">
        <v>176</v>
      </c>
      <c r="AT760" s="26">
        <v>167</v>
      </c>
      <c r="AU760" s="86" t="s">
        <v>85</v>
      </c>
      <c r="AV760" s="55" t="s">
        <v>85</v>
      </c>
      <c r="AW760" s="55" t="s">
        <v>85</v>
      </c>
      <c r="AX760" s="55">
        <v>0</v>
      </c>
      <c r="AY760" s="3" t="s">
        <v>6099</v>
      </c>
      <c r="AZ760" s="104">
        <f>_xlfn.IFNA(VLOOKUP(AY760,ACCESSORIES!F:K,6,FALSE),"N/A")</f>
        <v>160</v>
      </c>
      <c r="BA760" s="3" t="s">
        <v>1525</v>
      </c>
      <c r="BB760" s="104">
        <f>_xlfn.IFNA(VLOOKUP(BA760,ACCESSORIES!F:K,6,FALSE),"N/A")</f>
        <v>11</v>
      </c>
      <c r="BC760" s="79">
        <v>19.399999999999999</v>
      </c>
      <c r="BD760" s="57">
        <v>17.8</v>
      </c>
      <c r="BE760" s="57">
        <v>17.8</v>
      </c>
      <c r="BF760" s="57">
        <v>7.5</v>
      </c>
      <c r="BG760" s="5">
        <v>48</v>
      </c>
      <c r="BH760" s="122" t="s">
        <v>3551</v>
      </c>
      <c r="BI760" s="51" t="s">
        <v>4217</v>
      </c>
      <c r="BJ760" s="83" t="s">
        <v>5873</v>
      </c>
      <c r="BK760" s="83" t="s">
        <v>6351</v>
      </c>
      <c r="BL760" s="83" t="s">
        <v>6352</v>
      </c>
      <c r="BM760" s="83" t="s">
        <v>6353</v>
      </c>
      <c r="BN760" s="83" t="s">
        <v>6354</v>
      </c>
      <c r="BO760" s="83" t="s">
        <v>6355</v>
      </c>
      <c r="BP760" s="83" t="s">
        <v>6356</v>
      </c>
      <c r="BQ760" s="83" t="s">
        <v>5868</v>
      </c>
      <c r="BR760" s="83"/>
      <c r="BS760" s="83"/>
      <c r="BT760" s="351" t="s">
        <v>6453</v>
      </c>
      <c r="BU760" s="425" t="s">
        <v>6452</v>
      </c>
      <c r="BV760" s="351" t="s">
        <v>6454</v>
      </c>
      <c r="BW760" s="425" t="s">
        <v>6455</v>
      </c>
      <c r="BX760" s="96" t="str">
        <f t="shared" si="125"/>
        <v>MR412 Beadlock, 15x5, 4.2+.8/+43mm Offset, 4x156, 120mm Centerbore, Machined - Raw, w/ BH-H24155</v>
      </c>
      <c r="BY760" s="83" t="s">
        <v>4044</v>
      </c>
      <c r="BZ760" s="83" t="s">
        <v>4045</v>
      </c>
      <c r="CA760" s="83" t="str">
        <f t="shared" si="119"/>
        <v>UTV (4XX)</v>
      </c>
    </row>
    <row r="761" spans="1:79" s="39" customFormat="1" ht="15" customHeight="1">
      <c r="A761" s="23">
        <f t="shared" si="124"/>
        <v>759</v>
      </c>
      <c r="B761" s="4" t="s">
        <v>84</v>
      </c>
      <c r="C761" s="105" t="s">
        <v>1089</v>
      </c>
      <c r="D761" s="5" t="s">
        <v>6083</v>
      </c>
      <c r="E761" s="94" t="s">
        <v>6088</v>
      </c>
      <c r="F761" s="93" t="s">
        <v>1129</v>
      </c>
      <c r="G761" s="93"/>
      <c r="H761" s="81" t="s">
        <v>6087</v>
      </c>
      <c r="I761" s="375">
        <v>44517</v>
      </c>
      <c r="J761" s="87" t="s">
        <v>1265</v>
      </c>
      <c r="K761" s="400">
        <v>755</v>
      </c>
      <c r="L761" s="95">
        <f t="shared" si="118"/>
        <v>755</v>
      </c>
      <c r="M761" s="402"/>
      <c r="N761" s="5">
        <v>15</v>
      </c>
      <c r="O761" s="79">
        <v>5</v>
      </c>
      <c r="P761" s="105" t="str">
        <f t="shared" si="120"/>
        <v>5x4.5</v>
      </c>
      <c r="Q761" s="5">
        <v>5</v>
      </c>
      <c r="R761" s="5">
        <v>4.5</v>
      </c>
      <c r="S761" s="5">
        <v>43</v>
      </c>
      <c r="T761" s="18">
        <v>4.7</v>
      </c>
      <c r="U761" s="5" t="s">
        <v>6079</v>
      </c>
      <c r="V761" s="18">
        <v>78</v>
      </c>
      <c r="W761" s="8">
        <v>15.4</v>
      </c>
      <c r="X761" s="52">
        <v>1600</v>
      </c>
      <c r="Y761" s="81" t="s">
        <v>6078</v>
      </c>
      <c r="Z761" s="81" t="s">
        <v>196</v>
      </c>
      <c r="AA761" s="369" t="str">
        <f t="shared" si="121"/>
        <v>15x5, 5x4.5, 43 OS</v>
      </c>
      <c r="AB761" s="2" t="s">
        <v>85</v>
      </c>
      <c r="AC761" s="92" t="str">
        <f>_xlfn.IFNA(VLOOKUP(AB761,ACCESSORIES!F:K,6,FALSE),"N/A")</f>
        <v>N/A</v>
      </c>
      <c r="AD761" s="89" t="s">
        <v>85</v>
      </c>
      <c r="AE761" s="89" t="s">
        <v>85</v>
      </c>
      <c r="AF761" s="89" t="s">
        <v>85</v>
      </c>
      <c r="AG761" s="89" t="s">
        <v>85</v>
      </c>
      <c r="AH761" s="9" t="str">
        <f>_xlfn.IFNA(VLOOKUP(AG761,ACCESSORIES!F:K,6,FALSE),"N/A")</f>
        <v>N/A</v>
      </c>
      <c r="AI761" s="83" t="s">
        <v>266</v>
      </c>
      <c r="AJ761" s="83" t="s">
        <v>85</v>
      </c>
      <c r="AK761" s="3" t="s">
        <v>85</v>
      </c>
      <c r="AL761" s="83" t="s">
        <v>85</v>
      </c>
      <c r="AM761" s="83">
        <v>14.1</v>
      </c>
      <c r="AN761" s="83">
        <v>186</v>
      </c>
      <c r="AO761" s="26">
        <v>3</v>
      </c>
      <c r="AP761" s="26">
        <v>5</v>
      </c>
      <c r="AQ761" s="26">
        <v>11</v>
      </c>
      <c r="AR761" s="26">
        <v>6</v>
      </c>
      <c r="AS761" s="26">
        <v>176</v>
      </c>
      <c r="AT761" s="26">
        <v>167</v>
      </c>
      <c r="AU761" s="86" t="s">
        <v>85</v>
      </c>
      <c r="AV761" s="55" t="s">
        <v>85</v>
      </c>
      <c r="AW761" s="55" t="s">
        <v>85</v>
      </c>
      <c r="AX761" s="55">
        <v>0</v>
      </c>
      <c r="AY761" s="3" t="s">
        <v>6099</v>
      </c>
      <c r="AZ761" s="104">
        <f>_xlfn.IFNA(VLOOKUP(AY761,ACCESSORIES!F:K,6,FALSE),"N/A")</f>
        <v>160</v>
      </c>
      <c r="BA761" s="3" t="s">
        <v>1525</v>
      </c>
      <c r="BB761" s="104">
        <f>_xlfn.IFNA(VLOOKUP(BA761,ACCESSORIES!F:K,6,FALSE),"N/A")</f>
        <v>11</v>
      </c>
      <c r="BC761" s="79">
        <v>19.399999999999999</v>
      </c>
      <c r="BD761" s="57">
        <v>17.8</v>
      </c>
      <c r="BE761" s="57">
        <v>17.8</v>
      </c>
      <c r="BF761" s="57">
        <v>7.5</v>
      </c>
      <c r="BG761" s="5">
        <v>48</v>
      </c>
      <c r="BH761" s="122" t="s">
        <v>3551</v>
      </c>
      <c r="BI761" s="51" t="s">
        <v>4217</v>
      </c>
      <c r="BJ761" s="83" t="s">
        <v>5873</v>
      </c>
      <c r="BK761" s="83" t="s">
        <v>6351</v>
      </c>
      <c r="BL761" s="83" t="s">
        <v>6352</v>
      </c>
      <c r="BM761" s="83" t="s">
        <v>6353</v>
      </c>
      <c r="BN761" s="83" t="s">
        <v>6354</v>
      </c>
      <c r="BO761" s="83" t="s">
        <v>6355</v>
      </c>
      <c r="BP761" s="83" t="s">
        <v>6356</v>
      </c>
      <c r="BQ761" s="83" t="s">
        <v>5868</v>
      </c>
      <c r="BR761" s="83"/>
      <c r="BS761" s="83"/>
      <c r="BT761" s="351" t="s">
        <v>6804</v>
      </c>
      <c r="BU761" s="425" t="s">
        <v>6803</v>
      </c>
      <c r="BV761" s="351"/>
      <c r="BW761" s="425"/>
      <c r="BX761" s="96" t="str">
        <f t="shared" si="125"/>
        <v>MR412 Beadlock, 15x5, 4.2+.8/+43mm Offset, 5x4.5, 78mm Centerbore, Machined - Raw, w/ BH-H24155</v>
      </c>
      <c r="BY761" s="83" t="s">
        <v>4044</v>
      </c>
      <c r="BZ761" s="83" t="s">
        <v>4045</v>
      </c>
      <c r="CA761" s="83" t="str">
        <f t="shared" si="119"/>
        <v>UTV (4XX)</v>
      </c>
    </row>
    <row r="762" spans="1:79" s="39" customFormat="1" ht="15" customHeight="1">
      <c r="A762" s="23">
        <f t="shared" ref="A762" si="126">ROW(B762)-2</f>
        <v>760</v>
      </c>
      <c r="B762" s="4" t="s">
        <v>84</v>
      </c>
      <c r="C762" s="105" t="s">
        <v>1089</v>
      </c>
      <c r="D762" s="5" t="s">
        <v>6084</v>
      </c>
      <c r="E762" s="94" t="str">
        <f>CONCATENATE(LEFT(D762,5),VLOOKUP(CONCATENATE(N762,"x",O762),'PART NUMBER GUIDE'!$B$9:$C$45,2,FALSE),VLOOKUP(CONCATENATE(P762, V762), 'PART NUMBER GUIDE'!$Q$6:$R$84, 2, FALSE),VLOOKUP(Y762,'PART NUMBER GUIDE'!$J$8:$K$37,2, FALSE),IF(U762="N/A",IF(ABS(S762)&lt;10,"0"&amp;ABS(S762),ABS(S762)),CONCATENATE(LEFT(U762,1),RIGHT(U762,1))), F762, G762)</f>
        <v>MR41256047351</v>
      </c>
      <c r="F762" s="93"/>
      <c r="G762" s="93"/>
      <c r="H762" s="81" t="s">
        <v>6080</v>
      </c>
      <c r="I762" s="375">
        <v>44517</v>
      </c>
      <c r="J762" s="87" t="s">
        <v>1265</v>
      </c>
      <c r="K762" s="400">
        <v>539</v>
      </c>
      <c r="L762" s="95">
        <f t="shared" si="118"/>
        <v>539</v>
      </c>
      <c r="M762" s="402"/>
      <c r="N762" s="5">
        <v>15</v>
      </c>
      <c r="O762" s="79">
        <v>6</v>
      </c>
      <c r="P762" s="105" t="str">
        <f t="shared" si="120"/>
        <v>4x136</v>
      </c>
      <c r="Q762" s="5">
        <v>4</v>
      </c>
      <c r="R762" s="5">
        <v>136</v>
      </c>
      <c r="S762" s="5">
        <v>51</v>
      </c>
      <c r="T762" s="18">
        <v>5.5</v>
      </c>
      <c r="U762" s="5" t="s">
        <v>2181</v>
      </c>
      <c r="V762" s="18">
        <v>100</v>
      </c>
      <c r="W762" s="8">
        <v>14.2</v>
      </c>
      <c r="X762" s="52">
        <v>1600</v>
      </c>
      <c r="Y762" s="81" t="s">
        <v>6078</v>
      </c>
      <c r="Z762" s="81" t="s">
        <v>196</v>
      </c>
      <c r="AA762" s="369" t="str">
        <f t="shared" si="121"/>
        <v>15x6, 4x136, 51 OS</v>
      </c>
      <c r="AB762" s="2" t="s">
        <v>85</v>
      </c>
      <c r="AC762" s="92" t="str">
        <f>_xlfn.IFNA(VLOOKUP(AB762,ACCESSORIES!F:K,6,FALSE),"N/A")</f>
        <v>N/A</v>
      </c>
      <c r="AD762" s="89" t="s">
        <v>85</v>
      </c>
      <c r="AE762" s="89" t="s">
        <v>85</v>
      </c>
      <c r="AF762" s="89" t="s">
        <v>85</v>
      </c>
      <c r="AG762" s="89" t="s">
        <v>85</v>
      </c>
      <c r="AH762" s="9" t="str">
        <f>_xlfn.IFNA(VLOOKUP(AG762,ACCESSORIES!F:K,6,FALSE),"N/A")</f>
        <v>N/A</v>
      </c>
      <c r="AI762" s="83" t="s">
        <v>266</v>
      </c>
      <c r="AJ762" s="83" t="s">
        <v>85</v>
      </c>
      <c r="AK762" s="3" t="s">
        <v>85</v>
      </c>
      <c r="AL762" s="83" t="s">
        <v>85</v>
      </c>
      <c r="AM762" s="83">
        <v>14.1</v>
      </c>
      <c r="AN762" s="83">
        <v>186</v>
      </c>
      <c r="AO762" s="26">
        <v>3</v>
      </c>
      <c r="AP762" s="26">
        <v>3.9</v>
      </c>
      <c r="AQ762" s="26">
        <v>14.7</v>
      </c>
      <c r="AR762" s="26">
        <v>20</v>
      </c>
      <c r="AS762" s="26">
        <v>175</v>
      </c>
      <c r="AT762" s="26">
        <v>169</v>
      </c>
      <c r="AU762" s="86" t="s">
        <v>85</v>
      </c>
      <c r="AV762" s="55" t="s">
        <v>85</v>
      </c>
      <c r="AW762" s="55" t="s">
        <v>85</v>
      </c>
      <c r="AX762" s="55">
        <v>0</v>
      </c>
      <c r="AY762" s="3" t="s">
        <v>85</v>
      </c>
      <c r="AZ762" s="104" t="str">
        <f>_xlfn.IFNA(VLOOKUP(AY762,ACCESSORIES!F:K,6,FALSE),"N/A")</f>
        <v>N/A</v>
      </c>
      <c r="BA762" s="3" t="s">
        <v>85</v>
      </c>
      <c r="BB762" s="104" t="str">
        <f>_xlfn.IFNA(VLOOKUP(BA762,ACCESSORIES!F:K,6,FALSE),"N/A")</f>
        <v>N/A</v>
      </c>
      <c r="BC762" s="79">
        <v>18.2</v>
      </c>
      <c r="BD762" s="57">
        <v>17.8</v>
      </c>
      <c r="BE762" s="57">
        <v>17.8</v>
      </c>
      <c r="BF762" s="57">
        <v>8.6</v>
      </c>
      <c r="BG762" s="5">
        <v>48</v>
      </c>
      <c r="BH762" s="122" t="s">
        <v>3551</v>
      </c>
      <c r="BI762" s="51" t="s">
        <v>4217</v>
      </c>
      <c r="BJ762" s="83" t="s">
        <v>6357</v>
      </c>
      <c r="BK762" s="83" t="s">
        <v>5873</v>
      </c>
      <c r="BL762" s="83" t="s">
        <v>6351</v>
      </c>
      <c r="BM762" s="83" t="s">
        <v>2887</v>
      </c>
      <c r="BN762" s="83" t="s">
        <v>6358</v>
      </c>
      <c r="BO762" s="83" t="s">
        <v>6359</v>
      </c>
      <c r="BP762" s="83"/>
      <c r="BQ762" s="83"/>
      <c r="BR762" s="83"/>
      <c r="BS762" s="83"/>
      <c r="BT762" s="351" t="s">
        <v>6440</v>
      </c>
      <c r="BU762" s="425" t="s">
        <v>6441</v>
      </c>
      <c r="BV762" s="351" t="s">
        <v>6442</v>
      </c>
      <c r="BW762" s="425" t="s">
        <v>6443</v>
      </c>
      <c r="BX762" s="96" t="str">
        <f t="shared" si="125"/>
        <v>MR412 Bead Grip, 15x6, 5+1/+51mm Offset, 4x136, 100mm Centerbore, Machined - Raw</v>
      </c>
      <c r="BY762" s="83" t="s">
        <v>4044</v>
      </c>
      <c r="BZ762" s="83" t="s">
        <v>4045</v>
      </c>
      <c r="CA762" s="83" t="str">
        <f t="shared" si="119"/>
        <v>UTV (4XX)</v>
      </c>
    </row>
    <row r="763" spans="1:79" s="39" customFormat="1" ht="15" customHeight="1">
      <c r="A763" s="23">
        <f t="shared" si="124"/>
        <v>761</v>
      </c>
      <c r="B763" s="4" t="s">
        <v>84</v>
      </c>
      <c r="C763" s="105" t="s">
        <v>1089</v>
      </c>
      <c r="D763" s="5" t="s">
        <v>6084</v>
      </c>
      <c r="E763" s="94" t="str">
        <f>CONCATENATE(LEFT(D763,5),VLOOKUP(CONCATENATE(N763,"x",O763),'PART NUMBER GUIDE'!$B$9:$C$45,2,FALSE),VLOOKUP(CONCATENATE(P763, V763), 'PART NUMBER GUIDE'!$Q$6:$R$84, 2, FALSE),VLOOKUP(Y763,'PART NUMBER GUIDE'!$J$8:$K$37,2, FALSE),IF(U763="N/A",IF(ABS(S763)&lt;10,"0"&amp;ABS(S763),ABS(S763)),CONCATENATE(LEFT(U763,1),RIGHT(U763,1))), F763, G763)</f>
        <v>MR41256046351</v>
      </c>
      <c r="F763" s="93"/>
      <c r="G763" s="93"/>
      <c r="H763" s="81" t="s">
        <v>6081</v>
      </c>
      <c r="I763" s="375">
        <v>44517</v>
      </c>
      <c r="J763" s="87" t="s">
        <v>1265</v>
      </c>
      <c r="K763" s="400">
        <v>539</v>
      </c>
      <c r="L763" s="95">
        <f t="shared" si="118"/>
        <v>539</v>
      </c>
      <c r="M763" s="402"/>
      <c r="N763" s="5">
        <v>15</v>
      </c>
      <c r="O763" s="79">
        <v>6</v>
      </c>
      <c r="P763" s="105" t="str">
        <f t="shared" si="120"/>
        <v>4x156</v>
      </c>
      <c r="Q763" s="5">
        <v>4</v>
      </c>
      <c r="R763" s="5">
        <v>156</v>
      </c>
      <c r="S763" s="5">
        <v>51</v>
      </c>
      <c r="T763" s="18">
        <v>5.5</v>
      </c>
      <c r="U763" s="5" t="s">
        <v>2181</v>
      </c>
      <c r="V763" s="18">
        <v>120</v>
      </c>
      <c r="W763" s="8">
        <v>14.2</v>
      </c>
      <c r="X763" s="52">
        <v>1600</v>
      </c>
      <c r="Y763" s="81" t="s">
        <v>6078</v>
      </c>
      <c r="Z763" s="81" t="s">
        <v>196</v>
      </c>
      <c r="AA763" s="369" t="str">
        <f t="shared" si="121"/>
        <v>15x6, 4x156, 51 OS</v>
      </c>
      <c r="AB763" s="2" t="s">
        <v>85</v>
      </c>
      <c r="AC763" s="92" t="str">
        <f>_xlfn.IFNA(VLOOKUP(AB763,ACCESSORIES!F:K,6,FALSE),"N/A")</f>
        <v>N/A</v>
      </c>
      <c r="AD763" s="89" t="s">
        <v>85</v>
      </c>
      <c r="AE763" s="89" t="s">
        <v>85</v>
      </c>
      <c r="AF763" s="89" t="s">
        <v>85</v>
      </c>
      <c r="AG763" s="89" t="s">
        <v>85</v>
      </c>
      <c r="AH763" s="9" t="str">
        <f>_xlfn.IFNA(VLOOKUP(AG763,ACCESSORIES!F:K,6,FALSE),"N/A")</f>
        <v>N/A</v>
      </c>
      <c r="AI763" s="83" t="s">
        <v>266</v>
      </c>
      <c r="AJ763" s="83" t="s">
        <v>85</v>
      </c>
      <c r="AK763" s="3" t="s">
        <v>85</v>
      </c>
      <c r="AL763" s="83" t="s">
        <v>85</v>
      </c>
      <c r="AM763" s="83">
        <v>14.1</v>
      </c>
      <c r="AN763" s="83">
        <v>186</v>
      </c>
      <c r="AO763" s="26">
        <v>3</v>
      </c>
      <c r="AP763" s="26">
        <v>3.9</v>
      </c>
      <c r="AQ763" s="26">
        <v>14.7</v>
      </c>
      <c r="AR763" s="26">
        <v>20</v>
      </c>
      <c r="AS763" s="26">
        <v>175</v>
      </c>
      <c r="AT763" s="26">
        <v>169</v>
      </c>
      <c r="AU763" s="86" t="s">
        <v>85</v>
      </c>
      <c r="AV763" s="55" t="s">
        <v>85</v>
      </c>
      <c r="AW763" s="55" t="s">
        <v>85</v>
      </c>
      <c r="AX763" s="55">
        <v>0</v>
      </c>
      <c r="AY763" s="3" t="s">
        <v>85</v>
      </c>
      <c r="AZ763" s="104" t="str">
        <f>_xlfn.IFNA(VLOOKUP(AY763,ACCESSORIES!F:K,6,FALSE),"N/A")</f>
        <v>N/A</v>
      </c>
      <c r="BA763" s="3" t="s">
        <v>85</v>
      </c>
      <c r="BB763" s="104" t="str">
        <f>_xlfn.IFNA(VLOOKUP(BA763,ACCESSORIES!F:K,6,FALSE),"N/A")</f>
        <v>N/A</v>
      </c>
      <c r="BC763" s="79">
        <v>18.2</v>
      </c>
      <c r="BD763" s="57">
        <v>17.8</v>
      </c>
      <c r="BE763" s="57">
        <v>17.8</v>
      </c>
      <c r="BF763" s="57">
        <v>8.6</v>
      </c>
      <c r="BG763" s="5">
        <v>48</v>
      </c>
      <c r="BH763" s="122" t="s">
        <v>3551</v>
      </c>
      <c r="BI763" s="51" t="s">
        <v>4217</v>
      </c>
      <c r="BJ763" s="83" t="s">
        <v>6357</v>
      </c>
      <c r="BK763" s="83" t="s">
        <v>5873</v>
      </c>
      <c r="BL763" s="83" t="s">
        <v>6351</v>
      </c>
      <c r="BM763" s="83" t="s">
        <v>2887</v>
      </c>
      <c r="BN763" s="83" t="s">
        <v>6358</v>
      </c>
      <c r="BO763" s="83" t="s">
        <v>6359</v>
      </c>
      <c r="BP763" s="83"/>
      <c r="BQ763" s="83"/>
      <c r="BR763" s="83"/>
      <c r="BS763" s="83"/>
      <c r="BT763" s="351" t="s">
        <v>6440</v>
      </c>
      <c r="BU763" s="425" t="s">
        <v>6441</v>
      </c>
      <c r="BV763" s="351" t="s">
        <v>6442</v>
      </c>
      <c r="BW763" s="425" t="s">
        <v>6443</v>
      </c>
      <c r="BX763" s="96" t="str">
        <f t="shared" si="125"/>
        <v>MR412 Bead Grip, 15x6, 5+1/+51mm Offset, 4x156, 120mm Centerbore, Machined - Raw</v>
      </c>
      <c r="BY763" s="83" t="s">
        <v>4044</v>
      </c>
      <c r="BZ763" s="83" t="s">
        <v>4045</v>
      </c>
      <c r="CA763" s="83" t="str">
        <f t="shared" si="119"/>
        <v>UTV (4XX)</v>
      </c>
    </row>
    <row r="764" spans="1:79" s="39" customFormat="1" ht="15" customHeight="1">
      <c r="A764" s="23">
        <f t="shared" si="124"/>
        <v>762</v>
      </c>
      <c r="B764" s="4" t="s">
        <v>84</v>
      </c>
      <c r="C764" s="105" t="s">
        <v>1089</v>
      </c>
      <c r="D764" s="5" t="s">
        <v>6084</v>
      </c>
      <c r="E764" s="94" t="str">
        <f>CONCATENATE(LEFT(D764,5),VLOOKUP(CONCATENATE(N764,"x",O764),'PART NUMBER GUIDE'!$B$9:$C$45,2,FALSE),VLOOKUP(CONCATENATE(P764, V764), 'PART NUMBER GUIDE'!$Q$6:$R$84, 2, FALSE),VLOOKUP(Y764,'PART NUMBER GUIDE'!$J$8:$K$37,2, FALSE),IF(U764="N/A",IF(ABS(S764)&lt;10,"0"&amp;ABS(S764),ABS(S764)),CONCATENATE(LEFT(U764,1),RIGHT(U764,1))), F764, G764)</f>
        <v>MR41256012351</v>
      </c>
      <c r="F764" s="93"/>
      <c r="G764" s="93"/>
      <c r="H764" s="81" t="s">
        <v>6082</v>
      </c>
      <c r="I764" s="375">
        <v>44517</v>
      </c>
      <c r="J764" s="87" t="s">
        <v>1265</v>
      </c>
      <c r="K764" s="400">
        <v>539</v>
      </c>
      <c r="L764" s="95">
        <f t="shared" si="118"/>
        <v>539</v>
      </c>
      <c r="M764" s="402"/>
      <c r="N764" s="5">
        <v>15</v>
      </c>
      <c r="O764" s="79">
        <v>6</v>
      </c>
      <c r="P764" s="105" t="str">
        <f t="shared" si="120"/>
        <v>5x4.5</v>
      </c>
      <c r="Q764" s="5">
        <v>5</v>
      </c>
      <c r="R764" s="5">
        <v>4.5</v>
      </c>
      <c r="S764" s="5">
        <v>51</v>
      </c>
      <c r="T764" s="18">
        <v>5.5</v>
      </c>
      <c r="U764" s="5" t="s">
        <v>2181</v>
      </c>
      <c r="V764" s="18">
        <v>78</v>
      </c>
      <c r="W764" s="8">
        <v>14.2</v>
      </c>
      <c r="X764" s="52">
        <v>1600</v>
      </c>
      <c r="Y764" s="81" t="s">
        <v>6078</v>
      </c>
      <c r="Z764" s="81" t="s">
        <v>196</v>
      </c>
      <c r="AA764" s="369" t="str">
        <f t="shared" si="121"/>
        <v>15x6, 5x4.5, 51 OS</v>
      </c>
      <c r="AB764" s="2" t="s">
        <v>85</v>
      </c>
      <c r="AC764" s="92" t="str">
        <f>_xlfn.IFNA(VLOOKUP(AB764,ACCESSORIES!F:K,6,FALSE),"N/A")</f>
        <v>N/A</v>
      </c>
      <c r="AD764" s="89" t="s">
        <v>85</v>
      </c>
      <c r="AE764" s="89" t="s">
        <v>85</v>
      </c>
      <c r="AF764" s="89" t="s">
        <v>85</v>
      </c>
      <c r="AG764" s="89" t="s">
        <v>85</v>
      </c>
      <c r="AH764" s="9" t="str">
        <f>_xlfn.IFNA(VLOOKUP(AG764,ACCESSORIES!F:K,6,FALSE),"N/A")</f>
        <v>N/A</v>
      </c>
      <c r="AI764" s="83" t="s">
        <v>266</v>
      </c>
      <c r="AJ764" s="83" t="s">
        <v>85</v>
      </c>
      <c r="AK764" s="3" t="s">
        <v>85</v>
      </c>
      <c r="AL764" s="83" t="s">
        <v>85</v>
      </c>
      <c r="AM764" s="83">
        <v>14.1</v>
      </c>
      <c r="AN764" s="83">
        <v>186</v>
      </c>
      <c r="AO764" s="26">
        <v>3</v>
      </c>
      <c r="AP764" s="26">
        <v>3.9</v>
      </c>
      <c r="AQ764" s="26">
        <v>14.7</v>
      </c>
      <c r="AR764" s="26">
        <v>20</v>
      </c>
      <c r="AS764" s="26">
        <v>175</v>
      </c>
      <c r="AT764" s="26">
        <v>169</v>
      </c>
      <c r="AU764" s="86" t="s">
        <v>85</v>
      </c>
      <c r="AV764" s="55" t="s">
        <v>85</v>
      </c>
      <c r="AW764" s="55" t="s">
        <v>85</v>
      </c>
      <c r="AX764" s="55">
        <v>0</v>
      </c>
      <c r="AY764" s="3" t="s">
        <v>85</v>
      </c>
      <c r="AZ764" s="104" t="str">
        <f>_xlfn.IFNA(VLOOKUP(AY764,ACCESSORIES!F:K,6,FALSE),"N/A")</f>
        <v>N/A</v>
      </c>
      <c r="BA764" s="3" t="s">
        <v>85</v>
      </c>
      <c r="BB764" s="104" t="str">
        <f>_xlfn.IFNA(VLOOKUP(BA764,ACCESSORIES!F:K,6,FALSE),"N/A")</f>
        <v>N/A</v>
      </c>
      <c r="BC764" s="79">
        <v>18.2</v>
      </c>
      <c r="BD764" s="57">
        <v>17.8</v>
      </c>
      <c r="BE764" s="57">
        <v>17.8</v>
      </c>
      <c r="BF764" s="57">
        <v>8.6</v>
      </c>
      <c r="BG764" s="5">
        <v>48</v>
      </c>
      <c r="BH764" s="122" t="s">
        <v>3551</v>
      </c>
      <c r="BI764" s="51" t="s">
        <v>4217</v>
      </c>
      <c r="BJ764" s="83" t="s">
        <v>6357</v>
      </c>
      <c r="BK764" s="83" t="s">
        <v>5873</v>
      </c>
      <c r="BL764" s="83" t="s">
        <v>6351</v>
      </c>
      <c r="BM764" s="83" t="s">
        <v>2887</v>
      </c>
      <c r="BN764" s="83" t="s">
        <v>6358</v>
      </c>
      <c r="BO764" s="83" t="s">
        <v>6359</v>
      </c>
      <c r="BP764" s="83"/>
      <c r="BQ764" s="83"/>
      <c r="BR764" s="83"/>
      <c r="BS764" s="83"/>
      <c r="BT764" s="351" t="s">
        <v>6802</v>
      </c>
      <c r="BU764" s="425" t="s">
        <v>6801</v>
      </c>
      <c r="BV764" s="351"/>
      <c r="BW764" s="363"/>
      <c r="BX764" s="96" t="str">
        <f t="shared" si="125"/>
        <v>MR412 Bead Grip, 15x6, 5+1/+51mm Offset, 5x4.5, 78mm Centerbore, Machined - Raw</v>
      </c>
      <c r="BY764" s="83" t="s">
        <v>4044</v>
      </c>
      <c r="BZ764" s="83" t="s">
        <v>4045</v>
      </c>
      <c r="CA764" s="83" t="str">
        <f t="shared" si="119"/>
        <v>UTV (4XX)</v>
      </c>
    </row>
    <row r="765" spans="1:79" s="39" customFormat="1" ht="15" customHeight="1">
      <c r="A765" s="23">
        <f t="shared" si="122"/>
        <v>763</v>
      </c>
      <c r="B765" s="4" t="s">
        <v>84</v>
      </c>
      <c r="C765" s="105" t="s">
        <v>1089</v>
      </c>
      <c r="D765" s="5" t="s">
        <v>6281</v>
      </c>
      <c r="E765" s="94" t="str">
        <f>CONCATENATE(LEFT(D765,5),VLOOKUP(CONCATENATE(N765,"x",O765),'PART NUMBER GUIDE'!$B$9:$C$45,2,FALSE),VLOOKUP(CONCATENATE(P765, V765), 'PART NUMBER GUIDE'!$Q$6:$R$84, 2, FALSE),VLOOKUP(Y765,'PART NUMBER GUIDE'!$J$8:$K$37,2, FALSE),IF(U765="N/A",IF(ABS(S765)&lt;10,"0"&amp;ABS(S765),ABS(S765)),CONCATENATE(LEFT(U765,1),RIGHT(U765,1))), F765, G765)</f>
        <v>MR413570471152B</v>
      </c>
      <c r="F765" s="93" t="s">
        <v>1129</v>
      </c>
      <c r="G765" s="93"/>
      <c r="H765" s="81" t="s">
        <v>5701</v>
      </c>
      <c r="I765" s="350">
        <v>44480</v>
      </c>
      <c r="J765" s="87" t="s">
        <v>1265</v>
      </c>
      <c r="K765" s="400">
        <v>810</v>
      </c>
      <c r="L765" s="95">
        <f t="shared" si="118"/>
        <v>810</v>
      </c>
      <c r="M765" s="402"/>
      <c r="N765" s="5">
        <v>15</v>
      </c>
      <c r="O765" s="79">
        <v>7</v>
      </c>
      <c r="P765" s="105" t="str">
        <f t="shared" si="120"/>
        <v>4x136</v>
      </c>
      <c r="Q765" s="5">
        <v>4</v>
      </c>
      <c r="R765" s="5">
        <v>136</v>
      </c>
      <c r="S765" s="5">
        <v>38</v>
      </c>
      <c r="T765" s="18">
        <v>5.57</v>
      </c>
      <c r="U765" s="5" t="s">
        <v>186</v>
      </c>
      <c r="V765" s="18">
        <v>96</v>
      </c>
      <c r="W765" s="8">
        <v>15.3</v>
      </c>
      <c r="X765" s="52">
        <v>1600</v>
      </c>
      <c r="Y765" s="81" t="s">
        <v>5700</v>
      </c>
      <c r="Z765" s="81" t="s">
        <v>5711</v>
      </c>
      <c r="AA765" s="369" t="str">
        <f t="shared" si="121"/>
        <v>15x7, 4x136, 38 OS</v>
      </c>
      <c r="AB765" s="2" t="s">
        <v>85</v>
      </c>
      <c r="AC765" s="92" t="str">
        <f>_xlfn.IFNA(VLOOKUP(AB765,ACCESSORIES!F:K,6,FALSE),"N/A")</f>
        <v>N/A</v>
      </c>
      <c r="AD765" s="89" t="s">
        <v>85</v>
      </c>
      <c r="AE765" s="89" t="s">
        <v>85</v>
      </c>
      <c r="AF765" s="89" t="s">
        <v>85</v>
      </c>
      <c r="AG765" s="89" t="s">
        <v>85</v>
      </c>
      <c r="AH765" s="9" t="str">
        <f>_xlfn.IFNA(VLOOKUP(AG765,ACCESSORIES!F:K,6,FALSE),"N/A")</f>
        <v>N/A</v>
      </c>
      <c r="AI765" s="83" t="s">
        <v>266</v>
      </c>
      <c r="AJ765" s="83" t="s">
        <v>85</v>
      </c>
      <c r="AK765" s="3" t="s">
        <v>85</v>
      </c>
      <c r="AL765" s="83" t="s">
        <v>85</v>
      </c>
      <c r="AM765" s="83">
        <v>14</v>
      </c>
      <c r="AN765" s="83">
        <v>180</v>
      </c>
      <c r="AO765" s="26">
        <v>3</v>
      </c>
      <c r="AP765" s="26">
        <v>4</v>
      </c>
      <c r="AQ765" s="26">
        <v>15</v>
      </c>
      <c r="AR765" s="26">
        <v>24</v>
      </c>
      <c r="AS765" s="26">
        <v>182</v>
      </c>
      <c r="AT765" s="26">
        <v>166.5</v>
      </c>
      <c r="AU765" s="86" t="s">
        <v>85</v>
      </c>
      <c r="AV765" s="55" t="s">
        <v>85</v>
      </c>
      <c r="AW765" s="55" t="s">
        <v>85</v>
      </c>
      <c r="AX765" s="55">
        <v>0</v>
      </c>
      <c r="AY765" s="3" t="s">
        <v>5709</v>
      </c>
      <c r="AZ765" s="104">
        <f>_xlfn.IFNA(VLOOKUP(AY765,ACCESSORIES!F:K,6,FALSE),"N/A")</f>
        <v>189</v>
      </c>
      <c r="BA765" s="3" t="s">
        <v>1523</v>
      </c>
      <c r="BB765" s="104">
        <f>_xlfn.IFNA(VLOOKUP(BA765,ACCESSORIES!F:K,6,FALSE),"N/A")</f>
        <v>11</v>
      </c>
      <c r="BC765" s="408">
        <v>21.64</v>
      </c>
      <c r="BD765" s="57">
        <v>17.7</v>
      </c>
      <c r="BE765" s="57">
        <v>17.7</v>
      </c>
      <c r="BF765" s="57">
        <v>9.6</v>
      </c>
      <c r="BG765" s="5">
        <v>48</v>
      </c>
      <c r="BH765" s="122" t="s">
        <v>3551</v>
      </c>
      <c r="BI765" s="51" t="s">
        <v>4217</v>
      </c>
      <c r="BJ765" s="83" t="s">
        <v>5873</v>
      </c>
      <c r="BK765" s="83" t="s">
        <v>6351</v>
      </c>
      <c r="BL765" s="83" t="s">
        <v>4272</v>
      </c>
      <c r="BM765" s="83" t="s">
        <v>6353</v>
      </c>
      <c r="BN765" s="83" t="s">
        <v>6360</v>
      </c>
      <c r="BO765" s="83" t="s">
        <v>6361</v>
      </c>
      <c r="BP765" s="83" t="s">
        <v>6356</v>
      </c>
      <c r="BQ765" s="83" t="s">
        <v>6362</v>
      </c>
      <c r="BR765" s="83"/>
      <c r="BS765" s="83"/>
      <c r="BT765" s="351" t="s">
        <v>6444</v>
      </c>
      <c r="BU765" s="363" t="s">
        <v>6445</v>
      </c>
      <c r="BV765" s="351" t="s">
        <v>6446</v>
      </c>
      <c r="BW765" s="363" t="s">
        <v>6447</v>
      </c>
      <c r="BX765" s="96" t="str">
        <f>CONCATENATE(IF(J765="Closeout","CLOSEOUT - ",""),D765,", ",N765,"x",O765,", ",IF(U765="N/A","",CONCATENATE(U765,"/")),IF(S765&gt;0,CONCATENATE("+",S765),S765),"mm Offset, ",P765,", ",V765,"mm Centerbore, ",PROPER(Y765),IF(G765="R",", Race Drilled",""),"",IF(BA765="N/A","",CONCATENATE(", w/ ",BA765)))</f>
        <v>MR413 Beadlock, 15x7, 5+2/+38mm Offset, 4x136, 96mm Centerbore, Polished, w/ BH-H24100</v>
      </c>
      <c r="BY765" s="83" t="s">
        <v>4044</v>
      </c>
      <c r="BZ765" s="83" t="s">
        <v>4045</v>
      </c>
      <c r="CA765" s="83" t="str">
        <f t="shared" si="119"/>
        <v>UTV (4XX)</v>
      </c>
    </row>
    <row r="766" spans="1:79" s="39" customFormat="1" ht="15" customHeight="1">
      <c r="A766" s="23">
        <f t="shared" si="122"/>
        <v>764</v>
      </c>
      <c r="B766" s="4" t="s">
        <v>84</v>
      </c>
      <c r="C766" s="105" t="s">
        <v>1089</v>
      </c>
      <c r="D766" s="5" t="s">
        <v>6281</v>
      </c>
      <c r="E766" s="94" t="str">
        <f>CONCATENATE(LEFT(D766,5),VLOOKUP(CONCATENATE(N766,"x",O766),'PART NUMBER GUIDE'!$B$9:$C$45,2,FALSE),VLOOKUP(CONCATENATE(P766, V766), 'PART NUMBER GUIDE'!$Q$6:$R$84, 2, FALSE),VLOOKUP(Y766,'PART NUMBER GUIDE'!$J$8:$K$37,2, FALSE),IF(U766="N/A",IF(ABS(S766)&lt;10,"0"&amp;ABS(S766),ABS(S766)),CONCATENATE(LEFT(U766,1),RIGHT(U766,1))), F766, G766)</f>
        <v>MR413570461152B</v>
      </c>
      <c r="F766" s="93" t="s">
        <v>1129</v>
      </c>
      <c r="G766" s="93"/>
      <c r="H766" s="81" t="s">
        <v>5702</v>
      </c>
      <c r="I766" s="350">
        <v>44480</v>
      </c>
      <c r="J766" s="87" t="s">
        <v>1265</v>
      </c>
      <c r="K766" s="400">
        <v>810</v>
      </c>
      <c r="L766" s="95">
        <f t="shared" si="118"/>
        <v>810</v>
      </c>
      <c r="M766" s="402"/>
      <c r="N766" s="5">
        <v>15</v>
      </c>
      <c r="O766" s="79">
        <v>7</v>
      </c>
      <c r="P766" s="105" t="str">
        <f t="shared" si="120"/>
        <v>4x156</v>
      </c>
      <c r="Q766" s="5">
        <v>4</v>
      </c>
      <c r="R766" s="5">
        <v>156</v>
      </c>
      <c r="S766" s="5">
        <v>38</v>
      </c>
      <c r="T766" s="18">
        <v>5.57</v>
      </c>
      <c r="U766" s="5" t="s">
        <v>186</v>
      </c>
      <c r="V766" s="18">
        <v>120</v>
      </c>
      <c r="W766" s="8">
        <v>14.88</v>
      </c>
      <c r="X766" s="52">
        <v>1600</v>
      </c>
      <c r="Y766" s="81" t="s">
        <v>5700</v>
      </c>
      <c r="Z766" s="81" t="s">
        <v>5711</v>
      </c>
      <c r="AA766" s="369" t="str">
        <f t="shared" si="121"/>
        <v>15x7, 4x156, 38 OS</v>
      </c>
      <c r="AB766" s="2" t="s">
        <v>85</v>
      </c>
      <c r="AC766" s="92" t="str">
        <f>_xlfn.IFNA(VLOOKUP(AB766,ACCESSORIES!F:K,6,FALSE),"N/A")</f>
        <v>N/A</v>
      </c>
      <c r="AD766" s="89" t="s">
        <v>85</v>
      </c>
      <c r="AE766" s="89" t="s">
        <v>85</v>
      </c>
      <c r="AF766" s="89" t="s">
        <v>85</v>
      </c>
      <c r="AG766" s="89" t="s">
        <v>85</v>
      </c>
      <c r="AH766" s="9" t="str">
        <f>_xlfn.IFNA(VLOOKUP(AG766,ACCESSORIES!F:K,6,FALSE),"N/A")</f>
        <v>N/A</v>
      </c>
      <c r="AI766" s="83" t="s">
        <v>266</v>
      </c>
      <c r="AJ766" s="83" t="s">
        <v>85</v>
      </c>
      <c r="AK766" s="3" t="s">
        <v>85</v>
      </c>
      <c r="AL766" s="83" t="s">
        <v>85</v>
      </c>
      <c r="AM766" s="83">
        <v>14</v>
      </c>
      <c r="AN766" s="83">
        <v>180</v>
      </c>
      <c r="AO766" s="26">
        <v>3</v>
      </c>
      <c r="AP766" s="26">
        <v>4</v>
      </c>
      <c r="AQ766" s="26">
        <v>15</v>
      </c>
      <c r="AR766" s="26">
        <v>24</v>
      </c>
      <c r="AS766" s="26">
        <v>182</v>
      </c>
      <c r="AT766" s="26">
        <v>166.5</v>
      </c>
      <c r="AU766" s="86" t="s">
        <v>85</v>
      </c>
      <c r="AV766" s="55" t="s">
        <v>85</v>
      </c>
      <c r="AW766" s="55" t="s">
        <v>85</v>
      </c>
      <c r="AX766" s="55">
        <v>0</v>
      </c>
      <c r="AY766" s="3" t="s">
        <v>5709</v>
      </c>
      <c r="AZ766" s="104">
        <f>_xlfn.IFNA(VLOOKUP(AY766,ACCESSORIES!F:K,6,FALSE),"N/A")</f>
        <v>189</v>
      </c>
      <c r="BA766" s="3" t="s">
        <v>1523</v>
      </c>
      <c r="BB766" s="104">
        <f>_xlfn.IFNA(VLOOKUP(BA766,ACCESSORIES!F:K,6,FALSE),"N/A")</f>
        <v>11</v>
      </c>
      <c r="BC766" s="408">
        <v>21.22</v>
      </c>
      <c r="BD766" s="57">
        <v>17.7</v>
      </c>
      <c r="BE766" s="57">
        <v>17.7</v>
      </c>
      <c r="BF766" s="57">
        <v>9.6</v>
      </c>
      <c r="BG766" s="5">
        <v>48</v>
      </c>
      <c r="BH766" s="122" t="s">
        <v>3551</v>
      </c>
      <c r="BI766" s="51" t="s">
        <v>4217</v>
      </c>
      <c r="BJ766" s="83" t="s">
        <v>5873</v>
      </c>
      <c r="BK766" s="83" t="s">
        <v>6351</v>
      </c>
      <c r="BL766" s="83" t="s">
        <v>4272</v>
      </c>
      <c r="BM766" s="83" t="s">
        <v>6353</v>
      </c>
      <c r="BN766" s="83" t="s">
        <v>6360</v>
      </c>
      <c r="BO766" s="83" t="s">
        <v>6361</v>
      </c>
      <c r="BP766" s="83" t="s">
        <v>6356</v>
      </c>
      <c r="BQ766" s="83" t="s">
        <v>6362</v>
      </c>
      <c r="BR766" s="83"/>
      <c r="BS766" s="83"/>
      <c r="BT766" s="351" t="s">
        <v>6444</v>
      </c>
      <c r="BU766" s="363" t="s">
        <v>6445</v>
      </c>
      <c r="BV766" s="351" t="s">
        <v>6446</v>
      </c>
      <c r="BW766" s="363" t="s">
        <v>6447</v>
      </c>
      <c r="BX766" s="96" t="str">
        <f t="shared" si="123"/>
        <v>MR413 Beadlock, 15x7, 5+2/+38mm Offset, 4x156, 120mm Centerbore, Polished, w/ BH-H24100</v>
      </c>
      <c r="BY766" s="83" t="s">
        <v>4044</v>
      </c>
      <c r="BZ766" s="83" t="s">
        <v>4045</v>
      </c>
      <c r="CA766" s="83" t="str">
        <f t="shared" si="119"/>
        <v>UTV (4XX)</v>
      </c>
    </row>
    <row r="767" spans="1:79" s="39" customFormat="1" ht="15" customHeight="1">
      <c r="A767" s="23">
        <f t="shared" ref="A767" si="127">ROW(B767)-2</f>
        <v>765</v>
      </c>
      <c r="B767" s="4" t="s">
        <v>84</v>
      </c>
      <c r="C767" s="105" t="s">
        <v>1089</v>
      </c>
      <c r="D767" s="5" t="s">
        <v>6281</v>
      </c>
      <c r="E767" s="94" t="str">
        <f>CONCATENATE(LEFT(D767,5),VLOOKUP(CONCATENATE(N767,"x",O767),'PART NUMBER GUIDE'!$B$9:$C$45,2,FALSE),VLOOKUP(CONCATENATE(P767, V767), 'PART NUMBER GUIDE'!$Q$6:$R$84, 2, FALSE),VLOOKUP(Y767,'PART NUMBER GUIDE'!$J$8:$K$37,2, FALSE),IF(U767="N/A",IF(ABS(S767)&lt;10,"0"&amp;ABS(S767),ABS(S767)),CONCATENATE(LEFT(U767,1),RIGHT(U767,1))), F767, G767)</f>
        <v>MR413570121152B</v>
      </c>
      <c r="F767" s="93" t="s">
        <v>1129</v>
      </c>
      <c r="G767" s="93"/>
      <c r="H767" s="81" t="s">
        <v>6075</v>
      </c>
      <c r="I767" s="375">
        <v>44517</v>
      </c>
      <c r="J767" s="87" t="s">
        <v>1265</v>
      </c>
      <c r="K767" s="400">
        <v>810</v>
      </c>
      <c r="L767" s="95">
        <f t="shared" ref="L767:L830" si="128">IF(J767="Coming Soon",K767,IF(J767="Active",K767,""))</f>
        <v>810</v>
      </c>
      <c r="M767" s="402"/>
      <c r="N767" s="81">
        <v>15</v>
      </c>
      <c r="O767" s="79">
        <v>7</v>
      </c>
      <c r="P767" s="105" t="str">
        <f t="shared" si="120"/>
        <v>5x4.5</v>
      </c>
      <c r="Q767" s="81">
        <v>5</v>
      </c>
      <c r="R767" s="81">
        <v>4.5</v>
      </c>
      <c r="S767" s="81">
        <v>38</v>
      </c>
      <c r="T767" s="81">
        <v>5.57</v>
      </c>
      <c r="U767" s="81" t="s">
        <v>186</v>
      </c>
      <c r="V767" s="18">
        <v>70</v>
      </c>
      <c r="W767" s="8">
        <v>15.92</v>
      </c>
      <c r="X767" s="52">
        <v>1600</v>
      </c>
      <c r="Y767" s="81" t="s">
        <v>5700</v>
      </c>
      <c r="Z767" s="81" t="s">
        <v>5711</v>
      </c>
      <c r="AA767" s="369" t="str">
        <f t="shared" si="121"/>
        <v>15x7, 5x4.5, 38 OS</v>
      </c>
      <c r="AB767" s="81" t="s">
        <v>85</v>
      </c>
      <c r="AC767" s="92" t="str">
        <f>_xlfn.IFNA(VLOOKUP(AB767,ACCESSORIES!F:K,6,FALSE),"N/A")</f>
        <v>N/A</v>
      </c>
      <c r="AD767" s="81" t="s">
        <v>85</v>
      </c>
      <c r="AE767" s="81" t="s">
        <v>85</v>
      </c>
      <c r="AF767" s="81" t="s">
        <v>85</v>
      </c>
      <c r="AG767" s="81" t="s">
        <v>85</v>
      </c>
      <c r="AH767" s="9" t="str">
        <f>_xlfn.IFNA(VLOOKUP(AG767,ACCESSORIES!F:K,6,FALSE),"N/A")</f>
        <v>N/A</v>
      </c>
      <c r="AI767" s="81" t="s">
        <v>266</v>
      </c>
      <c r="AJ767" s="81" t="s">
        <v>85</v>
      </c>
      <c r="AK767" s="81" t="s">
        <v>85</v>
      </c>
      <c r="AL767" s="81" t="s">
        <v>85</v>
      </c>
      <c r="AM767" s="81">
        <v>14</v>
      </c>
      <c r="AN767" s="81">
        <v>180</v>
      </c>
      <c r="AO767" s="81">
        <v>3</v>
      </c>
      <c r="AP767" s="81">
        <v>4</v>
      </c>
      <c r="AQ767" s="81">
        <v>15</v>
      </c>
      <c r="AR767" s="81">
        <v>24</v>
      </c>
      <c r="AS767" s="81">
        <v>182</v>
      </c>
      <c r="AT767" s="81">
        <v>166.5</v>
      </c>
      <c r="AU767" s="81" t="s">
        <v>85</v>
      </c>
      <c r="AV767" s="55" t="s">
        <v>85</v>
      </c>
      <c r="AW767" s="55" t="s">
        <v>85</v>
      </c>
      <c r="AX767" s="81">
        <v>0</v>
      </c>
      <c r="AY767" s="3" t="s">
        <v>5709</v>
      </c>
      <c r="AZ767" s="104">
        <f>_xlfn.IFNA(VLOOKUP(AY767,ACCESSORIES!F:K,6,FALSE),"N/A")</f>
        <v>189</v>
      </c>
      <c r="BA767" s="81" t="s">
        <v>1523</v>
      </c>
      <c r="BB767" s="104">
        <f>_xlfn.IFNA(VLOOKUP(BA767,ACCESSORIES!F:K,6,FALSE),"N/A")</f>
        <v>11</v>
      </c>
      <c r="BC767" s="408">
        <v>22.08</v>
      </c>
      <c r="BD767" s="57">
        <v>17.7</v>
      </c>
      <c r="BE767" s="57">
        <v>17.7</v>
      </c>
      <c r="BF767" s="57">
        <v>9.6</v>
      </c>
      <c r="BG767" s="5">
        <v>48</v>
      </c>
      <c r="BH767" s="122" t="s">
        <v>3551</v>
      </c>
      <c r="BI767" s="51" t="s">
        <v>4217</v>
      </c>
      <c r="BJ767" s="83" t="s">
        <v>5873</v>
      </c>
      <c r="BK767" s="83" t="s">
        <v>6351</v>
      </c>
      <c r="BL767" s="83" t="s">
        <v>4272</v>
      </c>
      <c r="BM767" s="83" t="s">
        <v>6353</v>
      </c>
      <c r="BN767" s="83" t="s">
        <v>6360</v>
      </c>
      <c r="BO767" s="83" t="s">
        <v>6361</v>
      </c>
      <c r="BP767" s="83" t="s">
        <v>6356</v>
      </c>
      <c r="BQ767" s="83" t="s">
        <v>6362</v>
      </c>
      <c r="BR767" s="83"/>
      <c r="BS767" s="83"/>
      <c r="BT767" s="351" t="s">
        <v>6806</v>
      </c>
      <c r="BU767" s="425" t="s">
        <v>6805</v>
      </c>
      <c r="BV767" s="351"/>
      <c r="BW767" s="363"/>
      <c r="BX767" s="96" t="str">
        <f t="shared" ref="BX767" si="129">CONCATENATE(IF(J767="Closeout","CLOSEOUT - ",""),D767,", ",N767,"x",O767,", ",IF(U767="N/A","",CONCATENATE(U767,"/")),IF(S767&gt;0,CONCATENATE("+",S767),S767),"mm Offset, ",P767,", ",V767,"mm Centerbore, ",PROPER(Y767),IF(G767="R",", Race Drilled",""),"",IF(BA767="N/A","",CONCATENATE(", w/ ",BA767)))</f>
        <v>MR413 Beadlock, 15x7, 5+2/+38mm Offset, 5x4.5, 70mm Centerbore, Polished, w/ BH-H24100</v>
      </c>
      <c r="BY767" s="83" t="s">
        <v>4044</v>
      </c>
      <c r="BZ767" s="83" t="s">
        <v>4045</v>
      </c>
      <c r="CA767" s="83" t="str">
        <f t="shared" ref="CA767:CA830" si="130">C767</f>
        <v>UTV (4XX)</v>
      </c>
    </row>
    <row r="768" spans="1:79" s="39" customFormat="1" ht="15" customHeight="1">
      <c r="A768" s="23">
        <f t="shared" si="122"/>
        <v>766</v>
      </c>
      <c r="B768" s="4" t="s">
        <v>84</v>
      </c>
      <c r="C768" s="105" t="s">
        <v>1089</v>
      </c>
      <c r="D768" s="5" t="s">
        <v>6281</v>
      </c>
      <c r="E768" s="94" t="str">
        <f>CONCATENATE(LEFT(D768,5),VLOOKUP(CONCATENATE(N768,"x",O768),'PART NUMBER GUIDE'!$B$9:$C$45,2,FALSE),VLOOKUP(CONCATENATE(P768, V768), 'PART NUMBER GUIDE'!$Q$6:$R$84, 2, FALSE),VLOOKUP(Y768,'PART NUMBER GUIDE'!$J$8:$K$37,2, FALSE),IF(U768="N/A",IF(ABS(S768)&lt;10,"0"&amp;ABS(S768),ABS(S768)),CONCATENATE(LEFT(U768,1),RIGHT(U768,1))), F768, G768)</f>
        <v>MR413510471155B</v>
      </c>
      <c r="F768" s="93" t="s">
        <v>1129</v>
      </c>
      <c r="G768" s="93"/>
      <c r="H768" s="81" t="s">
        <v>5703</v>
      </c>
      <c r="I768" s="350">
        <v>44480</v>
      </c>
      <c r="J768" s="87" t="s">
        <v>1265</v>
      </c>
      <c r="K768" s="400">
        <v>863</v>
      </c>
      <c r="L768" s="95">
        <f t="shared" si="128"/>
        <v>863</v>
      </c>
      <c r="M768" s="402"/>
      <c r="N768" s="5">
        <v>15</v>
      </c>
      <c r="O768" s="79">
        <v>10</v>
      </c>
      <c r="P768" s="105" t="str">
        <f t="shared" si="120"/>
        <v>4x136</v>
      </c>
      <c r="Q768" s="5">
        <v>4</v>
      </c>
      <c r="R768" s="5">
        <v>136</v>
      </c>
      <c r="S768" s="5">
        <v>0</v>
      </c>
      <c r="T768" s="18">
        <v>5.57</v>
      </c>
      <c r="U768" s="5" t="s">
        <v>201</v>
      </c>
      <c r="V768" s="18">
        <v>96</v>
      </c>
      <c r="W768" s="8">
        <v>17.55</v>
      </c>
      <c r="X768" s="52">
        <v>1600</v>
      </c>
      <c r="Y768" s="81" t="s">
        <v>5700</v>
      </c>
      <c r="Z768" s="81" t="s">
        <v>5711</v>
      </c>
      <c r="AA768" s="369" t="str">
        <f t="shared" si="121"/>
        <v>15x10, 4x136, 0 OS</v>
      </c>
      <c r="AB768" s="2" t="s">
        <v>85</v>
      </c>
      <c r="AC768" s="92" t="str">
        <f>_xlfn.IFNA(VLOOKUP(AB768,ACCESSORIES!F:K,6,FALSE),"N/A")</f>
        <v>N/A</v>
      </c>
      <c r="AD768" s="89" t="s">
        <v>85</v>
      </c>
      <c r="AE768" s="89" t="s">
        <v>85</v>
      </c>
      <c r="AF768" s="89" t="s">
        <v>85</v>
      </c>
      <c r="AG768" s="89" t="s">
        <v>85</v>
      </c>
      <c r="AH768" s="9" t="str">
        <f>_xlfn.IFNA(VLOOKUP(AG768,ACCESSORIES!F:K,6,FALSE),"N/A")</f>
        <v>N/A</v>
      </c>
      <c r="AI768" s="83" t="s">
        <v>266</v>
      </c>
      <c r="AJ768" s="83" t="s">
        <v>85</v>
      </c>
      <c r="AK768" s="3" t="s">
        <v>85</v>
      </c>
      <c r="AL768" s="83" t="s">
        <v>85</v>
      </c>
      <c r="AM768" s="83">
        <v>14</v>
      </c>
      <c r="AN768" s="83">
        <v>180</v>
      </c>
      <c r="AO768" s="26">
        <v>3</v>
      </c>
      <c r="AP768" s="26">
        <v>5</v>
      </c>
      <c r="AQ768" s="26">
        <v>22</v>
      </c>
      <c r="AR768" s="26">
        <v>34</v>
      </c>
      <c r="AS768" s="26">
        <v>181</v>
      </c>
      <c r="AT768" s="26">
        <v>170</v>
      </c>
      <c r="AU768" s="86" t="s">
        <v>85</v>
      </c>
      <c r="AV768" s="55" t="s">
        <v>85</v>
      </c>
      <c r="AW768" s="55" t="s">
        <v>85</v>
      </c>
      <c r="AX768" s="55">
        <v>84</v>
      </c>
      <c r="AY768" s="3" t="s">
        <v>5709</v>
      </c>
      <c r="AZ768" s="104">
        <f>_xlfn.IFNA(VLOOKUP(AY768,ACCESSORIES!F:K,6,FALSE),"N/A")</f>
        <v>189</v>
      </c>
      <c r="BA768" s="3" t="s">
        <v>1523</v>
      </c>
      <c r="BB768" s="104">
        <f>_xlfn.IFNA(VLOOKUP(BA768,ACCESSORIES!F:K,6,FALSE),"N/A")</f>
        <v>11</v>
      </c>
      <c r="BC768" s="408">
        <v>23.93</v>
      </c>
      <c r="BD768" s="57">
        <v>17.7</v>
      </c>
      <c r="BE768" s="57">
        <v>17.7</v>
      </c>
      <c r="BF768" s="57">
        <v>12.6</v>
      </c>
      <c r="BG768" s="5">
        <v>48</v>
      </c>
      <c r="BH768" s="122" t="s">
        <v>3551</v>
      </c>
      <c r="BI768" s="51" t="s">
        <v>4217</v>
      </c>
      <c r="BJ768" s="83" t="s">
        <v>5873</v>
      </c>
      <c r="BK768" s="83" t="s">
        <v>6351</v>
      </c>
      <c r="BL768" s="83" t="s">
        <v>4272</v>
      </c>
      <c r="BM768" s="83" t="s">
        <v>6353</v>
      </c>
      <c r="BN768" s="83" t="s">
        <v>6360</v>
      </c>
      <c r="BO768" s="83" t="s">
        <v>6361</v>
      </c>
      <c r="BP768" s="83" t="s">
        <v>6356</v>
      </c>
      <c r="BQ768" s="83" t="s">
        <v>6362</v>
      </c>
      <c r="BR768" s="83"/>
      <c r="BS768" s="83"/>
      <c r="BT768" s="351" t="s">
        <v>6448</v>
      </c>
      <c r="BU768" s="363" t="s">
        <v>6449</v>
      </c>
      <c r="BV768" s="351" t="s">
        <v>6450</v>
      </c>
      <c r="BW768" s="363" t="s">
        <v>6451</v>
      </c>
      <c r="BX768" s="96" t="str">
        <f t="shared" si="123"/>
        <v>MR413 Beadlock, 15x10, 5+5/0mm Offset, 4x136, 96mm Centerbore, Polished, w/ BH-H24100</v>
      </c>
      <c r="BY768" s="83" t="s">
        <v>4044</v>
      </c>
      <c r="BZ768" s="83" t="s">
        <v>4045</v>
      </c>
      <c r="CA768" s="83" t="str">
        <f t="shared" si="130"/>
        <v>UTV (4XX)</v>
      </c>
    </row>
    <row r="769" spans="1:79" s="39" customFormat="1" ht="15" customHeight="1">
      <c r="A769" s="23">
        <f t="shared" si="122"/>
        <v>767</v>
      </c>
      <c r="B769" s="4" t="s">
        <v>84</v>
      </c>
      <c r="C769" s="105" t="s">
        <v>1089</v>
      </c>
      <c r="D769" s="5" t="s">
        <v>6281</v>
      </c>
      <c r="E769" s="94" t="str">
        <f>CONCATENATE(LEFT(D769,5),VLOOKUP(CONCATENATE(N769,"x",O769),'PART NUMBER GUIDE'!$B$9:$C$45,2,FALSE),VLOOKUP(CONCATENATE(P769, V769), 'PART NUMBER GUIDE'!$Q$6:$R$84, 2, FALSE),VLOOKUP(Y769,'PART NUMBER GUIDE'!$J$8:$K$37,2, FALSE),IF(U769="N/A",IF(ABS(S769)&lt;10,"0"&amp;ABS(S769),ABS(S769)),CONCATENATE(LEFT(U769,1),RIGHT(U769,1))), F769, G769)</f>
        <v>MR413510461155B</v>
      </c>
      <c r="F769" s="93" t="s">
        <v>1129</v>
      </c>
      <c r="G769" s="93"/>
      <c r="H769" s="81" t="s">
        <v>5704</v>
      </c>
      <c r="I769" s="350">
        <v>44480</v>
      </c>
      <c r="J769" s="87" t="s">
        <v>1265</v>
      </c>
      <c r="K769" s="400">
        <v>863</v>
      </c>
      <c r="L769" s="95">
        <f t="shared" si="128"/>
        <v>863</v>
      </c>
      <c r="M769" s="402"/>
      <c r="N769" s="5">
        <v>15</v>
      </c>
      <c r="O769" s="79">
        <v>10</v>
      </c>
      <c r="P769" s="105" t="str">
        <f t="shared" si="120"/>
        <v>4x156</v>
      </c>
      <c r="Q769" s="5">
        <v>4</v>
      </c>
      <c r="R769" s="5">
        <v>156</v>
      </c>
      <c r="S769" s="5">
        <v>0</v>
      </c>
      <c r="T769" s="18">
        <v>5.57</v>
      </c>
      <c r="U769" s="5" t="s">
        <v>201</v>
      </c>
      <c r="V769" s="18">
        <v>120</v>
      </c>
      <c r="W769" s="8">
        <v>17.2</v>
      </c>
      <c r="X769" s="52">
        <v>1600</v>
      </c>
      <c r="Y769" s="81" t="s">
        <v>5700</v>
      </c>
      <c r="Z769" s="81" t="s">
        <v>5711</v>
      </c>
      <c r="AA769" s="369" t="str">
        <f t="shared" si="121"/>
        <v>15x10, 4x156, 0 OS</v>
      </c>
      <c r="AB769" s="2" t="s">
        <v>85</v>
      </c>
      <c r="AC769" s="92" t="str">
        <f>_xlfn.IFNA(VLOOKUP(AB769,ACCESSORIES!F:K,6,FALSE),"N/A")</f>
        <v>N/A</v>
      </c>
      <c r="AD769" s="89" t="s">
        <v>85</v>
      </c>
      <c r="AE769" s="89" t="s">
        <v>85</v>
      </c>
      <c r="AF769" s="89" t="s">
        <v>85</v>
      </c>
      <c r="AG769" s="89" t="s">
        <v>85</v>
      </c>
      <c r="AH769" s="9" t="str">
        <f>_xlfn.IFNA(VLOOKUP(AG769,ACCESSORIES!F:K,6,FALSE),"N/A")</f>
        <v>N/A</v>
      </c>
      <c r="AI769" s="83" t="s">
        <v>266</v>
      </c>
      <c r="AJ769" s="83" t="s">
        <v>85</v>
      </c>
      <c r="AK769" s="3" t="s">
        <v>85</v>
      </c>
      <c r="AL769" s="83" t="s">
        <v>85</v>
      </c>
      <c r="AM769" s="83">
        <v>14</v>
      </c>
      <c r="AN769" s="83">
        <v>180</v>
      </c>
      <c r="AO769" s="26">
        <v>3</v>
      </c>
      <c r="AP769" s="26">
        <v>5</v>
      </c>
      <c r="AQ769" s="26">
        <v>22</v>
      </c>
      <c r="AR769" s="26">
        <v>34</v>
      </c>
      <c r="AS769" s="26">
        <v>181</v>
      </c>
      <c r="AT769" s="26">
        <v>170</v>
      </c>
      <c r="AU769" s="86" t="s">
        <v>85</v>
      </c>
      <c r="AV769" s="55" t="s">
        <v>85</v>
      </c>
      <c r="AW769" s="55" t="s">
        <v>85</v>
      </c>
      <c r="AX769" s="55">
        <v>84</v>
      </c>
      <c r="AY769" s="3" t="s">
        <v>5709</v>
      </c>
      <c r="AZ769" s="104">
        <f>_xlfn.IFNA(VLOOKUP(AY769,ACCESSORIES!F:K,6,FALSE),"N/A")</f>
        <v>189</v>
      </c>
      <c r="BA769" s="3" t="s">
        <v>1523</v>
      </c>
      <c r="BB769" s="104">
        <f>_xlfn.IFNA(VLOOKUP(BA769,ACCESSORIES!F:K,6,FALSE),"N/A")</f>
        <v>11</v>
      </c>
      <c r="BC769" s="408">
        <v>23.63</v>
      </c>
      <c r="BD769" s="57">
        <v>17.7</v>
      </c>
      <c r="BE769" s="57">
        <v>17.7</v>
      </c>
      <c r="BF769" s="57">
        <v>12.6</v>
      </c>
      <c r="BG769" s="5">
        <v>48</v>
      </c>
      <c r="BH769" s="122" t="s">
        <v>3551</v>
      </c>
      <c r="BI769" s="51" t="s">
        <v>4217</v>
      </c>
      <c r="BJ769" s="83" t="s">
        <v>5873</v>
      </c>
      <c r="BK769" s="83" t="s">
        <v>6351</v>
      </c>
      <c r="BL769" s="83" t="s">
        <v>4272</v>
      </c>
      <c r="BM769" s="83" t="s">
        <v>6353</v>
      </c>
      <c r="BN769" s="83" t="s">
        <v>6360</v>
      </c>
      <c r="BO769" s="83" t="s">
        <v>6361</v>
      </c>
      <c r="BP769" s="83" t="s">
        <v>6356</v>
      </c>
      <c r="BQ769" s="83" t="s">
        <v>6362</v>
      </c>
      <c r="BR769" s="83"/>
      <c r="BS769" s="83"/>
      <c r="BT769" s="351" t="s">
        <v>6448</v>
      </c>
      <c r="BU769" s="363" t="s">
        <v>6449</v>
      </c>
      <c r="BV769" s="351" t="s">
        <v>6450</v>
      </c>
      <c r="BW769" s="363" t="s">
        <v>6451</v>
      </c>
      <c r="BX769" s="96" t="str">
        <f t="shared" si="123"/>
        <v>MR413 Beadlock, 15x10, 5+5/0mm Offset, 4x156, 120mm Centerbore, Polished, w/ BH-H24100</v>
      </c>
      <c r="BY769" s="83" t="s">
        <v>4044</v>
      </c>
      <c r="BZ769" s="83" t="s">
        <v>4045</v>
      </c>
      <c r="CA769" s="83" t="str">
        <f t="shared" si="130"/>
        <v>UTV (4XX)</v>
      </c>
    </row>
    <row r="770" spans="1:79" s="39" customFormat="1" ht="15" customHeight="1">
      <c r="A770" s="23">
        <f t="shared" ref="A770" si="131">ROW(B770)-2</f>
        <v>768</v>
      </c>
      <c r="B770" s="4" t="s">
        <v>84</v>
      </c>
      <c r="C770" s="105" t="s">
        <v>1089</v>
      </c>
      <c r="D770" s="5" t="s">
        <v>6281</v>
      </c>
      <c r="E770" s="94" t="str">
        <f>CONCATENATE(LEFT(D770,5),VLOOKUP(CONCATENATE(N770,"x",O770),'PART NUMBER GUIDE'!$B$9:$C$45,2,FALSE),VLOOKUP(CONCATENATE(P770, V770), 'PART NUMBER GUIDE'!$Q$6:$R$84, 2, FALSE),VLOOKUP(Y770,'PART NUMBER GUIDE'!$J$8:$K$37,2, FALSE),IF(U770="N/A",IF(ABS(S770)&lt;10,"0"&amp;ABS(S770),ABS(S770)),CONCATENATE(LEFT(U770,1),RIGHT(U770,1))), F770, G770)</f>
        <v>MR413510121155B</v>
      </c>
      <c r="F770" s="93" t="s">
        <v>1129</v>
      </c>
      <c r="G770" s="93"/>
      <c r="H770" s="81" t="s">
        <v>6076</v>
      </c>
      <c r="I770" s="375">
        <v>44517</v>
      </c>
      <c r="J770" s="87" t="s">
        <v>1265</v>
      </c>
      <c r="K770" s="400">
        <v>863</v>
      </c>
      <c r="L770" s="95">
        <f t="shared" si="128"/>
        <v>863</v>
      </c>
      <c r="M770" s="402"/>
      <c r="N770" s="81">
        <v>15</v>
      </c>
      <c r="O770" s="79">
        <v>10</v>
      </c>
      <c r="P770" s="105" t="str">
        <f t="shared" si="120"/>
        <v>5x4.5</v>
      </c>
      <c r="Q770" s="81">
        <v>5</v>
      </c>
      <c r="R770" s="81">
        <v>4.5</v>
      </c>
      <c r="S770" s="81">
        <v>0</v>
      </c>
      <c r="T770" s="81">
        <v>5.57</v>
      </c>
      <c r="U770" s="81" t="s">
        <v>201</v>
      </c>
      <c r="V770" s="18">
        <v>70</v>
      </c>
      <c r="W770" s="8">
        <v>18.170000000000002</v>
      </c>
      <c r="X770" s="52">
        <v>1600</v>
      </c>
      <c r="Y770" s="81" t="s">
        <v>5700</v>
      </c>
      <c r="Z770" s="81" t="s">
        <v>5711</v>
      </c>
      <c r="AA770" s="369" t="str">
        <f t="shared" si="121"/>
        <v>15x10, 5x4.5, 0 OS</v>
      </c>
      <c r="AB770" s="81" t="s">
        <v>85</v>
      </c>
      <c r="AC770" s="92" t="str">
        <f>_xlfn.IFNA(VLOOKUP(AB770,ACCESSORIES!F:K,6,FALSE),"N/A")</f>
        <v>N/A</v>
      </c>
      <c r="AD770" s="81" t="s">
        <v>85</v>
      </c>
      <c r="AE770" s="81" t="s">
        <v>85</v>
      </c>
      <c r="AF770" s="81" t="s">
        <v>85</v>
      </c>
      <c r="AG770" s="81" t="s">
        <v>85</v>
      </c>
      <c r="AH770" s="9" t="str">
        <f>_xlfn.IFNA(VLOOKUP(AG770,ACCESSORIES!F:K,6,FALSE),"N/A")</f>
        <v>N/A</v>
      </c>
      <c r="AI770" s="81" t="s">
        <v>266</v>
      </c>
      <c r="AJ770" s="81" t="s">
        <v>85</v>
      </c>
      <c r="AK770" s="81" t="s">
        <v>85</v>
      </c>
      <c r="AL770" s="81" t="s">
        <v>85</v>
      </c>
      <c r="AM770" s="81">
        <v>14</v>
      </c>
      <c r="AN770" s="81">
        <v>180</v>
      </c>
      <c r="AO770" s="81">
        <v>3</v>
      </c>
      <c r="AP770" s="81">
        <v>5</v>
      </c>
      <c r="AQ770" s="81">
        <v>22</v>
      </c>
      <c r="AR770" s="81">
        <v>34</v>
      </c>
      <c r="AS770" s="81">
        <v>181</v>
      </c>
      <c r="AT770" s="81">
        <v>170</v>
      </c>
      <c r="AU770" s="81" t="s">
        <v>85</v>
      </c>
      <c r="AV770" s="55" t="s">
        <v>85</v>
      </c>
      <c r="AW770" s="55" t="s">
        <v>85</v>
      </c>
      <c r="AX770" s="81">
        <v>84</v>
      </c>
      <c r="AY770" s="3" t="s">
        <v>5709</v>
      </c>
      <c r="AZ770" s="104">
        <f>_xlfn.IFNA(VLOOKUP(AY770,ACCESSORIES!F:K,6,FALSE),"N/A")</f>
        <v>189</v>
      </c>
      <c r="BA770" s="81" t="s">
        <v>1523</v>
      </c>
      <c r="BB770" s="104">
        <f>_xlfn.IFNA(VLOOKUP(BA770,ACCESSORIES!F:K,6,FALSE),"N/A")</f>
        <v>11</v>
      </c>
      <c r="BC770" s="408">
        <v>24.84</v>
      </c>
      <c r="BD770" s="81">
        <v>17.7</v>
      </c>
      <c r="BE770" s="81">
        <v>17.7</v>
      </c>
      <c r="BF770" s="81">
        <v>12.6</v>
      </c>
      <c r="BG770" s="81">
        <v>48</v>
      </c>
      <c r="BH770" s="81" t="s">
        <v>3551</v>
      </c>
      <c r="BI770" s="81" t="s">
        <v>4217</v>
      </c>
      <c r="BJ770" s="83" t="s">
        <v>5873</v>
      </c>
      <c r="BK770" s="83" t="s">
        <v>6351</v>
      </c>
      <c r="BL770" s="83" t="s">
        <v>4272</v>
      </c>
      <c r="BM770" s="83" t="s">
        <v>6353</v>
      </c>
      <c r="BN770" s="83" t="s">
        <v>6360</v>
      </c>
      <c r="BO770" s="83" t="s">
        <v>6361</v>
      </c>
      <c r="BP770" s="83" t="s">
        <v>6356</v>
      </c>
      <c r="BQ770" s="83" t="s">
        <v>6362</v>
      </c>
      <c r="BR770" s="83"/>
      <c r="BS770" s="83"/>
      <c r="BT770" s="351" t="s">
        <v>6808</v>
      </c>
      <c r="BU770" s="425" t="s">
        <v>6807</v>
      </c>
      <c r="BV770" s="351"/>
      <c r="BW770" s="363"/>
      <c r="BX770" s="96" t="str">
        <f t="shared" ref="BX770" si="132">CONCATENATE(IF(J770="Closeout","CLOSEOUT - ",""),D770,", ",N770,"x",O770,", ",IF(U770="N/A","",CONCATENATE(U770,"/")),IF(S770&gt;0,CONCATENATE("+",S770),S770),"mm Offset, ",P770,", ",V770,"mm Centerbore, ",PROPER(Y770),IF(G770="R",", Race Drilled",""),"",IF(BA770="N/A","",CONCATENATE(", w/ ",BA770)))</f>
        <v>MR413 Beadlock, 15x10, 5+5/0mm Offset, 5x4.5, 70mm Centerbore, Polished, w/ BH-H24100</v>
      </c>
      <c r="BY770" s="83" t="s">
        <v>4044</v>
      </c>
      <c r="BZ770" s="83" t="s">
        <v>4045</v>
      </c>
      <c r="CA770" s="83" t="str">
        <f t="shared" si="130"/>
        <v>UTV (4XX)</v>
      </c>
    </row>
    <row r="771" spans="1:79" s="39" customFormat="1" ht="15" customHeight="1">
      <c r="A771" s="23">
        <f t="shared" si="122"/>
        <v>769</v>
      </c>
      <c r="B771" s="4" t="s">
        <v>84</v>
      </c>
      <c r="C771" s="105" t="s">
        <v>1089</v>
      </c>
      <c r="D771" s="5" t="s">
        <v>6281</v>
      </c>
      <c r="E771" s="94" t="str">
        <f>CONCATENATE(LEFT(D771,5),VLOOKUP(CONCATENATE(N771,"x",O771),'PART NUMBER GUIDE'!$B$9:$C$45,2,FALSE),VLOOKUP(CONCATENATE(P771, V771), 'PART NUMBER GUIDE'!$Q$6:$R$84, 2, FALSE),VLOOKUP(Y771,'PART NUMBER GUIDE'!$J$8:$K$37,2, FALSE),IF(U771="N/A",IF(ABS(S771)&lt;10,"0"&amp;ABS(S771),ABS(S771)),CONCATENATE(LEFT(U771,1),RIGHT(U771,1))), F771, G771)</f>
        <v>MR413510471164B</v>
      </c>
      <c r="F771" s="93" t="s">
        <v>1129</v>
      </c>
      <c r="G771" s="93"/>
      <c r="H771" s="81" t="s">
        <v>5707</v>
      </c>
      <c r="I771" s="350">
        <v>44480</v>
      </c>
      <c r="J771" s="87" t="s">
        <v>1265</v>
      </c>
      <c r="K771" s="400">
        <v>863</v>
      </c>
      <c r="L771" s="95">
        <f t="shared" si="128"/>
        <v>863</v>
      </c>
      <c r="M771" s="402"/>
      <c r="N771" s="5">
        <v>15</v>
      </c>
      <c r="O771" s="79">
        <v>10</v>
      </c>
      <c r="P771" s="105" t="str">
        <f t="shared" ref="P771:P834" si="133">CONCATENATE(Q771,"x",R771)</f>
        <v>4x136</v>
      </c>
      <c r="Q771" s="5">
        <v>4</v>
      </c>
      <c r="R771" s="5">
        <v>136</v>
      </c>
      <c r="S771" s="5">
        <v>25</v>
      </c>
      <c r="T771" s="18">
        <v>6.55</v>
      </c>
      <c r="U771" s="5" t="s">
        <v>3418</v>
      </c>
      <c r="V771" s="18">
        <v>96</v>
      </c>
      <c r="W771" s="8">
        <v>17</v>
      </c>
      <c r="X771" s="52">
        <v>1600</v>
      </c>
      <c r="Y771" s="81" t="s">
        <v>5700</v>
      </c>
      <c r="Z771" s="81" t="s">
        <v>5711</v>
      </c>
      <c r="AA771" s="369" t="str">
        <f t="shared" ref="AA771:AA834" si="134">_xlfn.CONCAT(N771,"x",O771,","," ",P771,","," ",S771," ","OS")</f>
        <v>15x10, 4x136, 25 OS</v>
      </c>
      <c r="AB771" s="2" t="s">
        <v>85</v>
      </c>
      <c r="AC771" s="92" t="str">
        <f>_xlfn.IFNA(VLOOKUP(AB771,ACCESSORIES!F:K,6,FALSE),"N/A")</f>
        <v>N/A</v>
      </c>
      <c r="AD771" s="89" t="s">
        <v>85</v>
      </c>
      <c r="AE771" s="89" t="s">
        <v>85</v>
      </c>
      <c r="AF771" s="89" t="s">
        <v>85</v>
      </c>
      <c r="AG771" s="89" t="s">
        <v>85</v>
      </c>
      <c r="AH771" s="9" t="str">
        <f>_xlfn.IFNA(VLOOKUP(AG771,ACCESSORIES!F:K,6,FALSE),"N/A")</f>
        <v>N/A</v>
      </c>
      <c r="AI771" s="83" t="s">
        <v>266</v>
      </c>
      <c r="AJ771" s="83" t="s">
        <v>85</v>
      </c>
      <c r="AK771" s="3" t="s">
        <v>85</v>
      </c>
      <c r="AL771" s="83" t="s">
        <v>85</v>
      </c>
      <c r="AM771" s="83">
        <v>14</v>
      </c>
      <c r="AN771" s="83">
        <v>180</v>
      </c>
      <c r="AO771" s="26">
        <v>3</v>
      </c>
      <c r="AP771" s="26">
        <v>6</v>
      </c>
      <c r="AQ771" s="26">
        <v>25</v>
      </c>
      <c r="AR771" s="26">
        <v>34</v>
      </c>
      <c r="AS771" s="26">
        <v>178</v>
      </c>
      <c r="AT771" s="26">
        <v>167</v>
      </c>
      <c r="AU771" s="86" t="s">
        <v>85</v>
      </c>
      <c r="AV771" s="55" t="s">
        <v>85</v>
      </c>
      <c r="AW771" s="55" t="s">
        <v>85</v>
      </c>
      <c r="AX771" s="55">
        <v>58</v>
      </c>
      <c r="AY771" s="3" t="s">
        <v>5709</v>
      </c>
      <c r="AZ771" s="104">
        <f>_xlfn.IFNA(VLOOKUP(AY771,ACCESSORIES!F:K,6,FALSE),"N/A")</f>
        <v>189</v>
      </c>
      <c r="BA771" s="3" t="s">
        <v>1523</v>
      </c>
      <c r="BB771" s="104">
        <f>_xlfn.IFNA(VLOOKUP(BA771,ACCESSORIES!F:K,6,FALSE),"N/A")</f>
        <v>11</v>
      </c>
      <c r="BC771" s="79">
        <v>20.5</v>
      </c>
      <c r="BD771" s="57">
        <v>17.7</v>
      </c>
      <c r="BE771" s="57">
        <v>17.7</v>
      </c>
      <c r="BF771" s="57">
        <v>12.6</v>
      </c>
      <c r="BG771" s="5">
        <v>48</v>
      </c>
      <c r="BH771" s="122" t="s">
        <v>3551</v>
      </c>
      <c r="BI771" s="51" t="s">
        <v>4217</v>
      </c>
      <c r="BJ771" s="83" t="s">
        <v>5873</v>
      </c>
      <c r="BK771" s="83" t="s">
        <v>6351</v>
      </c>
      <c r="BL771" s="83" t="s">
        <v>4272</v>
      </c>
      <c r="BM771" s="83" t="s">
        <v>6353</v>
      </c>
      <c r="BN771" s="83" t="s">
        <v>6360</v>
      </c>
      <c r="BO771" s="83" t="s">
        <v>6361</v>
      </c>
      <c r="BP771" s="83" t="s">
        <v>6356</v>
      </c>
      <c r="BQ771" s="83" t="s">
        <v>6362</v>
      </c>
      <c r="BR771" s="83"/>
      <c r="BS771" s="83"/>
      <c r="BT771" s="351" t="s">
        <v>6448</v>
      </c>
      <c r="BU771" s="363" t="s">
        <v>6449</v>
      </c>
      <c r="BV771" s="351" t="s">
        <v>6450</v>
      </c>
      <c r="BW771" s="363" t="s">
        <v>6451</v>
      </c>
      <c r="BX771" s="96" t="str">
        <f t="shared" si="123"/>
        <v>MR413 Beadlock, 15x10, 6+4/+25mm Offset, 4x136, 96mm Centerbore, Polished, w/ BH-H24100</v>
      </c>
      <c r="BY771" s="83" t="s">
        <v>4044</v>
      </c>
      <c r="BZ771" s="83" t="s">
        <v>4045</v>
      </c>
      <c r="CA771" s="83" t="str">
        <f t="shared" si="130"/>
        <v>UTV (4XX)</v>
      </c>
    </row>
    <row r="772" spans="1:79" s="39" customFormat="1" ht="15" customHeight="1">
      <c r="A772" s="23">
        <f t="shared" si="122"/>
        <v>770</v>
      </c>
      <c r="B772" s="4" t="s">
        <v>84</v>
      </c>
      <c r="C772" s="105" t="s">
        <v>1089</v>
      </c>
      <c r="D772" s="5" t="s">
        <v>6281</v>
      </c>
      <c r="E772" s="94" t="str">
        <f>CONCATENATE(LEFT(D772,5),VLOOKUP(CONCATENATE(N772,"x",O772),'PART NUMBER GUIDE'!$B$9:$C$45,2,FALSE),VLOOKUP(CONCATENATE(P772, V772), 'PART NUMBER GUIDE'!$Q$6:$R$84, 2, FALSE),VLOOKUP(Y772,'PART NUMBER GUIDE'!$J$8:$K$37,2, FALSE),IF(U772="N/A",IF(ABS(S772)&lt;10,"0"&amp;ABS(S772),ABS(S772)),CONCATENATE(LEFT(U772,1),RIGHT(U772,1))), F772, G772)</f>
        <v>MR413510461164B</v>
      </c>
      <c r="F772" s="93" t="s">
        <v>1129</v>
      </c>
      <c r="G772" s="93"/>
      <c r="H772" s="81" t="s">
        <v>5708</v>
      </c>
      <c r="I772" s="350">
        <v>44480</v>
      </c>
      <c r="J772" s="87" t="s">
        <v>1265</v>
      </c>
      <c r="K772" s="400">
        <v>863</v>
      </c>
      <c r="L772" s="95">
        <f t="shared" si="128"/>
        <v>863</v>
      </c>
      <c r="M772" s="402"/>
      <c r="N772" s="5">
        <v>15</v>
      </c>
      <c r="O772" s="79">
        <v>10</v>
      </c>
      <c r="P772" s="105" t="str">
        <f t="shared" si="133"/>
        <v>4x156</v>
      </c>
      <c r="Q772" s="5">
        <v>4</v>
      </c>
      <c r="R772" s="5">
        <v>156</v>
      </c>
      <c r="S772" s="5">
        <v>25</v>
      </c>
      <c r="T772" s="18">
        <v>6.55</v>
      </c>
      <c r="U772" s="5" t="s">
        <v>3418</v>
      </c>
      <c r="V772" s="18">
        <v>120</v>
      </c>
      <c r="W772" s="8">
        <v>17</v>
      </c>
      <c r="X772" s="52">
        <v>1600</v>
      </c>
      <c r="Y772" s="81" t="s">
        <v>5700</v>
      </c>
      <c r="Z772" s="81" t="s">
        <v>5711</v>
      </c>
      <c r="AA772" s="369" t="str">
        <f t="shared" si="134"/>
        <v>15x10, 4x156, 25 OS</v>
      </c>
      <c r="AB772" s="2" t="s">
        <v>85</v>
      </c>
      <c r="AC772" s="92" t="str">
        <f>_xlfn.IFNA(VLOOKUP(AB772,ACCESSORIES!F:K,6,FALSE),"N/A")</f>
        <v>N/A</v>
      </c>
      <c r="AD772" s="89" t="s">
        <v>85</v>
      </c>
      <c r="AE772" s="89" t="s">
        <v>85</v>
      </c>
      <c r="AF772" s="89" t="s">
        <v>85</v>
      </c>
      <c r="AG772" s="89" t="s">
        <v>85</v>
      </c>
      <c r="AH772" s="9" t="str">
        <f>_xlfn.IFNA(VLOOKUP(AG772,ACCESSORIES!F:K,6,FALSE),"N/A")</f>
        <v>N/A</v>
      </c>
      <c r="AI772" s="83" t="s">
        <v>266</v>
      </c>
      <c r="AJ772" s="83" t="s">
        <v>85</v>
      </c>
      <c r="AK772" s="3" t="s">
        <v>85</v>
      </c>
      <c r="AL772" s="83" t="s">
        <v>85</v>
      </c>
      <c r="AM772" s="83">
        <v>14</v>
      </c>
      <c r="AN772" s="83">
        <v>180</v>
      </c>
      <c r="AO772" s="26">
        <v>3</v>
      </c>
      <c r="AP772" s="26">
        <v>6</v>
      </c>
      <c r="AQ772" s="26">
        <v>25</v>
      </c>
      <c r="AR772" s="26">
        <v>34</v>
      </c>
      <c r="AS772" s="26">
        <v>178</v>
      </c>
      <c r="AT772" s="26">
        <v>167</v>
      </c>
      <c r="AU772" s="86" t="s">
        <v>85</v>
      </c>
      <c r="AV772" s="55" t="s">
        <v>85</v>
      </c>
      <c r="AW772" s="55" t="s">
        <v>85</v>
      </c>
      <c r="AX772" s="55">
        <v>58</v>
      </c>
      <c r="AY772" s="3" t="s">
        <v>5709</v>
      </c>
      <c r="AZ772" s="104">
        <f>_xlfn.IFNA(VLOOKUP(AY772,ACCESSORIES!F:K,6,FALSE),"N/A")</f>
        <v>189</v>
      </c>
      <c r="BA772" s="3" t="s">
        <v>1523</v>
      </c>
      <c r="BB772" s="104">
        <f>_xlfn.IFNA(VLOOKUP(BA772,ACCESSORIES!F:K,6,FALSE),"N/A")</f>
        <v>11</v>
      </c>
      <c r="BC772" s="79">
        <v>20.5</v>
      </c>
      <c r="BD772" s="57">
        <v>17.7</v>
      </c>
      <c r="BE772" s="57">
        <v>17.7</v>
      </c>
      <c r="BF772" s="57">
        <v>12.6</v>
      </c>
      <c r="BG772" s="5">
        <v>48</v>
      </c>
      <c r="BH772" s="122" t="s">
        <v>3551</v>
      </c>
      <c r="BI772" s="51" t="s">
        <v>4217</v>
      </c>
      <c r="BJ772" s="83" t="s">
        <v>5873</v>
      </c>
      <c r="BK772" s="83" t="s">
        <v>6351</v>
      </c>
      <c r="BL772" s="83" t="s">
        <v>4272</v>
      </c>
      <c r="BM772" s="83" t="s">
        <v>6353</v>
      </c>
      <c r="BN772" s="83" t="s">
        <v>6360</v>
      </c>
      <c r="BO772" s="83" t="s">
        <v>6361</v>
      </c>
      <c r="BP772" s="83" t="s">
        <v>6356</v>
      </c>
      <c r="BQ772" s="83" t="s">
        <v>6362</v>
      </c>
      <c r="BR772" s="83"/>
      <c r="BS772" s="83"/>
      <c r="BT772" s="351" t="s">
        <v>6448</v>
      </c>
      <c r="BU772" s="363" t="s">
        <v>6449</v>
      </c>
      <c r="BV772" s="351" t="s">
        <v>6450</v>
      </c>
      <c r="BW772" s="363" t="s">
        <v>6451</v>
      </c>
      <c r="BX772" s="96" t="str">
        <f t="shared" si="123"/>
        <v>MR413 Beadlock, 15x10, 6+4/+25mm Offset, 4x156, 120mm Centerbore, Polished, w/ BH-H24100</v>
      </c>
      <c r="BY772" s="83" t="s">
        <v>4044</v>
      </c>
      <c r="BZ772" s="83" t="s">
        <v>4045</v>
      </c>
      <c r="CA772" s="83" t="str">
        <f t="shared" si="130"/>
        <v>UTV (4XX)</v>
      </c>
    </row>
    <row r="773" spans="1:79" s="39" customFormat="1" ht="15" customHeight="1">
      <c r="A773" s="23">
        <f t="shared" ref="A773" si="135">ROW(B773)-2</f>
        <v>771</v>
      </c>
      <c r="B773" s="4" t="s">
        <v>84</v>
      </c>
      <c r="C773" s="105" t="s">
        <v>1089</v>
      </c>
      <c r="D773" s="5" t="s">
        <v>6281</v>
      </c>
      <c r="E773" s="94" t="str">
        <f>CONCATENATE(LEFT(D773,5),VLOOKUP(CONCATENATE(N773,"x",O773),'PART NUMBER GUIDE'!$B$9:$C$45,2,FALSE),VLOOKUP(CONCATENATE(P773, V773), 'PART NUMBER GUIDE'!$Q$6:$R$84, 2, FALSE),VLOOKUP(Y773,'PART NUMBER GUIDE'!$J$8:$K$37,2, FALSE),IF(U773="N/A",IF(ABS(S773)&lt;10,"0"&amp;ABS(S773),ABS(S773)),CONCATENATE(LEFT(U773,1),RIGHT(U773,1))), F773, G773)</f>
        <v>MR413510121164B</v>
      </c>
      <c r="F773" s="93" t="s">
        <v>1129</v>
      </c>
      <c r="G773" s="93"/>
      <c r="H773" s="81" t="s">
        <v>6077</v>
      </c>
      <c r="I773" s="375">
        <v>44517</v>
      </c>
      <c r="J773" s="87" t="s">
        <v>1265</v>
      </c>
      <c r="K773" s="400">
        <v>863</v>
      </c>
      <c r="L773" s="95">
        <f t="shared" si="128"/>
        <v>863</v>
      </c>
      <c r="M773" s="402"/>
      <c r="N773" s="5">
        <v>15</v>
      </c>
      <c r="O773" s="79">
        <v>10</v>
      </c>
      <c r="P773" s="105" t="str">
        <f t="shared" si="133"/>
        <v>5x4.5</v>
      </c>
      <c r="Q773" s="5">
        <v>5</v>
      </c>
      <c r="R773" s="5">
        <v>4.5</v>
      </c>
      <c r="S773" s="5">
        <v>25</v>
      </c>
      <c r="T773" s="18">
        <v>6.55</v>
      </c>
      <c r="U773" s="5" t="s">
        <v>3418</v>
      </c>
      <c r="V773" s="18">
        <v>70</v>
      </c>
      <c r="W773" s="44">
        <v>17</v>
      </c>
      <c r="X773" s="52">
        <v>1600</v>
      </c>
      <c r="Y773" s="81" t="s">
        <v>5700</v>
      </c>
      <c r="Z773" s="81" t="s">
        <v>5711</v>
      </c>
      <c r="AA773" s="369" t="str">
        <f t="shared" si="134"/>
        <v>15x10, 5x4.5, 25 OS</v>
      </c>
      <c r="AB773" s="2" t="s">
        <v>85</v>
      </c>
      <c r="AC773" s="92" t="str">
        <f>_xlfn.IFNA(VLOOKUP(AB773,ACCESSORIES!F:K,6,FALSE),"N/A")</f>
        <v>N/A</v>
      </c>
      <c r="AD773" s="89" t="s">
        <v>85</v>
      </c>
      <c r="AE773" s="89" t="s">
        <v>85</v>
      </c>
      <c r="AF773" s="89" t="s">
        <v>85</v>
      </c>
      <c r="AG773" s="89" t="s">
        <v>85</v>
      </c>
      <c r="AH773" s="9" t="str">
        <f>_xlfn.IFNA(VLOOKUP(AG773,ACCESSORIES!F:K,6,FALSE),"N/A")</f>
        <v>N/A</v>
      </c>
      <c r="AI773" s="83" t="s">
        <v>266</v>
      </c>
      <c r="AJ773" s="83" t="s">
        <v>85</v>
      </c>
      <c r="AK773" s="3" t="s">
        <v>85</v>
      </c>
      <c r="AL773" s="83" t="s">
        <v>85</v>
      </c>
      <c r="AM773" s="83">
        <v>14</v>
      </c>
      <c r="AN773" s="83">
        <v>180</v>
      </c>
      <c r="AO773" s="26">
        <v>3</v>
      </c>
      <c r="AP773" s="26">
        <v>6</v>
      </c>
      <c r="AQ773" s="26">
        <v>25</v>
      </c>
      <c r="AR773" s="26">
        <v>34</v>
      </c>
      <c r="AS773" s="26">
        <v>178</v>
      </c>
      <c r="AT773" s="26">
        <v>167</v>
      </c>
      <c r="AU773" s="86" t="s">
        <v>85</v>
      </c>
      <c r="AV773" s="55" t="s">
        <v>85</v>
      </c>
      <c r="AW773" s="55" t="s">
        <v>85</v>
      </c>
      <c r="AX773" s="55">
        <v>58</v>
      </c>
      <c r="AY773" s="3" t="s">
        <v>5709</v>
      </c>
      <c r="AZ773" s="104">
        <f>_xlfn.IFNA(VLOOKUP(AY773,ACCESSORIES!F:K,6,FALSE),"N/A")</f>
        <v>189</v>
      </c>
      <c r="BA773" s="3" t="s">
        <v>1523</v>
      </c>
      <c r="BB773" s="104">
        <f>_xlfn.IFNA(VLOOKUP(BA773,ACCESSORIES!F:K,6,FALSE),"N/A")</f>
        <v>11</v>
      </c>
      <c r="BC773" s="79">
        <v>20.5</v>
      </c>
      <c r="BD773" s="57">
        <v>17.7</v>
      </c>
      <c r="BE773" s="57">
        <v>17.7</v>
      </c>
      <c r="BF773" s="57">
        <v>12.6</v>
      </c>
      <c r="BG773" s="5">
        <v>48</v>
      </c>
      <c r="BH773" s="122" t="s">
        <v>3551</v>
      </c>
      <c r="BI773" s="51" t="s">
        <v>4217</v>
      </c>
      <c r="BJ773" s="83" t="s">
        <v>5873</v>
      </c>
      <c r="BK773" s="83" t="s">
        <v>6351</v>
      </c>
      <c r="BL773" s="83" t="s">
        <v>4272</v>
      </c>
      <c r="BM773" s="83" t="s">
        <v>6353</v>
      </c>
      <c r="BN773" s="83" t="s">
        <v>6360</v>
      </c>
      <c r="BO773" s="83" t="s">
        <v>6361</v>
      </c>
      <c r="BP773" s="83" t="s">
        <v>6356</v>
      </c>
      <c r="BQ773" s="83" t="s">
        <v>6362</v>
      </c>
      <c r="BR773" s="83"/>
      <c r="BS773" s="83"/>
      <c r="BT773" s="351" t="s">
        <v>6808</v>
      </c>
      <c r="BU773" s="425" t="s">
        <v>6807</v>
      </c>
      <c r="BV773" s="351"/>
      <c r="BW773" s="363"/>
      <c r="BX773" s="96" t="str">
        <f t="shared" ref="BX773" si="136">CONCATENATE(IF(J773="Closeout","CLOSEOUT - ",""),D773,", ",N773,"x",O773,", ",IF(U773="N/A","",CONCATENATE(U773,"/")),IF(S773&gt;0,CONCATENATE("+",S773),S773),"mm Offset, ",P773,", ",V773,"mm Centerbore, ",PROPER(Y773),IF(G773="R",", Race Drilled",""),"",IF(BA773="N/A","",CONCATENATE(", w/ ",BA773)))</f>
        <v>MR413 Beadlock, 15x10, 6+4/+25mm Offset, 5x4.5, 70mm Centerbore, Polished, w/ BH-H24100</v>
      </c>
      <c r="BY773" s="83" t="s">
        <v>4044</v>
      </c>
      <c r="BZ773" s="83" t="s">
        <v>4045</v>
      </c>
      <c r="CA773" s="83" t="str">
        <f t="shared" si="130"/>
        <v>UTV (4XX)</v>
      </c>
    </row>
    <row r="774" spans="1:79" s="39" customFormat="1" ht="15" customHeight="1">
      <c r="A774" s="23">
        <f t="shared" ref="A774:A799" si="137">ROW(B774)-2</f>
        <v>772</v>
      </c>
      <c r="B774" s="4" t="s">
        <v>84</v>
      </c>
      <c r="C774" s="105" t="s">
        <v>1089</v>
      </c>
      <c r="D774" s="5" t="s">
        <v>6297</v>
      </c>
      <c r="E774" s="94" t="str">
        <f>CONCATENATE(LEFT(D774,5),VLOOKUP(CONCATENATE(N774,"x",O774),'PART NUMBER GUIDE'!$B$9:$C$45,2,FALSE),VLOOKUP(CONCATENATE(P774, V774), 'PART NUMBER GUIDE'!$Q$6:$R$84, 2, FALSE),VLOOKUP(Y774,'PART NUMBER GUIDE'!$J$8:$K$37,2, FALSE),IF(U774="N/A",IF(ABS(S774)&lt;10,"0"&amp;ABS(S774),ABS(S774)),CONCATENATE(LEFT(U774,1),RIGHT(U774,1))), F774, G774)</f>
        <v>MR41447047543</v>
      </c>
      <c r="F774" s="93"/>
      <c r="G774" s="93"/>
      <c r="H774" s="81" t="s">
        <v>6298</v>
      </c>
      <c r="I774" s="356">
        <v>44596</v>
      </c>
      <c r="J774" s="87" t="s">
        <v>1265</v>
      </c>
      <c r="K774" s="400">
        <v>240</v>
      </c>
      <c r="L774" s="95">
        <f t="shared" si="128"/>
        <v>240</v>
      </c>
      <c r="M774" s="402"/>
      <c r="N774" s="5">
        <v>14</v>
      </c>
      <c r="O774" s="79">
        <v>7</v>
      </c>
      <c r="P774" s="105" t="str">
        <f t="shared" si="133"/>
        <v>4x136</v>
      </c>
      <c r="Q774" s="5">
        <v>4</v>
      </c>
      <c r="R774" s="5">
        <v>136</v>
      </c>
      <c r="S774" s="5">
        <v>13</v>
      </c>
      <c r="T774" s="18">
        <v>4.3</v>
      </c>
      <c r="U774" s="5" t="s">
        <v>189</v>
      </c>
      <c r="V774" s="18">
        <v>106</v>
      </c>
      <c r="W774" s="8">
        <v>13.66</v>
      </c>
      <c r="X774" s="52">
        <v>1600</v>
      </c>
      <c r="Y774" s="81" t="s">
        <v>2309</v>
      </c>
      <c r="Z774" s="81" t="s">
        <v>3002</v>
      </c>
      <c r="AA774" s="369" t="str">
        <f t="shared" si="134"/>
        <v>14x7, 4x136, 13 OS</v>
      </c>
      <c r="AB774" s="2" t="s">
        <v>4285</v>
      </c>
      <c r="AC774" s="92">
        <f>_xlfn.IFNA(VLOOKUP(AB774,ACCESSORIES!F:K,6,FALSE),"N/A")</f>
        <v>22</v>
      </c>
      <c r="AD774" s="89" t="s">
        <v>85</v>
      </c>
      <c r="AE774" s="89" t="s">
        <v>85</v>
      </c>
      <c r="AF774" s="89" t="s">
        <v>85</v>
      </c>
      <c r="AG774" s="89" t="s">
        <v>85</v>
      </c>
      <c r="AH774" s="9" t="str">
        <f>_xlfn.IFNA(VLOOKUP(AG774,ACCESSORIES!F:K,6,FALSE),"N/A")</f>
        <v>N/A</v>
      </c>
      <c r="AI774" s="83" t="s">
        <v>266</v>
      </c>
      <c r="AJ774" s="83" t="s">
        <v>85</v>
      </c>
      <c r="AK774" s="3" t="s">
        <v>85</v>
      </c>
      <c r="AL774" s="83" t="s">
        <v>85</v>
      </c>
      <c r="AM774" s="83">
        <v>14.1</v>
      </c>
      <c r="AN774" s="83">
        <v>180</v>
      </c>
      <c r="AO774" s="26">
        <v>3</v>
      </c>
      <c r="AP774" s="26">
        <v>4</v>
      </c>
      <c r="AQ774" s="26">
        <v>14</v>
      </c>
      <c r="AR774" s="26">
        <v>3</v>
      </c>
      <c r="AS774" s="26">
        <v>168</v>
      </c>
      <c r="AT774" s="26">
        <v>160</v>
      </c>
      <c r="AU774" s="86">
        <v>104</v>
      </c>
      <c r="AV774" s="55">
        <v>48</v>
      </c>
      <c r="AW774" s="55">
        <v>48</v>
      </c>
      <c r="AX774" s="55">
        <v>30</v>
      </c>
      <c r="AY774" s="3" t="s">
        <v>85</v>
      </c>
      <c r="AZ774" s="104" t="str">
        <f>_xlfn.IFNA(VLOOKUP(AY774,ACCESSORIES!F:K,6,FALSE),"N/A")</f>
        <v>N/A</v>
      </c>
      <c r="BA774" s="3" t="s">
        <v>85</v>
      </c>
      <c r="BB774" s="104" t="str">
        <f>_xlfn.IFNA(VLOOKUP(BA774,ACCESSORIES!F:K,6,FALSE),"N/A")</f>
        <v>N/A</v>
      </c>
      <c r="BC774" s="79">
        <v>17.66</v>
      </c>
      <c r="BD774" s="57">
        <v>16.899999999999999</v>
      </c>
      <c r="BE774" s="57">
        <v>16.899999999999999</v>
      </c>
      <c r="BF774" s="57">
        <v>9.6999999999999993</v>
      </c>
      <c r="BG774" s="5">
        <v>48</v>
      </c>
      <c r="BH774" s="122" t="s">
        <v>3551</v>
      </c>
      <c r="BI774" s="51" t="s">
        <v>4217</v>
      </c>
      <c r="BJ774" s="83" t="s">
        <v>6357</v>
      </c>
      <c r="BK774" s="83" t="s">
        <v>4233</v>
      </c>
      <c r="BL774" s="83" t="s">
        <v>5150</v>
      </c>
      <c r="BM774" s="83" t="s">
        <v>2887</v>
      </c>
      <c r="BN774" s="83" t="s">
        <v>4510</v>
      </c>
      <c r="BO774" s="83" t="s">
        <v>5816</v>
      </c>
      <c r="BP774" s="83" t="s">
        <v>6356</v>
      </c>
      <c r="BQ774" s="83"/>
      <c r="BR774" s="83"/>
      <c r="BS774" s="83"/>
      <c r="BT774" s="351" t="s">
        <v>6573</v>
      </c>
      <c r="BU774" s="425" t="s">
        <v>6575</v>
      </c>
      <c r="BV774" s="351" t="s">
        <v>6576</v>
      </c>
      <c r="BW774" s="425" t="s">
        <v>6577</v>
      </c>
      <c r="BX774" s="96" t="str">
        <f t="shared" ref="BX774:BX799" si="138">CONCATENATE(IF(J774="Closeout","CLOSEOUT - ",""),D774,", ",N774,"x",O774,", ",IF(U774="N/A","",CONCATENATE(U774,"/")),IF(S774&gt;0,CONCATENATE("+",S774),S774),"mm Offset, ",P774,", ",V774,"mm Centerbore, ",PROPER(Y774),IF(G774="R",", Race Drilled",""),"",IF(BA774="N/A","",CONCATENATE(", w/ ",BA774)))</f>
        <v>MR414 Bead Grip, 14x7, 4+3/+13mm Offset, 4x136, 106mm Centerbore, Matte Black</v>
      </c>
      <c r="BY774" s="83" t="s">
        <v>4044</v>
      </c>
      <c r="BZ774" s="83" t="s">
        <v>4045</v>
      </c>
      <c r="CA774" s="83" t="str">
        <f t="shared" si="130"/>
        <v>UTV (4XX)</v>
      </c>
    </row>
    <row r="775" spans="1:79" s="39" customFormat="1" ht="15" customHeight="1">
      <c r="A775" s="23">
        <f t="shared" si="137"/>
        <v>773</v>
      </c>
      <c r="B775" s="4" t="s">
        <v>84</v>
      </c>
      <c r="C775" s="105" t="s">
        <v>1089</v>
      </c>
      <c r="D775" s="5" t="s">
        <v>6297</v>
      </c>
      <c r="E775" s="94" t="str">
        <f>CONCATENATE(LEFT(D775,5),VLOOKUP(CONCATENATE(N775,"x",O775),'PART NUMBER GUIDE'!$B$9:$C$45,2,FALSE),VLOOKUP(CONCATENATE(P775, V775), 'PART NUMBER GUIDE'!$Q$6:$R$84, 2, FALSE),VLOOKUP(Y775,'PART NUMBER GUIDE'!$J$8:$K$37,2, FALSE),IF(U775="N/A",IF(ABS(S775)&lt;10,"0"&amp;ABS(S775),ABS(S775)),CONCATENATE(LEFT(U775,1),RIGHT(U775,1))), F775, G775)</f>
        <v>MR414470471243</v>
      </c>
      <c r="F775" s="93"/>
      <c r="G775" s="93"/>
      <c r="H775" s="81" t="s">
        <v>6299</v>
      </c>
      <c r="I775" s="356">
        <v>44596</v>
      </c>
      <c r="J775" s="87" t="s">
        <v>1266</v>
      </c>
      <c r="K775" s="400">
        <v>240</v>
      </c>
      <c r="L775" s="95">
        <f t="shared" si="128"/>
        <v>240</v>
      </c>
      <c r="M775" s="402"/>
      <c r="N775" s="5">
        <v>14</v>
      </c>
      <c r="O775" s="79">
        <v>7</v>
      </c>
      <c r="P775" s="105" t="str">
        <f t="shared" si="133"/>
        <v>4x136</v>
      </c>
      <c r="Q775" s="5">
        <v>4</v>
      </c>
      <c r="R775" s="5">
        <v>136</v>
      </c>
      <c r="S775" s="5">
        <v>13</v>
      </c>
      <c r="T775" s="18">
        <v>4.3</v>
      </c>
      <c r="U775" s="5" t="s">
        <v>189</v>
      </c>
      <c r="V775" s="18">
        <v>106</v>
      </c>
      <c r="W775" s="8">
        <v>13.66</v>
      </c>
      <c r="X775" s="52">
        <v>1600</v>
      </c>
      <c r="Y775" s="81" t="s">
        <v>6327</v>
      </c>
      <c r="Z775" s="81" t="s">
        <v>6328</v>
      </c>
      <c r="AA775" s="369" t="str">
        <f t="shared" si="134"/>
        <v>14x7, 4x136, 13 OS</v>
      </c>
      <c r="AB775" s="2" t="s">
        <v>4285</v>
      </c>
      <c r="AC775" s="92">
        <f>_xlfn.IFNA(VLOOKUP(AB775,ACCESSORIES!F:K,6,FALSE),"N/A")</f>
        <v>22</v>
      </c>
      <c r="AD775" s="89" t="s">
        <v>85</v>
      </c>
      <c r="AE775" s="89" t="s">
        <v>85</v>
      </c>
      <c r="AF775" s="89" t="s">
        <v>85</v>
      </c>
      <c r="AG775" s="89" t="s">
        <v>85</v>
      </c>
      <c r="AH775" s="9" t="str">
        <f>_xlfn.IFNA(VLOOKUP(AG775,ACCESSORIES!F:K,6,FALSE),"N/A")</f>
        <v>N/A</v>
      </c>
      <c r="AI775" s="83" t="s">
        <v>266</v>
      </c>
      <c r="AJ775" s="83" t="s">
        <v>85</v>
      </c>
      <c r="AK775" s="3" t="s">
        <v>85</v>
      </c>
      <c r="AL775" s="83" t="s">
        <v>85</v>
      </c>
      <c r="AM775" s="83">
        <v>14.1</v>
      </c>
      <c r="AN775" s="83">
        <v>180</v>
      </c>
      <c r="AO775" s="26">
        <v>3</v>
      </c>
      <c r="AP775" s="26">
        <v>4</v>
      </c>
      <c r="AQ775" s="26">
        <v>14</v>
      </c>
      <c r="AR775" s="26">
        <v>3</v>
      </c>
      <c r="AS775" s="26">
        <v>168</v>
      </c>
      <c r="AT775" s="26">
        <v>160</v>
      </c>
      <c r="AU775" s="86">
        <v>104</v>
      </c>
      <c r="AV775" s="55">
        <v>48</v>
      </c>
      <c r="AW775" s="55">
        <v>48</v>
      </c>
      <c r="AX775" s="55">
        <v>30</v>
      </c>
      <c r="AY775" s="3" t="s">
        <v>85</v>
      </c>
      <c r="AZ775" s="104" t="str">
        <f>_xlfn.IFNA(VLOOKUP(AY775,ACCESSORIES!F:K,6,FALSE),"N/A")</f>
        <v>N/A</v>
      </c>
      <c r="BA775" s="3" t="s">
        <v>85</v>
      </c>
      <c r="BB775" s="104" t="str">
        <f>_xlfn.IFNA(VLOOKUP(BA775,ACCESSORIES!F:K,6,FALSE),"N/A")</f>
        <v>N/A</v>
      </c>
      <c r="BC775" s="79">
        <v>17.66</v>
      </c>
      <c r="BD775" s="57">
        <v>16.899999999999999</v>
      </c>
      <c r="BE775" s="57">
        <v>16.899999999999999</v>
      </c>
      <c r="BF775" s="57">
        <v>9.6999999999999993</v>
      </c>
      <c r="BG775" s="5">
        <v>48</v>
      </c>
      <c r="BH775" s="122" t="s">
        <v>3551</v>
      </c>
      <c r="BI775" s="51" t="s">
        <v>4217</v>
      </c>
      <c r="BJ775" s="83" t="s">
        <v>6357</v>
      </c>
      <c r="BK775" s="83" t="s">
        <v>4233</v>
      </c>
      <c r="BL775" s="83" t="s">
        <v>5150</v>
      </c>
      <c r="BM775" s="83" t="s">
        <v>2887</v>
      </c>
      <c r="BN775" s="83" t="s">
        <v>4510</v>
      </c>
      <c r="BO775" s="83" t="s">
        <v>5816</v>
      </c>
      <c r="BP775" s="83" t="s">
        <v>6356</v>
      </c>
      <c r="BQ775" s="83"/>
      <c r="BR775" s="83"/>
      <c r="BS775" s="83"/>
      <c r="BT775" s="351" t="s">
        <v>6570</v>
      </c>
      <c r="BU775" s="425" t="s">
        <v>6569</v>
      </c>
      <c r="BV775" s="351" t="s">
        <v>6571</v>
      </c>
      <c r="BW775" s="425" t="s">
        <v>6572</v>
      </c>
      <c r="BX775" s="96" t="str">
        <f t="shared" si="138"/>
        <v>MR414 Bead Grip, 14x7, 4+3/+13mm Offset, 4x136, 106mm Centerbore, Graphite</v>
      </c>
      <c r="BY775" s="83" t="s">
        <v>4044</v>
      </c>
      <c r="BZ775" s="83" t="s">
        <v>4045</v>
      </c>
      <c r="CA775" s="83" t="str">
        <f t="shared" si="130"/>
        <v>UTV (4XX)</v>
      </c>
    </row>
    <row r="776" spans="1:79" s="39" customFormat="1" ht="15" customHeight="1">
      <c r="A776" s="23">
        <f t="shared" si="137"/>
        <v>774</v>
      </c>
      <c r="B776" s="4" t="s">
        <v>84</v>
      </c>
      <c r="C776" s="105" t="s">
        <v>1089</v>
      </c>
      <c r="D776" s="5" t="s">
        <v>6297</v>
      </c>
      <c r="E776" s="94" t="str">
        <f>CONCATENATE(LEFT(D776,5),VLOOKUP(CONCATENATE(N776,"x",O776),'PART NUMBER GUIDE'!$B$9:$C$45,2,FALSE),VLOOKUP(CONCATENATE(P776, V776), 'PART NUMBER GUIDE'!$Q$6:$R$84, 2, FALSE),VLOOKUP(Y776,'PART NUMBER GUIDE'!$J$8:$K$37,2, FALSE),IF(U776="N/A",IF(ABS(S776)&lt;10,"0"&amp;ABS(S776),ABS(S776)),CONCATENATE(LEFT(U776,1),RIGHT(U776,1))), F776, G776)</f>
        <v>MR41447046543</v>
      </c>
      <c r="F776" s="93"/>
      <c r="G776" s="93"/>
      <c r="H776" s="81" t="s">
        <v>6300</v>
      </c>
      <c r="I776" s="356">
        <v>44596</v>
      </c>
      <c r="J776" s="87" t="s">
        <v>1265</v>
      </c>
      <c r="K776" s="400">
        <v>240</v>
      </c>
      <c r="L776" s="95">
        <f t="shared" si="128"/>
        <v>240</v>
      </c>
      <c r="M776" s="402"/>
      <c r="N776" s="5">
        <v>14</v>
      </c>
      <c r="O776" s="79">
        <v>7</v>
      </c>
      <c r="P776" s="105" t="str">
        <f t="shared" si="133"/>
        <v>4x156</v>
      </c>
      <c r="Q776" s="5">
        <v>4</v>
      </c>
      <c r="R776" s="5">
        <v>156</v>
      </c>
      <c r="S776" s="5">
        <v>13</v>
      </c>
      <c r="T776" s="18">
        <v>4.3</v>
      </c>
      <c r="U776" s="5" t="s">
        <v>189</v>
      </c>
      <c r="V776" s="18">
        <v>132</v>
      </c>
      <c r="W776" s="8">
        <v>13</v>
      </c>
      <c r="X776" s="52">
        <v>1600</v>
      </c>
      <c r="Y776" s="81" t="s">
        <v>2309</v>
      </c>
      <c r="Z776" s="81" t="s">
        <v>3002</v>
      </c>
      <c r="AA776" s="369" t="str">
        <f t="shared" si="134"/>
        <v>14x7, 4x156, 13 OS</v>
      </c>
      <c r="AB776" s="2" t="s">
        <v>4282</v>
      </c>
      <c r="AC776" s="92">
        <f>_xlfn.IFNA(VLOOKUP(AB776,ACCESSORIES!F:K,6,FALSE),"N/A")</f>
        <v>22</v>
      </c>
      <c r="AD776" s="89" t="s">
        <v>85</v>
      </c>
      <c r="AE776" s="89" t="s">
        <v>85</v>
      </c>
      <c r="AF776" s="89" t="s">
        <v>85</v>
      </c>
      <c r="AG776" s="89" t="s">
        <v>85</v>
      </c>
      <c r="AH776" s="9" t="str">
        <f>_xlfn.IFNA(VLOOKUP(AG776,ACCESSORIES!F:K,6,FALSE),"N/A")</f>
        <v>N/A</v>
      </c>
      <c r="AI776" s="83" t="s">
        <v>266</v>
      </c>
      <c r="AJ776" s="83" t="s">
        <v>85</v>
      </c>
      <c r="AK776" s="3" t="s">
        <v>85</v>
      </c>
      <c r="AL776" s="83" t="s">
        <v>85</v>
      </c>
      <c r="AM776" s="83">
        <v>14.1</v>
      </c>
      <c r="AN776" s="83">
        <v>180</v>
      </c>
      <c r="AO776" s="26">
        <v>3</v>
      </c>
      <c r="AP776" s="26">
        <v>4</v>
      </c>
      <c r="AQ776" s="26">
        <v>14</v>
      </c>
      <c r="AR776" s="26">
        <v>3</v>
      </c>
      <c r="AS776" s="26">
        <v>168</v>
      </c>
      <c r="AT776" s="26">
        <v>160</v>
      </c>
      <c r="AU776" s="86">
        <v>125</v>
      </c>
      <c r="AV776" s="55">
        <v>47</v>
      </c>
      <c r="AW776" s="55">
        <v>47</v>
      </c>
      <c r="AX776" s="55">
        <v>30</v>
      </c>
      <c r="AY776" s="3" t="s">
        <v>85</v>
      </c>
      <c r="AZ776" s="104" t="str">
        <f>_xlfn.IFNA(VLOOKUP(AY776,ACCESSORIES!F:K,6,FALSE),"N/A")</f>
        <v>N/A</v>
      </c>
      <c r="BA776" s="3" t="s">
        <v>85</v>
      </c>
      <c r="BB776" s="104" t="str">
        <f>_xlfn.IFNA(VLOOKUP(BA776,ACCESSORIES!F:K,6,FALSE),"N/A")</f>
        <v>N/A</v>
      </c>
      <c r="BC776" s="79">
        <v>17</v>
      </c>
      <c r="BD776" s="57">
        <v>16.899999999999999</v>
      </c>
      <c r="BE776" s="57">
        <v>16.899999999999999</v>
      </c>
      <c r="BF776" s="57">
        <v>9.6999999999999993</v>
      </c>
      <c r="BG776" s="5">
        <v>48</v>
      </c>
      <c r="BH776" s="122" t="s">
        <v>3551</v>
      </c>
      <c r="BI776" s="51" t="s">
        <v>4217</v>
      </c>
      <c r="BJ776" s="83" t="s">
        <v>6357</v>
      </c>
      <c r="BK776" s="83" t="s">
        <v>4233</v>
      </c>
      <c r="BL776" s="83" t="s">
        <v>5150</v>
      </c>
      <c r="BM776" s="83" t="s">
        <v>2887</v>
      </c>
      <c r="BN776" s="83" t="s">
        <v>4510</v>
      </c>
      <c r="BO776" s="83" t="s">
        <v>5816</v>
      </c>
      <c r="BP776" s="83" t="s">
        <v>6356</v>
      </c>
      <c r="BQ776" s="83"/>
      <c r="BR776" s="83"/>
      <c r="BS776" s="83"/>
      <c r="BT776" s="351" t="s">
        <v>6573</v>
      </c>
      <c r="BU776" s="425" t="s">
        <v>6575</v>
      </c>
      <c r="BV776" s="351" t="s">
        <v>6576</v>
      </c>
      <c r="BW776" s="425" t="s">
        <v>6577</v>
      </c>
      <c r="BX776" s="96" t="str">
        <f t="shared" si="138"/>
        <v>MR414 Bead Grip, 14x7, 4+3/+13mm Offset, 4x156, 132mm Centerbore, Matte Black</v>
      </c>
      <c r="BY776" s="83" t="s">
        <v>4044</v>
      </c>
      <c r="BZ776" s="83" t="s">
        <v>4045</v>
      </c>
      <c r="CA776" s="83" t="str">
        <f t="shared" si="130"/>
        <v>UTV (4XX)</v>
      </c>
    </row>
    <row r="777" spans="1:79" s="39" customFormat="1" ht="15" customHeight="1">
      <c r="A777" s="23">
        <f t="shared" si="137"/>
        <v>775</v>
      </c>
      <c r="B777" s="4" t="s">
        <v>84</v>
      </c>
      <c r="C777" s="105" t="s">
        <v>1089</v>
      </c>
      <c r="D777" s="5" t="s">
        <v>6297</v>
      </c>
      <c r="E777" s="94" t="str">
        <f>CONCATENATE(LEFT(D777,5),VLOOKUP(CONCATENATE(N777,"x",O777),'PART NUMBER GUIDE'!$B$9:$C$45,2,FALSE),VLOOKUP(CONCATENATE(P777, V777), 'PART NUMBER GUIDE'!$Q$6:$R$84, 2, FALSE),VLOOKUP(Y777,'PART NUMBER GUIDE'!$J$8:$K$37,2, FALSE),IF(U777="N/A",IF(ABS(S777)&lt;10,"0"&amp;ABS(S777),ABS(S777)),CONCATENATE(LEFT(U777,1),RIGHT(U777,1))), F777, G777)</f>
        <v>MR414470461243</v>
      </c>
      <c r="F777" s="93"/>
      <c r="G777" s="93"/>
      <c r="H777" s="81" t="s">
        <v>6301</v>
      </c>
      <c r="I777" s="356">
        <v>44596</v>
      </c>
      <c r="J777" s="87" t="s">
        <v>1266</v>
      </c>
      <c r="K777" s="400">
        <v>240</v>
      </c>
      <c r="L777" s="95">
        <f t="shared" si="128"/>
        <v>240</v>
      </c>
      <c r="M777" s="402"/>
      <c r="N777" s="5">
        <v>14</v>
      </c>
      <c r="O777" s="79">
        <v>7</v>
      </c>
      <c r="P777" s="105" t="str">
        <f t="shared" si="133"/>
        <v>4x156</v>
      </c>
      <c r="Q777" s="5">
        <v>4</v>
      </c>
      <c r="R777" s="5">
        <v>156</v>
      </c>
      <c r="S777" s="5">
        <v>13</v>
      </c>
      <c r="T777" s="18">
        <v>4.3</v>
      </c>
      <c r="U777" s="5" t="s">
        <v>189</v>
      </c>
      <c r="V777" s="18">
        <v>132</v>
      </c>
      <c r="W777" s="8">
        <v>13</v>
      </c>
      <c r="X777" s="52">
        <v>1600</v>
      </c>
      <c r="Y777" s="81" t="s">
        <v>6327</v>
      </c>
      <c r="Z777" s="81" t="s">
        <v>6328</v>
      </c>
      <c r="AA777" s="369" t="str">
        <f t="shared" si="134"/>
        <v>14x7, 4x156, 13 OS</v>
      </c>
      <c r="AB777" s="2" t="s">
        <v>4282</v>
      </c>
      <c r="AC777" s="92">
        <f>_xlfn.IFNA(VLOOKUP(AB777,ACCESSORIES!F:K,6,FALSE),"N/A")</f>
        <v>22</v>
      </c>
      <c r="AD777" s="89" t="s">
        <v>85</v>
      </c>
      <c r="AE777" s="89" t="s">
        <v>85</v>
      </c>
      <c r="AF777" s="89" t="s">
        <v>85</v>
      </c>
      <c r="AG777" s="89" t="s">
        <v>85</v>
      </c>
      <c r="AH777" s="9" t="str">
        <f>_xlfn.IFNA(VLOOKUP(AG777,ACCESSORIES!F:K,6,FALSE),"N/A")</f>
        <v>N/A</v>
      </c>
      <c r="AI777" s="83" t="s">
        <v>266</v>
      </c>
      <c r="AJ777" s="83" t="s">
        <v>85</v>
      </c>
      <c r="AK777" s="3" t="s">
        <v>85</v>
      </c>
      <c r="AL777" s="83" t="s">
        <v>85</v>
      </c>
      <c r="AM777" s="83">
        <v>14.1</v>
      </c>
      <c r="AN777" s="83">
        <v>180</v>
      </c>
      <c r="AO777" s="26">
        <v>3</v>
      </c>
      <c r="AP777" s="26">
        <v>4</v>
      </c>
      <c r="AQ777" s="26">
        <v>14</v>
      </c>
      <c r="AR777" s="26">
        <v>3</v>
      </c>
      <c r="AS777" s="26">
        <v>168</v>
      </c>
      <c r="AT777" s="26">
        <v>160</v>
      </c>
      <c r="AU777" s="86">
        <v>125</v>
      </c>
      <c r="AV777" s="55">
        <v>47</v>
      </c>
      <c r="AW777" s="55">
        <v>47</v>
      </c>
      <c r="AX777" s="55">
        <v>30</v>
      </c>
      <c r="AY777" s="3" t="s">
        <v>85</v>
      </c>
      <c r="AZ777" s="104" t="str">
        <f>_xlfn.IFNA(VLOOKUP(AY777,ACCESSORIES!F:K,6,FALSE),"N/A")</f>
        <v>N/A</v>
      </c>
      <c r="BA777" s="3" t="s">
        <v>85</v>
      </c>
      <c r="BB777" s="104" t="str">
        <f>_xlfn.IFNA(VLOOKUP(BA777,ACCESSORIES!F:K,6,FALSE),"N/A")</f>
        <v>N/A</v>
      </c>
      <c r="BC777" s="79">
        <v>17</v>
      </c>
      <c r="BD777" s="57">
        <v>16.899999999999999</v>
      </c>
      <c r="BE777" s="57">
        <v>16.899999999999999</v>
      </c>
      <c r="BF777" s="57">
        <v>9.6999999999999993</v>
      </c>
      <c r="BG777" s="5">
        <v>48</v>
      </c>
      <c r="BH777" s="122" t="s">
        <v>3551</v>
      </c>
      <c r="BI777" s="51" t="s">
        <v>4217</v>
      </c>
      <c r="BJ777" s="83" t="s">
        <v>6357</v>
      </c>
      <c r="BK777" s="83" t="s">
        <v>4233</v>
      </c>
      <c r="BL777" s="83" t="s">
        <v>5150</v>
      </c>
      <c r="BM777" s="83" t="s">
        <v>2887</v>
      </c>
      <c r="BN777" s="83" t="s">
        <v>4510</v>
      </c>
      <c r="BO777" s="83" t="s">
        <v>5816</v>
      </c>
      <c r="BP777" s="83" t="s">
        <v>6356</v>
      </c>
      <c r="BQ777" s="83"/>
      <c r="BR777" s="83"/>
      <c r="BS777" s="83"/>
      <c r="BT777" s="351" t="s">
        <v>6570</v>
      </c>
      <c r="BU777" s="425" t="s">
        <v>6569</v>
      </c>
      <c r="BV777" s="351" t="s">
        <v>6571</v>
      </c>
      <c r="BW777" s="425" t="s">
        <v>6572</v>
      </c>
      <c r="BX777" s="96" t="str">
        <f t="shared" si="138"/>
        <v>MR414 Bead Grip, 14x7, 4+3/+13mm Offset, 4x156, 132mm Centerbore, Graphite</v>
      </c>
      <c r="BY777" s="83" t="s">
        <v>4044</v>
      </c>
      <c r="BZ777" s="83" t="s">
        <v>4045</v>
      </c>
      <c r="CA777" s="83" t="str">
        <f t="shared" si="130"/>
        <v>UTV (4XX)</v>
      </c>
    </row>
    <row r="778" spans="1:79" s="39" customFormat="1" ht="15" customHeight="1">
      <c r="A778" s="23">
        <f t="shared" si="137"/>
        <v>776</v>
      </c>
      <c r="B778" s="4" t="s">
        <v>84</v>
      </c>
      <c r="C778" s="105" t="s">
        <v>1089</v>
      </c>
      <c r="D778" s="5" t="s">
        <v>6297</v>
      </c>
      <c r="E778" s="94" t="str">
        <f>CONCATENATE(LEFT(D778,5),VLOOKUP(CONCATENATE(N778,"x",O778),'PART NUMBER GUIDE'!$B$9:$C$45,2,FALSE),VLOOKUP(CONCATENATE(P778, V778), 'PART NUMBER GUIDE'!$Q$6:$R$84, 2, FALSE),VLOOKUP(Y778,'PART NUMBER GUIDE'!$J$8:$K$37,2, FALSE),IF(U778="N/A",IF(ABS(S778)&lt;10,"0"&amp;ABS(S778),ABS(S778)),CONCATENATE(LEFT(U778,1),RIGHT(U778,1))), F778, G778)</f>
        <v>MR41447047552</v>
      </c>
      <c r="F778" s="93"/>
      <c r="G778" s="93"/>
      <c r="H778" s="81" t="s">
        <v>6302</v>
      </c>
      <c r="I778" s="356">
        <v>44596</v>
      </c>
      <c r="J778" s="87" t="s">
        <v>1265</v>
      </c>
      <c r="K778" s="400">
        <v>240</v>
      </c>
      <c r="L778" s="95">
        <f t="shared" si="128"/>
        <v>240</v>
      </c>
      <c r="M778" s="402"/>
      <c r="N778" s="5">
        <v>14</v>
      </c>
      <c r="O778" s="79">
        <v>7</v>
      </c>
      <c r="P778" s="105" t="str">
        <f t="shared" si="133"/>
        <v>4x136</v>
      </c>
      <c r="Q778" s="5">
        <v>4</v>
      </c>
      <c r="R778" s="5">
        <v>136</v>
      </c>
      <c r="S778" s="5">
        <v>38</v>
      </c>
      <c r="T778" s="18">
        <v>5.33</v>
      </c>
      <c r="U778" s="5" t="s">
        <v>186</v>
      </c>
      <c r="V778" s="18">
        <v>106</v>
      </c>
      <c r="W778" s="8">
        <v>15.43</v>
      </c>
      <c r="X778" s="52">
        <v>1600</v>
      </c>
      <c r="Y778" s="81" t="s">
        <v>2309</v>
      </c>
      <c r="Z778" s="81" t="s">
        <v>3002</v>
      </c>
      <c r="AA778" s="369" t="str">
        <f t="shared" si="134"/>
        <v>14x7, 4x136, 38 OS</v>
      </c>
      <c r="AB778" s="2" t="s">
        <v>4285</v>
      </c>
      <c r="AC778" s="92">
        <f>_xlfn.IFNA(VLOOKUP(AB778,ACCESSORIES!F:K,6,FALSE),"N/A")</f>
        <v>22</v>
      </c>
      <c r="AD778" s="89" t="s">
        <v>85</v>
      </c>
      <c r="AE778" s="89" t="s">
        <v>85</v>
      </c>
      <c r="AF778" s="89" t="s">
        <v>85</v>
      </c>
      <c r="AG778" s="89" t="s">
        <v>85</v>
      </c>
      <c r="AH778" s="9" t="str">
        <f>_xlfn.IFNA(VLOOKUP(AG778,ACCESSORIES!F:K,6,FALSE),"N/A")</f>
        <v>N/A</v>
      </c>
      <c r="AI778" s="83" t="s">
        <v>266</v>
      </c>
      <c r="AJ778" s="83" t="s">
        <v>85</v>
      </c>
      <c r="AK778" s="3" t="s">
        <v>85</v>
      </c>
      <c r="AL778" s="83" t="s">
        <v>85</v>
      </c>
      <c r="AM778" s="83">
        <v>14.1</v>
      </c>
      <c r="AN778" s="83">
        <v>180</v>
      </c>
      <c r="AO778" s="26">
        <v>3</v>
      </c>
      <c r="AP778" s="26">
        <v>4</v>
      </c>
      <c r="AQ778" s="26">
        <v>9</v>
      </c>
      <c r="AR778" s="26">
        <v>3</v>
      </c>
      <c r="AS778" s="26">
        <v>168</v>
      </c>
      <c r="AT778" s="26">
        <v>155</v>
      </c>
      <c r="AU778" s="86">
        <v>104</v>
      </c>
      <c r="AV778" s="55">
        <v>48</v>
      </c>
      <c r="AW778" s="55">
        <v>48</v>
      </c>
      <c r="AX778" s="55">
        <v>20</v>
      </c>
      <c r="AY778" s="3" t="s">
        <v>85</v>
      </c>
      <c r="AZ778" s="104" t="str">
        <f>_xlfn.IFNA(VLOOKUP(AY778,ACCESSORIES!F:K,6,FALSE),"N/A")</f>
        <v>N/A</v>
      </c>
      <c r="BA778" s="3" t="s">
        <v>85</v>
      </c>
      <c r="BB778" s="104" t="str">
        <f>_xlfn.IFNA(VLOOKUP(BA778,ACCESSORIES!F:K,6,FALSE),"N/A")</f>
        <v>N/A</v>
      </c>
      <c r="BC778" s="79">
        <v>19.22</v>
      </c>
      <c r="BD778" s="57">
        <v>16.899999999999999</v>
      </c>
      <c r="BE778" s="57">
        <v>16.899999999999999</v>
      </c>
      <c r="BF778" s="57">
        <v>9.6999999999999993</v>
      </c>
      <c r="BG778" s="5">
        <v>48</v>
      </c>
      <c r="BH778" s="122" t="s">
        <v>3551</v>
      </c>
      <c r="BI778" s="51" t="s">
        <v>4217</v>
      </c>
      <c r="BJ778" s="83" t="s">
        <v>6357</v>
      </c>
      <c r="BK778" s="83" t="s">
        <v>4233</v>
      </c>
      <c r="BL778" s="83" t="s">
        <v>5150</v>
      </c>
      <c r="BM778" s="83" t="s">
        <v>2887</v>
      </c>
      <c r="BN778" s="83" t="s">
        <v>4510</v>
      </c>
      <c r="BO778" s="83" t="s">
        <v>5816</v>
      </c>
      <c r="BP778" s="83" t="s">
        <v>6356</v>
      </c>
      <c r="BQ778" s="83"/>
      <c r="BR778" s="83"/>
      <c r="BS778" s="83"/>
      <c r="BT778" s="351" t="s">
        <v>6573</v>
      </c>
      <c r="BU778" s="425" t="s">
        <v>6575</v>
      </c>
      <c r="BV778" s="351" t="s">
        <v>6576</v>
      </c>
      <c r="BW778" s="425" t="s">
        <v>6577</v>
      </c>
      <c r="BX778" s="96" t="str">
        <f t="shared" si="138"/>
        <v>MR414 Bead Grip, 14x7, 5+2/+38mm Offset, 4x136, 106mm Centerbore, Matte Black</v>
      </c>
      <c r="BY778" s="83" t="s">
        <v>4044</v>
      </c>
      <c r="BZ778" s="83" t="s">
        <v>4045</v>
      </c>
      <c r="CA778" s="83" t="str">
        <f t="shared" si="130"/>
        <v>UTV (4XX)</v>
      </c>
    </row>
    <row r="779" spans="1:79" s="39" customFormat="1" ht="15" customHeight="1">
      <c r="A779" s="23">
        <f t="shared" si="137"/>
        <v>777</v>
      </c>
      <c r="B779" s="4" t="s">
        <v>84</v>
      </c>
      <c r="C779" s="105" t="s">
        <v>1089</v>
      </c>
      <c r="D779" s="5" t="s">
        <v>6297</v>
      </c>
      <c r="E779" s="94" t="str">
        <f>CONCATENATE(LEFT(D779,5),VLOOKUP(CONCATENATE(N779,"x",O779),'PART NUMBER GUIDE'!$B$9:$C$45,2,FALSE),VLOOKUP(CONCATENATE(P779, V779), 'PART NUMBER GUIDE'!$Q$6:$R$84, 2, FALSE),VLOOKUP(Y779,'PART NUMBER GUIDE'!$J$8:$K$37,2, FALSE),IF(U779="N/A",IF(ABS(S779)&lt;10,"0"&amp;ABS(S779),ABS(S779)),CONCATENATE(LEFT(U779,1),RIGHT(U779,1))), F779, G779)</f>
        <v>MR414470471252</v>
      </c>
      <c r="F779" s="93"/>
      <c r="G779" s="93"/>
      <c r="H779" s="81" t="s">
        <v>6303</v>
      </c>
      <c r="I779" s="356">
        <v>44596</v>
      </c>
      <c r="J779" s="87" t="s">
        <v>1266</v>
      </c>
      <c r="K779" s="400">
        <v>240</v>
      </c>
      <c r="L779" s="95">
        <f t="shared" si="128"/>
        <v>240</v>
      </c>
      <c r="M779" s="402"/>
      <c r="N779" s="5">
        <v>14</v>
      </c>
      <c r="O779" s="79">
        <v>7</v>
      </c>
      <c r="P779" s="105" t="str">
        <f t="shared" si="133"/>
        <v>4x136</v>
      </c>
      <c r="Q779" s="5">
        <v>4</v>
      </c>
      <c r="R779" s="5">
        <v>136</v>
      </c>
      <c r="S779" s="5">
        <v>38</v>
      </c>
      <c r="T779" s="18">
        <v>5.33</v>
      </c>
      <c r="U779" s="5" t="s">
        <v>186</v>
      </c>
      <c r="V779" s="18">
        <v>106</v>
      </c>
      <c r="W779" s="8">
        <v>16.2</v>
      </c>
      <c r="X779" s="52">
        <v>1600</v>
      </c>
      <c r="Y779" s="81" t="s">
        <v>6327</v>
      </c>
      <c r="Z779" s="81" t="s">
        <v>6328</v>
      </c>
      <c r="AA779" s="369" t="str">
        <f t="shared" si="134"/>
        <v>14x7, 4x136, 38 OS</v>
      </c>
      <c r="AB779" s="2" t="s">
        <v>4285</v>
      </c>
      <c r="AC779" s="92">
        <f>_xlfn.IFNA(VLOOKUP(AB779,ACCESSORIES!F:K,6,FALSE),"N/A")</f>
        <v>22</v>
      </c>
      <c r="AD779" s="89" t="s">
        <v>85</v>
      </c>
      <c r="AE779" s="89" t="s">
        <v>85</v>
      </c>
      <c r="AF779" s="89" t="s">
        <v>85</v>
      </c>
      <c r="AG779" s="89" t="s">
        <v>85</v>
      </c>
      <c r="AH779" s="9" t="str">
        <f>_xlfn.IFNA(VLOOKUP(AG779,ACCESSORIES!F:K,6,FALSE),"N/A")</f>
        <v>N/A</v>
      </c>
      <c r="AI779" s="83" t="s">
        <v>266</v>
      </c>
      <c r="AJ779" s="83" t="s">
        <v>85</v>
      </c>
      <c r="AK779" s="3" t="s">
        <v>85</v>
      </c>
      <c r="AL779" s="83" t="s">
        <v>85</v>
      </c>
      <c r="AM779" s="83">
        <v>14.1</v>
      </c>
      <c r="AN779" s="83">
        <v>180</v>
      </c>
      <c r="AO779" s="26">
        <v>3</v>
      </c>
      <c r="AP779" s="26">
        <v>4</v>
      </c>
      <c r="AQ779" s="26">
        <v>9</v>
      </c>
      <c r="AR779" s="26">
        <v>3</v>
      </c>
      <c r="AS779" s="26">
        <v>168</v>
      </c>
      <c r="AT779" s="26">
        <v>155</v>
      </c>
      <c r="AU779" s="86">
        <v>104</v>
      </c>
      <c r="AV779" s="55">
        <v>48</v>
      </c>
      <c r="AW779" s="55">
        <v>48</v>
      </c>
      <c r="AX779" s="55">
        <v>20</v>
      </c>
      <c r="AY779" s="3" t="s">
        <v>85</v>
      </c>
      <c r="AZ779" s="104" t="str">
        <f>_xlfn.IFNA(VLOOKUP(AY779,ACCESSORIES!F:K,6,FALSE),"N/A")</f>
        <v>N/A</v>
      </c>
      <c r="BA779" s="3" t="s">
        <v>85</v>
      </c>
      <c r="BB779" s="104" t="str">
        <f>_xlfn.IFNA(VLOOKUP(BA779,ACCESSORIES!F:K,6,FALSE),"N/A")</f>
        <v>N/A</v>
      </c>
      <c r="BC779" s="79">
        <v>20.203980000000001</v>
      </c>
      <c r="BD779" s="57">
        <v>16.899999999999999</v>
      </c>
      <c r="BE779" s="57">
        <v>16.899999999999999</v>
      </c>
      <c r="BF779" s="57">
        <v>9.6999999999999993</v>
      </c>
      <c r="BG779" s="5">
        <v>48</v>
      </c>
      <c r="BH779" s="122" t="s">
        <v>3551</v>
      </c>
      <c r="BI779" s="51" t="s">
        <v>4217</v>
      </c>
      <c r="BJ779" s="83" t="s">
        <v>6357</v>
      </c>
      <c r="BK779" s="83" t="s">
        <v>4233</v>
      </c>
      <c r="BL779" s="83" t="s">
        <v>5150</v>
      </c>
      <c r="BM779" s="83" t="s">
        <v>2887</v>
      </c>
      <c r="BN779" s="83" t="s">
        <v>4510</v>
      </c>
      <c r="BO779" s="83" t="s">
        <v>5816</v>
      </c>
      <c r="BP779" s="83" t="s">
        <v>6356</v>
      </c>
      <c r="BQ779" s="83"/>
      <c r="BR779" s="83"/>
      <c r="BS779" s="83"/>
      <c r="BT779" s="351" t="s">
        <v>6570</v>
      </c>
      <c r="BU779" s="425" t="s">
        <v>6569</v>
      </c>
      <c r="BV779" s="351" t="s">
        <v>6571</v>
      </c>
      <c r="BW779" s="425" t="s">
        <v>6572</v>
      </c>
      <c r="BX779" s="96" t="str">
        <f t="shared" si="138"/>
        <v>MR414 Bead Grip, 14x7, 5+2/+38mm Offset, 4x136, 106mm Centerbore, Graphite</v>
      </c>
      <c r="BY779" s="83" t="s">
        <v>4044</v>
      </c>
      <c r="BZ779" s="83" t="s">
        <v>4045</v>
      </c>
      <c r="CA779" s="83" t="str">
        <f t="shared" si="130"/>
        <v>UTV (4XX)</v>
      </c>
    </row>
    <row r="780" spans="1:79" s="39" customFormat="1" ht="15" customHeight="1">
      <c r="A780" s="23">
        <f t="shared" si="137"/>
        <v>778</v>
      </c>
      <c r="B780" s="4" t="s">
        <v>84</v>
      </c>
      <c r="C780" s="105" t="s">
        <v>1089</v>
      </c>
      <c r="D780" s="5" t="s">
        <v>6297</v>
      </c>
      <c r="E780" s="94" t="str">
        <f>CONCATENATE(LEFT(D780,5),VLOOKUP(CONCATENATE(N780,"x",O780),'PART NUMBER GUIDE'!$B$9:$C$45,2,FALSE),VLOOKUP(CONCATENATE(P780, V780), 'PART NUMBER GUIDE'!$Q$6:$R$84, 2, FALSE),VLOOKUP(Y780,'PART NUMBER GUIDE'!$J$8:$K$37,2, FALSE),IF(U780="N/A",IF(ABS(S780)&lt;10,"0"&amp;ABS(S780),ABS(S780)),CONCATENATE(LEFT(U780,1),RIGHT(U780,1))), F780, G780)</f>
        <v>MR41447046552</v>
      </c>
      <c r="F780" s="93"/>
      <c r="G780" s="93"/>
      <c r="H780" s="81" t="s">
        <v>6304</v>
      </c>
      <c r="I780" s="356">
        <v>44596</v>
      </c>
      <c r="J780" s="87" t="s">
        <v>1265</v>
      </c>
      <c r="K780" s="400">
        <v>240</v>
      </c>
      <c r="L780" s="95">
        <f t="shared" si="128"/>
        <v>240</v>
      </c>
      <c r="M780" s="402"/>
      <c r="N780" s="5">
        <v>14</v>
      </c>
      <c r="O780" s="79">
        <v>7</v>
      </c>
      <c r="P780" s="105" t="str">
        <f t="shared" si="133"/>
        <v>4x156</v>
      </c>
      <c r="Q780" s="5">
        <v>4</v>
      </c>
      <c r="R780" s="5">
        <v>156</v>
      </c>
      <c r="S780" s="5">
        <v>38</v>
      </c>
      <c r="T780" s="18">
        <v>5.33</v>
      </c>
      <c r="U780" s="5" t="s">
        <v>186</v>
      </c>
      <c r="V780" s="18">
        <v>132</v>
      </c>
      <c r="W780" s="8">
        <v>15.54</v>
      </c>
      <c r="X780" s="52">
        <v>1600</v>
      </c>
      <c r="Y780" s="81" t="s">
        <v>2309</v>
      </c>
      <c r="Z780" s="81" t="s">
        <v>3002</v>
      </c>
      <c r="AA780" s="369" t="str">
        <f t="shared" si="134"/>
        <v>14x7, 4x156, 38 OS</v>
      </c>
      <c r="AB780" s="2" t="s">
        <v>4282</v>
      </c>
      <c r="AC780" s="92">
        <f>_xlfn.IFNA(VLOOKUP(AB780,ACCESSORIES!F:K,6,FALSE),"N/A")</f>
        <v>22</v>
      </c>
      <c r="AD780" s="89" t="s">
        <v>85</v>
      </c>
      <c r="AE780" s="89" t="s">
        <v>85</v>
      </c>
      <c r="AF780" s="89" t="s">
        <v>85</v>
      </c>
      <c r="AG780" s="89" t="s">
        <v>85</v>
      </c>
      <c r="AH780" s="9" t="str">
        <f>_xlfn.IFNA(VLOOKUP(AG780,ACCESSORIES!F:K,6,FALSE),"N/A")</f>
        <v>N/A</v>
      </c>
      <c r="AI780" s="83" t="s">
        <v>266</v>
      </c>
      <c r="AJ780" s="83" t="s">
        <v>85</v>
      </c>
      <c r="AK780" s="3" t="s">
        <v>85</v>
      </c>
      <c r="AL780" s="83" t="s">
        <v>85</v>
      </c>
      <c r="AM780" s="83">
        <v>14.1</v>
      </c>
      <c r="AN780" s="83">
        <v>180</v>
      </c>
      <c r="AO780" s="26">
        <v>3</v>
      </c>
      <c r="AP780" s="26">
        <v>4</v>
      </c>
      <c r="AQ780" s="26">
        <v>9</v>
      </c>
      <c r="AR780" s="26">
        <v>3</v>
      </c>
      <c r="AS780" s="26">
        <v>168</v>
      </c>
      <c r="AT780" s="26">
        <v>155</v>
      </c>
      <c r="AU780" s="86">
        <v>125</v>
      </c>
      <c r="AV780" s="55">
        <v>47</v>
      </c>
      <c r="AW780" s="55">
        <v>47</v>
      </c>
      <c r="AX780" s="55">
        <v>20</v>
      </c>
      <c r="AY780" s="3" t="s">
        <v>85</v>
      </c>
      <c r="AZ780" s="104" t="str">
        <f>_xlfn.IFNA(VLOOKUP(AY780,ACCESSORIES!F:K,6,FALSE),"N/A")</f>
        <v>N/A</v>
      </c>
      <c r="BA780" s="3" t="s">
        <v>85</v>
      </c>
      <c r="BB780" s="104" t="str">
        <f>_xlfn.IFNA(VLOOKUP(BA780,ACCESSORIES!F:K,6,FALSE),"N/A")</f>
        <v>N/A</v>
      </c>
      <c r="BC780" s="79">
        <v>19.542590000000001</v>
      </c>
      <c r="BD780" s="57">
        <v>16.899999999999999</v>
      </c>
      <c r="BE780" s="57">
        <v>16.899999999999999</v>
      </c>
      <c r="BF780" s="57">
        <v>9.6999999999999993</v>
      </c>
      <c r="BG780" s="5">
        <v>48</v>
      </c>
      <c r="BH780" s="122" t="s">
        <v>3551</v>
      </c>
      <c r="BI780" s="51" t="s">
        <v>4217</v>
      </c>
      <c r="BJ780" s="83" t="s">
        <v>6357</v>
      </c>
      <c r="BK780" s="83" t="s">
        <v>4233</v>
      </c>
      <c r="BL780" s="83" t="s">
        <v>5150</v>
      </c>
      <c r="BM780" s="83" t="s">
        <v>2887</v>
      </c>
      <c r="BN780" s="83" t="s">
        <v>4510</v>
      </c>
      <c r="BO780" s="83" t="s">
        <v>5816</v>
      </c>
      <c r="BP780" s="83" t="s">
        <v>6356</v>
      </c>
      <c r="BQ780" s="83"/>
      <c r="BR780" s="83"/>
      <c r="BS780" s="83"/>
      <c r="BT780" s="351" t="s">
        <v>6573</v>
      </c>
      <c r="BU780" s="425" t="s">
        <v>6575</v>
      </c>
      <c r="BV780" s="351" t="s">
        <v>6576</v>
      </c>
      <c r="BW780" s="425" t="s">
        <v>6577</v>
      </c>
      <c r="BX780" s="96" t="str">
        <f t="shared" si="138"/>
        <v>MR414 Bead Grip, 14x7, 5+2/+38mm Offset, 4x156, 132mm Centerbore, Matte Black</v>
      </c>
      <c r="BY780" s="83" t="s">
        <v>4044</v>
      </c>
      <c r="BZ780" s="83" t="s">
        <v>4045</v>
      </c>
      <c r="CA780" s="83" t="str">
        <f t="shared" si="130"/>
        <v>UTV (4XX)</v>
      </c>
    </row>
    <row r="781" spans="1:79" s="39" customFormat="1" ht="15" customHeight="1">
      <c r="A781" s="23">
        <f t="shared" si="137"/>
        <v>779</v>
      </c>
      <c r="B781" s="4" t="s">
        <v>84</v>
      </c>
      <c r="C781" s="105" t="s">
        <v>1089</v>
      </c>
      <c r="D781" s="5" t="s">
        <v>6297</v>
      </c>
      <c r="E781" s="94" t="str">
        <f>CONCATENATE(LEFT(D781,5),VLOOKUP(CONCATENATE(N781,"x",O781),'PART NUMBER GUIDE'!$B$9:$C$45,2,FALSE),VLOOKUP(CONCATENATE(P781, V781), 'PART NUMBER GUIDE'!$Q$6:$R$84, 2, FALSE),VLOOKUP(Y781,'PART NUMBER GUIDE'!$J$8:$K$37,2, FALSE),IF(U781="N/A",IF(ABS(S781)&lt;10,"0"&amp;ABS(S781),ABS(S781)),CONCATENATE(LEFT(U781,1),RIGHT(U781,1))), F781, G781)</f>
        <v>MR414470461252</v>
      </c>
      <c r="F781" s="93"/>
      <c r="G781" s="93"/>
      <c r="H781" s="81" t="s">
        <v>6305</v>
      </c>
      <c r="I781" s="356">
        <v>44596</v>
      </c>
      <c r="J781" s="87" t="s">
        <v>1266</v>
      </c>
      <c r="K781" s="400">
        <v>240</v>
      </c>
      <c r="L781" s="95">
        <f t="shared" si="128"/>
        <v>240</v>
      </c>
      <c r="M781" s="402"/>
      <c r="N781" s="5">
        <v>14</v>
      </c>
      <c r="O781" s="79">
        <v>7</v>
      </c>
      <c r="P781" s="105" t="str">
        <f t="shared" si="133"/>
        <v>4x156</v>
      </c>
      <c r="Q781" s="5">
        <v>4</v>
      </c>
      <c r="R781" s="5">
        <v>156</v>
      </c>
      <c r="S781" s="5">
        <v>38</v>
      </c>
      <c r="T781" s="18">
        <v>5.33</v>
      </c>
      <c r="U781" s="5" t="s">
        <v>186</v>
      </c>
      <c r="V781" s="18">
        <v>132</v>
      </c>
      <c r="W781" s="8">
        <v>15.54</v>
      </c>
      <c r="X781" s="52">
        <v>1600</v>
      </c>
      <c r="Y781" s="81" t="s">
        <v>6327</v>
      </c>
      <c r="Z781" s="81" t="s">
        <v>6328</v>
      </c>
      <c r="AA781" s="369" t="str">
        <f t="shared" si="134"/>
        <v>14x7, 4x156, 38 OS</v>
      </c>
      <c r="AB781" s="2" t="s">
        <v>4282</v>
      </c>
      <c r="AC781" s="92">
        <f>_xlfn.IFNA(VLOOKUP(AB781,ACCESSORIES!F:K,6,FALSE),"N/A")</f>
        <v>22</v>
      </c>
      <c r="AD781" s="89" t="s">
        <v>85</v>
      </c>
      <c r="AE781" s="89" t="s">
        <v>85</v>
      </c>
      <c r="AF781" s="89" t="s">
        <v>85</v>
      </c>
      <c r="AG781" s="89" t="s">
        <v>85</v>
      </c>
      <c r="AH781" s="9" t="str">
        <f>_xlfn.IFNA(VLOOKUP(AG781,ACCESSORIES!F:K,6,FALSE),"N/A")</f>
        <v>N/A</v>
      </c>
      <c r="AI781" s="83" t="s">
        <v>266</v>
      </c>
      <c r="AJ781" s="83" t="s">
        <v>85</v>
      </c>
      <c r="AK781" s="3" t="s">
        <v>85</v>
      </c>
      <c r="AL781" s="83" t="s">
        <v>85</v>
      </c>
      <c r="AM781" s="83">
        <v>14.1</v>
      </c>
      <c r="AN781" s="83">
        <v>180</v>
      </c>
      <c r="AO781" s="26">
        <v>3</v>
      </c>
      <c r="AP781" s="26">
        <v>4</v>
      </c>
      <c r="AQ781" s="26">
        <v>9</v>
      </c>
      <c r="AR781" s="26">
        <v>3</v>
      </c>
      <c r="AS781" s="26">
        <v>168</v>
      </c>
      <c r="AT781" s="26">
        <v>155</v>
      </c>
      <c r="AU781" s="86">
        <v>125</v>
      </c>
      <c r="AV781" s="55">
        <v>47</v>
      </c>
      <c r="AW781" s="55">
        <v>47</v>
      </c>
      <c r="AX781" s="55">
        <v>20</v>
      </c>
      <c r="AY781" s="3" t="s">
        <v>85</v>
      </c>
      <c r="AZ781" s="104" t="str">
        <f>_xlfn.IFNA(VLOOKUP(AY781,ACCESSORIES!F:K,6,FALSE),"N/A")</f>
        <v>N/A</v>
      </c>
      <c r="BA781" s="3" t="s">
        <v>85</v>
      </c>
      <c r="BB781" s="104" t="str">
        <f>_xlfn.IFNA(VLOOKUP(BA781,ACCESSORIES!F:K,6,FALSE),"N/A")</f>
        <v>N/A</v>
      </c>
      <c r="BC781" s="79">
        <v>19.542590000000001</v>
      </c>
      <c r="BD781" s="57">
        <v>16.899999999999999</v>
      </c>
      <c r="BE781" s="57">
        <v>16.899999999999999</v>
      </c>
      <c r="BF781" s="57">
        <v>9.6999999999999993</v>
      </c>
      <c r="BG781" s="5">
        <v>48</v>
      </c>
      <c r="BH781" s="122" t="s">
        <v>3551</v>
      </c>
      <c r="BI781" s="51" t="s">
        <v>4217</v>
      </c>
      <c r="BJ781" s="83" t="s">
        <v>6357</v>
      </c>
      <c r="BK781" s="83" t="s">
        <v>4233</v>
      </c>
      <c r="BL781" s="83" t="s">
        <v>5150</v>
      </c>
      <c r="BM781" s="83" t="s">
        <v>2887</v>
      </c>
      <c r="BN781" s="83" t="s">
        <v>4510</v>
      </c>
      <c r="BO781" s="83" t="s">
        <v>5816</v>
      </c>
      <c r="BP781" s="83" t="s">
        <v>6356</v>
      </c>
      <c r="BQ781" s="83"/>
      <c r="BR781" s="83"/>
      <c r="BS781" s="83"/>
      <c r="BT781" s="351" t="s">
        <v>6570</v>
      </c>
      <c r="BU781" s="425" t="s">
        <v>6569</v>
      </c>
      <c r="BV781" s="351" t="s">
        <v>6571</v>
      </c>
      <c r="BW781" s="425" t="s">
        <v>6572</v>
      </c>
      <c r="BX781" s="96" t="str">
        <f t="shared" si="138"/>
        <v>MR414 Bead Grip, 14x7, 5+2/+38mm Offset, 4x156, 132mm Centerbore, Graphite</v>
      </c>
      <c r="BY781" s="83" t="s">
        <v>4044</v>
      </c>
      <c r="BZ781" s="83" t="s">
        <v>4045</v>
      </c>
      <c r="CA781" s="83" t="str">
        <f t="shared" si="130"/>
        <v>UTV (4XX)</v>
      </c>
    </row>
    <row r="782" spans="1:79" s="39" customFormat="1" ht="15" customHeight="1">
      <c r="A782" s="23">
        <f t="shared" si="137"/>
        <v>780</v>
      </c>
      <c r="B782" s="4" t="s">
        <v>84</v>
      </c>
      <c r="C782" s="105" t="s">
        <v>1089</v>
      </c>
      <c r="D782" s="5" t="s">
        <v>6297</v>
      </c>
      <c r="E782" s="94" t="str">
        <f>CONCATENATE(LEFT(D782,5),VLOOKUP(CONCATENATE(N782,"x",O782),'PART NUMBER GUIDE'!$B$9:$C$45,2,FALSE),VLOOKUP(CONCATENATE(P782, V782), 'PART NUMBER GUIDE'!$Q$6:$R$84, 2, FALSE),VLOOKUP(Y782,'PART NUMBER GUIDE'!$J$8:$K$37,2, FALSE),IF(U782="N/A",IF(ABS(S782)&lt;10,"0"&amp;ABS(S782),ABS(S782)),CONCATENATE(LEFT(U782,1),RIGHT(U782,1))), F782, G782)</f>
        <v>MR41457047543</v>
      </c>
      <c r="F782" s="93"/>
      <c r="G782" s="93"/>
      <c r="H782" s="81" t="s">
        <v>6306</v>
      </c>
      <c r="I782" s="356">
        <v>44596</v>
      </c>
      <c r="J782" s="87" t="s">
        <v>1265</v>
      </c>
      <c r="K782" s="400">
        <v>250.5</v>
      </c>
      <c r="L782" s="95">
        <f t="shared" si="128"/>
        <v>250.5</v>
      </c>
      <c r="M782" s="402"/>
      <c r="N782" s="5">
        <v>15</v>
      </c>
      <c r="O782" s="79">
        <v>7</v>
      </c>
      <c r="P782" s="105" t="str">
        <f t="shared" si="133"/>
        <v>4x136</v>
      </c>
      <c r="Q782" s="5">
        <v>4</v>
      </c>
      <c r="R782" s="5">
        <v>136</v>
      </c>
      <c r="S782" s="5">
        <v>13</v>
      </c>
      <c r="T782" s="18">
        <v>4.3</v>
      </c>
      <c r="U782" s="5" t="s">
        <v>189</v>
      </c>
      <c r="V782" s="18">
        <v>106</v>
      </c>
      <c r="W782" s="8">
        <v>14.57</v>
      </c>
      <c r="X782" s="52">
        <v>1600</v>
      </c>
      <c r="Y782" s="81" t="s">
        <v>2309</v>
      </c>
      <c r="Z782" s="81" t="s">
        <v>3002</v>
      </c>
      <c r="AA782" s="369" t="str">
        <f t="shared" si="134"/>
        <v>15x7, 4x136, 13 OS</v>
      </c>
      <c r="AB782" s="2" t="s">
        <v>4285</v>
      </c>
      <c r="AC782" s="92">
        <f>_xlfn.IFNA(VLOOKUP(AB782,ACCESSORIES!F:K,6,FALSE),"N/A")</f>
        <v>22</v>
      </c>
      <c r="AD782" s="89" t="s">
        <v>85</v>
      </c>
      <c r="AE782" s="89" t="s">
        <v>85</v>
      </c>
      <c r="AF782" s="89" t="s">
        <v>85</v>
      </c>
      <c r="AG782" s="89" t="s">
        <v>85</v>
      </c>
      <c r="AH782" s="9" t="str">
        <f>_xlfn.IFNA(VLOOKUP(AG782,ACCESSORIES!F:K,6,FALSE),"N/A")</f>
        <v>N/A</v>
      </c>
      <c r="AI782" s="83" t="s">
        <v>266</v>
      </c>
      <c r="AJ782" s="83" t="s">
        <v>85</v>
      </c>
      <c r="AK782" s="3" t="s">
        <v>85</v>
      </c>
      <c r="AL782" s="83" t="s">
        <v>85</v>
      </c>
      <c r="AM782" s="83">
        <v>14.1</v>
      </c>
      <c r="AN782" s="83">
        <v>180</v>
      </c>
      <c r="AO782" s="26">
        <v>3</v>
      </c>
      <c r="AP782" s="26">
        <v>5</v>
      </c>
      <c r="AQ782" s="26">
        <v>11</v>
      </c>
      <c r="AR782" s="26">
        <v>12</v>
      </c>
      <c r="AS782" s="26">
        <v>180</v>
      </c>
      <c r="AT782" s="26">
        <v>173</v>
      </c>
      <c r="AU782" s="86">
        <v>104</v>
      </c>
      <c r="AV782" s="55">
        <v>48</v>
      </c>
      <c r="AW782" s="55">
        <v>48</v>
      </c>
      <c r="AX782" s="55">
        <v>30</v>
      </c>
      <c r="AY782" s="3" t="s">
        <v>85</v>
      </c>
      <c r="AZ782" s="104" t="str">
        <f>_xlfn.IFNA(VLOOKUP(AY782,ACCESSORIES!F:K,6,FALSE),"N/A")</f>
        <v>N/A</v>
      </c>
      <c r="BA782" s="3" t="s">
        <v>85</v>
      </c>
      <c r="BB782" s="104" t="str">
        <f>_xlfn.IFNA(VLOOKUP(BA782,ACCESSORIES!F:K,6,FALSE),"N/A")</f>
        <v>N/A</v>
      </c>
      <c r="BC782" s="79">
        <v>18.57</v>
      </c>
      <c r="BD782" s="57">
        <v>17.7</v>
      </c>
      <c r="BE782" s="57">
        <v>17.7</v>
      </c>
      <c r="BF782" s="57">
        <v>9.6</v>
      </c>
      <c r="BG782" s="5">
        <v>48</v>
      </c>
      <c r="BH782" s="122" t="s">
        <v>3551</v>
      </c>
      <c r="BI782" s="51" t="s">
        <v>4217</v>
      </c>
      <c r="BJ782" s="83" t="s">
        <v>6357</v>
      </c>
      <c r="BK782" s="83" t="s">
        <v>4233</v>
      </c>
      <c r="BL782" s="83" t="s">
        <v>5150</v>
      </c>
      <c r="BM782" s="83" t="s">
        <v>2887</v>
      </c>
      <c r="BN782" s="83" t="s">
        <v>4510</v>
      </c>
      <c r="BO782" s="83" t="s">
        <v>5816</v>
      </c>
      <c r="BP782" s="83" t="s">
        <v>6356</v>
      </c>
      <c r="BQ782" s="83"/>
      <c r="BR782" s="83"/>
      <c r="BS782" s="83"/>
      <c r="BT782" s="351" t="s">
        <v>6573</v>
      </c>
      <c r="BU782" s="425" t="s">
        <v>6575</v>
      </c>
      <c r="BV782" s="351" t="s">
        <v>6576</v>
      </c>
      <c r="BW782" s="425" t="s">
        <v>6577</v>
      </c>
      <c r="BX782" s="96" t="str">
        <f t="shared" si="138"/>
        <v>MR414 Bead Grip, 15x7, 4+3/+13mm Offset, 4x136, 106mm Centerbore, Matte Black</v>
      </c>
      <c r="BY782" s="83" t="s">
        <v>4044</v>
      </c>
      <c r="BZ782" s="83" t="s">
        <v>4045</v>
      </c>
      <c r="CA782" s="83" t="str">
        <f t="shared" si="130"/>
        <v>UTV (4XX)</v>
      </c>
    </row>
    <row r="783" spans="1:79" s="39" customFormat="1" ht="15" customHeight="1">
      <c r="A783" s="23">
        <f t="shared" si="137"/>
        <v>781</v>
      </c>
      <c r="B783" s="4" t="s">
        <v>84</v>
      </c>
      <c r="C783" s="105" t="s">
        <v>1089</v>
      </c>
      <c r="D783" s="5" t="s">
        <v>6297</v>
      </c>
      <c r="E783" s="94" t="str">
        <f>CONCATENATE(LEFT(D783,5),VLOOKUP(CONCATENATE(N783,"x",O783),'PART NUMBER GUIDE'!$B$9:$C$45,2,FALSE),VLOOKUP(CONCATENATE(P783, V783), 'PART NUMBER GUIDE'!$Q$6:$R$84, 2, FALSE),VLOOKUP(Y783,'PART NUMBER GUIDE'!$J$8:$K$37,2, FALSE),IF(U783="N/A",IF(ABS(S783)&lt;10,"0"&amp;ABS(S783),ABS(S783)),CONCATENATE(LEFT(U783,1),RIGHT(U783,1))), F783, G783)</f>
        <v>MR414570471243</v>
      </c>
      <c r="F783" s="93"/>
      <c r="G783" s="93"/>
      <c r="H783" s="81" t="s">
        <v>6307</v>
      </c>
      <c r="I783" s="356">
        <v>44596</v>
      </c>
      <c r="J783" s="87" t="s">
        <v>1265</v>
      </c>
      <c r="K783" s="400">
        <v>250.5</v>
      </c>
      <c r="L783" s="95">
        <f t="shared" si="128"/>
        <v>250.5</v>
      </c>
      <c r="M783" s="402"/>
      <c r="N783" s="5">
        <v>15</v>
      </c>
      <c r="O783" s="79">
        <v>7</v>
      </c>
      <c r="P783" s="105" t="str">
        <f t="shared" si="133"/>
        <v>4x136</v>
      </c>
      <c r="Q783" s="5">
        <v>4</v>
      </c>
      <c r="R783" s="5">
        <v>136</v>
      </c>
      <c r="S783" s="5">
        <v>13</v>
      </c>
      <c r="T783" s="18">
        <v>4.3</v>
      </c>
      <c r="U783" s="5" t="s">
        <v>189</v>
      </c>
      <c r="V783" s="18">
        <v>106</v>
      </c>
      <c r="W783" s="8">
        <v>14.57</v>
      </c>
      <c r="X783" s="52">
        <v>1600</v>
      </c>
      <c r="Y783" s="81" t="s">
        <v>6327</v>
      </c>
      <c r="Z783" s="81" t="s">
        <v>6328</v>
      </c>
      <c r="AA783" s="369" t="str">
        <f t="shared" si="134"/>
        <v>15x7, 4x136, 13 OS</v>
      </c>
      <c r="AB783" s="2" t="s">
        <v>4285</v>
      </c>
      <c r="AC783" s="92">
        <f>_xlfn.IFNA(VLOOKUP(AB783,ACCESSORIES!F:K,6,FALSE),"N/A")</f>
        <v>22</v>
      </c>
      <c r="AD783" s="89" t="s">
        <v>85</v>
      </c>
      <c r="AE783" s="89" t="s">
        <v>85</v>
      </c>
      <c r="AF783" s="89" t="s">
        <v>85</v>
      </c>
      <c r="AG783" s="89" t="s">
        <v>85</v>
      </c>
      <c r="AH783" s="9" t="str">
        <f>_xlfn.IFNA(VLOOKUP(AG783,ACCESSORIES!F:K,6,FALSE),"N/A")</f>
        <v>N/A</v>
      </c>
      <c r="AI783" s="83" t="s">
        <v>266</v>
      </c>
      <c r="AJ783" s="83" t="s">
        <v>85</v>
      </c>
      <c r="AK783" s="3" t="s">
        <v>85</v>
      </c>
      <c r="AL783" s="83" t="s">
        <v>85</v>
      </c>
      <c r="AM783" s="83">
        <v>14.1</v>
      </c>
      <c r="AN783" s="83">
        <v>180</v>
      </c>
      <c r="AO783" s="26">
        <v>3</v>
      </c>
      <c r="AP783" s="26">
        <v>5</v>
      </c>
      <c r="AQ783" s="26">
        <v>11</v>
      </c>
      <c r="AR783" s="26">
        <v>12</v>
      </c>
      <c r="AS783" s="26">
        <v>180</v>
      </c>
      <c r="AT783" s="26">
        <v>173</v>
      </c>
      <c r="AU783" s="86">
        <v>104</v>
      </c>
      <c r="AV783" s="55">
        <v>48</v>
      </c>
      <c r="AW783" s="55">
        <v>48</v>
      </c>
      <c r="AX783" s="55">
        <v>30</v>
      </c>
      <c r="AY783" s="3" t="s">
        <v>85</v>
      </c>
      <c r="AZ783" s="104" t="str">
        <f>_xlfn.IFNA(VLOOKUP(AY783,ACCESSORIES!F:K,6,FALSE),"N/A")</f>
        <v>N/A</v>
      </c>
      <c r="BA783" s="3" t="s">
        <v>85</v>
      </c>
      <c r="BB783" s="104" t="str">
        <f>_xlfn.IFNA(VLOOKUP(BA783,ACCESSORIES!F:K,6,FALSE),"N/A")</f>
        <v>N/A</v>
      </c>
      <c r="BC783" s="79">
        <v>18.57</v>
      </c>
      <c r="BD783" s="57">
        <v>17.7</v>
      </c>
      <c r="BE783" s="57">
        <v>17.7</v>
      </c>
      <c r="BF783" s="57">
        <v>9.6</v>
      </c>
      <c r="BG783" s="5">
        <v>48</v>
      </c>
      <c r="BH783" s="122" t="s">
        <v>3551</v>
      </c>
      <c r="BI783" s="51" t="s">
        <v>4217</v>
      </c>
      <c r="BJ783" s="83" t="s">
        <v>6357</v>
      </c>
      <c r="BK783" s="83" t="s">
        <v>4233</v>
      </c>
      <c r="BL783" s="83" t="s">
        <v>5150</v>
      </c>
      <c r="BM783" s="83" t="s">
        <v>2887</v>
      </c>
      <c r="BN783" s="83" t="s">
        <v>4510</v>
      </c>
      <c r="BO783" s="83" t="s">
        <v>5816</v>
      </c>
      <c r="BP783" s="83" t="s">
        <v>6356</v>
      </c>
      <c r="BQ783" s="83"/>
      <c r="BR783" s="83"/>
      <c r="BS783" s="83"/>
      <c r="BT783" s="351" t="s">
        <v>6570</v>
      </c>
      <c r="BU783" s="425" t="s">
        <v>6569</v>
      </c>
      <c r="BV783" s="351" t="s">
        <v>6571</v>
      </c>
      <c r="BW783" s="425" t="s">
        <v>6572</v>
      </c>
      <c r="BX783" s="96" t="str">
        <f t="shared" si="138"/>
        <v>MR414 Bead Grip, 15x7, 4+3/+13mm Offset, 4x136, 106mm Centerbore, Graphite</v>
      </c>
      <c r="BY783" s="83" t="s">
        <v>4044</v>
      </c>
      <c r="BZ783" s="83" t="s">
        <v>4045</v>
      </c>
      <c r="CA783" s="83" t="str">
        <f t="shared" si="130"/>
        <v>UTV (4XX)</v>
      </c>
    </row>
    <row r="784" spans="1:79" s="39" customFormat="1" ht="15" customHeight="1">
      <c r="A784" s="23">
        <f t="shared" si="137"/>
        <v>782</v>
      </c>
      <c r="B784" s="4" t="s">
        <v>84</v>
      </c>
      <c r="C784" s="105" t="s">
        <v>1089</v>
      </c>
      <c r="D784" s="5" t="s">
        <v>6297</v>
      </c>
      <c r="E784" s="94" t="str">
        <f>CONCATENATE(LEFT(D784,5),VLOOKUP(CONCATENATE(N784,"x",O784),'PART NUMBER GUIDE'!$B$9:$C$45,2,FALSE),VLOOKUP(CONCATENATE(P784, V784), 'PART NUMBER GUIDE'!$Q$6:$R$84, 2, FALSE),VLOOKUP(Y784,'PART NUMBER GUIDE'!$J$8:$K$37,2, FALSE),IF(U784="N/A",IF(ABS(S784)&lt;10,"0"&amp;ABS(S784),ABS(S784)),CONCATENATE(LEFT(U784,1),RIGHT(U784,1))), F784, G784)</f>
        <v>MR41457046543</v>
      </c>
      <c r="F784" s="93"/>
      <c r="G784" s="93"/>
      <c r="H784" s="81" t="s">
        <v>6308</v>
      </c>
      <c r="I784" s="356">
        <v>44596</v>
      </c>
      <c r="J784" s="87" t="s">
        <v>1265</v>
      </c>
      <c r="K784" s="400">
        <v>250.5</v>
      </c>
      <c r="L784" s="95">
        <f t="shared" si="128"/>
        <v>250.5</v>
      </c>
      <c r="M784" s="402"/>
      <c r="N784" s="5">
        <v>15</v>
      </c>
      <c r="O784" s="79">
        <v>7</v>
      </c>
      <c r="P784" s="105" t="str">
        <f t="shared" si="133"/>
        <v>4x156</v>
      </c>
      <c r="Q784" s="5">
        <v>4</v>
      </c>
      <c r="R784" s="5">
        <v>156</v>
      </c>
      <c r="S784" s="5">
        <v>13</v>
      </c>
      <c r="T784" s="18">
        <v>4.3</v>
      </c>
      <c r="U784" s="5" t="s">
        <v>189</v>
      </c>
      <c r="V784" s="18">
        <v>132</v>
      </c>
      <c r="W784" s="8">
        <v>13.91</v>
      </c>
      <c r="X784" s="52">
        <v>1600</v>
      </c>
      <c r="Y784" s="81" t="s">
        <v>2309</v>
      </c>
      <c r="Z784" s="81" t="s">
        <v>3002</v>
      </c>
      <c r="AA784" s="369" t="str">
        <f t="shared" si="134"/>
        <v>15x7, 4x156, 13 OS</v>
      </c>
      <c r="AB784" s="2" t="s">
        <v>4282</v>
      </c>
      <c r="AC784" s="92">
        <f>_xlfn.IFNA(VLOOKUP(AB784,ACCESSORIES!F:K,6,FALSE),"N/A")</f>
        <v>22</v>
      </c>
      <c r="AD784" s="89" t="s">
        <v>85</v>
      </c>
      <c r="AE784" s="89" t="s">
        <v>85</v>
      </c>
      <c r="AF784" s="89" t="s">
        <v>85</v>
      </c>
      <c r="AG784" s="89" t="s">
        <v>85</v>
      </c>
      <c r="AH784" s="9" t="str">
        <f>_xlfn.IFNA(VLOOKUP(AG784,ACCESSORIES!F:K,6,FALSE),"N/A")</f>
        <v>N/A</v>
      </c>
      <c r="AI784" s="83" t="s">
        <v>266</v>
      </c>
      <c r="AJ784" s="83" t="s">
        <v>85</v>
      </c>
      <c r="AK784" s="3" t="s">
        <v>85</v>
      </c>
      <c r="AL784" s="83" t="s">
        <v>85</v>
      </c>
      <c r="AM784" s="83">
        <v>14.1</v>
      </c>
      <c r="AN784" s="83">
        <v>180</v>
      </c>
      <c r="AO784" s="26">
        <v>3</v>
      </c>
      <c r="AP784" s="26">
        <v>5</v>
      </c>
      <c r="AQ784" s="26">
        <v>11</v>
      </c>
      <c r="AR784" s="26">
        <v>12</v>
      </c>
      <c r="AS784" s="26">
        <v>180</v>
      </c>
      <c r="AT784" s="26">
        <v>173</v>
      </c>
      <c r="AU784" s="86">
        <v>125</v>
      </c>
      <c r="AV784" s="55">
        <v>47</v>
      </c>
      <c r="AW784" s="55">
        <v>47</v>
      </c>
      <c r="AX784" s="55">
        <v>30</v>
      </c>
      <c r="AY784" s="3" t="s">
        <v>85</v>
      </c>
      <c r="AZ784" s="104" t="str">
        <f>_xlfn.IFNA(VLOOKUP(AY784,ACCESSORIES!F:K,6,FALSE),"N/A")</f>
        <v>N/A</v>
      </c>
      <c r="BA784" s="3" t="s">
        <v>85</v>
      </c>
      <c r="BB784" s="104" t="str">
        <f>_xlfn.IFNA(VLOOKUP(BA784,ACCESSORIES!F:K,6,FALSE),"N/A")</f>
        <v>N/A</v>
      </c>
      <c r="BC784" s="79">
        <v>17.91</v>
      </c>
      <c r="BD784" s="57">
        <v>17.7</v>
      </c>
      <c r="BE784" s="57">
        <v>17.7</v>
      </c>
      <c r="BF784" s="57">
        <v>9.6</v>
      </c>
      <c r="BG784" s="5">
        <v>48</v>
      </c>
      <c r="BH784" s="122" t="s">
        <v>3551</v>
      </c>
      <c r="BI784" s="51" t="s">
        <v>4217</v>
      </c>
      <c r="BJ784" s="83" t="s">
        <v>6357</v>
      </c>
      <c r="BK784" s="83" t="s">
        <v>4233</v>
      </c>
      <c r="BL784" s="83" t="s">
        <v>5150</v>
      </c>
      <c r="BM784" s="83" t="s">
        <v>2887</v>
      </c>
      <c r="BN784" s="83" t="s">
        <v>4510</v>
      </c>
      <c r="BO784" s="83" t="s">
        <v>5816</v>
      </c>
      <c r="BP784" s="83" t="s">
        <v>6356</v>
      </c>
      <c r="BQ784" s="83"/>
      <c r="BR784" s="83"/>
      <c r="BS784" s="83"/>
      <c r="BT784" s="351" t="s">
        <v>6573</v>
      </c>
      <c r="BU784" s="425" t="s">
        <v>6575</v>
      </c>
      <c r="BV784" s="351" t="s">
        <v>6576</v>
      </c>
      <c r="BW784" s="425" t="s">
        <v>6577</v>
      </c>
      <c r="BX784" s="96" t="str">
        <f t="shared" si="138"/>
        <v>MR414 Bead Grip, 15x7, 4+3/+13mm Offset, 4x156, 132mm Centerbore, Matte Black</v>
      </c>
      <c r="BY784" s="83" t="s">
        <v>4044</v>
      </c>
      <c r="BZ784" s="83" t="s">
        <v>4045</v>
      </c>
      <c r="CA784" s="83" t="str">
        <f t="shared" si="130"/>
        <v>UTV (4XX)</v>
      </c>
    </row>
    <row r="785" spans="1:79" s="39" customFormat="1" ht="15" customHeight="1">
      <c r="A785" s="23">
        <f t="shared" si="137"/>
        <v>783</v>
      </c>
      <c r="B785" s="4" t="s">
        <v>84</v>
      </c>
      <c r="C785" s="105" t="s">
        <v>1089</v>
      </c>
      <c r="D785" s="5" t="s">
        <v>6297</v>
      </c>
      <c r="E785" s="94" t="str">
        <f>CONCATENATE(LEFT(D785,5),VLOOKUP(CONCATENATE(N785,"x",O785),'PART NUMBER GUIDE'!$B$9:$C$45,2,FALSE),VLOOKUP(CONCATENATE(P785, V785), 'PART NUMBER GUIDE'!$Q$6:$R$84, 2, FALSE),VLOOKUP(Y785,'PART NUMBER GUIDE'!$J$8:$K$37,2, FALSE),IF(U785="N/A",IF(ABS(S785)&lt;10,"0"&amp;ABS(S785),ABS(S785)),CONCATENATE(LEFT(U785,1),RIGHT(U785,1))), F785, G785)</f>
        <v>MR414570461243</v>
      </c>
      <c r="F785" s="93"/>
      <c r="G785" s="93"/>
      <c r="H785" s="81" t="s">
        <v>6309</v>
      </c>
      <c r="I785" s="356">
        <v>44596</v>
      </c>
      <c r="J785" s="87" t="s">
        <v>1265</v>
      </c>
      <c r="K785" s="400">
        <v>250.5</v>
      </c>
      <c r="L785" s="95">
        <f t="shared" si="128"/>
        <v>250.5</v>
      </c>
      <c r="M785" s="402"/>
      <c r="N785" s="5">
        <v>15</v>
      </c>
      <c r="O785" s="79">
        <v>7</v>
      </c>
      <c r="P785" s="105" t="str">
        <f t="shared" si="133"/>
        <v>4x156</v>
      </c>
      <c r="Q785" s="5">
        <v>4</v>
      </c>
      <c r="R785" s="5">
        <v>156</v>
      </c>
      <c r="S785" s="5">
        <v>13</v>
      </c>
      <c r="T785" s="18">
        <v>4.3</v>
      </c>
      <c r="U785" s="5" t="s">
        <v>189</v>
      </c>
      <c r="V785" s="18">
        <v>132</v>
      </c>
      <c r="W785" s="8">
        <v>13.91</v>
      </c>
      <c r="X785" s="52">
        <v>1600</v>
      </c>
      <c r="Y785" s="81" t="s">
        <v>6327</v>
      </c>
      <c r="Z785" s="81" t="s">
        <v>6328</v>
      </c>
      <c r="AA785" s="369" t="str">
        <f t="shared" si="134"/>
        <v>15x7, 4x156, 13 OS</v>
      </c>
      <c r="AB785" s="2" t="s">
        <v>4282</v>
      </c>
      <c r="AC785" s="92">
        <f>_xlfn.IFNA(VLOOKUP(AB785,ACCESSORIES!F:K,6,FALSE),"N/A")</f>
        <v>22</v>
      </c>
      <c r="AD785" s="89" t="s">
        <v>85</v>
      </c>
      <c r="AE785" s="89" t="s">
        <v>85</v>
      </c>
      <c r="AF785" s="89" t="s">
        <v>85</v>
      </c>
      <c r="AG785" s="89" t="s">
        <v>85</v>
      </c>
      <c r="AH785" s="9" t="str">
        <f>_xlfn.IFNA(VLOOKUP(AG785,ACCESSORIES!F:K,6,FALSE),"N/A")</f>
        <v>N/A</v>
      </c>
      <c r="AI785" s="83" t="s">
        <v>266</v>
      </c>
      <c r="AJ785" s="83" t="s">
        <v>85</v>
      </c>
      <c r="AK785" s="3" t="s">
        <v>85</v>
      </c>
      <c r="AL785" s="83" t="s">
        <v>85</v>
      </c>
      <c r="AM785" s="83">
        <v>14.1</v>
      </c>
      <c r="AN785" s="83">
        <v>180</v>
      </c>
      <c r="AO785" s="26">
        <v>3</v>
      </c>
      <c r="AP785" s="26">
        <v>5</v>
      </c>
      <c r="AQ785" s="26">
        <v>11</v>
      </c>
      <c r="AR785" s="26">
        <v>12</v>
      </c>
      <c r="AS785" s="26">
        <v>180</v>
      </c>
      <c r="AT785" s="26">
        <v>173</v>
      </c>
      <c r="AU785" s="86">
        <v>125</v>
      </c>
      <c r="AV785" s="55">
        <v>47</v>
      </c>
      <c r="AW785" s="55">
        <v>47</v>
      </c>
      <c r="AX785" s="55">
        <v>30</v>
      </c>
      <c r="AY785" s="3" t="s">
        <v>85</v>
      </c>
      <c r="AZ785" s="104" t="str">
        <f>_xlfn.IFNA(VLOOKUP(AY785,ACCESSORIES!F:K,6,FALSE),"N/A")</f>
        <v>N/A</v>
      </c>
      <c r="BA785" s="3" t="s">
        <v>85</v>
      </c>
      <c r="BB785" s="104" t="str">
        <f>_xlfn.IFNA(VLOOKUP(BA785,ACCESSORIES!F:K,6,FALSE),"N/A")</f>
        <v>N/A</v>
      </c>
      <c r="BC785" s="79">
        <v>17.91</v>
      </c>
      <c r="BD785" s="57">
        <v>17.7</v>
      </c>
      <c r="BE785" s="57">
        <v>17.7</v>
      </c>
      <c r="BF785" s="57">
        <v>9.6</v>
      </c>
      <c r="BG785" s="5">
        <v>48</v>
      </c>
      <c r="BH785" s="122" t="s">
        <v>3551</v>
      </c>
      <c r="BI785" s="51" t="s">
        <v>4217</v>
      </c>
      <c r="BJ785" s="83" t="s">
        <v>6357</v>
      </c>
      <c r="BK785" s="83" t="s">
        <v>4233</v>
      </c>
      <c r="BL785" s="83" t="s">
        <v>5150</v>
      </c>
      <c r="BM785" s="83" t="s">
        <v>2887</v>
      </c>
      <c r="BN785" s="83" t="s">
        <v>4510</v>
      </c>
      <c r="BO785" s="83" t="s">
        <v>5816</v>
      </c>
      <c r="BP785" s="83" t="s">
        <v>6356</v>
      </c>
      <c r="BQ785" s="83"/>
      <c r="BR785" s="83"/>
      <c r="BS785" s="83"/>
      <c r="BT785" s="351" t="s">
        <v>6570</v>
      </c>
      <c r="BU785" s="425" t="s">
        <v>6569</v>
      </c>
      <c r="BV785" s="351" t="s">
        <v>6571</v>
      </c>
      <c r="BW785" s="425" t="s">
        <v>6572</v>
      </c>
      <c r="BX785" s="96" t="str">
        <f t="shared" si="138"/>
        <v>MR414 Bead Grip, 15x7, 4+3/+13mm Offset, 4x156, 132mm Centerbore, Graphite</v>
      </c>
      <c r="BY785" s="83" t="s">
        <v>4044</v>
      </c>
      <c r="BZ785" s="83" t="s">
        <v>4045</v>
      </c>
      <c r="CA785" s="83" t="str">
        <f t="shared" si="130"/>
        <v>UTV (4XX)</v>
      </c>
    </row>
    <row r="786" spans="1:79" s="39" customFormat="1" ht="15" customHeight="1">
      <c r="A786" s="23">
        <f t="shared" si="137"/>
        <v>784</v>
      </c>
      <c r="B786" s="4" t="s">
        <v>84</v>
      </c>
      <c r="C786" s="105" t="s">
        <v>1089</v>
      </c>
      <c r="D786" s="5" t="s">
        <v>6297</v>
      </c>
      <c r="E786" s="94" t="str">
        <f>CONCATENATE(LEFT(D786,5),VLOOKUP(CONCATENATE(N786,"x",O786),'PART NUMBER GUIDE'!$B$9:$C$45,2,FALSE),VLOOKUP(CONCATENATE(P786, V786), 'PART NUMBER GUIDE'!$Q$6:$R$84, 2, FALSE),VLOOKUP(Y786,'PART NUMBER GUIDE'!$J$8:$K$37,2, FALSE),IF(U786="N/A",IF(ABS(S786)&lt;10,"0"&amp;ABS(S786),ABS(S786)),CONCATENATE(LEFT(U786,1),RIGHT(U786,1))), F786, G786)</f>
        <v>MR41457012543</v>
      </c>
      <c r="F786" s="93"/>
      <c r="G786" s="93"/>
      <c r="H786" s="81" t="s">
        <v>6310</v>
      </c>
      <c r="I786" s="356">
        <v>44596</v>
      </c>
      <c r="J786" s="87" t="s">
        <v>1265</v>
      </c>
      <c r="K786" s="400">
        <v>250.5</v>
      </c>
      <c r="L786" s="95">
        <f t="shared" si="128"/>
        <v>250.5</v>
      </c>
      <c r="M786" s="402"/>
      <c r="N786" s="5">
        <v>15</v>
      </c>
      <c r="O786" s="79">
        <v>7</v>
      </c>
      <c r="P786" s="105" t="str">
        <f t="shared" si="133"/>
        <v>5x4.5</v>
      </c>
      <c r="Q786" s="5">
        <v>5</v>
      </c>
      <c r="R786" s="5">
        <v>4.5</v>
      </c>
      <c r="S786" s="5">
        <v>13</v>
      </c>
      <c r="T786" s="18">
        <v>4.3</v>
      </c>
      <c r="U786" s="5" t="s">
        <v>189</v>
      </c>
      <c r="V786" s="18">
        <v>76</v>
      </c>
      <c r="W786" s="8">
        <v>15.03</v>
      </c>
      <c r="X786" s="52">
        <v>1600</v>
      </c>
      <c r="Y786" s="81" t="s">
        <v>2309</v>
      </c>
      <c r="Z786" s="81" t="s">
        <v>3002</v>
      </c>
      <c r="AA786" s="369" t="str">
        <f t="shared" si="134"/>
        <v>15x7, 5x4.5, 13 OS</v>
      </c>
      <c r="AB786" s="2" t="s">
        <v>4279</v>
      </c>
      <c r="AC786" s="92">
        <f>_xlfn.IFNA(VLOOKUP(AB786,ACCESSORIES!F:K,6,FALSE),"N/A")</f>
        <v>22</v>
      </c>
      <c r="AD786" s="89" t="s">
        <v>85</v>
      </c>
      <c r="AE786" s="89" t="s">
        <v>85</v>
      </c>
      <c r="AF786" s="89" t="s">
        <v>85</v>
      </c>
      <c r="AG786" s="89" t="s">
        <v>85</v>
      </c>
      <c r="AH786" s="9" t="str">
        <f>_xlfn.IFNA(VLOOKUP(AG786,ACCESSORIES!F:K,6,FALSE),"N/A")</f>
        <v>N/A</v>
      </c>
      <c r="AI786" s="83" t="s">
        <v>266</v>
      </c>
      <c r="AJ786" s="83" t="s">
        <v>85</v>
      </c>
      <c r="AK786" s="3" t="s">
        <v>85</v>
      </c>
      <c r="AL786" s="83" t="s">
        <v>85</v>
      </c>
      <c r="AM786" s="83">
        <v>14.1</v>
      </c>
      <c r="AN786" s="83">
        <v>180</v>
      </c>
      <c r="AO786" s="26">
        <v>3</v>
      </c>
      <c r="AP786" s="26">
        <v>5</v>
      </c>
      <c r="AQ786" s="26">
        <v>11</v>
      </c>
      <c r="AR786" s="26">
        <v>12</v>
      </c>
      <c r="AS786" s="26">
        <v>180</v>
      </c>
      <c r="AT786" s="26">
        <v>173</v>
      </c>
      <c r="AU786" s="86">
        <v>76</v>
      </c>
      <c r="AV786" s="55">
        <v>29</v>
      </c>
      <c r="AW786" s="55">
        <v>29</v>
      </c>
      <c r="AX786" s="55">
        <v>30</v>
      </c>
      <c r="AY786" s="3" t="s">
        <v>85</v>
      </c>
      <c r="AZ786" s="104" t="str">
        <f>_xlfn.IFNA(VLOOKUP(AY786,ACCESSORIES!F:K,6,FALSE),"N/A")</f>
        <v>N/A</v>
      </c>
      <c r="BA786" s="3" t="s">
        <v>85</v>
      </c>
      <c r="BB786" s="104" t="str">
        <f>_xlfn.IFNA(VLOOKUP(BA786,ACCESSORIES!F:K,6,FALSE),"N/A")</f>
        <v>N/A</v>
      </c>
      <c r="BC786" s="79">
        <v>18.89</v>
      </c>
      <c r="BD786" s="57">
        <v>17.7</v>
      </c>
      <c r="BE786" s="57">
        <v>17.7</v>
      </c>
      <c r="BF786" s="57">
        <v>9.6</v>
      </c>
      <c r="BG786" s="5">
        <v>48</v>
      </c>
      <c r="BH786" s="122" t="s">
        <v>3551</v>
      </c>
      <c r="BI786" s="51" t="s">
        <v>4217</v>
      </c>
      <c r="BJ786" s="83" t="s">
        <v>6357</v>
      </c>
      <c r="BK786" s="83" t="s">
        <v>4233</v>
      </c>
      <c r="BL786" s="83" t="s">
        <v>5150</v>
      </c>
      <c r="BM786" s="83" t="s">
        <v>2887</v>
      </c>
      <c r="BN786" s="83" t="s">
        <v>4510</v>
      </c>
      <c r="BO786" s="83" t="s">
        <v>5816</v>
      </c>
      <c r="BP786" s="83" t="s">
        <v>6356</v>
      </c>
      <c r="BQ786" s="83"/>
      <c r="BR786" s="83"/>
      <c r="BS786" s="83"/>
      <c r="BT786" s="351" t="s">
        <v>6574</v>
      </c>
      <c r="BU786" s="425" t="s">
        <v>6578</v>
      </c>
      <c r="BV786" s="351" t="s">
        <v>6579</v>
      </c>
      <c r="BW786" s="425" t="s">
        <v>6580</v>
      </c>
      <c r="BX786" s="96" t="str">
        <f t="shared" si="138"/>
        <v>MR414 Bead Grip, 15x7, 4+3/+13mm Offset, 5x4.5, 76mm Centerbore, Matte Black</v>
      </c>
      <c r="BY786" s="83" t="s">
        <v>4044</v>
      </c>
      <c r="BZ786" s="83" t="s">
        <v>4045</v>
      </c>
      <c r="CA786" s="83" t="str">
        <f t="shared" si="130"/>
        <v>UTV (4XX)</v>
      </c>
    </row>
    <row r="787" spans="1:79" s="39" customFormat="1" ht="15" customHeight="1">
      <c r="A787" s="23">
        <f t="shared" si="137"/>
        <v>785</v>
      </c>
      <c r="B787" s="4" t="s">
        <v>84</v>
      </c>
      <c r="C787" s="105" t="s">
        <v>1089</v>
      </c>
      <c r="D787" s="5" t="s">
        <v>6297</v>
      </c>
      <c r="E787" s="94" t="str">
        <f>CONCATENATE(LEFT(D787,5),VLOOKUP(CONCATENATE(N787,"x",O787),'PART NUMBER GUIDE'!$B$9:$C$45,2,FALSE),VLOOKUP(CONCATENATE(P787, V787), 'PART NUMBER GUIDE'!$Q$6:$R$84, 2, FALSE),VLOOKUP(Y787,'PART NUMBER GUIDE'!$J$8:$K$37,2, FALSE),IF(U787="N/A",IF(ABS(S787)&lt;10,"0"&amp;ABS(S787),ABS(S787)),CONCATENATE(LEFT(U787,1),RIGHT(U787,1))), F787, G787)</f>
        <v>MR414570121243</v>
      </c>
      <c r="F787" s="93"/>
      <c r="G787" s="93"/>
      <c r="H787" s="81" t="s">
        <v>6311</v>
      </c>
      <c r="I787" s="356">
        <v>44596</v>
      </c>
      <c r="J787" s="87" t="s">
        <v>1265</v>
      </c>
      <c r="K787" s="400">
        <v>250.5</v>
      </c>
      <c r="L787" s="95">
        <f t="shared" si="128"/>
        <v>250.5</v>
      </c>
      <c r="M787" s="402"/>
      <c r="N787" s="5">
        <v>15</v>
      </c>
      <c r="O787" s="79">
        <v>7</v>
      </c>
      <c r="P787" s="105" t="str">
        <f t="shared" si="133"/>
        <v>5x4.5</v>
      </c>
      <c r="Q787" s="5">
        <v>5</v>
      </c>
      <c r="R787" s="5">
        <v>4.5</v>
      </c>
      <c r="S787" s="5">
        <v>13</v>
      </c>
      <c r="T787" s="18">
        <v>4.3</v>
      </c>
      <c r="U787" s="5" t="s">
        <v>189</v>
      </c>
      <c r="V787" s="18">
        <v>76</v>
      </c>
      <c r="W787" s="8">
        <v>15.14</v>
      </c>
      <c r="X787" s="52">
        <v>1600</v>
      </c>
      <c r="Y787" s="81" t="s">
        <v>6327</v>
      </c>
      <c r="Z787" s="81" t="s">
        <v>6328</v>
      </c>
      <c r="AA787" s="369" t="str">
        <f t="shared" si="134"/>
        <v>15x7, 5x4.5, 13 OS</v>
      </c>
      <c r="AB787" s="2" t="s">
        <v>4279</v>
      </c>
      <c r="AC787" s="92">
        <f>_xlfn.IFNA(VLOOKUP(AB787,ACCESSORIES!F:K,6,FALSE),"N/A")</f>
        <v>22</v>
      </c>
      <c r="AD787" s="89" t="s">
        <v>85</v>
      </c>
      <c r="AE787" s="89" t="s">
        <v>85</v>
      </c>
      <c r="AF787" s="89" t="s">
        <v>85</v>
      </c>
      <c r="AG787" s="89" t="s">
        <v>85</v>
      </c>
      <c r="AH787" s="9" t="str">
        <f>_xlfn.IFNA(VLOOKUP(AG787,ACCESSORIES!F:K,6,FALSE),"N/A")</f>
        <v>N/A</v>
      </c>
      <c r="AI787" s="83" t="s">
        <v>266</v>
      </c>
      <c r="AJ787" s="83" t="s">
        <v>85</v>
      </c>
      <c r="AK787" s="3" t="s">
        <v>85</v>
      </c>
      <c r="AL787" s="83" t="s">
        <v>85</v>
      </c>
      <c r="AM787" s="83">
        <v>14.1</v>
      </c>
      <c r="AN787" s="83">
        <v>180</v>
      </c>
      <c r="AO787" s="26">
        <v>3</v>
      </c>
      <c r="AP787" s="26">
        <v>5</v>
      </c>
      <c r="AQ787" s="26">
        <v>11</v>
      </c>
      <c r="AR787" s="26">
        <v>12</v>
      </c>
      <c r="AS787" s="26">
        <v>180</v>
      </c>
      <c r="AT787" s="26">
        <v>173</v>
      </c>
      <c r="AU787" s="86">
        <v>76</v>
      </c>
      <c r="AV787" s="55">
        <v>29</v>
      </c>
      <c r="AW787" s="55">
        <v>29</v>
      </c>
      <c r="AX787" s="55">
        <v>30</v>
      </c>
      <c r="AY787" s="3" t="s">
        <v>85</v>
      </c>
      <c r="AZ787" s="104" t="str">
        <f>_xlfn.IFNA(VLOOKUP(AY787,ACCESSORIES!F:K,6,FALSE),"N/A")</f>
        <v>N/A</v>
      </c>
      <c r="BA787" s="3" t="s">
        <v>85</v>
      </c>
      <c r="BB787" s="104" t="str">
        <f>_xlfn.IFNA(VLOOKUP(BA787,ACCESSORIES!F:K,6,FALSE),"N/A")</f>
        <v>N/A</v>
      </c>
      <c r="BC787" s="79">
        <v>18.78</v>
      </c>
      <c r="BD787" s="57">
        <v>17.7</v>
      </c>
      <c r="BE787" s="57">
        <v>17.7</v>
      </c>
      <c r="BF787" s="57">
        <v>9.6</v>
      </c>
      <c r="BG787" s="5">
        <v>48</v>
      </c>
      <c r="BH787" s="122" t="s">
        <v>3551</v>
      </c>
      <c r="BI787" s="51" t="s">
        <v>4217</v>
      </c>
      <c r="BJ787" s="83" t="s">
        <v>6357</v>
      </c>
      <c r="BK787" s="83" t="s">
        <v>4233</v>
      </c>
      <c r="BL787" s="83" t="s">
        <v>5150</v>
      </c>
      <c r="BM787" s="83" t="s">
        <v>2887</v>
      </c>
      <c r="BN787" s="83" t="s">
        <v>4510</v>
      </c>
      <c r="BO787" s="83" t="s">
        <v>5816</v>
      </c>
      <c r="BP787" s="83" t="s">
        <v>6356</v>
      </c>
      <c r="BQ787" s="83"/>
      <c r="BR787" s="83"/>
      <c r="BS787" s="83"/>
      <c r="BT787" s="351" t="s">
        <v>6582</v>
      </c>
      <c r="BU787" s="425" t="s">
        <v>6581</v>
      </c>
      <c r="BV787" s="351" t="s">
        <v>6583</v>
      </c>
      <c r="BW787" s="425" t="s">
        <v>6584</v>
      </c>
      <c r="BX787" s="96" t="str">
        <f t="shared" si="138"/>
        <v>MR414 Bead Grip, 15x7, 4+3/+13mm Offset, 5x4.5, 76mm Centerbore, Graphite</v>
      </c>
      <c r="BY787" s="83" t="s">
        <v>4044</v>
      </c>
      <c r="BZ787" s="83" t="s">
        <v>4045</v>
      </c>
      <c r="CA787" s="83" t="str">
        <f t="shared" si="130"/>
        <v>UTV (4XX)</v>
      </c>
    </row>
    <row r="788" spans="1:79" s="39" customFormat="1" ht="15" customHeight="1">
      <c r="A788" s="23">
        <f t="shared" si="137"/>
        <v>786</v>
      </c>
      <c r="B788" s="4" t="s">
        <v>84</v>
      </c>
      <c r="C788" s="105" t="s">
        <v>1089</v>
      </c>
      <c r="D788" s="5" t="s">
        <v>6297</v>
      </c>
      <c r="E788" s="94" t="str">
        <f>CONCATENATE(LEFT(D788,5),VLOOKUP(CONCATENATE(N788,"x",O788),'PART NUMBER GUIDE'!$B$9:$C$45,2,FALSE),VLOOKUP(CONCATENATE(P788, V788), 'PART NUMBER GUIDE'!$Q$6:$R$84, 2, FALSE),VLOOKUP(Y788,'PART NUMBER GUIDE'!$J$8:$K$37,2, FALSE),IF(U788="N/A",IF(ABS(S788)&lt;10,"0"&amp;ABS(S788),ABS(S788)),CONCATENATE(LEFT(U788,1),RIGHT(U788,1))), F788, G788)</f>
        <v>MR41457047552</v>
      </c>
      <c r="F788" s="93"/>
      <c r="G788" s="93"/>
      <c r="H788" s="81" t="s">
        <v>6312</v>
      </c>
      <c r="I788" s="356">
        <v>44596</v>
      </c>
      <c r="J788" s="87" t="s">
        <v>1265</v>
      </c>
      <c r="K788" s="400">
        <v>250.5</v>
      </c>
      <c r="L788" s="95">
        <f t="shared" si="128"/>
        <v>250.5</v>
      </c>
      <c r="M788" s="402"/>
      <c r="N788" s="5">
        <v>15</v>
      </c>
      <c r="O788" s="79">
        <v>7</v>
      </c>
      <c r="P788" s="105" t="str">
        <f t="shared" si="133"/>
        <v>4x136</v>
      </c>
      <c r="Q788" s="5">
        <v>4</v>
      </c>
      <c r="R788" s="5">
        <v>136</v>
      </c>
      <c r="S788" s="5">
        <v>38</v>
      </c>
      <c r="T788" s="18">
        <v>5.33</v>
      </c>
      <c r="U788" s="5" t="s">
        <v>186</v>
      </c>
      <c r="V788" s="18">
        <v>106</v>
      </c>
      <c r="W788" s="8">
        <v>17.13</v>
      </c>
      <c r="X788" s="52">
        <v>1600</v>
      </c>
      <c r="Y788" s="81" t="s">
        <v>2309</v>
      </c>
      <c r="Z788" s="81" t="s">
        <v>3002</v>
      </c>
      <c r="AA788" s="369" t="str">
        <f t="shared" si="134"/>
        <v>15x7, 4x136, 38 OS</v>
      </c>
      <c r="AB788" s="2" t="s">
        <v>4285</v>
      </c>
      <c r="AC788" s="92">
        <f>_xlfn.IFNA(VLOOKUP(AB788,ACCESSORIES!F:K,6,FALSE),"N/A")</f>
        <v>22</v>
      </c>
      <c r="AD788" s="89" t="s">
        <v>85</v>
      </c>
      <c r="AE788" s="89" t="s">
        <v>85</v>
      </c>
      <c r="AF788" s="89" t="s">
        <v>85</v>
      </c>
      <c r="AG788" s="89" t="s">
        <v>85</v>
      </c>
      <c r="AH788" s="9" t="str">
        <f>_xlfn.IFNA(VLOOKUP(AG788,ACCESSORIES!F:K,6,FALSE),"N/A")</f>
        <v>N/A</v>
      </c>
      <c r="AI788" s="83" t="s">
        <v>266</v>
      </c>
      <c r="AJ788" s="83" t="s">
        <v>85</v>
      </c>
      <c r="AK788" s="3" t="s">
        <v>85</v>
      </c>
      <c r="AL788" s="83" t="s">
        <v>85</v>
      </c>
      <c r="AM788" s="83">
        <v>14.1</v>
      </c>
      <c r="AN788" s="83">
        <v>180</v>
      </c>
      <c r="AO788" s="26">
        <v>3</v>
      </c>
      <c r="AP788" s="26">
        <v>5</v>
      </c>
      <c r="AQ788" s="26">
        <v>10</v>
      </c>
      <c r="AR788" s="26">
        <v>9</v>
      </c>
      <c r="AS788" s="26">
        <v>180</v>
      </c>
      <c r="AT788" s="26">
        <v>168</v>
      </c>
      <c r="AU788" s="86">
        <v>104</v>
      </c>
      <c r="AV788" s="55">
        <v>48</v>
      </c>
      <c r="AW788" s="55">
        <v>48</v>
      </c>
      <c r="AX788" s="55">
        <v>20</v>
      </c>
      <c r="AY788" s="3" t="s">
        <v>85</v>
      </c>
      <c r="AZ788" s="104" t="str">
        <f>_xlfn.IFNA(VLOOKUP(AY788,ACCESSORIES!F:K,6,FALSE),"N/A")</f>
        <v>N/A</v>
      </c>
      <c r="BA788" s="3" t="s">
        <v>85</v>
      </c>
      <c r="BB788" s="104" t="str">
        <f>_xlfn.IFNA(VLOOKUP(BA788,ACCESSORIES!F:K,6,FALSE),"N/A")</f>
        <v>N/A</v>
      </c>
      <c r="BC788" s="79">
        <v>21.129919999999998</v>
      </c>
      <c r="BD788" s="57">
        <v>17.7</v>
      </c>
      <c r="BE788" s="57">
        <v>17.7</v>
      </c>
      <c r="BF788" s="57">
        <v>9.6</v>
      </c>
      <c r="BG788" s="5">
        <v>48</v>
      </c>
      <c r="BH788" s="122" t="s">
        <v>3551</v>
      </c>
      <c r="BI788" s="51" t="s">
        <v>4217</v>
      </c>
      <c r="BJ788" s="83" t="s">
        <v>6357</v>
      </c>
      <c r="BK788" s="83" t="s">
        <v>4233</v>
      </c>
      <c r="BL788" s="83" t="s">
        <v>5150</v>
      </c>
      <c r="BM788" s="83" t="s">
        <v>2887</v>
      </c>
      <c r="BN788" s="83" t="s">
        <v>4510</v>
      </c>
      <c r="BO788" s="83" t="s">
        <v>5816</v>
      </c>
      <c r="BP788" s="83" t="s">
        <v>6356</v>
      </c>
      <c r="BQ788" s="83"/>
      <c r="BR788" s="83"/>
      <c r="BS788" s="83"/>
      <c r="BT788" s="351" t="s">
        <v>6573</v>
      </c>
      <c r="BU788" s="425" t="s">
        <v>6575</v>
      </c>
      <c r="BV788" s="351" t="s">
        <v>6576</v>
      </c>
      <c r="BW788" s="425" t="s">
        <v>6577</v>
      </c>
      <c r="BX788" s="96" t="str">
        <f t="shared" si="138"/>
        <v>MR414 Bead Grip, 15x7, 5+2/+38mm Offset, 4x136, 106mm Centerbore, Matte Black</v>
      </c>
      <c r="BY788" s="83" t="s">
        <v>4044</v>
      </c>
      <c r="BZ788" s="83" t="s">
        <v>4045</v>
      </c>
      <c r="CA788" s="83" t="str">
        <f t="shared" si="130"/>
        <v>UTV (4XX)</v>
      </c>
    </row>
    <row r="789" spans="1:79" s="39" customFormat="1" ht="15" customHeight="1">
      <c r="A789" s="23">
        <f t="shared" si="137"/>
        <v>787</v>
      </c>
      <c r="B789" s="4" t="s">
        <v>84</v>
      </c>
      <c r="C789" s="105" t="s">
        <v>1089</v>
      </c>
      <c r="D789" s="5" t="s">
        <v>6297</v>
      </c>
      <c r="E789" s="94" t="str">
        <f>CONCATENATE(LEFT(D789,5),VLOOKUP(CONCATENATE(N789,"x",O789),'PART NUMBER GUIDE'!$B$9:$C$45,2,FALSE),VLOOKUP(CONCATENATE(P789, V789), 'PART NUMBER GUIDE'!$Q$6:$R$84, 2, FALSE),VLOOKUP(Y789,'PART NUMBER GUIDE'!$J$8:$K$37,2, FALSE),IF(U789="N/A",IF(ABS(S789)&lt;10,"0"&amp;ABS(S789),ABS(S789)),CONCATENATE(LEFT(U789,1),RIGHT(U789,1))), F789, G789)</f>
        <v>MR414570471252</v>
      </c>
      <c r="F789" s="93"/>
      <c r="G789" s="93"/>
      <c r="H789" s="81" t="s">
        <v>6313</v>
      </c>
      <c r="I789" s="356">
        <v>44596</v>
      </c>
      <c r="J789" s="87" t="s">
        <v>1265</v>
      </c>
      <c r="K789" s="400">
        <v>250.5</v>
      </c>
      <c r="L789" s="95">
        <f t="shared" si="128"/>
        <v>250.5</v>
      </c>
      <c r="M789" s="402"/>
      <c r="N789" s="5">
        <v>15</v>
      </c>
      <c r="O789" s="79">
        <v>7</v>
      </c>
      <c r="P789" s="105" t="str">
        <f t="shared" si="133"/>
        <v>4x136</v>
      </c>
      <c r="Q789" s="5">
        <v>4</v>
      </c>
      <c r="R789" s="5">
        <v>136</v>
      </c>
      <c r="S789" s="5">
        <v>38</v>
      </c>
      <c r="T789" s="18">
        <v>5.33</v>
      </c>
      <c r="U789" s="5" t="s">
        <v>186</v>
      </c>
      <c r="V789" s="18">
        <v>106</v>
      </c>
      <c r="W789" s="8">
        <v>16.79</v>
      </c>
      <c r="X789" s="52">
        <v>1600</v>
      </c>
      <c r="Y789" s="81" t="s">
        <v>6327</v>
      </c>
      <c r="Z789" s="81" t="s">
        <v>6328</v>
      </c>
      <c r="AA789" s="369" t="str">
        <f t="shared" si="134"/>
        <v>15x7, 4x136, 38 OS</v>
      </c>
      <c r="AB789" s="2" t="s">
        <v>4285</v>
      </c>
      <c r="AC789" s="92">
        <f>_xlfn.IFNA(VLOOKUP(AB789,ACCESSORIES!F:K,6,FALSE),"N/A")</f>
        <v>22</v>
      </c>
      <c r="AD789" s="89" t="s">
        <v>85</v>
      </c>
      <c r="AE789" s="89" t="s">
        <v>85</v>
      </c>
      <c r="AF789" s="89" t="s">
        <v>85</v>
      </c>
      <c r="AG789" s="89" t="s">
        <v>85</v>
      </c>
      <c r="AH789" s="9" t="str">
        <f>_xlfn.IFNA(VLOOKUP(AG789,ACCESSORIES!F:K,6,FALSE),"N/A")</f>
        <v>N/A</v>
      </c>
      <c r="AI789" s="83" t="s">
        <v>266</v>
      </c>
      <c r="AJ789" s="83" t="s">
        <v>85</v>
      </c>
      <c r="AK789" s="3" t="s">
        <v>85</v>
      </c>
      <c r="AL789" s="83" t="s">
        <v>85</v>
      </c>
      <c r="AM789" s="83">
        <v>14.1</v>
      </c>
      <c r="AN789" s="83">
        <v>180</v>
      </c>
      <c r="AO789" s="26">
        <v>3</v>
      </c>
      <c r="AP789" s="26">
        <v>5</v>
      </c>
      <c r="AQ789" s="26">
        <v>10</v>
      </c>
      <c r="AR789" s="26">
        <v>9</v>
      </c>
      <c r="AS789" s="26">
        <v>180</v>
      </c>
      <c r="AT789" s="26">
        <v>168</v>
      </c>
      <c r="AU789" s="86">
        <v>104</v>
      </c>
      <c r="AV789" s="55">
        <v>48</v>
      </c>
      <c r="AW789" s="55">
        <v>48</v>
      </c>
      <c r="AX789" s="55">
        <v>20</v>
      </c>
      <c r="AY789" s="3" t="s">
        <v>85</v>
      </c>
      <c r="AZ789" s="104" t="str">
        <f>_xlfn.IFNA(VLOOKUP(AY789,ACCESSORIES!F:K,6,FALSE),"N/A")</f>
        <v>N/A</v>
      </c>
      <c r="BA789" s="3" t="s">
        <v>85</v>
      </c>
      <c r="BB789" s="104" t="str">
        <f>_xlfn.IFNA(VLOOKUP(BA789,ACCESSORIES!F:K,6,FALSE),"N/A")</f>
        <v>N/A</v>
      </c>
      <c r="BC789" s="79">
        <v>20.65</v>
      </c>
      <c r="BD789" s="57">
        <v>17.7</v>
      </c>
      <c r="BE789" s="57">
        <v>17.7</v>
      </c>
      <c r="BF789" s="57">
        <v>9.6</v>
      </c>
      <c r="BG789" s="5">
        <v>48</v>
      </c>
      <c r="BH789" s="122" t="s">
        <v>3551</v>
      </c>
      <c r="BI789" s="51" t="s">
        <v>4217</v>
      </c>
      <c r="BJ789" s="83" t="s">
        <v>6357</v>
      </c>
      <c r="BK789" s="83" t="s">
        <v>4233</v>
      </c>
      <c r="BL789" s="83" t="s">
        <v>5150</v>
      </c>
      <c r="BM789" s="83" t="s">
        <v>2887</v>
      </c>
      <c r="BN789" s="83" t="s">
        <v>4510</v>
      </c>
      <c r="BO789" s="83" t="s">
        <v>5816</v>
      </c>
      <c r="BP789" s="83" t="s">
        <v>6356</v>
      </c>
      <c r="BQ789" s="83"/>
      <c r="BR789" s="83"/>
      <c r="BS789" s="83"/>
      <c r="BT789" s="351" t="s">
        <v>6570</v>
      </c>
      <c r="BU789" s="425" t="s">
        <v>6569</v>
      </c>
      <c r="BV789" s="351" t="s">
        <v>6571</v>
      </c>
      <c r="BW789" s="425" t="s">
        <v>6572</v>
      </c>
      <c r="BX789" s="96" t="str">
        <f t="shared" si="138"/>
        <v>MR414 Bead Grip, 15x7, 5+2/+38mm Offset, 4x136, 106mm Centerbore, Graphite</v>
      </c>
      <c r="BY789" s="83" t="s">
        <v>4044</v>
      </c>
      <c r="BZ789" s="83" t="s">
        <v>4045</v>
      </c>
      <c r="CA789" s="83" t="str">
        <f t="shared" si="130"/>
        <v>UTV (4XX)</v>
      </c>
    </row>
    <row r="790" spans="1:79" s="39" customFormat="1" ht="15" customHeight="1">
      <c r="A790" s="23">
        <f t="shared" si="137"/>
        <v>788</v>
      </c>
      <c r="B790" s="4" t="s">
        <v>84</v>
      </c>
      <c r="C790" s="105" t="s">
        <v>1089</v>
      </c>
      <c r="D790" s="5" t="s">
        <v>6297</v>
      </c>
      <c r="E790" s="94" t="str">
        <f>CONCATENATE(LEFT(D790,5),VLOOKUP(CONCATENATE(N790,"x",O790),'PART NUMBER GUIDE'!$B$9:$C$45,2,FALSE),VLOOKUP(CONCATENATE(P790, V790), 'PART NUMBER GUIDE'!$Q$6:$R$84, 2, FALSE),VLOOKUP(Y790,'PART NUMBER GUIDE'!$J$8:$K$37,2, FALSE),IF(U790="N/A",IF(ABS(S790)&lt;10,"0"&amp;ABS(S790),ABS(S790)),CONCATENATE(LEFT(U790,1),RIGHT(U790,1))), F790, G790)</f>
        <v>MR41457046552</v>
      </c>
      <c r="F790" s="93"/>
      <c r="G790" s="93"/>
      <c r="H790" s="81" t="s">
        <v>6314</v>
      </c>
      <c r="I790" s="356">
        <v>44596</v>
      </c>
      <c r="J790" s="87" t="s">
        <v>1265</v>
      </c>
      <c r="K790" s="400">
        <v>250.5</v>
      </c>
      <c r="L790" s="95">
        <f t="shared" si="128"/>
        <v>250.5</v>
      </c>
      <c r="M790" s="402"/>
      <c r="N790" s="5">
        <v>15</v>
      </c>
      <c r="O790" s="79">
        <v>7</v>
      </c>
      <c r="P790" s="105" t="str">
        <f t="shared" si="133"/>
        <v>4x156</v>
      </c>
      <c r="Q790" s="5">
        <v>4</v>
      </c>
      <c r="R790" s="5">
        <v>156</v>
      </c>
      <c r="S790" s="5">
        <v>38</v>
      </c>
      <c r="T790" s="18">
        <v>5.33</v>
      </c>
      <c r="U790" s="5" t="s">
        <v>186</v>
      </c>
      <c r="V790" s="18">
        <v>132</v>
      </c>
      <c r="W790" s="8">
        <v>16.47</v>
      </c>
      <c r="X790" s="52">
        <v>1600</v>
      </c>
      <c r="Y790" s="81" t="s">
        <v>2309</v>
      </c>
      <c r="Z790" s="81" t="s">
        <v>3002</v>
      </c>
      <c r="AA790" s="369" t="str">
        <f t="shared" si="134"/>
        <v>15x7, 4x156, 38 OS</v>
      </c>
      <c r="AB790" s="2" t="s">
        <v>4282</v>
      </c>
      <c r="AC790" s="92">
        <f>_xlfn.IFNA(VLOOKUP(AB790,ACCESSORIES!F:K,6,FALSE),"N/A")</f>
        <v>22</v>
      </c>
      <c r="AD790" s="89" t="s">
        <v>85</v>
      </c>
      <c r="AE790" s="89" t="s">
        <v>85</v>
      </c>
      <c r="AF790" s="89" t="s">
        <v>85</v>
      </c>
      <c r="AG790" s="89" t="s">
        <v>85</v>
      </c>
      <c r="AH790" s="9" t="str">
        <f>_xlfn.IFNA(VLOOKUP(AG790,ACCESSORIES!F:K,6,FALSE),"N/A")</f>
        <v>N/A</v>
      </c>
      <c r="AI790" s="83" t="s">
        <v>266</v>
      </c>
      <c r="AJ790" s="83" t="s">
        <v>85</v>
      </c>
      <c r="AK790" s="3" t="s">
        <v>85</v>
      </c>
      <c r="AL790" s="83" t="s">
        <v>85</v>
      </c>
      <c r="AM790" s="83">
        <v>14.1</v>
      </c>
      <c r="AN790" s="83">
        <v>180</v>
      </c>
      <c r="AO790" s="26">
        <v>3</v>
      </c>
      <c r="AP790" s="26">
        <v>5</v>
      </c>
      <c r="AQ790" s="26">
        <v>10</v>
      </c>
      <c r="AR790" s="26">
        <v>9</v>
      </c>
      <c r="AS790" s="26">
        <v>180</v>
      </c>
      <c r="AT790" s="26">
        <v>168</v>
      </c>
      <c r="AU790" s="86">
        <v>125</v>
      </c>
      <c r="AV790" s="55">
        <v>47</v>
      </c>
      <c r="AW790" s="55">
        <v>47</v>
      </c>
      <c r="AX790" s="55">
        <v>20</v>
      </c>
      <c r="AY790" s="3" t="s">
        <v>85</v>
      </c>
      <c r="AZ790" s="104" t="str">
        <f>_xlfn.IFNA(VLOOKUP(AY790,ACCESSORIES!F:K,6,FALSE),"N/A")</f>
        <v>N/A</v>
      </c>
      <c r="BA790" s="3" t="s">
        <v>85</v>
      </c>
      <c r="BB790" s="104" t="str">
        <f>_xlfn.IFNA(VLOOKUP(BA790,ACCESSORIES!F:K,6,FALSE),"N/A")</f>
        <v>N/A</v>
      </c>
      <c r="BC790" s="79">
        <v>20.468530000000001</v>
      </c>
      <c r="BD790" s="57">
        <v>17.7</v>
      </c>
      <c r="BE790" s="57">
        <v>17.7</v>
      </c>
      <c r="BF790" s="57">
        <v>9.6</v>
      </c>
      <c r="BG790" s="5">
        <v>48</v>
      </c>
      <c r="BH790" s="122" t="s">
        <v>3551</v>
      </c>
      <c r="BI790" s="51" t="s">
        <v>4217</v>
      </c>
      <c r="BJ790" s="83" t="s">
        <v>6357</v>
      </c>
      <c r="BK790" s="83" t="s">
        <v>4233</v>
      </c>
      <c r="BL790" s="83" t="s">
        <v>5150</v>
      </c>
      <c r="BM790" s="83" t="s">
        <v>2887</v>
      </c>
      <c r="BN790" s="83" t="s">
        <v>4510</v>
      </c>
      <c r="BO790" s="83" t="s">
        <v>5816</v>
      </c>
      <c r="BP790" s="83" t="s">
        <v>6356</v>
      </c>
      <c r="BQ790" s="83"/>
      <c r="BR790" s="83"/>
      <c r="BS790" s="83"/>
      <c r="BT790" s="351" t="s">
        <v>6573</v>
      </c>
      <c r="BU790" s="425" t="s">
        <v>6575</v>
      </c>
      <c r="BV790" s="351" t="s">
        <v>6576</v>
      </c>
      <c r="BW790" s="425" t="s">
        <v>6577</v>
      </c>
      <c r="BX790" s="96" t="str">
        <f t="shared" si="138"/>
        <v>MR414 Bead Grip, 15x7, 5+2/+38mm Offset, 4x156, 132mm Centerbore, Matte Black</v>
      </c>
      <c r="BY790" s="83" t="s">
        <v>4044</v>
      </c>
      <c r="BZ790" s="83" t="s">
        <v>4045</v>
      </c>
      <c r="CA790" s="83" t="str">
        <f t="shared" si="130"/>
        <v>UTV (4XX)</v>
      </c>
    </row>
    <row r="791" spans="1:79" s="39" customFormat="1" ht="15" customHeight="1">
      <c r="A791" s="23">
        <f t="shared" si="137"/>
        <v>789</v>
      </c>
      <c r="B791" s="4" t="s">
        <v>84</v>
      </c>
      <c r="C791" s="105" t="s">
        <v>1089</v>
      </c>
      <c r="D791" s="5" t="s">
        <v>6297</v>
      </c>
      <c r="E791" s="94" t="str">
        <f>CONCATENATE(LEFT(D791,5),VLOOKUP(CONCATENATE(N791,"x",O791),'PART NUMBER GUIDE'!$B$9:$C$45,2,FALSE),VLOOKUP(CONCATENATE(P791, V791), 'PART NUMBER GUIDE'!$Q$6:$R$84, 2, FALSE),VLOOKUP(Y791,'PART NUMBER GUIDE'!$J$8:$K$37,2, FALSE),IF(U791="N/A",IF(ABS(S791)&lt;10,"0"&amp;ABS(S791),ABS(S791)),CONCATENATE(LEFT(U791,1),RIGHT(U791,1))), F791, G791)</f>
        <v>MR414570461252</v>
      </c>
      <c r="F791" s="93"/>
      <c r="G791" s="93"/>
      <c r="H791" s="81" t="s">
        <v>6315</v>
      </c>
      <c r="I791" s="356">
        <v>44596</v>
      </c>
      <c r="J791" s="87" t="s">
        <v>1265</v>
      </c>
      <c r="K791" s="400">
        <v>250.5</v>
      </c>
      <c r="L791" s="95">
        <f t="shared" si="128"/>
        <v>250.5</v>
      </c>
      <c r="M791" s="402"/>
      <c r="N791" s="5">
        <v>15</v>
      </c>
      <c r="O791" s="79">
        <v>7</v>
      </c>
      <c r="P791" s="105" t="str">
        <f t="shared" si="133"/>
        <v>4x156</v>
      </c>
      <c r="Q791" s="5">
        <v>4</v>
      </c>
      <c r="R791" s="5">
        <v>156</v>
      </c>
      <c r="S791" s="5">
        <v>38</v>
      </c>
      <c r="T791" s="18">
        <v>5.33</v>
      </c>
      <c r="U791" s="5" t="s">
        <v>186</v>
      </c>
      <c r="V791" s="18">
        <v>132</v>
      </c>
      <c r="W791" s="8">
        <v>16.47</v>
      </c>
      <c r="X791" s="52">
        <v>1600</v>
      </c>
      <c r="Y791" s="81" t="s">
        <v>6327</v>
      </c>
      <c r="Z791" s="81" t="s">
        <v>6328</v>
      </c>
      <c r="AA791" s="369" t="str">
        <f t="shared" si="134"/>
        <v>15x7, 4x156, 38 OS</v>
      </c>
      <c r="AB791" s="2" t="s">
        <v>4282</v>
      </c>
      <c r="AC791" s="92">
        <f>_xlfn.IFNA(VLOOKUP(AB791,ACCESSORIES!F:K,6,FALSE),"N/A")</f>
        <v>22</v>
      </c>
      <c r="AD791" s="89" t="s">
        <v>85</v>
      </c>
      <c r="AE791" s="89" t="s">
        <v>85</v>
      </c>
      <c r="AF791" s="89" t="s">
        <v>85</v>
      </c>
      <c r="AG791" s="89" t="s">
        <v>85</v>
      </c>
      <c r="AH791" s="9" t="str">
        <f>_xlfn.IFNA(VLOOKUP(AG791,ACCESSORIES!F:K,6,FALSE),"N/A")</f>
        <v>N/A</v>
      </c>
      <c r="AI791" s="83" t="s">
        <v>266</v>
      </c>
      <c r="AJ791" s="83" t="s">
        <v>85</v>
      </c>
      <c r="AK791" s="3" t="s">
        <v>85</v>
      </c>
      <c r="AL791" s="83" t="s">
        <v>85</v>
      </c>
      <c r="AM791" s="83">
        <v>14.1</v>
      </c>
      <c r="AN791" s="83">
        <v>180</v>
      </c>
      <c r="AO791" s="26">
        <v>3</v>
      </c>
      <c r="AP791" s="26">
        <v>5</v>
      </c>
      <c r="AQ791" s="26">
        <v>10</v>
      </c>
      <c r="AR791" s="26">
        <v>9</v>
      </c>
      <c r="AS791" s="26">
        <v>180</v>
      </c>
      <c r="AT791" s="26">
        <v>168</v>
      </c>
      <c r="AU791" s="86">
        <v>125</v>
      </c>
      <c r="AV791" s="55">
        <v>47</v>
      </c>
      <c r="AW791" s="55">
        <v>47</v>
      </c>
      <c r="AX791" s="55">
        <v>20</v>
      </c>
      <c r="AY791" s="3" t="s">
        <v>85</v>
      </c>
      <c r="AZ791" s="104" t="str">
        <f>_xlfn.IFNA(VLOOKUP(AY791,ACCESSORIES!F:K,6,FALSE),"N/A")</f>
        <v>N/A</v>
      </c>
      <c r="BA791" s="3" t="s">
        <v>85</v>
      </c>
      <c r="BB791" s="104" t="str">
        <f>_xlfn.IFNA(VLOOKUP(BA791,ACCESSORIES!F:K,6,FALSE),"N/A")</f>
        <v>N/A</v>
      </c>
      <c r="BC791" s="79">
        <v>20.468530000000001</v>
      </c>
      <c r="BD791" s="57">
        <v>17.7</v>
      </c>
      <c r="BE791" s="57">
        <v>17.7</v>
      </c>
      <c r="BF791" s="57">
        <v>9.6</v>
      </c>
      <c r="BG791" s="5">
        <v>48</v>
      </c>
      <c r="BH791" s="122" t="s">
        <v>3551</v>
      </c>
      <c r="BI791" s="51" t="s">
        <v>4217</v>
      </c>
      <c r="BJ791" s="83" t="s">
        <v>6357</v>
      </c>
      <c r="BK791" s="83" t="s">
        <v>4233</v>
      </c>
      <c r="BL791" s="83" t="s">
        <v>5150</v>
      </c>
      <c r="BM791" s="83" t="s">
        <v>2887</v>
      </c>
      <c r="BN791" s="83" t="s">
        <v>4510</v>
      </c>
      <c r="BO791" s="83" t="s">
        <v>5816</v>
      </c>
      <c r="BP791" s="83" t="s">
        <v>6356</v>
      </c>
      <c r="BQ791" s="83"/>
      <c r="BR791" s="83"/>
      <c r="BS791" s="83"/>
      <c r="BT791" s="351" t="s">
        <v>6570</v>
      </c>
      <c r="BU791" s="425" t="s">
        <v>6569</v>
      </c>
      <c r="BV791" s="351" t="s">
        <v>6571</v>
      </c>
      <c r="BW791" s="425" t="s">
        <v>6572</v>
      </c>
      <c r="BX791" s="96" t="str">
        <f t="shared" si="138"/>
        <v>MR414 Bead Grip, 15x7, 5+2/+38mm Offset, 4x156, 132mm Centerbore, Graphite</v>
      </c>
      <c r="BY791" s="83" t="s">
        <v>4044</v>
      </c>
      <c r="BZ791" s="83" t="s">
        <v>4045</v>
      </c>
      <c r="CA791" s="83" t="str">
        <f t="shared" si="130"/>
        <v>UTV (4XX)</v>
      </c>
    </row>
    <row r="792" spans="1:79" s="39" customFormat="1" ht="15" customHeight="1">
      <c r="A792" s="23">
        <f t="shared" si="137"/>
        <v>790</v>
      </c>
      <c r="B792" s="4" t="s">
        <v>84</v>
      </c>
      <c r="C792" s="105" t="s">
        <v>1089</v>
      </c>
      <c r="D792" s="5" t="s">
        <v>6297</v>
      </c>
      <c r="E792" s="94" t="str">
        <f>CONCATENATE(LEFT(D792,5),VLOOKUP(CONCATENATE(N792,"x",O792),'PART NUMBER GUIDE'!$B$9:$C$45,2,FALSE),VLOOKUP(CONCATENATE(P792, V792), 'PART NUMBER GUIDE'!$Q$6:$R$84, 2, FALSE),VLOOKUP(Y792,'PART NUMBER GUIDE'!$J$8:$K$37,2, FALSE),IF(U792="N/A",IF(ABS(S792)&lt;10,"0"&amp;ABS(S792),ABS(S792)),CONCATENATE(LEFT(U792,1),RIGHT(U792,1))), F792, G792)</f>
        <v>MR41457012552</v>
      </c>
      <c r="F792" s="93"/>
      <c r="G792" s="93"/>
      <c r="H792" s="81" t="s">
        <v>6316</v>
      </c>
      <c r="I792" s="356">
        <v>44596</v>
      </c>
      <c r="J792" s="87" t="s">
        <v>1265</v>
      </c>
      <c r="K792" s="400">
        <v>250.5</v>
      </c>
      <c r="L792" s="95">
        <f t="shared" si="128"/>
        <v>250.5</v>
      </c>
      <c r="M792" s="402"/>
      <c r="N792" s="5">
        <v>15</v>
      </c>
      <c r="O792" s="79">
        <v>7</v>
      </c>
      <c r="P792" s="105" t="str">
        <f t="shared" si="133"/>
        <v>5x4.5</v>
      </c>
      <c r="Q792" s="5">
        <v>5</v>
      </c>
      <c r="R792" s="5">
        <v>4.5</v>
      </c>
      <c r="S792" s="5">
        <v>38</v>
      </c>
      <c r="T792" s="18">
        <v>5.33</v>
      </c>
      <c r="U792" s="5" t="s">
        <v>186</v>
      </c>
      <c r="V792" s="18">
        <v>76</v>
      </c>
      <c r="W792" s="8">
        <v>17.010000000000002</v>
      </c>
      <c r="X792" s="52">
        <v>1600</v>
      </c>
      <c r="Y792" s="81" t="s">
        <v>2309</v>
      </c>
      <c r="Z792" s="81" t="s">
        <v>3002</v>
      </c>
      <c r="AA792" s="369" t="str">
        <f t="shared" si="134"/>
        <v>15x7, 5x4.5, 38 OS</v>
      </c>
      <c r="AB792" s="2" t="s">
        <v>4279</v>
      </c>
      <c r="AC792" s="92">
        <f>_xlfn.IFNA(VLOOKUP(AB792,ACCESSORIES!F:K,6,FALSE),"N/A")</f>
        <v>22</v>
      </c>
      <c r="AD792" s="89" t="s">
        <v>85</v>
      </c>
      <c r="AE792" s="89" t="s">
        <v>85</v>
      </c>
      <c r="AF792" s="89" t="s">
        <v>85</v>
      </c>
      <c r="AG792" s="89" t="s">
        <v>85</v>
      </c>
      <c r="AH792" s="9" t="str">
        <f>_xlfn.IFNA(VLOOKUP(AG792,ACCESSORIES!F:K,6,FALSE),"N/A")</f>
        <v>N/A</v>
      </c>
      <c r="AI792" s="83" t="s">
        <v>266</v>
      </c>
      <c r="AJ792" s="83" t="s">
        <v>85</v>
      </c>
      <c r="AK792" s="3" t="s">
        <v>85</v>
      </c>
      <c r="AL792" s="83" t="s">
        <v>85</v>
      </c>
      <c r="AM792" s="83">
        <v>14.1</v>
      </c>
      <c r="AN792" s="83">
        <v>180</v>
      </c>
      <c r="AO792" s="26">
        <v>3</v>
      </c>
      <c r="AP792" s="26">
        <v>5</v>
      </c>
      <c r="AQ792" s="26">
        <v>10</v>
      </c>
      <c r="AR792" s="26">
        <v>9</v>
      </c>
      <c r="AS792" s="26">
        <v>180</v>
      </c>
      <c r="AT792" s="26">
        <v>168</v>
      </c>
      <c r="AU792" s="86">
        <v>76</v>
      </c>
      <c r="AV792" s="55">
        <v>29</v>
      </c>
      <c r="AW792" s="55">
        <v>29</v>
      </c>
      <c r="AX792" s="55">
        <v>20</v>
      </c>
      <c r="AY792" s="3" t="s">
        <v>85</v>
      </c>
      <c r="AZ792" s="104" t="str">
        <f>_xlfn.IFNA(VLOOKUP(AY792,ACCESSORIES!F:K,6,FALSE),"N/A")</f>
        <v>N/A</v>
      </c>
      <c r="BA792" s="3" t="s">
        <v>85</v>
      </c>
      <c r="BB792" s="104" t="str">
        <f>_xlfn.IFNA(VLOOKUP(BA792,ACCESSORIES!F:K,6,FALSE),"N/A")</f>
        <v>N/A</v>
      </c>
      <c r="BC792" s="79">
        <v>20.76</v>
      </c>
      <c r="BD792" s="57">
        <v>17.7</v>
      </c>
      <c r="BE792" s="57">
        <v>17.7</v>
      </c>
      <c r="BF792" s="57">
        <v>9.6</v>
      </c>
      <c r="BG792" s="5">
        <v>48</v>
      </c>
      <c r="BH792" s="122" t="s">
        <v>3551</v>
      </c>
      <c r="BI792" s="51" t="s">
        <v>4217</v>
      </c>
      <c r="BJ792" s="83" t="s">
        <v>6357</v>
      </c>
      <c r="BK792" s="83" t="s">
        <v>4233</v>
      </c>
      <c r="BL792" s="83" t="s">
        <v>5150</v>
      </c>
      <c r="BM792" s="83" t="s">
        <v>2887</v>
      </c>
      <c r="BN792" s="83" t="s">
        <v>4510</v>
      </c>
      <c r="BO792" s="83" t="s">
        <v>5816</v>
      </c>
      <c r="BP792" s="83" t="s">
        <v>6356</v>
      </c>
      <c r="BQ792" s="83"/>
      <c r="BR792" s="83"/>
      <c r="BS792" s="83"/>
      <c r="BT792" s="351" t="s">
        <v>6574</v>
      </c>
      <c r="BU792" s="425" t="s">
        <v>6578</v>
      </c>
      <c r="BV792" s="351" t="s">
        <v>6579</v>
      </c>
      <c r="BW792" s="425" t="s">
        <v>6580</v>
      </c>
      <c r="BX792" s="96" t="str">
        <f t="shared" si="138"/>
        <v>MR414 Bead Grip, 15x7, 5+2/+38mm Offset, 5x4.5, 76mm Centerbore, Matte Black</v>
      </c>
      <c r="BY792" s="83" t="s">
        <v>4044</v>
      </c>
      <c r="BZ792" s="83" t="s">
        <v>4045</v>
      </c>
      <c r="CA792" s="83" t="str">
        <f t="shared" si="130"/>
        <v>UTV (4XX)</v>
      </c>
    </row>
    <row r="793" spans="1:79" s="39" customFormat="1" ht="15" customHeight="1">
      <c r="A793" s="23">
        <f t="shared" si="137"/>
        <v>791</v>
      </c>
      <c r="B793" s="4" t="s">
        <v>84</v>
      </c>
      <c r="C793" s="105" t="s">
        <v>1089</v>
      </c>
      <c r="D793" s="5" t="s">
        <v>6297</v>
      </c>
      <c r="E793" s="94" t="str">
        <f>CONCATENATE(LEFT(D793,5),VLOOKUP(CONCATENATE(N793,"x",O793),'PART NUMBER GUIDE'!$B$9:$C$45,2,FALSE),VLOOKUP(CONCATENATE(P793, V793), 'PART NUMBER GUIDE'!$Q$6:$R$84, 2, FALSE),VLOOKUP(Y793,'PART NUMBER GUIDE'!$J$8:$K$37,2, FALSE),IF(U793="N/A",IF(ABS(S793)&lt;10,"0"&amp;ABS(S793),ABS(S793)),CONCATENATE(LEFT(U793,1),RIGHT(U793,1))), F793, G793)</f>
        <v>MR414570121252</v>
      </c>
      <c r="F793" s="93"/>
      <c r="G793" s="93"/>
      <c r="H793" s="81" t="s">
        <v>6317</v>
      </c>
      <c r="I793" s="356">
        <v>44596</v>
      </c>
      <c r="J793" s="87" t="s">
        <v>1265</v>
      </c>
      <c r="K793" s="400">
        <v>250.5</v>
      </c>
      <c r="L793" s="95">
        <f t="shared" si="128"/>
        <v>250.5</v>
      </c>
      <c r="M793" s="402"/>
      <c r="N793" s="5">
        <v>15</v>
      </c>
      <c r="O793" s="79">
        <v>7</v>
      </c>
      <c r="P793" s="105" t="str">
        <f t="shared" si="133"/>
        <v>5x4.5</v>
      </c>
      <c r="Q793" s="5">
        <v>5</v>
      </c>
      <c r="R793" s="5">
        <v>4.5</v>
      </c>
      <c r="S793" s="5">
        <v>38</v>
      </c>
      <c r="T793" s="18">
        <v>5.33</v>
      </c>
      <c r="U793" s="5" t="s">
        <v>186</v>
      </c>
      <c r="V793" s="18">
        <v>76</v>
      </c>
      <c r="W793" s="8">
        <v>17.09</v>
      </c>
      <c r="X793" s="52">
        <v>1600</v>
      </c>
      <c r="Y793" s="81" t="s">
        <v>6327</v>
      </c>
      <c r="Z793" s="81" t="s">
        <v>6328</v>
      </c>
      <c r="AA793" s="369" t="str">
        <f t="shared" si="134"/>
        <v>15x7, 5x4.5, 38 OS</v>
      </c>
      <c r="AB793" s="2" t="s">
        <v>4279</v>
      </c>
      <c r="AC793" s="92">
        <f>_xlfn.IFNA(VLOOKUP(AB793,ACCESSORIES!F:K,6,FALSE),"N/A")</f>
        <v>22</v>
      </c>
      <c r="AD793" s="89" t="s">
        <v>85</v>
      </c>
      <c r="AE793" s="89" t="s">
        <v>85</v>
      </c>
      <c r="AF793" s="89" t="s">
        <v>85</v>
      </c>
      <c r="AG793" s="89" t="s">
        <v>85</v>
      </c>
      <c r="AH793" s="9" t="str">
        <f>_xlfn.IFNA(VLOOKUP(AG793,ACCESSORIES!F:K,6,FALSE),"N/A")</f>
        <v>N/A</v>
      </c>
      <c r="AI793" s="83" t="s">
        <v>266</v>
      </c>
      <c r="AJ793" s="83" t="s">
        <v>85</v>
      </c>
      <c r="AK793" s="3" t="s">
        <v>85</v>
      </c>
      <c r="AL793" s="83" t="s">
        <v>85</v>
      </c>
      <c r="AM793" s="83">
        <v>14.1</v>
      </c>
      <c r="AN793" s="83">
        <v>180</v>
      </c>
      <c r="AO793" s="26">
        <v>3</v>
      </c>
      <c r="AP793" s="26">
        <v>5</v>
      </c>
      <c r="AQ793" s="26">
        <v>10</v>
      </c>
      <c r="AR793" s="26">
        <v>9</v>
      </c>
      <c r="AS793" s="26">
        <v>180</v>
      </c>
      <c r="AT793" s="26">
        <v>168</v>
      </c>
      <c r="AU793" s="86">
        <v>76</v>
      </c>
      <c r="AV793" s="55">
        <v>29</v>
      </c>
      <c r="AW793" s="55">
        <v>29</v>
      </c>
      <c r="AX793" s="55">
        <v>20</v>
      </c>
      <c r="AY793" s="3" t="s">
        <v>85</v>
      </c>
      <c r="AZ793" s="104" t="str">
        <f>_xlfn.IFNA(VLOOKUP(AY793,ACCESSORIES!F:K,6,FALSE),"N/A")</f>
        <v>N/A</v>
      </c>
      <c r="BA793" s="3" t="s">
        <v>85</v>
      </c>
      <c r="BB793" s="104" t="str">
        <f>_xlfn.IFNA(VLOOKUP(BA793,ACCESSORIES!F:K,6,FALSE),"N/A")</f>
        <v>N/A</v>
      </c>
      <c r="BC793" s="79">
        <v>20.87</v>
      </c>
      <c r="BD793" s="57">
        <v>17.7</v>
      </c>
      <c r="BE793" s="57">
        <v>17.7</v>
      </c>
      <c r="BF793" s="57">
        <v>9.6</v>
      </c>
      <c r="BG793" s="5">
        <v>48</v>
      </c>
      <c r="BH793" s="122" t="s">
        <v>3551</v>
      </c>
      <c r="BI793" s="51" t="s">
        <v>4217</v>
      </c>
      <c r="BJ793" s="83" t="s">
        <v>6357</v>
      </c>
      <c r="BK793" s="83" t="s">
        <v>4233</v>
      </c>
      <c r="BL793" s="83" t="s">
        <v>5150</v>
      </c>
      <c r="BM793" s="83" t="s">
        <v>2887</v>
      </c>
      <c r="BN793" s="83" t="s">
        <v>4510</v>
      </c>
      <c r="BO793" s="83" t="s">
        <v>5816</v>
      </c>
      <c r="BP793" s="83" t="s">
        <v>6356</v>
      </c>
      <c r="BQ793" s="83"/>
      <c r="BR793" s="83"/>
      <c r="BS793" s="83"/>
      <c r="BT793" s="351" t="s">
        <v>6582</v>
      </c>
      <c r="BU793" s="425" t="s">
        <v>6581</v>
      </c>
      <c r="BV793" s="351" t="s">
        <v>6583</v>
      </c>
      <c r="BW793" s="425" t="s">
        <v>6584</v>
      </c>
      <c r="BX793" s="96" t="str">
        <f t="shared" si="138"/>
        <v>MR414 Bead Grip, 15x7, 5+2/+38mm Offset, 5x4.5, 76mm Centerbore, Graphite</v>
      </c>
      <c r="BY793" s="83" t="s">
        <v>4044</v>
      </c>
      <c r="BZ793" s="83" t="s">
        <v>4045</v>
      </c>
      <c r="CA793" s="83" t="str">
        <f t="shared" si="130"/>
        <v>UTV (4XX)</v>
      </c>
    </row>
    <row r="794" spans="1:79" s="39" customFormat="1" ht="15" customHeight="1">
      <c r="A794" s="23">
        <f t="shared" si="137"/>
        <v>792</v>
      </c>
      <c r="B794" s="4" t="s">
        <v>84</v>
      </c>
      <c r="C794" s="105" t="s">
        <v>1089</v>
      </c>
      <c r="D794" s="5" t="s">
        <v>6297</v>
      </c>
      <c r="E794" s="94" t="str">
        <f>CONCATENATE(LEFT(D794,5),VLOOKUP(CONCATENATE(N794,"x",O794),'PART NUMBER GUIDE'!$B$9:$C$45,2,FALSE),VLOOKUP(CONCATENATE(P794, V794), 'PART NUMBER GUIDE'!$Q$6:$R$84, 2, FALSE),VLOOKUP(Y794,'PART NUMBER GUIDE'!$J$8:$K$37,2, FALSE),IF(U794="N/A",IF(ABS(S794)&lt;10,"0"&amp;ABS(S794),ABS(S794)),CONCATENATE(LEFT(U794,1),RIGHT(U794,1))), F794, G794)</f>
        <v>MR41451047564</v>
      </c>
      <c r="F794" s="93"/>
      <c r="G794" s="93"/>
      <c r="H794" s="81" t="s">
        <v>6318</v>
      </c>
      <c r="I794" s="356">
        <v>44596</v>
      </c>
      <c r="J794" s="87" t="s">
        <v>1265</v>
      </c>
      <c r="K794" s="400">
        <v>268</v>
      </c>
      <c r="L794" s="95">
        <f t="shared" si="128"/>
        <v>268</v>
      </c>
      <c r="M794" s="402"/>
      <c r="N794" s="5">
        <v>15</v>
      </c>
      <c r="O794" s="79">
        <v>10</v>
      </c>
      <c r="P794" s="105" t="str">
        <f t="shared" si="133"/>
        <v>4x136</v>
      </c>
      <c r="Q794" s="5">
        <v>4</v>
      </c>
      <c r="R794" s="5">
        <v>136</v>
      </c>
      <c r="S794" s="5">
        <v>25</v>
      </c>
      <c r="T794" s="18">
        <v>6.25</v>
      </c>
      <c r="U794" s="5" t="s">
        <v>3418</v>
      </c>
      <c r="V794" s="18">
        <v>106</v>
      </c>
      <c r="W794" s="8">
        <v>17.559999999999999</v>
      </c>
      <c r="X794" s="52">
        <v>1600</v>
      </c>
      <c r="Y794" s="81" t="s">
        <v>2309</v>
      </c>
      <c r="Z794" s="81" t="s">
        <v>3002</v>
      </c>
      <c r="AA794" s="369" t="str">
        <f t="shared" si="134"/>
        <v>15x10, 4x136, 25 OS</v>
      </c>
      <c r="AB794" s="2" t="s">
        <v>4285</v>
      </c>
      <c r="AC794" s="92">
        <f>_xlfn.IFNA(VLOOKUP(AB794,ACCESSORIES!F:K,6,FALSE),"N/A")</f>
        <v>22</v>
      </c>
      <c r="AD794" s="89" t="s">
        <v>85</v>
      </c>
      <c r="AE794" s="89" t="s">
        <v>85</v>
      </c>
      <c r="AF794" s="89" t="s">
        <v>85</v>
      </c>
      <c r="AG794" s="89" t="s">
        <v>85</v>
      </c>
      <c r="AH794" s="9" t="str">
        <f>_xlfn.IFNA(VLOOKUP(AG794,ACCESSORIES!F:K,6,FALSE),"N/A")</f>
        <v>N/A</v>
      </c>
      <c r="AI794" s="83" t="s">
        <v>266</v>
      </c>
      <c r="AJ794" s="83" t="s">
        <v>85</v>
      </c>
      <c r="AK794" s="3" t="s">
        <v>85</v>
      </c>
      <c r="AL794" s="83" t="s">
        <v>85</v>
      </c>
      <c r="AM794" s="83">
        <v>14.1</v>
      </c>
      <c r="AN794" s="83">
        <v>180</v>
      </c>
      <c r="AO794" s="26">
        <v>3</v>
      </c>
      <c r="AP794" s="26">
        <v>8</v>
      </c>
      <c r="AQ794" s="26">
        <v>13</v>
      </c>
      <c r="AR794" s="26">
        <v>17</v>
      </c>
      <c r="AS794" s="26">
        <v>180</v>
      </c>
      <c r="AT794" s="26">
        <v>176</v>
      </c>
      <c r="AU794" s="86">
        <v>104</v>
      </c>
      <c r="AV794" s="55">
        <v>48</v>
      </c>
      <c r="AW794" s="55">
        <v>48</v>
      </c>
      <c r="AX794" s="55">
        <v>69</v>
      </c>
      <c r="AY794" s="3" t="s">
        <v>85</v>
      </c>
      <c r="AZ794" s="104" t="str">
        <f>_xlfn.IFNA(VLOOKUP(AY794,ACCESSORIES!F:K,6,FALSE),"N/A")</f>
        <v>N/A</v>
      </c>
      <c r="BA794" s="3" t="s">
        <v>85</v>
      </c>
      <c r="BB794" s="104" t="str">
        <f>_xlfn.IFNA(VLOOKUP(BA794,ACCESSORIES!F:K,6,FALSE),"N/A")</f>
        <v>N/A</v>
      </c>
      <c r="BC794" s="79">
        <v>21.53</v>
      </c>
      <c r="BD794" s="57">
        <v>17.7</v>
      </c>
      <c r="BE794" s="57">
        <v>17.7</v>
      </c>
      <c r="BF794" s="57">
        <v>12.6</v>
      </c>
      <c r="BG794" s="5">
        <v>48</v>
      </c>
      <c r="BH794" s="122" t="s">
        <v>3551</v>
      </c>
      <c r="BI794" s="51" t="s">
        <v>4217</v>
      </c>
      <c r="BJ794" s="83" t="s">
        <v>6357</v>
      </c>
      <c r="BK794" s="83" t="s">
        <v>4233</v>
      </c>
      <c r="BL794" s="83" t="s">
        <v>5150</v>
      </c>
      <c r="BM794" s="83" t="s">
        <v>2887</v>
      </c>
      <c r="BN794" s="83" t="s">
        <v>4510</v>
      </c>
      <c r="BO794" s="83" t="s">
        <v>5816</v>
      </c>
      <c r="BP794" s="83" t="s">
        <v>6356</v>
      </c>
      <c r="BQ794" s="83"/>
      <c r="BR794" s="83"/>
      <c r="BS794" s="83"/>
      <c r="BT794" s="351" t="s">
        <v>6573</v>
      </c>
      <c r="BU794" s="425" t="s">
        <v>6575</v>
      </c>
      <c r="BV794" s="351" t="s">
        <v>6576</v>
      </c>
      <c r="BW794" s="425" t="s">
        <v>6577</v>
      </c>
      <c r="BX794" s="96" t="str">
        <f t="shared" si="138"/>
        <v>MR414 Bead Grip, 15x10, 6+4/+25mm Offset, 4x136, 106mm Centerbore, Matte Black</v>
      </c>
      <c r="BY794" s="83" t="s">
        <v>4044</v>
      </c>
      <c r="BZ794" s="83" t="s">
        <v>4045</v>
      </c>
      <c r="CA794" s="83" t="str">
        <f t="shared" si="130"/>
        <v>UTV (4XX)</v>
      </c>
    </row>
    <row r="795" spans="1:79" s="39" customFormat="1" ht="15" customHeight="1">
      <c r="A795" s="23">
        <f t="shared" si="137"/>
        <v>793</v>
      </c>
      <c r="B795" s="4" t="s">
        <v>84</v>
      </c>
      <c r="C795" s="105" t="s">
        <v>1089</v>
      </c>
      <c r="D795" s="5" t="s">
        <v>6297</v>
      </c>
      <c r="E795" s="94" t="str">
        <f>CONCATENATE(LEFT(D795,5),VLOOKUP(CONCATENATE(N795,"x",O795),'PART NUMBER GUIDE'!$B$9:$C$45,2,FALSE),VLOOKUP(CONCATENATE(P795, V795), 'PART NUMBER GUIDE'!$Q$6:$R$84, 2, FALSE),VLOOKUP(Y795,'PART NUMBER GUIDE'!$J$8:$K$37,2, FALSE),IF(U795="N/A",IF(ABS(S795)&lt;10,"0"&amp;ABS(S795),ABS(S795)),CONCATENATE(LEFT(U795,1),RIGHT(U795,1))), F795, G795)</f>
        <v>MR414510471264</v>
      </c>
      <c r="F795" s="93"/>
      <c r="G795" s="93"/>
      <c r="H795" s="81" t="s">
        <v>6319</v>
      </c>
      <c r="I795" s="356">
        <v>44596</v>
      </c>
      <c r="J795" s="87" t="s">
        <v>1265</v>
      </c>
      <c r="K795" s="400">
        <v>268</v>
      </c>
      <c r="L795" s="95">
        <f t="shared" si="128"/>
        <v>268</v>
      </c>
      <c r="M795" s="402"/>
      <c r="N795" s="5">
        <v>15</v>
      </c>
      <c r="O795" s="79">
        <v>10</v>
      </c>
      <c r="P795" s="105" t="str">
        <f t="shared" si="133"/>
        <v>4x136</v>
      </c>
      <c r="Q795" s="5">
        <v>4</v>
      </c>
      <c r="R795" s="5">
        <v>136</v>
      </c>
      <c r="S795" s="5">
        <v>25</v>
      </c>
      <c r="T795" s="18">
        <v>6.25</v>
      </c>
      <c r="U795" s="5" t="s">
        <v>3418</v>
      </c>
      <c r="V795" s="18">
        <v>106</v>
      </c>
      <c r="W795" s="8">
        <v>17.559999999999999</v>
      </c>
      <c r="X795" s="52">
        <v>1600</v>
      </c>
      <c r="Y795" s="81" t="s">
        <v>6327</v>
      </c>
      <c r="Z795" s="81" t="s">
        <v>6328</v>
      </c>
      <c r="AA795" s="369" t="str">
        <f t="shared" si="134"/>
        <v>15x10, 4x136, 25 OS</v>
      </c>
      <c r="AB795" s="2" t="s">
        <v>4285</v>
      </c>
      <c r="AC795" s="92">
        <f>_xlfn.IFNA(VLOOKUP(AB795,ACCESSORIES!F:K,6,FALSE),"N/A")</f>
        <v>22</v>
      </c>
      <c r="AD795" s="89" t="s">
        <v>85</v>
      </c>
      <c r="AE795" s="89" t="s">
        <v>85</v>
      </c>
      <c r="AF795" s="89" t="s">
        <v>85</v>
      </c>
      <c r="AG795" s="89" t="s">
        <v>85</v>
      </c>
      <c r="AH795" s="9" t="str">
        <f>_xlfn.IFNA(VLOOKUP(AG795,ACCESSORIES!F:K,6,FALSE),"N/A")</f>
        <v>N/A</v>
      </c>
      <c r="AI795" s="83" t="s">
        <v>266</v>
      </c>
      <c r="AJ795" s="83" t="s">
        <v>85</v>
      </c>
      <c r="AK795" s="3" t="s">
        <v>85</v>
      </c>
      <c r="AL795" s="83" t="s">
        <v>85</v>
      </c>
      <c r="AM795" s="83">
        <v>14.1</v>
      </c>
      <c r="AN795" s="83">
        <v>180</v>
      </c>
      <c r="AO795" s="26">
        <v>3</v>
      </c>
      <c r="AP795" s="26">
        <v>8</v>
      </c>
      <c r="AQ795" s="26">
        <v>13</v>
      </c>
      <c r="AR795" s="26">
        <v>17</v>
      </c>
      <c r="AS795" s="26">
        <v>180</v>
      </c>
      <c r="AT795" s="26">
        <v>176</v>
      </c>
      <c r="AU795" s="86">
        <v>104</v>
      </c>
      <c r="AV795" s="55">
        <v>48</v>
      </c>
      <c r="AW795" s="55">
        <v>48</v>
      </c>
      <c r="AX795" s="55">
        <v>69</v>
      </c>
      <c r="AY795" s="3" t="s">
        <v>85</v>
      </c>
      <c r="AZ795" s="104" t="str">
        <f>_xlfn.IFNA(VLOOKUP(AY795,ACCESSORIES!F:K,6,FALSE),"N/A")</f>
        <v>N/A</v>
      </c>
      <c r="BA795" s="3" t="s">
        <v>85</v>
      </c>
      <c r="BB795" s="104" t="str">
        <f>_xlfn.IFNA(VLOOKUP(BA795,ACCESSORIES!F:K,6,FALSE),"N/A")</f>
        <v>N/A</v>
      </c>
      <c r="BC795" s="79">
        <v>21.64</v>
      </c>
      <c r="BD795" s="57">
        <v>17.7</v>
      </c>
      <c r="BE795" s="57">
        <v>17.7</v>
      </c>
      <c r="BF795" s="57">
        <v>12.6</v>
      </c>
      <c r="BG795" s="5">
        <v>48</v>
      </c>
      <c r="BH795" s="122" t="s">
        <v>3551</v>
      </c>
      <c r="BI795" s="51" t="s">
        <v>4217</v>
      </c>
      <c r="BJ795" s="83" t="s">
        <v>6357</v>
      </c>
      <c r="BK795" s="83" t="s">
        <v>4233</v>
      </c>
      <c r="BL795" s="83" t="s">
        <v>5150</v>
      </c>
      <c r="BM795" s="83" t="s">
        <v>2887</v>
      </c>
      <c r="BN795" s="83" t="s">
        <v>4510</v>
      </c>
      <c r="BO795" s="83" t="s">
        <v>5816</v>
      </c>
      <c r="BP795" s="83" t="s">
        <v>6356</v>
      </c>
      <c r="BQ795" s="83"/>
      <c r="BR795" s="83"/>
      <c r="BS795" s="83"/>
      <c r="BT795" s="351" t="s">
        <v>6570</v>
      </c>
      <c r="BU795" s="425" t="s">
        <v>6569</v>
      </c>
      <c r="BV795" s="351" t="s">
        <v>6571</v>
      </c>
      <c r="BW795" s="425" t="s">
        <v>6572</v>
      </c>
      <c r="BX795" s="96" t="str">
        <f t="shared" si="138"/>
        <v>MR414 Bead Grip, 15x10, 6+4/+25mm Offset, 4x136, 106mm Centerbore, Graphite</v>
      </c>
      <c r="BY795" s="83" t="s">
        <v>4044</v>
      </c>
      <c r="BZ795" s="83" t="s">
        <v>4045</v>
      </c>
      <c r="CA795" s="83" t="str">
        <f t="shared" si="130"/>
        <v>UTV (4XX)</v>
      </c>
    </row>
    <row r="796" spans="1:79" s="39" customFormat="1" ht="15" customHeight="1">
      <c r="A796" s="23">
        <f t="shared" si="137"/>
        <v>794</v>
      </c>
      <c r="B796" s="4" t="s">
        <v>84</v>
      </c>
      <c r="C796" s="105" t="s">
        <v>1089</v>
      </c>
      <c r="D796" s="5" t="s">
        <v>6297</v>
      </c>
      <c r="E796" s="94" t="str">
        <f>CONCATENATE(LEFT(D796,5),VLOOKUP(CONCATENATE(N796,"x",O796),'PART NUMBER GUIDE'!$B$9:$C$45,2,FALSE),VLOOKUP(CONCATENATE(P796, V796), 'PART NUMBER GUIDE'!$Q$6:$R$84, 2, FALSE),VLOOKUP(Y796,'PART NUMBER GUIDE'!$J$8:$K$37,2, FALSE),IF(U796="N/A",IF(ABS(S796)&lt;10,"0"&amp;ABS(S796),ABS(S796)),CONCATENATE(LEFT(U796,1),RIGHT(U796,1))), F796, G796)</f>
        <v>MR41451046564</v>
      </c>
      <c r="F796" s="93"/>
      <c r="G796" s="93"/>
      <c r="H796" s="81" t="s">
        <v>6320</v>
      </c>
      <c r="I796" s="356">
        <v>44596</v>
      </c>
      <c r="J796" s="87" t="s">
        <v>1265</v>
      </c>
      <c r="K796" s="400">
        <v>268</v>
      </c>
      <c r="L796" s="95">
        <f t="shared" si="128"/>
        <v>268</v>
      </c>
      <c r="M796" s="402"/>
      <c r="N796" s="5">
        <v>15</v>
      </c>
      <c r="O796" s="79">
        <v>10</v>
      </c>
      <c r="P796" s="105" t="str">
        <f t="shared" si="133"/>
        <v>4x156</v>
      </c>
      <c r="Q796" s="5">
        <v>4</v>
      </c>
      <c r="R796" s="5">
        <v>156</v>
      </c>
      <c r="S796" s="5">
        <v>25</v>
      </c>
      <c r="T796" s="18">
        <v>6.25</v>
      </c>
      <c r="U796" s="5" t="s">
        <v>3418</v>
      </c>
      <c r="V796" s="18">
        <v>132</v>
      </c>
      <c r="W796" s="8">
        <v>17.23</v>
      </c>
      <c r="X796" s="52">
        <v>1600</v>
      </c>
      <c r="Y796" s="81" t="s">
        <v>2309</v>
      </c>
      <c r="Z796" s="81" t="s">
        <v>3002</v>
      </c>
      <c r="AA796" s="369" t="str">
        <f t="shared" si="134"/>
        <v>15x10, 4x156, 25 OS</v>
      </c>
      <c r="AB796" s="2" t="s">
        <v>4282</v>
      </c>
      <c r="AC796" s="92">
        <f>_xlfn.IFNA(VLOOKUP(AB796,ACCESSORIES!F:K,6,FALSE),"N/A")</f>
        <v>22</v>
      </c>
      <c r="AD796" s="89" t="s">
        <v>85</v>
      </c>
      <c r="AE796" s="89" t="s">
        <v>85</v>
      </c>
      <c r="AF796" s="89" t="s">
        <v>85</v>
      </c>
      <c r="AG796" s="89" t="s">
        <v>85</v>
      </c>
      <c r="AH796" s="9" t="str">
        <f>_xlfn.IFNA(VLOOKUP(AG796,ACCESSORIES!F:K,6,FALSE),"N/A")</f>
        <v>N/A</v>
      </c>
      <c r="AI796" s="83" t="s">
        <v>266</v>
      </c>
      <c r="AJ796" s="83" t="s">
        <v>85</v>
      </c>
      <c r="AK796" s="3" t="s">
        <v>85</v>
      </c>
      <c r="AL796" s="83" t="s">
        <v>85</v>
      </c>
      <c r="AM796" s="83">
        <v>14.1</v>
      </c>
      <c r="AN796" s="83">
        <v>180</v>
      </c>
      <c r="AO796" s="26">
        <v>3</v>
      </c>
      <c r="AP796" s="26">
        <v>8</v>
      </c>
      <c r="AQ796" s="26">
        <v>13</v>
      </c>
      <c r="AR796" s="26">
        <v>17</v>
      </c>
      <c r="AS796" s="26">
        <v>180</v>
      </c>
      <c r="AT796" s="26">
        <v>176</v>
      </c>
      <c r="AU796" s="86">
        <v>125</v>
      </c>
      <c r="AV796" s="55">
        <v>47</v>
      </c>
      <c r="AW796" s="55">
        <v>47</v>
      </c>
      <c r="AX796" s="55">
        <v>69</v>
      </c>
      <c r="AY796" s="3" t="s">
        <v>85</v>
      </c>
      <c r="AZ796" s="104" t="str">
        <f>_xlfn.IFNA(VLOOKUP(AY796,ACCESSORIES!F:K,6,FALSE),"N/A")</f>
        <v>N/A</v>
      </c>
      <c r="BA796" s="3" t="s">
        <v>85</v>
      </c>
      <c r="BB796" s="104" t="str">
        <f>_xlfn.IFNA(VLOOKUP(BA796,ACCESSORIES!F:K,6,FALSE),"N/A")</f>
        <v>N/A</v>
      </c>
      <c r="BC796" s="79">
        <v>21.2</v>
      </c>
      <c r="BD796" s="57">
        <v>17.7</v>
      </c>
      <c r="BE796" s="57">
        <v>17.7</v>
      </c>
      <c r="BF796" s="57">
        <v>12.6</v>
      </c>
      <c r="BG796" s="5">
        <v>48</v>
      </c>
      <c r="BH796" s="122" t="s">
        <v>3551</v>
      </c>
      <c r="BI796" s="51" t="s">
        <v>4217</v>
      </c>
      <c r="BJ796" s="83" t="s">
        <v>6357</v>
      </c>
      <c r="BK796" s="83" t="s">
        <v>4233</v>
      </c>
      <c r="BL796" s="83" t="s">
        <v>5150</v>
      </c>
      <c r="BM796" s="83" t="s">
        <v>2887</v>
      </c>
      <c r="BN796" s="83" t="s">
        <v>4510</v>
      </c>
      <c r="BO796" s="83" t="s">
        <v>5816</v>
      </c>
      <c r="BP796" s="83" t="s">
        <v>6356</v>
      </c>
      <c r="BQ796" s="83"/>
      <c r="BR796" s="83"/>
      <c r="BS796" s="83"/>
      <c r="BT796" s="351" t="s">
        <v>6573</v>
      </c>
      <c r="BU796" s="425" t="s">
        <v>6575</v>
      </c>
      <c r="BV796" s="351" t="s">
        <v>6576</v>
      </c>
      <c r="BW796" s="425" t="s">
        <v>6577</v>
      </c>
      <c r="BX796" s="96" t="str">
        <f t="shared" si="138"/>
        <v>MR414 Bead Grip, 15x10, 6+4/+25mm Offset, 4x156, 132mm Centerbore, Matte Black</v>
      </c>
      <c r="BY796" s="83" t="s">
        <v>4044</v>
      </c>
      <c r="BZ796" s="83" t="s">
        <v>4045</v>
      </c>
      <c r="CA796" s="83" t="str">
        <f t="shared" si="130"/>
        <v>UTV (4XX)</v>
      </c>
    </row>
    <row r="797" spans="1:79" s="39" customFormat="1" ht="15" customHeight="1">
      <c r="A797" s="23">
        <f t="shared" si="137"/>
        <v>795</v>
      </c>
      <c r="B797" s="4" t="s">
        <v>84</v>
      </c>
      <c r="C797" s="105" t="s">
        <v>1089</v>
      </c>
      <c r="D797" s="5" t="s">
        <v>6297</v>
      </c>
      <c r="E797" s="94" t="str">
        <f>CONCATENATE(LEFT(D797,5),VLOOKUP(CONCATENATE(N797,"x",O797),'PART NUMBER GUIDE'!$B$9:$C$45,2,FALSE),VLOOKUP(CONCATENATE(P797, V797), 'PART NUMBER GUIDE'!$Q$6:$R$84, 2, FALSE),VLOOKUP(Y797,'PART NUMBER GUIDE'!$J$8:$K$37,2, FALSE),IF(U797="N/A",IF(ABS(S797)&lt;10,"0"&amp;ABS(S797),ABS(S797)),CONCATENATE(LEFT(U797,1),RIGHT(U797,1))), F797, G797)</f>
        <v>MR414510461264</v>
      </c>
      <c r="F797" s="93"/>
      <c r="G797" s="93"/>
      <c r="H797" s="81" t="s">
        <v>6321</v>
      </c>
      <c r="I797" s="356">
        <v>44596</v>
      </c>
      <c r="J797" s="87" t="s">
        <v>1265</v>
      </c>
      <c r="K797" s="400">
        <v>268</v>
      </c>
      <c r="L797" s="95">
        <f t="shared" si="128"/>
        <v>268</v>
      </c>
      <c r="M797" s="402"/>
      <c r="N797" s="5">
        <v>15</v>
      </c>
      <c r="O797" s="79">
        <v>10</v>
      </c>
      <c r="P797" s="105" t="str">
        <f t="shared" si="133"/>
        <v>4x156</v>
      </c>
      <c r="Q797" s="5">
        <v>4</v>
      </c>
      <c r="R797" s="5">
        <v>156</v>
      </c>
      <c r="S797" s="5">
        <v>25</v>
      </c>
      <c r="T797" s="18">
        <v>6.25</v>
      </c>
      <c r="U797" s="5" t="s">
        <v>3418</v>
      </c>
      <c r="V797" s="18">
        <v>132</v>
      </c>
      <c r="W797" s="8">
        <v>17.12</v>
      </c>
      <c r="X797" s="52">
        <v>1600</v>
      </c>
      <c r="Y797" s="81" t="s">
        <v>6327</v>
      </c>
      <c r="Z797" s="81" t="s">
        <v>6328</v>
      </c>
      <c r="AA797" s="369" t="str">
        <f t="shared" si="134"/>
        <v>15x10, 4x156, 25 OS</v>
      </c>
      <c r="AB797" s="2" t="s">
        <v>4282</v>
      </c>
      <c r="AC797" s="92">
        <f>_xlfn.IFNA(VLOOKUP(AB797,ACCESSORIES!F:K,6,FALSE),"N/A")</f>
        <v>22</v>
      </c>
      <c r="AD797" s="89" t="s">
        <v>85</v>
      </c>
      <c r="AE797" s="89" t="s">
        <v>85</v>
      </c>
      <c r="AF797" s="89" t="s">
        <v>85</v>
      </c>
      <c r="AG797" s="89" t="s">
        <v>85</v>
      </c>
      <c r="AH797" s="9" t="str">
        <f>_xlfn.IFNA(VLOOKUP(AG797,ACCESSORIES!F:K,6,FALSE),"N/A")</f>
        <v>N/A</v>
      </c>
      <c r="AI797" s="83" t="s">
        <v>266</v>
      </c>
      <c r="AJ797" s="83" t="s">
        <v>85</v>
      </c>
      <c r="AK797" s="3" t="s">
        <v>85</v>
      </c>
      <c r="AL797" s="83" t="s">
        <v>85</v>
      </c>
      <c r="AM797" s="83">
        <v>14.1</v>
      </c>
      <c r="AN797" s="83">
        <v>180</v>
      </c>
      <c r="AO797" s="26">
        <v>3</v>
      </c>
      <c r="AP797" s="26">
        <v>8</v>
      </c>
      <c r="AQ797" s="26">
        <v>13</v>
      </c>
      <c r="AR797" s="26">
        <v>17</v>
      </c>
      <c r="AS797" s="26">
        <v>180</v>
      </c>
      <c r="AT797" s="26">
        <v>176</v>
      </c>
      <c r="AU797" s="86">
        <v>125</v>
      </c>
      <c r="AV797" s="55">
        <v>47</v>
      </c>
      <c r="AW797" s="55">
        <v>47</v>
      </c>
      <c r="AX797" s="55">
        <v>69</v>
      </c>
      <c r="AY797" s="3" t="s">
        <v>85</v>
      </c>
      <c r="AZ797" s="104" t="str">
        <f>_xlfn.IFNA(VLOOKUP(AY797,ACCESSORIES!F:K,6,FALSE),"N/A")</f>
        <v>N/A</v>
      </c>
      <c r="BA797" s="3" t="s">
        <v>85</v>
      </c>
      <c r="BB797" s="104" t="str">
        <f>_xlfn.IFNA(VLOOKUP(BA797,ACCESSORIES!F:K,6,FALSE),"N/A")</f>
        <v>N/A</v>
      </c>
      <c r="BC797" s="79">
        <v>21.31</v>
      </c>
      <c r="BD797" s="57">
        <v>17.7</v>
      </c>
      <c r="BE797" s="57">
        <v>17.7</v>
      </c>
      <c r="BF797" s="57">
        <v>12.6</v>
      </c>
      <c r="BG797" s="5">
        <v>48</v>
      </c>
      <c r="BH797" s="122" t="s">
        <v>3551</v>
      </c>
      <c r="BI797" s="51" t="s">
        <v>4217</v>
      </c>
      <c r="BJ797" s="83" t="s">
        <v>6357</v>
      </c>
      <c r="BK797" s="83" t="s">
        <v>4233</v>
      </c>
      <c r="BL797" s="83" t="s">
        <v>5150</v>
      </c>
      <c r="BM797" s="83" t="s">
        <v>2887</v>
      </c>
      <c r="BN797" s="83" t="s">
        <v>4510</v>
      </c>
      <c r="BO797" s="83" t="s">
        <v>5816</v>
      </c>
      <c r="BP797" s="83" t="s">
        <v>6356</v>
      </c>
      <c r="BQ797" s="83"/>
      <c r="BR797" s="83"/>
      <c r="BS797" s="83"/>
      <c r="BT797" s="351" t="s">
        <v>6570</v>
      </c>
      <c r="BU797" s="425" t="s">
        <v>6569</v>
      </c>
      <c r="BV797" s="351" t="s">
        <v>6571</v>
      </c>
      <c r="BW797" s="425" t="s">
        <v>6572</v>
      </c>
      <c r="BX797" s="96" t="str">
        <f t="shared" si="138"/>
        <v>MR414 Bead Grip, 15x10, 6+4/+25mm Offset, 4x156, 132mm Centerbore, Graphite</v>
      </c>
      <c r="BY797" s="83" t="s">
        <v>4044</v>
      </c>
      <c r="BZ797" s="83" t="s">
        <v>4045</v>
      </c>
      <c r="CA797" s="83" t="str">
        <f t="shared" si="130"/>
        <v>UTV (4XX)</v>
      </c>
    </row>
    <row r="798" spans="1:79" s="39" customFormat="1" ht="15" customHeight="1">
      <c r="A798" s="23">
        <f t="shared" si="137"/>
        <v>796</v>
      </c>
      <c r="B798" s="4" t="s">
        <v>84</v>
      </c>
      <c r="C798" s="105" t="s">
        <v>1089</v>
      </c>
      <c r="D798" s="5" t="s">
        <v>6297</v>
      </c>
      <c r="E798" s="94" t="str">
        <f>CONCATENATE(LEFT(D798,5),VLOOKUP(CONCATENATE(N798,"x",O798),'PART NUMBER GUIDE'!$B$9:$C$45,2,FALSE),VLOOKUP(CONCATENATE(P798, V798), 'PART NUMBER GUIDE'!$Q$6:$R$84, 2, FALSE),VLOOKUP(Y798,'PART NUMBER GUIDE'!$J$8:$K$37,2, FALSE),IF(U798="N/A",IF(ABS(S798)&lt;10,"0"&amp;ABS(S798),ABS(S798)),CONCATENATE(LEFT(U798,1),RIGHT(U798,1))), F798, G798)</f>
        <v>MR41451012564</v>
      </c>
      <c r="F798" s="93"/>
      <c r="G798" s="93"/>
      <c r="H798" s="81" t="s">
        <v>6322</v>
      </c>
      <c r="I798" s="356">
        <v>44596</v>
      </c>
      <c r="J798" s="87" t="s">
        <v>1265</v>
      </c>
      <c r="K798" s="400">
        <v>268</v>
      </c>
      <c r="L798" s="95">
        <f t="shared" si="128"/>
        <v>268</v>
      </c>
      <c r="M798" s="402"/>
      <c r="N798" s="5">
        <v>15</v>
      </c>
      <c r="O798" s="79">
        <v>10</v>
      </c>
      <c r="P798" s="105" t="str">
        <f t="shared" si="133"/>
        <v>5x4.5</v>
      </c>
      <c r="Q798" s="5">
        <v>5</v>
      </c>
      <c r="R798" s="5">
        <v>4.5</v>
      </c>
      <c r="S798" s="5">
        <v>25</v>
      </c>
      <c r="T798" s="18">
        <v>6.25</v>
      </c>
      <c r="U798" s="5" t="s">
        <v>3418</v>
      </c>
      <c r="V798" s="18">
        <v>76</v>
      </c>
      <c r="W798" s="8">
        <v>17.89</v>
      </c>
      <c r="X798" s="52">
        <v>1600</v>
      </c>
      <c r="Y798" s="81" t="s">
        <v>2309</v>
      </c>
      <c r="Z798" s="81" t="s">
        <v>3002</v>
      </c>
      <c r="AA798" s="369" t="str">
        <f t="shared" si="134"/>
        <v>15x10, 5x4.5, 25 OS</v>
      </c>
      <c r="AB798" s="2" t="s">
        <v>4279</v>
      </c>
      <c r="AC798" s="92">
        <f>_xlfn.IFNA(VLOOKUP(AB798,ACCESSORIES!F:K,6,FALSE),"N/A")</f>
        <v>22</v>
      </c>
      <c r="AD798" s="89" t="s">
        <v>85</v>
      </c>
      <c r="AE798" s="89" t="s">
        <v>85</v>
      </c>
      <c r="AF798" s="89" t="s">
        <v>85</v>
      </c>
      <c r="AG798" s="89" t="s">
        <v>85</v>
      </c>
      <c r="AH798" s="9" t="str">
        <f>_xlfn.IFNA(VLOOKUP(AG798,ACCESSORIES!F:K,6,FALSE),"N/A")</f>
        <v>N/A</v>
      </c>
      <c r="AI798" s="83" t="s">
        <v>266</v>
      </c>
      <c r="AJ798" s="83" t="s">
        <v>85</v>
      </c>
      <c r="AK798" s="3" t="s">
        <v>85</v>
      </c>
      <c r="AL798" s="83" t="s">
        <v>85</v>
      </c>
      <c r="AM798" s="83">
        <v>14.1</v>
      </c>
      <c r="AN798" s="83">
        <v>180</v>
      </c>
      <c r="AO798" s="26">
        <v>3</v>
      </c>
      <c r="AP798" s="26">
        <v>8</v>
      </c>
      <c r="AQ798" s="26">
        <v>13</v>
      </c>
      <c r="AR798" s="26">
        <v>17</v>
      </c>
      <c r="AS798" s="26">
        <v>180</v>
      </c>
      <c r="AT798" s="26">
        <v>176</v>
      </c>
      <c r="AU798" s="86">
        <v>76</v>
      </c>
      <c r="AV798" s="55">
        <v>29</v>
      </c>
      <c r="AW798" s="55">
        <v>29</v>
      </c>
      <c r="AX798" s="55">
        <v>69</v>
      </c>
      <c r="AY798" s="3" t="s">
        <v>85</v>
      </c>
      <c r="AZ798" s="104" t="str">
        <f>_xlfn.IFNA(VLOOKUP(AY798,ACCESSORIES!F:K,6,FALSE),"N/A")</f>
        <v>N/A</v>
      </c>
      <c r="BA798" s="3" t="s">
        <v>85</v>
      </c>
      <c r="BB798" s="104" t="str">
        <f>_xlfn.IFNA(VLOOKUP(BA798,ACCESSORIES!F:K,6,FALSE),"N/A")</f>
        <v>N/A</v>
      </c>
      <c r="BC798" s="79">
        <v>22.3</v>
      </c>
      <c r="BD798" s="57">
        <v>17.7</v>
      </c>
      <c r="BE798" s="57">
        <v>17.7</v>
      </c>
      <c r="BF798" s="57">
        <v>12.6</v>
      </c>
      <c r="BG798" s="5">
        <v>48</v>
      </c>
      <c r="BH798" s="122" t="s">
        <v>3551</v>
      </c>
      <c r="BI798" s="51" t="s">
        <v>4217</v>
      </c>
      <c r="BJ798" s="83" t="s">
        <v>6357</v>
      </c>
      <c r="BK798" s="83" t="s">
        <v>4233</v>
      </c>
      <c r="BL798" s="83" t="s">
        <v>5150</v>
      </c>
      <c r="BM798" s="83" t="s">
        <v>2887</v>
      </c>
      <c r="BN798" s="83" t="s">
        <v>4510</v>
      </c>
      <c r="BO798" s="83" t="s">
        <v>5816</v>
      </c>
      <c r="BP798" s="83" t="s">
        <v>6356</v>
      </c>
      <c r="BQ798" s="83"/>
      <c r="BR798" s="83"/>
      <c r="BS798" s="83"/>
      <c r="BT798" s="351" t="s">
        <v>6574</v>
      </c>
      <c r="BU798" s="425" t="s">
        <v>6578</v>
      </c>
      <c r="BV798" s="351" t="s">
        <v>6579</v>
      </c>
      <c r="BW798" s="425" t="s">
        <v>6580</v>
      </c>
      <c r="BX798" s="96" t="str">
        <f t="shared" si="138"/>
        <v>MR414 Bead Grip, 15x10, 6+4/+25mm Offset, 5x4.5, 76mm Centerbore, Matte Black</v>
      </c>
      <c r="BY798" s="83" t="s">
        <v>4044</v>
      </c>
      <c r="BZ798" s="83" t="s">
        <v>4045</v>
      </c>
      <c r="CA798" s="83" t="str">
        <f t="shared" si="130"/>
        <v>UTV (4XX)</v>
      </c>
    </row>
    <row r="799" spans="1:79" s="39" customFormat="1" ht="15" customHeight="1">
      <c r="A799" s="23">
        <f t="shared" si="137"/>
        <v>797</v>
      </c>
      <c r="B799" s="4" t="s">
        <v>84</v>
      </c>
      <c r="C799" s="105" t="s">
        <v>1089</v>
      </c>
      <c r="D799" s="5" t="s">
        <v>6297</v>
      </c>
      <c r="E799" s="94" t="str">
        <f>CONCATENATE(LEFT(D799,5),VLOOKUP(CONCATENATE(N799,"x",O799),'PART NUMBER GUIDE'!$B$9:$C$45,2,FALSE),VLOOKUP(CONCATENATE(P799, V799), 'PART NUMBER GUIDE'!$Q$6:$R$84, 2, FALSE),VLOOKUP(Y799,'PART NUMBER GUIDE'!$J$8:$K$37,2, FALSE),IF(U799="N/A",IF(ABS(S799)&lt;10,"0"&amp;ABS(S799),ABS(S799)),CONCATENATE(LEFT(U799,1),RIGHT(U799,1))), F799, G799)</f>
        <v>MR414510121264</v>
      </c>
      <c r="F799" s="93"/>
      <c r="G799" s="93"/>
      <c r="H799" s="81" t="s">
        <v>6323</v>
      </c>
      <c r="I799" s="356">
        <v>44596</v>
      </c>
      <c r="J799" s="87" t="s">
        <v>1265</v>
      </c>
      <c r="K799" s="400">
        <v>268</v>
      </c>
      <c r="L799" s="95">
        <f t="shared" si="128"/>
        <v>268</v>
      </c>
      <c r="M799" s="402"/>
      <c r="N799" s="5">
        <v>15</v>
      </c>
      <c r="O799" s="79">
        <v>10</v>
      </c>
      <c r="P799" s="105" t="str">
        <f t="shared" si="133"/>
        <v>5x4.5</v>
      </c>
      <c r="Q799" s="5">
        <v>5</v>
      </c>
      <c r="R799" s="5">
        <v>4.5</v>
      </c>
      <c r="S799" s="5">
        <v>25</v>
      </c>
      <c r="T799" s="18">
        <v>6.25</v>
      </c>
      <c r="U799" s="5" t="s">
        <v>3418</v>
      </c>
      <c r="V799" s="18">
        <v>76</v>
      </c>
      <c r="W799" s="8">
        <v>17.670000000000002</v>
      </c>
      <c r="X799" s="52">
        <v>1600</v>
      </c>
      <c r="Y799" s="81" t="s">
        <v>6327</v>
      </c>
      <c r="Z799" s="81" t="s">
        <v>6328</v>
      </c>
      <c r="AA799" s="369" t="str">
        <f t="shared" si="134"/>
        <v>15x10, 5x4.5, 25 OS</v>
      </c>
      <c r="AB799" s="2" t="s">
        <v>4279</v>
      </c>
      <c r="AC799" s="92">
        <f>_xlfn.IFNA(VLOOKUP(AB799,ACCESSORIES!F:K,6,FALSE),"N/A")</f>
        <v>22</v>
      </c>
      <c r="AD799" s="89" t="s">
        <v>85</v>
      </c>
      <c r="AE799" s="89" t="s">
        <v>85</v>
      </c>
      <c r="AF799" s="89" t="s">
        <v>85</v>
      </c>
      <c r="AG799" s="89" t="s">
        <v>85</v>
      </c>
      <c r="AH799" s="9" t="str">
        <f>_xlfn.IFNA(VLOOKUP(AG799,ACCESSORIES!F:K,6,FALSE),"N/A")</f>
        <v>N/A</v>
      </c>
      <c r="AI799" s="83" t="s">
        <v>266</v>
      </c>
      <c r="AJ799" s="83" t="s">
        <v>85</v>
      </c>
      <c r="AK799" s="3" t="s">
        <v>85</v>
      </c>
      <c r="AL799" s="83" t="s">
        <v>85</v>
      </c>
      <c r="AM799" s="83">
        <v>14.1</v>
      </c>
      <c r="AN799" s="83">
        <v>180</v>
      </c>
      <c r="AO799" s="26">
        <v>3</v>
      </c>
      <c r="AP799" s="26">
        <v>8</v>
      </c>
      <c r="AQ799" s="26">
        <v>13</v>
      </c>
      <c r="AR799" s="26">
        <v>17</v>
      </c>
      <c r="AS799" s="26">
        <v>180</v>
      </c>
      <c r="AT799" s="26">
        <v>176</v>
      </c>
      <c r="AU799" s="86">
        <v>76</v>
      </c>
      <c r="AV799" s="55">
        <v>29</v>
      </c>
      <c r="AW799" s="55">
        <v>29</v>
      </c>
      <c r="AX799" s="55">
        <v>69</v>
      </c>
      <c r="AY799" s="3" t="s">
        <v>85</v>
      </c>
      <c r="AZ799" s="104" t="str">
        <f>_xlfn.IFNA(VLOOKUP(AY799,ACCESSORIES!F:K,6,FALSE),"N/A")</f>
        <v>N/A</v>
      </c>
      <c r="BA799" s="3" t="s">
        <v>85</v>
      </c>
      <c r="BB799" s="104" t="str">
        <f>_xlfn.IFNA(VLOOKUP(BA799,ACCESSORIES!F:K,6,FALSE),"N/A")</f>
        <v>N/A</v>
      </c>
      <c r="BC799" s="79">
        <v>21.79</v>
      </c>
      <c r="BD799" s="57">
        <v>17.7</v>
      </c>
      <c r="BE799" s="57">
        <v>17.7</v>
      </c>
      <c r="BF799" s="57">
        <v>12.6</v>
      </c>
      <c r="BG799" s="5">
        <v>48</v>
      </c>
      <c r="BH799" s="122" t="s">
        <v>3551</v>
      </c>
      <c r="BI799" s="51" t="s">
        <v>4217</v>
      </c>
      <c r="BJ799" s="83" t="s">
        <v>6357</v>
      </c>
      <c r="BK799" s="83" t="s">
        <v>4233</v>
      </c>
      <c r="BL799" s="83" t="s">
        <v>5150</v>
      </c>
      <c r="BM799" s="83" t="s">
        <v>2887</v>
      </c>
      <c r="BN799" s="83" t="s">
        <v>4510</v>
      </c>
      <c r="BO799" s="83" t="s">
        <v>5816</v>
      </c>
      <c r="BP799" s="83" t="s">
        <v>6356</v>
      </c>
      <c r="BQ799" s="83"/>
      <c r="BR799" s="83"/>
      <c r="BS799" s="83"/>
      <c r="BT799" s="351" t="s">
        <v>6582</v>
      </c>
      <c r="BU799" s="425" t="s">
        <v>6581</v>
      </c>
      <c r="BV799" s="351" t="s">
        <v>6583</v>
      </c>
      <c r="BW799" s="425" t="s">
        <v>6584</v>
      </c>
      <c r="BX799" s="96" t="str">
        <f t="shared" si="138"/>
        <v>MR414 Bead Grip, 15x10, 6+4/+25mm Offset, 5x4.5, 76mm Centerbore, Graphite</v>
      </c>
      <c r="BY799" s="83" t="s">
        <v>4044</v>
      </c>
      <c r="BZ799" s="83" t="s">
        <v>4045</v>
      </c>
      <c r="CA799" s="83" t="str">
        <f t="shared" si="130"/>
        <v>UTV (4XX)</v>
      </c>
    </row>
    <row r="800" spans="1:79" s="39" customFormat="1" ht="15" customHeight="1">
      <c r="A800" s="23">
        <f t="shared" ref="A800:A805" si="139">ROW(B800)-2</f>
        <v>798</v>
      </c>
      <c r="B800" s="4" t="s">
        <v>84</v>
      </c>
      <c r="C800" s="105" t="s">
        <v>1089</v>
      </c>
      <c r="D800" s="5" t="s">
        <v>6672</v>
      </c>
      <c r="E800" s="94" t="str">
        <f>CONCATENATE(LEFT(D800,5),VLOOKUP(CONCATENATE(N800,"x",O800),'PART NUMBER GUIDE'!$B$9:$C$45,2,FALSE),VLOOKUP(CONCATENATE(P800, V800), 'PART NUMBER GUIDE'!$Q$6:$R$84, 2, FALSE),VLOOKUP(Y800,'PART NUMBER GUIDE'!$J$8:$K$37,2, FALSE),IF(U800="N/A",IF(ABS(S800)&lt;10,"0"&amp;ABS(S800),ABS(S800)),CONCATENATE(LEFT(U800,1),RIGHT(U800,1))), F800, G800)</f>
        <v>MR41557047552B</v>
      </c>
      <c r="F800" s="93" t="s">
        <v>1129</v>
      </c>
      <c r="G800" s="93"/>
      <c r="H800" s="433">
        <v>191682031182</v>
      </c>
      <c r="I800" s="356">
        <v>44755</v>
      </c>
      <c r="J800" s="87" t="s">
        <v>1266</v>
      </c>
      <c r="K800" s="400">
        <v>399</v>
      </c>
      <c r="L800" s="95">
        <f t="shared" si="128"/>
        <v>399</v>
      </c>
      <c r="M800" s="402"/>
      <c r="N800" s="5">
        <v>15</v>
      </c>
      <c r="O800" s="79">
        <v>7</v>
      </c>
      <c r="P800" s="105" t="str">
        <f t="shared" si="133"/>
        <v>4x136</v>
      </c>
      <c r="Q800" s="5">
        <v>4</v>
      </c>
      <c r="R800" s="5">
        <v>136</v>
      </c>
      <c r="S800" s="5">
        <v>38</v>
      </c>
      <c r="T800" s="18">
        <v>5.33</v>
      </c>
      <c r="U800" s="5" t="s">
        <v>186</v>
      </c>
      <c r="V800" s="18">
        <v>106</v>
      </c>
      <c r="W800" s="8">
        <v>17.47700835823882</v>
      </c>
      <c r="X800" s="52">
        <v>1600</v>
      </c>
      <c r="Y800" s="81" t="s">
        <v>2309</v>
      </c>
      <c r="Z800" s="81" t="s">
        <v>3002</v>
      </c>
      <c r="AA800" s="369" t="str">
        <f t="shared" si="134"/>
        <v>15x7, 4x136, 38 OS</v>
      </c>
      <c r="AB800" s="2" t="s">
        <v>2749</v>
      </c>
      <c r="AC800" s="92">
        <f>_xlfn.IFNA(VLOOKUP(AB800,ACCESSORIES!F:K,6,FALSE),"N/A")</f>
        <v>22</v>
      </c>
      <c r="AD800" s="89" t="s">
        <v>85</v>
      </c>
      <c r="AE800" s="89" t="s">
        <v>85</v>
      </c>
      <c r="AF800" s="89" t="s">
        <v>85</v>
      </c>
      <c r="AG800" s="89" t="s">
        <v>85</v>
      </c>
      <c r="AH800" s="9" t="str">
        <f>_xlfn.IFNA(VLOOKUP(AG800,ACCESSORIES!F:K,6,FALSE),"N/A")</f>
        <v>N/A</v>
      </c>
      <c r="AI800" s="83" t="s">
        <v>266</v>
      </c>
      <c r="AJ800" s="83" t="s">
        <v>85</v>
      </c>
      <c r="AK800" s="3" t="s">
        <v>85</v>
      </c>
      <c r="AL800" s="83" t="s">
        <v>85</v>
      </c>
      <c r="AM800" s="83">
        <v>14.1</v>
      </c>
      <c r="AN800" s="83">
        <v>180</v>
      </c>
      <c r="AO800" s="26">
        <v>3</v>
      </c>
      <c r="AP800" s="26">
        <v>12</v>
      </c>
      <c r="AQ800" s="26">
        <v>22</v>
      </c>
      <c r="AR800" s="26">
        <v>22</v>
      </c>
      <c r="AS800" s="26">
        <v>177</v>
      </c>
      <c r="AT800" s="26">
        <v>163</v>
      </c>
      <c r="AU800" s="86">
        <v>104</v>
      </c>
      <c r="AV800" s="55">
        <v>48</v>
      </c>
      <c r="AW800" s="55">
        <v>48</v>
      </c>
      <c r="AX800" s="55">
        <v>0</v>
      </c>
      <c r="AY800" s="3" t="s">
        <v>6673</v>
      </c>
      <c r="AZ800" s="104">
        <f>_xlfn.IFNA(VLOOKUP(AY800,ACCESSORIES!F:K,6,FALSE),"N/A")</f>
        <v>189</v>
      </c>
      <c r="BA800" s="3" t="s">
        <v>1523</v>
      </c>
      <c r="BB800" s="104">
        <f>_xlfn.IFNA(VLOOKUP(BA800,ACCESSORIES!F:K,6,FALSE),"N/A")</f>
        <v>11</v>
      </c>
      <c r="BC800" s="79">
        <v>21.5</v>
      </c>
      <c r="BD800" s="57">
        <v>17.7</v>
      </c>
      <c r="BE800" s="57">
        <v>17.7</v>
      </c>
      <c r="BF800" s="57">
        <v>9.6</v>
      </c>
      <c r="BG800" s="5">
        <v>48</v>
      </c>
      <c r="BH800" s="122" t="s">
        <v>3551</v>
      </c>
      <c r="BI800" s="51" t="s">
        <v>4217</v>
      </c>
      <c r="BJ800" s="83"/>
      <c r="BK800" s="83"/>
      <c r="BL800" s="83"/>
      <c r="BM800" s="83"/>
      <c r="BN800" s="83"/>
      <c r="BO800" s="83"/>
      <c r="BP800" s="83"/>
      <c r="BQ800" s="83"/>
      <c r="BR800" s="83"/>
      <c r="BS800" s="83"/>
      <c r="BT800" s="351"/>
      <c r="BU800" s="425"/>
      <c r="BV800" s="351"/>
      <c r="BW800" s="425"/>
      <c r="BX800" s="96" t="str">
        <f t="shared" ref="BX800:BX805" si="140">CONCATENATE(IF(J800="Closeout","CLOSEOUT - ",""),D800,", ",N800,"x",O800,", ",IF(U800="N/A","",CONCATENATE(U800,"/")),IF(S800&gt;0,CONCATENATE("+",S800),S800),"mm Offset, ",P800,", ",V800,"mm Centerbore, ",PROPER(Y800),IF(G800="R",", Race Drilled",""),"",IF(BA800="N/A","",CONCATENATE(", w/ ",BA800)))</f>
        <v>MR415 Beadlock, 15x7, 5+2/+38mm Offset, 4x136, 106mm Centerbore, Matte Black, w/ BH-H24100</v>
      </c>
      <c r="BY800" s="83" t="s">
        <v>4044</v>
      </c>
      <c r="BZ800" s="83" t="s">
        <v>4045</v>
      </c>
      <c r="CA800" s="83" t="str">
        <f t="shared" si="130"/>
        <v>UTV (4XX)</v>
      </c>
    </row>
    <row r="801" spans="1:79" s="39" customFormat="1" ht="15" customHeight="1">
      <c r="A801" s="23">
        <f t="shared" si="139"/>
        <v>799</v>
      </c>
      <c r="B801" s="4" t="s">
        <v>84</v>
      </c>
      <c r="C801" s="105" t="s">
        <v>1089</v>
      </c>
      <c r="D801" s="5" t="s">
        <v>6672</v>
      </c>
      <c r="E801" s="94" t="str">
        <f>CONCATENATE(LEFT(D801,5),VLOOKUP(CONCATENATE(N801,"x",O801),'PART NUMBER GUIDE'!$B$9:$C$45,2,FALSE),VLOOKUP(CONCATENATE(P801, V801), 'PART NUMBER GUIDE'!$Q$6:$R$84, 2, FALSE),VLOOKUP(Y801,'PART NUMBER GUIDE'!$J$8:$K$37,2, FALSE),IF(U801="N/A",IF(ABS(S801)&lt;10,"0"&amp;ABS(S801),ABS(S801)),CONCATENATE(LEFT(U801,1),RIGHT(U801,1))), F801, G801)</f>
        <v>MR41557046552B</v>
      </c>
      <c r="F801" s="93" t="s">
        <v>1129</v>
      </c>
      <c r="G801" s="93"/>
      <c r="H801" s="433">
        <v>191682031199</v>
      </c>
      <c r="I801" s="356">
        <v>44755</v>
      </c>
      <c r="J801" s="87" t="s">
        <v>1266</v>
      </c>
      <c r="K801" s="400">
        <v>399</v>
      </c>
      <c r="L801" s="95">
        <f t="shared" si="128"/>
        <v>399</v>
      </c>
      <c r="M801" s="402"/>
      <c r="N801" s="5">
        <v>15</v>
      </c>
      <c r="O801" s="79">
        <v>7</v>
      </c>
      <c r="P801" s="105" t="str">
        <f t="shared" si="133"/>
        <v>4x156</v>
      </c>
      <c r="Q801" s="5">
        <v>4</v>
      </c>
      <c r="R801" s="5">
        <v>156</v>
      </c>
      <c r="S801" s="5">
        <v>38</v>
      </c>
      <c r="T801" s="18">
        <v>5.33</v>
      </c>
      <c r="U801" s="5" t="s">
        <v>186</v>
      </c>
      <c r="V801" s="18">
        <v>132</v>
      </c>
      <c r="W801" s="8">
        <v>17.47700835823882</v>
      </c>
      <c r="X801" s="52">
        <v>1600</v>
      </c>
      <c r="Y801" s="81" t="s">
        <v>2309</v>
      </c>
      <c r="Z801" s="81" t="s">
        <v>3002</v>
      </c>
      <c r="AA801" s="369" t="str">
        <f t="shared" si="134"/>
        <v>15x7, 4x156, 38 OS</v>
      </c>
      <c r="AB801" s="2" t="s">
        <v>1643</v>
      </c>
      <c r="AC801" s="92">
        <f>_xlfn.IFNA(VLOOKUP(AB801,ACCESSORIES!F:K,6,FALSE),"N/A")</f>
        <v>22</v>
      </c>
      <c r="AD801" s="89" t="s">
        <v>85</v>
      </c>
      <c r="AE801" s="89" t="s">
        <v>85</v>
      </c>
      <c r="AF801" s="89" t="s">
        <v>85</v>
      </c>
      <c r="AG801" s="89" t="s">
        <v>85</v>
      </c>
      <c r="AH801" s="9" t="str">
        <f>_xlfn.IFNA(VLOOKUP(AG801,ACCESSORIES!F:K,6,FALSE),"N/A")</f>
        <v>N/A</v>
      </c>
      <c r="AI801" s="83" t="s">
        <v>266</v>
      </c>
      <c r="AJ801" s="83" t="s">
        <v>85</v>
      </c>
      <c r="AK801" s="3" t="s">
        <v>85</v>
      </c>
      <c r="AL801" s="83" t="s">
        <v>85</v>
      </c>
      <c r="AM801" s="83">
        <v>14.1</v>
      </c>
      <c r="AN801" s="83">
        <v>180</v>
      </c>
      <c r="AO801" s="26">
        <v>3</v>
      </c>
      <c r="AP801" s="26">
        <v>12</v>
      </c>
      <c r="AQ801" s="26">
        <v>22</v>
      </c>
      <c r="AR801" s="26">
        <v>22</v>
      </c>
      <c r="AS801" s="26">
        <v>177</v>
      </c>
      <c r="AT801" s="26">
        <v>163</v>
      </c>
      <c r="AU801" s="86">
        <v>125</v>
      </c>
      <c r="AV801" s="55">
        <v>47</v>
      </c>
      <c r="AW801" s="55">
        <v>47</v>
      </c>
      <c r="AX801" s="55">
        <v>0</v>
      </c>
      <c r="AY801" s="3" t="s">
        <v>6673</v>
      </c>
      <c r="AZ801" s="104">
        <f>_xlfn.IFNA(VLOOKUP(AY801,ACCESSORIES!F:K,6,FALSE),"N/A")</f>
        <v>189</v>
      </c>
      <c r="BA801" s="3" t="s">
        <v>1523</v>
      </c>
      <c r="BB801" s="104">
        <f>_xlfn.IFNA(VLOOKUP(BA801,ACCESSORIES!F:K,6,FALSE),"N/A")</f>
        <v>11</v>
      </c>
      <c r="BC801" s="79">
        <v>21.5</v>
      </c>
      <c r="BD801" s="57">
        <v>17.7</v>
      </c>
      <c r="BE801" s="57">
        <v>17.7</v>
      </c>
      <c r="BF801" s="57">
        <v>9.6</v>
      </c>
      <c r="BG801" s="5">
        <v>48</v>
      </c>
      <c r="BH801" s="122" t="s">
        <v>3551</v>
      </c>
      <c r="BI801" s="51" t="s">
        <v>4217</v>
      </c>
      <c r="BJ801" s="83"/>
      <c r="BK801" s="83"/>
      <c r="BL801" s="83"/>
      <c r="BM801" s="83"/>
      <c r="BN801" s="83"/>
      <c r="BO801" s="83"/>
      <c r="BP801" s="83"/>
      <c r="BQ801" s="83"/>
      <c r="BR801" s="83"/>
      <c r="BS801" s="83"/>
      <c r="BT801" s="351"/>
      <c r="BU801" s="425"/>
      <c r="BV801" s="351"/>
      <c r="BW801" s="425"/>
      <c r="BX801" s="96" t="str">
        <f t="shared" si="140"/>
        <v>MR415 Beadlock, 15x7, 5+2/+38mm Offset, 4x156, 132mm Centerbore, Matte Black, w/ BH-H24100</v>
      </c>
      <c r="BY801" s="83" t="s">
        <v>4044</v>
      </c>
      <c r="BZ801" s="83" t="s">
        <v>4045</v>
      </c>
      <c r="CA801" s="83" t="str">
        <f t="shared" si="130"/>
        <v>UTV (4XX)</v>
      </c>
    </row>
    <row r="802" spans="1:79" s="39" customFormat="1" ht="15" customHeight="1">
      <c r="A802" s="23">
        <f t="shared" si="139"/>
        <v>800</v>
      </c>
      <c r="B802" s="4" t="s">
        <v>84</v>
      </c>
      <c r="C802" s="105" t="s">
        <v>1089</v>
      </c>
      <c r="D802" s="5" t="s">
        <v>6672</v>
      </c>
      <c r="E802" s="94" t="str">
        <f>CONCATENATE(LEFT(D802,5),VLOOKUP(CONCATENATE(N802,"x",O802),'PART NUMBER GUIDE'!$B$9:$C$45,2,FALSE),VLOOKUP(CONCATENATE(P802, V802), 'PART NUMBER GUIDE'!$Q$6:$R$84, 2, FALSE),VLOOKUP(Y802,'PART NUMBER GUIDE'!$J$8:$K$37,2, FALSE),IF(U802="N/A",IF(ABS(S802)&lt;10,"0"&amp;ABS(S802),ABS(S802)),CONCATENATE(LEFT(U802,1),RIGHT(U802,1))), F802, G802)</f>
        <v>MR41557012552B</v>
      </c>
      <c r="F802" s="93" t="s">
        <v>1129</v>
      </c>
      <c r="G802" s="93"/>
      <c r="H802" s="433">
        <v>191682031205</v>
      </c>
      <c r="I802" s="356">
        <v>44755</v>
      </c>
      <c r="J802" s="87" t="s">
        <v>1266</v>
      </c>
      <c r="K802" s="400">
        <v>399</v>
      </c>
      <c r="L802" s="95">
        <f t="shared" si="128"/>
        <v>399</v>
      </c>
      <c r="M802" s="402"/>
      <c r="N802" s="5">
        <v>15</v>
      </c>
      <c r="O802" s="79">
        <v>7</v>
      </c>
      <c r="P802" s="105" t="str">
        <f t="shared" si="133"/>
        <v>5x4.5</v>
      </c>
      <c r="Q802" s="5">
        <v>5</v>
      </c>
      <c r="R802" s="5">
        <v>4.5</v>
      </c>
      <c r="S802" s="5">
        <v>38</v>
      </c>
      <c r="T802" s="18">
        <v>5.33</v>
      </c>
      <c r="U802" s="5" t="s">
        <v>186</v>
      </c>
      <c r="V802" s="18">
        <v>76</v>
      </c>
      <c r="W802" s="8">
        <v>17.47700835823882</v>
      </c>
      <c r="X802" s="52">
        <v>1600</v>
      </c>
      <c r="Y802" s="81" t="s">
        <v>2309</v>
      </c>
      <c r="Z802" s="81" t="s">
        <v>3002</v>
      </c>
      <c r="AA802" s="369" t="str">
        <f t="shared" si="134"/>
        <v>15x7, 5x4.5, 38 OS</v>
      </c>
      <c r="AB802" s="2" t="s">
        <v>6721</v>
      </c>
      <c r="AC802" s="92">
        <f>_xlfn.IFNA(VLOOKUP(AB802,ACCESSORIES!F:K,6,FALSE),"N/A")</f>
        <v>22</v>
      </c>
      <c r="AD802" s="89" t="s">
        <v>85</v>
      </c>
      <c r="AE802" s="89" t="s">
        <v>85</v>
      </c>
      <c r="AF802" s="89" t="s">
        <v>85</v>
      </c>
      <c r="AG802" s="89" t="s">
        <v>85</v>
      </c>
      <c r="AH802" s="9" t="str">
        <f>_xlfn.IFNA(VLOOKUP(AG802,ACCESSORIES!F:K,6,FALSE),"N/A")</f>
        <v>N/A</v>
      </c>
      <c r="AI802" s="83" t="s">
        <v>266</v>
      </c>
      <c r="AJ802" s="83" t="s">
        <v>85</v>
      </c>
      <c r="AK802" s="3" t="s">
        <v>85</v>
      </c>
      <c r="AL802" s="83" t="s">
        <v>85</v>
      </c>
      <c r="AM802" s="83">
        <v>14.1</v>
      </c>
      <c r="AN802" s="83">
        <v>180</v>
      </c>
      <c r="AO802" s="26">
        <v>3</v>
      </c>
      <c r="AP802" s="26">
        <v>12</v>
      </c>
      <c r="AQ802" s="26">
        <v>22</v>
      </c>
      <c r="AR802" s="26">
        <v>22</v>
      </c>
      <c r="AS802" s="26">
        <v>177</v>
      </c>
      <c r="AT802" s="26">
        <v>163</v>
      </c>
      <c r="AU802" s="86">
        <v>76</v>
      </c>
      <c r="AV802" s="55">
        <v>27</v>
      </c>
      <c r="AW802" s="55">
        <v>27</v>
      </c>
      <c r="AX802" s="55">
        <v>0</v>
      </c>
      <c r="AY802" s="3" t="s">
        <v>6673</v>
      </c>
      <c r="AZ802" s="104">
        <f>_xlfn.IFNA(VLOOKUP(AY802,ACCESSORIES!F:K,6,FALSE),"N/A")</f>
        <v>189</v>
      </c>
      <c r="BA802" s="3" t="s">
        <v>1523</v>
      </c>
      <c r="BB802" s="104">
        <f>_xlfn.IFNA(VLOOKUP(BA802,ACCESSORIES!F:K,6,FALSE),"N/A")</f>
        <v>11</v>
      </c>
      <c r="BC802" s="79">
        <v>21.5</v>
      </c>
      <c r="BD802" s="57">
        <v>17.7</v>
      </c>
      <c r="BE802" s="57">
        <v>17.7</v>
      </c>
      <c r="BF802" s="57">
        <v>9.6</v>
      </c>
      <c r="BG802" s="5">
        <v>48</v>
      </c>
      <c r="BH802" s="122" t="s">
        <v>3551</v>
      </c>
      <c r="BI802" s="51" t="s">
        <v>4217</v>
      </c>
      <c r="BJ802" s="83"/>
      <c r="BK802" s="83"/>
      <c r="BL802" s="83"/>
      <c r="BM802" s="83"/>
      <c r="BN802" s="83"/>
      <c r="BO802" s="83"/>
      <c r="BP802" s="83"/>
      <c r="BQ802" s="83"/>
      <c r="BR802" s="83"/>
      <c r="BS802" s="83"/>
      <c r="BT802" s="351"/>
      <c r="BU802" s="425"/>
      <c r="BV802" s="351"/>
      <c r="BW802" s="425"/>
      <c r="BX802" s="96" t="str">
        <f t="shared" si="140"/>
        <v>MR415 Beadlock, 15x7, 5+2/+38mm Offset, 5x4.5, 76mm Centerbore, Matte Black, w/ BH-H24100</v>
      </c>
      <c r="BY802" s="83" t="s">
        <v>4044</v>
      </c>
      <c r="BZ802" s="83" t="s">
        <v>4045</v>
      </c>
      <c r="CA802" s="83" t="str">
        <f t="shared" si="130"/>
        <v>UTV (4XX)</v>
      </c>
    </row>
    <row r="803" spans="1:79" s="39" customFormat="1" ht="15" customHeight="1">
      <c r="A803" s="23">
        <f t="shared" si="139"/>
        <v>801</v>
      </c>
      <c r="B803" s="4" t="s">
        <v>84</v>
      </c>
      <c r="C803" s="105" t="s">
        <v>1089</v>
      </c>
      <c r="D803" s="5" t="s">
        <v>6672</v>
      </c>
      <c r="E803" s="94" t="str">
        <f>CONCATENATE(LEFT(D803,5),VLOOKUP(CONCATENATE(N803,"x",O803),'PART NUMBER GUIDE'!$B$9:$C$45,2,FALSE),VLOOKUP(CONCATENATE(P803, V803), 'PART NUMBER GUIDE'!$Q$6:$R$84, 2, FALSE),VLOOKUP(Y803,'PART NUMBER GUIDE'!$J$8:$K$37,2, FALSE),IF(U803="N/A",IF(ABS(S803)&lt;10,"0"&amp;ABS(S803),ABS(S803)),CONCATENATE(LEFT(U803,1),RIGHT(U803,1))), F803, G803)</f>
        <v>MR41551047564B</v>
      </c>
      <c r="F803" s="93" t="s">
        <v>1129</v>
      </c>
      <c r="G803" s="93"/>
      <c r="H803" s="433">
        <v>191682031212</v>
      </c>
      <c r="I803" s="356">
        <v>44755</v>
      </c>
      <c r="J803" s="87" t="s">
        <v>1266</v>
      </c>
      <c r="K803" s="400">
        <v>429</v>
      </c>
      <c r="L803" s="95">
        <f t="shared" si="128"/>
        <v>429</v>
      </c>
      <c r="M803" s="402"/>
      <c r="N803" s="5">
        <v>15</v>
      </c>
      <c r="O803" s="79">
        <v>10</v>
      </c>
      <c r="P803" s="105" t="str">
        <f t="shared" si="133"/>
        <v>4x136</v>
      </c>
      <c r="Q803" s="5">
        <v>4</v>
      </c>
      <c r="R803" s="5">
        <v>136</v>
      </c>
      <c r="S803" s="5">
        <v>25</v>
      </c>
      <c r="T803" s="18">
        <v>6.25</v>
      </c>
      <c r="U803" s="5" t="s">
        <v>3418</v>
      </c>
      <c r="V803" s="18">
        <v>106</v>
      </c>
      <c r="W803" s="8">
        <v>19.266702005907437</v>
      </c>
      <c r="X803" s="52">
        <v>1600</v>
      </c>
      <c r="Y803" s="81" t="s">
        <v>2309</v>
      </c>
      <c r="Z803" s="81" t="s">
        <v>3002</v>
      </c>
      <c r="AA803" s="369" t="str">
        <f t="shared" si="134"/>
        <v>15x10, 4x136, 25 OS</v>
      </c>
      <c r="AB803" s="2" t="s">
        <v>2749</v>
      </c>
      <c r="AC803" s="92">
        <f>_xlfn.IFNA(VLOOKUP(AB803,ACCESSORIES!F:K,6,FALSE),"N/A")</f>
        <v>22</v>
      </c>
      <c r="AD803" s="89" t="s">
        <v>85</v>
      </c>
      <c r="AE803" s="89" t="s">
        <v>85</v>
      </c>
      <c r="AF803" s="89" t="s">
        <v>85</v>
      </c>
      <c r="AG803" s="89" t="s">
        <v>85</v>
      </c>
      <c r="AH803" s="9" t="str">
        <f>_xlfn.IFNA(VLOOKUP(AG803,ACCESSORIES!F:K,6,FALSE),"N/A")</f>
        <v>N/A</v>
      </c>
      <c r="AI803" s="83" t="s">
        <v>266</v>
      </c>
      <c r="AJ803" s="83" t="s">
        <v>85</v>
      </c>
      <c r="AK803" s="3" t="s">
        <v>85</v>
      </c>
      <c r="AL803" s="83" t="s">
        <v>85</v>
      </c>
      <c r="AM803" s="83">
        <v>14.1</v>
      </c>
      <c r="AN803" s="83">
        <v>180</v>
      </c>
      <c r="AO803" s="26">
        <v>3</v>
      </c>
      <c r="AP803" s="26">
        <v>13</v>
      </c>
      <c r="AQ803" s="26">
        <v>21</v>
      </c>
      <c r="AR803" s="26">
        <v>24</v>
      </c>
      <c r="AS803" s="26">
        <v>179</v>
      </c>
      <c r="AT803" s="26">
        <v>175</v>
      </c>
      <c r="AU803" s="86">
        <v>104</v>
      </c>
      <c r="AV803" s="55">
        <v>48</v>
      </c>
      <c r="AW803" s="55">
        <v>48</v>
      </c>
      <c r="AX803" s="55">
        <v>53</v>
      </c>
      <c r="AY803" s="3" t="s">
        <v>6673</v>
      </c>
      <c r="AZ803" s="104">
        <f>_xlfn.IFNA(VLOOKUP(AY803,ACCESSORIES!F:K,6,FALSE),"N/A")</f>
        <v>189</v>
      </c>
      <c r="BA803" s="3" t="s">
        <v>1523</v>
      </c>
      <c r="BB803" s="104">
        <f>_xlfn.IFNA(VLOOKUP(BA803,ACCESSORIES!F:K,6,FALSE),"N/A")</f>
        <v>11</v>
      </c>
      <c r="BC803" s="79">
        <v>23.3</v>
      </c>
      <c r="BD803" s="57">
        <v>17.7</v>
      </c>
      <c r="BE803" s="57">
        <v>17.7</v>
      </c>
      <c r="BF803" s="57">
        <v>12.6</v>
      </c>
      <c r="BG803" s="5">
        <v>48</v>
      </c>
      <c r="BH803" s="122" t="s">
        <v>3551</v>
      </c>
      <c r="BI803" s="51" t="s">
        <v>4217</v>
      </c>
      <c r="BJ803" s="83"/>
      <c r="BK803" s="83"/>
      <c r="BL803" s="83"/>
      <c r="BM803" s="83"/>
      <c r="BN803" s="83"/>
      <c r="BO803" s="83"/>
      <c r="BP803" s="83"/>
      <c r="BQ803" s="83"/>
      <c r="BR803" s="83"/>
      <c r="BS803" s="83"/>
      <c r="BT803" s="351"/>
      <c r="BU803" s="425"/>
      <c r="BV803" s="351"/>
      <c r="BW803" s="425"/>
      <c r="BX803" s="96" t="str">
        <f t="shared" si="140"/>
        <v>MR415 Beadlock, 15x10, 6+4/+25mm Offset, 4x136, 106mm Centerbore, Matte Black, w/ BH-H24100</v>
      </c>
      <c r="BY803" s="83" t="s">
        <v>4044</v>
      </c>
      <c r="BZ803" s="83" t="s">
        <v>4045</v>
      </c>
      <c r="CA803" s="83" t="str">
        <f t="shared" si="130"/>
        <v>UTV (4XX)</v>
      </c>
    </row>
    <row r="804" spans="1:79" s="39" customFormat="1" ht="15" customHeight="1">
      <c r="A804" s="23">
        <f t="shared" si="139"/>
        <v>802</v>
      </c>
      <c r="B804" s="4" t="s">
        <v>84</v>
      </c>
      <c r="C804" s="105" t="s">
        <v>1089</v>
      </c>
      <c r="D804" s="5" t="s">
        <v>6672</v>
      </c>
      <c r="E804" s="94" t="str">
        <f>CONCATENATE(LEFT(D804,5),VLOOKUP(CONCATENATE(N804,"x",O804),'PART NUMBER GUIDE'!$B$9:$C$45,2,FALSE),VLOOKUP(CONCATENATE(P804, V804), 'PART NUMBER GUIDE'!$Q$6:$R$84, 2, FALSE),VLOOKUP(Y804,'PART NUMBER GUIDE'!$J$8:$K$37,2, FALSE),IF(U804="N/A",IF(ABS(S804)&lt;10,"0"&amp;ABS(S804),ABS(S804)),CONCATENATE(LEFT(U804,1),RIGHT(U804,1))), F804, G804)</f>
        <v>MR41551046564B</v>
      </c>
      <c r="F804" s="93" t="s">
        <v>1129</v>
      </c>
      <c r="G804" s="93"/>
      <c r="H804" s="433">
        <v>191682031229</v>
      </c>
      <c r="I804" s="356">
        <v>44755</v>
      </c>
      <c r="J804" s="87" t="s">
        <v>1266</v>
      </c>
      <c r="K804" s="400">
        <v>429</v>
      </c>
      <c r="L804" s="95">
        <f t="shared" si="128"/>
        <v>429</v>
      </c>
      <c r="M804" s="402"/>
      <c r="N804" s="5">
        <v>15</v>
      </c>
      <c r="O804" s="79">
        <v>10</v>
      </c>
      <c r="P804" s="105" t="str">
        <f t="shared" si="133"/>
        <v>4x156</v>
      </c>
      <c r="Q804" s="5">
        <v>4</v>
      </c>
      <c r="R804" s="5">
        <v>156</v>
      </c>
      <c r="S804" s="5">
        <v>25</v>
      </c>
      <c r="T804" s="18">
        <v>6.25</v>
      </c>
      <c r="U804" s="5" t="s">
        <v>3418</v>
      </c>
      <c r="V804" s="18">
        <v>132</v>
      </c>
      <c r="W804" s="8">
        <v>19.266702005907437</v>
      </c>
      <c r="X804" s="52">
        <v>1600</v>
      </c>
      <c r="Y804" s="81" t="s">
        <v>2309</v>
      </c>
      <c r="Z804" s="81" t="s">
        <v>3002</v>
      </c>
      <c r="AA804" s="369" t="str">
        <f t="shared" si="134"/>
        <v>15x10, 4x156, 25 OS</v>
      </c>
      <c r="AB804" s="2" t="s">
        <v>1643</v>
      </c>
      <c r="AC804" s="92">
        <f>_xlfn.IFNA(VLOOKUP(AB804,ACCESSORIES!F:K,6,FALSE),"N/A")</f>
        <v>22</v>
      </c>
      <c r="AD804" s="89" t="s">
        <v>85</v>
      </c>
      <c r="AE804" s="89" t="s">
        <v>85</v>
      </c>
      <c r="AF804" s="89" t="s">
        <v>85</v>
      </c>
      <c r="AG804" s="89" t="s">
        <v>85</v>
      </c>
      <c r="AH804" s="9" t="str">
        <f>_xlfn.IFNA(VLOOKUP(AG804,ACCESSORIES!F:K,6,FALSE),"N/A")</f>
        <v>N/A</v>
      </c>
      <c r="AI804" s="83" t="s">
        <v>266</v>
      </c>
      <c r="AJ804" s="83" t="s">
        <v>85</v>
      </c>
      <c r="AK804" s="3" t="s">
        <v>85</v>
      </c>
      <c r="AL804" s="83" t="s">
        <v>85</v>
      </c>
      <c r="AM804" s="83">
        <v>14.1</v>
      </c>
      <c r="AN804" s="83">
        <v>180</v>
      </c>
      <c r="AO804" s="26">
        <v>3</v>
      </c>
      <c r="AP804" s="26">
        <v>13</v>
      </c>
      <c r="AQ804" s="26">
        <v>21</v>
      </c>
      <c r="AR804" s="26">
        <v>24</v>
      </c>
      <c r="AS804" s="26">
        <v>179</v>
      </c>
      <c r="AT804" s="26">
        <v>175</v>
      </c>
      <c r="AU804" s="86">
        <v>125</v>
      </c>
      <c r="AV804" s="55">
        <v>47</v>
      </c>
      <c r="AW804" s="55">
        <v>47</v>
      </c>
      <c r="AX804" s="55">
        <v>53</v>
      </c>
      <c r="AY804" s="3" t="s">
        <v>6673</v>
      </c>
      <c r="AZ804" s="104">
        <f>_xlfn.IFNA(VLOOKUP(AY804,ACCESSORIES!F:K,6,FALSE),"N/A")</f>
        <v>189</v>
      </c>
      <c r="BA804" s="3" t="s">
        <v>1523</v>
      </c>
      <c r="BB804" s="104">
        <f>_xlfn.IFNA(VLOOKUP(BA804,ACCESSORIES!F:K,6,FALSE),"N/A")</f>
        <v>11</v>
      </c>
      <c r="BC804" s="79">
        <v>23.3</v>
      </c>
      <c r="BD804" s="57">
        <v>17.7</v>
      </c>
      <c r="BE804" s="57">
        <v>17.7</v>
      </c>
      <c r="BF804" s="57">
        <v>12.6</v>
      </c>
      <c r="BG804" s="5">
        <v>48</v>
      </c>
      <c r="BH804" s="122" t="s">
        <v>3551</v>
      </c>
      <c r="BI804" s="51" t="s">
        <v>4217</v>
      </c>
      <c r="BJ804" s="83"/>
      <c r="BK804" s="83"/>
      <c r="BL804" s="83"/>
      <c r="BM804" s="83"/>
      <c r="BN804" s="83"/>
      <c r="BO804" s="83"/>
      <c r="BP804" s="83"/>
      <c r="BQ804" s="83"/>
      <c r="BR804" s="83"/>
      <c r="BS804" s="83"/>
      <c r="BT804" s="351"/>
      <c r="BU804" s="425"/>
      <c r="BV804" s="351"/>
      <c r="BW804" s="425"/>
      <c r="BX804" s="96" t="str">
        <f t="shared" si="140"/>
        <v>MR415 Beadlock, 15x10, 6+4/+25mm Offset, 4x156, 132mm Centerbore, Matte Black, w/ BH-H24100</v>
      </c>
      <c r="BY804" s="83" t="s">
        <v>4044</v>
      </c>
      <c r="BZ804" s="83" t="s">
        <v>4045</v>
      </c>
      <c r="CA804" s="83" t="str">
        <f t="shared" si="130"/>
        <v>UTV (4XX)</v>
      </c>
    </row>
    <row r="805" spans="1:79" s="39" customFormat="1" ht="15" customHeight="1">
      <c r="A805" s="23">
        <f t="shared" si="139"/>
        <v>803</v>
      </c>
      <c r="B805" s="4" t="s">
        <v>84</v>
      </c>
      <c r="C805" s="105" t="s">
        <v>1089</v>
      </c>
      <c r="D805" s="5" t="s">
        <v>6672</v>
      </c>
      <c r="E805" s="94" t="str">
        <f>CONCATENATE(LEFT(D805,5),VLOOKUP(CONCATENATE(N805,"x",O805),'PART NUMBER GUIDE'!$B$9:$C$45,2,FALSE),VLOOKUP(CONCATENATE(P805, V805), 'PART NUMBER GUIDE'!$Q$6:$R$84, 2, FALSE),VLOOKUP(Y805,'PART NUMBER GUIDE'!$J$8:$K$37,2, FALSE),IF(U805="N/A",IF(ABS(S805)&lt;10,"0"&amp;ABS(S805),ABS(S805)),CONCATENATE(LEFT(U805,1),RIGHT(U805,1))), F805, G805)</f>
        <v>MR41551012564B</v>
      </c>
      <c r="F805" s="93" t="s">
        <v>1129</v>
      </c>
      <c r="G805" s="93"/>
      <c r="H805" s="433">
        <v>191682031236</v>
      </c>
      <c r="I805" s="356">
        <v>44755</v>
      </c>
      <c r="J805" s="87" t="s">
        <v>1266</v>
      </c>
      <c r="K805" s="400">
        <v>429</v>
      </c>
      <c r="L805" s="95">
        <f t="shared" si="128"/>
        <v>429</v>
      </c>
      <c r="M805" s="402"/>
      <c r="N805" s="5">
        <v>15</v>
      </c>
      <c r="O805" s="79">
        <v>10</v>
      </c>
      <c r="P805" s="105" t="str">
        <f t="shared" si="133"/>
        <v>5x4.5</v>
      </c>
      <c r="Q805" s="5">
        <v>5</v>
      </c>
      <c r="R805" s="5">
        <v>4.5</v>
      </c>
      <c r="S805" s="5">
        <v>25</v>
      </c>
      <c r="T805" s="18">
        <v>6.25</v>
      </c>
      <c r="U805" s="5" t="s">
        <v>3418</v>
      </c>
      <c r="V805" s="18">
        <v>76</v>
      </c>
      <c r="W805" s="8">
        <v>19.266702005907437</v>
      </c>
      <c r="X805" s="52">
        <v>1600</v>
      </c>
      <c r="Y805" s="81" t="s">
        <v>2309</v>
      </c>
      <c r="Z805" s="81" t="s">
        <v>3002</v>
      </c>
      <c r="AA805" s="369" t="str">
        <f t="shared" si="134"/>
        <v>15x10, 5x4.5, 25 OS</v>
      </c>
      <c r="AB805" s="2" t="s">
        <v>6721</v>
      </c>
      <c r="AC805" s="92">
        <f>_xlfn.IFNA(VLOOKUP(AB805,ACCESSORIES!F:K,6,FALSE),"N/A")</f>
        <v>22</v>
      </c>
      <c r="AD805" s="89" t="s">
        <v>85</v>
      </c>
      <c r="AE805" s="89" t="s">
        <v>85</v>
      </c>
      <c r="AF805" s="89" t="s">
        <v>85</v>
      </c>
      <c r="AG805" s="89" t="s">
        <v>85</v>
      </c>
      <c r="AH805" s="9" t="str">
        <f>_xlfn.IFNA(VLOOKUP(AG805,ACCESSORIES!F:K,6,FALSE),"N/A")</f>
        <v>N/A</v>
      </c>
      <c r="AI805" s="83" t="s">
        <v>266</v>
      </c>
      <c r="AJ805" s="83" t="s">
        <v>85</v>
      </c>
      <c r="AK805" s="3" t="s">
        <v>85</v>
      </c>
      <c r="AL805" s="83" t="s">
        <v>85</v>
      </c>
      <c r="AM805" s="83">
        <v>14.1</v>
      </c>
      <c r="AN805" s="83">
        <v>180</v>
      </c>
      <c r="AO805" s="26">
        <v>3</v>
      </c>
      <c r="AP805" s="26">
        <v>13</v>
      </c>
      <c r="AQ805" s="26">
        <v>21</v>
      </c>
      <c r="AR805" s="26">
        <v>24</v>
      </c>
      <c r="AS805" s="26">
        <v>179</v>
      </c>
      <c r="AT805" s="26">
        <v>175</v>
      </c>
      <c r="AU805" s="86">
        <v>76</v>
      </c>
      <c r="AV805" s="55">
        <v>27</v>
      </c>
      <c r="AW805" s="55">
        <v>27</v>
      </c>
      <c r="AX805" s="55">
        <v>53</v>
      </c>
      <c r="AY805" s="3" t="s">
        <v>6673</v>
      </c>
      <c r="AZ805" s="104">
        <f>_xlfn.IFNA(VLOOKUP(AY805,ACCESSORIES!F:K,6,FALSE),"N/A")</f>
        <v>189</v>
      </c>
      <c r="BA805" s="3" t="s">
        <v>1523</v>
      </c>
      <c r="BB805" s="104">
        <f>_xlfn.IFNA(VLOOKUP(BA805,ACCESSORIES!F:K,6,FALSE),"N/A")</f>
        <v>11</v>
      </c>
      <c r="BC805" s="79">
        <v>23.3</v>
      </c>
      <c r="BD805" s="57">
        <v>17.7</v>
      </c>
      <c r="BE805" s="57">
        <v>17.7</v>
      </c>
      <c r="BF805" s="57">
        <v>12.6</v>
      </c>
      <c r="BG805" s="5">
        <v>48</v>
      </c>
      <c r="BH805" s="122" t="s">
        <v>3551</v>
      </c>
      <c r="BI805" s="51" t="s">
        <v>4217</v>
      </c>
      <c r="BJ805" s="83"/>
      <c r="BK805" s="83"/>
      <c r="BL805" s="83"/>
      <c r="BM805" s="83"/>
      <c r="BN805" s="83"/>
      <c r="BO805" s="83"/>
      <c r="BP805" s="83"/>
      <c r="BQ805" s="83"/>
      <c r="BR805" s="83"/>
      <c r="BS805" s="83"/>
      <c r="BT805" s="351"/>
      <c r="BU805" s="425"/>
      <c r="BV805" s="351"/>
      <c r="BW805" s="425"/>
      <c r="BX805" s="96" t="str">
        <f t="shared" si="140"/>
        <v>MR415 Beadlock, 15x10, 6+4/+25mm Offset, 5x4.5, 76mm Centerbore, Matte Black, w/ BH-H24100</v>
      </c>
      <c r="BY805" s="83" t="s">
        <v>4044</v>
      </c>
      <c r="BZ805" s="83" t="s">
        <v>4045</v>
      </c>
      <c r="CA805" s="83" t="str">
        <f t="shared" si="130"/>
        <v>UTV (4XX)</v>
      </c>
    </row>
    <row r="806" spans="1:79" s="39" customFormat="1" ht="15" customHeight="1">
      <c r="A806" s="23">
        <f t="shared" si="122"/>
        <v>804</v>
      </c>
      <c r="B806" s="105" t="s">
        <v>84</v>
      </c>
      <c r="C806" s="105" t="s">
        <v>1090</v>
      </c>
      <c r="D806" s="3" t="s">
        <v>1111</v>
      </c>
      <c r="E806" s="94" t="str">
        <f>CONCATENATE(LEFT(D806,5),VLOOKUP(CONCATENATE(N806,"x",O806),'PART NUMBER GUIDE'!$B$9:$C$45,2,FALSE),VLOOKUP(CONCATENATE(P806, V806), 'PART NUMBER GUIDE'!$Q$6:$R$84, 2, FALSE),VLOOKUP(Y806,'PART NUMBER GUIDE'!$J$8:$K$37,2, FALSE),IF(U806="N/A",IF(ABS(S806)&lt;10,"0"&amp;ABS(S806),ABS(S806)),CONCATENATE(LEFT(U806,1),RIGHT(U806,1))), F806, G806)</f>
        <v>MR10155519320B</v>
      </c>
      <c r="F806" s="93" t="s">
        <v>1129</v>
      </c>
      <c r="G806" s="93"/>
      <c r="H806" s="80" t="s">
        <v>840</v>
      </c>
      <c r="I806" s="356">
        <v>40179</v>
      </c>
      <c r="J806" s="87" t="s">
        <v>1265</v>
      </c>
      <c r="K806" s="400">
        <v>486</v>
      </c>
      <c r="L806" s="95">
        <f t="shared" si="128"/>
        <v>486</v>
      </c>
      <c r="M806" s="402"/>
      <c r="N806" s="3">
        <v>15</v>
      </c>
      <c r="O806" s="8">
        <v>5.5</v>
      </c>
      <c r="P806" s="105" t="str">
        <f t="shared" si="133"/>
        <v>5x205</v>
      </c>
      <c r="Q806" s="3">
        <v>5</v>
      </c>
      <c r="R806" s="3">
        <v>205</v>
      </c>
      <c r="S806" s="3">
        <v>-20</v>
      </c>
      <c r="T806" s="17">
        <v>2.8</v>
      </c>
      <c r="U806" s="106" t="s">
        <v>85</v>
      </c>
      <c r="V806" s="17">
        <v>160</v>
      </c>
      <c r="W806" s="8">
        <v>21.2</v>
      </c>
      <c r="X806" s="52">
        <v>1600</v>
      </c>
      <c r="Y806" s="81" t="s">
        <v>5836</v>
      </c>
      <c r="Z806" s="81" t="s">
        <v>196</v>
      </c>
      <c r="AA806" s="369" t="str">
        <f t="shared" si="134"/>
        <v>15x5.5, 5x205, -20 OS</v>
      </c>
      <c r="AB806" s="3" t="s">
        <v>85</v>
      </c>
      <c r="AC806" s="92" t="str">
        <f>_xlfn.IFNA(VLOOKUP(AB806,ACCESSORIES!F:K,6,FALSE),"N/A")</f>
        <v>N/A</v>
      </c>
      <c r="AD806" s="89" t="s">
        <v>85</v>
      </c>
      <c r="AE806" s="89" t="s">
        <v>85</v>
      </c>
      <c r="AF806" s="89" t="s">
        <v>85</v>
      </c>
      <c r="AG806" s="89" t="s">
        <v>85</v>
      </c>
      <c r="AH806" s="9" t="str">
        <f>_xlfn.IFNA(VLOOKUP(AG806,ACCESSORIES!F:K,6,FALSE),"N/A")</f>
        <v>N/A</v>
      </c>
      <c r="AI806" s="83" t="s">
        <v>266</v>
      </c>
      <c r="AJ806" s="83" t="s">
        <v>85</v>
      </c>
      <c r="AK806" s="3" t="s">
        <v>85</v>
      </c>
      <c r="AL806" s="83" t="s">
        <v>85</v>
      </c>
      <c r="AM806" s="83">
        <v>15</v>
      </c>
      <c r="AN806" s="83">
        <v>247</v>
      </c>
      <c r="AO806" s="83">
        <v>0</v>
      </c>
      <c r="AP806" s="83">
        <v>0</v>
      </c>
      <c r="AQ806" s="26">
        <v>0</v>
      </c>
      <c r="AR806" s="83">
        <v>3</v>
      </c>
      <c r="AS806" s="26">
        <v>183</v>
      </c>
      <c r="AT806" s="83">
        <v>164</v>
      </c>
      <c r="AU806" s="86" t="s">
        <v>85</v>
      </c>
      <c r="AV806" s="55" t="s">
        <v>85</v>
      </c>
      <c r="AW806" s="55" t="s">
        <v>85</v>
      </c>
      <c r="AX806" s="55">
        <v>77</v>
      </c>
      <c r="AY806" s="3" t="s">
        <v>3360</v>
      </c>
      <c r="AZ806" s="104">
        <f>_xlfn.IFNA(VLOOKUP(AY806,ACCESSORIES!F:K,6,FALSE),"N/A")</f>
        <v>101.2</v>
      </c>
      <c r="BA806" s="3" t="s">
        <v>1523</v>
      </c>
      <c r="BB806" s="104">
        <f>_xlfn.IFNA(VLOOKUP(BA806,ACCESSORIES!F:K,6,FALSE),"N/A")</f>
        <v>11</v>
      </c>
      <c r="BC806" s="79">
        <v>24.7</v>
      </c>
      <c r="BD806" s="57">
        <v>17.5</v>
      </c>
      <c r="BE806" s="57">
        <v>17.5</v>
      </c>
      <c r="BF806" s="57">
        <v>8.3000000000000007</v>
      </c>
      <c r="BG806" s="3">
        <v>48</v>
      </c>
      <c r="BH806" s="122" t="s">
        <v>3551</v>
      </c>
      <c r="BI806" s="51" t="s">
        <v>4217</v>
      </c>
      <c r="BJ806" s="83" t="s">
        <v>4271</v>
      </c>
      <c r="BK806" s="83" t="s">
        <v>5850</v>
      </c>
      <c r="BL806" s="83" t="s">
        <v>4272</v>
      </c>
      <c r="BM806" s="83" t="s">
        <v>5151</v>
      </c>
      <c r="BN806" s="83" t="s">
        <v>5681</v>
      </c>
      <c r="BO806" s="83" t="s">
        <v>5856</v>
      </c>
      <c r="BP806" s="83"/>
      <c r="BQ806" s="83"/>
      <c r="BR806" s="83"/>
      <c r="BS806" s="83"/>
      <c r="BT806" s="351" t="s">
        <v>3883</v>
      </c>
      <c r="BU806" s="363" t="s">
        <v>3884</v>
      </c>
      <c r="BV806" s="363"/>
      <c r="BW806" s="351"/>
      <c r="BX806" s="96" t="str">
        <f t="shared" si="123"/>
        <v>MR101 Buggy Beadlock, 15x5.5, -20mm Offset, 5x205, 160mm Centerbore, Machined - Raw, w/ BH-H24100</v>
      </c>
      <c r="BY806" s="83" t="s">
        <v>4044</v>
      </c>
      <c r="BZ806" s="83" t="s">
        <v>4045</v>
      </c>
      <c r="CA806" s="83" t="str">
        <f t="shared" si="130"/>
        <v>RACE (1XX)</v>
      </c>
    </row>
    <row r="807" spans="1:79" s="39" customFormat="1" ht="15" customHeight="1">
      <c r="A807" s="23">
        <f t="shared" si="122"/>
        <v>805</v>
      </c>
      <c r="B807" s="105" t="s">
        <v>84</v>
      </c>
      <c r="C807" s="105" t="s">
        <v>1090</v>
      </c>
      <c r="D807" s="3" t="s">
        <v>1111</v>
      </c>
      <c r="E807" s="94" t="str">
        <f>CONCATENATE(LEFT(D807,5),VLOOKUP(CONCATENATE(N807,"x",O807),'PART NUMBER GUIDE'!$B$9:$C$45,2,FALSE),VLOOKUP(CONCATENATE(P807, V807), 'PART NUMBER GUIDE'!$Q$6:$R$84, 2, FALSE),VLOOKUP(Y807,'PART NUMBER GUIDE'!$J$8:$K$37,2, FALSE),IF(U807="N/A",IF(ABS(S807)&lt;10,"0"&amp;ABS(S807),ABS(S807)),CONCATENATE(LEFT(U807,1),RIGHT(U807,1))), F807, G807)</f>
        <v>MR10178019351B</v>
      </c>
      <c r="F807" s="93" t="s">
        <v>1129</v>
      </c>
      <c r="G807" s="93"/>
      <c r="H807" s="80" t="s">
        <v>855</v>
      </c>
      <c r="I807" s="356">
        <v>40179</v>
      </c>
      <c r="J807" s="87" t="s">
        <v>1265</v>
      </c>
      <c r="K807" s="400">
        <v>632</v>
      </c>
      <c r="L807" s="95">
        <f t="shared" si="128"/>
        <v>632</v>
      </c>
      <c r="M807" s="402"/>
      <c r="N807" s="3">
        <v>17</v>
      </c>
      <c r="O807" s="8">
        <v>8</v>
      </c>
      <c r="P807" s="105" t="str">
        <f t="shared" si="133"/>
        <v>5x205</v>
      </c>
      <c r="Q807" s="3">
        <v>5</v>
      </c>
      <c r="R807" s="3">
        <v>205</v>
      </c>
      <c r="S807" s="3">
        <v>-51</v>
      </c>
      <c r="T807" s="17">
        <v>2.5</v>
      </c>
      <c r="U807" s="106" t="s">
        <v>85</v>
      </c>
      <c r="V807" s="17">
        <v>160</v>
      </c>
      <c r="W807" s="8">
        <v>32.6</v>
      </c>
      <c r="X807" s="52">
        <v>3000</v>
      </c>
      <c r="Y807" s="81" t="s">
        <v>5836</v>
      </c>
      <c r="Z807" s="81" t="s">
        <v>196</v>
      </c>
      <c r="AA807" s="369" t="str">
        <f t="shared" si="134"/>
        <v>17x8, 5x205, -51 OS</v>
      </c>
      <c r="AB807" s="3" t="s">
        <v>85</v>
      </c>
      <c r="AC807" s="92" t="str">
        <f>_xlfn.IFNA(VLOOKUP(AB807,ACCESSORIES!F:K,6,FALSE),"N/A")</f>
        <v>N/A</v>
      </c>
      <c r="AD807" s="89" t="s">
        <v>85</v>
      </c>
      <c r="AE807" s="3" t="s">
        <v>85</v>
      </c>
      <c r="AF807" s="82" t="s">
        <v>85</v>
      </c>
      <c r="AG807" s="2" t="s">
        <v>85</v>
      </c>
      <c r="AH807" s="9" t="str">
        <f>_xlfn.IFNA(VLOOKUP(AG807,ACCESSORIES!F:K,6,FALSE),"N/A")</f>
        <v>N/A</v>
      </c>
      <c r="AI807" s="83" t="s">
        <v>266</v>
      </c>
      <c r="AJ807" s="83" t="s">
        <v>85</v>
      </c>
      <c r="AK807" s="3" t="s">
        <v>85</v>
      </c>
      <c r="AL807" s="83" t="s">
        <v>85</v>
      </c>
      <c r="AM807" s="83">
        <v>15</v>
      </c>
      <c r="AN807" s="83">
        <v>247</v>
      </c>
      <c r="AO807" s="83">
        <v>0</v>
      </c>
      <c r="AP807" s="83">
        <v>0</v>
      </c>
      <c r="AQ807" s="26">
        <v>0</v>
      </c>
      <c r="AR807" s="83">
        <v>6</v>
      </c>
      <c r="AS807" s="83">
        <v>208</v>
      </c>
      <c r="AT807" s="83">
        <v>202</v>
      </c>
      <c r="AU807" s="86" t="s">
        <v>85</v>
      </c>
      <c r="AV807" s="55" t="s">
        <v>85</v>
      </c>
      <c r="AW807" s="55" t="s">
        <v>85</v>
      </c>
      <c r="AX807" s="55">
        <v>126</v>
      </c>
      <c r="AY807" s="3" t="s">
        <v>3365</v>
      </c>
      <c r="AZ807" s="104">
        <f>_xlfn.IFNA(VLOOKUP(AY807,ACCESSORIES!F:K,6,FALSE),"N/A")</f>
        <v>152.625</v>
      </c>
      <c r="BA807" s="3" t="s">
        <v>1524</v>
      </c>
      <c r="BB807" s="104">
        <f>_xlfn.IFNA(VLOOKUP(BA807,ACCESSORIES!F:K,6,FALSE),"N/A")</f>
        <v>11</v>
      </c>
      <c r="BC807" s="79">
        <v>36.1</v>
      </c>
      <c r="BD807" s="57">
        <v>19.7</v>
      </c>
      <c r="BE807" s="57">
        <v>19.7</v>
      </c>
      <c r="BF807" s="57">
        <v>10.7</v>
      </c>
      <c r="BG807" s="3">
        <v>36</v>
      </c>
      <c r="BH807" s="122" t="s">
        <v>3551</v>
      </c>
      <c r="BI807" s="51" t="s">
        <v>4217</v>
      </c>
      <c r="BJ807" s="83" t="s">
        <v>4271</v>
      </c>
      <c r="BK807" s="83" t="s">
        <v>5850</v>
      </c>
      <c r="BL807" s="83" t="s">
        <v>4272</v>
      </c>
      <c r="BM807" s="83" t="s">
        <v>5151</v>
      </c>
      <c r="BN807" s="83" t="s">
        <v>5681</v>
      </c>
      <c r="BO807" s="83" t="s">
        <v>5856</v>
      </c>
      <c r="BP807" s="83"/>
      <c r="BQ807" s="83"/>
      <c r="BR807" s="83"/>
      <c r="BS807" s="83"/>
      <c r="BT807" s="351" t="s">
        <v>3883</v>
      </c>
      <c r="BU807" s="363" t="s">
        <v>3884</v>
      </c>
      <c r="BV807" s="363"/>
      <c r="BW807" s="351"/>
      <c r="BX807" s="96" t="str">
        <f t="shared" si="123"/>
        <v>MR101 Buggy Beadlock, 17x8, -51mm Offset, 5x205, 160mm Centerbore, Machined - Raw, w/ BH-H24125</v>
      </c>
      <c r="BY807" s="83" t="s">
        <v>4044</v>
      </c>
      <c r="BZ807" s="83" t="s">
        <v>4045</v>
      </c>
      <c r="CA807" s="83" t="str">
        <f t="shared" si="130"/>
        <v>RACE (1XX)</v>
      </c>
    </row>
    <row r="808" spans="1:79" s="39" customFormat="1" ht="15" customHeight="1">
      <c r="A808" s="23">
        <f t="shared" si="122"/>
        <v>806</v>
      </c>
      <c r="B808" s="105" t="s">
        <v>84</v>
      </c>
      <c r="C808" s="105" t="s">
        <v>1090</v>
      </c>
      <c r="D808" s="3" t="s">
        <v>1105</v>
      </c>
      <c r="E808" s="94" t="str">
        <f>CONCATENATE(LEFT(D808,5),VLOOKUP(CONCATENATE(N808,"x",O808),'PART NUMBER GUIDE'!$B$9:$C$45,2,FALSE),VLOOKUP(CONCATENATE(P808, V808), 'PART NUMBER GUIDE'!$Q$6:$R$84, 2, FALSE),VLOOKUP(Y808,'PART NUMBER GUIDE'!$J$8:$K$37,2, FALSE),IF(U808="N/A",IF(ABS(S808)&lt;10,"0"&amp;ABS(S808),ABS(S808)),CONCATENATE(LEFT(U808,1),RIGHT(U808,1))), F808, G808)</f>
        <v>MR10179070312BR</v>
      </c>
      <c r="F808" s="93" t="s">
        <v>1129</v>
      </c>
      <c r="G808" s="93" t="s">
        <v>4868</v>
      </c>
      <c r="H808" s="80" t="s">
        <v>857</v>
      </c>
      <c r="I808" s="356">
        <v>40179</v>
      </c>
      <c r="J808" s="87" t="s">
        <v>1265</v>
      </c>
      <c r="K808" s="400">
        <v>588.5</v>
      </c>
      <c r="L808" s="95">
        <f t="shared" si="128"/>
        <v>588.5</v>
      </c>
      <c r="M808" s="402"/>
      <c r="N808" s="3">
        <v>17</v>
      </c>
      <c r="O808" s="8">
        <v>9</v>
      </c>
      <c r="P808" s="105" t="str">
        <f t="shared" si="133"/>
        <v>6x6.5</v>
      </c>
      <c r="Q808" s="3">
        <v>6</v>
      </c>
      <c r="R808" s="3">
        <v>6.5</v>
      </c>
      <c r="S808" s="3">
        <v>-12</v>
      </c>
      <c r="T808" s="17">
        <v>4.5</v>
      </c>
      <c r="U808" s="106" t="s">
        <v>85</v>
      </c>
      <c r="V808" s="17">
        <v>108</v>
      </c>
      <c r="W808" s="8">
        <v>35.4</v>
      </c>
      <c r="X808" s="52">
        <v>3400</v>
      </c>
      <c r="Y808" s="81" t="s">
        <v>5836</v>
      </c>
      <c r="Z808" s="81" t="s">
        <v>196</v>
      </c>
      <c r="AA808" s="369" t="str">
        <f t="shared" si="134"/>
        <v>17x9, 6x6.5, -12 OS</v>
      </c>
      <c r="AB808" s="3" t="s">
        <v>85</v>
      </c>
      <c r="AC808" s="92" t="str">
        <f>_xlfn.IFNA(VLOOKUP(AB808,ACCESSORIES!F:K,6,FALSE),"N/A")</f>
        <v>N/A</v>
      </c>
      <c r="AD808" s="89" t="s">
        <v>85</v>
      </c>
      <c r="AE808" s="3" t="s">
        <v>85</v>
      </c>
      <c r="AF808" s="82" t="s">
        <v>85</v>
      </c>
      <c r="AG808" s="2" t="s">
        <v>85</v>
      </c>
      <c r="AH808" s="9" t="str">
        <f>_xlfn.IFNA(VLOOKUP(AG808,ACCESSORIES!F:K,6,FALSE),"N/A")</f>
        <v>N/A</v>
      </c>
      <c r="AI808" s="83" t="s">
        <v>266</v>
      </c>
      <c r="AJ808" s="83" t="s">
        <v>85</v>
      </c>
      <c r="AK808" s="3" t="s">
        <v>85</v>
      </c>
      <c r="AL808" s="83" t="s">
        <v>85</v>
      </c>
      <c r="AM808" s="83">
        <v>18.3</v>
      </c>
      <c r="AN808" s="83">
        <v>200</v>
      </c>
      <c r="AO808" s="83">
        <v>0</v>
      </c>
      <c r="AP808" s="83">
        <v>0</v>
      </c>
      <c r="AQ808" s="83">
        <v>23</v>
      </c>
      <c r="AR808" s="83">
        <v>27</v>
      </c>
      <c r="AS808" s="83">
        <v>207</v>
      </c>
      <c r="AT808" s="83">
        <v>200</v>
      </c>
      <c r="AU808" s="86" t="s">
        <v>85</v>
      </c>
      <c r="AV808" s="55" t="s">
        <v>85</v>
      </c>
      <c r="AW808" s="55" t="s">
        <v>85</v>
      </c>
      <c r="AX808" s="55">
        <v>80</v>
      </c>
      <c r="AY808" s="3" t="s">
        <v>3365</v>
      </c>
      <c r="AZ808" s="104">
        <f>_xlfn.IFNA(VLOOKUP(AY808,ACCESSORIES!F:K,6,FALSE),"N/A")</f>
        <v>152.625</v>
      </c>
      <c r="BA808" s="3" t="s">
        <v>1524</v>
      </c>
      <c r="BB808" s="104">
        <f>_xlfn.IFNA(VLOOKUP(BA808,ACCESSORIES!F:K,6,FALSE),"N/A")</f>
        <v>11</v>
      </c>
      <c r="BC808" s="79">
        <v>38.9</v>
      </c>
      <c r="BD808" s="57">
        <v>20.100000000000001</v>
      </c>
      <c r="BE808" s="57">
        <v>20.100000000000001</v>
      </c>
      <c r="BF808" s="57">
        <v>12.1</v>
      </c>
      <c r="BG808" s="3">
        <v>36</v>
      </c>
      <c r="BH808" s="122" t="s">
        <v>3551</v>
      </c>
      <c r="BI808" s="51" t="s">
        <v>4217</v>
      </c>
      <c r="BJ808" s="83" t="s">
        <v>4271</v>
      </c>
      <c r="BK808" s="47" t="s">
        <v>5818</v>
      </c>
      <c r="BL808" s="47" t="s">
        <v>5850</v>
      </c>
      <c r="BM808" s="47" t="s">
        <v>4272</v>
      </c>
      <c r="BN808" s="47" t="s">
        <v>5151</v>
      </c>
      <c r="BO808" s="83" t="s">
        <v>5681</v>
      </c>
      <c r="BP808" s="83"/>
      <c r="BQ808" s="83"/>
      <c r="BR808" s="83"/>
      <c r="BS808" s="83"/>
      <c r="BT808" s="351" t="s">
        <v>3885</v>
      </c>
      <c r="BU808" s="363" t="s">
        <v>3886</v>
      </c>
      <c r="BV808" s="363"/>
      <c r="BW808" s="351"/>
      <c r="BX808" s="96" t="str">
        <f t="shared" si="123"/>
        <v>MR101 Beadlock, 17x9, -12mm Offset, 6x6.5, 108mm Centerbore, Machined - Raw, Race Drilled, w/ BH-H24125</v>
      </c>
      <c r="BY808" s="83" t="s">
        <v>4044</v>
      </c>
      <c r="BZ808" s="83" t="s">
        <v>4045</v>
      </c>
      <c r="CA808" s="83" t="str">
        <f t="shared" si="130"/>
        <v>RACE (1XX)</v>
      </c>
    </row>
    <row r="809" spans="1:79" s="39" customFormat="1" ht="15" customHeight="1">
      <c r="A809" s="23">
        <f t="shared" si="122"/>
        <v>807</v>
      </c>
      <c r="B809" s="105" t="s">
        <v>84</v>
      </c>
      <c r="C809" s="105" t="s">
        <v>1090</v>
      </c>
      <c r="D809" s="3" t="s">
        <v>1105</v>
      </c>
      <c r="E809" s="94" t="str">
        <f>CONCATENATE(LEFT(D809,5),VLOOKUP(CONCATENATE(N809,"x",O809),'PART NUMBER GUIDE'!$B$9:$C$45,2,FALSE),VLOOKUP(CONCATENATE(P809, V809), 'PART NUMBER GUIDE'!$Q$6:$R$84, 2, FALSE),VLOOKUP(Y809,'PART NUMBER GUIDE'!$J$8:$K$37,2, FALSE),IF(U809="N/A",IF(ABS(S809)&lt;10,"0"&amp;ABS(S809),ABS(S809)),CONCATENATE(LEFT(U809,1),RIGHT(U809,1))), F809, G809)</f>
        <v>MR10179016312B</v>
      </c>
      <c r="F809" s="93" t="s">
        <v>1129</v>
      </c>
      <c r="G809" s="93"/>
      <c r="H809" s="80" t="s">
        <v>858</v>
      </c>
      <c r="I809" s="356">
        <v>40179</v>
      </c>
      <c r="J809" s="87" t="s">
        <v>1265</v>
      </c>
      <c r="K809" s="400">
        <v>588.5</v>
      </c>
      <c r="L809" s="95">
        <f t="shared" si="128"/>
        <v>588.5</v>
      </c>
      <c r="M809" s="402"/>
      <c r="N809" s="3">
        <v>17</v>
      </c>
      <c r="O809" s="8">
        <v>9</v>
      </c>
      <c r="P809" s="105" t="str">
        <f t="shared" si="133"/>
        <v>6x135</v>
      </c>
      <c r="Q809" s="3">
        <v>6</v>
      </c>
      <c r="R809" s="3">
        <v>135</v>
      </c>
      <c r="S809" s="3">
        <v>-12</v>
      </c>
      <c r="T809" s="17">
        <v>4.5</v>
      </c>
      <c r="U809" s="106" t="s">
        <v>85</v>
      </c>
      <c r="V809" s="17">
        <v>87</v>
      </c>
      <c r="W809" s="8">
        <v>36.200000000000003</v>
      </c>
      <c r="X809" s="52">
        <v>3400</v>
      </c>
      <c r="Y809" s="81" t="s">
        <v>5836</v>
      </c>
      <c r="Z809" s="81" t="s">
        <v>196</v>
      </c>
      <c r="AA809" s="369" t="str">
        <f t="shared" si="134"/>
        <v>17x9, 6x135, -12 OS</v>
      </c>
      <c r="AB809" s="3" t="s">
        <v>85</v>
      </c>
      <c r="AC809" s="92" t="str">
        <f>_xlfn.IFNA(VLOOKUP(AB809,ACCESSORIES!F:K,6,FALSE),"N/A")</f>
        <v>N/A</v>
      </c>
      <c r="AD809" s="89" t="s">
        <v>85</v>
      </c>
      <c r="AE809" s="3" t="s">
        <v>85</v>
      </c>
      <c r="AF809" s="82" t="s">
        <v>85</v>
      </c>
      <c r="AG809" s="2" t="s">
        <v>85</v>
      </c>
      <c r="AH809" s="9" t="str">
        <f>_xlfn.IFNA(VLOOKUP(AG809,ACCESSORIES!F:K,6,FALSE),"N/A")</f>
        <v>N/A</v>
      </c>
      <c r="AI809" s="83" t="s">
        <v>266</v>
      </c>
      <c r="AJ809" s="83" t="s">
        <v>85</v>
      </c>
      <c r="AK809" s="3" t="s">
        <v>85</v>
      </c>
      <c r="AL809" s="83" t="s">
        <v>85</v>
      </c>
      <c r="AM809" s="83">
        <v>16.2</v>
      </c>
      <c r="AN809" s="83">
        <v>200</v>
      </c>
      <c r="AO809" s="83">
        <v>0</v>
      </c>
      <c r="AP809" s="83">
        <v>0</v>
      </c>
      <c r="AQ809" s="83">
        <v>23</v>
      </c>
      <c r="AR809" s="83">
        <v>27</v>
      </c>
      <c r="AS809" s="83">
        <v>207</v>
      </c>
      <c r="AT809" s="83">
        <v>200</v>
      </c>
      <c r="AU809" s="86" t="s">
        <v>85</v>
      </c>
      <c r="AV809" s="55" t="s">
        <v>85</v>
      </c>
      <c r="AW809" s="55" t="s">
        <v>85</v>
      </c>
      <c r="AX809" s="55">
        <v>80</v>
      </c>
      <c r="AY809" s="3" t="s">
        <v>3365</v>
      </c>
      <c r="AZ809" s="104">
        <f>_xlfn.IFNA(VLOOKUP(AY809,ACCESSORIES!F:K,6,FALSE),"N/A")</f>
        <v>152.625</v>
      </c>
      <c r="BA809" s="3" t="s">
        <v>1524</v>
      </c>
      <c r="BB809" s="104">
        <f>_xlfn.IFNA(VLOOKUP(BA809,ACCESSORIES!F:K,6,FALSE),"N/A")</f>
        <v>11</v>
      </c>
      <c r="BC809" s="79">
        <v>39.700000000000003</v>
      </c>
      <c r="BD809" s="57">
        <v>20.100000000000001</v>
      </c>
      <c r="BE809" s="57">
        <v>20.100000000000001</v>
      </c>
      <c r="BF809" s="57">
        <v>12.1</v>
      </c>
      <c r="BG809" s="3">
        <v>36</v>
      </c>
      <c r="BH809" s="122" t="s">
        <v>3551</v>
      </c>
      <c r="BI809" s="51" t="s">
        <v>4217</v>
      </c>
      <c r="BJ809" s="83" t="s">
        <v>4271</v>
      </c>
      <c r="BK809" s="47" t="s">
        <v>5818</v>
      </c>
      <c r="BL809" s="47" t="s">
        <v>5850</v>
      </c>
      <c r="BM809" s="47" t="s">
        <v>4272</v>
      </c>
      <c r="BN809" s="47" t="s">
        <v>5151</v>
      </c>
      <c r="BO809" s="83" t="s">
        <v>5681</v>
      </c>
      <c r="BP809" s="83"/>
      <c r="BQ809" s="83"/>
      <c r="BR809" s="83"/>
      <c r="BS809" s="83"/>
      <c r="BT809" s="351" t="s">
        <v>3885</v>
      </c>
      <c r="BU809" s="363" t="s">
        <v>3886</v>
      </c>
      <c r="BV809" s="363"/>
      <c r="BW809" s="351"/>
      <c r="BX809" s="96" t="str">
        <f t="shared" si="123"/>
        <v>MR101 Beadlock, 17x9, -12mm Offset, 6x135, 87mm Centerbore, Machined - Raw, w/ BH-H24125</v>
      </c>
      <c r="BY809" s="83" t="s">
        <v>4044</v>
      </c>
      <c r="BZ809" s="83" t="s">
        <v>4045</v>
      </c>
      <c r="CA809" s="83" t="str">
        <f t="shared" si="130"/>
        <v>RACE (1XX)</v>
      </c>
    </row>
    <row r="810" spans="1:79" s="39" customFormat="1" ht="15" customHeight="1">
      <c r="A810" s="23">
        <f t="shared" si="122"/>
        <v>808</v>
      </c>
      <c r="B810" s="105" t="s">
        <v>84</v>
      </c>
      <c r="C810" s="105" t="s">
        <v>1090</v>
      </c>
      <c r="D810" s="3" t="s">
        <v>1105</v>
      </c>
      <c r="E810" s="94" t="str">
        <f>CONCATENATE(LEFT(D810,5),VLOOKUP(CONCATENATE(N810,"x",O810),'PART NUMBER GUIDE'!$B$9:$C$45,2,FALSE),VLOOKUP(CONCATENATE(P810, V810), 'PART NUMBER GUIDE'!$Q$6:$R$84, 2, FALSE),VLOOKUP(Y810,'PART NUMBER GUIDE'!$J$8:$K$37,2, FALSE),IF(U810="N/A",IF(ABS(S810)&lt;10,"0"&amp;ABS(S810),ABS(S810)),CONCATENATE(LEFT(U810,1),RIGHT(U810,1))), F810, G810)</f>
        <v>MR10179080312B</v>
      </c>
      <c r="F810" s="93" t="s">
        <v>1129</v>
      </c>
      <c r="G810" s="93"/>
      <c r="H810" s="80" t="s">
        <v>2017</v>
      </c>
      <c r="I810" s="356">
        <v>40179</v>
      </c>
      <c r="J810" s="87" t="s">
        <v>1265</v>
      </c>
      <c r="K810" s="400">
        <v>588.5</v>
      </c>
      <c r="L810" s="95">
        <f t="shared" si="128"/>
        <v>588.5</v>
      </c>
      <c r="M810" s="402"/>
      <c r="N810" s="3">
        <v>17</v>
      </c>
      <c r="O810" s="8">
        <v>9</v>
      </c>
      <c r="P810" s="105" t="str">
        <f t="shared" si="133"/>
        <v>8x6.5</v>
      </c>
      <c r="Q810" s="83">
        <v>8</v>
      </c>
      <c r="R810" s="3">
        <v>6.5</v>
      </c>
      <c r="S810" s="3">
        <v>-12</v>
      </c>
      <c r="T810" s="17">
        <v>4.5</v>
      </c>
      <c r="U810" s="106" t="s">
        <v>85</v>
      </c>
      <c r="V810" s="17">
        <v>130.81</v>
      </c>
      <c r="W810" s="8">
        <v>34.5</v>
      </c>
      <c r="X810" s="52">
        <v>3400</v>
      </c>
      <c r="Y810" s="81" t="s">
        <v>5836</v>
      </c>
      <c r="Z810" s="81" t="s">
        <v>196</v>
      </c>
      <c r="AA810" s="369" t="str">
        <f t="shared" si="134"/>
        <v>17x9, 8x6.5, -12 OS</v>
      </c>
      <c r="AB810" s="3" t="s">
        <v>85</v>
      </c>
      <c r="AC810" s="92" t="str">
        <f>_xlfn.IFNA(VLOOKUP(AB810,ACCESSORIES!F:K,6,FALSE),"N/A")</f>
        <v>N/A</v>
      </c>
      <c r="AD810" s="89" t="s">
        <v>85</v>
      </c>
      <c r="AE810" s="3" t="s">
        <v>85</v>
      </c>
      <c r="AF810" s="82" t="s">
        <v>85</v>
      </c>
      <c r="AG810" s="2" t="s">
        <v>85</v>
      </c>
      <c r="AH810" s="9" t="str">
        <f>_xlfn.IFNA(VLOOKUP(AG810,ACCESSORIES!F:K,6,FALSE),"N/A")</f>
        <v>N/A</v>
      </c>
      <c r="AI810" s="83" t="s">
        <v>266</v>
      </c>
      <c r="AJ810" s="83" t="s">
        <v>85</v>
      </c>
      <c r="AK810" s="3" t="s">
        <v>85</v>
      </c>
      <c r="AL810" s="83" t="s">
        <v>85</v>
      </c>
      <c r="AM810" s="83">
        <v>16.2</v>
      </c>
      <c r="AN810" s="83">
        <v>200</v>
      </c>
      <c r="AO810" s="83">
        <v>0</v>
      </c>
      <c r="AP810" s="83">
        <v>0</v>
      </c>
      <c r="AQ810" s="83">
        <v>23</v>
      </c>
      <c r="AR810" s="83">
        <v>27</v>
      </c>
      <c r="AS810" s="83">
        <v>207</v>
      </c>
      <c r="AT810" s="83">
        <v>200</v>
      </c>
      <c r="AU810" s="86" t="s">
        <v>85</v>
      </c>
      <c r="AV810" s="55" t="s">
        <v>85</v>
      </c>
      <c r="AW810" s="55" t="s">
        <v>85</v>
      </c>
      <c r="AX810" s="55">
        <v>80</v>
      </c>
      <c r="AY810" s="3" t="s">
        <v>3365</v>
      </c>
      <c r="AZ810" s="104">
        <f>_xlfn.IFNA(VLOOKUP(AY810,ACCESSORIES!F:K,6,FALSE),"N/A")</f>
        <v>152.625</v>
      </c>
      <c r="BA810" s="3" t="s">
        <v>1524</v>
      </c>
      <c r="BB810" s="104">
        <f>_xlfn.IFNA(VLOOKUP(BA810,ACCESSORIES!F:K,6,FALSE),"N/A")</f>
        <v>11</v>
      </c>
      <c r="BC810" s="79">
        <v>38</v>
      </c>
      <c r="BD810" s="57">
        <v>20.100000000000001</v>
      </c>
      <c r="BE810" s="57">
        <v>20.100000000000001</v>
      </c>
      <c r="BF810" s="57">
        <v>12.1</v>
      </c>
      <c r="BG810" s="3">
        <v>36</v>
      </c>
      <c r="BH810" s="122" t="s">
        <v>3551</v>
      </c>
      <c r="BI810" s="51" t="s">
        <v>4217</v>
      </c>
      <c r="BJ810" s="83" t="s">
        <v>4271</v>
      </c>
      <c r="BK810" s="47" t="s">
        <v>5818</v>
      </c>
      <c r="BL810" s="47" t="s">
        <v>5850</v>
      </c>
      <c r="BM810" s="47" t="s">
        <v>4272</v>
      </c>
      <c r="BN810" s="47" t="s">
        <v>5151</v>
      </c>
      <c r="BO810" s="83" t="s">
        <v>5681</v>
      </c>
      <c r="BP810" s="83"/>
      <c r="BQ810" s="83"/>
      <c r="BR810" s="83"/>
      <c r="BS810" s="83"/>
      <c r="BT810" s="351" t="s">
        <v>3885</v>
      </c>
      <c r="BU810" s="363" t="s">
        <v>3886</v>
      </c>
      <c r="BV810" s="363"/>
      <c r="BW810" s="351"/>
      <c r="BX810" s="96" t="str">
        <f t="shared" si="123"/>
        <v>MR101 Beadlock, 17x9, -12mm Offset, 8x6.5, 130.81mm Centerbore, Machined - Raw, w/ BH-H24125</v>
      </c>
      <c r="BY810" s="83" t="s">
        <v>4044</v>
      </c>
      <c r="BZ810" s="83" t="s">
        <v>4045</v>
      </c>
      <c r="CA810" s="83" t="str">
        <f t="shared" si="130"/>
        <v>RACE (1XX)</v>
      </c>
    </row>
    <row r="811" spans="1:79" s="39" customFormat="1" ht="15" customHeight="1">
      <c r="A811" s="23">
        <f t="shared" si="122"/>
        <v>809</v>
      </c>
      <c r="B811" s="105" t="s">
        <v>84</v>
      </c>
      <c r="C811" s="105" t="s">
        <v>1090</v>
      </c>
      <c r="D811" s="3" t="s">
        <v>1105</v>
      </c>
      <c r="E811" s="94" t="str">
        <f>CONCATENATE(LEFT(D811,5),VLOOKUP(CONCATENATE(N811,"x",O811),'PART NUMBER GUIDE'!$B$9:$C$45,2,FALSE),VLOOKUP(CONCATENATE(P811, V811), 'PART NUMBER GUIDE'!$Q$6:$R$84, 2, FALSE),VLOOKUP(Y811,'PART NUMBER GUIDE'!$J$8:$K$37,2, FALSE),IF(U811="N/A",IF(ABS(S811)&lt;10,"0"&amp;ABS(S811),ABS(S811)),CONCATENATE(LEFT(U811,1),RIGHT(U811,1))), F811, G811)</f>
        <v>MR10179060312B</v>
      </c>
      <c r="F811" s="93" t="s">
        <v>1129</v>
      </c>
      <c r="G811" s="93"/>
      <c r="H811" s="80" t="s">
        <v>2018</v>
      </c>
      <c r="I811" s="356">
        <v>40179</v>
      </c>
      <c r="J811" s="87" t="s">
        <v>1265</v>
      </c>
      <c r="K811" s="400">
        <v>588.5</v>
      </c>
      <c r="L811" s="95">
        <f t="shared" si="128"/>
        <v>588.5</v>
      </c>
      <c r="M811" s="402"/>
      <c r="N811" s="3">
        <v>17</v>
      </c>
      <c r="O811" s="8">
        <v>9</v>
      </c>
      <c r="P811" s="105" t="str">
        <f t="shared" si="133"/>
        <v>6x5.5</v>
      </c>
      <c r="Q811" s="83">
        <v>6</v>
      </c>
      <c r="R811" s="3">
        <v>5.5</v>
      </c>
      <c r="S811" s="3">
        <v>-12</v>
      </c>
      <c r="T811" s="17">
        <v>4.5</v>
      </c>
      <c r="U811" s="106" t="s">
        <v>85</v>
      </c>
      <c r="V811" s="17">
        <v>108</v>
      </c>
      <c r="W811" s="8">
        <v>34.5</v>
      </c>
      <c r="X811" s="52">
        <v>3400</v>
      </c>
      <c r="Y811" s="81" t="s">
        <v>5836</v>
      </c>
      <c r="Z811" s="81" t="s">
        <v>196</v>
      </c>
      <c r="AA811" s="369" t="str">
        <f t="shared" si="134"/>
        <v>17x9, 6x5.5, -12 OS</v>
      </c>
      <c r="AB811" s="3" t="s">
        <v>85</v>
      </c>
      <c r="AC811" s="92" t="str">
        <f>_xlfn.IFNA(VLOOKUP(AB811,ACCESSORIES!F:K,6,FALSE),"N/A")</f>
        <v>N/A</v>
      </c>
      <c r="AD811" s="89" t="s">
        <v>85</v>
      </c>
      <c r="AE811" s="3" t="s">
        <v>85</v>
      </c>
      <c r="AF811" s="82" t="s">
        <v>85</v>
      </c>
      <c r="AG811" s="2" t="s">
        <v>85</v>
      </c>
      <c r="AH811" s="9" t="str">
        <f>_xlfn.IFNA(VLOOKUP(AG811,ACCESSORIES!F:K,6,FALSE),"N/A")</f>
        <v>N/A</v>
      </c>
      <c r="AI811" s="83" t="s">
        <v>266</v>
      </c>
      <c r="AJ811" s="83" t="s">
        <v>85</v>
      </c>
      <c r="AK811" s="3" t="s">
        <v>85</v>
      </c>
      <c r="AL811" s="83" t="s">
        <v>85</v>
      </c>
      <c r="AM811" s="83">
        <v>16.2</v>
      </c>
      <c r="AN811" s="83">
        <v>200</v>
      </c>
      <c r="AO811" s="83">
        <v>0</v>
      </c>
      <c r="AP811" s="83">
        <v>0</v>
      </c>
      <c r="AQ811" s="83">
        <v>23</v>
      </c>
      <c r="AR811" s="83">
        <v>27</v>
      </c>
      <c r="AS811" s="83">
        <v>207</v>
      </c>
      <c r="AT811" s="83">
        <v>200</v>
      </c>
      <c r="AU811" s="86" t="s">
        <v>85</v>
      </c>
      <c r="AV811" s="55" t="s">
        <v>85</v>
      </c>
      <c r="AW811" s="55" t="s">
        <v>85</v>
      </c>
      <c r="AX811" s="55">
        <v>80</v>
      </c>
      <c r="AY811" s="3" t="s">
        <v>3365</v>
      </c>
      <c r="AZ811" s="104">
        <f>_xlfn.IFNA(VLOOKUP(AY811,ACCESSORIES!F:K,6,FALSE),"N/A")</f>
        <v>152.625</v>
      </c>
      <c r="BA811" s="3" t="s">
        <v>1524</v>
      </c>
      <c r="BB811" s="104">
        <f>_xlfn.IFNA(VLOOKUP(BA811,ACCESSORIES!F:K,6,FALSE),"N/A")</f>
        <v>11</v>
      </c>
      <c r="BC811" s="79">
        <v>38</v>
      </c>
      <c r="BD811" s="57">
        <v>20.100000000000001</v>
      </c>
      <c r="BE811" s="57">
        <v>20.100000000000001</v>
      </c>
      <c r="BF811" s="57">
        <v>12.1</v>
      </c>
      <c r="BG811" s="3">
        <v>36</v>
      </c>
      <c r="BH811" s="122" t="s">
        <v>3551</v>
      </c>
      <c r="BI811" s="51" t="s">
        <v>4217</v>
      </c>
      <c r="BJ811" s="83" t="s">
        <v>4271</v>
      </c>
      <c r="BK811" s="47" t="s">
        <v>5818</v>
      </c>
      <c r="BL811" s="47" t="s">
        <v>5850</v>
      </c>
      <c r="BM811" s="47" t="s">
        <v>4272</v>
      </c>
      <c r="BN811" s="47" t="s">
        <v>5151</v>
      </c>
      <c r="BO811" s="83" t="s">
        <v>5681</v>
      </c>
      <c r="BP811" s="83"/>
      <c r="BQ811" s="83"/>
      <c r="BR811" s="83"/>
      <c r="BS811" s="83"/>
      <c r="BT811" s="351" t="s">
        <v>3885</v>
      </c>
      <c r="BU811" s="363" t="s">
        <v>3886</v>
      </c>
      <c r="BV811" s="363"/>
      <c r="BW811" s="351"/>
      <c r="BX811" s="96" t="str">
        <f t="shared" si="123"/>
        <v>MR101 Beadlock, 17x9, -12mm Offset, 6x5.5, 108mm Centerbore, Machined - Raw, w/ BH-H24125</v>
      </c>
      <c r="BY811" s="83" t="s">
        <v>4044</v>
      </c>
      <c r="BZ811" s="83" t="s">
        <v>4045</v>
      </c>
      <c r="CA811" s="83" t="str">
        <f t="shared" si="130"/>
        <v>RACE (1XX)</v>
      </c>
    </row>
    <row r="812" spans="1:79" s="39" customFormat="1" ht="15" customHeight="1">
      <c r="A812" s="23">
        <f t="shared" si="122"/>
        <v>810</v>
      </c>
      <c r="B812" s="105" t="s">
        <v>84</v>
      </c>
      <c r="C812" s="105" t="s">
        <v>1090</v>
      </c>
      <c r="D812" s="3" t="s">
        <v>1967</v>
      </c>
      <c r="E812" s="94" t="str">
        <f>CONCATENATE(LEFT(D812,5),VLOOKUP(CONCATENATE(N812,"x",O812),'PART NUMBER GUIDE'!$B$9:$C$45,2,FALSE),VLOOKUP(CONCATENATE(P812, V812), 'PART NUMBER GUIDE'!$Q$6:$R$84, 2, FALSE),VLOOKUP(Y812,'PART NUMBER GUIDE'!$J$8:$K$37,2, FALSE),IF(U812="N/A",IF(ABS(S812)&lt;10,"0"&amp;ABS(S812),ABS(S812)),CONCATENATE(LEFT(U812,1),RIGHT(U812,1))), F812, G812)</f>
        <v>MR10358055324BR</v>
      </c>
      <c r="F812" s="93" t="s">
        <v>1129</v>
      </c>
      <c r="G812" s="93" t="s">
        <v>4868</v>
      </c>
      <c r="H812" s="80" t="s">
        <v>4960</v>
      </c>
      <c r="I812" s="357">
        <v>44159</v>
      </c>
      <c r="J812" s="87" t="s">
        <v>1265</v>
      </c>
      <c r="K812" s="400">
        <v>554</v>
      </c>
      <c r="L812" s="95">
        <f t="shared" si="128"/>
        <v>554</v>
      </c>
      <c r="M812" s="402"/>
      <c r="N812" s="3">
        <v>15</v>
      </c>
      <c r="O812" s="8">
        <v>8</v>
      </c>
      <c r="P812" s="105" t="str">
        <f t="shared" si="133"/>
        <v>5x5.5</v>
      </c>
      <c r="Q812" s="83">
        <v>5</v>
      </c>
      <c r="R812" s="3">
        <v>5.5</v>
      </c>
      <c r="S812" s="3">
        <v>-24</v>
      </c>
      <c r="T812" s="17">
        <v>3.5</v>
      </c>
      <c r="U812" s="106" t="s">
        <v>85</v>
      </c>
      <c r="V812" s="17">
        <v>108</v>
      </c>
      <c r="W812" s="85">
        <v>24.25</v>
      </c>
      <c r="X812" s="52">
        <v>2700</v>
      </c>
      <c r="Y812" s="81" t="s">
        <v>5836</v>
      </c>
      <c r="Z812" s="81" t="s">
        <v>196</v>
      </c>
      <c r="AA812" s="369" t="str">
        <f t="shared" si="134"/>
        <v>15x8, 5x5.5, -24 OS</v>
      </c>
      <c r="AB812" s="3" t="s">
        <v>85</v>
      </c>
      <c r="AC812" s="92" t="str">
        <f>_xlfn.IFNA(VLOOKUP(AB812,ACCESSORIES!F:K,6,FALSE),"N/A")</f>
        <v>N/A</v>
      </c>
      <c r="AD812" s="89" t="s">
        <v>85</v>
      </c>
      <c r="AE812" s="3" t="s">
        <v>85</v>
      </c>
      <c r="AF812" s="82" t="s">
        <v>85</v>
      </c>
      <c r="AG812" s="2" t="s">
        <v>85</v>
      </c>
      <c r="AH812" s="9" t="str">
        <f>_xlfn.IFNA(VLOOKUP(AG812,ACCESSORIES!F:K,6,FALSE),"N/A")</f>
        <v>N/A</v>
      </c>
      <c r="AI812" s="83" t="s">
        <v>266</v>
      </c>
      <c r="AJ812" s="83" t="s">
        <v>85</v>
      </c>
      <c r="AK812" s="3" t="s">
        <v>85</v>
      </c>
      <c r="AL812" s="83" t="s">
        <v>85</v>
      </c>
      <c r="AM812" s="83">
        <v>18.3</v>
      </c>
      <c r="AN812" s="83">
        <v>175</v>
      </c>
      <c r="AO812" s="83">
        <v>0</v>
      </c>
      <c r="AP812" s="83">
        <v>20</v>
      </c>
      <c r="AQ812" s="83">
        <v>29</v>
      </c>
      <c r="AR812" s="83">
        <v>27</v>
      </c>
      <c r="AS812" s="83">
        <v>180</v>
      </c>
      <c r="AT812" s="83">
        <v>176</v>
      </c>
      <c r="AU812" s="86" t="s">
        <v>85</v>
      </c>
      <c r="AV812" s="55" t="s">
        <v>85</v>
      </c>
      <c r="AW812" s="55" t="s">
        <v>85</v>
      </c>
      <c r="AX812" s="55">
        <v>65</v>
      </c>
      <c r="AY812" s="3" t="s">
        <v>3348</v>
      </c>
      <c r="AZ812" s="104">
        <f>_xlfn.IFNA(VLOOKUP(AY812,ACCESSORIES!F:K,6,FALSE),"N/A")</f>
        <v>118.8</v>
      </c>
      <c r="BA812" s="3" t="s">
        <v>1523</v>
      </c>
      <c r="BB812" s="104">
        <f>_xlfn.IFNA(VLOOKUP(BA812,ACCESSORIES!F:K,6,FALSE),"N/A")</f>
        <v>11</v>
      </c>
      <c r="BC812" s="79">
        <v>31.9</v>
      </c>
      <c r="BD812" s="57">
        <v>17.600000000000001</v>
      </c>
      <c r="BE812" s="57">
        <v>17.600000000000001</v>
      </c>
      <c r="BF812" s="57">
        <v>10.8</v>
      </c>
      <c r="BG812" s="3">
        <v>48</v>
      </c>
      <c r="BH812" s="122" t="s">
        <v>3551</v>
      </c>
      <c r="BI812" s="51" t="s">
        <v>4217</v>
      </c>
      <c r="BJ812" s="83" t="s">
        <v>2866</v>
      </c>
      <c r="BK812" s="83" t="s">
        <v>5857</v>
      </c>
      <c r="BL812" s="83" t="s">
        <v>5858</v>
      </c>
      <c r="BM812" s="83" t="s">
        <v>4272</v>
      </c>
      <c r="BN812" s="83" t="s">
        <v>5151</v>
      </c>
      <c r="BO812" s="83" t="s">
        <v>5681</v>
      </c>
      <c r="BP812" s="83" t="s">
        <v>4273</v>
      </c>
      <c r="BQ812" s="83"/>
      <c r="BR812" s="83"/>
      <c r="BS812" s="83"/>
      <c r="BT812" s="351"/>
      <c r="BU812" s="363"/>
      <c r="BV812" s="351"/>
      <c r="BW812" s="363"/>
      <c r="BX812" s="96" t="str">
        <f t="shared" si="123"/>
        <v>MR103 Beadlock, 15x8, -24mm Offset, 5x5.5, 108mm Centerbore, Machined - Raw, Race Drilled, w/ BH-H24100</v>
      </c>
      <c r="BY812" s="83" t="s">
        <v>4044</v>
      </c>
      <c r="BZ812" s="83" t="s">
        <v>4045</v>
      </c>
      <c r="CA812" s="83" t="str">
        <f t="shared" si="130"/>
        <v>RACE (1XX)</v>
      </c>
    </row>
    <row r="813" spans="1:79" s="39" customFormat="1" ht="15" customHeight="1">
      <c r="A813" s="23">
        <f t="shared" si="122"/>
        <v>811</v>
      </c>
      <c r="B813" s="105" t="s">
        <v>84</v>
      </c>
      <c r="C813" s="105" t="s">
        <v>1090</v>
      </c>
      <c r="D813" s="3" t="s">
        <v>1967</v>
      </c>
      <c r="E813" s="94" t="str">
        <f>CONCATENATE(LEFT(D813,5),VLOOKUP(CONCATENATE(N813,"x",O813),'PART NUMBER GUIDE'!$B$9:$C$45,2,FALSE),VLOOKUP(CONCATENATE(P813, V813), 'PART NUMBER GUIDE'!$Q$6:$R$84, 2, FALSE),VLOOKUP(Y813,'PART NUMBER GUIDE'!$J$8:$K$37,2, FALSE),IF(U813="N/A",IF(ABS(S813)&lt;10,"0"&amp;ABS(S813),ABS(S813)),CONCATENATE(LEFT(U813,1),RIGHT(U813,1))), F813, G813)</f>
        <v>MR10358060324B</v>
      </c>
      <c r="F813" s="93" t="s">
        <v>1129</v>
      </c>
      <c r="G813" s="93"/>
      <c r="H813" s="80" t="s">
        <v>4961</v>
      </c>
      <c r="I813" s="357">
        <v>44159</v>
      </c>
      <c r="J813" s="87" t="s">
        <v>1266</v>
      </c>
      <c r="K813" s="400">
        <v>554</v>
      </c>
      <c r="L813" s="95">
        <f t="shared" si="128"/>
        <v>554</v>
      </c>
      <c r="M813" s="402"/>
      <c r="N813" s="3">
        <v>15</v>
      </c>
      <c r="O813" s="8">
        <v>8</v>
      </c>
      <c r="P813" s="105" t="str">
        <f t="shared" si="133"/>
        <v>6x5.5</v>
      </c>
      <c r="Q813" s="83">
        <v>6</v>
      </c>
      <c r="R813" s="3">
        <v>5.5</v>
      </c>
      <c r="S813" s="3">
        <v>-24</v>
      </c>
      <c r="T813" s="17">
        <v>3.5</v>
      </c>
      <c r="U813" s="106" t="s">
        <v>85</v>
      </c>
      <c r="V813" s="17">
        <v>108</v>
      </c>
      <c r="W813" s="8">
        <v>33.950000000000003</v>
      </c>
      <c r="X813" s="52">
        <v>2700</v>
      </c>
      <c r="Y813" s="81" t="s">
        <v>5836</v>
      </c>
      <c r="Z813" s="81" t="s">
        <v>196</v>
      </c>
      <c r="AA813" s="369" t="str">
        <f t="shared" si="134"/>
        <v>15x8, 6x5.5, -24 OS</v>
      </c>
      <c r="AB813" s="3" t="s">
        <v>85</v>
      </c>
      <c r="AC813" s="92" t="str">
        <f>_xlfn.IFNA(VLOOKUP(AB813,ACCESSORIES!F:K,6,FALSE),"N/A")</f>
        <v>N/A</v>
      </c>
      <c r="AD813" s="89" t="s">
        <v>85</v>
      </c>
      <c r="AE813" s="3" t="s">
        <v>85</v>
      </c>
      <c r="AF813" s="82" t="s">
        <v>85</v>
      </c>
      <c r="AG813" s="2" t="s">
        <v>85</v>
      </c>
      <c r="AH813" s="9" t="str">
        <f>_xlfn.IFNA(VLOOKUP(AG813,ACCESSORIES!F:K,6,FALSE),"N/A")</f>
        <v>N/A</v>
      </c>
      <c r="AI813" s="83" t="s">
        <v>266</v>
      </c>
      <c r="AJ813" s="83" t="s">
        <v>85</v>
      </c>
      <c r="AK813" s="3" t="s">
        <v>85</v>
      </c>
      <c r="AL813" s="83" t="s">
        <v>85</v>
      </c>
      <c r="AM813" s="83">
        <v>16</v>
      </c>
      <c r="AN813" s="83">
        <v>175</v>
      </c>
      <c r="AO813" s="83">
        <v>0</v>
      </c>
      <c r="AP813" s="83">
        <v>20</v>
      </c>
      <c r="AQ813" s="83">
        <v>29</v>
      </c>
      <c r="AR813" s="83">
        <v>27</v>
      </c>
      <c r="AS813" s="83">
        <v>180</v>
      </c>
      <c r="AT813" s="83">
        <v>176</v>
      </c>
      <c r="AU813" s="86" t="s">
        <v>85</v>
      </c>
      <c r="AV813" s="55" t="s">
        <v>85</v>
      </c>
      <c r="AW813" s="55" t="s">
        <v>85</v>
      </c>
      <c r="AX813" s="55">
        <v>65</v>
      </c>
      <c r="AY813" s="3" t="s">
        <v>3348</v>
      </c>
      <c r="AZ813" s="104">
        <f>_xlfn.IFNA(VLOOKUP(AY813,ACCESSORIES!F:K,6,FALSE),"N/A")</f>
        <v>118.8</v>
      </c>
      <c r="BA813" s="3" t="s">
        <v>1523</v>
      </c>
      <c r="BB813" s="104">
        <f>_xlfn.IFNA(VLOOKUP(BA813,ACCESSORIES!F:K,6,FALSE),"N/A")</f>
        <v>11</v>
      </c>
      <c r="BC813" s="79">
        <v>31.9</v>
      </c>
      <c r="BD813" s="57">
        <v>17.600000000000001</v>
      </c>
      <c r="BE813" s="57">
        <v>17.600000000000001</v>
      </c>
      <c r="BF813" s="57">
        <v>10.8</v>
      </c>
      <c r="BG813" s="3">
        <v>48</v>
      </c>
      <c r="BH813" s="122" t="s">
        <v>3551</v>
      </c>
      <c r="BI813" s="51" t="s">
        <v>4217</v>
      </c>
      <c r="BJ813" s="83" t="s">
        <v>2866</v>
      </c>
      <c r="BK813" s="83" t="s">
        <v>5857</v>
      </c>
      <c r="BL813" s="83" t="s">
        <v>5858</v>
      </c>
      <c r="BM813" s="83" t="s">
        <v>4272</v>
      </c>
      <c r="BN813" s="83" t="s">
        <v>5151</v>
      </c>
      <c r="BO813" s="83" t="s">
        <v>5681</v>
      </c>
      <c r="BP813" s="83" t="s">
        <v>4273</v>
      </c>
      <c r="BQ813" s="83"/>
      <c r="BR813" s="83"/>
      <c r="BS813" s="83"/>
      <c r="BT813" s="351" t="s">
        <v>3887</v>
      </c>
      <c r="BU813" s="363" t="s">
        <v>3888</v>
      </c>
      <c r="BV813" s="351" t="s">
        <v>3889</v>
      </c>
      <c r="BW813" s="363" t="s">
        <v>3890</v>
      </c>
      <c r="BX813" s="96" t="str">
        <f t="shared" si="123"/>
        <v>MR103 Beadlock, 15x8, -24mm Offset, 6x5.5, 108mm Centerbore, Machined - Raw, w/ BH-H24100</v>
      </c>
      <c r="BY813" s="83" t="s">
        <v>4044</v>
      </c>
      <c r="BZ813" s="83" t="s">
        <v>4045</v>
      </c>
      <c r="CA813" s="83" t="str">
        <f t="shared" si="130"/>
        <v>RACE (1XX)</v>
      </c>
    </row>
    <row r="814" spans="1:79" s="39" customFormat="1" ht="15" customHeight="1">
      <c r="A814" s="23">
        <f t="shared" si="122"/>
        <v>812</v>
      </c>
      <c r="B814" s="105" t="s">
        <v>84</v>
      </c>
      <c r="C814" s="105" t="s">
        <v>1090</v>
      </c>
      <c r="D814" s="3" t="s">
        <v>1967</v>
      </c>
      <c r="E814" s="94" t="str">
        <f>CONCATENATE(LEFT(D814,5),VLOOKUP(CONCATENATE(N814,"x",O814),'PART NUMBER GUIDE'!$B$9:$C$45,2,FALSE),VLOOKUP(CONCATENATE(P814, V814), 'PART NUMBER GUIDE'!$Q$6:$R$84, 2, FALSE),VLOOKUP(Y814,'PART NUMBER GUIDE'!$J$8:$K$37,2, FALSE),IF(U814="N/A",IF(ABS(S814)&lt;10,"0"&amp;ABS(S814),ABS(S814)),CONCATENATE(LEFT(U814,1),RIGHT(U814,1))), F814, G814)</f>
        <v>MR10358060324BR</v>
      </c>
      <c r="F814" s="93" t="s">
        <v>1129</v>
      </c>
      <c r="G814" s="93" t="s">
        <v>4868</v>
      </c>
      <c r="H814" s="80" t="s">
        <v>5157</v>
      </c>
      <c r="I814" s="356">
        <v>44244</v>
      </c>
      <c r="J814" s="87" t="s">
        <v>1265</v>
      </c>
      <c r="K814" s="400">
        <v>554</v>
      </c>
      <c r="L814" s="95">
        <f t="shared" si="128"/>
        <v>554</v>
      </c>
      <c r="M814" s="402"/>
      <c r="N814" s="3">
        <v>15</v>
      </c>
      <c r="O814" s="8">
        <v>8</v>
      </c>
      <c r="P814" s="105" t="str">
        <f t="shared" si="133"/>
        <v>6x5.5</v>
      </c>
      <c r="Q814" s="83">
        <v>6</v>
      </c>
      <c r="R814" s="3">
        <v>5.5</v>
      </c>
      <c r="S814" s="3">
        <v>-24</v>
      </c>
      <c r="T814" s="17">
        <v>3.5</v>
      </c>
      <c r="U814" s="106" t="s">
        <v>85</v>
      </c>
      <c r="V814" s="17">
        <v>108</v>
      </c>
      <c r="W814" s="85">
        <v>24.25</v>
      </c>
      <c r="X814" s="52">
        <v>2700</v>
      </c>
      <c r="Y814" s="81" t="s">
        <v>5836</v>
      </c>
      <c r="Z814" s="81" t="s">
        <v>196</v>
      </c>
      <c r="AA814" s="369" t="str">
        <f t="shared" si="134"/>
        <v>15x8, 6x5.5, -24 OS</v>
      </c>
      <c r="AB814" s="3" t="s">
        <v>85</v>
      </c>
      <c r="AC814" s="92" t="str">
        <f>_xlfn.IFNA(VLOOKUP(AB814,ACCESSORIES!F:K,6,FALSE),"N/A")</f>
        <v>N/A</v>
      </c>
      <c r="AD814" s="89" t="s">
        <v>85</v>
      </c>
      <c r="AE814" s="3" t="s">
        <v>85</v>
      </c>
      <c r="AF814" s="82" t="s">
        <v>85</v>
      </c>
      <c r="AG814" s="2" t="s">
        <v>85</v>
      </c>
      <c r="AH814" s="9" t="str">
        <f>_xlfn.IFNA(VLOOKUP(AG814,ACCESSORIES!F:K,6,FALSE),"N/A")</f>
        <v>N/A</v>
      </c>
      <c r="AI814" s="83" t="s">
        <v>266</v>
      </c>
      <c r="AJ814" s="83" t="s">
        <v>85</v>
      </c>
      <c r="AK814" s="3" t="s">
        <v>85</v>
      </c>
      <c r="AL814" s="83" t="s">
        <v>85</v>
      </c>
      <c r="AM814" s="83">
        <v>18.3</v>
      </c>
      <c r="AN814" s="83">
        <v>175</v>
      </c>
      <c r="AO814" s="83">
        <v>0</v>
      </c>
      <c r="AP814" s="83">
        <v>20</v>
      </c>
      <c r="AQ814" s="83">
        <v>29</v>
      </c>
      <c r="AR814" s="83">
        <v>27</v>
      </c>
      <c r="AS814" s="83">
        <v>180</v>
      </c>
      <c r="AT814" s="83">
        <v>176</v>
      </c>
      <c r="AU814" s="86" t="s">
        <v>85</v>
      </c>
      <c r="AV814" s="55" t="s">
        <v>85</v>
      </c>
      <c r="AW814" s="55" t="s">
        <v>85</v>
      </c>
      <c r="AX814" s="55">
        <v>65</v>
      </c>
      <c r="AY814" s="3" t="s">
        <v>3348</v>
      </c>
      <c r="AZ814" s="104">
        <f>_xlfn.IFNA(VLOOKUP(AY814,ACCESSORIES!F:K,6,FALSE),"N/A")</f>
        <v>118.8</v>
      </c>
      <c r="BA814" s="3" t="s">
        <v>1523</v>
      </c>
      <c r="BB814" s="104">
        <f>_xlfn.IFNA(VLOOKUP(BA814,ACCESSORIES!F:K,6,FALSE),"N/A")</f>
        <v>11</v>
      </c>
      <c r="BC814" s="79">
        <v>31.9</v>
      </c>
      <c r="BD814" s="57">
        <v>17.600000000000001</v>
      </c>
      <c r="BE814" s="57">
        <v>17.600000000000001</v>
      </c>
      <c r="BF814" s="57">
        <v>10.8</v>
      </c>
      <c r="BG814" s="3">
        <v>48</v>
      </c>
      <c r="BH814" s="122" t="s">
        <v>3551</v>
      </c>
      <c r="BI814" s="51" t="s">
        <v>4217</v>
      </c>
      <c r="BJ814" s="83" t="s">
        <v>2866</v>
      </c>
      <c r="BK814" s="83" t="s">
        <v>5857</v>
      </c>
      <c r="BL814" s="83" t="s">
        <v>5858</v>
      </c>
      <c r="BM814" s="83" t="s">
        <v>4272</v>
      </c>
      <c r="BN814" s="83" t="s">
        <v>5151</v>
      </c>
      <c r="BO814" s="83" t="s">
        <v>5681</v>
      </c>
      <c r="BP814" s="83" t="s">
        <v>4273</v>
      </c>
      <c r="BQ814" s="83"/>
      <c r="BR814" s="83"/>
      <c r="BS814" s="83"/>
      <c r="BT814" s="351" t="s">
        <v>3887</v>
      </c>
      <c r="BU814" s="363" t="s">
        <v>3888</v>
      </c>
      <c r="BV814" s="351" t="s">
        <v>3889</v>
      </c>
      <c r="BW814" s="363" t="s">
        <v>3890</v>
      </c>
      <c r="BX814" s="96" t="str">
        <f t="shared" si="123"/>
        <v>MR103 Beadlock, 15x8, -24mm Offset, 6x5.5, 108mm Centerbore, Machined - Raw, Race Drilled, w/ BH-H24100</v>
      </c>
      <c r="BY814" s="83" t="s">
        <v>4044</v>
      </c>
      <c r="BZ814" s="83" t="s">
        <v>4045</v>
      </c>
      <c r="CA814" s="83" t="str">
        <f t="shared" si="130"/>
        <v>RACE (1XX)</v>
      </c>
    </row>
    <row r="815" spans="1:79" s="39" customFormat="1" ht="15" customHeight="1">
      <c r="A815" s="23">
        <f t="shared" si="122"/>
        <v>813</v>
      </c>
      <c r="B815" s="105" t="s">
        <v>84</v>
      </c>
      <c r="C815" s="105" t="s">
        <v>1090</v>
      </c>
      <c r="D815" s="3" t="s">
        <v>1967</v>
      </c>
      <c r="E815" s="94" t="str">
        <f>CONCATENATE(LEFT(D815,5),VLOOKUP(CONCATENATE(N815,"x",O815),'PART NUMBER GUIDE'!$B$9:$C$45,2,FALSE),VLOOKUP(CONCATENATE(P815, V815), 'PART NUMBER GUIDE'!$Q$6:$R$84, 2, FALSE),VLOOKUP(Y815,'PART NUMBER GUIDE'!$J$8:$K$37,2, FALSE),IF(U815="N/A",IF(ABS(S815)&lt;10,"0"&amp;ABS(S815),ABS(S815)),CONCATENATE(LEFT(U815,1),RIGHT(U815,1))), F815, G815)</f>
        <v>MR10379070312BR</v>
      </c>
      <c r="F815" s="93" t="s">
        <v>1129</v>
      </c>
      <c r="G815" s="93" t="s">
        <v>4868</v>
      </c>
      <c r="H815" s="80" t="s">
        <v>861</v>
      </c>
      <c r="I815" s="356">
        <v>43101</v>
      </c>
      <c r="J815" s="87" t="s">
        <v>1265</v>
      </c>
      <c r="K815" s="400">
        <v>647</v>
      </c>
      <c r="L815" s="95">
        <f t="shared" si="128"/>
        <v>647</v>
      </c>
      <c r="M815" s="402"/>
      <c r="N815" s="3">
        <v>17</v>
      </c>
      <c r="O815" s="8">
        <v>9</v>
      </c>
      <c r="P815" s="105" t="str">
        <f t="shared" si="133"/>
        <v>6x6.5</v>
      </c>
      <c r="Q815" s="3">
        <v>6</v>
      </c>
      <c r="R815" s="3">
        <v>6.5</v>
      </c>
      <c r="S815" s="3">
        <v>-12</v>
      </c>
      <c r="T815" s="17">
        <v>4.5</v>
      </c>
      <c r="U815" s="106" t="s">
        <v>85</v>
      </c>
      <c r="V815" s="17">
        <v>108</v>
      </c>
      <c r="W815" s="8">
        <v>35.200000000000003</v>
      </c>
      <c r="X815" s="52">
        <v>4000</v>
      </c>
      <c r="Y815" s="81" t="s">
        <v>5836</v>
      </c>
      <c r="Z815" s="81" t="s">
        <v>196</v>
      </c>
      <c r="AA815" s="369" t="str">
        <f t="shared" si="134"/>
        <v>17x9, 6x6.5, -12 OS</v>
      </c>
      <c r="AB815" s="3" t="s">
        <v>85</v>
      </c>
      <c r="AC815" s="92" t="str">
        <f>_xlfn.IFNA(VLOOKUP(AB815,ACCESSORIES!F:K,6,FALSE),"N/A")</f>
        <v>N/A</v>
      </c>
      <c r="AD815" s="89" t="s">
        <v>85</v>
      </c>
      <c r="AE815" s="3" t="s">
        <v>85</v>
      </c>
      <c r="AF815" s="82" t="s">
        <v>85</v>
      </c>
      <c r="AG815" s="2" t="s">
        <v>85</v>
      </c>
      <c r="AH815" s="9" t="str">
        <f>_xlfn.IFNA(VLOOKUP(AG815,ACCESSORIES!F:K,6,FALSE),"N/A")</f>
        <v>N/A</v>
      </c>
      <c r="AI815" s="83" t="s">
        <v>266</v>
      </c>
      <c r="AJ815" s="83" t="s">
        <v>85</v>
      </c>
      <c r="AK815" s="3" t="s">
        <v>85</v>
      </c>
      <c r="AL815" s="83" t="s">
        <v>85</v>
      </c>
      <c r="AM815" s="83">
        <v>18.3</v>
      </c>
      <c r="AN815" s="83">
        <v>204</v>
      </c>
      <c r="AO815" s="83">
        <v>0</v>
      </c>
      <c r="AP815" s="83">
        <v>0</v>
      </c>
      <c r="AQ815" s="83">
        <v>28</v>
      </c>
      <c r="AR815" s="83">
        <v>37</v>
      </c>
      <c r="AS815" s="83">
        <v>206</v>
      </c>
      <c r="AT815" s="83">
        <v>204</v>
      </c>
      <c r="AU815" s="86" t="s">
        <v>85</v>
      </c>
      <c r="AV815" s="55" t="s">
        <v>85</v>
      </c>
      <c r="AW815" s="55" t="s">
        <v>85</v>
      </c>
      <c r="AX815" s="55">
        <v>70</v>
      </c>
      <c r="AY815" s="3" t="s">
        <v>2724</v>
      </c>
      <c r="AZ815" s="104">
        <f>_xlfn.IFNA(VLOOKUP(AY815,ACCESSORIES!F:K,6,FALSE),"N/A")</f>
        <v>152.625</v>
      </c>
      <c r="BA815" s="3" t="s">
        <v>1524</v>
      </c>
      <c r="BB815" s="104">
        <f>_xlfn.IFNA(VLOOKUP(BA815,ACCESSORIES!F:K,6,FALSE),"N/A")</f>
        <v>11</v>
      </c>
      <c r="BC815" s="79">
        <v>38.700000000000003</v>
      </c>
      <c r="BD815" s="57">
        <v>20.100000000000001</v>
      </c>
      <c r="BE815" s="57">
        <v>20.100000000000001</v>
      </c>
      <c r="BF815" s="57">
        <v>12.1</v>
      </c>
      <c r="BG815" s="3">
        <v>36</v>
      </c>
      <c r="BH815" s="122" t="s">
        <v>3551</v>
      </c>
      <c r="BI815" s="51" t="s">
        <v>4217</v>
      </c>
      <c r="BJ815" s="83" t="s">
        <v>2866</v>
      </c>
      <c r="BK815" s="83" t="s">
        <v>5857</v>
      </c>
      <c r="BL815" s="83" t="s">
        <v>5858</v>
      </c>
      <c r="BM815" s="83" t="s">
        <v>4272</v>
      </c>
      <c r="BN815" s="83" t="s">
        <v>5151</v>
      </c>
      <c r="BO815" s="83" t="s">
        <v>5681</v>
      </c>
      <c r="BP815" s="83" t="s">
        <v>4273</v>
      </c>
      <c r="BQ815" s="83"/>
      <c r="BR815" s="83"/>
      <c r="BS815" s="83"/>
      <c r="BT815" s="351" t="s">
        <v>3887</v>
      </c>
      <c r="BU815" s="363" t="s">
        <v>3888</v>
      </c>
      <c r="BV815" s="351" t="s">
        <v>3889</v>
      </c>
      <c r="BW815" s="363" t="s">
        <v>3890</v>
      </c>
      <c r="BX815" s="96" t="str">
        <f t="shared" si="123"/>
        <v>MR103 Beadlock, 17x9, -12mm Offset, 6x6.5, 108mm Centerbore, Machined - Raw, Race Drilled, w/ BH-H24125</v>
      </c>
      <c r="BY815" s="83" t="s">
        <v>4044</v>
      </c>
      <c r="BZ815" s="83" t="s">
        <v>4045</v>
      </c>
      <c r="CA815" s="83" t="str">
        <f t="shared" si="130"/>
        <v>RACE (1XX)</v>
      </c>
    </row>
    <row r="816" spans="1:79" s="39" customFormat="1" ht="15" customHeight="1">
      <c r="A816" s="23">
        <f t="shared" si="122"/>
        <v>814</v>
      </c>
      <c r="B816" s="105" t="s">
        <v>84</v>
      </c>
      <c r="C816" s="105" t="s">
        <v>1090</v>
      </c>
      <c r="D816" s="3" t="s">
        <v>1967</v>
      </c>
      <c r="E816" s="94" t="str">
        <f>CONCATENATE(LEFT(D816,5),VLOOKUP(CONCATENATE(N816,"x",O816),'PART NUMBER GUIDE'!$B$9:$C$45,2,FALSE),VLOOKUP(CONCATENATE(P816, V816), 'PART NUMBER GUIDE'!$Q$6:$R$84, 2, FALSE),VLOOKUP(Y816,'PART NUMBER GUIDE'!$J$8:$K$37,2, FALSE),IF(U816="N/A",IF(ABS(S816)&lt;10,"0"&amp;ABS(S816),ABS(S816)),CONCATENATE(LEFT(U816,1),RIGHT(U816,1))), F816, G816)</f>
        <v>MR10379055312BR</v>
      </c>
      <c r="F816" s="93" t="s">
        <v>1129</v>
      </c>
      <c r="G816" s="93" t="s">
        <v>4868</v>
      </c>
      <c r="H816" s="80" t="s">
        <v>862</v>
      </c>
      <c r="I816" s="356">
        <v>43101</v>
      </c>
      <c r="J816" s="87" t="s">
        <v>1265</v>
      </c>
      <c r="K816" s="400">
        <v>647</v>
      </c>
      <c r="L816" s="95">
        <f t="shared" si="128"/>
        <v>647</v>
      </c>
      <c r="M816" s="402"/>
      <c r="N816" s="3">
        <v>17</v>
      </c>
      <c r="O816" s="8">
        <v>9</v>
      </c>
      <c r="P816" s="105" t="str">
        <f t="shared" si="133"/>
        <v>5x5.5</v>
      </c>
      <c r="Q816" s="3">
        <v>5</v>
      </c>
      <c r="R816" s="3">
        <v>5.5</v>
      </c>
      <c r="S816" s="3">
        <v>-12</v>
      </c>
      <c r="T816" s="17">
        <v>4.5</v>
      </c>
      <c r="U816" s="106" t="s">
        <v>85</v>
      </c>
      <c r="V816" s="17">
        <v>108</v>
      </c>
      <c r="W816" s="8">
        <v>35.4</v>
      </c>
      <c r="X816" s="52">
        <v>4000</v>
      </c>
      <c r="Y816" s="81" t="s">
        <v>5836</v>
      </c>
      <c r="Z816" s="81" t="s">
        <v>196</v>
      </c>
      <c r="AA816" s="369" t="str">
        <f t="shared" si="134"/>
        <v>17x9, 5x5.5, -12 OS</v>
      </c>
      <c r="AB816" s="3" t="s">
        <v>85</v>
      </c>
      <c r="AC816" s="92" t="str">
        <f>_xlfn.IFNA(VLOOKUP(AB816,ACCESSORIES!F:K,6,FALSE),"N/A")</f>
        <v>N/A</v>
      </c>
      <c r="AD816" s="89" t="s">
        <v>85</v>
      </c>
      <c r="AE816" s="3" t="s">
        <v>85</v>
      </c>
      <c r="AF816" s="82" t="s">
        <v>85</v>
      </c>
      <c r="AG816" s="2" t="s">
        <v>85</v>
      </c>
      <c r="AH816" s="9" t="str">
        <f>_xlfn.IFNA(VLOOKUP(AG816,ACCESSORIES!F:K,6,FALSE),"N/A")</f>
        <v>N/A</v>
      </c>
      <c r="AI816" s="83" t="s">
        <v>266</v>
      </c>
      <c r="AJ816" s="83" t="s">
        <v>85</v>
      </c>
      <c r="AK816" s="3" t="s">
        <v>85</v>
      </c>
      <c r="AL816" s="83" t="s">
        <v>85</v>
      </c>
      <c r="AM816" s="83">
        <v>18.3</v>
      </c>
      <c r="AN816" s="83">
        <v>204</v>
      </c>
      <c r="AO816" s="83">
        <v>0</v>
      </c>
      <c r="AP816" s="83">
        <v>0</v>
      </c>
      <c r="AQ816" s="83">
        <v>28</v>
      </c>
      <c r="AR816" s="83">
        <v>37</v>
      </c>
      <c r="AS816" s="83">
        <v>206</v>
      </c>
      <c r="AT816" s="83">
        <v>204</v>
      </c>
      <c r="AU816" s="86" t="s">
        <v>85</v>
      </c>
      <c r="AV816" s="55" t="s">
        <v>85</v>
      </c>
      <c r="AW816" s="55" t="s">
        <v>85</v>
      </c>
      <c r="AX816" s="55">
        <v>70</v>
      </c>
      <c r="AY816" s="3" t="s">
        <v>2724</v>
      </c>
      <c r="AZ816" s="104">
        <f>_xlfn.IFNA(VLOOKUP(AY816,ACCESSORIES!F:K,6,FALSE),"N/A")</f>
        <v>152.625</v>
      </c>
      <c r="BA816" s="3" t="s">
        <v>1524</v>
      </c>
      <c r="BB816" s="104">
        <f>_xlfn.IFNA(VLOOKUP(BA816,ACCESSORIES!F:K,6,FALSE),"N/A")</f>
        <v>11</v>
      </c>
      <c r="BC816" s="79">
        <v>38.9</v>
      </c>
      <c r="BD816" s="57">
        <v>20.100000000000001</v>
      </c>
      <c r="BE816" s="57">
        <v>20.100000000000001</v>
      </c>
      <c r="BF816" s="57">
        <v>12.1</v>
      </c>
      <c r="BG816" s="3">
        <v>36</v>
      </c>
      <c r="BH816" s="122" t="s">
        <v>3551</v>
      </c>
      <c r="BI816" s="51" t="s">
        <v>4217</v>
      </c>
      <c r="BJ816" s="83" t="s">
        <v>2866</v>
      </c>
      <c r="BK816" s="83" t="s">
        <v>5857</v>
      </c>
      <c r="BL816" s="83" t="s">
        <v>5858</v>
      </c>
      <c r="BM816" s="83" t="s">
        <v>4272</v>
      </c>
      <c r="BN816" s="83" t="s">
        <v>5151</v>
      </c>
      <c r="BO816" s="83" t="s">
        <v>5681</v>
      </c>
      <c r="BP816" s="83" t="s">
        <v>4273</v>
      </c>
      <c r="BQ816" s="83"/>
      <c r="BR816" s="83"/>
      <c r="BS816" s="83"/>
      <c r="BT816" s="351" t="s">
        <v>3887</v>
      </c>
      <c r="BU816" s="363" t="s">
        <v>3888</v>
      </c>
      <c r="BV816" s="351" t="s">
        <v>3889</v>
      </c>
      <c r="BW816" s="363" t="s">
        <v>3890</v>
      </c>
      <c r="BX816" s="96" t="str">
        <f t="shared" si="123"/>
        <v>MR103 Beadlock, 17x9, -12mm Offset, 5x5.5, 108mm Centerbore, Machined - Raw, Race Drilled, w/ BH-H24125</v>
      </c>
      <c r="BY816" s="83" t="s">
        <v>4044</v>
      </c>
      <c r="BZ816" s="83" t="s">
        <v>4045</v>
      </c>
      <c r="CA816" s="83" t="str">
        <f t="shared" si="130"/>
        <v>RACE (1XX)</v>
      </c>
    </row>
    <row r="817" spans="1:79" s="39" customFormat="1" ht="15" customHeight="1">
      <c r="A817" s="23">
        <f t="shared" si="122"/>
        <v>815</v>
      </c>
      <c r="B817" s="105" t="s">
        <v>84</v>
      </c>
      <c r="C817" s="105" t="s">
        <v>1090</v>
      </c>
      <c r="D817" s="3" t="s">
        <v>1967</v>
      </c>
      <c r="E817" s="94" t="str">
        <f>CONCATENATE(LEFT(D817,5),VLOOKUP(CONCATENATE(N817,"x",O817),'PART NUMBER GUIDE'!$B$9:$C$45,2,FALSE),VLOOKUP(CONCATENATE(P817, V817), 'PART NUMBER GUIDE'!$Q$6:$R$84, 2, FALSE),VLOOKUP(Y817,'PART NUMBER GUIDE'!$J$8:$K$37,2, FALSE),IF(U817="N/A",IF(ABS(S817)&lt;10,"0"&amp;ABS(S817),ABS(S817)),CONCATENATE(LEFT(U817,1),RIGHT(U817,1))), F817, G817)</f>
        <v>MR10379000312B</v>
      </c>
      <c r="F817" s="93" t="s">
        <v>1129</v>
      </c>
      <c r="G817" s="93"/>
      <c r="H817" s="80" t="s">
        <v>1469</v>
      </c>
      <c r="I817" s="356">
        <v>43101</v>
      </c>
      <c r="J817" s="87" t="s">
        <v>4038</v>
      </c>
      <c r="K817" s="400">
        <v>599</v>
      </c>
      <c r="L817" s="95" t="str">
        <f t="shared" si="128"/>
        <v/>
      </c>
      <c r="M817" s="402"/>
      <c r="N817" s="3">
        <v>17</v>
      </c>
      <c r="O817" s="8">
        <v>9</v>
      </c>
      <c r="P817" s="3" t="s">
        <v>246</v>
      </c>
      <c r="Q817" s="3" t="s">
        <v>246</v>
      </c>
      <c r="R817" s="3" t="s">
        <v>246</v>
      </c>
      <c r="S817" s="3">
        <v>-12</v>
      </c>
      <c r="T817" s="17">
        <v>4.5</v>
      </c>
      <c r="U817" s="106" t="s">
        <v>85</v>
      </c>
      <c r="V817" s="17">
        <v>83</v>
      </c>
      <c r="W817" s="8">
        <v>36.6</v>
      </c>
      <c r="X817" s="52">
        <v>4000</v>
      </c>
      <c r="Y817" s="81" t="s">
        <v>5836</v>
      </c>
      <c r="Z817" s="81" t="s">
        <v>196</v>
      </c>
      <c r="AA817" s="369" t="str">
        <f t="shared" si="134"/>
        <v>17x9, BLANK, -12 OS</v>
      </c>
      <c r="AB817" s="3" t="s">
        <v>85</v>
      </c>
      <c r="AC817" s="92" t="str">
        <f>_xlfn.IFNA(VLOOKUP(AB817,ACCESSORIES!F:K,6,FALSE),"N/A")</f>
        <v>N/A</v>
      </c>
      <c r="AD817" s="89" t="s">
        <v>85</v>
      </c>
      <c r="AE817" s="3" t="s">
        <v>85</v>
      </c>
      <c r="AF817" s="82" t="s">
        <v>85</v>
      </c>
      <c r="AG817" s="2" t="s">
        <v>85</v>
      </c>
      <c r="AH817" s="9" t="str">
        <f>_xlfn.IFNA(VLOOKUP(AG817,ACCESSORIES!F:K,6,FALSE),"N/A")</f>
        <v>N/A</v>
      </c>
      <c r="AI817" s="83" t="s">
        <v>266</v>
      </c>
      <c r="AJ817" s="83" t="s">
        <v>85</v>
      </c>
      <c r="AK817" s="3" t="s">
        <v>85</v>
      </c>
      <c r="AL817" s="83" t="s">
        <v>85</v>
      </c>
      <c r="AM817" s="83" t="s">
        <v>85</v>
      </c>
      <c r="AN817" s="83">
        <v>204</v>
      </c>
      <c r="AO817" s="83">
        <v>0</v>
      </c>
      <c r="AP817" s="83">
        <v>0</v>
      </c>
      <c r="AQ817" s="83">
        <v>28</v>
      </c>
      <c r="AR817" s="83">
        <v>37</v>
      </c>
      <c r="AS817" s="83">
        <v>206</v>
      </c>
      <c r="AT817" s="83">
        <v>204</v>
      </c>
      <c r="AU817" s="86" t="s">
        <v>85</v>
      </c>
      <c r="AV817" s="55" t="s">
        <v>85</v>
      </c>
      <c r="AW817" s="55" t="s">
        <v>85</v>
      </c>
      <c r="AX817" s="55">
        <v>70</v>
      </c>
      <c r="AY817" s="3" t="s">
        <v>2724</v>
      </c>
      <c r="AZ817" s="104">
        <f>_xlfn.IFNA(VLOOKUP(AY817,ACCESSORIES!F:K,6,FALSE),"N/A")</f>
        <v>152.625</v>
      </c>
      <c r="BA817" s="3" t="s">
        <v>1524</v>
      </c>
      <c r="BB817" s="104">
        <f>_xlfn.IFNA(VLOOKUP(BA817,ACCESSORIES!F:K,6,FALSE),"N/A")</f>
        <v>11</v>
      </c>
      <c r="BC817" s="79">
        <v>41.3</v>
      </c>
      <c r="BD817" s="57">
        <v>20.100000000000001</v>
      </c>
      <c r="BE817" s="57">
        <v>20.100000000000001</v>
      </c>
      <c r="BF817" s="57">
        <v>12.1</v>
      </c>
      <c r="BG817" s="3">
        <v>36</v>
      </c>
      <c r="BH817" s="122" t="s">
        <v>3551</v>
      </c>
      <c r="BI817" s="51" t="s">
        <v>4217</v>
      </c>
      <c r="BJ817" s="83" t="s">
        <v>2866</v>
      </c>
      <c r="BK817" s="83" t="s">
        <v>5857</v>
      </c>
      <c r="BL817" s="83" t="s">
        <v>5858</v>
      </c>
      <c r="BM817" s="83" t="s">
        <v>4272</v>
      </c>
      <c r="BN817" s="83" t="s">
        <v>5151</v>
      </c>
      <c r="BO817" s="83" t="s">
        <v>5681</v>
      </c>
      <c r="BP817" s="83" t="s">
        <v>4273</v>
      </c>
      <c r="BQ817" s="83"/>
      <c r="BR817" s="83"/>
      <c r="BS817" s="83"/>
      <c r="BT817" s="351" t="s">
        <v>3887</v>
      </c>
      <c r="BU817" s="363" t="s">
        <v>3888</v>
      </c>
      <c r="BV817" s="351" t="s">
        <v>3889</v>
      </c>
      <c r="BW817" s="363" t="s">
        <v>3890</v>
      </c>
      <c r="BX817" s="96" t="str">
        <f t="shared" si="123"/>
        <v>CLOSEOUT - MR103 Beadlock, 17x9, -12mm Offset, BLANK, 83mm Centerbore, Machined - Raw, w/ BH-H24125</v>
      </c>
      <c r="BY817" s="83" t="s">
        <v>4044</v>
      </c>
      <c r="BZ817" s="83" t="s">
        <v>4045</v>
      </c>
      <c r="CA817" s="83" t="str">
        <f t="shared" si="130"/>
        <v>RACE (1XX)</v>
      </c>
    </row>
    <row r="818" spans="1:79" s="39" customFormat="1" ht="15" customHeight="1">
      <c r="A818" s="23">
        <f t="shared" si="122"/>
        <v>816</v>
      </c>
      <c r="B818" s="105" t="s">
        <v>84</v>
      </c>
      <c r="C818" s="105" t="s">
        <v>1090</v>
      </c>
      <c r="D818" s="3" t="s">
        <v>1967</v>
      </c>
      <c r="E818" s="94" t="str">
        <f>CONCATENATE(LEFT(D818,5),VLOOKUP(CONCATENATE(N818,"x",O818),'PART NUMBER GUIDE'!$B$9:$C$45,2,FALSE),VLOOKUP(CONCATENATE(P818, V818), 'PART NUMBER GUIDE'!$Q$6:$R$84, 2, FALSE),VLOOKUP(Y818,'PART NUMBER GUIDE'!$J$8:$K$37,2, FALSE),IF(U818="N/A",IF(ABS(S818)&lt;10,"0"&amp;ABS(S818),ABS(S818)),CONCATENATE(LEFT(U818,1),RIGHT(U818,1))), F818, G818)</f>
        <v>MR10379060312B</v>
      </c>
      <c r="F818" s="93" t="s">
        <v>1129</v>
      </c>
      <c r="G818" s="93"/>
      <c r="H818" s="80" t="s">
        <v>4962</v>
      </c>
      <c r="I818" s="357">
        <v>44159</v>
      </c>
      <c r="J818" s="87" t="s">
        <v>1265</v>
      </c>
      <c r="K818" s="400">
        <v>647</v>
      </c>
      <c r="L818" s="95">
        <f t="shared" si="128"/>
        <v>647</v>
      </c>
      <c r="M818" s="402"/>
      <c r="N818" s="3">
        <v>17</v>
      </c>
      <c r="O818" s="8">
        <v>9</v>
      </c>
      <c r="P818" s="105" t="str">
        <f t="shared" si="133"/>
        <v>6x5.5</v>
      </c>
      <c r="Q818" s="3">
        <v>6</v>
      </c>
      <c r="R818" s="3">
        <v>5.5</v>
      </c>
      <c r="S818" s="3">
        <v>-12</v>
      </c>
      <c r="T818" s="17">
        <v>4.5</v>
      </c>
      <c r="U818" s="106" t="s">
        <v>85</v>
      </c>
      <c r="V818" s="17">
        <v>108</v>
      </c>
      <c r="W818" s="85">
        <v>33.950000000000003</v>
      </c>
      <c r="X818" s="52">
        <v>4000</v>
      </c>
      <c r="Y818" s="81" t="s">
        <v>5836</v>
      </c>
      <c r="Z818" s="81" t="s">
        <v>196</v>
      </c>
      <c r="AA818" s="369" t="str">
        <f t="shared" si="134"/>
        <v>17x9, 6x5.5, -12 OS</v>
      </c>
      <c r="AB818" s="3" t="s">
        <v>85</v>
      </c>
      <c r="AC818" s="92" t="str">
        <f>_xlfn.IFNA(VLOOKUP(AB818,ACCESSORIES!F:K,6,FALSE),"N/A")</f>
        <v>N/A</v>
      </c>
      <c r="AD818" s="89" t="s">
        <v>85</v>
      </c>
      <c r="AE818" s="3" t="s">
        <v>85</v>
      </c>
      <c r="AF818" s="82" t="s">
        <v>85</v>
      </c>
      <c r="AG818" s="2" t="s">
        <v>85</v>
      </c>
      <c r="AH818" s="9" t="str">
        <f>_xlfn.IFNA(VLOOKUP(AG818,ACCESSORIES!F:K,6,FALSE),"N/A")</f>
        <v>N/A</v>
      </c>
      <c r="AI818" s="83" t="s">
        <v>266</v>
      </c>
      <c r="AJ818" s="83" t="s">
        <v>85</v>
      </c>
      <c r="AK818" s="3" t="s">
        <v>85</v>
      </c>
      <c r="AL818" s="83" t="s">
        <v>85</v>
      </c>
      <c r="AM818" s="83">
        <v>16.2</v>
      </c>
      <c r="AN818" s="83">
        <v>175</v>
      </c>
      <c r="AO818" s="83">
        <v>0</v>
      </c>
      <c r="AP818" s="83">
        <v>0</v>
      </c>
      <c r="AQ818" s="83">
        <v>28</v>
      </c>
      <c r="AR818" s="83">
        <v>37</v>
      </c>
      <c r="AS818" s="83">
        <v>206</v>
      </c>
      <c r="AT818" s="83">
        <v>204</v>
      </c>
      <c r="AU818" s="86" t="s">
        <v>85</v>
      </c>
      <c r="AV818" s="55" t="s">
        <v>85</v>
      </c>
      <c r="AW818" s="55" t="s">
        <v>85</v>
      </c>
      <c r="AX818" s="55">
        <v>70</v>
      </c>
      <c r="AY818" s="3" t="s">
        <v>2724</v>
      </c>
      <c r="AZ818" s="104">
        <f>_xlfn.IFNA(VLOOKUP(AY818,ACCESSORIES!F:K,6,FALSE),"N/A")</f>
        <v>152.625</v>
      </c>
      <c r="BA818" s="3" t="s">
        <v>1524</v>
      </c>
      <c r="BB818" s="104">
        <f>_xlfn.IFNA(VLOOKUP(BA818,ACCESSORIES!F:K,6,FALSE),"N/A")</f>
        <v>11</v>
      </c>
      <c r="BC818" s="79">
        <v>41.3</v>
      </c>
      <c r="BD818" s="57">
        <v>20.100000000000001</v>
      </c>
      <c r="BE818" s="57">
        <v>20.100000000000001</v>
      </c>
      <c r="BF818" s="57">
        <v>12.1</v>
      </c>
      <c r="BG818" s="3">
        <v>36</v>
      </c>
      <c r="BH818" s="122" t="s">
        <v>3551</v>
      </c>
      <c r="BI818" s="51" t="s">
        <v>4217</v>
      </c>
      <c r="BJ818" s="83" t="s">
        <v>2866</v>
      </c>
      <c r="BK818" s="83" t="s">
        <v>5857</v>
      </c>
      <c r="BL818" s="83" t="s">
        <v>5858</v>
      </c>
      <c r="BM818" s="83" t="s">
        <v>4272</v>
      </c>
      <c r="BN818" s="83" t="s">
        <v>5151</v>
      </c>
      <c r="BO818" s="83" t="s">
        <v>5681</v>
      </c>
      <c r="BP818" s="83" t="s">
        <v>4273</v>
      </c>
      <c r="BQ818" s="83"/>
      <c r="BR818" s="83"/>
      <c r="BS818" s="83"/>
      <c r="BT818" s="351"/>
      <c r="BU818" s="363"/>
      <c r="BV818" s="351"/>
      <c r="BW818" s="363"/>
      <c r="BX818" s="96" t="str">
        <f t="shared" si="123"/>
        <v>MR103 Beadlock, 17x9, -12mm Offset, 6x5.5, 108mm Centerbore, Machined - Raw, w/ BH-H24125</v>
      </c>
      <c r="BY818" s="83" t="s">
        <v>4044</v>
      </c>
      <c r="BZ818" s="83" t="s">
        <v>4045</v>
      </c>
      <c r="CA818" s="83" t="str">
        <f t="shared" si="130"/>
        <v>RACE (1XX)</v>
      </c>
    </row>
    <row r="819" spans="1:79" s="39" customFormat="1" ht="15" customHeight="1">
      <c r="A819" s="23">
        <f t="shared" si="122"/>
        <v>817</v>
      </c>
      <c r="B819" s="105" t="s">
        <v>84</v>
      </c>
      <c r="C819" s="105" t="s">
        <v>1090</v>
      </c>
      <c r="D819" s="3" t="s">
        <v>1967</v>
      </c>
      <c r="E819" s="94" t="str">
        <f>CONCATENATE(LEFT(D819,5),VLOOKUP(CONCATENATE(N819,"x",O819),'PART NUMBER GUIDE'!$B$9:$C$45,2,FALSE),VLOOKUP(CONCATENATE(P819, V819), 'PART NUMBER GUIDE'!$Q$6:$R$84, 2, FALSE),VLOOKUP(Y819,'PART NUMBER GUIDE'!$J$8:$K$37,2, FALSE),IF(U819="N/A",IF(ABS(S819)&lt;10,"0"&amp;ABS(S819),ABS(S819)),CONCATENATE(LEFT(U819,1),RIGHT(U819,1))), F819, G819)</f>
        <v>MR10379060312BR</v>
      </c>
      <c r="F819" s="93" t="s">
        <v>1129</v>
      </c>
      <c r="G819" s="93" t="s">
        <v>4868</v>
      </c>
      <c r="H819" s="80" t="s">
        <v>5144</v>
      </c>
      <c r="I819" s="357">
        <v>44189</v>
      </c>
      <c r="J819" s="87" t="s">
        <v>1265</v>
      </c>
      <c r="K819" s="400">
        <v>647</v>
      </c>
      <c r="L819" s="95">
        <f t="shared" si="128"/>
        <v>647</v>
      </c>
      <c r="M819" s="402"/>
      <c r="N819" s="3">
        <v>17</v>
      </c>
      <c r="O819" s="8">
        <v>9</v>
      </c>
      <c r="P819" s="105" t="str">
        <f t="shared" si="133"/>
        <v>6x5.5</v>
      </c>
      <c r="Q819" s="3">
        <v>6</v>
      </c>
      <c r="R819" s="3">
        <v>5.5</v>
      </c>
      <c r="S819" s="3">
        <v>-12</v>
      </c>
      <c r="T819" s="17">
        <v>4.5</v>
      </c>
      <c r="U819" s="106" t="s">
        <v>85</v>
      </c>
      <c r="V819" s="17">
        <v>108</v>
      </c>
      <c r="W819" s="17">
        <v>33.950000000000003</v>
      </c>
      <c r="X819" s="52">
        <v>4000</v>
      </c>
      <c r="Y819" s="81" t="s">
        <v>5836</v>
      </c>
      <c r="Z819" s="81" t="s">
        <v>196</v>
      </c>
      <c r="AA819" s="369" t="str">
        <f t="shared" si="134"/>
        <v>17x9, 6x5.5, -12 OS</v>
      </c>
      <c r="AB819" s="3" t="s">
        <v>85</v>
      </c>
      <c r="AC819" s="92" t="str">
        <f>_xlfn.IFNA(VLOOKUP(AB819,ACCESSORIES!F:K,6,FALSE),"N/A")</f>
        <v>N/A</v>
      </c>
      <c r="AD819" s="89" t="s">
        <v>85</v>
      </c>
      <c r="AE819" s="3" t="s">
        <v>85</v>
      </c>
      <c r="AF819" s="82" t="s">
        <v>85</v>
      </c>
      <c r="AG819" s="2" t="s">
        <v>85</v>
      </c>
      <c r="AH819" s="9" t="str">
        <f>_xlfn.IFNA(VLOOKUP(AG819,ACCESSORIES!F:K,6,FALSE),"N/A")</f>
        <v>N/A</v>
      </c>
      <c r="AI819" s="83" t="s">
        <v>266</v>
      </c>
      <c r="AJ819" s="83" t="s">
        <v>85</v>
      </c>
      <c r="AK819" s="3" t="s">
        <v>85</v>
      </c>
      <c r="AL819" s="83" t="s">
        <v>85</v>
      </c>
      <c r="AM819" s="83">
        <v>18.3</v>
      </c>
      <c r="AN819" s="83">
        <v>175</v>
      </c>
      <c r="AO819" s="83">
        <v>0</v>
      </c>
      <c r="AP819" s="83">
        <v>0</v>
      </c>
      <c r="AQ819" s="83">
        <v>28</v>
      </c>
      <c r="AR819" s="83">
        <v>37</v>
      </c>
      <c r="AS819" s="83">
        <v>206</v>
      </c>
      <c r="AT819" s="83">
        <v>204</v>
      </c>
      <c r="AU819" s="86" t="s">
        <v>85</v>
      </c>
      <c r="AV819" s="55" t="s">
        <v>85</v>
      </c>
      <c r="AW819" s="55" t="s">
        <v>85</v>
      </c>
      <c r="AX819" s="55">
        <v>70</v>
      </c>
      <c r="AY819" s="3" t="s">
        <v>2724</v>
      </c>
      <c r="AZ819" s="104">
        <f>_xlfn.IFNA(VLOOKUP(AY819,ACCESSORIES!F:K,6,FALSE),"N/A")</f>
        <v>152.625</v>
      </c>
      <c r="BA819" s="3" t="s">
        <v>1524</v>
      </c>
      <c r="BB819" s="104">
        <f>_xlfn.IFNA(VLOOKUP(BA819,ACCESSORIES!F:K,6,FALSE),"N/A")</f>
        <v>11</v>
      </c>
      <c r="BC819" s="79">
        <v>41.3</v>
      </c>
      <c r="BD819" s="57">
        <v>20.100000000000001</v>
      </c>
      <c r="BE819" s="57">
        <v>20.100000000000001</v>
      </c>
      <c r="BF819" s="57">
        <v>12.1</v>
      </c>
      <c r="BG819" s="3">
        <v>36</v>
      </c>
      <c r="BH819" s="122" t="s">
        <v>3551</v>
      </c>
      <c r="BI819" s="51" t="s">
        <v>4217</v>
      </c>
      <c r="BJ819" s="83" t="s">
        <v>2866</v>
      </c>
      <c r="BK819" s="83" t="s">
        <v>5857</v>
      </c>
      <c r="BL819" s="83" t="s">
        <v>5858</v>
      </c>
      <c r="BM819" s="83" t="s">
        <v>4272</v>
      </c>
      <c r="BN819" s="83" t="s">
        <v>5151</v>
      </c>
      <c r="BO819" s="83" t="s">
        <v>5681</v>
      </c>
      <c r="BP819" s="83" t="s">
        <v>4273</v>
      </c>
      <c r="BQ819" s="83"/>
      <c r="BR819" s="83"/>
      <c r="BS819" s="83"/>
      <c r="BT819" s="351"/>
      <c r="BU819" s="363"/>
      <c r="BV819" s="351"/>
      <c r="BW819" s="363"/>
      <c r="BX819" s="96" t="str">
        <f t="shared" si="123"/>
        <v>MR103 Beadlock, 17x9, -12mm Offset, 6x5.5, 108mm Centerbore, Machined - Raw, Race Drilled, w/ BH-H24125</v>
      </c>
      <c r="BY819" s="83" t="s">
        <v>4044</v>
      </c>
      <c r="BZ819" s="83" t="s">
        <v>4045</v>
      </c>
      <c r="CA819" s="83" t="str">
        <f t="shared" si="130"/>
        <v>RACE (1XX)</v>
      </c>
    </row>
    <row r="820" spans="1:79" s="39" customFormat="1" ht="15" customHeight="1">
      <c r="A820" s="23">
        <f t="shared" si="122"/>
        <v>818</v>
      </c>
      <c r="B820" s="105" t="s">
        <v>84</v>
      </c>
      <c r="C820" s="105" t="s">
        <v>1090</v>
      </c>
      <c r="D820" s="3" t="s">
        <v>1967</v>
      </c>
      <c r="E820" s="94" t="str">
        <f>CONCATENATE(LEFT(D820,5),VLOOKUP(CONCATENATE(N820,"x",O820),'PART NUMBER GUIDE'!$B$9:$C$45,2,FALSE),VLOOKUP(CONCATENATE(P820, V820), 'PART NUMBER GUIDE'!$Q$6:$R$84, 2, FALSE),VLOOKUP(Y820,'PART NUMBER GUIDE'!$J$8:$K$37,2, FALSE),IF(U820="N/A",IF(ABS(S820)&lt;10,"0"&amp;ABS(S820),ABS(S820)),CONCATENATE(LEFT(U820,1),RIGHT(U820,1))), F820, G820)</f>
        <v>MR10379080312B</v>
      </c>
      <c r="F820" s="93" t="s">
        <v>1129</v>
      </c>
      <c r="G820" s="93"/>
      <c r="H820" s="80" t="s">
        <v>4963</v>
      </c>
      <c r="I820" s="357">
        <v>44159</v>
      </c>
      <c r="J820" s="87" t="s">
        <v>1265</v>
      </c>
      <c r="K820" s="400">
        <v>647</v>
      </c>
      <c r="L820" s="95">
        <f t="shared" si="128"/>
        <v>647</v>
      </c>
      <c r="M820" s="402"/>
      <c r="N820" s="3">
        <v>17</v>
      </c>
      <c r="O820" s="8">
        <v>9</v>
      </c>
      <c r="P820" s="105" t="str">
        <f t="shared" si="133"/>
        <v>8x6.5</v>
      </c>
      <c r="Q820" s="3">
        <v>8</v>
      </c>
      <c r="R820" s="3">
        <v>6.5</v>
      </c>
      <c r="S820" s="3">
        <v>-12</v>
      </c>
      <c r="T820" s="17">
        <v>4.5</v>
      </c>
      <c r="U820" s="106" t="s">
        <v>85</v>
      </c>
      <c r="V820" s="17">
        <v>130.81</v>
      </c>
      <c r="W820" s="85">
        <v>33.950000000000003</v>
      </c>
      <c r="X820" s="52">
        <v>4000</v>
      </c>
      <c r="Y820" s="81" t="s">
        <v>5836</v>
      </c>
      <c r="Z820" s="81" t="s">
        <v>196</v>
      </c>
      <c r="AA820" s="369" t="str">
        <f t="shared" si="134"/>
        <v>17x9, 8x6.5, -12 OS</v>
      </c>
      <c r="AB820" s="3" t="s">
        <v>85</v>
      </c>
      <c r="AC820" s="92" t="str">
        <f>_xlfn.IFNA(VLOOKUP(AB820,ACCESSORIES!F:K,6,FALSE),"N/A")</f>
        <v>N/A</v>
      </c>
      <c r="AD820" s="89" t="s">
        <v>85</v>
      </c>
      <c r="AE820" s="3" t="s">
        <v>85</v>
      </c>
      <c r="AF820" s="82" t="s">
        <v>85</v>
      </c>
      <c r="AG820" s="2" t="s">
        <v>85</v>
      </c>
      <c r="AH820" s="9" t="str">
        <f>_xlfn.IFNA(VLOOKUP(AG820,ACCESSORIES!F:K,6,FALSE),"N/A")</f>
        <v>N/A</v>
      </c>
      <c r="AI820" s="83" t="s">
        <v>266</v>
      </c>
      <c r="AJ820" s="83" t="s">
        <v>85</v>
      </c>
      <c r="AK820" s="3" t="s">
        <v>85</v>
      </c>
      <c r="AL820" s="83" t="s">
        <v>85</v>
      </c>
      <c r="AM820" s="83">
        <v>16.2</v>
      </c>
      <c r="AN820" s="83">
        <v>203</v>
      </c>
      <c r="AO820" s="83">
        <v>0</v>
      </c>
      <c r="AP820" s="83">
        <v>0</v>
      </c>
      <c r="AQ820" s="83">
        <v>28</v>
      </c>
      <c r="AR820" s="83">
        <v>37</v>
      </c>
      <c r="AS820" s="83">
        <v>206</v>
      </c>
      <c r="AT820" s="83">
        <v>204</v>
      </c>
      <c r="AU820" s="86" t="s">
        <v>85</v>
      </c>
      <c r="AV820" s="55" t="s">
        <v>85</v>
      </c>
      <c r="AW820" s="55" t="s">
        <v>85</v>
      </c>
      <c r="AX820" s="55">
        <v>70</v>
      </c>
      <c r="AY820" s="3" t="s">
        <v>2724</v>
      </c>
      <c r="AZ820" s="104">
        <f>_xlfn.IFNA(VLOOKUP(AY820,ACCESSORIES!F:K,6,FALSE),"N/A")</f>
        <v>152.625</v>
      </c>
      <c r="BA820" s="3" t="s">
        <v>1524</v>
      </c>
      <c r="BB820" s="104">
        <f>_xlfn.IFNA(VLOOKUP(BA820,ACCESSORIES!F:K,6,FALSE),"N/A")</f>
        <v>11</v>
      </c>
      <c r="BC820" s="79">
        <v>41.3</v>
      </c>
      <c r="BD820" s="57">
        <v>20.100000000000001</v>
      </c>
      <c r="BE820" s="57">
        <v>20.100000000000001</v>
      </c>
      <c r="BF820" s="57">
        <v>12.1</v>
      </c>
      <c r="BG820" s="3">
        <v>36</v>
      </c>
      <c r="BH820" s="122" t="s">
        <v>3551</v>
      </c>
      <c r="BI820" s="51" t="s">
        <v>4217</v>
      </c>
      <c r="BJ820" s="83" t="s">
        <v>2866</v>
      </c>
      <c r="BK820" s="83" t="s">
        <v>5857</v>
      </c>
      <c r="BL820" s="83" t="s">
        <v>5858</v>
      </c>
      <c r="BM820" s="83" t="s">
        <v>4272</v>
      </c>
      <c r="BN820" s="83" t="s">
        <v>5151</v>
      </c>
      <c r="BO820" s="83" t="s">
        <v>5681</v>
      </c>
      <c r="BP820" s="83" t="s">
        <v>4273</v>
      </c>
      <c r="BQ820" s="83"/>
      <c r="BR820" s="83"/>
      <c r="BS820" s="83"/>
      <c r="BT820" s="351"/>
      <c r="BU820" s="363"/>
      <c r="BV820" s="351"/>
      <c r="BW820" s="363"/>
      <c r="BX820" s="96" t="str">
        <f t="shared" si="123"/>
        <v>MR103 Beadlock, 17x9, -12mm Offset, 8x6.5, 130.81mm Centerbore, Machined - Raw, w/ BH-H24125</v>
      </c>
      <c r="BY820" s="83" t="s">
        <v>4044</v>
      </c>
      <c r="BZ820" s="83" t="s">
        <v>4045</v>
      </c>
      <c r="CA820" s="83" t="str">
        <f t="shared" si="130"/>
        <v>RACE (1XX)</v>
      </c>
    </row>
    <row r="821" spans="1:79" s="39" customFormat="1" ht="15" customHeight="1">
      <c r="A821" s="23">
        <f t="shared" si="122"/>
        <v>819</v>
      </c>
      <c r="B821" s="105" t="s">
        <v>84</v>
      </c>
      <c r="C821" s="105" t="s">
        <v>1090</v>
      </c>
      <c r="D821" s="3" t="s">
        <v>1967</v>
      </c>
      <c r="E821" s="94" t="str">
        <f>CONCATENATE(LEFT(D821,5),VLOOKUP(CONCATENATE(N821,"x",O821),'PART NUMBER GUIDE'!$B$9:$C$45,2,FALSE),VLOOKUP(CONCATENATE(P821, V821), 'PART NUMBER GUIDE'!$Q$6:$R$84, 2, FALSE),VLOOKUP(Y821,'PART NUMBER GUIDE'!$J$8:$K$37,2, FALSE),IF(U821="N/A",IF(ABS(S821)&lt;10,"0"&amp;ABS(S821),ABS(S821)),CONCATENATE(LEFT(U821,1),RIGHT(U821,1))), F821, G821)</f>
        <v>MR10379087312B</v>
      </c>
      <c r="F821" s="93" t="s">
        <v>1129</v>
      </c>
      <c r="G821" s="93"/>
      <c r="H821" s="80" t="s">
        <v>4964</v>
      </c>
      <c r="I821" s="357">
        <v>44159</v>
      </c>
      <c r="J821" s="87" t="s">
        <v>1265</v>
      </c>
      <c r="K821" s="400">
        <v>647</v>
      </c>
      <c r="L821" s="95">
        <f t="shared" si="128"/>
        <v>647</v>
      </c>
      <c r="M821" s="402"/>
      <c r="N821" s="3">
        <v>17</v>
      </c>
      <c r="O821" s="8">
        <v>9</v>
      </c>
      <c r="P821" s="105" t="str">
        <f t="shared" si="133"/>
        <v>8x170</v>
      </c>
      <c r="Q821" s="3">
        <v>8</v>
      </c>
      <c r="R821" s="3">
        <v>170</v>
      </c>
      <c r="S821" s="3">
        <v>-12</v>
      </c>
      <c r="T821" s="17">
        <v>4.5</v>
      </c>
      <c r="U821" s="106" t="s">
        <v>85</v>
      </c>
      <c r="V821" s="17">
        <v>130.81</v>
      </c>
      <c r="W821" s="85">
        <v>33.950000000000003</v>
      </c>
      <c r="X821" s="52">
        <v>4000</v>
      </c>
      <c r="Y821" s="81" t="s">
        <v>5836</v>
      </c>
      <c r="Z821" s="81" t="s">
        <v>196</v>
      </c>
      <c r="AA821" s="369" t="str">
        <f t="shared" si="134"/>
        <v>17x9, 8x170, -12 OS</v>
      </c>
      <c r="AB821" s="3" t="s">
        <v>85</v>
      </c>
      <c r="AC821" s="92" t="str">
        <f>_xlfn.IFNA(VLOOKUP(AB821,ACCESSORIES!F:K,6,FALSE),"N/A")</f>
        <v>N/A</v>
      </c>
      <c r="AD821" s="89" t="s">
        <v>85</v>
      </c>
      <c r="AE821" s="3" t="s">
        <v>85</v>
      </c>
      <c r="AF821" s="82" t="s">
        <v>85</v>
      </c>
      <c r="AG821" s="2" t="s">
        <v>85</v>
      </c>
      <c r="AH821" s="9" t="str">
        <f>_xlfn.IFNA(VLOOKUP(AG821,ACCESSORIES!F:K,6,FALSE),"N/A")</f>
        <v>N/A</v>
      </c>
      <c r="AI821" s="83" t="s">
        <v>266</v>
      </c>
      <c r="AJ821" s="83" t="s">
        <v>85</v>
      </c>
      <c r="AK821" s="3" t="s">
        <v>85</v>
      </c>
      <c r="AL821" s="83" t="s">
        <v>85</v>
      </c>
      <c r="AM821" s="83">
        <v>16.2</v>
      </c>
      <c r="AN821" s="83">
        <v>203</v>
      </c>
      <c r="AO821" s="83">
        <v>0</v>
      </c>
      <c r="AP821" s="83">
        <v>0</v>
      </c>
      <c r="AQ821" s="83">
        <v>28</v>
      </c>
      <c r="AR821" s="83">
        <v>37</v>
      </c>
      <c r="AS821" s="83">
        <v>206</v>
      </c>
      <c r="AT821" s="83">
        <v>204</v>
      </c>
      <c r="AU821" s="86" t="s">
        <v>85</v>
      </c>
      <c r="AV821" s="55" t="s">
        <v>85</v>
      </c>
      <c r="AW821" s="55" t="s">
        <v>85</v>
      </c>
      <c r="AX821" s="55">
        <v>70</v>
      </c>
      <c r="AY821" s="3" t="s">
        <v>2724</v>
      </c>
      <c r="AZ821" s="104">
        <f>_xlfn.IFNA(VLOOKUP(AY821,ACCESSORIES!F:K,6,FALSE),"N/A")</f>
        <v>152.625</v>
      </c>
      <c r="BA821" s="3" t="s">
        <v>1524</v>
      </c>
      <c r="BB821" s="104">
        <f>_xlfn.IFNA(VLOOKUP(BA821,ACCESSORIES!F:K,6,FALSE),"N/A")</f>
        <v>11</v>
      </c>
      <c r="BC821" s="79">
        <v>41.3</v>
      </c>
      <c r="BD821" s="57">
        <v>20.100000000000001</v>
      </c>
      <c r="BE821" s="57">
        <v>20.100000000000001</v>
      </c>
      <c r="BF821" s="57">
        <v>12.1</v>
      </c>
      <c r="BG821" s="3">
        <v>36</v>
      </c>
      <c r="BH821" s="122" t="s">
        <v>3551</v>
      </c>
      <c r="BI821" s="51" t="s">
        <v>4217</v>
      </c>
      <c r="BJ821" s="83" t="s">
        <v>2866</v>
      </c>
      <c r="BK821" s="83" t="s">
        <v>5857</v>
      </c>
      <c r="BL821" s="83" t="s">
        <v>5858</v>
      </c>
      <c r="BM821" s="83" t="s">
        <v>4272</v>
      </c>
      <c r="BN821" s="83" t="s">
        <v>5151</v>
      </c>
      <c r="BO821" s="83" t="s">
        <v>5681</v>
      </c>
      <c r="BP821" s="83" t="s">
        <v>4273</v>
      </c>
      <c r="BQ821" s="83"/>
      <c r="BR821" s="83"/>
      <c r="BS821" s="83"/>
      <c r="BT821" s="351"/>
      <c r="BU821" s="363"/>
      <c r="BV821" s="351"/>
      <c r="BW821" s="363"/>
      <c r="BX821" s="96" t="str">
        <f t="shared" si="123"/>
        <v>MR103 Beadlock, 17x9, -12mm Offset, 8x170, 130.81mm Centerbore, Machined - Raw, w/ BH-H24125</v>
      </c>
      <c r="BY821" s="83" t="s">
        <v>4044</v>
      </c>
      <c r="BZ821" s="83" t="s">
        <v>4045</v>
      </c>
      <c r="CA821" s="83" t="str">
        <f t="shared" si="130"/>
        <v>RACE (1XX)</v>
      </c>
    </row>
    <row r="822" spans="1:79" s="39" customFormat="1" ht="15" customHeight="1">
      <c r="A822" s="23">
        <f t="shared" si="122"/>
        <v>820</v>
      </c>
      <c r="B822" s="105" t="s">
        <v>84</v>
      </c>
      <c r="C822" s="105" t="s">
        <v>1090</v>
      </c>
      <c r="D822" s="3" t="s">
        <v>1967</v>
      </c>
      <c r="E822" s="94" t="str">
        <f>CONCATENATE(LEFT(D822,5),VLOOKUP(CONCATENATE(N822,"x",O822),'PART NUMBER GUIDE'!$B$9:$C$45,2,FALSE),VLOOKUP(CONCATENATE(P822, V822), 'PART NUMBER GUIDE'!$Q$6:$R$84, 2, FALSE),VLOOKUP(Y822,'PART NUMBER GUIDE'!$J$8:$K$37,2, FALSE),IF(U822="N/A",IF(ABS(S822)&lt;10,"0"&amp;ABS(S822),ABS(S822)),CONCATENATE(LEFT(U822,1),RIGHT(U822,1))), F822, G822)</f>
        <v>MR10379070325BR</v>
      </c>
      <c r="F822" s="93" t="s">
        <v>1129</v>
      </c>
      <c r="G822" s="93" t="s">
        <v>4868</v>
      </c>
      <c r="H822" s="80" t="s">
        <v>3386</v>
      </c>
      <c r="I822" s="357">
        <v>43654</v>
      </c>
      <c r="J822" s="87" t="s">
        <v>1265</v>
      </c>
      <c r="K822" s="400">
        <v>647</v>
      </c>
      <c r="L822" s="95">
        <f t="shared" si="128"/>
        <v>647</v>
      </c>
      <c r="M822" s="402"/>
      <c r="N822" s="3">
        <v>17</v>
      </c>
      <c r="O822" s="8">
        <v>9</v>
      </c>
      <c r="P822" s="105" t="str">
        <f t="shared" si="133"/>
        <v>6x6.5</v>
      </c>
      <c r="Q822" s="3">
        <v>6</v>
      </c>
      <c r="R822" s="3">
        <v>6.5</v>
      </c>
      <c r="S822" s="3">
        <v>25</v>
      </c>
      <c r="T822" s="17">
        <v>6</v>
      </c>
      <c r="U822" s="106" t="s">
        <v>85</v>
      </c>
      <c r="V822" s="17">
        <v>108</v>
      </c>
      <c r="W822" s="8">
        <v>38</v>
      </c>
      <c r="X822" s="52">
        <v>4000</v>
      </c>
      <c r="Y822" s="81" t="s">
        <v>5836</v>
      </c>
      <c r="Z822" s="81" t="s">
        <v>196</v>
      </c>
      <c r="AA822" s="369" t="str">
        <f t="shared" si="134"/>
        <v>17x9, 6x6.5, 25 OS</v>
      </c>
      <c r="AB822" s="3" t="s">
        <v>85</v>
      </c>
      <c r="AC822" s="92" t="str">
        <f>_xlfn.IFNA(VLOOKUP(AB822,ACCESSORIES!F:K,6,FALSE),"N/A")</f>
        <v>N/A</v>
      </c>
      <c r="AD822" s="89" t="s">
        <v>85</v>
      </c>
      <c r="AE822" s="3" t="s">
        <v>85</v>
      </c>
      <c r="AF822" s="82" t="s">
        <v>85</v>
      </c>
      <c r="AG822" s="2" t="s">
        <v>85</v>
      </c>
      <c r="AH822" s="9" t="str">
        <f>_xlfn.IFNA(VLOOKUP(AG822,ACCESSORIES!F:K,6,FALSE),"N/A")</f>
        <v>N/A</v>
      </c>
      <c r="AI822" s="83" t="s">
        <v>266</v>
      </c>
      <c r="AJ822" s="83" t="s">
        <v>85</v>
      </c>
      <c r="AK822" s="3" t="s">
        <v>85</v>
      </c>
      <c r="AL822" s="83" t="s">
        <v>85</v>
      </c>
      <c r="AM822" s="83">
        <v>18.3</v>
      </c>
      <c r="AN822" s="83">
        <v>204</v>
      </c>
      <c r="AO822" s="83">
        <v>0</v>
      </c>
      <c r="AP822" s="83">
        <v>0</v>
      </c>
      <c r="AQ822" s="83">
        <v>28</v>
      </c>
      <c r="AR822" s="83">
        <v>36</v>
      </c>
      <c r="AS822" s="83">
        <v>205</v>
      </c>
      <c r="AT822" s="83">
        <v>203</v>
      </c>
      <c r="AU822" s="86" t="s">
        <v>85</v>
      </c>
      <c r="AV822" s="55" t="s">
        <v>85</v>
      </c>
      <c r="AW822" s="55" t="s">
        <v>85</v>
      </c>
      <c r="AX822" s="55">
        <v>32</v>
      </c>
      <c r="AY822" s="3" t="s">
        <v>2724</v>
      </c>
      <c r="AZ822" s="104">
        <f>_xlfn.IFNA(VLOOKUP(AY822,ACCESSORIES!F:K,6,FALSE),"N/A")</f>
        <v>152.625</v>
      </c>
      <c r="BA822" s="3" t="s">
        <v>1524</v>
      </c>
      <c r="BB822" s="104">
        <f>_xlfn.IFNA(VLOOKUP(BA822,ACCESSORIES!F:K,6,FALSE),"N/A")</f>
        <v>11</v>
      </c>
      <c r="BC822" s="79">
        <v>41.5</v>
      </c>
      <c r="BD822" s="57">
        <v>20.100000000000001</v>
      </c>
      <c r="BE822" s="57">
        <v>20.100000000000001</v>
      </c>
      <c r="BF822" s="57">
        <v>12.1</v>
      </c>
      <c r="BG822" s="3">
        <v>36</v>
      </c>
      <c r="BH822" s="122" t="s">
        <v>3551</v>
      </c>
      <c r="BI822" s="51" t="s">
        <v>4217</v>
      </c>
      <c r="BJ822" s="83" t="s">
        <v>2866</v>
      </c>
      <c r="BK822" s="83" t="s">
        <v>5857</v>
      </c>
      <c r="BL822" s="83" t="s">
        <v>5858</v>
      </c>
      <c r="BM822" s="83" t="s">
        <v>4272</v>
      </c>
      <c r="BN822" s="83" t="s">
        <v>5151</v>
      </c>
      <c r="BO822" s="83" t="s">
        <v>5681</v>
      </c>
      <c r="BP822" s="83" t="s">
        <v>4273</v>
      </c>
      <c r="BQ822" s="83"/>
      <c r="BR822" s="83"/>
      <c r="BS822" s="83"/>
      <c r="BT822" s="351" t="s">
        <v>3887</v>
      </c>
      <c r="BU822" s="363" t="s">
        <v>3888</v>
      </c>
      <c r="BV822" s="351" t="s">
        <v>3889</v>
      </c>
      <c r="BW822" s="363" t="s">
        <v>3890</v>
      </c>
      <c r="BX822" s="96" t="str">
        <f t="shared" si="123"/>
        <v>MR103 Beadlock, 17x9, +25mm Offset, 6x6.5, 108mm Centerbore, Machined - Raw, Race Drilled, w/ BH-H24125</v>
      </c>
      <c r="BY822" s="83" t="s">
        <v>4044</v>
      </c>
      <c r="BZ822" s="83" t="s">
        <v>4045</v>
      </c>
      <c r="CA822" s="83" t="str">
        <f t="shared" si="130"/>
        <v>RACE (1XX)</v>
      </c>
    </row>
    <row r="823" spans="1:79" s="39" customFormat="1" ht="15" customHeight="1">
      <c r="A823" s="23">
        <f t="shared" si="122"/>
        <v>821</v>
      </c>
      <c r="B823" s="105" t="s">
        <v>84</v>
      </c>
      <c r="C823" s="105" t="s">
        <v>1090</v>
      </c>
      <c r="D823" s="3" t="s">
        <v>1968</v>
      </c>
      <c r="E823" s="94" t="s">
        <v>5024</v>
      </c>
      <c r="F823" s="93" t="s">
        <v>1129</v>
      </c>
      <c r="G823" s="93" t="s">
        <v>2378</v>
      </c>
      <c r="H823" s="80" t="s">
        <v>1468</v>
      </c>
      <c r="I823" s="356"/>
      <c r="J823" s="87" t="s">
        <v>4038</v>
      </c>
      <c r="K823" s="400">
        <v>599</v>
      </c>
      <c r="L823" s="95" t="str">
        <f t="shared" si="128"/>
        <v/>
      </c>
      <c r="M823" s="402"/>
      <c r="N823" s="3">
        <v>17</v>
      </c>
      <c r="O823" s="8">
        <v>9</v>
      </c>
      <c r="P823" s="105" t="str">
        <f t="shared" si="133"/>
        <v>6x6.5</v>
      </c>
      <c r="Q823" s="3">
        <v>6</v>
      </c>
      <c r="R823" s="3">
        <v>6.5</v>
      </c>
      <c r="S823" s="3">
        <v>-12</v>
      </c>
      <c r="T823" s="17">
        <v>4.5</v>
      </c>
      <c r="U823" s="106" t="s">
        <v>85</v>
      </c>
      <c r="V823" s="17">
        <v>108</v>
      </c>
      <c r="W823" s="8">
        <v>35</v>
      </c>
      <c r="X823" s="52">
        <v>4000</v>
      </c>
      <c r="Y823" s="81" t="s">
        <v>5836</v>
      </c>
      <c r="Z823" s="81" t="s">
        <v>196</v>
      </c>
      <c r="AA823" s="369" t="str">
        <f t="shared" si="134"/>
        <v>17x9, 6x6.5, -12 OS</v>
      </c>
      <c r="AB823" s="3" t="s">
        <v>85</v>
      </c>
      <c r="AC823" s="92" t="str">
        <f>_xlfn.IFNA(VLOOKUP(AB823,ACCESSORIES!F:K,6,FALSE),"N/A")</f>
        <v>N/A</v>
      </c>
      <c r="AD823" s="89" t="s">
        <v>85</v>
      </c>
      <c r="AE823" s="3" t="s">
        <v>85</v>
      </c>
      <c r="AF823" s="82" t="s">
        <v>85</v>
      </c>
      <c r="AG823" s="2" t="s">
        <v>85</v>
      </c>
      <c r="AH823" s="9" t="str">
        <f>_xlfn.IFNA(VLOOKUP(AG823,ACCESSORIES!F:K,6,FALSE),"N/A")</f>
        <v>N/A</v>
      </c>
      <c r="AI823" s="83" t="s">
        <v>266</v>
      </c>
      <c r="AJ823" s="83" t="s">
        <v>85</v>
      </c>
      <c r="AK823" s="3" t="s">
        <v>85</v>
      </c>
      <c r="AL823" s="83" t="s">
        <v>85</v>
      </c>
      <c r="AM823" s="83">
        <v>18.3</v>
      </c>
      <c r="AN823" s="83">
        <v>204</v>
      </c>
      <c r="AO823" s="83">
        <v>0</v>
      </c>
      <c r="AP823" s="83">
        <v>0</v>
      </c>
      <c r="AQ823" s="83">
        <v>28</v>
      </c>
      <c r="AR823" s="83">
        <v>37</v>
      </c>
      <c r="AS823" s="83">
        <v>206</v>
      </c>
      <c r="AT823" s="83">
        <v>204</v>
      </c>
      <c r="AU823" s="86" t="s">
        <v>85</v>
      </c>
      <c r="AV823" s="55" t="s">
        <v>85</v>
      </c>
      <c r="AW823" s="55" t="s">
        <v>85</v>
      </c>
      <c r="AX823" s="55">
        <v>70</v>
      </c>
      <c r="AY823" s="3" t="s">
        <v>2724</v>
      </c>
      <c r="AZ823" s="104">
        <f>_xlfn.IFNA(VLOOKUP(AY823,ACCESSORIES!F:K,6,FALSE),"N/A")</f>
        <v>152.625</v>
      </c>
      <c r="BA823" s="3" t="s">
        <v>1524</v>
      </c>
      <c r="BB823" s="104">
        <f>_xlfn.IFNA(VLOOKUP(BA823,ACCESSORIES!F:K,6,FALSE),"N/A")</f>
        <v>11</v>
      </c>
      <c r="BC823" s="79">
        <v>38.5</v>
      </c>
      <c r="BD823" s="57">
        <v>20.100000000000001</v>
      </c>
      <c r="BE823" s="57">
        <v>20.100000000000001</v>
      </c>
      <c r="BF823" s="57">
        <v>12.1</v>
      </c>
      <c r="BG823" s="3">
        <v>36</v>
      </c>
      <c r="BH823" s="122" t="s">
        <v>3551</v>
      </c>
      <c r="BI823" s="51" t="s">
        <v>4217</v>
      </c>
      <c r="BJ823" s="83"/>
      <c r="BK823" s="83"/>
      <c r="BL823" s="83"/>
      <c r="BM823" s="83"/>
      <c r="BN823" s="83"/>
      <c r="BO823" s="83"/>
      <c r="BP823" s="83"/>
      <c r="BQ823" s="83"/>
      <c r="BR823" s="83"/>
      <c r="BS823" s="83"/>
      <c r="BT823" s="351" t="s">
        <v>4604</v>
      </c>
      <c r="BU823" s="363" t="s">
        <v>4605</v>
      </c>
      <c r="BV823" s="351" t="s">
        <v>4606</v>
      </c>
      <c r="BW823" s="363" t="s">
        <v>4607</v>
      </c>
      <c r="BX823" s="96" t="s">
        <v>5841</v>
      </c>
      <c r="BY823" s="83" t="s">
        <v>4044</v>
      </c>
      <c r="BZ823" s="83" t="s">
        <v>4045</v>
      </c>
      <c r="CA823" s="83" t="str">
        <f t="shared" si="130"/>
        <v>RACE (1XX)</v>
      </c>
    </row>
    <row r="824" spans="1:79" s="39" customFormat="1" ht="15" customHeight="1">
      <c r="A824" s="23">
        <f t="shared" si="122"/>
        <v>822</v>
      </c>
      <c r="B824" s="105" t="s">
        <v>84</v>
      </c>
      <c r="C824" s="105" t="s">
        <v>1090</v>
      </c>
      <c r="D824" s="3" t="s">
        <v>3161</v>
      </c>
      <c r="E824" s="94" t="s">
        <v>5339</v>
      </c>
      <c r="F824" s="93" t="s">
        <v>3164</v>
      </c>
      <c r="G824" s="93" t="s">
        <v>4868</v>
      </c>
      <c r="H824" s="80" t="s">
        <v>3166</v>
      </c>
      <c r="I824" s="357">
        <v>43634</v>
      </c>
      <c r="J824" s="87" t="s">
        <v>1265</v>
      </c>
      <c r="K824" s="400">
        <v>647</v>
      </c>
      <c r="L824" s="95">
        <f t="shared" si="128"/>
        <v>647</v>
      </c>
      <c r="M824" s="402"/>
      <c r="N824" s="3">
        <v>17</v>
      </c>
      <c r="O824" s="8">
        <v>9</v>
      </c>
      <c r="P824" s="105" t="str">
        <f t="shared" si="133"/>
        <v>6x6.5</v>
      </c>
      <c r="Q824" s="3">
        <v>6</v>
      </c>
      <c r="R824" s="3">
        <v>6.5</v>
      </c>
      <c r="S824" s="3">
        <v>-12</v>
      </c>
      <c r="T824" s="17">
        <v>4.5</v>
      </c>
      <c r="U824" s="106" t="s">
        <v>85</v>
      </c>
      <c r="V824" s="17">
        <v>108</v>
      </c>
      <c r="W824" s="8">
        <v>37.4</v>
      </c>
      <c r="X824" s="52">
        <v>4000</v>
      </c>
      <c r="Y824" s="81" t="s">
        <v>5836</v>
      </c>
      <c r="Z824" s="81" t="s">
        <v>196</v>
      </c>
      <c r="AA824" s="369" t="str">
        <f t="shared" si="134"/>
        <v>17x9, 6x6.5, -12 OS</v>
      </c>
      <c r="AB824" s="3" t="s">
        <v>85</v>
      </c>
      <c r="AC824" s="92" t="str">
        <f>_xlfn.IFNA(VLOOKUP(AB824,ACCESSORIES!F:K,6,FALSE),"N/A")</f>
        <v>N/A</v>
      </c>
      <c r="AD824" s="89" t="s">
        <v>85</v>
      </c>
      <c r="AE824" s="3" t="s">
        <v>85</v>
      </c>
      <c r="AF824" s="82" t="s">
        <v>85</v>
      </c>
      <c r="AG824" s="2" t="s">
        <v>85</v>
      </c>
      <c r="AH824" s="9" t="str">
        <f>_xlfn.IFNA(VLOOKUP(AG824,ACCESSORIES!F:K,6,FALSE),"N/A")</f>
        <v>N/A</v>
      </c>
      <c r="AI824" s="83" t="s">
        <v>266</v>
      </c>
      <c r="AJ824" s="83" t="s">
        <v>85</v>
      </c>
      <c r="AK824" s="3" t="s">
        <v>85</v>
      </c>
      <c r="AL824" s="83" t="s">
        <v>85</v>
      </c>
      <c r="AM824" s="83">
        <v>18.3</v>
      </c>
      <c r="AN824" s="83">
        <v>204</v>
      </c>
      <c r="AO824" s="83">
        <v>0</v>
      </c>
      <c r="AP824" s="83">
        <v>0</v>
      </c>
      <c r="AQ824" s="83">
        <v>28</v>
      </c>
      <c r="AR824" s="83">
        <v>37</v>
      </c>
      <c r="AS824" s="83">
        <v>206</v>
      </c>
      <c r="AT824" s="83">
        <v>204</v>
      </c>
      <c r="AU824" s="86" t="s">
        <v>85</v>
      </c>
      <c r="AV824" s="55" t="s">
        <v>85</v>
      </c>
      <c r="AW824" s="55" t="s">
        <v>85</v>
      </c>
      <c r="AX824" s="55">
        <v>60</v>
      </c>
      <c r="AY824" s="3" t="s">
        <v>2724</v>
      </c>
      <c r="AZ824" s="104">
        <f>_xlfn.IFNA(VLOOKUP(AY824,ACCESSORIES!F:K,6,FALSE),"N/A")</f>
        <v>152.625</v>
      </c>
      <c r="BA824" s="3" t="s">
        <v>1524</v>
      </c>
      <c r="BB824" s="104">
        <f>_xlfn.IFNA(VLOOKUP(BA824,ACCESSORIES!F:K,6,FALSE),"N/A")</f>
        <v>11</v>
      </c>
      <c r="BC824" s="79">
        <v>43</v>
      </c>
      <c r="BD824" s="57">
        <v>20.100000000000001</v>
      </c>
      <c r="BE824" s="57">
        <v>20.100000000000001</v>
      </c>
      <c r="BF824" s="57">
        <v>12.1</v>
      </c>
      <c r="BG824" s="3">
        <v>36</v>
      </c>
      <c r="BH824" s="122" t="s">
        <v>3551</v>
      </c>
      <c r="BI824" s="51" t="s">
        <v>4217</v>
      </c>
      <c r="BJ824" s="83" t="s">
        <v>2866</v>
      </c>
      <c r="BK824" s="83" t="s">
        <v>5857</v>
      </c>
      <c r="BL824" s="83" t="s">
        <v>5858</v>
      </c>
      <c r="BM824" s="83" t="s">
        <v>4272</v>
      </c>
      <c r="BN824" s="83" t="s">
        <v>5151</v>
      </c>
      <c r="BO824" s="83" t="s">
        <v>5681</v>
      </c>
      <c r="BP824" s="83" t="s">
        <v>4273</v>
      </c>
      <c r="BQ824" s="83" t="s">
        <v>5859</v>
      </c>
      <c r="BR824" s="83"/>
      <c r="BS824" s="83"/>
      <c r="BT824" s="351" t="s">
        <v>3887</v>
      </c>
      <c r="BU824" s="363" t="s">
        <v>3888</v>
      </c>
      <c r="BV824" s="420" t="s">
        <v>3889</v>
      </c>
      <c r="BW824" s="363" t="s">
        <v>3890</v>
      </c>
      <c r="BX824" s="96" t="s">
        <v>5840</v>
      </c>
      <c r="BY824" s="83" t="s">
        <v>4044</v>
      </c>
      <c r="BZ824" s="83" t="s">
        <v>4045</v>
      </c>
      <c r="CA824" s="83" t="str">
        <f t="shared" si="130"/>
        <v>RACE (1XX)</v>
      </c>
    </row>
    <row r="825" spans="1:79" s="39" customFormat="1" ht="15" customHeight="1">
      <c r="A825" s="23">
        <f t="shared" si="122"/>
        <v>823</v>
      </c>
      <c r="B825" s="105" t="s">
        <v>84</v>
      </c>
      <c r="C825" s="105" t="s">
        <v>1090</v>
      </c>
      <c r="D825" s="3" t="s">
        <v>3347</v>
      </c>
      <c r="E825" s="94" t="str">
        <f>CONCATENATE(LEFT(D825,5),VLOOKUP(CONCATENATE(N825,"x",O825),'PART NUMBER GUIDE'!$B$9:$C$45,2,FALSE),VLOOKUP(CONCATENATE(P825, V825), 'PART NUMBER GUIDE'!$Q$6:$R$84, 2, FALSE),VLOOKUP(Y825,'PART NUMBER GUIDE'!$J$8:$K$37,2, FALSE),IF(U825="N/A",IF(ABS(S825)&lt;10,"0"&amp;ABS(S825),ABS(S825)),CONCATENATE(LEFT(U825,1),RIGHT(U825,1))), F825, G825)</f>
        <v>MR10354519325B</v>
      </c>
      <c r="F825" s="93" t="s">
        <v>1129</v>
      </c>
      <c r="G825" s="93"/>
      <c r="H825" s="80" t="s">
        <v>3351</v>
      </c>
      <c r="I825" s="357">
        <v>43634</v>
      </c>
      <c r="J825" s="87" t="s">
        <v>1265</v>
      </c>
      <c r="K825" s="400">
        <v>516</v>
      </c>
      <c r="L825" s="95">
        <f t="shared" si="128"/>
        <v>516</v>
      </c>
      <c r="M825" s="402"/>
      <c r="N825" s="3">
        <v>15</v>
      </c>
      <c r="O825" s="8">
        <v>4.5</v>
      </c>
      <c r="P825" s="105" t="str">
        <f t="shared" si="133"/>
        <v>5x205</v>
      </c>
      <c r="Q825" s="3">
        <v>5</v>
      </c>
      <c r="R825" s="3">
        <v>205</v>
      </c>
      <c r="S825" s="3">
        <v>-25</v>
      </c>
      <c r="T825" s="17">
        <v>1.75</v>
      </c>
      <c r="U825" s="106" t="s">
        <v>85</v>
      </c>
      <c r="V825" s="17">
        <v>160</v>
      </c>
      <c r="W825" s="8">
        <v>17.899999999999999</v>
      </c>
      <c r="X825" s="52">
        <v>1900</v>
      </c>
      <c r="Y825" s="81" t="s">
        <v>5836</v>
      </c>
      <c r="Z825" s="81" t="s">
        <v>196</v>
      </c>
      <c r="AA825" s="369" t="str">
        <f t="shared" si="134"/>
        <v>15x4.5, 5x205, -25 OS</v>
      </c>
      <c r="AB825" s="3" t="s">
        <v>85</v>
      </c>
      <c r="AC825" s="92" t="str">
        <f>_xlfn.IFNA(VLOOKUP(AB825,ACCESSORIES!F:K,6,FALSE),"N/A")</f>
        <v>N/A</v>
      </c>
      <c r="AD825" s="89" t="s">
        <v>85</v>
      </c>
      <c r="AE825" s="3" t="s">
        <v>85</v>
      </c>
      <c r="AF825" s="82" t="s">
        <v>85</v>
      </c>
      <c r="AG825" s="2" t="s">
        <v>85</v>
      </c>
      <c r="AH825" s="9" t="str">
        <f>_xlfn.IFNA(VLOOKUP(AG825,ACCESSORIES!F:K,6,FALSE),"N/A")</f>
        <v>N/A</v>
      </c>
      <c r="AI825" s="83" t="s">
        <v>266</v>
      </c>
      <c r="AJ825" s="83" t="s">
        <v>85</v>
      </c>
      <c r="AK825" s="3" t="s">
        <v>85</v>
      </c>
      <c r="AL825" s="83" t="s">
        <v>85</v>
      </c>
      <c r="AM825" s="83">
        <v>15</v>
      </c>
      <c r="AN825" s="83">
        <v>245</v>
      </c>
      <c r="AO825" s="26">
        <v>0</v>
      </c>
      <c r="AP825" s="83">
        <v>0</v>
      </c>
      <c r="AQ825" s="83">
        <v>0</v>
      </c>
      <c r="AR825" s="83">
        <v>8</v>
      </c>
      <c r="AS825" s="83" t="s">
        <v>6849</v>
      </c>
      <c r="AT825" s="83">
        <v>177</v>
      </c>
      <c r="AU825" s="86" t="s">
        <v>85</v>
      </c>
      <c r="AV825" s="55" t="s">
        <v>85</v>
      </c>
      <c r="AW825" s="55" t="s">
        <v>85</v>
      </c>
      <c r="AX825" s="55">
        <v>52</v>
      </c>
      <c r="AY825" s="3" t="s">
        <v>3348</v>
      </c>
      <c r="AZ825" s="104">
        <f>_xlfn.IFNA(VLOOKUP(AY825,ACCESSORIES!F:K,6,FALSE),"N/A")</f>
        <v>118.8</v>
      </c>
      <c r="BA825" s="3" t="s">
        <v>1523</v>
      </c>
      <c r="BB825" s="104">
        <f>_xlfn.IFNA(VLOOKUP(BA825,ACCESSORIES!F:K,6,FALSE),"N/A")</f>
        <v>11</v>
      </c>
      <c r="BC825" s="79">
        <v>21.4</v>
      </c>
      <c r="BD825" s="57">
        <v>17.399999999999999</v>
      </c>
      <c r="BE825" s="57">
        <v>17.399999999999999</v>
      </c>
      <c r="BF825" s="57">
        <v>7</v>
      </c>
      <c r="BG825" s="3">
        <v>48</v>
      </c>
      <c r="BH825" s="122" t="s">
        <v>3551</v>
      </c>
      <c r="BI825" s="51" t="s">
        <v>4217</v>
      </c>
      <c r="BJ825" s="83" t="s">
        <v>2866</v>
      </c>
      <c r="BK825" s="83" t="s">
        <v>5860</v>
      </c>
      <c r="BL825" s="83" t="s">
        <v>5861</v>
      </c>
      <c r="BM825" s="83" t="s">
        <v>5858</v>
      </c>
      <c r="BN825" s="83" t="s">
        <v>5151</v>
      </c>
      <c r="BO825" s="83" t="s">
        <v>5681</v>
      </c>
      <c r="BP825" s="83"/>
      <c r="BQ825" s="83"/>
      <c r="BR825" s="83"/>
      <c r="BS825" s="83"/>
      <c r="BT825" s="351" t="s">
        <v>4613</v>
      </c>
      <c r="BU825" s="363" t="s">
        <v>4612</v>
      </c>
      <c r="BV825" s="420" t="s">
        <v>4614</v>
      </c>
      <c r="BW825" s="363" t="s">
        <v>4615</v>
      </c>
      <c r="BX825" s="96" t="str">
        <f t="shared" ref="BX825:BX867" si="141">CONCATENATE(IF(J825="Closeout","CLOSEOUT - ",""),D825,", ",N825,"x",O825,", ",IF(U825="N/A","",CONCATENATE(U825,"/")),IF(S825&gt;0,CONCATENATE("+",S825),S825),"mm Offset, ",P825,", ",V825,"mm Centerbore, ",PROPER(Y825),IF(G825="R",", Race Drilled",""),"",IF(BA825="N/A","",CONCATENATE(", w/ ",BA825)))</f>
        <v>MR103 Buggy Beadlock, 15x4.5, -25mm Offset, 5x205, 160mm Centerbore, Machined - Raw, w/ BH-H24100</v>
      </c>
      <c r="BY825" s="83" t="s">
        <v>4044</v>
      </c>
      <c r="BZ825" s="83" t="s">
        <v>4045</v>
      </c>
      <c r="CA825" s="83" t="str">
        <f t="shared" si="130"/>
        <v>RACE (1XX)</v>
      </c>
    </row>
    <row r="826" spans="1:79" s="39" customFormat="1" ht="15" customHeight="1">
      <c r="A826" s="23">
        <f t="shared" ref="A826:A828" si="142">ROW(B826)-2</f>
        <v>824</v>
      </c>
      <c r="B826" s="105" t="s">
        <v>84</v>
      </c>
      <c r="C826" s="105" t="s">
        <v>1090</v>
      </c>
      <c r="D826" s="3" t="s">
        <v>3347</v>
      </c>
      <c r="E826" s="94" t="str">
        <f>CONCATENATE(LEFT(D826,5),VLOOKUP(CONCATENATE(N826,"x",O826),'PART NUMBER GUIDE'!$B$9:$C$45,2,FALSE),VLOOKUP(CONCATENATE(P826, V826), 'PART NUMBER GUIDE'!$Q$6:$R$84, 2, FALSE),VLOOKUP(Y826,'PART NUMBER GUIDE'!$J$8:$K$37,2, FALSE),IF(U826="N/A",IF(ABS(S826)&lt;10,"0"&amp;ABS(S826),ABS(S826)),CONCATENATE(LEFT(U826,1),RIGHT(U826,1))), F826, G826)</f>
        <v>MR10357019325B</v>
      </c>
      <c r="F826" s="93" t="s">
        <v>1129</v>
      </c>
      <c r="G826" s="93"/>
      <c r="H826" s="80" t="s">
        <v>3352</v>
      </c>
      <c r="I826" s="357">
        <v>43634</v>
      </c>
      <c r="J826" s="87" t="s">
        <v>1265</v>
      </c>
      <c r="K826" s="400">
        <v>536</v>
      </c>
      <c r="L826" s="95">
        <f t="shared" si="128"/>
        <v>536</v>
      </c>
      <c r="M826" s="402"/>
      <c r="N826" s="3">
        <v>15</v>
      </c>
      <c r="O826" s="8">
        <v>7</v>
      </c>
      <c r="P826" s="105" t="str">
        <f t="shared" si="133"/>
        <v>5x205</v>
      </c>
      <c r="Q826" s="3">
        <v>5</v>
      </c>
      <c r="R826" s="3">
        <v>205</v>
      </c>
      <c r="S826" s="3">
        <v>-25</v>
      </c>
      <c r="T826" s="17">
        <v>3</v>
      </c>
      <c r="U826" s="106" t="s">
        <v>85</v>
      </c>
      <c r="V826" s="17">
        <v>160</v>
      </c>
      <c r="W826" s="8">
        <v>19.850000000000001</v>
      </c>
      <c r="X826" s="52">
        <v>2400</v>
      </c>
      <c r="Y826" s="81" t="s">
        <v>5836</v>
      </c>
      <c r="Z826" s="81" t="s">
        <v>196</v>
      </c>
      <c r="AA826" s="369" t="str">
        <f t="shared" si="134"/>
        <v>15x7, 5x205, -25 OS</v>
      </c>
      <c r="AB826" s="3" t="s">
        <v>85</v>
      </c>
      <c r="AC826" s="92" t="str">
        <f>_xlfn.IFNA(VLOOKUP(AB826,ACCESSORIES!F:K,6,FALSE),"N/A")</f>
        <v>N/A</v>
      </c>
      <c r="AD826" s="89" t="s">
        <v>85</v>
      </c>
      <c r="AE826" s="3" t="s">
        <v>85</v>
      </c>
      <c r="AF826" s="82" t="s">
        <v>85</v>
      </c>
      <c r="AG826" s="2" t="s">
        <v>85</v>
      </c>
      <c r="AH826" s="9" t="str">
        <f>_xlfn.IFNA(VLOOKUP(AG826,ACCESSORIES!F:K,6,FALSE),"N/A")</f>
        <v>N/A</v>
      </c>
      <c r="AI826" s="83" t="s">
        <v>266</v>
      </c>
      <c r="AJ826" s="83" t="s">
        <v>85</v>
      </c>
      <c r="AK826" s="3" t="s">
        <v>85</v>
      </c>
      <c r="AL826" s="83" t="s">
        <v>85</v>
      </c>
      <c r="AM826" s="83">
        <v>15</v>
      </c>
      <c r="AN826" s="83">
        <v>245</v>
      </c>
      <c r="AO826" s="26">
        <v>0</v>
      </c>
      <c r="AP826" s="83">
        <v>0</v>
      </c>
      <c r="AQ826" s="83">
        <v>0</v>
      </c>
      <c r="AR826" s="83">
        <v>7</v>
      </c>
      <c r="AS826" s="83">
        <v>183</v>
      </c>
      <c r="AT826" s="83">
        <v>166</v>
      </c>
      <c r="AU826" s="86" t="s">
        <v>85</v>
      </c>
      <c r="AV826" s="55" t="s">
        <v>85</v>
      </c>
      <c r="AW826" s="55" t="s">
        <v>85</v>
      </c>
      <c r="AX826" s="55">
        <v>83</v>
      </c>
      <c r="AY826" s="3" t="s">
        <v>3348</v>
      </c>
      <c r="AZ826" s="104">
        <f>_xlfn.IFNA(VLOOKUP(AY826,ACCESSORIES!F:K,6,FALSE),"N/A")</f>
        <v>118.8</v>
      </c>
      <c r="BA826" s="3" t="s">
        <v>1523</v>
      </c>
      <c r="BB826" s="104">
        <f>_xlfn.IFNA(VLOOKUP(BA826,ACCESSORIES!F:K,6,FALSE),"N/A")</f>
        <v>11</v>
      </c>
      <c r="BC826" s="79">
        <v>23.35</v>
      </c>
      <c r="BD826" s="57">
        <v>17.600000000000001</v>
      </c>
      <c r="BE826" s="57">
        <v>17.600000000000001</v>
      </c>
      <c r="BF826" s="57">
        <v>9.9</v>
      </c>
      <c r="BG826" s="3">
        <v>48</v>
      </c>
      <c r="BH826" s="122" t="s">
        <v>3551</v>
      </c>
      <c r="BI826" s="51" t="s">
        <v>4217</v>
      </c>
      <c r="BJ826" s="83" t="s">
        <v>2866</v>
      </c>
      <c r="BK826" s="83" t="s">
        <v>5860</v>
      </c>
      <c r="BL826" s="83" t="s">
        <v>5861</v>
      </c>
      <c r="BM826" s="83" t="s">
        <v>5858</v>
      </c>
      <c r="BN826" s="83" t="s">
        <v>5151</v>
      </c>
      <c r="BO826" s="83" t="s">
        <v>5681</v>
      </c>
      <c r="BP826" s="83"/>
      <c r="BQ826" s="83"/>
      <c r="BR826" s="83"/>
      <c r="BS826" s="83"/>
      <c r="BT826" s="351" t="s">
        <v>4613</v>
      </c>
      <c r="BU826" s="363" t="s">
        <v>4612</v>
      </c>
      <c r="BV826" s="420" t="s">
        <v>4614</v>
      </c>
      <c r="BW826" s="363" t="s">
        <v>4615</v>
      </c>
      <c r="BX826" s="96" t="str">
        <f t="shared" si="141"/>
        <v>MR103 Buggy Beadlock, 15x7, -25mm Offset, 5x205, 160mm Centerbore, Machined - Raw, w/ BH-H24100</v>
      </c>
      <c r="BY826" s="83" t="s">
        <v>4044</v>
      </c>
      <c r="BZ826" s="83" t="s">
        <v>4045</v>
      </c>
      <c r="CA826" s="83" t="str">
        <f t="shared" si="130"/>
        <v>RACE (1XX)</v>
      </c>
    </row>
    <row r="827" spans="1:79" s="39" customFormat="1" ht="15" customHeight="1">
      <c r="A827" s="23">
        <f t="shared" si="142"/>
        <v>825</v>
      </c>
      <c r="B827" s="105" t="s">
        <v>84</v>
      </c>
      <c r="C827" s="105" t="s">
        <v>1090</v>
      </c>
      <c r="D827" s="3" t="s">
        <v>3347</v>
      </c>
      <c r="E827" s="94" t="str">
        <f>CONCATENATE(LEFT(D827,5),VLOOKUP(CONCATENATE(N827,"x",O827),'PART NUMBER GUIDE'!$B$9:$C$45,2,FALSE),VLOOKUP(CONCATENATE(P827, V827), 'PART NUMBER GUIDE'!$Q$6:$R$84, 2, FALSE),VLOOKUP(Y827,'PART NUMBER GUIDE'!$J$8:$K$37,2, FALSE),IF(U827="N/A",IF(ABS(S827)&lt;10,"0"&amp;ABS(S827),ABS(S827)),CONCATENATE(LEFT(U827,1),RIGHT(U827,1))), F827, G827)</f>
        <v>MR10357019345B</v>
      </c>
      <c r="F827" s="93" t="s">
        <v>1129</v>
      </c>
      <c r="G827" s="93"/>
      <c r="H827" s="80" t="s">
        <v>3353</v>
      </c>
      <c r="I827" s="357">
        <v>43634</v>
      </c>
      <c r="J827" s="87" t="s">
        <v>1265</v>
      </c>
      <c r="K827" s="400">
        <v>536</v>
      </c>
      <c r="L827" s="95">
        <f t="shared" si="128"/>
        <v>536</v>
      </c>
      <c r="M827" s="402"/>
      <c r="N827" s="3">
        <v>15</v>
      </c>
      <c r="O827" s="8">
        <v>7</v>
      </c>
      <c r="P827" s="105" t="str">
        <f t="shared" si="133"/>
        <v>5x205</v>
      </c>
      <c r="Q827" s="3">
        <v>5</v>
      </c>
      <c r="R827" s="3">
        <v>205</v>
      </c>
      <c r="S827" s="3">
        <v>-45</v>
      </c>
      <c r="T827" s="17">
        <v>2.25</v>
      </c>
      <c r="U827" s="106" t="s">
        <v>85</v>
      </c>
      <c r="V827" s="17">
        <v>160</v>
      </c>
      <c r="W827" s="8">
        <v>22</v>
      </c>
      <c r="X827" s="52">
        <v>2400</v>
      </c>
      <c r="Y827" s="81" t="s">
        <v>5836</v>
      </c>
      <c r="Z827" s="81" t="s">
        <v>196</v>
      </c>
      <c r="AA827" s="369" t="str">
        <f t="shared" si="134"/>
        <v>15x7, 5x205, -45 OS</v>
      </c>
      <c r="AB827" s="3" t="s">
        <v>85</v>
      </c>
      <c r="AC827" s="92" t="str">
        <f>_xlfn.IFNA(VLOOKUP(AB827,ACCESSORIES!F:K,6,FALSE),"N/A")</f>
        <v>N/A</v>
      </c>
      <c r="AD827" s="89" t="s">
        <v>85</v>
      </c>
      <c r="AE827" s="3" t="s">
        <v>85</v>
      </c>
      <c r="AF827" s="82" t="s">
        <v>85</v>
      </c>
      <c r="AG827" s="2" t="s">
        <v>85</v>
      </c>
      <c r="AH827" s="9" t="str">
        <f>_xlfn.IFNA(VLOOKUP(AG827,ACCESSORIES!F:K,6,FALSE),"N/A")</f>
        <v>N/A</v>
      </c>
      <c r="AI827" s="83" t="s">
        <v>266</v>
      </c>
      <c r="AJ827" s="83" t="s">
        <v>85</v>
      </c>
      <c r="AK827" s="3" t="s">
        <v>85</v>
      </c>
      <c r="AL827" s="83" t="s">
        <v>85</v>
      </c>
      <c r="AM827" s="83">
        <v>15</v>
      </c>
      <c r="AN827" s="83">
        <v>245</v>
      </c>
      <c r="AO827" s="26">
        <v>0</v>
      </c>
      <c r="AP827" s="83">
        <v>0</v>
      </c>
      <c r="AQ827" s="83">
        <v>0</v>
      </c>
      <c r="AR827" s="83">
        <v>27</v>
      </c>
      <c r="AS827" s="83">
        <v>185</v>
      </c>
      <c r="AT827" s="83">
        <v>175</v>
      </c>
      <c r="AU827" s="86" t="s">
        <v>85</v>
      </c>
      <c r="AV827" s="55" t="s">
        <v>85</v>
      </c>
      <c r="AW827" s="55" t="s">
        <v>85</v>
      </c>
      <c r="AX827" s="55">
        <v>83</v>
      </c>
      <c r="AY827" s="3" t="s">
        <v>3348</v>
      </c>
      <c r="AZ827" s="104">
        <f>_xlfn.IFNA(VLOOKUP(AY827,ACCESSORIES!F:K,6,FALSE),"N/A")</f>
        <v>118.8</v>
      </c>
      <c r="BA827" s="3" t="s">
        <v>1523</v>
      </c>
      <c r="BB827" s="104">
        <f>_xlfn.IFNA(VLOOKUP(BA827,ACCESSORIES!F:K,6,FALSE),"N/A")</f>
        <v>11</v>
      </c>
      <c r="BC827" s="79">
        <v>25.7</v>
      </c>
      <c r="BD827" s="57">
        <v>17.600000000000001</v>
      </c>
      <c r="BE827" s="57">
        <v>17.600000000000001</v>
      </c>
      <c r="BF827" s="57">
        <v>9.9</v>
      </c>
      <c r="BG827" s="3">
        <v>48</v>
      </c>
      <c r="BH827" s="122" t="s">
        <v>3551</v>
      </c>
      <c r="BI827" s="51" t="s">
        <v>4217</v>
      </c>
      <c r="BJ827" s="83" t="s">
        <v>2866</v>
      </c>
      <c r="BK827" s="83" t="s">
        <v>5860</v>
      </c>
      <c r="BL827" s="83" t="s">
        <v>5861</v>
      </c>
      <c r="BM827" s="83" t="s">
        <v>5858</v>
      </c>
      <c r="BN827" s="83" t="s">
        <v>5151</v>
      </c>
      <c r="BO827" s="83" t="s">
        <v>5681</v>
      </c>
      <c r="BP827" s="83"/>
      <c r="BQ827" s="83"/>
      <c r="BR827" s="83"/>
      <c r="BS827" s="83"/>
      <c r="BT827" s="351" t="s">
        <v>4613</v>
      </c>
      <c r="BU827" s="363" t="s">
        <v>4612</v>
      </c>
      <c r="BV827" s="420" t="s">
        <v>4614</v>
      </c>
      <c r="BW827" s="363" t="s">
        <v>4615</v>
      </c>
      <c r="BX827" s="96" t="str">
        <f t="shared" si="141"/>
        <v>MR103 Buggy Beadlock, 15x7, -45mm Offset, 5x205, 160mm Centerbore, Machined - Raw, w/ BH-H24100</v>
      </c>
      <c r="BY827" s="83" t="s">
        <v>4044</v>
      </c>
      <c r="BZ827" s="83" t="s">
        <v>4045</v>
      </c>
      <c r="CA827" s="83" t="str">
        <f t="shared" si="130"/>
        <v>RACE (1XX)</v>
      </c>
    </row>
    <row r="828" spans="1:79" s="39" customFormat="1" ht="15" customHeight="1">
      <c r="A828" s="23">
        <f t="shared" si="142"/>
        <v>826</v>
      </c>
      <c r="B828" s="105" t="s">
        <v>84</v>
      </c>
      <c r="C828" s="105" t="s">
        <v>1090</v>
      </c>
      <c r="D828" s="3" t="s">
        <v>3347</v>
      </c>
      <c r="E828" s="94" t="str">
        <f>CONCATENATE(LEFT(D828,5),VLOOKUP(CONCATENATE(N828,"x",O828),'PART NUMBER GUIDE'!$B$9:$C$45,2,FALSE),VLOOKUP(CONCATENATE(P828, V828), 'PART NUMBER GUIDE'!$Q$6:$R$84, 2, FALSE),VLOOKUP(Y828,'PART NUMBER GUIDE'!$J$8:$K$37,2, FALSE),IF(U828="N/A",IF(ABS(S828)&lt;10,"0"&amp;ABS(S828),ABS(S828)),CONCATENATE(LEFT(U828,1),RIGHT(U828,1))), F828, G828)</f>
        <v>MR10376519319B</v>
      </c>
      <c r="F828" s="93" t="s">
        <v>1129</v>
      </c>
      <c r="G828" s="93"/>
      <c r="H828" s="80" t="s">
        <v>3407</v>
      </c>
      <c r="I828" s="357">
        <v>43668</v>
      </c>
      <c r="J828" s="87" t="s">
        <v>1265</v>
      </c>
      <c r="K828" s="400">
        <v>618</v>
      </c>
      <c r="L828" s="95">
        <f t="shared" si="128"/>
        <v>618</v>
      </c>
      <c r="M828" s="402"/>
      <c r="N828" s="3">
        <v>17</v>
      </c>
      <c r="O828" s="8">
        <v>6.5</v>
      </c>
      <c r="P828" s="105" t="str">
        <f t="shared" si="133"/>
        <v>5x205</v>
      </c>
      <c r="Q828" s="3">
        <v>5</v>
      </c>
      <c r="R828" s="3">
        <v>205</v>
      </c>
      <c r="S828" s="3">
        <v>-19</v>
      </c>
      <c r="T828" s="17">
        <v>3</v>
      </c>
      <c r="U828" s="106" t="s">
        <v>85</v>
      </c>
      <c r="V828" s="17">
        <v>160</v>
      </c>
      <c r="W828" s="8">
        <v>22.7</v>
      </c>
      <c r="X828" s="52">
        <v>3100</v>
      </c>
      <c r="Y828" s="81" t="s">
        <v>5836</v>
      </c>
      <c r="Z828" s="81" t="s">
        <v>196</v>
      </c>
      <c r="AA828" s="369" t="str">
        <f t="shared" si="134"/>
        <v>17x6.5, 5x205, -19 OS</v>
      </c>
      <c r="AB828" s="3" t="s">
        <v>85</v>
      </c>
      <c r="AC828" s="92" t="str">
        <f>_xlfn.IFNA(VLOOKUP(AB828,ACCESSORIES!F:K,6,FALSE),"N/A")</f>
        <v>N/A</v>
      </c>
      <c r="AD828" s="89" t="s">
        <v>85</v>
      </c>
      <c r="AE828" s="3" t="s">
        <v>85</v>
      </c>
      <c r="AF828" s="82" t="s">
        <v>85</v>
      </c>
      <c r="AG828" s="2" t="s">
        <v>85</v>
      </c>
      <c r="AH828" s="9" t="str">
        <f>_xlfn.IFNA(VLOOKUP(AG828,ACCESSORIES!F:K,6,FALSE),"N/A")</f>
        <v>N/A</v>
      </c>
      <c r="AI828" s="83" t="s">
        <v>266</v>
      </c>
      <c r="AJ828" s="83" t="s">
        <v>85</v>
      </c>
      <c r="AK828" s="3" t="s">
        <v>85</v>
      </c>
      <c r="AL828" s="83" t="s">
        <v>85</v>
      </c>
      <c r="AM828" s="83">
        <v>15</v>
      </c>
      <c r="AN828" s="83">
        <v>245</v>
      </c>
      <c r="AO828" s="26">
        <v>0</v>
      </c>
      <c r="AP828" s="83">
        <v>0</v>
      </c>
      <c r="AQ828" s="83">
        <v>0</v>
      </c>
      <c r="AR828" s="83">
        <v>2</v>
      </c>
      <c r="AS828" s="83">
        <v>211</v>
      </c>
      <c r="AT828" s="83">
        <v>189</v>
      </c>
      <c r="AU828" s="86" t="s">
        <v>85</v>
      </c>
      <c r="AV828" s="55" t="s">
        <v>85</v>
      </c>
      <c r="AW828" s="55" t="s">
        <v>85</v>
      </c>
      <c r="AX828" s="55">
        <v>74</v>
      </c>
      <c r="AY828" s="3" t="s">
        <v>2724</v>
      </c>
      <c r="AZ828" s="104">
        <f>_xlfn.IFNA(VLOOKUP(AY828,ACCESSORIES!F:K,6,FALSE),"N/A")</f>
        <v>152.625</v>
      </c>
      <c r="BA828" s="88" t="s">
        <v>1524</v>
      </c>
      <c r="BB828" s="104">
        <f>_xlfn.IFNA(VLOOKUP(BA828,ACCESSORIES!F:K,6,FALSE),"N/A")</f>
        <v>11</v>
      </c>
      <c r="BC828" s="79">
        <v>26.2</v>
      </c>
      <c r="BD828" s="57">
        <v>19.5</v>
      </c>
      <c r="BE828" s="57">
        <v>19.5</v>
      </c>
      <c r="BF828" s="57">
        <v>9.1</v>
      </c>
      <c r="BG828" s="3">
        <v>36</v>
      </c>
      <c r="BH828" s="122" t="s">
        <v>3551</v>
      </c>
      <c r="BI828" s="51" t="s">
        <v>4217</v>
      </c>
      <c r="BJ828" s="83" t="s">
        <v>2866</v>
      </c>
      <c r="BK828" s="83" t="s">
        <v>5860</v>
      </c>
      <c r="BL828" s="83" t="s">
        <v>5861</v>
      </c>
      <c r="BM828" s="83" t="s">
        <v>5858</v>
      </c>
      <c r="BN828" s="83" t="s">
        <v>5151</v>
      </c>
      <c r="BO828" s="83" t="s">
        <v>5681</v>
      </c>
      <c r="BP828" s="83"/>
      <c r="BQ828" s="83"/>
      <c r="BR828" s="83"/>
      <c r="BS828" s="83"/>
      <c r="BT828" s="351" t="s">
        <v>4613</v>
      </c>
      <c r="BU828" s="363" t="s">
        <v>4612</v>
      </c>
      <c r="BV828" s="420" t="s">
        <v>4614</v>
      </c>
      <c r="BW828" s="363" t="s">
        <v>4615</v>
      </c>
      <c r="BX828" s="96" t="str">
        <f t="shared" si="141"/>
        <v>MR103 Buggy Beadlock, 17x6.5, -19mm Offset, 5x205, 160mm Centerbore, Machined - Raw, w/ BH-H24125</v>
      </c>
      <c r="BY828" s="83" t="s">
        <v>4044</v>
      </c>
      <c r="BZ828" s="83" t="s">
        <v>4045</v>
      </c>
      <c r="CA828" s="83" t="str">
        <f t="shared" si="130"/>
        <v>RACE (1XX)</v>
      </c>
    </row>
    <row r="829" spans="1:79" s="39" customFormat="1" ht="15" customHeight="1">
      <c r="A829" s="23">
        <f t="shared" ref="A829:A891" si="143">ROW(B829)-2</f>
        <v>827</v>
      </c>
      <c r="B829" s="105" t="s">
        <v>84</v>
      </c>
      <c r="C829" s="105" t="s">
        <v>1090</v>
      </c>
      <c r="D829" s="3" t="s">
        <v>3347</v>
      </c>
      <c r="E829" s="94" t="str">
        <f>CONCATENATE(LEFT(D829,5),VLOOKUP(CONCATENATE(N829,"x",O829),'PART NUMBER GUIDE'!$B$9:$C$45,2,FALSE),VLOOKUP(CONCATENATE(P829, V829), 'PART NUMBER GUIDE'!$Q$6:$R$84, 2, FALSE),VLOOKUP(Y829,'PART NUMBER GUIDE'!$J$8:$K$37,2, FALSE),IF(U829="N/A",IF(ABS(S829)&lt;10,"0"&amp;ABS(S829),ABS(S829)),CONCATENATE(LEFT(U829,1),RIGHT(U829,1))), F829, G829)</f>
        <v>MR10376519338B</v>
      </c>
      <c r="F829" s="93" t="s">
        <v>1129</v>
      </c>
      <c r="G829" s="93"/>
      <c r="H829" s="80" t="s">
        <v>3408</v>
      </c>
      <c r="I829" s="357">
        <v>43668</v>
      </c>
      <c r="J829" s="87" t="s">
        <v>1265</v>
      </c>
      <c r="K829" s="400">
        <v>618</v>
      </c>
      <c r="L829" s="95">
        <f t="shared" si="128"/>
        <v>618</v>
      </c>
      <c r="M829" s="402"/>
      <c r="N829" s="3">
        <v>17</v>
      </c>
      <c r="O829" s="8">
        <v>6.5</v>
      </c>
      <c r="P829" s="105" t="str">
        <f t="shared" si="133"/>
        <v>5x205</v>
      </c>
      <c r="Q829" s="3">
        <v>5</v>
      </c>
      <c r="R829" s="3">
        <v>205</v>
      </c>
      <c r="S829" s="3">
        <v>-38</v>
      </c>
      <c r="T829" s="17">
        <v>2.2999999999999998</v>
      </c>
      <c r="U829" s="106" t="s">
        <v>85</v>
      </c>
      <c r="V829" s="17">
        <v>160</v>
      </c>
      <c r="W829" s="8">
        <v>28.3</v>
      </c>
      <c r="X829" s="52">
        <v>3100</v>
      </c>
      <c r="Y829" s="81" t="s">
        <v>5836</v>
      </c>
      <c r="Z829" s="81" t="s">
        <v>196</v>
      </c>
      <c r="AA829" s="369" t="str">
        <f t="shared" si="134"/>
        <v>17x6.5, 5x205, -38 OS</v>
      </c>
      <c r="AB829" s="3" t="s">
        <v>85</v>
      </c>
      <c r="AC829" s="92" t="str">
        <f>_xlfn.IFNA(VLOOKUP(AB829,ACCESSORIES!F:K,6,FALSE),"N/A")</f>
        <v>N/A</v>
      </c>
      <c r="AD829" s="89" t="s">
        <v>85</v>
      </c>
      <c r="AE829" s="3" t="s">
        <v>85</v>
      </c>
      <c r="AF829" s="82" t="s">
        <v>85</v>
      </c>
      <c r="AG829" s="2" t="s">
        <v>85</v>
      </c>
      <c r="AH829" s="9" t="str">
        <f>_xlfn.IFNA(VLOOKUP(AG829,ACCESSORIES!F:K,6,FALSE),"N/A")</f>
        <v>N/A</v>
      </c>
      <c r="AI829" s="83" t="s">
        <v>266</v>
      </c>
      <c r="AJ829" s="83" t="s">
        <v>85</v>
      </c>
      <c r="AK829" s="3" t="s">
        <v>85</v>
      </c>
      <c r="AL829" s="83" t="s">
        <v>85</v>
      </c>
      <c r="AM829" s="83">
        <v>15</v>
      </c>
      <c r="AN829" s="83">
        <v>245</v>
      </c>
      <c r="AO829" s="26">
        <v>0</v>
      </c>
      <c r="AP829" s="83">
        <v>0</v>
      </c>
      <c r="AQ829" s="83">
        <v>0</v>
      </c>
      <c r="AR829" s="83">
        <v>20</v>
      </c>
      <c r="AS829" s="83">
        <v>213</v>
      </c>
      <c r="AT829" s="83">
        <v>200</v>
      </c>
      <c r="AU829" s="86" t="s">
        <v>85</v>
      </c>
      <c r="AV829" s="55" t="s">
        <v>85</v>
      </c>
      <c r="AW829" s="55" t="s">
        <v>85</v>
      </c>
      <c r="AX829" s="55">
        <v>74</v>
      </c>
      <c r="AY829" s="3" t="s">
        <v>2724</v>
      </c>
      <c r="AZ829" s="104">
        <f>_xlfn.IFNA(VLOOKUP(AY829,ACCESSORIES!F:K,6,FALSE),"N/A")</f>
        <v>152.625</v>
      </c>
      <c r="BA829" s="88" t="s">
        <v>1524</v>
      </c>
      <c r="BB829" s="104">
        <f>_xlfn.IFNA(VLOOKUP(BA829,ACCESSORIES!F:K,6,FALSE),"N/A")</f>
        <v>11</v>
      </c>
      <c r="BC829" s="79">
        <v>32.700000000000003</v>
      </c>
      <c r="BD829" s="57">
        <v>19.5</v>
      </c>
      <c r="BE829" s="57">
        <v>19.5</v>
      </c>
      <c r="BF829" s="57">
        <v>9.1</v>
      </c>
      <c r="BG829" s="3">
        <v>36</v>
      </c>
      <c r="BH829" s="122" t="s">
        <v>3551</v>
      </c>
      <c r="BI829" s="51" t="s">
        <v>4217</v>
      </c>
      <c r="BJ829" s="83" t="s">
        <v>2866</v>
      </c>
      <c r="BK829" s="83" t="s">
        <v>5860</v>
      </c>
      <c r="BL829" s="83" t="s">
        <v>5861</v>
      </c>
      <c r="BM829" s="83" t="s">
        <v>5858</v>
      </c>
      <c r="BN829" s="83" t="s">
        <v>5151</v>
      </c>
      <c r="BO829" s="83" t="s">
        <v>5681</v>
      </c>
      <c r="BP829" s="83"/>
      <c r="BQ829" s="83"/>
      <c r="BR829" s="83"/>
      <c r="BS829" s="83"/>
      <c r="BT829" s="351" t="s">
        <v>4613</v>
      </c>
      <c r="BU829" s="363" t="s">
        <v>4612</v>
      </c>
      <c r="BV829" s="420" t="s">
        <v>4614</v>
      </c>
      <c r="BW829" s="363" t="s">
        <v>4615</v>
      </c>
      <c r="BX829" s="96" t="str">
        <f t="shared" si="141"/>
        <v>MR103 Buggy Beadlock, 17x6.5, -38mm Offset, 5x205, 160mm Centerbore, Machined - Raw, w/ BH-H24125</v>
      </c>
      <c r="BY829" s="83" t="s">
        <v>4044</v>
      </c>
      <c r="BZ829" s="83" t="s">
        <v>4045</v>
      </c>
      <c r="CA829" s="83" t="str">
        <f t="shared" si="130"/>
        <v>RACE (1XX)</v>
      </c>
    </row>
    <row r="830" spans="1:79" s="39" customFormat="1" ht="15" customHeight="1">
      <c r="A830" s="23">
        <f t="shared" si="143"/>
        <v>828</v>
      </c>
      <c r="B830" s="105" t="s">
        <v>84</v>
      </c>
      <c r="C830" s="105" t="s">
        <v>1090</v>
      </c>
      <c r="D830" s="3" t="s">
        <v>3347</v>
      </c>
      <c r="E830" s="94" t="str">
        <f>CONCATENATE(LEFT(D830,5),VLOOKUP(CONCATENATE(N830,"x",O830),'PART NUMBER GUIDE'!$B$9:$C$45,2,FALSE),VLOOKUP(CONCATENATE(P830, V830), 'PART NUMBER GUIDE'!$Q$6:$R$84, 2, FALSE),VLOOKUP(Y830,'PART NUMBER GUIDE'!$J$8:$K$37,2, FALSE),IF(U830="N/A",IF(ABS(S830)&lt;10,"0"&amp;ABS(S830),ABS(S830)),CONCATENATE(LEFT(U830,1),RIGHT(U830,1))), F830, G830)</f>
        <v>MR10378019300B</v>
      </c>
      <c r="F830" s="93" t="s">
        <v>1129</v>
      </c>
      <c r="G830" s="93"/>
      <c r="H830" s="80" t="s">
        <v>5337</v>
      </c>
      <c r="I830" s="356">
        <v>44308</v>
      </c>
      <c r="J830" s="87" t="s">
        <v>1265</v>
      </c>
      <c r="K830" s="400">
        <v>634.5</v>
      </c>
      <c r="L830" s="95">
        <f t="shared" si="128"/>
        <v>634.5</v>
      </c>
      <c r="M830" s="402"/>
      <c r="N830" s="3">
        <v>17</v>
      </c>
      <c r="O830" s="8">
        <v>8</v>
      </c>
      <c r="P830" s="105" t="str">
        <f t="shared" si="133"/>
        <v>5x205</v>
      </c>
      <c r="Q830" s="3">
        <v>5</v>
      </c>
      <c r="R830" s="3">
        <v>205</v>
      </c>
      <c r="S830" s="3">
        <v>0</v>
      </c>
      <c r="T830" s="17">
        <v>4.5</v>
      </c>
      <c r="U830" s="106" t="s">
        <v>85</v>
      </c>
      <c r="V830" s="17">
        <v>160</v>
      </c>
      <c r="W830" s="8">
        <v>25.57</v>
      </c>
      <c r="X830" s="52">
        <v>3200</v>
      </c>
      <c r="Y830" s="81" t="s">
        <v>5836</v>
      </c>
      <c r="Z830" s="81" t="s">
        <v>196</v>
      </c>
      <c r="AA830" s="369" t="str">
        <f t="shared" si="134"/>
        <v>17x8, 5x205, 0 OS</v>
      </c>
      <c r="AB830" s="3" t="s">
        <v>85</v>
      </c>
      <c r="AC830" s="92" t="str">
        <f>_xlfn.IFNA(VLOOKUP(AB830,ACCESSORIES!F:K,6,FALSE),"N/A")</f>
        <v>N/A</v>
      </c>
      <c r="AD830" s="3" t="s">
        <v>85</v>
      </c>
      <c r="AE830" s="3" t="s">
        <v>85</v>
      </c>
      <c r="AF830" s="3" t="s">
        <v>85</v>
      </c>
      <c r="AG830" s="3" t="s">
        <v>85</v>
      </c>
      <c r="AH830" s="9" t="str">
        <f>_xlfn.IFNA(VLOOKUP(AG830,ACCESSORIES!F:K,6,FALSE),"N/A")</f>
        <v>N/A</v>
      </c>
      <c r="AI830" s="83" t="s">
        <v>265</v>
      </c>
      <c r="AJ830" s="83" t="s">
        <v>85</v>
      </c>
      <c r="AK830" s="83" t="s">
        <v>85</v>
      </c>
      <c r="AL830" s="83" t="s">
        <v>85</v>
      </c>
      <c r="AM830" s="83">
        <v>15</v>
      </c>
      <c r="AN830" s="83">
        <v>226</v>
      </c>
      <c r="AO830" s="83">
        <v>3</v>
      </c>
      <c r="AP830" s="83">
        <v>3</v>
      </c>
      <c r="AQ830" s="83">
        <v>6</v>
      </c>
      <c r="AR830" s="83">
        <v>14</v>
      </c>
      <c r="AS830" s="83">
        <v>210</v>
      </c>
      <c r="AT830" s="83">
        <v>203</v>
      </c>
      <c r="AU830" s="86" t="s">
        <v>85</v>
      </c>
      <c r="AV830" s="55" t="s">
        <v>85</v>
      </c>
      <c r="AW830" s="55" t="s">
        <v>85</v>
      </c>
      <c r="AX830" s="55">
        <v>70</v>
      </c>
      <c r="AY830" s="3" t="s">
        <v>2724</v>
      </c>
      <c r="AZ830" s="104">
        <f>_xlfn.IFNA(VLOOKUP(AY830,ACCESSORIES!F:K,6,FALSE),"N/A")</f>
        <v>152.625</v>
      </c>
      <c r="BA830" s="3" t="s">
        <v>1524</v>
      </c>
      <c r="BB830" s="104">
        <f>_xlfn.IFNA(VLOOKUP(BA830,ACCESSORIES!F:K,6,FALSE),"N/A")</f>
        <v>11</v>
      </c>
      <c r="BC830" s="79">
        <v>29.57</v>
      </c>
      <c r="BD830" s="57">
        <v>19.7</v>
      </c>
      <c r="BE830" s="57">
        <v>19.7</v>
      </c>
      <c r="BF830" s="57">
        <v>10.7</v>
      </c>
      <c r="BG830" s="3">
        <v>36</v>
      </c>
      <c r="BH830" s="122" t="s">
        <v>3551</v>
      </c>
      <c r="BI830" s="51" t="s">
        <v>4217</v>
      </c>
      <c r="BJ830" s="83" t="s">
        <v>2866</v>
      </c>
      <c r="BK830" s="83" t="s">
        <v>5860</v>
      </c>
      <c r="BL830" s="83" t="s">
        <v>5861</v>
      </c>
      <c r="BM830" s="83" t="s">
        <v>5858</v>
      </c>
      <c r="BN830" s="83" t="s">
        <v>5151</v>
      </c>
      <c r="BO830" s="83" t="s">
        <v>5681</v>
      </c>
      <c r="BP830" s="83"/>
      <c r="BQ830" s="83"/>
      <c r="BR830" s="83"/>
      <c r="BS830" s="83"/>
      <c r="BT830" s="351"/>
      <c r="BU830" s="363"/>
      <c r="BV830" s="351"/>
      <c r="BW830" s="363"/>
      <c r="BX830" s="96" t="str">
        <f t="shared" si="141"/>
        <v>MR103 Buggy Beadlock, 17x8, 0mm Offset, 5x205, 160mm Centerbore, Machined - Raw, w/ BH-H24125</v>
      </c>
      <c r="BY830" s="83" t="s">
        <v>4044</v>
      </c>
      <c r="BZ830" s="83" t="s">
        <v>4045</v>
      </c>
      <c r="CA830" s="83" t="str">
        <f t="shared" si="130"/>
        <v>RACE (1XX)</v>
      </c>
    </row>
    <row r="831" spans="1:79" s="39" customFormat="1" ht="15" customHeight="1">
      <c r="A831" s="23">
        <f t="shared" si="143"/>
        <v>829</v>
      </c>
      <c r="B831" s="105" t="s">
        <v>84</v>
      </c>
      <c r="C831" s="105" t="s">
        <v>1090</v>
      </c>
      <c r="D831" s="3" t="s">
        <v>4206</v>
      </c>
      <c r="E831" s="94" t="str">
        <f>CONCATENATE(LEFT(D831,5),VLOOKUP(CONCATENATE(N831,"x",O831),'PART NUMBER GUIDE'!$B$9:$C$45,2,FALSE),VLOOKUP(CONCATENATE(P831, V831), 'PART NUMBER GUIDE'!$Q$6:$R$84, 2, FALSE),VLOOKUP(Y831,'PART NUMBER GUIDE'!$J$8:$K$37,2, FALSE),IF(U831="N/A",IF(ABS(S831)&lt;10,"0"&amp;ABS(S831),ABS(S831)),CONCATENATE(LEFT(U831,1),RIGHT(U831,1))), F831, G831)</f>
        <v>MR10376546320B</v>
      </c>
      <c r="F831" s="93" t="s">
        <v>1129</v>
      </c>
      <c r="G831" s="93"/>
      <c r="H831" s="80" t="s">
        <v>3409</v>
      </c>
      <c r="I831" s="357">
        <v>43668</v>
      </c>
      <c r="J831" s="87" t="s">
        <v>1266</v>
      </c>
      <c r="K831" s="400">
        <v>618</v>
      </c>
      <c r="L831" s="95">
        <f t="shared" ref="L831:L892" si="144">IF(J831="Coming Soon",K831,IF(J831="Active",K831,""))</f>
        <v>618</v>
      </c>
      <c r="M831" s="402"/>
      <c r="N831" s="3">
        <v>17</v>
      </c>
      <c r="O831" s="8">
        <v>6.5</v>
      </c>
      <c r="P831" s="105" t="str">
        <f t="shared" si="133"/>
        <v>4x156</v>
      </c>
      <c r="Q831" s="3">
        <v>4</v>
      </c>
      <c r="R831" s="3">
        <v>156</v>
      </c>
      <c r="S831" s="3">
        <v>20</v>
      </c>
      <c r="T831" s="17">
        <v>4.5</v>
      </c>
      <c r="U831" s="106" t="s">
        <v>85</v>
      </c>
      <c r="V831" s="17">
        <v>127</v>
      </c>
      <c r="W831" s="8">
        <v>22.2</v>
      </c>
      <c r="X831" s="52">
        <v>1600</v>
      </c>
      <c r="Y831" s="81" t="s">
        <v>5836</v>
      </c>
      <c r="Z831" s="81" t="s">
        <v>196</v>
      </c>
      <c r="AA831" s="369" t="str">
        <f t="shared" si="134"/>
        <v>17x6.5, 4x156, 20 OS</v>
      </c>
      <c r="AB831" s="3" t="s">
        <v>85</v>
      </c>
      <c r="AC831" s="92" t="str">
        <f>_xlfn.IFNA(VLOOKUP(AB831,ACCESSORIES!F:K,6,FALSE),"N/A")</f>
        <v>N/A</v>
      </c>
      <c r="AD831" s="89" t="s">
        <v>85</v>
      </c>
      <c r="AE831" s="3" t="s">
        <v>85</v>
      </c>
      <c r="AF831" s="82" t="s">
        <v>85</v>
      </c>
      <c r="AG831" s="2" t="s">
        <v>85</v>
      </c>
      <c r="AH831" s="9" t="str">
        <f>_xlfn.IFNA(VLOOKUP(AG831,ACCESSORIES!F:K,6,FALSE),"N/A")</f>
        <v>N/A</v>
      </c>
      <c r="AI831" s="83" t="s">
        <v>266</v>
      </c>
      <c r="AJ831" s="83" t="s">
        <v>85</v>
      </c>
      <c r="AK831" s="3" t="s">
        <v>85</v>
      </c>
      <c r="AL831" s="83" t="s">
        <v>85</v>
      </c>
      <c r="AM831" s="83">
        <v>15</v>
      </c>
      <c r="AN831" s="83">
        <v>200</v>
      </c>
      <c r="AO831" s="26">
        <v>0</v>
      </c>
      <c r="AP831" s="83">
        <v>5</v>
      </c>
      <c r="AQ831" s="83">
        <v>12</v>
      </c>
      <c r="AR831" s="83">
        <v>25</v>
      </c>
      <c r="AS831" s="83">
        <v>191</v>
      </c>
      <c r="AT831" s="83">
        <v>189</v>
      </c>
      <c r="AU831" s="86" t="s">
        <v>85</v>
      </c>
      <c r="AV831" s="55" t="s">
        <v>85</v>
      </c>
      <c r="AW831" s="55" t="s">
        <v>85</v>
      </c>
      <c r="AX831" s="55">
        <v>0</v>
      </c>
      <c r="AY831" s="3" t="s">
        <v>2724</v>
      </c>
      <c r="AZ831" s="104">
        <f>_xlfn.IFNA(VLOOKUP(AY831,ACCESSORIES!F:K,6,FALSE),"N/A")</f>
        <v>152.625</v>
      </c>
      <c r="BA831" s="88" t="s">
        <v>1524</v>
      </c>
      <c r="BB831" s="104">
        <f>_xlfn.IFNA(VLOOKUP(BA831,ACCESSORIES!F:K,6,FALSE),"N/A")</f>
        <v>11</v>
      </c>
      <c r="BC831" s="79">
        <v>26.2</v>
      </c>
      <c r="BD831" s="57">
        <v>19.5</v>
      </c>
      <c r="BE831" s="57">
        <v>19.5</v>
      </c>
      <c r="BF831" s="57">
        <v>9.1</v>
      </c>
      <c r="BG831" s="3">
        <v>36</v>
      </c>
      <c r="BH831" s="122" t="s">
        <v>3551</v>
      </c>
      <c r="BI831" s="51" t="s">
        <v>4217</v>
      </c>
      <c r="BJ831" s="83"/>
      <c r="BK831" s="83"/>
      <c r="BL831" s="83"/>
      <c r="BM831" s="83"/>
      <c r="BN831" s="83"/>
      <c r="BO831" s="83"/>
      <c r="BP831" s="83"/>
      <c r="BQ831" s="83"/>
      <c r="BR831" s="83"/>
      <c r="BS831" s="83"/>
      <c r="BT831" s="351" t="s">
        <v>4609</v>
      </c>
      <c r="BU831" s="363" t="s">
        <v>4608</v>
      </c>
      <c r="BV831" s="420" t="s">
        <v>4611</v>
      </c>
      <c r="BW831" s="363" t="s">
        <v>4610</v>
      </c>
      <c r="BX831" s="96" t="str">
        <f t="shared" si="141"/>
        <v>MR103 UTV Beadlock, 17x6.5, +20mm Offset, 4x156, 127mm Centerbore, Machined - Raw, w/ BH-H24125</v>
      </c>
      <c r="BY831" s="83" t="s">
        <v>4044</v>
      </c>
      <c r="BZ831" s="83" t="s">
        <v>4045</v>
      </c>
      <c r="CA831" s="83" t="str">
        <f t="shared" ref="CA831:CA892" si="145">C831</f>
        <v>RACE (1XX)</v>
      </c>
    </row>
    <row r="832" spans="1:79" s="39" customFormat="1" ht="15" customHeight="1">
      <c r="A832" s="23">
        <f t="shared" si="143"/>
        <v>830</v>
      </c>
      <c r="B832" s="105" t="s">
        <v>84</v>
      </c>
      <c r="C832" s="105" t="s">
        <v>1090</v>
      </c>
      <c r="D832" s="3" t="s">
        <v>1108</v>
      </c>
      <c r="E832" s="94" t="str">
        <f>CONCATENATE(LEFT(D832,5),VLOOKUP(CONCATENATE(N832,"x",O832),'PART NUMBER GUIDE'!$B$9:$C$45,2,FALSE),VLOOKUP(CONCATENATE(P832, V832), 'PART NUMBER GUIDE'!$Q$6:$R$84, 2, FALSE),VLOOKUP(Y832,'PART NUMBER GUIDE'!$J$8:$K$37,2, FALSE),IF(U832="N/A",IF(ABS(S832)&lt;10,"0"&amp;ABS(S832),ABS(S832)),CONCATENATE(LEFT(U832,1),RIGHT(U832,1))), F832, G832)</f>
        <v>MR10578516500B</v>
      </c>
      <c r="F832" s="93" t="s">
        <v>1129</v>
      </c>
      <c r="G832" s="93"/>
      <c r="H832" s="80" t="s">
        <v>870</v>
      </c>
      <c r="I832" s="356">
        <v>41275</v>
      </c>
      <c r="J832" s="87" t="s">
        <v>1265</v>
      </c>
      <c r="K832" s="400">
        <v>499.5</v>
      </c>
      <c r="L832" s="95">
        <f t="shared" si="144"/>
        <v>499.5</v>
      </c>
      <c r="M832" s="402"/>
      <c r="N832" s="3">
        <v>17</v>
      </c>
      <c r="O832" s="8">
        <v>8.5</v>
      </c>
      <c r="P832" s="105" t="str">
        <f t="shared" si="133"/>
        <v>6x135</v>
      </c>
      <c r="Q832" s="3">
        <v>6</v>
      </c>
      <c r="R832" s="3">
        <v>135</v>
      </c>
      <c r="S832" s="3">
        <v>0</v>
      </c>
      <c r="T832" s="17">
        <v>4.75</v>
      </c>
      <c r="U832" s="106" t="s">
        <v>85</v>
      </c>
      <c r="V832" s="17">
        <v>87</v>
      </c>
      <c r="W832" s="8">
        <v>31.56</v>
      </c>
      <c r="X832" s="52">
        <v>3600</v>
      </c>
      <c r="Y832" s="81" t="s">
        <v>2309</v>
      </c>
      <c r="Z832" s="81" t="s">
        <v>3002</v>
      </c>
      <c r="AA832" s="369" t="str">
        <f t="shared" si="134"/>
        <v>17x8.5, 6x135, 0 OS</v>
      </c>
      <c r="AB832" s="2" t="s">
        <v>2454</v>
      </c>
      <c r="AC832" s="92">
        <f>_xlfn.IFNA(VLOOKUP(AB832,ACCESSORIES!F:K,6,FALSE),"N/A")</f>
        <v>22</v>
      </c>
      <c r="AD832" s="89" t="s">
        <v>85</v>
      </c>
      <c r="AE832" s="3" t="s">
        <v>1907</v>
      </c>
      <c r="AF832" s="82" t="s">
        <v>85</v>
      </c>
      <c r="AG832" s="2" t="s">
        <v>85</v>
      </c>
      <c r="AH832" s="9" t="str">
        <f>_xlfn.IFNA(VLOOKUP(AG832,ACCESSORIES!F:K,6,FALSE),"N/A")</f>
        <v>N/A</v>
      </c>
      <c r="AI832" s="3" t="s">
        <v>265</v>
      </c>
      <c r="AJ832" s="83" t="s">
        <v>85</v>
      </c>
      <c r="AK832" s="3" t="s">
        <v>85</v>
      </c>
      <c r="AL832" s="83" t="s">
        <v>85</v>
      </c>
      <c r="AM832" s="83">
        <v>16</v>
      </c>
      <c r="AN832" s="83">
        <v>170</v>
      </c>
      <c r="AO832" s="83">
        <v>4</v>
      </c>
      <c r="AP832" s="83">
        <v>12</v>
      </c>
      <c r="AQ832" s="105">
        <v>39</v>
      </c>
      <c r="AR832" s="83">
        <v>40</v>
      </c>
      <c r="AS832" s="105">
        <v>206</v>
      </c>
      <c r="AT832" s="83">
        <v>200</v>
      </c>
      <c r="AU832" s="86">
        <v>60</v>
      </c>
      <c r="AV832" s="55">
        <v>54</v>
      </c>
      <c r="AW832" s="55">
        <v>54</v>
      </c>
      <c r="AX832" s="55">
        <v>37</v>
      </c>
      <c r="AY832" s="3" t="s">
        <v>3366</v>
      </c>
      <c r="AZ832" s="104">
        <f>_xlfn.IFNA(VLOOKUP(AY832,ACCESSORIES!F:K,6,FALSE),"N/A")</f>
        <v>152.625</v>
      </c>
      <c r="BA832" s="3" t="s">
        <v>1524</v>
      </c>
      <c r="BB832" s="104">
        <f>_xlfn.IFNA(VLOOKUP(BA832,ACCESSORIES!F:K,6,FALSE),"N/A")</f>
        <v>11</v>
      </c>
      <c r="BC832" s="79">
        <v>37.07</v>
      </c>
      <c r="BD832" s="57">
        <v>20.2</v>
      </c>
      <c r="BE832" s="57">
        <v>20.2</v>
      </c>
      <c r="BF832" s="57">
        <v>11.4</v>
      </c>
      <c r="BG832" s="3">
        <v>36</v>
      </c>
      <c r="BH832" s="122" t="s">
        <v>3551</v>
      </c>
      <c r="BI832" s="51" t="s">
        <v>4217</v>
      </c>
      <c r="BJ832" s="83" t="s">
        <v>4233</v>
      </c>
      <c r="BK832" s="83" t="s">
        <v>5150</v>
      </c>
      <c r="BL832" s="83" t="s">
        <v>5850</v>
      </c>
      <c r="BM832" s="83" t="s">
        <v>4272</v>
      </c>
      <c r="BN832" s="83" t="s">
        <v>5151</v>
      </c>
      <c r="BO832" s="83" t="s">
        <v>5681</v>
      </c>
      <c r="BP832" s="83" t="s">
        <v>4951</v>
      </c>
      <c r="BQ832" s="83" t="s">
        <v>4480</v>
      </c>
      <c r="BR832" s="83"/>
      <c r="BS832" s="83"/>
      <c r="BT832" s="351" t="s">
        <v>3891</v>
      </c>
      <c r="BU832" s="363" t="s">
        <v>3892</v>
      </c>
      <c r="BV832" s="363"/>
      <c r="BW832" s="351"/>
      <c r="BX832" s="96" t="str">
        <f t="shared" si="141"/>
        <v>MR105 Beadlock, 17x8.5, 0mm Offset, 6x135, 87mm Centerbore, Matte Black, w/ BH-H24125</v>
      </c>
      <c r="BY832" s="83" t="s">
        <v>4044</v>
      </c>
      <c r="BZ832" s="83" t="s">
        <v>4045</v>
      </c>
      <c r="CA832" s="83" t="str">
        <f t="shared" si="145"/>
        <v>RACE (1XX)</v>
      </c>
    </row>
    <row r="833" spans="1:81" s="39" customFormat="1" ht="15" customHeight="1">
      <c r="A833" s="23">
        <f t="shared" si="143"/>
        <v>831</v>
      </c>
      <c r="B833" s="105" t="s">
        <v>84</v>
      </c>
      <c r="C833" s="105" t="s">
        <v>1090</v>
      </c>
      <c r="D833" s="3" t="s">
        <v>1108</v>
      </c>
      <c r="E833" s="94" t="str">
        <f>CONCATENATE(LEFT(D833,5),VLOOKUP(CONCATENATE(N833,"x",O833),'PART NUMBER GUIDE'!$B$9:$C$45,2,FALSE),VLOOKUP(CONCATENATE(P833, V833), 'PART NUMBER GUIDE'!$Q$6:$R$84, 2, FALSE),VLOOKUP(Y833,'PART NUMBER GUIDE'!$J$8:$K$37,2, FALSE),IF(U833="N/A",IF(ABS(S833)&lt;10,"0"&amp;ABS(S833),ABS(S833)),CONCATENATE(LEFT(U833,1),RIGHT(U833,1))), F833, G833)</f>
        <v>MR10578555500B</v>
      </c>
      <c r="F833" s="93" t="s">
        <v>1129</v>
      </c>
      <c r="G833" s="93"/>
      <c r="H833" s="80" t="s">
        <v>871</v>
      </c>
      <c r="I833" s="356">
        <v>41275</v>
      </c>
      <c r="J833" s="87" t="s">
        <v>1265</v>
      </c>
      <c r="K833" s="400">
        <v>499.5</v>
      </c>
      <c r="L833" s="95">
        <f t="shared" si="144"/>
        <v>499.5</v>
      </c>
      <c r="M833" s="402"/>
      <c r="N833" s="3">
        <v>17</v>
      </c>
      <c r="O833" s="8">
        <v>8.5</v>
      </c>
      <c r="P833" s="105" t="str">
        <f t="shared" si="133"/>
        <v>5x5.5</v>
      </c>
      <c r="Q833" s="14">
        <v>5</v>
      </c>
      <c r="R833" s="14">
        <v>5.5</v>
      </c>
      <c r="S833" s="14">
        <v>0</v>
      </c>
      <c r="T833" s="43">
        <v>4.75</v>
      </c>
      <c r="U833" s="110" t="s">
        <v>85</v>
      </c>
      <c r="V833" s="43">
        <v>108</v>
      </c>
      <c r="W833" s="44">
        <v>32</v>
      </c>
      <c r="X833" s="52">
        <v>3600</v>
      </c>
      <c r="Y833" s="45" t="s">
        <v>2309</v>
      </c>
      <c r="Z833" s="81" t="s">
        <v>3002</v>
      </c>
      <c r="AA833" s="369" t="str">
        <f t="shared" si="134"/>
        <v>17x8.5, 5x5.5, 0 OS</v>
      </c>
      <c r="AB833" s="15" t="s">
        <v>1600</v>
      </c>
      <c r="AC833" s="92">
        <f>_xlfn.IFNA(VLOOKUP(AB833,ACCESSORIES!F:K,6,FALSE),"N/A")</f>
        <v>33</v>
      </c>
      <c r="AD833" s="89" t="s">
        <v>85</v>
      </c>
      <c r="AE833" s="82" t="s">
        <v>85</v>
      </c>
      <c r="AF833" s="105" t="s">
        <v>3016</v>
      </c>
      <c r="AG833" s="2" t="s">
        <v>85</v>
      </c>
      <c r="AH833" s="9" t="str">
        <f>_xlfn.IFNA(VLOOKUP(AG833,ACCESSORIES!F:K,6,FALSE),"N/A")</f>
        <v>N/A</v>
      </c>
      <c r="AI833" s="3" t="s">
        <v>266</v>
      </c>
      <c r="AJ833" s="3" t="s">
        <v>85</v>
      </c>
      <c r="AK833" s="3" t="s">
        <v>85</v>
      </c>
      <c r="AL833" s="105" t="s">
        <v>85</v>
      </c>
      <c r="AM833" s="83">
        <v>16</v>
      </c>
      <c r="AN833" s="83">
        <v>170</v>
      </c>
      <c r="AO833" s="83">
        <v>4</v>
      </c>
      <c r="AP833" s="83">
        <v>12</v>
      </c>
      <c r="AQ833" s="105">
        <v>39</v>
      </c>
      <c r="AR833" s="83">
        <v>40</v>
      </c>
      <c r="AS833" s="105">
        <v>206</v>
      </c>
      <c r="AT833" s="83">
        <v>200</v>
      </c>
      <c r="AU833" s="106">
        <v>107</v>
      </c>
      <c r="AV833" s="55">
        <v>41</v>
      </c>
      <c r="AW833" s="55">
        <v>74</v>
      </c>
      <c r="AX833" s="55">
        <v>37</v>
      </c>
      <c r="AY833" s="3" t="s">
        <v>3366</v>
      </c>
      <c r="AZ833" s="104">
        <f>_xlfn.IFNA(VLOOKUP(AY833,ACCESSORIES!F:K,6,FALSE),"N/A")</f>
        <v>152.625</v>
      </c>
      <c r="BA833" s="3" t="s">
        <v>1524</v>
      </c>
      <c r="BB833" s="104">
        <f>_xlfn.IFNA(VLOOKUP(BA833,ACCESSORIES!F:K,6,FALSE),"N/A")</f>
        <v>11</v>
      </c>
      <c r="BC833" s="79">
        <v>37.409999999999997</v>
      </c>
      <c r="BD833" s="57">
        <v>20.2</v>
      </c>
      <c r="BE833" s="57">
        <v>20.2</v>
      </c>
      <c r="BF833" s="57">
        <v>11.4</v>
      </c>
      <c r="BG833" s="3">
        <v>36</v>
      </c>
      <c r="BH833" s="122" t="s">
        <v>3551</v>
      </c>
      <c r="BI833" s="51" t="s">
        <v>4217</v>
      </c>
      <c r="BJ833" s="83" t="s">
        <v>4233</v>
      </c>
      <c r="BK833" s="83" t="s">
        <v>5150</v>
      </c>
      <c r="BL833" s="83" t="s">
        <v>5850</v>
      </c>
      <c r="BM833" s="83" t="s">
        <v>4272</v>
      </c>
      <c r="BN833" s="83" t="s">
        <v>5151</v>
      </c>
      <c r="BO833" s="83" t="s">
        <v>5681</v>
      </c>
      <c r="BP833" s="83" t="s">
        <v>4951</v>
      </c>
      <c r="BQ833" s="83" t="s">
        <v>4480</v>
      </c>
      <c r="BR833" s="83"/>
      <c r="BS833" s="83"/>
      <c r="BT833" s="351" t="s">
        <v>3891</v>
      </c>
      <c r="BU833" s="363" t="s">
        <v>3892</v>
      </c>
      <c r="BV833" s="363"/>
      <c r="BW833" s="351"/>
      <c r="BX833" s="96" t="str">
        <f t="shared" si="141"/>
        <v>MR105 Beadlock, 17x8.5, 0mm Offset, 5x5.5, 108mm Centerbore, Matte Black, w/ BH-H24125</v>
      </c>
      <c r="BY833" s="83" t="s">
        <v>4044</v>
      </c>
      <c r="BZ833" s="83" t="s">
        <v>4045</v>
      </c>
      <c r="CA833" s="83" t="str">
        <f t="shared" si="145"/>
        <v>RACE (1XX)</v>
      </c>
    </row>
    <row r="834" spans="1:81" s="39" customFormat="1" ht="15" customHeight="1">
      <c r="A834" s="23">
        <f t="shared" si="143"/>
        <v>832</v>
      </c>
      <c r="B834" s="105" t="s">
        <v>84</v>
      </c>
      <c r="C834" s="105" t="s">
        <v>1090</v>
      </c>
      <c r="D834" s="3" t="s">
        <v>1108</v>
      </c>
      <c r="E834" s="94" t="str">
        <f>CONCATENATE(LEFT(D834,5),VLOOKUP(CONCATENATE(N834,"x",O834),'PART NUMBER GUIDE'!$B$9:$C$45,2,FALSE),VLOOKUP(CONCATENATE(P834, V834), 'PART NUMBER GUIDE'!$Q$6:$R$84, 2, FALSE),VLOOKUP(Y834,'PART NUMBER GUIDE'!$J$8:$K$37,2, FALSE),IF(U834="N/A",IF(ABS(S834)&lt;10,"0"&amp;ABS(S834),ABS(S834)),CONCATENATE(LEFT(U834,1),RIGHT(U834,1))), F834, G834)</f>
        <v>MR10578560500B</v>
      </c>
      <c r="F834" s="93" t="s">
        <v>1129</v>
      </c>
      <c r="G834" s="93"/>
      <c r="H834" s="80" t="s">
        <v>873</v>
      </c>
      <c r="I834" s="356">
        <v>41275</v>
      </c>
      <c r="J834" s="87" t="s">
        <v>1265</v>
      </c>
      <c r="K834" s="400">
        <v>499.5</v>
      </c>
      <c r="L834" s="95">
        <f t="shared" si="144"/>
        <v>499.5</v>
      </c>
      <c r="M834" s="402"/>
      <c r="N834" s="3">
        <v>17</v>
      </c>
      <c r="O834" s="8">
        <v>8.5</v>
      </c>
      <c r="P834" s="105" t="str">
        <f t="shared" si="133"/>
        <v>6x5.5</v>
      </c>
      <c r="Q834" s="3">
        <v>6</v>
      </c>
      <c r="R834" s="3">
        <v>5.5</v>
      </c>
      <c r="S834" s="3">
        <v>0</v>
      </c>
      <c r="T834" s="17">
        <v>4.75</v>
      </c>
      <c r="U834" s="106" t="s">
        <v>85</v>
      </c>
      <c r="V834" s="17">
        <v>108</v>
      </c>
      <c r="W834" s="8">
        <v>31.56</v>
      </c>
      <c r="X834" s="52">
        <v>3600</v>
      </c>
      <c r="Y834" s="81" t="s">
        <v>2309</v>
      </c>
      <c r="Z834" s="81" t="s">
        <v>3002</v>
      </c>
      <c r="AA834" s="369" t="str">
        <f t="shared" si="134"/>
        <v>17x8.5, 6x5.5, 0 OS</v>
      </c>
      <c r="AB834" s="82" t="s">
        <v>1600</v>
      </c>
      <c r="AC834" s="92">
        <f>_xlfn.IFNA(VLOOKUP(AB834,ACCESSORIES!F:K,6,FALSE),"N/A")</f>
        <v>33</v>
      </c>
      <c r="AD834" s="89" t="s">
        <v>85</v>
      </c>
      <c r="AE834" s="82" t="s">
        <v>85</v>
      </c>
      <c r="AF834" s="105" t="s">
        <v>3016</v>
      </c>
      <c r="AG834" s="2" t="s">
        <v>85</v>
      </c>
      <c r="AH834" s="9" t="str">
        <f>_xlfn.IFNA(VLOOKUP(AG834,ACCESSORIES!F:K,6,FALSE),"N/A")</f>
        <v>N/A</v>
      </c>
      <c r="AI834" s="83" t="s">
        <v>266</v>
      </c>
      <c r="AJ834" s="83" t="s">
        <v>85</v>
      </c>
      <c r="AK834" s="3" t="s">
        <v>85</v>
      </c>
      <c r="AL834" s="2" t="s">
        <v>85</v>
      </c>
      <c r="AM834" s="83">
        <v>16</v>
      </c>
      <c r="AN834" s="83">
        <v>170</v>
      </c>
      <c r="AO834" s="83">
        <v>4</v>
      </c>
      <c r="AP834" s="83">
        <v>12</v>
      </c>
      <c r="AQ834" s="105">
        <v>39</v>
      </c>
      <c r="AR834" s="83">
        <v>40</v>
      </c>
      <c r="AS834" s="105">
        <v>206</v>
      </c>
      <c r="AT834" s="83">
        <v>200</v>
      </c>
      <c r="AU834" s="106">
        <v>107</v>
      </c>
      <c r="AV834" s="55">
        <v>41</v>
      </c>
      <c r="AW834" s="55">
        <v>74</v>
      </c>
      <c r="AX834" s="55">
        <v>37</v>
      </c>
      <c r="AY834" s="3" t="s">
        <v>3366</v>
      </c>
      <c r="AZ834" s="104">
        <f>_xlfn.IFNA(VLOOKUP(AY834,ACCESSORIES!F:K,6,FALSE),"N/A")</f>
        <v>152.625</v>
      </c>
      <c r="BA834" s="3" t="s">
        <v>1524</v>
      </c>
      <c r="BB834" s="104">
        <f>_xlfn.IFNA(VLOOKUP(BA834,ACCESSORIES!F:K,6,FALSE),"N/A")</f>
        <v>11</v>
      </c>
      <c r="BC834" s="79">
        <v>36.630000000000003</v>
      </c>
      <c r="BD834" s="57">
        <v>20.2</v>
      </c>
      <c r="BE834" s="57">
        <v>20.2</v>
      </c>
      <c r="BF834" s="57">
        <v>11.4</v>
      </c>
      <c r="BG834" s="3">
        <v>36</v>
      </c>
      <c r="BH834" s="122" t="s">
        <v>3551</v>
      </c>
      <c r="BI834" s="51" t="s">
        <v>4217</v>
      </c>
      <c r="BJ834" s="83" t="s">
        <v>4233</v>
      </c>
      <c r="BK834" s="83" t="s">
        <v>5150</v>
      </c>
      <c r="BL834" s="83" t="s">
        <v>5850</v>
      </c>
      <c r="BM834" s="83" t="s">
        <v>4272</v>
      </c>
      <c r="BN834" s="83" t="s">
        <v>5151</v>
      </c>
      <c r="BO834" s="83" t="s">
        <v>5681</v>
      </c>
      <c r="BP834" s="83" t="s">
        <v>4951</v>
      </c>
      <c r="BQ834" s="83" t="s">
        <v>4480</v>
      </c>
      <c r="BR834" s="83"/>
      <c r="BS834" s="83"/>
      <c r="BT834" s="351" t="s">
        <v>3891</v>
      </c>
      <c r="BU834" s="363" t="s">
        <v>3892</v>
      </c>
      <c r="BV834" s="363"/>
      <c r="BW834" s="351"/>
      <c r="BX834" s="96" t="str">
        <f t="shared" si="141"/>
        <v>MR105 Beadlock, 17x8.5, 0mm Offset, 6x5.5, 108mm Centerbore, Matte Black, w/ BH-H24125</v>
      </c>
      <c r="BY834" s="83" t="s">
        <v>4044</v>
      </c>
      <c r="BZ834" s="83" t="s">
        <v>4045</v>
      </c>
      <c r="CA834" s="83" t="str">
        <f t="shared" si="145"/>
        <v>RACE (1XX)</v>
      </c>
    </row>
    <row r="835" spans="1:81" s="39" customFormat="1" ht="15" customHeight="1">
      <c r="A835" s="23">
        <f t="shared" si="143"/>
        <v>833</v>
      </c>
      <c r="B835" s="105" t="s">
        <v>84</v>
      </c>
      <c r="C835" s="105" t="s">
        <v>1090</v>
      </c>
      <c r="D835" s="3" t="s">
        <v>1108</v>
      </c>
      <c r="E835" s="94" t="str">
        <f>CONCATENATE(LEFT(D835,5),VLOOKUP(CONCATENATE(N835,"x",O835),'PART NUMBER GUIDE'!$B$9:$C$45,2,FALSE),VLOOKUP(CONCATENATE(P835, V835), 'PART NUMBER GUIDE'!$Q$6:$R$84, 2, FALSE),VLOOKUP(Y835,'PART NUMBER GUIDE'!$J$8:$K$37,2, FALSE),IF(U835="N/A",IF(ABS(S835)&lt;10,"0"&amp;ABS(S835),ABS(S835)),CONCATENATE(LEFT(U835,1),RIGHT(U835,1))), F835, G835)</f>
        <v>MR10578580500B</v>
      </c>
      <c r="F835" s="93" t="s">
        <v>1129</v>
      </c>
      <c r="G835" s="93"/>
      <c r="H835" s="80" t="s">
        <v>875</v>
      </c>
      <c r="I835" s="356">
        <v>41275</v>
      </c>
      <c r="J835" s="87" t="s">
        <v>1265</v>
      </c>
      <c r="K835" s="400">
        <v>499.5</v>
      </c>
      <c r="L835" s="95">
        <f t="shared" si="144"/>
        <v>499.5</v>
      </c>
      <c r="M835" s="402"/>
      <c r="N835" s="3">
        <v>17</v>
      </c>
      <c r="O835" s="8">
        <v>8.5</v>
      </c>
      <c r="P835" s="105" t="str">
        <f t="shared" ref="P835:P898" si="146">CONCATENATE(Q835,"x",R835)</f>
        <v>8x6.5</v>
      </c>
      <c r="Q835" s="3">
        <v>8</v>
      </c>
      <c r="R835" s="3">
        <v>6.5</v>
      </c>
      <c r="S835" s="3">
        <v>0</v>
      </c>
      <c r="T835" s="17">
        <v>4.75</v>
      </c>
      <c r="U835" s="106" t="s">
        <v>85</v>
      </c>
      <c r="V835" s="17">
        <v>130.81</v>
      </c>
      <c r="W835" s="8">
        <v>31.56</v>
      </c>
      <c r="X835" s="52">
        <v>3600</v>
      </c>
      <c r="Y835" s="81" t="s">
        <v>2309</v>
      </c>
      <c r="Z835" s="81" t="s">
        <v>3002</v>
      </c>
      <c r="AA835" s="369" t="str">
        <f t="shared" ref="AA835:AA898" si="147">_xlfn.CONCAT(N835,"x",O835,","," ",P835,","," ",S835," ","OS")</f>
        <v>17x8.5, 8x6.5, 0 OS</v>
      </c>
      <c r="AB835" s="82" t="s">
        <v>1606</v>
      </c>
      <c r="AC835" s="92">
        <f>_xlfn.IFNA(VLOOKUP(AB835,ACCESSORIES!F:K,6,FALSE),"N/A")</f>
        <v>33</v>
      </c>
      <c r="AD835" s="89" t="s">
        <v>85</v>
      </c>
      <c r="AE835" s="3" t="s">
        <v>85</v>
      </c>
      <c r="AF835" s="3" t="s">
        <v>3020</v>
      </c>
      <c r="AG835" s="2" t="s">
        <v>85</v>
      </c>
      <c r="AH835" s="9" t="str">
        <f>_xlfn.IFNA(VLOOKUP(AG835,ACCESSORIES!F:K,6,FALSE),"N/A")</f>
        <v>N/A</v>
      </c>
      <c r="AI835" s="80" t="s">
        <v>266</v>
      </c>
      <c r="AJ835" s="3" t="s">
        <v>85</v>
      </c>
      <c r="AK835" s="3" t="s">
        <v>85</v>
      </c>
      <c r="AL835" s="105" t="s">
        <v>85</v>
      </c>
      <c r="AM835" s="83">
        <v>16</v>
      </c>
      <c r="AN835" s="83">
        <v>200</v>
      </c>
      <c r="AO835" s="105">
        <v>0</v>
      </c>
      <c r="AP835" s="105">
        <v>0</v>
      </c>
      <c r="AQ835" s="105">
        <v>39</v>
      </c>
      <c r="AR835" s="105">
        <v>40</v>
      </c>
      <c r="AS835" s="105">
        <v>206</v>
      </c>
      <c r="AT835" s="105">
        <v>200</v>
      </c>
      <c r="AU835" s="106">
        <v>126</v>
      </c>
      <c r="AV835" s="55">
        <v>89</v>
      </c>
      <c r="AW835" s="55">
        <v>89</v>
      </c>
      <c r="AX835" s="55">
        <v>37</v>
      </c>
      <c r="AY835" s="3" t="s">
        <v>3366</v>
      </c>
      <c r="AZ835" s="104">
        <f>_xlfn.IFNA(VLOOKUP(AY835,ACCESSORIES!F:K,6,FALSE),"N/A")</f>
        <v>152.625</v>
      </c>
      <c r="BA835" s="3" t="s">
        <v>1524</v>
      </c>
      <c r="BB835" s="104">
        <f>_xlfn.IFNA(VLOOKUP(BA835,ACCESSORIES!F:K,6,FALSE),"N/A")</f>
        <v>11</v>
      </c>
      <c r="BC835" s="79">
        <v>37.33</v>
      </c>
      <c r="BD835" s="57">
        <v>20.2</v>
      </c>
      <c r="BE835" s="57">
        <v>20.2</v>
      </c>
      <c r="BF835" s="57">
        <v>11.4</v>
      </c>
      <c r="BG835" s="3">
        <v>36</v>
      </c>
      <c r="BH835" s="122" t="s">
        <v>3551</v>
      </c>
      <c r="BI835" s="51" t="s">
        <v>4217</v>
      </c>
      <c r="BJ835" s="83" t="s">
        <v>4233</v>
      </c>
      <c r="BK835" s="83" t="s">
        <v>5150</v>
      </c>
      <c r="BL835" s="83" t="s">
        <v>5850</v>
      </c>
      <c r="BM835" s="83" t="s">
        <v>4272</v>
      </c>
      <c r="BN835" s="83" t="s">
        <v>5151</v>
      </c>
      <c r="BO835" s="83" t="s">
        <v>5681</v>
      </c>
      <c r="BP835" s="83" t="s">
        <v>4951</v>
      </c>
      <c r="BQ835" s="83" t="s">
        <v>4480</v>
      </c>
      <c r="BR835" s="83"/>
      <c r="BS835" s="83"/>
      <c r="BT835" s="351" t="s">
        <v>3891</v>
      </c>
      <c r="BU835" s="363" t="s">
        <v>3892</v>
      </c>
      <c r="BV835" s="363"/>
      <c r="BW835" s="351"/>
      <c r="BX835" s="96" t="str">
        <f t="shared" si="141"/>
        <v>MR105 Beadlock, 17x8.5, 0mm Offset, 8x6.5, 130.81mm Centerbore, Matte Black, w/ BH-H24125</v>
      </c>
      <c r="BY835" s="83" t="s">
        <v>4044</v>
      </c>
      <c r="BZ835" s="83" t="s">
        <v>4045</v>
      </c>
      <c r="CA835" s="83" t="str">
        <f t="shared" si="145"/>
        <v>RACE (1XX)</v>
      </c>
    </row>
    <row r="836" spans="1:81" s="39" customFormat="1" ht="15" customHeight="1">
      <c r="A836" s="23">
        <f t="shared" si="143"/>
        <v>834</v>
      </c>
      <c r="B836" s="105" t="s">
        <v>84</v>
      </c>
      <c r="C836" s="105" t="s">
        <v>1090</v>
      </c>
      <c r="D836" s="3" t="s">
        <v>1108</v>
      </c>
      <c r="E836" s="94" t="str">
        <f>CONCATENATE(LEFT(D836,5),VLOOKUP(CONCATENATE(N836,"x",O836),'PART NUMBER GUIDE'!$B$9:$C$45,2,FALSE),VLOOKUP(CONCATENATE(P836, V836), 'PART NUMBER GUIDE'!$Q$6:$R$84, 2, FALSE),VLOOKUP(Y836,'PART NUMBER GUIDE'!$J$8:$K$37,2, FALSE),IF(U836="N/A",IF(ABS(S836)&lt;10,"0"&amp;ABS(S836),ABS(S836)),CONCATENATE(LEFT(U836,1),RIGHT(U836,1))), F836, G836)</f>
        <v>MR10579012538B</v>
      </c>
      <c r="F836" s="93" t="s">
        <v>1129</v>
      </c>
      <c r="G836" s="93"/>
      <c r="H836" s="80" t="s">
        <v>877</v>
      </c>
      <c r="I836" s="356">
        <v>41275</v>
      </c>
      <c r="J836" s="87" t="s">
        <v>1265</v>
      </c>
      <c r="K836" s="400">
        <v>561</v>
      </c>
      <c r="L836" s="95">
        <f t="shared" si="144"/>
        <v>561</v>
      </c>
      <c r="M836" s="402"/>
      <c r="N836" s="3">
        <v>17</v>
      </c>
      <c r="O836" s="8">
        <v>9</v>
      </c>
      <c r="P836" s="105" t="str">
        <f t="shared" si="146"/>
        <v>5x4.5</v>
      </c>
      <c r="Q836" s="3">
        <v>5</v>
      </c>
      <c r="R836" s="3">
        <v>4.5</v>
      </c>
      <c r="S836" s="3">
        <v>-38</v>
      </c>
      <c r="T836" s="17">
        <v>3.5</v>
      </c>
      <c r="U836" s="106" t="s">
        <v>85</v>
      </c>
      <c r="V836" s="17">
        <v>83</v>
      </c>
      <c r="W836" s="8">
        <v>34.47</v>
      </c>
      <c r="X836" s="52">
        <v>3600</v>
      </c>
      <c r="Y836" s="81" t="s">
        <v>2309</v>
      </c>
      <c r="Z836" s="81" t="s">
        <v>3002</v>
      </c>
      <c r="AA836" s="369" t="str">
        <f t="shared" si="147"/>
        <v>17x9, 5x4.5, -38 OS</v>
      </c>
      <c r="AB836" s="82" t="s">
        <v>1609</v>
      </c>
      <c r="AC836" s="92">
        <f>_xlfn.IFNA(VLOOKUP(AB836,ACCESSORIES!F:K,6,FALSE),"N/A")</f>
        <v>33</v>
      </c>
      <c r="AD836" s="89" t="s">
        <v>85</v>
      </c>
      <c r="AE836" s="82" t="s">
        <v>85</v>
      </c>
      <c r="AF836" s="101" t="s">
        <v>3100</v>
      </c>
      <c r="AG836" s="2" t="s">
        <v>85</v>
      </c>
      <c r="AH836" s="9" t="str">
        <f>_xlfn.IFNA(VLOOKUP(AG836,ACCESSORIES!F:K,6,FALSE),"N/A")</f>
        <v>N/A</v>
      </c>
      <c r="AI836" s="3" t="s">
        <v>266</v>
      </c>
      <c r="AJ836" s="3" t="s">
        <v>85</v>
      </c>
      <c r="AK836" s="3" t="s">
        <v>85</v>
      </c>
      <c r="AL836" s="105" t="s">
        <v>85</v>
      </c>
      <c r="AM836" s="83">
        <v>16</v>
      </c>
      <c r="AN836" s="83">
        <v>150</v>
      </c>
      <c r="AO836" s="105">
        <v>18</v>
      </c>
      <c r="AP836" s="105">
        <v>30</v>
      </c>
      <c r="AQ836" s="83">
        <v>53</v>
      </c>
      <c r="AR836" s="105">
        <v>65</v>
      </c>
      <c r="AS836" s="83">
        <v>209</v>
      </c>
      <c r="AT836" s="105">
        <v>204</v>
      </c>
      <c r="AU836" s="106">
        <v>79</v>
      </c>
      <c r="AV836" s="55">
        <v>52</v>
      </c>
      <c r="AW836" s="55">
        <v>74</v>
      </c>
      <c r="AX836" s="55">
        <v>45</v>
      </c>
      <c r="AY836" s="3" t="s">
        <v>3366</v>
      </c>
      <c r="AZ836" s="104">
        <f>_xlfn.IFNA(VLOOKUP(AY836,ACCESSORIES!F:K,6,FALSE),"N/A")</f>
        <v>152.625</v>
      </c>
      <c r="BA836" s="3" t="s">
        <v>1524</v>
      </c>
      <c r="BB836" s="104">
        <f>_xlfn.IFNA(VLOOKUP(BA836,ACCESSORIES!F:K,6,FALSE),"N/A")</f>
        <v>11</v>
      </c>
      <c r="BC836" s="79">
        <v>40.200000000000003</v>
      </c>
      <c r="BD836" s="57">
        <v>20.100000000000001</v>
      </c>
      <c r="BE836" s="57">
        <v>20.100000000000001</v>
      </c>
      <c r="BF836" s="57">
        <v>12.1</v>
      </c>
      <c r="BG836" s="3">
        <v>36</v>
      </c>
      <c r="BH836" s="122" t="s">
        <v>3551</v>
      </c>
      <c r="BI836" s="51" t="s">
        <v>4217</v>
      </c>
      <c r="BJ836" s="83" t="s">
        <v>4233</v>
      </c>
      <c r="BK836" s="83" t="s">
        <v>5150</v>
      </c>
      <c r="BL836" s="83" t="s">
        <v>5850</v>
      </c>
      <c r="BM836" s="83" t="s">
        <v>4272</v>
      </c>
      <c r="BN836" s="83" t="s">
        <v>5151</v>
      </c>
      <c r="BO836" s="83" t="s">
        <v>5681</v>
      </c>
      <c r="BP836" s="83" t="s">
        <v>4951</v>
      </c>
      <c r="BQ836" s="83" t="s">
        <v>4480</v>
      </c>
      <c r="BR836" s="83"/>
      <c r="BS836" s="83"/>
      <c r="BT836" s="351" t="s">
        <v>3891</v>
      </c>
      <c r="BU836" s="363" t="s">
        <v>3892</v>
      </c>
      <c r="BV836" s="363"/>
      <c r="BW836" s="351"/>
      <c r="BX836" s="96" t="str">
        <f t="shared" si="141"/>
        <v>MR105 Beadlock, 17x9, -38mm Offset, 5x4.5, 83mm Centerbore, Matte Black, w/ BH-H24125</v>
      </c>
      <c r="BY836" s="83" t="s">
        <v>4044</v>
      </c>
      <c r="BZ836" s="83" t="s">
        <v>4045</v>
      </c>
      <c r="CA836" s="83" t="str">
        <f t="shared" si="145"/>
        <v>RACE (1XX)</v>
      </c>
    </row>
    <row r="837" spans="1:81" s="39" customFormat="1" ht="15" customHeight="1">
      <c r="A837" s="23">
        <f t="shared" si="143"/>
        <v>835</v>
      </c>
      <c r="B837" s="105" t="s">
        <v>84</v>
      </c>
      <c r="C837" s="105" t="s">
        <v>1090</v>
      </c>
      <c r="D837" s="3" t="s">
        <v>1108</v>
      </c>
      <c r="E837" s="94" t="str">
        <f>CONCATENATE(LEFT(D837,5),VLOOKUP(CONCATENATE(N837,"x",O837),'PART NUMBER GUIDE'!$B$9:$C$45,2,FALSE),VLOOKUP(CONCATENATE(P837, V837), 'PART NUMBER GUIDE'!$Q$6:$R$84, 2, FALSE),VLOOKUP(Y837,'PART NUMBER GUIDE'!$J$8:$K$37,2, FALSE),IF(U837="N/A",IF(ABS(S837)&lt;10,"0"&amp;ABS(S837),ABS(S837)),CONCATENATE(LEFT(U837,1),RIGHT(U837,1))), F837, G837)</f>
        <v>MR10579050338B</v>
      </c>
      <c r="F837" s="93" t="s">
        <v>1129</v>
      </c>
      <c r="G837" s="93"/>
      <c r="H837" s="80" t="s">
        <v>878</v>
      </c>
      <c r="I837" s="356">
        <v>41275</v>
      </c>
      <c r="J837" s="87" t="s">
        <v>1265</v>
      </c>
      <c r="K837" s="400">
        <v>561</v>
      </c>
      <c r="L837" s="95">
        <f t="shared" si="144"/>
        <v>561</v>
      </c>
      <c r="M837" s="402"/>
      <c r="N837" s="3">
        <v>17</v>
      </c>
      <c r="O837" s="8">
        <v>9</v>
      </c>
      <c r="P837" s="105" t="str">
        <f t="shared" si="146"/>
        <v>5x5</v>
      </c>
      <c r="Q837" s="3">
        <v>5</v>
      </c>
      <c r="R837" s="3">
        <v>5</v>
      </c>
      <c r="S837" s="3">
        <v>-38</v>
      </c>
      <c r="T837" s="17">
        <v>3.5</v>
      </c>
      <c r="U837" s="106" t="s">
        <v>85</v>
      </c>
      <c r="V837" s="17">
        <v>71.5</v>
      </c>
      <c r="W837" s="8">
        <v>34.979999999999997</v>
      </c>
      <c r="X837" s="52">
        <v>3600</v>
      </c>
      <c r="Y837" s="81" t="s">
        <v>5825</v>
      </c>
      <c r="Z837" s="80" t="s">
        <v>3005</v>
      </c>
      <c r="AA837" s="369" t="str">
        <f t="shared" si="147"/>
        <v>17x9, 5x5, -38 OS</v>
      </c>
      <c r="AB837" s="2" t="s">
        <v>2454</v>
      </c>
      <c r="AC837" s="92">
        <f>_xlfn.IFNA(VLOOKUP(AB837,ACCESSORIES!F:K,6,FALSE),"N/A")</f>
        <v>22</v>
      </c>
      <c r="AD837" s="89" t="s">
        <v>85</v>
      </c>
      <c r="AE837" s="83" t="s">
        <v>1907</v>
      </c>
      <c r="AF837" s="82" t="s">
        <v>85</v>
      </c>
      <c r="AG837" s="2" t="s">
        <v>85</v>
      </c>
      <c r="AH837" s="9" t="str">
        <f>_xlfn.IFNA(VLOOKUP(AG837,ACCESSORIES!F:K,6,FALSE),"N/A")</f>
        <v>N/A</v>
      </c>
      <c r="AI837" s="105" t="s">
        <v>1046</v>
      </c>
      <c r="AJ837" s="83" t="s">
        <v>85</v>
      </c>
      <c r="AK837" s="3" t="s">
        <v>85</v>
      </c>
      <c r="AL837" s="83" t="s">
        <v>85</v>
      </c>
      <c r="AM837" s="83">
        <v>16</v>
      </c>
      <c r="AN837" s="83">
        <v>160</v>
      </c>
      <c r="AO837" s="83">
        <v>8</v>
      </c>
      <c r="AP837" s="83">
        <v>25</v>
      </c>
      <c r="AQ837" s="83">
        <v>53</v>
      </c>
      <c r="AR837" s="83">
        <v>65</v>
      </c>
      <c r="AS837" s="83">
        <v>209</v>
      </c>
      <c r="AT837" s="83">
        <v>204</v>
      </c>
      <c r="AU837" s="86">
        <v>60</v>
      </c>
      <c r="AV837" s="55">
        <v>60</v>
      </c>
      <c r="AW837" s="55">
        <v>60</v>
      </c>
      <c r="AX837" s="55">
        <v>45</v>
      </c>
      <c r="AY837" s="3" t="s">
        <v>3366</v>
      </c>
      <c r="AZ837" s="104">
        <f>_xlfn.IFNA(VLOOKUP(AY837,ACCESSORIES!F:K,6,FALSE),"N/A")</f>
        <v>152.625</v>
      </c>
      <c r="BA837" s="3" t="s">
        <v>1524</v>
      </c>
      <c r="BB837" s="104">
        <f>_xlfn.IFNA(VLOOKUP(BA837,ACCESSORIES!F:K,6,FALSE),"N/A")</f>
        <v>11</v>
      </c>
      <c r="BC837" s="79">
        <v>40.71</v>
      </c>
      <c r="BD837" s="57">
        <v>20.100000000000001</v>
      </c>
      <c r="BE837" s="57">
        <v>20.100000000000001</v>
      </c>
      <c r="BF837" s="57">
        <v>12.1</v>
      </c>
      <c r="BG837" s="3">
        <v>36</v>
      </c>
      <c r="BH837" s="122" t="s">
        <v>3551</v>
      </c>
      <c r="BI837" s="51" t="s">
        <v>4217</v>
      </c>
      <c r="BJ837" s="83" t="s">
        <v>4233</v>
      </c>
      <c r="BK837" s="83" t="s">
        <v>5150</v>
      </c>
      <c r="BL837" s="83" t="s">
        <v>5850</v>
      </c>
      <c r="BM837" s="83" t="s">
        <v>4272</v>
      </c>
      <c r="BN837" s="83" t="s">
        <v>5151</v>
      </c>
      <c r="BO837" s="83" t="s">
        <v>5681</v>
      </c>
      <c r="BP837" s="83" t="s">
        <v>4951</v>
      </c>
      <c r="BQ837" s="83" t="s">
        <v>4480</v>
      </c>
      <c r="BR837" s="83"/>
      <c r="BS837" s="83"/>
      <c r="BT837" s="351" t="s">
        <v>3893</v>
      </c>
      <c r="BU837" s="363" t="s">
        <v>3894</v>
      </c>
      <c r="BV837" s="363"/>
      <c r="BW837" s="351"/>
      <c r="BX837" s="96" t="str">
        <f t="shared" si="141"/>
        <v>MR105 Beadlock, 17x9, -38mm Offset, 5x5, 71.5mm Centerbore, Machined - Matte Black Ring, w/ BH-H24125</v>
      </c>
      <c r="BY837" s="83" t="s">
        <v>4044</v>
      </c>
      <c r="BZ837" s="83" t="s">
        <v>4045</v>
      </c>
      <c r="CA837" s="83" t="str">
        <f t="shared" si="145"/>
        <v>RACE (1XX)</v>
      </c>
    </row>
    <row r="838" spans="1:81" s="39" customFormat="1" ht="15" customHeight="1">
      <c r="A838" s="23">
        <f t="shared" si="143"/>
        <v>836</v>
      </c>
      <c r="B838" s="105" t="s">
        <v>84</v>
      </c>
      <c r="C838" s="105" t="s">
        <v>1090</v>
      </c>
      <c r="D838" s="3" t="s">
        <v>1108</v>
      </c>
      <c r="E838" s="94" t="str">
        <f>CONCATENATE(LEFT(D838,5),VLOOKUP(CONCATENATE(N838,"x",O838),'PART NUMBER GUIDE'!$B$9:$C$45,2,FALSE),VLOOKUP(CONCATENATE(P838, V838), 'PART NUMBER GUIDE'!$Q$6:$R$84, 2, FALSE),VLOOKUP(Y838,'PART NUMBER GUIDE'!$J$8:$K$37,2, FALSE),IF(U838="N/A",IF(ABS(S838)&lt;10,"0"&amp;ABS(S838),ABS(S838)),CONCATENATE(LEFT(U838,1),RIGHT(U838,1))), F838, G838)</f>
        <v>MR10579050538B</v>
      </c>
      <c r="F838" s="93" t="s">
        <v>1129</v>
      </c>
      <c r="G838" s="93"/>
      <c r="H838" s="80" t="s">
        <v>879</v>
      </c>
      <c r="I838" s="356">
        <v>41275</v>
      </c>
      <c r="J838" s="87" t="s">
        <v>1265</v>
      </c>
      <c r="K838" s="400">
        <v>561</v>
      </c>
      <c r="L838" s="95">
        <f t="shared" si="144"/>
        <v>561</v>
      </c>
      <c r="M838" s="402"/>
      <c r="N838" s="3">
        <v>17</v>
      </c>
      <c r="O838" s="8">
        <v>9</v>
      </c>
      <c r="P838" s="105" t="str">
        <f t="shared" si="146"/>
        <v>5x5</v>
      </c>
      <c r="Q838" s="3">
        <v>5</v>
      </c>
      <c r="R838" s="3">
        <v>5</v>
      </c>
      <c r="S838" s="3">
        <v>-38</v>
      </c>
      <c r="T838" s="17">
        <v>3.5</v>
      </c>
      <c r="U838" s="106" t="s">
        <v>85</v>
      </c>
      <c r="V838" s="17">
        <v>71.5</v>
      </c>
      <c r="W838" s="8">
        <v>35.090000000000003</v>
      </c>
      <c r="X838" s="52">
        <v>3600</v>
      </c>
      <c r="Y838" s="81" t="s">
        <v>2309</v>
      </c>
      <c r="Z838" s="81" t="s">
        <v>3002</v>
      </c>
      <c r="AA838" s="369" t="str">
        <f t="shared" si="147"/>
        <v>17x9, 5x5, -38 OS</v>
      </c>
      <c r="AB838" s="2" t="s">
        <v>2454</v>
      </c>
      <c r="AC838" s="92">
        <f>_xlfn.IFNA(VLOOKUP(AB838,ACCESSORIES!F:K,6,FALSE),"N/A")</f>
        <v>22</v>
      </c>
      <c r="AD838" s="89" t="s">
        <v>85</v>
      </c>
      <c r="AE838" s="83" t="s">
        <v>1907</v>
      </c>
      <c r="AF838" s="82" t="s">
        <v>85</v>
      </c>
      <c r="AG838" s="2" t="s">
        <v>85</v>
      </c>
      <c r="AH838" s="9" t="str">
        <f>_xlfn.IFNA(VLOOKUP(AG838,ACCESSORIES!F:K,6,FALSE),"N/A")</f>
        <v>N/A</v>
      </c>
      <c r="AI838" s="105" t="s">
        <v>1046</v>
      </c>
      <c r="AJ838" s="83" t="s">
        <v>85</v>
      </c>
      <c r="AK838" s="3" t="s">
        <v>85</v>
      </c>
      <c r="AL838" s="83" t="s">
        <v>85</v>
      </c>
      <c r="AM838" s="83">
        <v>16</v>
      </c>
      <c r="AN838" s="83">
        <v>160</v>
      </c>
      <c r="AO838" s="83">
        <v>8</v>
      </c>
      <c r="AP838" s="83">
        <v>25</v>
      </c>
      <c r="AQ838" s="83">
        <v>53</v>
      </c>
      <c r="AR838" s="83">
        <v>65</v>
      </c>
      <c r="AS838" s="83">
        <v>209</v>
      </c>
      <c r="AT838" s="83">
        <v>204</v>
      </c>
      <c r="AU838" s="86">
        <v>60</v>
      </c>
      <c r="AV838" s="55">
        <v>60</v>
      </c>
      <c r="AW838" s="55">
        <v>60</v>
      </c>
      <c r="AX838" s="55">
        <v>45</v>
      </c>
      <c r="AY838" s="3" t="s">
        <v>3366</v>
      </c>
      <c r="AZ838" s="104">
        <f>_xlfn.IFNA(VLOOKUP(AY838,ACCESSORIES!F:K,6,FALSE),"N/A")</f>
        <v>152.625</v>
      </c>
      <c r="BA838" s="3" t="s">
        <v>1524</v>
      </c>
      <c r="BB838" s="104">
        <f>_xlfn.IFNA(VLOOKUP(BA838,ACCESSORIES!F:K,6,FALSE),"N/A")</f>
        <v>11</v>
      </c>
      <c r="BC838" s="79">
        <v>40.53</v>
      </c>
      <c r="BD838" s="57">
        <v>20.100000000000001</v>
      </c>
      <c r="BE838" s="57">
        <v>20.100000000000001</v>
      </c>
      <c r="BF838" s="57">
        <v>12.1</v>
      </c>
      <c r="BG838" s="3">
        <v>36</v>
      </c>
      <c r="BH838" s="122" t="s">
        <v>3551</v>
      </c>
      <c r="BI838" s="51" t="s">
        <v>4217</v>
      </c>
      <c r="BJ838" s="83" t="s">
        <v>4233</v>
      </c>
      <c r="BK838" s="83" t="s">
        <v>5150</v>
      </c>
      <c r="BL838" s="83" t="s">
        <v>5850</v>
      </c>
      <c r="BM838" s="83" t="s">
        <v>4272</v>
      </c>
      <c r="BN838" s="83" t="s">
        <v>5151</v>
      </c>
      <c r="BO838" s="83" t="s">
        <v>5681</v>
      </c>
      <c r="BP838" s="83" t="s">
        <v>4951</v>
      </c>
      <c r="BQ838" s="83" t="s">
        <v>4480</v>
      </c>
      <c r="BR838" s="83"/>
      <c r="BS838" s="83"/>
      <c r="BT838" s="351" t="s">
        <v>3891</v>
      </c>
      <c r="BU838" s="363" t="s">
        <v>3892</v>
      </c>
      <c r="BV838" s="363"/>
      <c r="BW838" s="351"/>
      <c r="BX838" s="96" t="str">
        <f t="shared" si="141"/>
        <v>MR105 Beadlock, 17x9, -38mm Offset, 5x5, 71.5mm Centerbore, Matte Black, w/ BH-H24125</v>
      </c>
      <c r="BY838" s="83" t="s">
        <v>4044</v>
      </c>
      <c r="BZ838" s="83" t="s">
        <v>4045</v>
      </c>
      <c r="CA838" s="83" t="str">
        <f t="shared" si="145"/>
        <v>RACE (1XX)</v>
      </c>
    </row>
    <row r="839" spans="1:81" s="39" customFormat="1" ht="15" customHeight="1">
      <c r="A839" s="23">
        <f t="shared" si="143"/>
        <v>837</v>
      </c>
      <c r="B839" s="105" t="s">
        <v>84</v>
      </c>
      <c r="C839" s="105" t="s">
        <v>1090</v>
      </c>
      <c r="D839" s="3" t="s">
        <v>1108</v>
      </c>
      <c r="E839" s="94" t="str">
        <f>CONCATENATE(LEFT(D839,5),VLOOKUP(CONCATENATE(N839,"x",O839),'PART NUMBER GUIDE'!$B$9:$C$45,2,FALSE),VLOOKUP(CONCATENATE(P839, V839), 'PART NUMBER GUIDE'!$Q$6:$R$84, 2, FALSE),VLOOKUP(Y839,'PART NUMBER GUIDE'!$J$8:$K$37,2, FALSE),IF(U839="N/A",IF(ABS(S839)&lt;10,"0"&amp;ABS(S839),ABS(S839)),CONCATENATE(LEFT(U839,1),RIGHT(U839,1))), F839, G839)</f>
        <v>MR10579060338B</v>
      </c>
      <c r="F839" s="93" t="s">
        <v>1129</v>
      </c>
      <c r="G839" s="93"/>
      <c r="H839" s="80" t="s">
        <v>880</v>
      </c>
      <c r="I839" s="356">
        <v>41275</v>
      </c>
      <c r="J839" s="87" t="s">
        <v>1265</v>
      </c>
      <c r="K839" s="400">
        <v>561</v>
      </c>
      <c r="L839" s="95">
        <f t="shared" si="144"/>
        <v>561</v>
      </c>
      <c r="M839" s="402"/>
      <c r="N839" s="3">
        <v>17</v>
      </c>
      <c r="O839" s="8">
        <v>9</v>
      </c>
      <c r="P839" s="105" t="str">
        <f t="shared" si="146"/>
        <v>6x5.5</v>
      </c>
      <c r="Q839" s="3">
        <v>6</v>
      </c>
      <c r="R839" s="3">
        <v>5.5</v>
      </c>
      <c r="S839" s="3">
        <v>-38</v>
      </c>
      <c r="T839" s="17">
        <v>3.5</v>
      </c>
      <c r="U839" s="106" t="s">
        <v>85</v>
      </c>
      <c r="V839" s="17">
        <v>108</v>
      </c>
      <c r="W839" s="8">
        <v>34.43</v>
      </c>
      <c r="X839" s="52">
        <v>3600</v>
      </c>
      <c r="Y839" s="81" t="s">
        <v>5825</v>
      </c>
      <c r="Z839" s="80" t="s">
        <v>3005</v>
      </c>
      <c r="AA839" s="369" t="str">
        <f t="shared" si="147"/>
        <v>17x9, 6x5.5, -38 OS</v>
      </c>
      <c r="AB839" s="82" t="s">
        <v>1600</v>
      </c>
      <c r="AC839" s="92">
        <f>_xlfn.IFNA(VLOOKUP(AB839,ACCESSORIES!F:K,6,FALSE),"N/A")</f>
        <v>33</v>
      </c>
      <c r="AD839" s="89" t="s">
        <v>85</v>
      </c>
      <c r="AE839" s="82" t="s">
        <v>85</v>
      </c>
      <c r="AF839" s="105" t="s">
        <v>3016</v>
      </c>
      <c r="AG839" s="2" t="s">
        <v>85</v>
      </c>
      <c r="AH839" s="9" t="str">
        <f>_xlfn.IFNA(VLOOKUP(AG839,ACCESSORIES!F:K,6,FALSE),"N/A")</f>
        <v>N/A</v>
      </c>
      <c r="AI839" s="83" t="s">
        <v>266</v>
      </c>
      <c r="AJ839" s="83" t="s">
        <v>85</v>
      </c>
      <c r="AK839" s="3" t="s">
        <v>85</v>
      </c>
      <c r="AL839" s="2" t="s">
        <v>85</v>
      </c>
      <c r="AM839" s="83">
        <v>16</v>
      </c>
      <c r="AN839" s="83">
        <v>170</v>
      </c>
      <c r="AO839" s="83">
        <v>8</v>
      </c>
      <c r="AP839" s="83">
        <v>25</v>
      </c>
      <c r="AQ839" s="83">
        <v>53</v>
      </c>
      <c r="AR839" s="83">
        <v>65</v>
      </c>
      <c r="AS839" s="83">
        <v>209</v>
      </c>
      <c r="AT839" s="83">
        <v>204</v>
      </c>
      <c r="AU839" s="106">
        <v>107</v>
      </c>
      <c r="AV839" s="55">
        <v>41</v>
      </c>
      <c r="AW839" s="55">
        <v>74</v>
      </c>
      <c r="AX839" s="55">
        <v>45</v>
      </c>
      <c r="AY839" s="3" t="s">
        <v>3366</v>
      </c>
      <c r="AZ839" s="104">
        <f>_xlfn.IFNA(VLOOKUP(AY839,ACCESSORIES!F:K,6,FALSE),"N/A")</f>
        <v>152.625</v>
      </c>
      <c r="BA839" s="3" t="s">
        <v>1524</v>
      </c>
      <c r="BB839" s="104">
        <f>_xlfn.IFNA(VLOOKUP(BA839,ACCESSORIES!F:K,6,FALSE),"N/A")</f>
        <v>11</v>
      </c>
      <c r="BC839" s="79">
        <v>39.94</v>
      </c>
      <c r="BD839" s="57">
        <v>20.100000000000001</v>
      </c>
      <c r="BE839" s="57">
        <v>20.100000000000001</v>
      </c>
      <c r="BF839" s="57">
        <v>12.1</v>
      </c>
      <c r="BG839" s="3">
        <v>36</v>
      </c>
      <c r="BH839" s="122" t="s">
        <v>3551</v>
      </c>
      <c r="BI839" s="51" t="s">
        <v>4217</v>
      </c>
      <c r="BJ839" s="83" t="s">
        <v>4233</v>
      </c>
      <c r="BK839" s="83" t="s">
        <v>5150</v>
      </c>
      <c r="BL839" s="83" t="s">
        <v>5850</v>
      </c>
      <c r="BM839" s="83" t="s">
        <v>4272</v>
      </c>
      <c r="BN839" s="83" t="s">
        <v>5151</v>
      </c>
      <c r="BO839" s="83" t="s">
        <v>5681</v>
      </c>
      <c r="BP839" s="83" t="s">
        <v>4951</v>
      </c>
      <c r="BQ839" s="83" t="s">
        <v>4480</v>
      </c>
      <c r="BR839" s="83"/>
      <c r="BS839" s="83"/>
      <c r="BT839" s="351" t="s">
        <v>3893</v>
      </c>
      <c r="BU839" s="363" t="s">
        <v>3894</v>
      </c>
      <c r="BV839" s="363"/>
      <c r="BW839" s="351"/>
      <c r="BX839" s="96" t="str">
        <f t="shared" si="141"/>
        <v>MR105 Beadlock, 17x9, -38mm Offset, 6x5.5, 108mm Centerbore, Machined - Matte Black Ring, w/ BH-H24125</v>
      </c>
      <c r="BY839" s="83" t="s">
        <v>4044</v>
      </c>
      <c r="BZ839" s="83" t="s">
        <v>4045</v>
      </c>
      <c r="CA839" s="83" t="str">
        <f t="shared" si="145"/>
        <v>RACE (1XX)</v>
      </c>
    </row>
    <row r="840" spans="1:81" s="39" customFormat="1" ht="15" customHeight="1">
      <c r="A840" s="23">
        <f t="shared" si="143"/>
        <v>838</v>
      </c>
      <c r="B840" s="105" t="s">
        <v>84</v>
      </c>
      <c r="C840" s="105" t="s">
        <v>1090</v>
      </c>
      <c r="D840" s="3" t="s">
        <v>1108</v>
      </c>
      <c r="E840" s="94" t="str">
        <f>CONCATENATE(LEFT(D840,5),VLOOKUP(CONCATENATE(N840,"x",O840),'PART NUMBER GUIDE'!$B$9:$C$45,2,FALSE),VLOOKUP(CONCATENATE(P840, V840), 'PART NUMBER GUIDE'!$Q$6:$R$84, 2, FALSE),VLOOKUP(Y840,'PART NUMBER GUIDE'!$J$8:$K$37,2, FALSE),IF(U840="N/A",IF(ABS(S840)&lt;10,"0"&amp;ABS(S840),ABS(S840)),CONCATENATE(LEFT(U840,1),RIGHT(U840,1))), F840, G840)</f>
        <v>MR10579060538B</v>
      </c>
      <c r="F840" s="93" t="s">
        <v>1129</v>
      </c>
      <c r="G840" s="93"/>
      <c r="H840" s="80" t="s">
        <v>881</v>
      </c>
      <c r="I840" s="356">
        <v>41275</v>
      </c>
      <c r="J840" s="87" t="s">
        <v>1265</v>
      </c>
      <c r="K840" s="400">
        <v>561</v>
      </c>
      <c r="L840" s="95">
        <f t="shared" si="144"/>
        <v>561</v>
      </c>
      <c r="M840" s="402"/>
      <c r="N840" s="3">
        <v>17</v>
      </c>
      <c r="O840" s="8">
        <v>9</v>
      </c>
      <c r="P840" s="105" t="str">
        <f t="shared" si="146"/>
        <v>6x5.5</v>
      </c>
      <c r="Q840" s="3">
        <v>6</v>
      </c>
      <c r="R840" s="3">
        <v>5.5</v>
      </c>
      <c r="S840" s="3">
        <v>-38</v>
      </c>
      <c r="T840" s="17">
        <v>3.5</v>
      </c>
      <c r="U840" s="106" t="s">
        <v>85</v>
      </c>
      <c r="V840" s="17">
        <v>108</v>
      </c>
      <c r="W840" s="8">
        <v>34.43</v>
      </c>
      <c r="X840" s="52">
        <v>3600</v>
      </c>
      <c r="Y840" s="81" t="s">
        <v>2309</v>
      </c>
      <c r="Z840" s="81" t="s">
        <v>3002</v>
      </c>
      <c r="AA840" s="369" t="str">
        <f t="shared" si="147"/>
        <v>17x9, 6x5.5, -38 OS</v>
      </c>
      <c r="AB840" s="82" t="s">
        <v>1600</v>
      </c>
      <c r="AC840" s="92">
        <f>_xlfn.IFNA(VLOOKUP(AB840,ACCESSORIES!F:K,6,FALSE),"N/A")</f>
        <v>33</v>
      </c>
      <c r="AD840" s="89" t="s">
        <v>85</v>
      </c>
      <c r="AE840" s="82" t="s">
        <v>85</v>
      </c>
      <c r="AF840" s="105" t="s">
        <v>3016</v>
      </c>
      <c r="AG840" s="2" t="s">
        <v>85</v>
      </c>
      <c r="AH840" s="9" t="str">
        <f>_xlfn.IFNA(VLOOKUP(AG840,ACCESSORIES!F:K,6,FALSE),"N/A")</f>
        <v>N/A</v>
      </c>
      <c r="AI840" s="83" t="s">
        <v>266</v>
      </c>
      <c r="AJ840" s="83" t="s">
        <v>85</v>
      </c>
      <c r="AK840" s="3" t="s">
        <v>85</v>
      </c>
      <c r="AL840" s="2" t="s">
        <v>85</v>
      </c>
      <c r="AM840" s="83">
        <v>16</v>
      </c>
      <c r="AN840" s="83">
        <v>170</v>
      </c>
      <c r="AO840" s="83">
        <v>8</v>
      </c>
      <c r="AP840" s="83">
        <v>25</v>
      </c>
      <c r="AQ840" s="83">
        <v>53</v>
      </c>
      <c r="AR840" s="83">
        <v>65</v>
      </c>
      <c r="AS840" s="83">
        <v>209</v>
      </c>
      <c r="AT840" s="83">
        <v>204</v>
      </c>
      <c r="AU840" s="106">
        <v>107</v>
      </c>
      <c r="AV840" s="55">
        <v>41</v>
      </c>
      <c r="AW840" s="55">
        <v>74</v>
      </c>
      <c r="AX840" s="55">
        <v>45</v>
      </c>
      <c r="AY840" s="3" t="s">
        <v>3366</v>
      </c>
      <c r="AZ840" s="104">
        <f>_xlfn.IFNA(VLOOKUP(AY840,ACCESSORIES!F:K,6,FALSE),"N/A")</f>
        <v>152.625</v>
      </c>
      <c r="BA840" s="3" t="s">
        <v>1524</v>
      </c>
      <c r="BB840" s="104">
        <f>_xlfn.IFNA(VLOOKUP(BA840,ACCESSORIES!F:K,6,FALSE),"N/A")</f>
        <v>11</v>
      </c>
      <c r="BC840" s="79">
        <v>39.9</v>
      </c>
      <c r="BD840" s="57">
        <v>20.100000000000001</v>
      </c>
      <c r="BE840" s="57">
        <v>20.100000000000001</v>
      </c>
      <c r="BF840" s="57">
        <v>12.1</v>
      </c>
      <c r="BG840" s="3">
        <v>36</v>
      </c>
      <c r="BH840" s="122" t="s">
        <v>3551</v>
      </c>
      <c r="BI840" s="51" t="s">
        <v>4217</v>
      </c>
      <c r="BJ840" s="83" t="s">
        <v>4233</v>
      </c>
      <c r="BK840" s="83" t="s">
        <v>5150</v>
      </c>
      <c r="BL840" s="83" t="s">
        <v>5850</v>
      </c>
      <c r="BM840" s="83" t="s">
        <v>4272</v>
      </c>
      <c r="BN840" s="83" t="s">
        <v>5151</v>
      </c>
      <c r="BO840" s="83" t="s">
        <v>5681</v>
      </c>
      <c r="BP840" s="83" t="s">
        <v>4951</v>
      </c>
      <c r="BQ840" s="83" t="s">
        <v>4480</v>
      </c>
      <c r="BR840" s="83"/>
      <c r="BS840" s="83"/>
      <c r="BT840" s="351" t="s">
        <v>3891</v>
      </c>
      <c r="BU840" s="363" t="s">
        <v>3892</v>
      </c>
      <c r="BV840" s="363"/>
      <c r="BW840" s="351"/>
      <c r="BX840" s="96" t="str">
        <f t="shared" si="141"/>
        <v>MR105 Beadlock, 17x9, -38mm Offset, 6x5.5, 108mm Centerbore, Matte Black, w/ BH-H24125</v>
      </c>
      <c r="BY840" s="83" t="s">
        <v>4044</v>
      </c>
      <c r="BZ840" s="83" t="s">
        <v>4045</v>
      </c>
      <c r="CA840" s="83" t="str">
        <f t="shared" si="145"/>
        <v>RACE (1XX)</v>
      </c>
    </row>
    <row r="841" spans="1:81" s="39" customFormat="1" ht="15" customHeight="1">
      <c r="A841" s="23">
        <f t="shared" si="143"/>
        <v>839</v>
      </c>
      <c r="B841" s="105" t="s">
        <v>84</v>
      </c>
      <c r="C841" s="105" t="s">
        <v>1090</v>
      </c>
      <c r="D841" s="3" t="s">
        <v>1108</v>
      </c>
      <c r="E841" s="94" t="str">
        <f>CONCATENATE(LEFT(D841,5),VLOOKUP(CONCATENATE(N841,"x",O841),'PART NUMBER GUIDE'!$B$9:$C$45,2,FALSE),VLOOKUP(CONCATENATE(P841, V841), 'PART NUMBER GUIDE'!$Q$6:$R$84, 2, FALSE),VLOOKUP(Y841,'PART NUMBER GUIDE'!$J$8:$K$37,2, FALSE),IF(U841="N/A",IF(ABS(S841)&lt;10,"0"&amp;ABS(S841),ABS(S841)),CONCATENATE(LEFT(U841,1),RIGHT(U841,1))), F841, G841)</f>
        <v>MR10579000538B</v>
      </c>
      <c r="F841" s="93" t="s">
        <v>1129</v>
      </c>
      <c r="G841" s="93"/>
      <c r="H841" s="80" t="s">
        <v>876</v>
      </c>
      <c r="I841" s="356">
        <v>41275</v>
      </c>
      <c r="J841" s="87" t="s">
        <v>4038</v>
      </c>
      <c r="K841" s="400">
        <v>472.42</v>
      </c>
      <c r="L841" s="95" t="str">
        <f t="shared" si="144"/>
        <v/>
      </c>
      <c r="M841" s="402"/>
      <c r="N841" s="3">
        <v>17</v>
      </c>
      <c r="O841" s="8">
        <v>9</v>
      </c>
      <c r="P841" s="3" t="s">
        <v>246</v>
      </c>
      <c r="Q841" s="83" t="s">
        <v>246</v>
      </c>
      <c r="R841" s="3" t="s">
        <v>246</v>
      </c>
      <c r="S841" s="3">
        <v>-38</v>
      </c>
      <c r="T841" s="17">
        <v>3.5</v>
      </c>
      <c r="U841" s="106" t="s">
        <v>85</v>
      </c>
      <c r="V841" s="17">
        <v>71.5</v>
      </c>
      <c r="W841" s="8">
        <v>37.799999999999997</v>
      </c>
      <c r="X841" s="52">
        <v>3600</v>
      </c>
      <c r="Y841" s="81" t="s">
        <v>2309</v>
      </c>
      <c r="Z841" s="81" t="s">
        <v>3002</v>
      </c>
      <c r="AA841" s="369" t="str">
        <f t="shared" si="147"/>
        <v>17x9, BLANK, -38 OS</v>
      </c>
      <c r="AB841" s="2" t="s">
        <v>85</v>
      </c>
      <c r="AC841" s="92" t="str">
        <f>_xlfn.IFNA(VLOOKUP(AB841,ACCESSORIES!F:K,6,FALSE),"N/A")</f>
        <v>N/A</v>
      </c>
      <c r="AD841" s="89" t="s">
        <v>85</v>
      </c>
      <c r="AE841" s="89" t="s">
        <v>85</v>
      </c>
      <c r="AF841" s="82" t="s">
        <v>85</v>
      </c>
      <c r="AG841" s="2" t="s">
        <v>85</v>
      </c>
      <c r="AH841" s="9" t="str">
        <f>_xlfn.IFNA(VLOOKUP(AG841,ACCESSORIES!F:K,6,FALSE),"N/A")</f>
        <v>N/A</v>
      </c>
      <c r="AI841" s="83" t="s">
        <v>266</v>
      </c>
      <c r="AJ841" s="83" t="s">
        <v>85</v>
      </c>
      <c r="AK841" s="3" t="s">
        <v>85</v>
      </c>
      <c r="AL841" s="2" t="s">
        <v>85</v>
      </c>
      <c r="AM841" s="83" t="s">
        <v>85</v>
      </c>
      <c r="AN841" s="83">
        <v>200</v>
      </c>
      <c r="AO841" s="83">
        <v>8</v>
      </c>
      <c r="AP841" s="83">
        <v>25</v>
      </c>
      <c r="AQ841" s="83">
        <v>53</v>
      </c>
      <c r="AR841" s="83">
        <v>65</v>
      </c>
      <c r="AS841" s="83">
        <v>209</v>
      </c>
      <c r="AT841" s="83">
        <v>204</v>
      </c>
      <c r="AU841" s="86" t="s">
        <v>85</v>
      </c>
      <c r="AV841" s="55" t="s">
        <v>85</v>
      </c>
      <c r="AW841" s="55" t="s">
        <v>85</v>
      </c>
      <c r="AX841" s="55">
        <v>45</v>
      </c>
      <c r="AY841" s="3" t="s">
        <v>3366</v>
      </c>
      <c r="AZ841" s="104">
        <f>_xlfn.IFNA(VLOOKUP(AY841,ACCESSORIES!F:K,6,FALSE),"N/A")</f>
        <v>152.625</v>
      </c>
      <c r="BA841" s="3" t="s">
        <v>1524</v>
      </c>
      <c r="BB841" s="104">
        <f>_xlfn.IFNA(VLOOKUP(BA841,ACCESSORIES!F:K,6,FALSE),"N/A")</f>
        <v>11</v>
      </c>
      <c r="BC841" s="79">
        <v>41.3</v>
      </c>
      <c r="BD841" s="57">
        <v>20.100000000000001</v>
      </c>
      <c r="BE841" s="57">
        <v>20.100000000000001</v>
      </c>
      <c r="BF841" s="57">
        <v>12.1</v>
      </c>
      <c r="BG841" s="3">
        <v>36</v>
      </c>
      <c r="BH841" s="122" t="s">
        <v>3551</v>
      </c>
      <c r="BI841" s="51" t="s">
        <v>4217</v>
      </c>
      <c r="BJ841" s="83" t="s">
        <v>4233</v>
      </c>
      <c r="BK841" s="83" t="s">
        <v>5150</v>
      </c>
      <c r="BL841" s="83" t="s">
        <v>5850</v>
      </c>
      <c r="BM841" s="83" t="s">
        <v>4272</v>
      </c>
      <c r="BN841" s="83" t="s">
        <v>5151</v>
      </c>
      <c r="BO841" s="83" t="s">
        <v>5681</v>
      </c>
      <c r="BP841" s="83" t="s">
        <v>4951</v>
      </c>
      <c r="BQ841" s="83" t="s">
        <v>4480</v>
      </c>
      <c r="BR841" s="83"/>
      <c r="BS841" s="83"/>
      <c r="BT841" s="351" t="s">
        <v>3891</v>
      </c>
      <c r="BU841" s="363" t="s">
        <v>3892</v>
      </c>
      <c r="BV841" s="363"/>
      <c r="BW841" s="351"/>
      <c r="BX841" s="96" t="str">
        <f t="shared" si="141"/>
        <v>CLOSEOUT - MR105 Beadlock, 17x9, -38mm Offset, BLANK, 71.5mm Centerbore, Matte Black, w/ BH-H24125</v>
      </c>
      <c r="BY841" s="83" t="s">
        <v>4044</v>
      </c>
      <c r="BZ841" s="83" t="s">
        <v>4045</v>
      </c>
      <c r="CA841" s="83" t="str">
        <f t="shared" si="145"/>
        <v>RACE (1XX)</v>
      </c>
    </row>
    <row r="842" spans="1:81" s="39" customFormat="1" ht="15" customHeight="1">
      <c r="A842" s="23">
        <f t="shared" si="143"/>
        <v>840</v>
      </c>
      <c r="B842" s="105" t="s">
        <v>84</v>
      </c>
      <c r="C842" s="105" t="s">
        <v>1090</v>
      </c>
      <c r="D842" s="3" t="s">
        <v>1108</v>
      </c>
      <c r="E842" s="94" t="str">
        <f>CONCATENATE(LEFT(D842,5),VLOOKUP(CONCATENATE(N842,"x",O842),'PART NUMBER GUIDE'!$B$9:$C$45,2,FALSE),VLOOKUP(CONCATENATE(P842, V842), 'PART NUMBER GUIDE'!$Q$6:$R$84, 2, FALSE),VLOOKUP(Y842,'PART NUMBER GUIDE'!$J$8:$K$37,2, FALSE),IF(U842="N/A",IF(ABS(S842)&lt;10,"0"&amp;ABS(S842),ABS(S842)),CONCATENATE(LEFT(U842,1),RIGHT(U842,1))), F842, G842)</f>
        <v>MR10579080538B</v>
      </c>
      <c r="F842" s="93" t="s">
        <v>1129</v>
      </c>
      <c r="G842" s="93"/>
      <c r="H842" s="80" t="s">
        <v>4498</v>
      </c>
      <c r="I842" s="357">
        <v>43950</v>
      </c>
      <c r="J842" s="87" t="s">
        <v>1265</v>
      </c>
      <c r="K842" s="400">
        <v>561</v>
      </c>
      <c r="L842" s="95">
        <f t="shared" si="144"/>
        <v>561</v>
      </c>
      <c r="M842" s="402"/>
      <c r="N842" s="3">
        <v>17</v>
      </c>
      <c r="O842" s="8">
        <v>9</v>
      </c>
      <c r="P842" s="105" t="str">
        <f t="shared" si="146"/>
        <v>8x6.5</v>
      </c>
      <c r="Q842" s="83">
        <v>8</v>
      </c>
      <c r="R842" s="3">
        <v>6.5</v>
      </c>
      <c r="S842" s="3">
        <v>-38</v>
      </c>
      <c r="T842" s="17">
        <v>3.5</v>
      </c>
      <c r="U842" s="106" t="s">
        <v>85</v>
      </c>
      <c r="V842" s="17">
        <v>130.81</v>
      </c>
      <c r="W842" s="8">
        <v>34.9</v>
      </c>
      <c r="X842" s="52">
        <v>3600</v>
      </c>
      <c r="Y842" s="81" t="s">
        <v>2309</v>
      </c>
      <c r="Z842" s="81" t="s">
        <v>3002</v>
      </c>
      <c r="AA842" s="369" t="str">
        <f t="shared" si="147"/>
        <v>17x9, 8x6.5, -38 OS</v>
      </c>
      <c r="AB842" s="2" t="s">
        <v>1606</v>
      </c>
      <c r="AC842" s="92">
        <f>_xlfn.IFNA(VLOOKUP(AB842,ACCESSORIES!F:K,6,FALSE),"N/A")</f>
        <v>33</v>
      </c>
      <c r="AD842" s="89" t="s">
        <v>85</v>
      </c>
      <c r="AE842" s="89" t="s">
        <v>85</v>
      </c>
      <c r="AF842" s="3" t="s">
        <v>3020</v>
      </c>
      <c r="AG842" s="2" t="s">
        <v>85</v>
      </c>
      <c r="AH842" s="9" t="str">
        <f>_xlfn.IFNA(VLOOKUP(AG842,ACCESSORIES!F:K,6,FALSE),"N/A")</f>
        <v>N/A</v>
      </c>
      <c r="AI842" s="83" t="s">
        <v>265</v>
      </c>
      <c r="AJ842" s="105" t="s">
        <v>85</v>
      </c>
      <c r="AK842" s="105" t="s">
        <v>85</v>
      </c>
      <c r="AL842" s="105" t="s">
        <v>85</v>
      </c>
      <c r="AM842" s="83">
        <v>16</v>
      </c>
      <c r="AN842" s="83">
        <v>200</v>
      </c>
      <c r="AO842" s="83">
        <v>3</v>
      </c>
      <c r="AP842" s="83">
        <v>3</v>
      </c>
      <c r="AQ842" s="83">
        <v>53</v>
      </c>
      <c r="AR842" s="83">
        <v>65</v>
      </c>
      <c r="AS842" s="83">
        <v>209</v>
      </c>
      <c r="AT842" s="83">
        <v>204</v>
      </c>
      <c r="AU842" s="86">
        <v>126</v>
      </c>
      <c r="AV842" s="55">
        <v>89</v>
      </c>
      <c r="AW842" s="55">
        <v>89</v>
      </c>
      <c r="AX842" s="55">
        <v>45</v>
      </c>
      <c r="AY842" s="3" t="s">
        <v>3366</v>
      </c>
      <c r="AZ842" s="104">
        <f>_xlfn.IFNA(VLOOKUP(AY842,ACCESSORIES!F:K,6,FALSE),"N/A")</f>
        <v>152.625</v>
      </c>
      <c r="BA842" s="3" t="s">
        <v>1524</v>
      </c>
      <c r="BB842" s="104">
        <f>_xlfn.IFNA(VLOOKUP(BA842,ACCESSORIES!F:K,6,FALSE),"N/A")</f>
        <v>11</v>
      </c>
      <c r="BC842" s="79">
        <v>39.5</v>
      </c>
      <c r="BD842" s="57">
        <v>20.100000000000001</v>
      </c>
      <c r="BE842" s="57">
        <v>20.100000000000001</v>
      </c>
      <c r="BF842" s="57">
        <v>12.1</v>
      </c>
      <c r="BG842" s="3">
        <v>36</v>
      </c>
      <c r="BH842" s="122" t="s">
        <v>3551</v>
      </c>
      <c r="BI842" s="51" t="s">
        <v>4217</v>
      </c>
      <c r="BJ842" s="83" t="s">
        <v>4233</v>
      </c>
      <c r="BK842" s="83" t="s">
        <v>5150</v>
      </c>
      <c r="BL842" s="83" t="s">
        <v>5850</v>
      </c>
      <c r="BM842" s="83" t="s">
        <v>4272</v>
      </c>
      <c r="BN842" s="83" t="s">
        <v>5151</v>
      </c>
      <c r="BO842" s="83" t="s">
        <v>5681</v>
      </c>
      <c r="BP842" s="83" t="s">
        <v>4951</v>
      </c>
      <c r="BQ842" s="83" t="s">
        <v>4480</v>
      </c>
      <c r="BR842" s="83"/>
      <c r="BS842" s="83"/>
      <c r="BT842" s="351" t="s">
        <v>3891</v>
      </c>
      <c r="BU842" s="363" t="s">
        <v>3892</v>
      </c>
      <c r="BV842" s="363"/>
      <c r="BW842" s="351"/>
      <c r="BX842" s="96" t="str">
        <f t="shared" si="141"/>
        <v>MR105 Beadlock, 17x9, -38mm Offset, 8x6.5, 130.81mm Centerbore, Matte Black, w/ BH-H24125</v>
      </c>
      <c r="BY842" s="83" t="s">
        <v>4044</v>
      </c>
      <c r="BZ842" s="83" t="s">
        <v>4045</v>
      </c>
      <c r="CA842" s="83" t="str">
        <f t="shared" si="145"/>
        <v>RACE (1XX)</v>
      </c>
    </row>
    <row r="843" spans="1:81" s="39" customFormat="1" ht="15" customHeight="1">
      <c r="A843" s="23">
        <f t="shared" si="143"/>
        <v>841</v>
      </c>
      <c r="B843" s="105" t="s">
        <v>84</v>
      </c>
      <c r="C843" s="105" t="s">
        <v>1090</v>
      </c>
      <c r="D843" s="3" t="s">
        <v>1108</v>
      </c>
      <c r="E843" s="94" t="str">
        <f>CONCATENATE(LEFT(D843,5),VLOOKUP(CONCATENATE(N843,"x",O843),'PART NUMBER GUIDE'!$B$9:$C$45,2,FALSE),VLOOKUP(CONCATENATE(P843, V843), 'PART NUMBER GUIDE'!$Q$6:$R$84, 2, FALSE),VLOOKUP(Y843,'PART NUMBER GUIDE'!$J$8:$K$37,2, FALSE),IF(U843="N/A",IF(ABS(S843)&lt;10,"0"&amp;ABS(S843),ABS(S843)),CONCATENATE(LEFT(U843,1),RIGHT(U843,1))), F843, G843)</f>
        <v>MR10529016520B</v>
      </c>
      <c r="F843" s="93" t="s">
        <v>1129</v>
      </c>
      <c r="G843" s="93"/>
      <c r="H843" s="80" t="s">
        <v>2205</v>
      </c>
      <c r="I843" s="357">
        <v>43340</v>
      </c>
      <c r="J843" s="87" t="s">
        <v>4038</v>
      </c>
      <c r="K843" s="400">
        <v>764.64</v>
      </c>
      <c r="L843" s="95" t="str">
        <f t="shared" si="144"/>
        <v/>
      </c>
      <c r="M843" s="402"/>
      <c r="N843" s="3">
        <v>20</v>
      </c>
      <c r="O843" s="8">
        <v>9</v>
      </c>
      <c r="P843" s="105" t="str">
        <f t="shared" si="146"/>
        <v>6x135</v>
      </c>
      <c r="Q843" s="3">
        <v>6</v>
      </c>
      <c r="R843" s="3">
        <v>135</v>
      </c>
      <c r="S843" s="3">
        <v>20</v>
      </c>
      <c r="T843" s="17">
        <v>5.7</v>
      </c>
      <c r="U843" s="106" t="s">
        <v>85</v>
      </c>
      <c r="V843" s="17">
        <v>87</v>
      </c>
      <c r="W843" s="8">
        <v>43.8</v>
      </c>
      <c r="X843" s="52">
        <v>3600</v>
      </c>
      <c r="Y843" s="81" t="s">
        <v>2309</v>
      </c>
      <c r="Z843" s="81" t="s">
        <v>3002</v>
      </c>
      <c r="AA843" s="369" t="str">
        <f t="shared" si="147"/>
        <v>20x9, 6x135, 20 OS</v>
      </c>
      <c r="AB843" s="2" t="s">
        <v>2454</v>
      </c>
      <c r="AC843" s="92">
        <f>_xlfn.IFNA(VLOOKUP(AB843,ACCESSORIES!F:K,6,FALSE),"N/A")</f>
        <v>22</v>
      </c>
      <c r="AD843" s="89" t="s">
        <v>85</v>
      </c>
      <c r="AE843" s="3" t="s">
        <v>1907</v>
      </c>
      <c r="AF843" s="82" t="s">
        <v>85</v>
      </c>
      <c r="AG843" s="2" t="s">
        <v>85</v>
      </c>
      <c r="AH843" s="9" t="str">
        <f>_xlfn.IFNA(VLOOKUP(AG843,ACCESSORIES!F:K,6,FALSE),"N/A")</f>
        <v>N/A</v>
      </c>
      <c r="AI843" s="83" t="s">
        <v>265</v>
      </c>
      <c r="AJ843" s="83" t="s">
        <v>85</v>
      </c>
      <c r="AK843" s="3" t="s">
        <v>85</v>
      </c>
      <c r="AL843" s="83" t="s">
        <v>85</v>
      </c>
      <c r="AM843" s="83">
        <v>16</v>
      </c>
      <c r="AN843" s="83">
        <v>170</v>
      </c>
      <c r="AO843" s="83">
        <v>4</v>
      </c>
      <c r="AP843" s="83">
        <v>14</v>
      </c>
      <c r="AQ843" s="83">
        <v>23</v>
      </c>
      <c r="AR843" s="83">
        <v>34</v>
      </c>
      <c r="AS843" s="83">
        <v>240</v>
      </c>
      <c r="AT843" s="83">
        <v>235</v>
      </c>
      <c r="AU843" s="86">
        <v>60</v>
      </c>
      <c r="AV843" s="55">
        <v>57</v>
      </c>
      <c r="AW843" s="55">
        <v>57</v>
      </c>
      <c r="AX843" s="55">
        <v>0</v>
      </c>
      <c r="AY843" s="3" t="s">
        <v>3368</v>
      </c>
      <c r="AZ843" s="104">
        <f>_xlfn.IFNA(VLOOKUP(AY843,ACCESSORIES!F:K,6,FALSE),"N/A")</f>
        <v>172.5</v>
      </c>
      <c r="BA843" s="3" t="s">
        <v>3008</v>
      </c>
      <c r="BB843" s="104">
        <f>_xlfn.IFNA(VLOOKUP(BA843,ACCESSORIES!F:K,6,FALSE),"N/A")</f>
        <v>11</v>
      </c>
      <c r="BC843" s="79">
        <v>47.3</v>
      </c>
      <c r="BD843" s="57">
        <v>23</v>
      </c>
      <c r="BE843" s="57">
        <v>23</v>
      </c>
      <c r="BF843" s="57">
        <v>12</v>
      </c>
      <c r="BG843" s="3">
        <v>24</v>
      </c>
      <c r="BH843" s="122" t="s">
        <v>3551</v>
      </c>
      <c r="BI843" s="51" t="s">
        <v>4217</v>
      </c>
      <c r="BJ843" s="83" t="s">
        <v>4233</v>
      </c>
      <c r="BK843" s="83" t="s">
        <v>5150</v>
      </c>
      <c r="BL843" s="83" t="s">
        <v>5850</v>
      </c>
      <c r="BM843" s="83" t="s">
        <v>4272</v>
      </c>
      <c r="BN843" s="83" t="s">
        <v>5151</v>
      </c>
      <c r="BO843" s="83" t="s">
        <v>5681</v>
      </c>
      <c r="BP843" s="83" t="s">
        <v>4951</v>
      </c>
      <c r="BQ843" s="83" t="s">
        <v>4480</v>
      </c>
      <c r="BR843" s="83"/>
      <c r="BS843" s="83"/>
      <c r="BT843" s="351" t="s">
        <v>3891</v>
      </c>
      <c r="BU843" s="363" t="s">
        <v>3892</v>
      </c>
      <c r="BV843" s="363"/>
      <c r="BW843" s="351"/>
      <c r="BX843" s="96" t="str">
        <f t="shared" si="141"/>
        <v>CLOSEOUT - MR105 Beadlock, 20x9, +20mm Offset, 6x135, 87mm Centerbore, Matte Black, w/ BH-H36125</v>
      </c>
      <c r="BY843" s="83" t="s">
        <v>4044</v>
      </c>
      <c r="BZ843" s="83" t="s">
        <v>4045</v>
      </c>
      <c r="CA843" s="83" t="str">
        <f t="shared" si="145"/>
        <v>RACE (1XX)</v>
      </c>
    </row>
    <row r="844" spans="1:81" s="39" customFormat="1" ht="15" customHeight="1">
      <c r="A844" s="23">
        <f t="shared" si="143"/>
        <v>842</v>
      </c>
      <c r="B844" s="105" t="s">
        <v>84</v>
      </c>
      <c r="C844" s="105" t="s">
        <v>1090</v>
      </c>
      <c r="D844" s="3" t="s">
        <v>1108</v>
      </c>
      <c r="E844" s="94" t="str">
        <f>CONCATENATE(LEFT(D844,5),VLOOKUP(CONCATENATE(N844,"x",O844),'PART NUMBER GUIDE'!$B$9:$C$45,2,FALSE),VLOOKUP(CONCATENATE(P844, V844), 'PART NUMBER GUIDE'!$Q$6:$R$84, 2, FALSE),VLOOKUP(Y844,'PART NUMBER GUIDE'!$J$8:$K$37,2, FALSE),IF(U844="N/A",IF(ABS(S844)&lt;10,"0"&amp;ABS(S844),ABS(S844)),CONCATENATE(LEFT(U844,1),RIGHT(U844,1))), F844, G844)</f>
        <v>MR10529060520B</v>
      </c>
      <c r="F844" s="93" t="s">
        <v>1129</v>
      </c>
      <c r="G844" s="93"/>
      <c r="H844" s="80" t="s">
        <v>2206</v>
      </c>
      <c r="I844" s="357">
        <v>43340</v>
      </c>
      <c r="J844" s="87" t="s">
        <v>4038</v>
      </c>
      <c r="K844" s="400">
        <v>764.64</v>
      </c>
      <c r="L844" s="95" t="str">
        <f t="shared" si="144"/>
        <v/>
      </c>
      <c r="M844" s="402"/>
      <c r="N844" s="3">
        <v>20</v>
      </c>
      <c r="O844" s="8">
        <v>9</v>
      </c>
      <c r="P844" s="105" t="str">
        <f t="shared" si="146"/>
        <v>6x5.5</v>
      </c>
      <c r="Q844" s="3">
        <v>6</v>
      </c>
      <c r="R844" s="3">
        <v>5.5</v>
      </c>
      <c r="S844" s="3">
        <v>20</v>
      </c>
      <c r="T844" s="17">
        <v>5.7</v>
      </c>
      <c r="U844" s="106" t="s">
        <v>85</v>
      </c>
      <c r="V844" s="17">
        <v>108</v>
      </c>
      <c r="W844" s="8">
        <v>43</v>
      </c>
      <c r="X844" s="52">
        <v>3600</v>
      </c>
      <c r="Y844" s="81" t="s">
        <v>2309</v>
      </c>
      <c r="Z844" s="81" t="s">
        <v>3002</v>
      </c>
      <c r="AA844" s="369" t="str">
        <f t="shared" si="147"/>
        <v>20x9, 6x5.5, 20 OS</v>
      </c>
      <c r="AB844" s="2" t="s">
        <v>1600</v>
      </c>
      <c r="AC844" s="92">
        <f>_xlfn.IFNA(VLOOKUP(AB844,ACCESSORIES!F:K,6,FALSE),"N/A")</f>
        <v>33</v>
      </c>
      <c r="AD844" s="89" t="s">
        <v>85</v>
      </c>
      <c r="AE844" s="89" t="s">
        <v>85</v>
      </c>
      <c r="AF844" s="105" t="s">
        <v>3016</v>
      </c>
      <c r="AG844" s="2" t="s">
        <v>85</v>
      </c>
      <c r="AH844" s="9" t="str">
        <f>_xlfn.IFNA(VLOOKUP(AG844,ACCESSORIES!F:K,6,FALSE),"N/A")</f>
        <v>N/A</v>
      </c>
      <c r="AI844" s="83" t="s">
        <v>265</v>
      </c>
      <c r="AJ844" s="83" t="s">
        <v>85</v>
      </c>
      <c r="AK844" s="3" t="s">
        <v>85</v>
      </c>
      <c r="AL844" s="83" t="s">
        <v>85</v>
      </c>
      <c r="AM844" s="83">
        <v>16</v>
      </c>
      <c r="AN844" s="83">
        <v>170</v>
      </c>
      <c r="AO844" s="83">
        <v>4</v>
      </c>
      <c r="AP844" s="83">
        <v>14</v>
      </c>
      <c r="AQ844" s="83">
        <v>23</v>
      </c>
      <c r="AR844" s="83">
        <v>34</v>
      </c>
      <c r="AS844" s="83">
        <v>240</v>
      </c>
      <c r="AT844" s="83">
        <v>235</v>
      </c>
      <c r="AU844" s="106">
        <v>107</v>
      </c>
      <c r="AV844" s="55">
        <v>41</v>
      </c>
      <c r="AW844" s="55">
        <v>74</v>
      </c>
      <c r="AX844" s="55">
        <v>0</v>
      </c>
      <c r="AY844" s="3" t="s">
        <v>3368</v>
      </c>
      <c r="AZ844" s="104">
        <f>_xlfn.IFNA(VLOOKUP(AY844,ACCESSORIES!F:K,6,FALSE),"N/A")</f>
        <v>172.5</v>
      </c>
      <c r="BA844" s="3" t="s">
        <v>3008</v>
      </c>
      <c r="BB844" s="104">
        <f>_xlfn.IFNA(VLOOKUP(BA844,ACCESSORIES!F:K,6,FALSE),"N/A")</f>
        <v>11</v>
      </c>
      <c r="BC844" s="79">
        <v>46.5</v>
      </c>
      <c r="BD844" s="57">
        <v>23</v>
      </c>
      <c r="BE844" s="57">
        <v>23</v>
      </c>
      <c r="BF844" s="57">
        <v>12</v>
      </c>
      <c r="BG844" s="3">
        <v>24</v>
      </c>
      <c r="BH844" s="122" t="s">
        <v>3551</v>
      </c>
      <c r="BI844" s="51" t="s">
        <v>4217</v>
      </c>
      <c r="BJ844" s="83" t="s">
        <v>4233</v>
      </c>
      <c r="BK844" s="83" t="s">
        <v>5150</v>
      </c>
      <c r="BL844" s="83" t="s">
        <v>5850</v>
      </c>
      <c r="BM844" s="83" t="s">
        <v>4272</v>
      </c>
      <c r="BN844" s="83" t="s">
        <v>5151</v>
      </c>
      <c r="BO844" s="83" t="s">
        <v>5681</v>
      </c>
      <c r="BP844" s="83" t="s">
        <v>4951</v>
      </c>
      <c r="BQ844" s="83" t="s">
        <v>4480</v>
      </c>
      <c r="BR844" s="83"/>
      <c r="BS844" s="83"/>
      <c r="BT844" s="351" t="s">
        <v>3891</v>
      </c>
      <c r="BU844" s="363" t="s">
        <v>3892</v>
      </c>
      <c r="BV844" s="363"/>
      <c r="BW844" s="351"/>
      <c r="BX844" s="96" t="str">
        <f t="shared" si="141"/>
        <v>CLOSEOUT - MR105 Beadlock, 20x9, +20mm Offset, 6x5.5, 108mm Centerbore, Matte Black, w/ BH-H36125</v>
      </c>
      <c r="BY844" s="83" t="s">
        <v>4044</v>
      </c>
      <c r="BZ844" s="83" t="s">
        <v>4045</v>
      </c>
      <c r="CA844" s="83" t="str">
        <f t="shared" si="145"/>
        <v>RACE (1XX)</v>
      </c>
    </row>
    <row r="845" spans="1:81" s="39" customFormat="1" ht="15" customHeight="1">
      <c r="A845" s="23">
        <f t="shared" si="143"/>
        <v>843</v>
      </c>
      <c r="B845" s="105" t="s">
        <v>84</v>
      </c>
      <c r="C845" s="105" t="s">
        <v>1090</v>
      </c>
      <c r="D845" s="3" t="s">
        <v>1108</v>
      </c>
      <c r="E845" s="94" t="str">
        <f>CONCATENATE(LEFT(D845,5),VLOOKUP(CONCATENATE(N845,"x",O845),'PART NUMBER GUIDE'!$B$9:$C$45,2,FALSE),VLOOKUP(CONCATENATE(P845, V845), 'PART NUMBER GUIDE'!$Q$6:$R$84, 2, FALSE),VLOOKUP(Y845,'PART NUMBER GUIDE'!$J$8:$K$37,2, FALSE),IF(U845="N/A",IF(ABS(S845)&lt;10,"0"&amp;ABS(S845),ABS(S845)),CONCATENATE(LEFT(U845,1),RIGHT(U845,1))), F845, G845)</f>
        <v>MR10529080520B</v>
      </c>
      <c r="F845" s="93" t="s">
        <v>1129</v>
      </c>
      <c r="G845" s="93"/>
      <c r="H845" s="80" t="s">
        <v>2208</v>
      </c>
      <c r="I845" s="357">
        <v>43340</v>
      </c>
      <c r="J845" s="87" t="s">
        <v>4038</v>
      </c>
      <c r="K845" s="400">
        <v>764.64</v>
      </c>
      <c r="L845" s="95" t="str">
        <f t="shared" si="144"/>
        <v/>
      </c>
      <c r="M845" s="402"/>
      <c r="N845" s="3">
        <v>20</v>
      </c>
      <c r="O845" s="8">
        <v>9</v>
      </c>
      <c r="P845" s="105" t="str">
        <f t="shared" si="146"/>
        <v>8x6.5</v>
      </c>
      <c r="Q845" s="3">
        <v>8</v>
      </c>
      <c r="R845" s="3">
        <v>6.5</v>
      </c>
      <c r="S845" s="3">
        <v>20</v>
      </c>
      <c r="T845" s="17">
        <v>5.7</v>
      </c>
      <c r="U845" s="106" t="s">
        <v>85</v>
      </c>
      <c r="V845" s="17">
        <v>130.81</v>
      </c>
      <c r="W845" s="8">
        <v>42</v>
      </c>
      <c r="X845" s="52">
        <v>3600</v>
      </c>
      <c r="Y845" s="81" t="s">
        <v>2309</v>
      </c>
      <c r="Z845" s="81" t="s">
        <v>3002</v>
      </c>
      <c r="AA845" s="369" t="str">
        <f t="shared" si="147"/>
        <v>20x9, 8x6.5, 20 OS</v>
      </c>
      <c r="AB845" s="2" t="s">
        <v>1606</v>
      </c>
      <c r="AC845" s="92">
        <f>_xlfn.IFNA(VLOOKUP(AB845,ACCESSORIES!F:K,6,FALSE),"N/A")</f>
        <v>33</v>
      </c>
      <c r="AD845" s="89" t="s">
        <v>85</v>
      </c>
      <c r="AE845" s="89" t="s">
        <v>85</v>
      </c>
      <c r="AF845" s="3" t="s">
        <v>3020</v>
      </c>
      <c r="AG845" s="2" t="s">
        <v>85</v>
      </c>
      <c r="AH845" s="9" t="str">
        <f>_xlfn.IFNA(VLOOKUP(AG845,ACCESSORIES!F:K,6,FALSE),"N/A")</f>
        <v>N/A</v>
      </c>
      <c r="AI845" s="83" t="s">
        <v>265</v>
      </c>
      <c r="AJ845" s="83" t="s">
        <v>85</v>
      </c>
      <c r="AK845" s="3" t="s">
        <v>85</v>
      </c>
      <c r="AL845" s="83" t="s">
        <v>85</v>
      </c>
      <c r="AM845" s="83">
        <v>16</v>
      </c>
      <c r="AN845" s="83">
        <v>200</v>
      </c>
      <c r="AO845" s="83">
        <v>0</v>
      </c>
      <c r="AP845" s="83">
        <v>0</v>
      </c>
      <c r="AQ845" s="83">
        <v>23</v>
      </c>
      <c r="AR845" s="83">
        <v>34</v>
      </c>
      <c r="AS845" s="83">
        <v>240</v>
      </c>
      <c r="AT845" s="83">
        <v>235</v>
      </c>
      <c r="AU845" s="86">
        <v>126</v>
      </c>
      <c r="AV845" s="55">
        <v>89</v>
      </c>
      <c r="AW845" s="55">
        <v>89</v>
      </c>
      <c r="AX845" s="55">
        <v>0</v>
      </c>
      <c r="AY845" s="3" t="s">
        <v>3368</v>
      </c>
      <c r="AZ845" s="104">
        <f>_xlfn.IFNA(VLOOKUP(AY845,ACCESSORIES!F:K,6,FALSE),"N/A")</f>
        <v>172.5</v>
      </c>
      <c r="BA845" s="3" t="s">
        <v>3008</v>
      </c>
      <c r="BB845" s="104">
        <f>_xlfn.IFNA(VLOOKUP(BA845,ACCESSORIES!F:K,6,FALSE),"N/A")</f>
        <v>11</v>
      </c>
      <c r="BC845" s="79">
        <v>45.5</v>
      </c>
      <c r="BD845" s="57">
        <v>23</v>
      </c>
      <c r="BE845" s="57">
        <v>23</v>
      </c>
      <c r="BF845" s="57">
        <v>12</v>
      </c>
      <c r="BG845" s="3">
        <v>24</v>
      </c>
      <c r="BH845" s="122" t="s">
        <v>3551</v>
      </c>
      <c r="BI845" s="51" t="s">
        <v>4217</v>
      </c>
      <c r="BJ845" s="83" t="s">
        <v>4233</v>
      </c>
      <c r="BK845" s="83" t="s">
        <v>5150</v>
      </c>
      <c r="BL845" s="83" t="s">
        <v>5850</v>
      </c>
      <c r="BM845" s="83" t="s">
        <v>4272</v>
      </c>
      <c r="BN845" s="83" t="s">
        <v>5151</v>
      </c>
      <c r="BO845" s="83" t="s">
        <v>5681</v>
      </c>
      <c r="BP845" s="83" t="s">
        <v>4951</v>
      </c>
      <c r="BQ845" s="83" t="s">
        <v>4480</v>
      </c>
      <c r="BR845" s="83"/>
      <c r="BS845" s="83"/>
      <c r="BT845" s="351" t="s">
        <v>3891</v>
      </c>
      <c r="BU845" s="363" t="s">
        <v>3892</v>
      </c>
      <c r="BV845" s="363"/>
      <c r="BW845" s="351"/>
      <c r="BX845" s="96" t="str">
        <f t="shared" si="141"/>
        <v>CLOSEOUT - MR105 Beadlock, 20x9, +20mm Offset, 8x6.5, 130.81mm Centerbore, Matte Black, w/ BH-H36125</v>
      </c>
      <c r="BY845" s="83" t="s">
        <v>4044</v>
      </c>
      <c r="BZ845" s="83" t="s">
        <v>4045</v>
      </c>
      <c r="CA845" s="83" t="str">
        <f t="shared" si="145"/>
        <v>RACE (1XX)</v>
      </c>
    </row>
    <row r="846" spans="1:81" s="39" customFormat="1" ht="15" customHeight="1">
      <c r="A846" s="23">
        <f t="shared" si="143"/>
        <v>844</v>
      </c>
      <c r="B846" s="105" t="s">
        <v>84</v>
      </c>
      <c r="C846" s="105" t="s">
        <v>1090</v>
      </c>
      <c r="D846" s="3" t="s">
        <v>4841</v>
      </c>
      <c r="E846" s="94" t="str">
        <f>CONCATENATE(LEFT(D846,5),VLOOKUP(CONCATENATE(N846,"x",O846),'PART NUMBER GUIDE'!$B$9:$C$45,2,FALSE),VLOOKUP(CONCATENATE(P846, V846), 'PART NUMBER GUIDE'!$Q$6:$R$84, 2, FALSE),VLOOKUP(Y846,'PART NUMBER GUIDE'!$J$8:$K$37,2, FALSE),IF(U846="N/A",IF(ABS(S846)&lt;10,"0"&amp;ABS(S846),ABS(S846)),CONCATENATE(LEFT(U846,1),RIGHT(U846,1))), F846, G846)</f>
        <v>MR10579050138B</v>
      </c>
      <c r="F846" s="93" t="s">
        <v>1129</v>
      </c>
      <c r="G846" s="93"/>
      <c r="H846" s="81" t="s">
        <v>4764</v>
      </c>
      <c r="I846" s="357">
        <v>44067</v>
      </c>
      <c r="J846" s="87" t="s">
        <v>1265</v>
      </c>
      <c r="K846" s="400">
        <v>581</v>
      </c>
      <c r="L846" s="95">
        <f t="shared" si="144"/>
        <v>581</v>
      </c>
      <c r="M846" s="402"/>
      <c r="N846" s="3">
        <v>17</v>
      </c>
      <c r="O846" s="8">
        <v>9</v>
      </c>
      <c r="P846" s="105" t="str">
        <f t="shared" si="146"/>
        <v>5x5</v>
      </c>
      <c r="Q846" s="3">
        <v>5</v>
      </c>
      <c r="R846" s="3">
        <v>5</v>
      </c>
      <c r="S846" s="3">
        <v>-38</v>
      </c>
      <c r="T846" s="17">
        <v>3.5</v>
      </c>
      <c r="U846" s="106" t="s">
        <v>85</v>
      </c>
      <c r="V846" s="17">
        <v>71.5</v>
      </c>
      <c r="W846" s="8">
        <v>33.69</v>
      </c>
      <c r="X846" s="52">
        <v>3600</v>
      </c>
      <c r="Y846" s="81" t="s">
        <v>2313</v>
      </c>
      <c r="Z846" s="81" t="s">
        <v>3004</v>
      </c>
      <c r="AA846" s="369" t="str">
        <f t="shared" si="147"/>
        <v>17x9, 5x5, -38 OS</v>
      </c>
      <c r="AB846" s="2" t="s">
        <v>4832</v>
      </c>
      <c r="AC846" s="92">
        <f>_xlfn.IFNA(VLOOKUP(AB846,ACCESSORIES!F:K,6,FALSE),"N/A")</f>
        <v>22</v>
      </c>
      <c r="AD846" s="89" t="s">
        <v>85</v>
      </c>
      <c r="AE846" s="83" t="s">
        <v>1907</v>
      </c>
      <c r="AF846" s="82" t="s">
        <v>85</v>
      </c>
      <c r="AG846" s="2" t="s">
        <v>85</v>
      </c>
      <c r="AH846" s="9" t="str">
        <f>_xlfn.IFNA(VLOOKUP(AG846,ACCESSORIES!F:K,6,FALSE),"N/A")</f>
        <v>N/A</v>
      </c>
      <c r="AI846" s="105" t="s">
        <v>1046</v>
      </c>
      <c r="AJ846" s="83" t="s">
        <v>85</v>
      </c>
      <c r="AK846" s="3" t="s">
        <v>85</v>
      </c>
      <c r="AL846" s="83" t="s">
        <v>85</v>
      </c>
      <c r="AM846" s="83">
        <v>16</v>
      </c>
      <c r="AN846" s="83">
        <v>160</v>
      </c>
      <c r="AO846" s="83">
        <v>8</v>
      </c>
      <c r="AP846" s="83">
        <v>25</v>
      </c>
      <c r="AQ846" s="83">
        <v>53</v>
      </c>
      <c r="AR846" s="83">
        <v>65</v>
      </c>
      <c r="AS846" s="83">
        <v>209</v>
      </c>
      <c r="AT846" s="83">
        <v>204</v>
      </c>
      <c r="AU846" s="86">
        <v>60</v>
      </c>
      <c r="AV846" s="55">
        <v>60</v>
      </c>
      <c r="AW846" s="55">
        <v>60</v>
      </c>
      <c r="AX846" s="55">
        <v>45</v>
      </c>
      <c r="AY846" s="83" t="s">
        <v>1537</v>
      </c>
      <c r="AZ846" s="104">
        <f>_xlfn.IFNA(VLOOKUP(AY846,ACCESSORIES!F:K,6,FALSE),"N/A")</f>
        <v>220.00000000000003</v>
      </c>
      <c r="BA846" s="3" t="s">
        <v>1524</v>
      </c>
      <c r="BB846" s="104">
        <f>_xlfn.IFNA(VLOOKUP(BA846,ACCESSORIES!F:K,6,FALSE),"N/A")</f>
        <v>11</v>
      </c>
      <c r="BC846" s="79">
        <v>37.69</v>
      </c>
      <c r="BD846" s="57">
        <v>20.100000000000001</v>
      </c>
      <c r="BE846" s="57">
        <v>20.100000000000001</v>
      </c>
      <c r="BF846" s="57">
        <v>12.1</v>
      </c>
      <c r="BG846" s="3">
        <v>36</v>
      </c>
      <c r="BH846" s="122" t="s">
        <v>3551</v>
      </c>
      <c r="BI846" s="51" t="s">
        <v>4217</v>
      </c>
      <c r="BJ846" s="83" t="s">
        <v>4233</v>
      </c>
      <c r="BK846" s="83" t="s">
        <v>5150</v>
      </c>
      <c r="BL846" s="83" t="s">
        <v>5862</v>
      </c>
      <c r="BM846" s="83" t="s">
        <v>4272</v>
      </c>
      <c r="BN846" s="83" t="s">
        <v>5151</v>
      </c>
      <c r="BO846" s="83" t="s">
        <v>4951</v>
      </c>
      <c r="BP846" s="83" t="s">
        <v>4480</v>
      </c>
      <c r="BQ846" s="83"/>
      <c r="BR846" s="83"/>
      <c r="BS846" s="83"/>
      <c r="BT846" s="351" t="s">
        <v>5285</v>
      </c>
      <c r="BU846" s="363" t="s">
        <v>5284</v>
      </c>
      <c r="BV846" s="351" t="s">
        <v>5287</v>
      </c>
      <c r="BW846" s="363" t="s">
        <v>5286</v>
      </c>
      <c r="BX846" s="96" t="str">
        <f t="shared" si="141"/>
        <v>MR105 V3, 17x9, -38mm Offset, 5x5, 71.5mm Centerbore, Gold, w/ BH-H24125</v>
      </c>
      <c r="BY846" s="83" t="s">
        <v>4044</v>
      </c>
      <c r="BZ846" s="83" t="s">
        <v>4045</v>
      </c>
      <c r="CA846" s="83" t="str">
        <f t="shared" si="145"/>
        <v>RACE (1XX)</v>
      </c>
      <c r="CC846" s="421"/>
    </row>
    <row r="847" spans="1:81" s="39" customFormat="1" ht="15" customHeight="1">
      <c r="A847" s="23">
        <f t="shared" si="143"/>
        <v>845</v>
      </c>
      <c r="B847" s="105" t="s">
        <v>84</v>
      </c>
      <c r="C847" s="105" t="s">
        <v>1090</v>
      </c>
      <c r="D847" s="3" t="s">
        <v>4841</v>
      </c>
      <c r="E847" s="94" t="str">
        <f>CONCATENATE(LEFT(D847,5),VLOOKUP(CONCATENATE(N847,"x",O847),'PART NUMBER GUIDE'!$B$9:$C$45,2,FALSE),VLOOKUP(CONCATENATE(P847, V847), 'PART NUMBER GUIDE'!$Q$6:$R$84, 2, FALSE),VLOOKUP(Y847,'PART NUMBER GUIDE'!$J$8:$K$37,2, FALSE),IF(U847="N/A",IF(ABS(S847)&lt;10,"0"&amp;ABS(S847),ABS(S847)),CONCATENATE(LEFT(U847,1),RIGHT(U847,1))), F847, G847)</f>
        <v>MR10579060138B</v>
      </c>
      <c r="F847" s="93" t="s">
        <v>1129</v>
      </c>
      <c r="G847" s="93"/>
      <c r="H847" s="81" t="s">
        <v>4763</v>
      </c>
      <c r="I847" s="357">
        <v>44067</v>
      </c>
      <c r="J847" s="87" t="s">
        <v>1265</v>
      </c>
      <c r="K847" s="400">
        <v>581</v>
      </c>
      <c r="L847" s="95">
        <f t="shared" si="144"/>
        <v>581</v>
      </c>
      <c r="M847" s="402"/>
      <c r="N847" s="3">
        <v>17</v>
      </c>
      <c r="O847" s="8">
        <v>9</v>
      </c>
      <c r="P847" s="105" t="str">
        <f t="shared" si="146"/>
        <v>6x5.5</v>
      </c>
      <c r="Q847" s="3">
        <v>6</v>
      </c>
      <c r="R847" s="3">
        <v>5.5</v>
      </c>
      <c r="S847" s="3">
        <v>-38</v>
      </c>
      <c r="T847" s="17">
        <v>3.5</v>
      </c>
      <c r="U847" s="106" t="s">
        <v>85</v>
      </c>
      <c r="V847" s="17">
        <v>108</v>
      </c>
      <c r="W847" s="8">
        <v>34.76</v>
      </c>
      <c r="X847" s="52">
        <v>3600</v>
      </c>
      <c r="Y847" s="81" t="s">
        <v>2313</v>
      </c>
      <c r="Z847" s="81" t="s">
        <v>3004</v>
      </c>
      <c r="AA847" s="369" t="str">
        <f t="shared" si="147"/>
        <v>17x9, 6x5.5, -38 OS</v>
      </c>
      <c r="AB847" s="82" t="s">
        <v>4835</v>
      </c>
      <c r="AC847" s="92">
        <f>_xlfn.IFNA(VLOOKUP(AB847,ACCESSORIES!F:K,6,FALSE),"N/A")</f>
        <v>33</v>
      </c>
      <c r="AD847" s="89" t="s">
        <v>85</v>
      </c>
      <c r="AE847" s="82" t="s">
        <v>85</v>
      </c>
      <c r="AF847" s="105" t="s">
        <v>3016</v>
      </c>
      <c r="AG847" s="2" t="s">
        <v>85</v>
      </c>
      <c r="AH847" s="9" t="str">
        <f>_xlfn.IFNA(VLOOKUP(AG847,ACCESSORIES!F:K,6,FALSE),"N/A")</f>
        <v>N/A</v>
      </c>
      <c r="AI847" s="83" t="s">
        <v>266</v>
      </c>
      <c r="AJ847" s="83" t="s">
        <v>85</v>
      </c>
      <c r="AK847" s="3" t="s">
        <v>85</v>
      </c>
      <c r="AL847" s="2" t="s">
        <v>85</v>
      </c>
      <c r="AM847" s="83">
        <v>16</v>
      </c>
      <c r="AN847" s="83">
        <v>170</v>
      </c>
      <c r="AO847" s="83">
        <v>8</v>
      </c>
      <c r="AP847" s="83">
        <v>25</v>
      </c>
      <c r="AQ847" s="83">
        <v>53</v>
      </c>
      <c r="AR847" s="83">
        <v>65</v>
      </c>
      <c r="AS847" s="83">
        <v>209</v>
      </c>
      <c r="AT847" s="83">
        <v>204</v>
      </c>
      <c r="AU847" s="106">
        <v>107</v>
      </c>
      <c r="AV847" s="55">
        <v>41</v>
      </c>
      <c r="AW847" s="55">
        <v>74</v>
      </c>
      <c r="AX847" s="55">
        <v>45</v>
      </c>
      <c r="AY847" s="83" t="s">
        <v>1537</v>
      </c>
      <c r="AZ847" s="104">
        <f>_xlfn.IFNA(VLOOKUP(AY847,ACCESSORIES!F:K,6,FALSE),"N/A")</f>
        <v>220.00000000000003</v>
      </c>
      <c r="BA847" s="3" t="s">
        <v>1524</v>
      </c>
      <c r="BB847" s="104">
        <f>_xlfn.IFNA(VLOOKUP(BA847,ACCESSORIES!F:K,6,FALSE),"N/A")</f>
        <v>11</v>
      </c>
      <c r="BC847" s="79">
        <v>39.94</v>
      </c>
      <c r="BD847" s="57">
        <v>20.100000000000001</v>
      </c>
      <c r="BE847" s="57">
        <v>20.100000000000001</v>
      </c>
      <c r="BF847" s="57">
        <v>12.1</v>
      </c>
      <c r="BG847" s="3">
        <v>36</v>
      </c>
      <c r="BH847" s="122" t="s">
        <v>3551</v>
      </c>
      <c r="BI847" s="51" t="s">
        <v>4217</v>
      </c>
      <c r="BJ847" s="83" t="s">
        <v>4233</v>
      </c>
      <c r="BK847" s="83" t="s">
        <v>5150</v>
      </c>
      <c r="BL847" s="83" t="s">
        <v>5862</v>
      </c>
      <c r="BM847" s="83" t="s">
        <v>4272</v>
      </c>
      <c r="BN847" s="83" t="s">
        <v>5151</v>
      </c>
      <c r="BO847" s="83" t="s">
        <v>4951</v>
      </c>
      <c r="BP847" s="83" t="s">
        <v>4480</v>
      </c>
      <c r="BQ847" s="83"/>
      <c r="BR847" s="83"/>
      <c r="BS847" s="83"/>
      <c r="BT847" s="351" t="s">
        <v>5285</v>
      </c>
      <c r="BU847" s="363" t="s">
        <v>5284</v>
      </c>
      <c r="BV847" s="351" t="s">
        <v>5287</v>
      </c>
      <c r="BW847" s="363" t="s">
        <v>5286</v>
      </c>
      <c r="BX847" s="96" t="str">
        <f t="shared" si="141"/>
        <v>MR105 V3, 17x9, -38mm Offset, 6x5.5, 108mm Centerbore, Gold, w/ BH-H24125</v>
      </c>
      <c r="BY847" s="83" t="s">
        <v>4044</v>
      </c>
      <c r="BZ847" s="83" t="s">
        <v>4045</v>
      </c>
      <c r="CA847" s="83" t="str">
        <f t="shared" si="145"/>
        <v>RACE (1XX)</v>
      </c>
      <c r="CC847" s="421"/>
    </row>
    <row r="848" spans="1:81" s="39" customFormat="1" ht="15" customHeight="1">
      <c r="A848" s="23">
        <f t="shared" si="143"/>
        <v>846</v>
      </c>
      <c r="B848" s="105" t="s">
        <v>84</v>
      </c>
      <c r="C848" s="105" t="s">
        <v>1090</v>
      </c>
      <c r="D848" s="3" t="s">
        <v>1109</v>
      </c>
      <c r="E848" s="94" t="str">
        <f>CONCATENATE(LEFT(D848,5),VLOOKUP(CONCATENATE(N848,"x",O848),'PART NUMBER GUIDE'!$B$9:$C$45,2,FALSE),VLOOKUP(CONCATENATE(P848, V848), 'PART NUMBER GUIDE'!$Q$6:$R$84, 2, FALSE),VLOOKUP(Y848,'PART NUMBER GUIDE'!$J$8:$K$37,2, FALSE),IF(U848="N/A",IF(ABS(S848)&lt;10,"0"&amp;ABS(S848),ABS(S848)),CONCATENATE(LEFT(U848,1),RIGHT(U848,1))), F848, G848)</f>
        <v>MR10679050544B</v>
      </c>
      <c r="F848" s="93" t="s">
        <v>1129</v>
      </c>
      <c r="G848" s="93"/>
      <c r="H848" s="46" t="s">
        <v>959</v>
      </c>
      <c r="I848" s="356">
        <v>42736</v>
      </c>
      <c r="J848" s="87" t="s">
        <v>1265</v>
      </c>
      <c r="K848" s="400">
        <v>599.5</v>
      </c>
      <c r="L848" s="95">
        <f t="shared" si="144"/>
        <v>599.5</v>
      </c>
      <c r="M848" s="402"/>
      <c r="N848" s="3">
        <v>17</v>
      </c>
      <c r="O848" s="8">
        <v>9</v>
      </c>
      <c r="P848" s="105" t="str">
        <f t="shared" si="146"/>
        <v>5x5</v>
      </c>
      <c r="Q848" s="3">
        <v>5</v>
      </c>
      <c r="R848" s="83">
        <v>5</v>
      </c>
      <c r="S848" s="83">
        <v>-44</v>
      </c>
      <c r="T848" s="86">
        <v>3.5</v>
      </c>
      <c r="U848" s="106" t="s">
        <v>85</v>
      </c>
      <c r="V848" s="86">
        <v>71.5</v>
      </c>
      <c r="W848" s="85">
        <v>40.32</v>
      </c>
      <c r="X848" s="52">
        <v>3600</v>
      </c>
      <c r="Y848" s="91" t="s">
        <v>2309</v>
      </c>
      <c r="Z848" s="81" t="s">
        <v>3002</v>
      </c>
      <c r="AA848" s="369" t="str">
        <f t="shared" si="147"/>
        <v>17x9, 5x5, -44 OS</v>
      </c>
      <c r="AB848" s="82" t="s">
        <v>1632</v>
      </c>
      <c r="AC848" s="92">
        <f>_xlfn.IFNA(VLOOKUP(AB848,ACCESSORIES!F:K,6,FALSE),"N/A")</f>
        <v>38.5</v>
      </c>
      <c r="AD848" s="89" t="s">
        <v>1806</v>
      </c>
      <c r="AE848" s="82" t="s">
        <v>1899</v>
      </c>
      <c r="AF848" s="82" t="s">
        <v>85</v>
      </c>
      <c r="AG848" s="2" t="s">
        <v>85</v>
      </c>
      <c r="AH848" s="9" t="str">
        <f>_xlfn.IFNA(VLOOKUP(AG848,ACCESSORIES!F:K,6,FALSE),"N/A")</f>
        <v>N/A</v>
      </c>
      <c r="AI848" s="105" t="s">
        <v>1046</v>
      </c>
      <c r="AJ848" s="83" t="s">
        <v>85</v>
      </c>
      <c r="AK848" s="3" t="s">
        <v>85</v>
      </c>
      <c r="AL848" s="83" t="s">
        <v>85</v>
      </c>
      <c r="AM848" s="83">
        <v>16.2</v>
      </c>
      <c r="AN848" s="83">
        <v>160</v>
      </c>
      <c r="AO848" s="83">
        <v>13</v>
      </c>
      <c r="AP848" s="83">
        <v>26</v>
      </c>
      <c r="AQ848" s="83">
        <v>53</v>
      </c>
      <c r="AR848" s="83">
        <v>83</v>
      </c>
      <c r="AS848" s="83">
        <v>209</v>
      </c>
      <c r="AT848" s="83">
        <v>206</v>
      </c>
      <c r="AU848" s="86">
        <v>71.5</v>
      </c>
      <c r="AV848" s="55">
        <v>31</v>
      </c>
      <c r="AW848" s="55">
        <v>31</v>
      </c>
      <c r="AX848" s="55">
        <v>0</v>
      </c>
      <c r="AY848" s="83" t="s">
        <v>1539</v>
      </c>
      <c r="AZ848" s="104">
        <f>_xlfn.IFNA(VLOOKUP(AY848,ACCESSORIES!F:K,6,FALSE),"N/A")</f>
        <v>220.00000000000003</v>
      </c>
      <c r="BA848" s="3" t="s">
        <v>1524</v>
      </c>
      <c r="BB848" s="104">
        <f>_xlfn.IFNA(VLOOKUP(BA848,ACCESSORIES!F:K,6,FALSE),"N/A")</f>
        <v>11</v>
      </c>
      <c r="BC848" s="79">
        <v>46.19</v>
      </c>
      <c r="BD848" s="57">
        <v>20.100000000000001</v>
      </c>
      <c r="BE848" s="57">
        <v>20.100000000000001</v>
      </c>
      <c r="BF848" s="57">
        <v>12.1</v>
      </c>
      <c r="BG848" s="83">
        <v>36</v>
      </c>
      <c r="BH848" s="122" t="s">
        <v>3551</v>
      </c>
      <c r="BI848" s="51" t="s">
        <v>4217</v>
      </c>
      <c r="BJ848" s="83" t="s">
        <v>4233</v>
      </c>
      <c r="BK848" s="83" t="s">
        <v>5847</v>
      </c>
      <c r="BL848" s="83" t="s">
        <v>5863</v>
      </c>
      <c r="BM848" s="83" t="s">
        <v>4272</v>
      </c>
      <c r="BN848" s="83" t="s">
        <v>5864</v>
      </c>
      <c r="BO848" s="83" t="s">
        <v>5151</v>
      </c>
      <c r="BP848" s="83" t="s">
        <v>5681</v>
      </c>
      <c r="BQ848" s="83" t="s">
        <v>5865</v>
      </c>
      <c r="BR848" s="83" t="s">
        <v>4951</v>
      </c>
      <c r="BS848" s="83" t="s">
        <v>4480</v>
      </c>
      <c r="BT848" s="351" t="s">
        <v>4189</v>
      </c>
      <c r="BU848" s="363" t="s">
        <v>4188</v>
      </c>
      <c r="BV848" s="351" t="s">
        <v>4191</v>
      </c>
      <c r="BW848" s="363" t="s">
        <v>4190</v>
      </c>
      <c r="BX848" s="96" t="str">
        <f t="shared" si="141"/>
        <v>MR106 Beadlock, 17x9, -44mm Offset, 5x5, 71.5mm Centerbore, Matte Black, w/ BH-H24125</v>
      </c>
      <c r="BY848" s="83" t="s">
        <v>4044</v>
      </c>
      <c r="BZ848" s="83" t="s">
        <v>4045</v>
      </c>
      <c r="CA848" s="83" t="str">
        <f t="shared" si="145"/>
        <v>RACE (1XX)</v>
      </c>
    </row>
    <row r="849" spans="1:81" s="39" customFormat="1" ht="15" customHeight="1">
      <c r="A849" s="23">
        <f t="shared" si="143"/>
        <v>847</v>
      </c>
      <c r="B849" s="105" t="s">
        <v>84</v>
      </c>
      <c r="C849" s="105" t="s">
        <v>1090</v>
      </c>
      <c r="D849" s="3" t="s">
        <v>1109</v>
      </c>
      <c r="E849" s="94" t="str">
        <f>CONCATENATE(LEFT(D849,5),VLOOKUP(CONCATENATE(N849,"x",O849),'PART NUMBER GUIDE'!$B$9:$C$45,2,FALSE),VLOOKUP(CONCATENATE(P849, V849), 'PART NUMBER GUIDE'!$Q$6:$R$84, 2, FALSE),VLOOKUP(Y849,'PART NUMBER GUIDE'!$J$8:$K$37,2, FALSE),IF(U849="N/A",IF(ABS(S849)&lt;10,"0"&amp;ABS(S849),ABS(S849)),CONCATENATE(LEFT(U849,1),RIGHT(U849,1))), F849, G849)</f>
        <v>MR10679050944B</v>
      </c>
      <c r="F849" s="93" t="s">
        <v>1129</v>
      </c>
      <c r="G849" s="93"/>
      <c r="H849" s="46" t="s">
        <v>955</v>
      </c>
      <c r="I849" s="356">
        <v>42736</v>
      </c>
      <c r="J849" s="87" t="s">
        <v>1265</v>
      </c>
      <c r="K849" s="400">
        <v>599.5</v>
      </c>
      <c r="L849" s="95">
        <f t="shared" si="144"/>
        <v>599.5</v>
      </c>
      <c r="M849" s="402"/>
      <c r="N849" s="3">
        <v>17</v>
      </c>
      <c r="O849" s="8">
        <v>9</v>
      </c>
      <c r="P849" s="105" t="str">
        <f t="shared" si="146"/>
        <v>5x5</v>
      </c>
      <c r="Q849" s="3">
        <v>5</v>
      </c>
      <c r="R849" s="83">
        <v>5</v>
      </c>
      <c r="S849" s="83">
        <v>-44</v>
      </c>
      <c r="T849" s="86">
        <v>3.5</v>
      </c>
      <c r="U849" s="106" t="s">
        <v>85</v>
      </c>
      <c r="V849" s="86">
        <v>71.5</v>
      </c>
      <c r="W849" s="85">
        <v>40.46</v>
      </c>
      <c r="X849" s="52">
        <v>3600</v>
      </c>
      <c r="Y849" s="81" t="s">
        <v>2312</v>
      </c>
      <c r="Z849" s="80" t="s">
        <v>3003</v>
      </c>
      <c r="AA849" s="369" t="str">
        <f t="shared" si="147"/>
        <v>17x9, 5x5, -44 OS</v>
      </c>
      <c r="AB849" s="82" t="s">
        <v>1632</v>
      </c>
      <c r="AC849" s="92">
        <f>_xlfn.IFNA(VLOOKUP(AB849,ACCESSORIES!F:K,6,FALSE),"N/A")</f>
        <v>38.5</v>
      </c>
      <c r="AD849" s="89" t="s">
        <v>1806</v>
      </c>
      <c r="AE849" s="82" t="s">
        <v>1899</v>
      </c>
      <c r="AF849" s="82" t="s">
        <v>85</v>
      </c>
      <c r="AG849" s="2" t="s">
        <v>85</v>
      </c>
      <c r="AH849" s="9" t="str">
        <f>_xlfn.IFNA(VLOOKUP(AG849,ACCESSORIES!F:K,6,FALSE),"N/A")</f>
        <v>N/A</v>
      </c>
      <c r="AI849" s="105" t="s">
        <v>1046</v>
      </c>
      <c r="AJ849" s="83" t="s">
        <v>85</v>
      </c>
      <c r="AK849" s="3" t="s">
        <v>85</v>
      </c>
      <c r="AL849" s="83" t="s">
        <v>85</v>
      </c>
      <c r="AM849" s="83">
        <v>16.2</v>
      </c>
      <c r="AN849" s="83">
        <v>160</v>
      </c>
      <c r="AO849" s="83">
        <v>13</v>
      </c>
      <c r="AP849" s="83">
        <v>26</v>
      </c>
      <c r="AQ849" s="83">
        <v>53</v>
      </c>
      <c r="AR849" s="83">
        <v>83</v>
      </c>
      <c r="AS849" s="83">
        <v>209</v>
      </c>
      <c r="AT849" s="83">
        <v>206</v>
      </c>
      <c r="AU849" s="86">
        <v>71.5</v>
      </c>
      <c r="AV849" s="55">
        <v>31</v>
      </c>
      <c r="AW849" s="55">
        <v>31</v>
      </c>
      <c r="AX849" s="55">
        <v>0</v>
      </c>
      <c r="AY849" s="83" t="s">
        <v>1539</v>
      </c>
      <c r="AZ849" s="104">
        <f>_xlfn.IFNA(VLOOKUP(AY849,ACCESSORIES!F:K,6,FALSE),"N/A")</f>
        <v>220.00000000000003</v>
      </c>
      <c r="BA849" s="3" t="s">
        <v>1524</v>
      </c>
      <c r="BB849" s="104">
        <f>_xlfn.IFNA(VLOOKUP(BA849,ACCESSORIES!F:K,6,FALSE),"N/A")</f>
        <v>11</v>
      </c>
      <c r="BC849" s="79">
        <v>45.75</v>
      </c>
      <c r="BD849" s="57">
        <v>20.100000000000001</v>
      </c>
      <c r="BE849" s="57">
        <v>20.100000000000001</v>
      </c>
      <c r="BF849" s="57">
        <v>12.1</v>
      </c>
      <c r="BG849" s="83">
        <v>36</v>
      </c>
      <c r="BH849" s="122" t="s">
        <v>3551</v>
      </c>
      <c r="BI849" s="51" t="s">
        <v>4217</v>
      </c>
      <c r="BJ849" s="83" t="s">
        <v>4233</v>
      </c>
      <c r="BK849" s="83" t="s">
        <v>5847</v>
      </c>
      <c r="BL849" s="83" t="s">
        <v>5863</v>
      </c>
      <c r="BM849" s="83" t="s">
        <v>4272</v>
      </c>
      <c r="BN849" s="83" t="s">
        <v>5864</v>
      </c>
      <c r="BO849" s="83" t="s">
        <v>5151</v>
      </c>
      <c r="BP849" s="83" t="s">
        <v>5681</v>
      </c>
      <c r="BQ849" s="83" t="s">
        <v>5865</v>
      </c>
      <c r="BR849" s="83" t="s">
        <v>4951</v>
      </c>
      <c r="BS849" s="83" t="s">
        <v>4480</v>
      </c>
      <c r="BT849" s="351" t="s">
        <v>3895</v>
      </c>
      <c r="BU849" s="363" t="s">
        <v>3896</v>
      </c>
      <c r="BV849" s="351" t="s">
        <v>3897</v>
      </c>
      <c r="BW849" s="363" t="s">
        <v>3898</v>
      </c>
      <c r="BX849" s="96" t="str">
        <f t="shared" si="141"/>
        <v>MR106 Beadlock, 17x9, -44mm Offset, 5x5, 71.5mm Centerbore, Method Bronze, w/ BH-H24125</v>
      </c>
      <c r="BY849" s="83" t="s">
        <v>4044</v>
      </c>
      <c r="BZ849" s="83" t="s">
        <v>4045</v>
      </c>
      <c r="CA849" s="83" t="str">
        <f t="shared" si="145"/>
        <v>RACE (1XX)</v>
      </c>
    </row>
    <row r="850" spans="1:81" s="39" customFormat="1" ht="15" customHeight="1">
      <c r="A850" s="23">
        <f t="shared" si="143"/>
        <v>848</v>
      </c>
      <c r="B850" s="105" t="s">
        <v>84</v>
      </c>
      <c r="C850" s="105" t="s">
        <v>1090</v>
      </c>
      <c r="D850" s="3" t="s">
        <v>1109</v>
      </c>
      <c r="E850" s="94" t="str">
        <f>CONCATENATE(LEFT(D850,5),VLOOKUP(CONCATENATE(N850,"x",O850),'PART NUMBER GUIDE'!$B$9:$C$45,2,FALSE),VLOOKUP(CONCATENATE(P850, V850), 'PART NUMBER GUIDE'!$Q$6:$R$84, 2, FALSE),VLOOKUP(Y850,'PART NUMBER GUIDE'!$J$8:$K$37,2, FALSE),IF(U850="N/A",IF(ABS(S850)&lt;10,"0"&amp;ABS(S850),ABS(S850)),CONCATENATE(LEFT(U850,1),RIGHT(U850,1))), F850, G850)</f>
        <v>MR10679050344B</v>
      </c>
      <c r="F850" s="93" t="s">
        <v>1129</v>
      </c>
      <c r="G850" s="93"/>
      <c r="H850" s="81" t="s">
        <v>4761</v>
      </c>
      <c r="I850" s="357">
        <v>44067</v>
      </c>
      <c r="J850" s="87" t="s">
        <v>1265</v>
      </c>
      <c r="K850" s="400">
        <v>599.5</v>
      </c>
      <c r="L850" s="95">
        <f t="shared" si="144"/>
        <v>599.5</v>
      </c>
      <c r="M850" s="402"/>
      <c r="N850" s="3">
        <v>17</v>
      </c>
      <c r="O850" s="8">
        <v>9</v>
      </c>
      <c r="P850" s="105" t="str">
        <f t="shared" si="146"/>
        <v>5x5</v>
      </c>
      <c r="Q850" s="3">
        <v>5</v>
      </c>
      <c r="R850" s="83">
        <v>5</v>
      </c>
      <c r="S850" s="83">
        <v>-44</v>
      </c>
      <c r="T850" s="86">
        <v>3.5</v>
      </c>
      <c r="U850" s="106" t="s">
        <v>85</v>
      </c>
      <c r="V850" s="86">
        <v>71.5</v>
      </c>
      <c r="W850" s="85">
        <v>40.340000000000003</v>
      </c>
      <c r="X850" s="52">
        <v>3600</v>
      </c>
      <c r="Y850" s="48" t="s">
        <v>5824</v>
      </c>
      <c r="Z850" s="80" t="s">
        <v>196</v>
      </c>
      <c r="AA850" s="369" t="str">
        <f t="shared" si="147"/>
        <v>17x9, 5x5, -44 OS</v>
      </c>
      <c r="AB850" s="82" t="s">
        <v>1631</v>
      </c>
      <c r="AC850" s="92">
        <f>_xlfn.IFNA(VLOOKUP(AB850,ACCESSORIES!F:K,6,FALSE),"N/A")</f>
        <v>33</v>
      </c>
      <c r="AD850" s="89" t="s">
        <v>1806</v>
      </c>
      <c r="AE850" s="82" t="s">
        <v>1899</v>
      </c>
      <c r="AF850" s="82" t="s">
        <v>85</v>
      </c>
      <c r="AG850" s="2" t="s">
        <v>85</v>
      </c>
      <c r="AH850" s="9" t="str">
        <f>_xlfn.IFNA(VLOOKUP(AG850,ACCESSORIES!F:K,6,FALSE),"N/A")</f>
        <v>N/A</v>
      </c>
      <c r="AI850" s="105" t="s">
        <v>1046</v>
      </c>
      <c r="AJ850" s="83" t="s">
        <v>85</v>
      </c>
      <c r="AK850" s="3" t="s">
        <v>85</v>
      </c>
      <c r="AL850" s="83" t="s">
        <v>85</v>
      </c>
      <c r="AM850" s="83">
        <v>16.2</v>
      </c>
      <c r="AN850" s="83">
        <v>160</v>
      </c>
      <c r="AO850" s="83">
        <v>13</v>
      </c>
      <c r="AP850" s="83">
        <v>26</v>
      </c>
      <c r="AQ850" s="83">
        <v>53</v>
      </c>
      <c r="AR850" s="83">
        <v>83</v>
      </c>
      <c r="AS850" s="83">
        <v>209</v>
      </c>
      <c r="AT850" s="83">
        <v>206</v>
      </c>
      <c r="AU850" s="86">
        <v>71.5</v>
      </c>
      <c r="AV850" s="55">
        <v>31</v>
      </c>
      <c r="AW850" s="55">
        <v>31</v>
      </c>
      <c r="AX850" s="55">
        <v>0</v>
      </c>
      <c r="AY850" s="83" t="s">
        <v>1537</v>
      </c>
      <c r="AZ850" s="104">
        <f>_xlfn.IFNA(VLOOKUP(AY850,ACCESSORIES!F:K,6,FALSE),"N/A")</f>
        <v>220.00000000000003</v>
      </c>
      <c r="BA850" s="3" t="s">
        <v>1524</v>
      </c>
      <c r="BB850" s="104">
        <f>_xlfn.IFNA(VLOOKUP(BA850,ACCESSORIES!F:K,6,FALSE),"N/A")</f>
        <v>11</v>
      </c>
      <c r="BC850" s="79">
        <v>45.93</v>
      </c>
      <c r="BD850" s="57">
        <v>20.100000000000001</v>
      </c>
      <c r="BE850" s="57">
        <v>20.100000000000001</v>
      </c>
      <c r="BF850" s="57">
        <v>12.1</v>
      </c>
      <c r="BG850" s="83">
        <v>36</v>
      </c>
      <c r="BH850" s="122" t="s">
        <v>3551</v>
      </c>
      <c r="BI850" s="51" t="s">
        <v>4217</v>
      </c>
      <c r="BJ850" s="83" t="s">
        <v>4233</v>
      </c>
      <c r="BK850" s="83" t="s">
        <v>5847</v>
      </c>
      <c r="BL850" s="83" t="s">
        <v>5863</v>
      </c>
      <c r="BM850" s="83" t="s">
        <v>4272</v>
      </c>
      <c r="BN850" s="83" t="s">
        <v>5864</v>
      </c>
      <c r="BO850" s="83" t="s">
        <v>5151</v>
      </c>
      <c r="BP850" s="83" t="s">
        <v>5681</v>
      </c>
      <c r="BQ850" s="83" t="s">
        <v>5865</v>
      </c>
      <c r="BR850" s="83" t="s">
        <v>4951</v>
      </c>
      <c r="BS850" s="83" t="s">
        <v>4480</v>
      </c>
      <c r="BT850" s="351" t="s">
        <v>5289</v>
      </c>
      <c r="BU850" s="363" t="s">
        <v>5288</v>
      </c>
      <c r="BV850" s="351" t="s">
        <v>5291</v>
      </c>
      <c r="BW850" s="363" t="s">
        <v>5290</v>
      </c>
      <c r="BX850" s="96" t="str">
        <f t="shared" si="141"/>
        <v>MR106 Beadlock, 17x9, -44mm Offset, 5x5, 71.5mm Centerbore, Machined - Clear Coat, w/ BH-H24125</v>
      </c>
      <c r="BY850" s="83" t="s">
        <v>4044</v>
      </c>
      <c r="BZ850" s="83" t="s">
        <v>4045</v>
      </c>
      <c r="CA850" s="83" t="str">
        <f t="shared" si="145"/>
        <v>RACE (1XX)</v>
      </c>
      <c r="CC850" s="421"/>
    </row>
    <row r="851" spans="1:81" s="39" customFormat="1" ht="15" customHeight="1">
      <c r="A851" s="23">
        <f t="shared" si="143"/>
        <v>849</v>
      </c>
      <c r="B851" s="105" t="s">
        <v>84</v>
      </c>
      <c r="C851" s="105" t="s">
        <v>1090</v>
      </c>
      <c r="D851" s="3" t="s">
        <v>1109</v>
      </c>
      <c r="E851" s="94" t="str">
        <f>CONCATENATE(LEFT(D851,5),VLOOKUP(CONCATENATE(N851,"x",O851),'PART NUMBER GUIDE'!$B$9:$C$45,2,FALSE),VLOOKUP(CONCATENATE(P851, V851), 'PART NUMBER GUIDE'!$Q$6:$R$84, 2, FALSE),VLOOKUP(Y851,'PART NUMBER GUIDE'!$J$8:$K$37,2, FALSE),IF(U851="N/A",IF(ABS(S851)&lt;10,"0"&amp;ABS(S851),ABS(S851)),CONCATENATE(LEFT(U851,1),RIGHT(U851,1))), F851, G851)</f>
        <v>MR10679060544B</v>
      </c>
      <c r="F851" s="93" t="s">
        <v>1129</v>
      </c>
      <c r="G851" s="93"/>
      <c r="H851" s="91" t="s">
        <v>956</v>
      </c>
      <c r="I851" s="356">
        <v>42736</v>
      </c>
      <c r="J851" s="87" t="s">
        <v>1265</v>
      </c>
      <c r="K851" s="400">
        <v>599.5</v>
      </c>
      <c r="L851" s="95">
        <f t="shared" si="144"/>
        <v>599.5</v>
      </c>
      <c r="M851" s="402"/>
      <c r="N851" s="3">
        <v>17</v>
      </c>
      <c r="O851" s="8">
        <v>9</v>
      </c>
      <c r="P851" s="105" t="str">
        <f t="shared" si="146"/>
        <v>6x5.5</v>
      </c>
      <c r="Q851" s="3">
        <v>6</v>
      </c>
      <c r="R851" s="83">
        <v>5.5</v>
      </c>
      <c r="S851" s="83">
        <v>-44</v>
      </c>
      <c r="T851" s="86">
        <v>3.5</v>
      </c>
      <c r="U851" s="106" t="s">
        <v>85</v>
      </c>
      <c r="V851" s="86">
        <v>108</v>
      </c>
      <c r="W851" s="85">
        <v>40.32</v>
      </c>
      <c r="X851" s="52">
        <v>3600</v>
      </c>
      <c r="Y851" s="91" t="s">
        <v>2309</v>
      </c>
      <c r="Z851" s="81" t="s">
        <v>3002</v>
      </c>
      <c r="AA851" s="369" t="str">
        <f t="shared" si="147"/>
        <v>17x9, 6x5.5, -44 OS</v>
      </c>
      <c r="AB851" s="82" t="s">
        <v>1637</v>
      </c>
      <c r="AC851" s="92">
        <f>_xlfn.IFNA(VLOOKUP(AB851,ACCESSORIES!F:K,6,FALSE),"N/A")</f>
        <v>38.5</v>
      </c>
      <c r="AD851" s="89" t="s">
        <v>1809</v>
      </c>
      <c r="AE851" s="3" t="s">
        <v>1901</v>
      </c>
      <c r="AF851" s="82" t="s">
        <v>85</v>
      </c>
      <c r="AG851" s="2" t="s">
        <v>85</v>
      </c>
      <c r="AH851" s="9" t="str">
        <f>_xlfn.IFNA(VLOOKUP(AG851,ACCESSORIES!F:K,6,FALSE),"N/A")</f>
        <v>N/A</v>
      </c>
      <c r="AI851" s="3" t="s">
        <v>265</v>
      </c>
      <c r="AJ851" s="84" t="s">
        <v>1712</v>
      </c>
      <c r="AK851" s="41">
        <f>VLOOKUP(AJ851,ACCESSORIES!F:K,6,FALSE)</f>
        <v>2.75</v>
      </c>
      <c r="AL851" s="14">
        <v>78.3</v>
      </c>
      <c r="AM851" s="83">
        <v>16.2</v>
      </c>
      <c r="AN851" s="83">
        <v>175</v>
      </c>
      <c r="AO851" s="83">
        <v>3</v>
      </c>
      <c r="AP851" s="83">
        <v>20</v>
      </c>
      <c r="AQ851" s="83">
        <v>53</v>
      </c>
      <c r="AR851" s="83">
        <v>83</v>
      </c>
      <c r="AS851" s="83">
        <v>209</v>
      </c>
      <c r="AT851" s="83">
        <v>206</v>
      </c>
      <c r="AU851" s="86">
        <v>106.25</v>
      </c>
      <c r="AV851" s="55">
        <v>31</v>
      </c>
      <c r="AW851" s="55">
        <v>31</v>
      </c>
      <c r="AX851" s="55">
        <v>0</v>
      </c>
      <c r="AY851" s="83" t="s">
        <v>1539</v>
      </c>
      <c r="AZ851" s="104">
        <f>_xlfn.IFNA(VLOOKUP(AY851,ACCESSORIES!F:K,6,FALSE),"N/A")</f>
        <v>220.00000000000003</v>
      </c>
      <c r="BA851" s="3" t="s">
        <v>1524</v>
      </c>
      <c r="BB851" s="104">
        <f>_xlfn.IFNA(VLOOKUP(BA851,ACCESSORIES!F:K,6,FALSE),"N/A")</f>
        <v>11</v>
      </c>
      <c r="BC851" s="79">
        <v>45.82</v>
      </c>
      <c r="BD851" s="57">
        <v>20.100000000000001</v>
      </c>
      <c r="BE851" s="57">
        <v>20.100000000000001</v>
      </c>
      <c r="BF851" s="57">
        <v>12.1</v>
      </c>
      <c r="BG851" s="83">
        <v>36</v>
      </c>
      <c r="BH851" s="122" t="s">
        <v>3551</v>
      </c>
      <c r="BI851" s="51" t="s">
        <v>4217</v>
      </c>
      <c r="BJ851" s="83" t="s">
        <v>4233</v>
      </c>
      <c r="BK851" s="83" t="s">
        <v>5847</v>
      </c>
      <c r="BL851" s="83" t="s">
        <v>5863</v>
      </c>
      <c r="BM851" s="83" t="s">
        <v>4272</v>
      </c>
      <c r="BN851" s="83" t="s">
        <v>5864</v>
      </c>
      <c r="BO851" s="83" t="s">
        <v>5151</v>
      </c>
      <c r="BP851" s="83" t="s">
        <v>5681</v>
      </c>
      <c r="BQ851" s="83" t="s">
        <v>5865</v>
      </c>
      <c r="BR851" s="83" t="s">
        <v>4951</v>
      </c>
      <c r="BS851" s="83" t="s">
        <v>4480</v>
      </c>
      <c r="BT851" s="351" t="s">
        <v>4189</v>
      </c>
      <c r="BU851" s="363" t="s">
        <v>4188</v>
      </c>
      <c r="BV851" s="351" t="s">
        <v>4191</v>
      </c>
      <c r="BW851" s="363" t="s">
        <v>4190</v>
      </c>
      <c r="BX851" s="96" t="str">
        <f t="shared" si="141"/>
        <v>MR106 Beadlock, 17x9, -44mm Offset, 6x5.5, 108mm Centerbore, Matte Black, w/ BH-H24125</v>
      </c>
      <c r="BY851" s="83" t="s">
        <v>4044</v>
      </c>
      <c r="BZ851" s="83" t="s">
        <v>4045</v>
      </c>
      <c r="CA851" s="83" t="str">
        <f t="shared" si="145"/>
        <v>RACE (1XX)</v>
      </c>
    </row>
    <row r="852" spans="1:81" s="39" customFormat="1" ht="15" customHeight="1">
      <c r="A852" s="23">
        <f t="shared" si="143"/>
        <v>850</v>
      </c>
      <c r="B852" s="105" t="s">
        <v>84</v>
      </c>
      <c r="C852" s="105" t="s">
        <v>1090</v>
      </c>
      <c r="D852" s="3" t="s">
        <v>1109</v>
      </c>
      <c r="E852" s="94" t="str">
        <f>CONCATENATE(LEFT(D852,5),VLOOKUP(CONCATENATE(N852,"x",O852),'PART NUMBER GUIDE'!$B$9:$C$45,2,FALSE),VLOOKUP(CONCATENATE(P852, V852), 'PART NUMBER GUIDE'!$Q$6:$R$84, 2, FALSE),VLOOKUP(Y852,'PART NUMBER GUIDE'!$J$8:$K$37,2, FALSE),IF(U852="N/A",IF(ABS(S852)&lt;10,"0"&amp;ABS(S852),ABS(S852)),CONCATENATE(LEFT(U852,1),RIGHT(U852,1))), F852, G852)</f>
        <v>MR10679060944B</v>
      </c>
      <c r="F852" s="93" t="s">
        <v>1129</v>
      </c>
      <c r="G852" s="93"/>
      <c r="H852" s="91" t="s">
        <v>957</v>
      </c>
      <c r="I852" s="356">
        <v>42736</v>
      </c>
      <c r="J852" s="87" t="s">
        <v>1265</v>
      </c>
      <c r="K852" s="400">
        <v>599.5</v>
      </c>
      <c r="L852" s="95">
        <f t="shared" si="144"/>
        <v>599.5</v>
      </c>
      <c r="M852" s="402"/>
      <c r="N852" s="3">
        <v>17</v>
      </c>
      <c r="O852" s="8">
        <v>9</v>
      </c>
      <c r="P852" s="105" t="str">
        <f t="shared" si="146"/>
        <v>6x5.5</v>
      </c>
      <c r="Q852" s="3">
        <v>6</v>
      </c>
      <c r="R852" s="83">
        <v>5.5</v>
      </c>
      <c r="S852" s="83">
        <v>-44</v>
      </c>
      <c r="T852" s="86">
        <v>3.5</v>
      </c>
      <c r="U852" s="106" t="s">
        <v>85</v>
      </c>
      <c r="V852" s="86">
        <v>108</v>
      </c>
      <c r="W852" s="85">
        <v>40.869999999999997</v>
      </c>
      <c r="X852" s="52">
        <v>3600</v>
      </c>
      <c r="Y852" s="81" t="s">
        <v>2312</v>
      </c>
      <c r="Z852" s="80" t="s">
        <v>3003</v>
      </c>
      <c r="AA852" s="369" t="str">
        <f t="shared" si="147"/>
        <v>17x9, 6x5.5, -44 OS</v>
      </c>
      <c r="AB852" s="82" t="s">
        <v>1637</v>
      </c>
      <c r="AC852" s="92">
        <f>_xlfn.IFNA(VLOOKUP(AB852,ACCESSORIES!F:K,6,FALSE),"N/A")</f>
        <v>38.5</v>
      </c>
      <c r="AD852" s="89" t="s">
        <v>1809</v>
      </c>
      <c r="AE852" s="3" t="s">
        <v>1901</v>
      </c>
      <c r="AF852" s="82" t="s">
        <v>85</v>
      </c>
      <c r="AG852" s="2" t="s">
        <v>85</v>
      </c>
      <c r="AH852" s="9" t="str">
        <f>_xlfn.IFNA(VLOOKUP(AG852,ACCESSORIES!F:K,6,FALSE),"N/A")</f>
        <v>N/A</v>
      </c>
      <c r="AI852" s="3" t="s">
        <v>265</v>
      </c>
      <c r="AJ852" s="84" t="s">
        <v>1712</v>
      </c>
      <c r="AK852" s="41">
        <f>VLOOKUP(AJ852,ACCESSORIES!F:K,6,FALSE)</f>
        <v>2.75</v>
      </c>
      <c r="AL852" s="14">
        <v>78.3</v>
      </c>
      <c r="AM852" s="83">
        <v>16.2</v>
      </c>
      <c r="AN852" s="83">
        <v>175</v>
      </c>
      <c r="AO852" s="83">
        <v>3</v>
      </c>
      <c r="AP852" s="83">
        <v>20</v>
      </c>
      <c r="AQ852" s="83">
        <v>53</v>
      </c>
      <c r="AR852" s="83">
        <v>83</v>
      </c>
      <c r="AS852" s="83">
        <v>209</v>
      </c>
      <c r="AT852" s="83">
        <v>206</v>
      </c>
      <c r="AU852" s="86">
        <v>106.25</v>
      </c>
      <c r="AV852" s="55">
        <v>31</v>
      </c>
      <c r="AW852" s="55">
        <v>31</v>
      </c>
      <c r="AX852" s="55">
        <v>0</v>
      </c>
      <c r="AY852" s="83" t="s">
        <v>1539</v>
      </c>
      <c r="AZ852" s="104">
        <f>_xlfn.IFNA(VLOOKUP(AY852,ACCESSORIES!F:K,6,FALSE),"N/A")</f>
        <v>220.00000000000003</v>
      </c>
      <c r="BA852" s="3" t="s">
        <v>1524</v>
      </c>
      <c r="BB852" s="104">
        <f>_xlfn.IFNA(VLOOKUP(BA852,ACCESSORIES!F:K,6,FALSE),"N/A")</f>
        <v>11</v>
      </c>
      <c r="BC852" s="79">
        <v>45.2</v>
      </c>
      <c r="BD852" s="57">
        <v>20.100000000000001</v>
      </c>
      <c r="BE852" s="57">
        <v>20.100000000000001</v>
      </c>
      <c r="BF852" s="57">
        <v>12.1</v>
      </c>
      <c r="BG852" s="83">
        <v>36</v>
      </c>
      <c r="BH852" s="122" t="s">
        <v>3551</v>
      </c>
      <c r="BI852" s="51" t="s">
        <v>4217</v>
      </c>
      <c r="BJ852" s="83" t="s">
        <v>4233</v>
      </c>
      <c r="BK852" s="83" t="s">
        <v>5847</v>
      </c>
      <c r="BL852" s="83" t="s">
        <v>5863</v>
      </c>
      <c r="BM852" s="83" t="s">
        <v>4272</v>
      </c>
      <c r="BN852" s="83" t="s">
        <v>5864</v>
      </c>
      <c r="BO852" s="83" t="s">
        <v>5151</v>
      </c>
      <c r="BP852" s="83" t="s">
        <v>5681</v>
      </c>
      <c r="BQ852" s="83" t="s">
        <v>5865</v>
      </c>
      <c r="BR852" s="83" t="s">
        <v>4951</v>
      </c>
      <c r="BS852" s="83" t="s">
        <v>4480</v>
      </c>
      <c r="BT852" s="351" t="s">
        <v>3895</v>
      </c>
      <c r="BU852" s="363" t="s">
        <v>3896</v>
      </c>
      <c r="BV852" s="351" t="s">
        <v>3897</v>
      </c>
      <c r="BW852" s="363" t="s">
        <v>3898</v>
      </c>
      <c r="BX852" s="96" t="str">
        <f t="shared" si="141"/>
        <v>MR106 Beadlock, 17x9, -44mm Offset, 6x5.5, 108mm Centerbore, Method Bronze, w/ BH-H24125</v>
      </c>
      <c r="BY852" s="83" t="s">
        <v>4044</v>
      </c>
      <c r="BZ852" s="83" t="s">
        <v>4045</v>
      </c>
      <c r="CA852" s="83" t="str">
        <f t="shared" si="145"/>
        <v>RACE (1XX)</v>
      </c>
    </row>
    <row r="853" spans="1:81" s="39" customFormat="1" ht="15" customHeight="1">
      <c r="A853" s="23">
        <f t="shared" si="143"/>
        <v>851</v>
      </c>
      <c r="B853" s="105" t="s">
        <v>84</v>
      </c>
      <c r="C853" s="105" t="s">
        <v>1090</v>
      </c>
      <c r="D853" s="3" t="s">
        <v>1109</v>
      </c>
      <c r="E853" s="94" t="str">
        <f>CONCATENATE(LEFT(D853,5),VLOOKUP(CONCATENATE(N853,"x",O853),'PART NUMBER GUIDE'!$B$9:$C$45,2,FALSE),VLOOKUP(CONCATENATE(P853, V853), 'PART NUMBER GUIDE'!$Q$6:$R$84, 2, FALSE),VLOOKUP(Y853,'PART NUMBER GUIDE'!$J$8:$K$37,2, FALSE),IF(U853="N/A",IF(ABS(S853)&lt;10,"0"&amp;ABS(S853),ABS(S853)),CONCATENATE(LEFT(U853,1),RIGHT(U853,1))), F853, G853)</f>
        <v>MR10679060344B</v>
      </c>
      <c r="F853" s="93" t="s">
        <v>1129</v>
      </c>
      <c r="G853" s="93"/>
      <c r="H853" s="81" t="s">
        <v>4760</v>
      </c>
      <c r="I853" s="357">
        <v>44067</v>
      </c>
      <c r="J853" s="87" t="s">
        <v>1265</v>
      </c>
      <c r="K853" s="400">
        <v>599.5</v>
      </c>
      <c r="L853" s="95">
        <f t="shared" si="144"/>
        <v>599.5</v>
      </c>
      <c r="M853" s="402"/>
      <c r="N853" s="3">
        <v>17</v>
      </c>
      <c r="O853" s="8">
        <v>9</v>
      </c>
      <c r="P853" s="105" t="str">
        <f t="shared" si="146"/>
        <v>6x5.5</v>
      </c>
      <c r="Q853" s="3">
        <v>6</v>
      </c>
      <c r="R853" s="83">
        <v>5.5</v>
      </c>
      <c r="S853" s="83">
        <v>-44</v>
      </c>
      <c r="T853" s="86">
        <v>3.5</v>
      </c>
      <c r="U853" s="106" t="s">
        <v>85</v>
      </c>
      <c r="V853" s="86">
        <v>108</v>
      </c>
      <c r="W853" s="85">
        <v>39.119999999999997</v>
      </c>
      <c r="X853" s="52">
        <v>3600</v>
      </c>
      <c r="Y853" s="48" t="s">
        <v>5824</v>
      </c>
      <c r="Z853" s="80" t="s">
        <v>196</v>
      </c>
      <c r="AA853" s="369" t="str">
        <f t="shared" si="147"/>
        <v>17x9, 6x5.5, -44 OS</v>
      </c>
      <c r="AB853" s="82" t="s">
        <v>1636</v>
      </c>
      <c r="AC853" s="92">
        <f>_xlfn.IFNA(VLOOKUP(AB853,ACCESSORIES!F:K,6,FALSE),"N/A")</f>
        <v>33</v>
      </c>
      <c r="AD853" s="89" t="s">
        <v>1809</v>
      </c>
      <c r="AE853" s="3" t="s">
        <v>1901</v>
      </c>
      <c r="AF853" s="82" t="s">
        <v>85</v>
      </c>
      <c r="AG853" s="2" t="s">
        <v>85</v>
      </c>
      <c r="AH853" s="9" t="str">
        <f>_xlfn.IFNA(VLOOKUP(AG853,ACCESSORIES!F:K,6,FALSE),"N/A")</f>
        <v>N/A</v>
      </c>
      <c r="AI853" s="3" t="s">
        <v>265</v>
      </c>
      <c r="AJ853" s="84" t="s">
        <v>1712</v>
      </c>
      <c r="AK853" s="41">
        <f>VLOOKUP(AJ853,ACCESSORIES!F:K,6,FALSE)</f>
        <v>2.75</v>
      </c>
      <c r="AL853" s="14">
        <v>78.3</v>
      </c>
      <c r="AM853" s="83">
        <v>16.2</v>
      </c>
      <c r="AN853" s="83">
        <v>175</v>
      </c>
      <c r="AO853" s="83">
        <v>3</v>
      </c>
      <c r="AP853" s="83">
        <v>20</v>
      </c>
      <c r="AQ853" s="83">
        <v>53</v>
      </c>
      <c r="AR853" s="83">
        <v>83</v>
      </c>
      <c r="AS853" s="83">
        <v>209</v>
      </c>
      <c r="AT853" s="83">
        <v>206</v>
      </c>
      <c r="AU853" s="86">
        <v>106.25</v>
      </c>
      <c r="AV853" s="55">
        <v>31</v>
      </c>
      <c r="AW853" s="55">
        <v>31</v>
      </c>
      <c r="AX853" s="55">
        <v>0</v>
      </c>
      <c r="AY853" s="83" t="s">
        <v>1537</v>
      </c>
      <c r="AZ853" s="104">
        <f>_xlfn.IFNA(VLOOKUP(AY853,ACCESSORIES!F:K,6,FALSE),"N/A")</f>
        <v>220.00000000000003</v>
      </c>
      <c r="BA853" s="3" t="s">
        <v>1524</v>
      </c>
      <c r="BB853" s="104">
        <f>_xlfn.IFNA(VLOOKUP(BA853,ACCESSORIES!F:K,6,FALSE),"N/A")</f>
        <v>11</v>
      </c>
      <c r="BC853" s="79">
        <v>44.46</v>
      </c>
      <c r="BD853" s="57">
        <v>20.100000000000001</v>
      </c>
      <c r="BE853" s="57">
        <v>20.100000000000001</v>
      </c>
      <c r="BF853" s="57">
        <v>12.1</v>
      </c>
      <c r="BG853" s="83">
        <v>36</v>
      </c>
      <c r="BH853" s="122" t="s">
        <v>3551</v>
      </c>
      <c r="BI853" s="51" t="s">
        <v>4217</v>
      </c>
      <c r="BJ853" s="83" t="s">
        <v>4233</v>
      </c>
      <c r="BK853" s="83" t="s">
        <v>5847</v>
      </c>
      <c r="BL853" s="83" t="s">
        <v>5863</v>
      </c>
      <c r="BM853" s="83" t="s">
        <v>4272</v>
      </c>
      <c r="BN853" s="83" t="s">
        <v>5864</v>
      </c>
      <c r="BO853" s="83" t="s">
        <v>5151</v>
      </c>
      <c r="BP853" s="83" t="s">
        <v>5681</v>
      </c>
      <c r="BQ853" s="83" t="s">
        <v>5865</v>
      </c>
      <c r="BR853" s="83" t="s">
        <v>4951</v>
      </c>
      <c r="BS853" s="83" t="s">
        <v>4480</v>
      </c>
      <c r="BT853" s="351" t="s">
        <v>5289</v>
      </c>
      <c r="BU853" s="363" t="s">
        <v>5288</v>
      </c>
      <c r="BV853" s="351" t="s">
        <v>5291</v>
      </c>
      <c r="BW853" s="363" t="s">
        <v>5290</v>
      </c>
      <c r="BX853" s="96" t="str">
        <f t="shared" si="141"/>
        <v>MR106 Beadlock, 17x9, -44mm Offset, 6x5.5, 108mm Centerbore, Machined - Clear Coat, w/ BH-H24125</v>
      </c>
      <c r="BY853" s="83" t="s">
        <v>4044</v>
      </c>
      <c r="BZ853" s="83" t="s">
        <v>4045</v>
      </c>
      <c r="CA853" s="83" t="str">
        <f t="shared" si="145"/>
        <v>RACE (1XX)</v>
      </c>
      <c r="CC853" s="421"/>
    </row>
    <row r="854" spans="1:81" s="39" customFormat="1" ht="15" customHeight="1">
      <c r="A854" s="23">
        <f t="shared" si="143"/>
        <v>852</v>
      </c>
      <c r="B854" s="105" t="s">
        <v>84</v>
      </c>
      <c r="C854" s="105" t="s">
        <v>1090</v>
      </c>
      <c r="D854" s="3" t="s">
        <v>1109</v>
      </c>
      <c r="E854" s="94" t="str">
        <f>CONCATENATE(LEFT(D854,5),VLOOKUP(CONCATENATE(N854,"x",O854),'PART NUMBER GUIDE'!$B$9:$C$45,2,FALSE),VLOOKUP(CONCATENATE(P854, V854), 'PART NUMBER GUIDE'!$Q$6:$R$84, 2, FALSE),VLOOKUP(Y854,'PART NUMBER GUIDE'!$J$8:$K$37,2, FALSE),IF(U854="N/A",IF(ABS(S854)&lt;10,"0"&amp;ABS(S854),ABS(S854)),CONCATENATE(LEFT(U854,1),RIGHT(U854,1))), F854, G854)</f>
        <v>MR10679080344B</v>
      </c>
      <c r="F854" s="93" t="s">
        <v>1129</v>
      </c>
      <c r="G854" s="93"/>
      <c r="H854" s="81" t="s">
        <v>4759</v>
      </c>
      <c r="I854" s="357">
        <v>44067</v>
      </c>
      <c r="J854" s="87" t="s">
        <v>1265</v>
      </c>
      <c r="K854" s="400">
        <v>599.5</v>
      </c>
      <c r="L854" s="95">
        <f t="shared" si="144"/>
        <v>599.5</v>
      </c>
      <c r="M854" s="402"/>
      <c r="N854" s="3">
        <v>17</v>
      </c>
      <c r="O854" s="8">
        <v>9</v>
      </c>
      <c r="P854" s="105" t="str">
        <f t="shared" si="146"/>
        <v>8x6.5</v>
      </c>
      <c r="Q854" s="3">
        <v>8</v>
      </c>
      <c r="R854" s="83">
        <v>6.5</v>
      </c>
      <c r="S854" s="83">
        <v>-44</v>
      </c>
      <c r="T854" s="86">
        <v>3.5</v>
      </c>
      <c r="U854" s="106" t="s">
        <v>85</v>
      </c>
      <c r="V854" s="17">
        <v>130.81</v>
      </c>
      <c r="W854" s="85">
        <v>39.29</v>
      </c>
      <c r="X854" s="52">
        <v>3600</v>
      </c>
      <c r="Y854" s="48" t="s">
        <v>5824</v>
      </c>
      <c r="Z854" s="80" t="s">
        <v>196</v>
      </c>
      <c r="AA854" s="369" t="str">
        <f t="shared" si="147"/>
        <v>17x9, 8x6.5, -44 OS</v>
      </c>
      <c r="AB854" s="82" t="s">
        <v>1605</v>
      </c>
      <c r="AC854" s="92">
        <f>_xlfn.IFNA(VLOOKUP(AB854,ACCESSORIES!F:K,6,FALSE),"N/A")</f>
        <v>33</v>
      </c>
      <c r="AD854" s="89" t="s">
        <v>85</v>
      </c>
      <c r="AE854" s="89" t="s">
        <v>85</v>
      </c>
      <c r="AF854" s="3" t="s">
        <v>3020</v>
      </c>
      <c r="AG854" s="2" t="s">
        <v>85</v>
      </c>
      <c r="AH854" s="9" t="str">
        <f>_xlfn.IFNA(VLOOKUP(AG854,ACCESSORIES!F:K,6,FALSE),"N/A")</f>
        <v>N/A</v>
      </c>
      <c r="AI854" s="83" t="s">
        <v>265</v>
      </c>
      <c r="AJ854" s="83" t="s">
        <v>85</v>
      </c>
      <c r="AK854" s="3" t="s">
        <v>85</v>
      </c>
      <c r="AL854" s="83" t="s">
        <v>85</v>
      </c>
      <c r="AM854" s="83">
        <v>16.2</v>
      </c>
      <c r="AN854" s="83">
        <v>200</v>
      </c>
      <c r="AO854" s="83">
        <v>3</v>
      </c>
      <c r="AP854" s="83">
        <v>3</v>
      </c>
      <c r="AQ854" s="83">
        <v>51</v>
      </c>
      <c r="AR854" s="83">
        <v>83</v>
      </c>
      <c r="AS854" s="83">
        <v>209</v>
      </c>
      <c r="AT854" s="83">
        <v>204</v>
      </c>
      <c r="AU854" s="86">
        <v>126</v>
      </c>
      <c r="AV854" s="55">
        <v>89</v>
      </c>
      <c r="AW854" s="55">
        <v>89</v>
      </c>
      <c r="AX854" s="55">
        <v>0</v>
      </c>
      <c r="AY854" s="83" t="s">
        <v>1537</v>
      </c>
      <c r="AZ854" s="104">
        <f>_xlfn.IFNA(VLOOKUP(AY854,ACCESSORIES!F:K,6,FALSE),"N/A")</f>
        <v>220.00000000000003</v>
      </c>
      <c r="BA854" s="3" t="s">
        <v>3008</v>
      </c>
      <c r="BB854" s="104">
        <f>_xlfn.IFNA(VLOOKUP(BA854,ACCESSORIES!F:K,6,FALSE),"N/A")</f>
        <v>11</v>
      </c>
      <c r="BC854" s="79">
        <v>44.42</v>
      </c>
      <c r="BD854" s="57">
        <v>20.100000000000001</v>
      </c>
      <c r="BE854" s="57">
        <v>20.100000000000001</v>
      </c>
      <c r="BF854" s="57">
        <v>12.1</v>
      </c>
      <c r="BG854" s="83">
        <v>36</v>
      </c>
      <c r="BH854" s="122" t="s">
        <v>3551</v>
      </c>
      <c r="BI854" s="51" t="s">
        <v>4217</v>
      </c>
      <c r="BJ854" s="83" t="s">
        <v>4233</v>
      </c>
      <c r="BK854" s="83" t="s">
        <v>5847</v>
      </c>
      <c r="BL854" s="83" t="s">
        <v>5863</v>
      </c>
      <c r="BM854" s="83" t="s">
        <v>4272</v>
      </c>
      <c r="BN854" s="83" t="s">
        <v>5864</v>
      </c>
      <c r="BO854" s="83" t="s">
        <v>5151</v>
      </c>
      <c r="BP854" s="83" t="s">
        <v>5681</v>
      </c>
      <c r="BQ854" s="83" t="s">
        <v>5865</v>
      </c>
      <c r="BR854" s="83" t="s">
        <v>4951</v>
      </c>
      <c r="BS854" s="83" t="s">
        <v>4480</v>
      </c>
      <c r="BT854" s="351" t="s">
        <v>5289</v>
      </c>
      <c r="BU854" s="363" t="s">
        <v>5288</v>
      </c>
      <c r="BV854" s="351" t="s">
        <v>5291</v>
      </c>
      <c r="BW854" s="363" t="s">
        <v>5290</v>
      </c>
      <c r="BX854" s="96" t="str">
        <f t="shared" si="141"/>
        <v>MR106 Beadlock, 17x9, -44mm Offset, 8x6.5, 130.81mm Centerbore, Machined - Clear Coat, w/ BH-H36125</v>
      </c>
      <c r="BY854" s="83" t="s">
        <v>4044</v>
      </c>
      <c r="BZ854" s="83" t="s">
        <v>4045</v>
      </c>
      <c r="CA854" s="83" t="str">
        <f t="shared" si="145"/>
        <v>RACE (1XX)</v>
      </c>
      <c r="CC854" s="421"/>
    </row>
    <row r="855" spans="1:81" s="39" customFormat="1" ht="15" customHeight="1">
      <c r="A855" s="23">
        <f t="shared" si="143"/>
        <v>853</v>
      </c>
      <c r="B855" s="105" t="s">
        <v>84</v>
      </c>
      <c r="C855" s="105" t="s">
        <v>1090</v>
      </c>
      <c r="D855" s="3" t="s">
        <v>1109</v>
      </c>
      <c r="E855" s="94" t="str">
        <f>CONCATENATE(LEFT(D855,5),VLOOKUP(CONCATENATE(N855,"x",O855),'PART NUMBER GUIDE'!$B$9:$C$45,2,FALSE),VLOOKUP(CONCATENATE(P855, V855), 'PART NUMBER GUIDE'!$Q$6:$R$84, 2, FALSE),VLOOKUP(Y855,'PART NUMBER GUIDE'!$J$8:$K$37,2, FALSE),IF(U855="N/A",IF(ABS(S855)&lt;10,"0"&amp;ABS(S855),ABS(S855)),CONCATENATE(LEFT(U855,1),RIGHT(U855,1))), F855, G855)</f>
        <v>MR10679080544B</v>
      </c>
      <c r="F855" s="93" t="s">
        <v>1129</v>
      </c>
      <c r="G855" s="93"/>
      <c r="H855" s="81" t="s">
        <v>4758</v>
      </c>
      <c r="I855" s="357">
        <v>44067</v>
      </c>
      <c r="J855" s="87" t="s">
        <v>1265</v>
      </c>
      <c r="K855" s="400">
        <v>599.5</v>
      </c>
      <c r="L855" s="95">
        <f t="shared" si="144"/>
        <v>599.5</v>
      </c>
      <c r="M855" s="402"/>
      <c r="N855" s="3">
        <v>17</v>
      </c>
      <c r="O855" s="8">
        <v>9</v>
      </c>
      <c r="P855" s="105" t="str">
        <f t="shared" si="146"/>
        <v>8x6.5</v>
      </c>
      <c r="Q855" s="3">
        <v>8</v>
      </c>
      <c r="R855" s="83">
        <v>6.5</v>
      </c>
      <c r="S855" s="83">
        <v>-44</v>
      </c>
      <c r="T855" s="86">
        <v>3.5</v>
      </c>
      <c r="U855" s="106" t="s">
        <v>85</v>
      </c>
      <c r="V855" s="17">
        <v>130.81</v>
      </c>
      <c r="W855" s="85">
        <v>40.200000000000003</v>
      </c>
      <c r="X855" s="52">
        <v>3600</v>
      </c>
      <c r="Y855" s="91" t="s">
        <v>2309</v>
      </c>
      <c r="Z855" s="81" t="s">
        <v>3002</v>
      </c>
      <c r="AA855" s="369" t="str">
        <f t="shared" si="147"/>
        <v>17x9, 8x6.5, -44 OS</v>
      </c>
      <c r="AB855" s="82" t="s">
        <v>1606</v>
      </c>
      <c r="AC855" s="92">
        <f>_xlfn.IFNA(VLOOKUP(AB855,ACCESSORIES!F:K,6,FALSE),"N/A")</f>
        <v>33</v>
      </c>
      <c r="AD855" s="89" t="s">
        <v>85</v>
      </c>
      <c r="AE855" s="89" t="s">
        <v>85</v>
      </c>
      <c r="AF855" s="3" t="s">
        <v>3020</v>
      </c>
      <c r="AG855" s="2" t="s">
        <v>85</v>
      </c>
      <c r="AH855" s="9" t="str">
        <f>_xlfn.IFNA(VLOOKUP(AG855,ACCESSORIES!F:K,6,FALSE),"N/A")</f>
        <v>N/A</v>
      </c>
      <c r="AI855" s="83" t="s">
        <v>265</v>
      </c>
      <c r="AJ855" s="83" t="s">
        <v>85</v>
      </c>
      <c r="AK855" s="3" t="s">
        <v>85</v>
      </c>
      <c r="AL855" s="83" t="s">
        <v>85</v>
      </c>
      <c r="AM855" s="83">
        <v>16.2</v>
      </c>
      <c r="AN855" s="83">
        <v>200</v>
      </c>
      <c r="AO855" s="83">
        <v>3</v>
      </c>
      <c r="AP855" s="83">
        <v>3</v>
      </c>
      <c r="AQ855" s="83">
        <v>51</v>
      </c>
      <c r="AR855" s="83">
        <v>83</v>
      </c>
      <c r="AS855" s="83">
        <v>209</v>
      </c>
      <c r="AT855" s="83">
        <v>204</v>
      </c>
      <c r="AU855" s="86">
        <v>126</v>
      </c>
      <c r="AV855" s="55">
        <v>89</v>
      </c>
      <c r="AW855" s="55">
        <v>89</v>
      </c>
      <c r="AX855" s="55">
        <v>0</v>
      </c>
      <c r="AY855" s="83" t="s">
        <v>1539</v>
      </c>
      <c r="AZ855" s="104">
        <f>_xlfn.IFNA(VLOOKUP(AY855,ACCESSORIES!F:K,6,FALSE),"N/A")</f>
        <v>220.00000000000003</v>
      </c>
      <c r="BA855" s="3" t="s">
        <v>3008</v>
      </c>
      <c r="BB855" s="104">
        <f>_xlfn.IFNA(VLOOKUP(BA855,ACCESSORIES!F:K,6,FALSE),"N/A")</f>
        <v>11</v>
      </c>
      <c r="BC855" s="79">
        <v>45.6</v>
      </c>
      <c r="BD855" s="57">
        <v>20.100000000000001</v>
      </c>
      <c r="BE855" s="57">
        <v>20.100000000000001</v>
      </c>
      <c r="BF855" s="57">
        <v>12.1</v>
      </c>
      <c r="BG855" s="83">
        <v>36</v>
      </c>
      <c r="BH855" s="122" t="s">
        <v>3551</v>
      </c>
      <c r="BI855" s="51" t="s">
        <v>4217</v>
      </c>
      <c r="BJ855" s="83" t="s">
        <v>4233</v>
      </c>
      <c r="BK855" s="83" t="s">
        <v>5847</v>
      </c>
      <c r="BL855" s="83" t="s">
        <v>5863</v>
      </c>
      <c r="BM855" s="83" t="s">
        <v>4272</v>
      </c>
      <c r="BN855" s="83" t="s">
        <v>5864</v>
      </c>
      <c r="BO855" s="83" t="s">
        <v>5151</v>
      </c>
      <c r="BP855" s="83" t="s">
        <v>5681</v>
      </c>
      <c r="BQ855" s="83" t="s">
        <v>5865</v>
      </c>
      <c r="BR855" s="83" t="s">
        <v>4951</v>
      </c>
      <c r="BS855" s="83" t="s">
        <v>4480</v>
      </c>
      <c r="BT855" s="351"/>
      <c r="BU855" s="363"/>
      <c r="BV855" s="351"/>
      <c r="BW855" s="363"/>
      <c r="BX855" s="96" t="str">
        <f t="shared" si="141"/>
        <v>MR106 Beadlock, 17x9, -44mm Offset, 8x6.5, 130.81mm Centerbore, Matte Black, w/ BH-H36125</v>
      </c>
      <c r="BY855" s="83" t="s">
        <v>4044</v>
      </c>
      <c r="BZ855" s="83" t="s">
        <v>4045</v>
      </c>
      <c r="CA855" s="83" t="str">
        <f t="shared" si="145"/>
        <v>RACE (1XX)</v>
      </c>
      <c r="CC855" s="421"/>
    </row>
    <row r="856" spans="1:81" s="39" customFormat="1" ht="15" customHeight="1">
      <c r="A856" s="23">
        <f t="shared" si="143"/>
        <v>854</v>
      </c>
      <c r="B856" s="105" t="s">
        <v>84</v>
      </c>
      <c r="C856" s="105" t="s">
        <v>1090</v>
      </c>
      <c r="D856" s="3" t="s">
        <v>1109</v>
      </c>
      <c r="E856" s="94" t="str">
        <f>CONCATENATE(LEFT(D856,5),VLOOKUP(CONCATENATE(N856,"x",O856),'PART NUMBER GUIDE'!$B$9:$C$45,2,FALSE),VLOOKUP(CONCATENATE(P856, V856), 'PART NUMBER GUIDE'!$Q$6:$R$84, 2, FALSE),VLOOKUP(Y856,'PART NUMBER GUIDE'!$J$8:$K$37,2, FALSE),IF(U856="N/A",IF(ABS(S856)&lt;10,"0"&amp;ABS(S856),ABS(S856)),CONCATENATE(LEFT(U856,1),RIGHT(U856,1))), F856, G856)</f>
        <v>MR10679080944B</v>
      </c>
      <c r="F856" s="93" t="s">
        <v>1129</v>
      </c>
      <c r="G856" s="93"/>
      <c r="H856" s="81" t="s">
        <v>4757</v>
      </c>
      <c r="I856" s="357">
        <v>44067</v>
      </c>
      <c r="J856" s="87" t="s">
        <v>1265</v>
      </c>
      <c r="K856" s="400">
        <v>599.5</v>
      </c>
      <c r="L856" s="95">
        <f t="shared" si="144"/>
        <v>599.5</v>
      </c>
      <c r="M856" s="402"/>
      <c r="N856" s="3">
        <v>17</v>
      </c>
      <c r="O856" s="8">
        <v>9</v>
      </c>
      <c r="P856" s="105" t="str">
        <f t="shared" si="146"/>
        <v>8x6.5</v>
      </c>
      <c r="Q856" s="3">
        <v>8</v>
      </c>
      <c r="R856" s="83">
        <v>6.5</v>
      </c>
      <c r="S856" s="83">
        <v>-44</v>
      </c>
      <c r="T856" s="86">
        <v>3.5</v>
      </c>
      <c r="U856" s="106" t="s">
        <v>85</v>
      </c>
      <c r="V856" s="17">
        <v>130.81</v>
      </c>
      <c r="W856" s="85">
        <v>39.799999999999997</v>
      </c>
      <c r="X856" s="52">
        <v>3600</v>
      </c>
      <c r="Y856" s="81" t="s">
        <v>2312</v>
      </c>
      <c r="Z856" s="80" t="s">
        <v>3003</v>
      </c>
      <c r="AA856" s="369" t="str">
        <f t="shared" si="147"/>
        <v>17x9, 8x6.5, -44 OS</v>
      </c>
      <c r="AB856" s="82" t="s">
        <v>1606</v>
      </c>
      <c r="AC856" s="92">
        <f>_xlfn.IFNA(VLOOKUP(AB856,ACCESSORIES!F:K,6,FALSE),"N/A")</f>
        <v>33</v>
      </c>
      <c r="AD856" s="89" t="s">
        <v>85</v>
      </c>
      <c r="AE856" s="89" t="s">
        <v>85</v>
      </c>
      <c r="AF856" s="3" t="s">
        <v>3020</v>
      </c>
      <c r="AG856" s="2" t="s">
        <v>85</v>
      </c>
      <c r="AH856" s="9" t="str">
        <f>_xlfn.IFNA(VLOOKUP(AG856,ACCESSORIES!F:K,6,FALSE),"N/A")</f>
        <v>N/A</v>
      </c>
      <c r="AI856" s="83" t="s">
        <v>265</v>
      </c>
      <c r="AJ856" s="83" t="s">
        <v>85</v>
      </c>
      <c r="AK856" s="3" t="s">
        <v>85</v>
      </c>
      <c r="AL856" s="83" t="s">
        <v>85</v>
      </c>
      <c r="AM856" s="83">
        <v>16.2</v>
      </c>
      <c r="AN856" s="83">
        <v>200</v>
      </c>
      <c r="AO856" s="83">
        <v>3</v>
      </c>
      <c r="AP856" s="83">
        <v>3</v>
      </c>
      <c r="AQ856" s="83">
        <v>51</v>
      </c>
      <c r="AR856" s="83">
        <v>83</v>
      </c>
      <c r="AS856" s="83">
        <v>209</v>
      </c>
      <c r="AT856" s="83">
        <v>204</v>
      </c>
      <c r="AU856" s="86">
        <v>126</v>
      </c>
      <c r="AV856" s="55">
        <v>89</v>
      </c>
      <c r="AW856" s="55">
        <v>89</v>
      </c>
      <c r="AX856" s="55">
        <v>0</v>
      </c>
      <c r="AY856" s="83" t="s">
        <v>1539</v>
      </c>
      <c r="AZ856" s="104">
        <f>_xlfn.IFNA(VLOOKUP(AY856,ACCESSORIES!F:K,6,FALSE),"N/A")</f>
        <v>220.00000000000003</v>
      </c>
      <c r="BA856" s="3" t="s">
        <v>3008</v>
      </c>
      <c r="BB856" s="104">
        <f>_xlfn.IFNA(VLOOKUP(BA856,ACCESSORIES!F:K,6,FALSE),"N/A")</f>
        <v>11</v>
      </c>
      <c r="BC856" s="79">
        <v>45.27</v>
      </c>
      <c r="BD856" s="57">
        <v>20.100000000000001</v>
      </c>
      <c r="BE856" s="57">
        <v>20.100000000000001</v>
      </c>
      <c r="BF856" s="57">
        <v>12.1</v>
      </c>
      <c r="BG856" s="83">
        <v>36</v>
      </c>
      <c r="BH856" s="122" t="s">
        <v>3551</v>
      </c>
      <c r="BI856" s="51" t="s">
        <v>4217</v>
      </c>
      <c r="BJ856" s="83" t="s">
        <v>4233</v>
      </c>
      <c r="BK856" s="83" t="s">
        <v>5847</v>
      </c>
      <c r="BL856" s="83" t="s">
        <v>5863</v>
      </c>
      <c r="BM856" s="83" t="s">
        <v>4272</v>
      </c>
      <c r="BN856" s="83" t="s">
        <v>5864</v>
      </c>
      <c r="BO856" s="83" t="s">
        <v>5151</v>
      </c>
      <c r="BP856" s="83" t="s">
        <v>5681</v>
      </c>
      <c r="BQ856" s="83" t="s">
        <v>5865</v>
      </c>
      <c r="BR856" s="83" t="s">
        <v>4951</v>
      </c>
      <c r="BS856" s="83" t="s">
        <v>4480</v>
      </c>
      <c r="BT856" s="351"/>
      <c r="BU856" s="363"/>
      <c r="BV856" s="351"/>
      <c r="BW856" s="363"/>
      <c r="BX856" s="96" t="str">
        <f t="shared" si="141"/>
        <v>MR106 Beadlock, 17x9, -44mm Offset, 8x6.5, 130.81mm Centerbore, Method Bronze, w/ BH-H36125</v>
      </c>
      <c r="BY856" s="83" t="s">
        <v>4044</v>
      </c>
      <c r="BZ856" s="83" t="s">
        <v>4045</v>
      </c>
      <c r="CA856" s="83" t="str">
        <f t="shared" si="145"/>
        <v>RACE (1XX)</v>
      </c>
      <c r="CC856" s="421"/>
    </row>
    <row r="857" spans="1:81" s="39" customFormat="1" ht="15" customHeight="1">
      <c r="A857" s="23">
        <f t="shared" si="143"/>
        <v>855</v>
      </c>
      <c r="B857" s="105" t="s">
        <v>84</v>
      </c>
      <c r="C857" s="105" t="s">
        <v>1090</v>
      </c>
      <c r="D857" s="3" t="s">
        <v>4268</v>
      </c>
      <c r="E857" s="94" t="str">
        <f>CONCATENATE(LEFT(D857,5),VLOOKUP(CONCATENATE(N857,"x",O857),'PART NUMBER GUIDE'!$B$9:$C$45,2,FALSE),VLOOKUP(CONCATENATE(P857, V857), 'PART NUMBER GUIDE'!$Q$6:$R$84, 2, FALSE),VLOOKUP(Y857,'PART NUMBER GUIDE'!$J$8:$K$37,2, FALSE),IF(U857="N/A",IF(ABS(S857)&lt;10,"0"&amp;ABS(S857),ABS(S857)),CONCATENATE(LEFT(U857,1),RIGHT(U857,1))), F857, G857)</f>
        <v>MR10767060825</v>
      </c>
      <c r="F857" s="93"/>
      <c r="G857" s="93"/>
      <c r="H857" s="80" t="s">
        <v>3537</v>
      </c>
      <c r="I857" s="357">
        <v>43714</v>
      </c>
      <c r="J857" s="87" t="s">
        <v>1265</v>
      </c>
      <c r="K857" s="400">
        <v>409</v>
      </c>
      <c r="L857" s="95">
        <f t="shared" si="144"/>
        <v>409</v>
      </c>
      <c r="M857" s="402"/>
      <c r="N857" s="3">
        <v>16</v>
      </c>
      <c r="O857" s="8">
        <v>7</v>
      </c>
      <c r="P857" s="105" t="str">
        <f t="shared" si="146"/>
        <v>6x5.5</v>
      </c>
      <c r="Q857" s="83">
        <v>6</v>
      </c>
      <c r="R857" s="3">
        <v>5.5</v>
      </c>
      <c r="S857" s="3">
        <v>25</v>
      </c>
      <c r="T857" s="17">
        <v>5.2</v>
      </c>
      <c r="U857" s="106" t="s">
        <v>85</v>
      </c>
      <c r="V857" s="17">
        <v>106.25</v>
      </c>
      <c r="W857" s="8">
        <v>31.5</v>
      </c>
      <c r="X857" s="52">
        <v>4000</v>
      </c>
      <c r="Y857" s="81" t="s">
        <v>2661</v>
      </c>
      <c r="Z857" s="81" t="s">
        <v>3007</v>
      </c>
      <c r="AA857" s="369" t="str">
        <f t="shared" si="147"/>
        <v>16x7, 6x5.5, 25 OS</v>
      </c>
      <c r="AB857" s="3" t="s">
        <v>85</v>
      </c>
      <c r="AC857" s="92" t="str">
        <f>_xlfn.IFNA(VLOOKUP(AB857,ACCESSORIES!F:K,6,FALSE),"N/A")</f>
        <v>N/A</v>
      </c>
      <c r="AD857" s="89" t="s">
        <v>85</v>
      </c>
      <c r="AE857" s="3" t="s">
        <v>85</v>
      </c>
      <c r="AF857" s="82" t="s">
        <v>85</v>
      </c>
      <c r="AG857" s="2" t="s">
        <v>85</v>
      </c>
      <c r="AH857" s="9" t="str">
        <f>_xlfn.IFNA(VLOOKUP(AG857,ACCESSORIES!F:K,6,FALSE),"N/A")</f>
        <v>N/A</v>
      </c>
      <c r="AI857" s="83" t="s">
        <v>265</v>
      </c>
      <c r="AJ857" s="83" t="s">
        <v>85</v>
      </c>
      <c r="AK857" s="3" t="s">
        <v>85</v>
      </c>
      <c r="AL857" s="83" t="s">
        <v>85</v>
      </c>
      <c r="AM857" s="83">
        <v>19</v>
      </c>
      <c r="AN857" s="83">
        <v>175</v>
      </c>
      <c r="AO857" s="83">
        <v>3</v>
      </c>
      <c r="AP857" s="83">
        <v>50</v>
      </c>
      <c r="AQ857" s="83">
        <v>58</v>
      </c>
      <c r="AR857" s="83">
        <v>55</v>
      </c>
      <c r="AS857" s="83">
        <v>191</v>
      </c>
      <c r="AT857" s="83">
        <v>182</v>
      </c>
      <c r="AU857" s="86" t="s">
        <v>85</v>
      </c>
      <c r="AV857" s="55" t="s">
        <v>85</v>
      </c>
      <c r="AW857" s="55" t="s">
        <v>85</v>
      </c>
      <c r="AX857" s="55">
        <v>0</v>
      </c>
      <c r="AY857" s="3" t="s">
        <v>85</v>
      </c>
      <c r="AZ857" s="104" t="str">
        <f>_xlfn.IFNA(VLOOKUP(AY857,ACCESSORIES!F:K,6,FALSE),"N/A")</f>
        <v>N/A</v>
      </c>
      <c r="BA857" s="3" t="s">
        <v>85</v>
      </c>
      <c r="BB857" s="104" t="str">
        <f>_xlfn.IFNA(VLOOKUP(BA857,ACCESSORIES!F:K,6,FALSE),"N/A")</f>
        <v>N/A</v>
      </c>
      <c r="BC857" s="79">
        <v>35</v>
      </c>
      <c r="BD857" s="57">
        <v>18.600000000000001</v>
      </c>
      <c r="BE857" s="57">
        <v>18.600000000000001</v>
      </c>
      <c r="BF857" s="57">
        <v>9.1</v>
      </c>
      <c r="BG857" s="3">
        <v>36</v>
      </c>
      <c r="BH857" s="122" t="s">
        <v>3551</v>
      </c>
      <c r="BI857" s="51" t="s">
        <v>4217</v>
      </c>
      <c r="BJ857" s="47" t="s">
        <v>5302</v>
      </c>
      <c r="BK857" s="47" t="s">
        <v>4271</v>
      </c>
      <c r="BL857" s="47" t="s">
        <v>5855</v>
      </c>
      <c r="BM857" s="47" t="s">
        <v>2887</v>
      </c>
      <c r="BN857" s="47" t="s">
        <v>4272</v>
      </c>
      <c r="BO857" s="83" t="s">
        <v>4273</v>
      </c>
      <c r="BP857" s="83"/>
      <c r="BQ857" s="83"/>
      <c r="BR857" s="83"/>
      <c r="BS857" s="83"/>
      <c r="BT857" s="396"/>
      <c r="BU857" s="363"/>
      <c r="BV857" s="396"/>
      <c r="BW857" s="363"/>
      <c r="BX857" s="96" t="str">
        <f t="shared" si="141"/>
        <v>MR107, 16x7, +25mm Offset, 6x5.5, 106.25mm Centerbore, Gloss Titanium</v>
      </c>
      <c r="BY857" s="83" t="s">
        <v>4044</v>
      </c>
      <c r="BZ857" s="83" t="s">
        <v>4045</v>
      </c>
      <c r="CA857" s="83" t="str">
        <f t="shared" si="145"/>
        <v>RACE (1XX)</v>
      </c>
    </row>
    <row r="858" spans="1:81" s="39" customFormat="1" ht="15" customHeight="1">
      <c r="A858" s="23">
        <f t="shared" si="143"/>
        <v>856</v>
      </c>
      <c r="B858" s="105" t="s">
        <v>84</v>
      </c>
      <c r="C858" s="105" t="s">
        <v>1090</v>
      </c>
      <c r="D858" s="3" t="s">
        <v>4268</v>
      </c>
      <c r="E858" s="94" t="str">
        <f>CONCATENATE(LEFT(D858,5),VLOOKUP(CONCATENATE(N858,"x",O858),'PART NUMBER GUIDE'!$B$9:$C$45,2,FALSE),VLOOKUP(CONCATENATE(P858, V858), 'PART NUMBER GUIDE'!$Q$6:$R$84, 2, FALSE),VLOOKUP(Y858,'PART NUMBER GUIDE'!$J$8:$K$37,2, FALSE),IF(U858="N/A",IF(ABS(S858)&lt;10,"0"&amp;ABS(S858),ABS(S858)),CONCATENATE(LEFT(U858,1),RIGHT(U858,1))), F858, G858)</f>
        <v>MR10767090845</v>
      </c>
      <c r="F858" s="93"/>
      <c r="G858" s="93"/>
      <c r="H858" s="80" t="s">
        <v>3381</v>
      </c>
      <c r="I858" s="357">
        <v>43654</v>
      </c>
      <c r="J858" s="87" t="s">
        <v>1265</v>
      </c>
      <c r="K858" s="400">
        <v>409</v>
      </c>
      <c r="L858" s="95">
        <f t="shared" si="144"/>
        <v>409</v>
      </c>
      <c r="M858" s="402"/>
      <c r="N858" s="3">
        <v>16</v>
      </c>
      <c r="O858" s="8">
        <v>7</v>
      </c>
      <c r="P858" s="105" t="str">
        <f t="shared" si="146"/>
        <v>6x5.5</v>
      </c>
      <c r="Q858" s="83">
        <v>6</v>
      </c>
      <c r="R858" s="3">
        <v>5.5</v>
      </c>
      <c r="S858" s="3">
        <v>45</v>
      </c>
      <c r="T858" s="17">
        <v>5.9</v>
      </c>
      <c r="U858" s="106" t="s">
        <v>85</v>
      </c>
      <c r="V858" s="17">
        <v>102</v>
      </c>
      <c r="W858" s="8">
        <v>28.7</v>
      </c>
      <c r="X858" s="52">
        <v>4000</v>
      </c>
      <c r="Y858" s="81" t="s">
        <v>2661</v>
      </c>
      <c r="Z858" s="81" t="s">
        <v>3007</v>
      </c>
      <c r="AA858" s="369" t="str">
        <f t="shared" si="147"/>
        <v>16x7, 6x5.5, 45 OS</v>
      </c>
      <c r="AB858" s="3" t="s">
        <v>85</v>
      </c>
      <c r="AC858" s="92" t="str">
        <f>_xlfn.IFNA(VLOOKUP(AB858,ACCESSORIES!F:K,6,FALSE),"N/A")</f>
        <v>N/A</v>
      </c>
      <c r="AD858" s="89" t="s">
        <v>85</v>
      </c>
      <c r="AE858" s="3" t="s">
        <v>85</v>
      </c>
      <c r="AF858" s="82" t="s">
        <v>85</v>
      </c>
      <c r="AG858" s="2" t="s">
        <v>85</v>
      </c>
      <c r="AH858" s="9" t="str">
        <f>_xlfn.IFNA(VLOOKUP(AG858,ACCESSORIES!F:K,6,FALSE),"N/A")</f>
        <v>N/A</v>
      </c>
      <c r="AI858" s="83" t="s">
        <v>265</v>
      </c>
      <c r="AJ858" s="83" t="s">
        <v>85</v>
      </c>
      <c r="AK858" s="3" t="s">
        <v>85</v>
      </c>
      <c r="AL858" s="83" t="s">
        <v>85</v>
      </c>
      <c r="AM858" s="83">
        <v>19</v>
      </c>
      <c r="AN858" s="83">
        <v>175</v>
      </c>
      <c r="AO858" s="83">
        <v>12</v>
      </c>
      <c r="AP858" s="83">
        <v>35</v>
      </c>
      <c r="AQ858" s="83">
        <v>38</v>
      </c>
      <c r="AR858" s="83">
        <v>35</v>
      </c>
      <c r="AS858" s="83">
        <v>191</v>
      </c>
      <c r="AT858" s="83">
        <v>182</v>
      </c>
      <c r="AU858" s="86" t="s">
        <v>85</v>
      </c>
      <c r="AV858" s="55" t="s">
        <v>85</v>
      </c>
      <c r="AW858" s="55" t="s">
        <v>85</v>
      </c>
      <c r="AX858" s="55">
        <v>0</v>
      </c>
      <c r="AY858" s="3" t="s">
        <v>85</v>
      </c>
      <c r="AZ858" s="104" t="str">
        <f>_xlfn.IFNA(VLOOKUP(AY858,ACCESSORIES!F:K,6,FALSE),"N/A")</f>
        <v>N/A</v>
      </c>
      <c r="BA858" s="3" t="s">
        <v>85</v>
      </c>
      <c r="BB858" s="104" t="str">
        <f>_xlfn.IFNA(VLOOKUP(BA858,ACCESSORIES!F:K,6,FALSE),"N/A")</f>
        <v>N/A</v>
      </c>
      <c r="BC858" s="79">
        <v>32.200000000000003</v>
      </c>
      <c r="BD858" s="57">
        <v>18.600000000000001</v>
      </c>
      <c r="BE858" s="57">
        <v>18.600000000000001</v>
      </c>
      <c r="BF858" s="57">
        <v>9.1</v>
      </c>
      <c r="BG858" s="3">
        <v>36</v>
      </c>
      <c r="BH858" s="122" t="s">
        <v>3551</v>
      </c>
      <c r="BI858" s="51" t="s">
        <v>4217</v>
      </c>
      <c r="BJ858" s="47" t="s">
        <v>5302</v>
      </c>
      <c r="BK858" s="47" t="s">
        <v>4271</v>
      </c>
      <c r="BL858" s="47" t="s">
        <v>5855</v>
      </c>
      <c r="BM858" s="47" t="s">
        <v>2887</v>
      </c>
      <c r="BN858" s="47" t="s">
        <v>4272</v>
      </c>
      <c r="BO858" s="83" t="s">
        <v>4273</v>
      </c>
      <c r="BP858" s="83"/>
      <c r="BQ858" s="83"/>
      <c r="BR858" s="83"/>
      <c r="BS858" s="83"/>
      <c r="BT858" s="396"/>
      <c r="BU858" s="363"/>
      <c r="BV858" s="396"/>
      <c r="BW858" s="363"/>
      <c r="BX858" s="96" t="str">
        <f t="shared" si="141"/>
        <v>MR107, 16x7, +45mm Offset, 6x5.5, 102mm Centerbore, Gloss Titanium</v>
      </c>
      <c r="BY858" s="83" t="s">
        <v>4044</v>
      </c>
      <c r="BZ858" s="83" t="s">
        <v>4045</v>
      </c>
      <c r="CA858" s="83" t="str">
        <f t="shared" si="145"/>
        <v>RACE (1XX)</v>
      </c>
    </row>
    <row r="859" spans="1:81" s="39" customFormat="1" ht="15" customHeight="1">
      <c r="A859" s="23">
        <f t="shared" si="143"/>
        <v>857</v>
      </c>
      <c r="B859" s="105" t="s">
        <v>84</v>
      </c>
      <c r="C859" s="105" t="s">
        <v>1090</v>
      </c>
      <c r="D859" s="3" t="s">
        <v>4268</v>
      </c>
      <c r="E859" s="94" t="str">
        <f>CONCATENATE(LEFT(D859,5),VLOOKUP(CONCATENATE(N859,"x",O859),'PART NUMBER GUIDE'!$B$9:$C$45,2,FALSE),VLOOKUP(CONCATENATE(P859, V859), 'PART NUMBER GUIDE'!$Q$6:$R$84, 2, FALSE),VLOOKUP(Y859,'PART NUMBER GUIDE'!$J$8:$K$37,2, FALSE),IF(U859="N/A",IF(ABS(S859)&lt;10,"0"&amp;ABS(S859),ABS(S859)),CONCATENATE(LEFT(U859,1),RIGHT(U859,1))), F859, G859)</f>
        <v>MR10767059825</v>
      </c>
      <c r="F859" s="93"/>
      <c r="G859" s="93"/>
      <c r="H859" s="80" t="s">
        <v>3382</v>
      </c>
      <c r="I859" s="357">
        <v>43654</v>
      </c>
      <c r="J859" s="87" t="s">
        <v>1266</v>
      </c>
      <c r="K859" s="400">
        <v>409</v>
      </c>
      <c r="L859" s="95">
        <f t="shared" si="144"/>
        <v>409</v>
      </c>
      <c r="M859" s="402"/>
      <c r="N859" s="3">
        <v>16</v>
      </c>
      <c r="O859" s="8">
        <v>7</v>
      </c>
      <c r="P859" s="105" t="str">
        <f t="shared" si="146"/>
        <v>5x6.5</v>
      </c>
      <c r="Q859" s="83">
        <v>5</v>
      </c>
      <c r="R859" s="3">
        <v>6.5</v>
      </c>
      <c r="S859" s="3">
        <v>25</v>
      </c>
      <c r="T859" s="17">
        <v>5.2</v>
      </c>
      <c r="U859" s="106" t="s">
        <v>85</v>
      </c>
      <c r="V859" s="17">
        <v>114.2</v>
      </c>
      <c r="W859" s="8">
        <v>31.5</v>
      </c>
      <c r="X859" s="52">
        <v>4000</v>
      </c>
      <c r="Y859" s="81" t="s">
        <v>2661</v>
      </c>
      <c r="Z859" s="81" t="s">
        <v>3007</v>
      </c>
      <c r="AA859" s="369" t="str">
        <f t="shared" si="147"/>
        <v>16x7, 5x6.5, 25 OS</v>
      </c>
      <c r="AB859" s="3" t="s">
        <v>85</v>
      </c>
      <c r="AC859" s="92" t="str">
        <f>_xlfn.IFNA(VLOOKUP(AB859,ACCESSORIES!F:K,6,FALSE),"N/A")</f>
        <v>N/A</v>
      </c>
      <c r="AD859" s="89" t="s">
        <v>85</v>
      </c>
      <c r="AE859" s="3" t="s">
        <v>85</v>
      </c>
      <c r="AF859" s="82" t="s">
        <v>85</v>
      </c>
      <c r="AG859" s="2" t="s">
        <v>85</v>
      </c>
      <c r="AH859" s="9" t="str">
        <f>_xlfn.IFNA(VLOOKUP(AG859,ACCESSORIES!F:K,6,FALSE),"N/A")</f>
        <v>N/A</v>
      </c>
      <c r="AI859" s="83" t="s">
        <v>265</v>
      </c>
      <c r="AJ859" s="83" t="s">
        <v>85</v>
      </c>
      <c r="AK859" s="3" t="s">
        <v>85</v>
      </c>
      <c r="AL859" s="83" t="s">
        <v>85</v>
      </c>
      <c r="AM859" s="83">
        <v>20</v>
      </c>
      <c r="AN859" s="83">
        <v>198</v>
      </c>
      <c r="AO859" s="83">
        <v>3</v>
      </c>
      <c r="AP859" s="83">
        <v>3</v>
      </c>
      <c r="AQ859" s="83">
        <v>54</v>
      </c>
      <c r="AR859" s="83">
        <v>56</v>
      </c>
      <c r="AS859" s="83">
        <v>191</v>
      </c>
      <c r="AT859" s="83">
        <v>184</v>
      </c>
      <c r="AU859" s="86" t="s">
        <v>85</v>
      </c>
      <c r="AV859" s="55" t="s">
        <v>85</v>
      </c>
      <c r="AW859" s="55" t="s">
        <v>85</v>
      </c>
      <c r="AX859" s="55">
        <v>0</v>
      </c>
      <c r="AY859" s="3" t="s">
        <v>85</v>
      </c>
      <c r="AZ859" s="104" t="str">
        <f>_xlfn.IFNA(VLOOKUP(AY859,ACCESSORIES!F:K,6,FALSE),"N/A")</f>
        <v>N/A</v>
      </c>
      <c r="BA859" s="3" t="s">
        <v>85</v>
      </c>
      <c r="BB859" s="104" t="str">
        <f>_xlfn.IFNA(VLOOKUP(BA859,ACCESSORIES!F:K,6,FALSE),"N/A")</f>
        <v>N/A</v>
      </c>
      <c r="BC859" s="79">
        <v>35</v>
      </c>
      <c r="BD859" s="57">
        <v>18.600000000000001</v>
      </c>
      <c r="BE859" s="57">
        <v>18.600000000000001</v>
      </c>
      <c r="BF859" s="57">
        <v>9.1</v>
      </c>
      <c r="BG859" s="3">
        <v>36</v>
      </c>
      <c r="BH859" s="122" t="s">
        <v>3551</v>
      </c>
      <c r="BI859" s="51" t="s">
        <v>4217</v>
      </c>
      <c r="BJ859" s="47" t="s">
        <v>5302</v>
      </c>
      <c r="BK859" s="47" t="s">
        <v>4271</v>
      </c>
      <c r="BL859" s="47" t="s">
        <v>5855</v>
      </c>
      <c r="BM859" s="47" t="s">
        <v>2887</v>
      </c>
      <c r="BN859" s="47" t="s">
        <v>4272</v>
      </c>
      <c r="BO859" s="83" t="s">
        <v>4273</v>
      </c>
      <c r="BP859" s="83"/>
      <c r="BQ859" s="83"/>
      <c r="BR859" s="83"/>
      <c r="BS859" s="83"/>
      <c r="BT859" s="396"/>
      <c r="BU859" s="363"/>
      <c r="BV859" s="396"/>
      <c r="BW859" s="363"/>
      <c r="BX859" s="96" t="str">
        <f t="shared" si="141"/>
        <v>MR107, 16x7, +25mm Offset, 5x6.5, 114.2mm Centerbore, Gloss Titanium</v>
      </c>
      <c r="BY859" s="83" t="s">
        <v>4044</v>
      </c>
      <c r="BZ859" s="83" t="s">
        <v>4045</v>
      </c>
      <c r="CA859" s="83" t="str">
        <f t="shared" si="145"/>
        <v>RACE (1XX)</v>
      </c>
    </row>
    <row r="860" spans="1:81" s="39" customFormat="1" ht="15" customHeight="1">
      <c r="A860" s="23">
        <f t="shared" si="143"/>
        <v>858</v>
      </c>
      <c r="B860" s="105" t="s">
        <v>84</v>
      </c>
      <c r="C860" s="105" t="s">
        <v>1090</v>
      </c>
      <c r="D860" s="3" t="s">
        <v>4268</v>
      </c>
      <c r="E860" s="94" t="str">
        <f>CONCATENATE(LEFT(D860,5),VLOOKUP(CONCATENATE(N860,"x",O860),'PART NUMBER GUIDE'!$B$9:$C$45,2,FALSE),VLOOKUP(CONCATENATE(P860, V860), 'PART NUMBER GUIDE'!$Q$6:$R$84, 2, FALSE),VLOOKUP(Y860,'PART NUMBER GUIDE'!$J$8:$K$37,2, FALSE),IF(U860="N/A",IF(ABS(S860)&lt;10,"0"&amp;ABS(S860),ABS(S860)),CONCATENATE(LEFT(U860,1),RIGHT(U860,1))), F860, G860)</f>
        <v>MR10767058830</v>
      </c>
      <c r="F860" s="93"/>
      <c r="G860" s="93"/>
      <c r="H860" s="80" t="s">
        <v>3383</v>
      </c>
      <c r="I860" s="357">
        <v>43654</v>
      </c>
      <c r="J860" s="87" t="s">
        <v>1266</v>
      </c>
      <c r="K860" s="400">
        <v>409</v>
      </c>
      <c r="L860" s="95">
        <f t="shared" si="144"/>
        <v>409</v>
      </c>
      <c r="M860" s="402"/>
      <c r="N860" s="3">
        <v>16</v>
      </c>
      <c r="O860" s="8">
        <v>7</v>
      </c>
      <c r="P860" s="105" t="str">
        <f t="shared" si="146"/>
        <v>5x150</v>
      </c>
      <c r="Q860" s="83">
        <v>5</v>
      </c>
      <c r="R860" s="3">
        <v>150</v>
      </c>
      <c r="S860" s="3">
        <v>30</v>
      </c>
      <c r="T860" s="17">
        <v>5.3</v>
      </c>
      <c r="U860" s="106" t="s">
        <v>85</v>
      </c>
      <c r="V860" s="17">
        <v>110.1</v>
      </c>
      <c r="W860" s="8">
        <v>31</v>
      </c>
      <c r="X860" s="52">
        <v>4000</v>
      </c>
      <c r="Y860" s="81" t="s">
        <v>2661</v>
      </c>
      <c r="Z860" s="81" t="s">
        <v>3007</v>
      </c>
      <c r="AA860" s="369" t="str">
        <f t="shared" si="147"/>
        <v>16x7, 5x150, 30 OS</v>
      </c>
      <c r="AB860" s="3" t="s">
        <v>85</v>
      </c>
      <c r="AC860" s="92" t="str">
        <f>_xlfn.IFNA(VLOOKUP(AB860,ACCESSORIES!F:K,6,FALSE),"N/A")</f>
        <v>N/A</v>
      </c>
      <c r="AD860" s="89" t="s">
        <v>85</v>
      </c>
      <c r="AE860" s="3" t="s">
        <v>85</v>
      </c>
      <c r="AF860" s="82" t="s">
        <v>85</v>
      </c>
      <c r="AG860" s="2" t="s">
        <v>85</v>
      </c>
      <c r="AH860" s="9" t="str">
        <f>_xlfn.IFNA(VLOOKUP(AG860,ACCESSORIES!F:K,6,FALSE),"N/A")</f>
        <v>N/A</v>
      </c>
      <c r="AI860" s="83" t="s">
        <v>265</v>
      </c>
      <c r="AJ860" s="83" t="s">
        <v>85</v>
      </c>
      <c r="AK860" s="3" t="s">
        <v>85</v>
      </c>
      <c r="AL860" s="83" t="s">
        <v>85</v>
      </c>
      <c r="AM860" s="83">
        <v>19</v>
      </c>
      <c r="AN860" s="83">
        <v>178</v>
      </c>
      <c r="AO860" s="83">
        <v>3</v>
      </c>
      <c r="AP860" s="83">
        <v>32</v>
      </c>
      <c r="AQ860" s="83">
        <v>54</v>
      </c>
      <c r="AR860" s="83">
        <v>56</v>
      </c>
      <c r="AS860" s="83">
        <v>191</v>
      </c>
      <c r="AT860" s="83">
        <v>184</v>
      </c>
      <c r="AU860" s="86" t="s">
        <v>85</v>
      </c>
      <c r="AV860" s="55" t="s">
        <v>85</v>
      </c>
      <c r="AW860" s="55" t="s">
        <v>85</v>
      </c>
      <c r="AX860" s="55">
        <v>0</v>
      </c>
      <c r="AY860" s="3" t="s">
        <v>85</v>
      </c>
      <c r="AZ860" s="104" t="str">
        <f>_xlfn.IFNA(VLOOKUP(AY860,ACCESSORIES!F:K,6,FALSE),"N/A")</f>
        <v>N/A</v>
      </c>
      <c r="BA860" s="3" t="s">
        <v>85</v>
      </c>
      <c r="BB860" s="104" t="str">
        <f>_xlfn.IFNA(VLOOKUP(BA860,ACCESSORIES!F:K,6,FALSE),"N/A")</f>
        <v>N/A</v>
      </c>
      <c r="BC860" s="79">
        <v>34.5</v>
      </c>
      <c r="BD860" s="57">
        <v>18.600000000000001</v>
      </c>
      <c r="BE860" s="57">
        <v>18.600000000000001</v>
      </c>
      <c r="BF860" s="57">
        <v>9.1</v>
      </c>
      <c r="BG860" s="3">
        <v>36</v>
      </c>
      <c r="BH860" s="122" t="s">
        <v>3551</v>
      </c>
      <c r="BI860" s="51" t="s">
        <v>4217</v>
      </c>
      <c r="BJ860" s="47" t="s">
        <v>5302</v>
      </c>
      <c r="BK860" s="47" t="s">
        <v>4271</v>
      </c>
      <c r="BL860" s="47" t="s">
        <v>5855</v>
      </c>
      <c r="BM860" s="47" t="s">
        <v>2887</v>
      </c>
      <c r="BN860" s="47" t="s">
        <v>4272</v>
      </c>
      <c r="BO860" s="83" t="s">
        <v>4273</v>
      </c>
      <c r="BP860" s="83"/>
      <c r="BQ860" s="83"/>
      <c r="BR860" s="83"/>
      <c r="BS860" s="83"/>
      <c r="BT860" s="396"/>
      <c r="BU860" s="363"/>
      <c r="BV860" s="396"/>
      <c r="BW860" s="363"/>
      <c r="BX860" s="96" t="str">
        <f t="shared" si="141"/>
        <v>MR107, 16x7, +30mm Offset, 5x150, 110.1mm Centerbore, Gloss Titanium</v>
      </c>
      <c r="BY860" s="83" t="s">
        <v>4044</v>
      </c>
      <c r="BZ860" s="83" t="s">
        <v>4045</v>
      </c>
      <c r="CA860" s="83" t="str">
        <f t="shared" si="145"/>
        <v>RACE (1XX)</v>
      </c>
    </row>
    <row r="861" spans="1:81" s="39" customFormat="1" ht="15" customHeight="1">
      <c r="A861" s="23">
        <f t="shared" si="143"/>
        <v>859</v>
      </c>
      <c r="B861" s="105" t="s">
        <v>84</v>
      </c>
      <c r="C861" s="105" t="s">
        <v>1090</v>
      </c>
      <c r="D861" s="3" t="s">
        <v>4268</v>
      </c>
      <c r="E861" s="94" t="str">
        <f>CONCATENATE(LEFT(D861,5),VLOOKUP(CONCATENATE(N861,"x",O861),'PART NUMBER GUIDE'!$B$9:$C$45,2,FALSE),VLOOKUP(CONCATENATE(P861, V861), 'PART NUMBER GUIDE'!$Q$6:$R$84, 2, FALSE),VLOOKUP(Y861,'PART NUMBER GUIDE'!$J$8:$K$37,2, FALSE),IF(U861="N/A",IF(ABS(S861)&lt;10,"0"&amp;ABS(S861),ABS(S861)),CONCATENATE(LEFT(U861,1),RIGHT(U861,1))), F861, G861)</f>
        <v>MR10767052845</v>
      </c>
      <c r="F861" s="93"/>
      <c r="G861" s="93"/>
      <c r="H861" s="80" t="s">
        <v>3384</v>
      </c>
      <c r="I861" s="357">
        <v>43654</v>
      </c>
      <c r="J861" s="87" t="s">
        <v>1266</v>
      </c>
      <c r="K861" s="400">
        <v>409</v>
      </c>
      <c r="L861" s="95">
        <f t="shared" si="144"/>
        <v>409</v>
      </c>
      <c r="M861" s="402"/>
      <c r="N861" s="3">
        <v>16</v>
      </c>
      <c r="O861" s="8">
        <v>7</v>
      </c>
      <c r="P861" s="105" t="str">
        <f t="shared" si="146"/>
        <v>5x120</v>
      </c>
      <c r="Q861" s="83">
        <v>5</v>
      </c>
      <c r="R861" s="3">
        <v>120</v>
      </c>
      <c r="S861" s="3">
        <v>45</v>
      </c>
      <c r="T861" s="17">
        <v>5.9</v>
      </c>
      <c r="U861" s="106" t="s">
        <v>85</v>
      </c>
      <c r="V861" s="17">
        <v>72.599999999999994</v>
      </c>
      <c r="W861" s="8">
        <v>28.7</v>
      </c>
      <c r="X861" s="52">
        <v>4000</v>
      </c>
      <c r="Y861" s="81" t="s">
        <v>2661</v>
      </c>
      <c r="Z861" s="81" t="s">
        <v>3007</v>
      </c>
      <c r="AA861" s="369" t="str">
        <f t="shared" si="147"/>
        <v>16x7, 5x120, 45 OS</v>
      </c>
      <c r="AB861" s="3" t="s">
        <v>85</v>
      </c>
      <c r="AC861" s="92" t="str">
        <f>_xlfn.IFNA(VLOOKUP(AB861,ACCESSORIES!F:K,6,FALSE),"N/A")</f>
        <v>N/A</v>
      </c>
      <c r="AD861" s="89" t="s">
        <v>85</v>
      </c>
      <c r="AE861" s="3" t="s">
        <v>85</v>
      </c>
      <c r="AF861" s="82" t="s">
        <v>85</v>
      </c>
      <c r="AG861" s="2" t="s">
        <v>85</v>
      </c>
      <c r="AH861" s="9" t="str">
        <f>_xlfn.IFNA(VLOOKUP(AG861,ACCESSORIES!F:K,6,FALSE),"N/A")</f>
        <v>N/A</v>
      </c>
      <c r="AI861" s="83" t="s">
        <v>265</v>
      </c>
      <c r="AJ861" s="83" t="s">
        <v>85</v>
      </c>
      <c r="AK861" s="3" t="s">
        <v>85</v>
      </c>
      <c r="AL861" s="83" t="s">
        <v>85</v>
      </c>
      <c r="AM861" s="83">
        <v>19</v>
      </c>
      <c r="AN861" s="83">
        <v>158</v>
      </c>
      <c r="AO861" s="83">
        <v>17</v>
      </c>
      <c r="AP861" s="83">
        <v>32</v>
      </c>
      <c r="AQ861" s="83">
        <v>38</v>
      </c>
      <c r="AR861" s="83">
        <v>35</v>
      </c>
      <c r="AS861" s="83">
        <v>191</v>
      </c>
      <c r="AT861" s="83">
        <v>182</v>
      </c>
      <c r="AU861" s="86" t="s">
        <v>85</v>
      </c>
      <c r="AV861" s="55" t="s">
        <v>85</v>
      </c>
      <c r="AW861" s="55" t="s">
        <v>85</v>
      </c>
      <c r="AX861" s="55">
        <v>0</v>
      </c>
      <c r="AY861" s="3" t="s">
        <v>85</v>
      </c>
      <c r="AZ861" s="104" t="str">
        <f>_xlfn.IFNA(VLOOKUP(AY861,ACCESSORIES!F:K,6,FALSE),"N/A")</f>
        <v>N/A</v>
      </c>
      <c r="BA861" s="3" t="s">
        <v>85</v>
      </c>
      <c r="BB861" s="104" t="str">
        <f>_xlfn.IFNA(VLOOKUP(BA861,ACCESSORIES!F:K,6,FALSE),"N/A")</f>
        <v>N/A</v>
      </c>
      <c r="BC861" s="79">
        <v>32.200000000000003</v>
      </c>
      <c r="BD861" s="57">
        <v>18.600000000000001</v>
      </c>
      <c r="BE861" s="57">
        <v>18.600000000000001</v>
      </c>
      <c r="BF861" s="57">
        <v>9.1</v>
      </c>
      <c r="BG861" s="3">
        <v>36</v>
      </c>
      <c r="BH861" s="122" t="s">
        <v>3551</v>
      </c>
      <c r="BI861" s="51" t="s">
        <v>4217</v>
      </c>
      <c r="BJ861" s="47" t="s">
        <v>5302</v>
      </c>
      <c r="BK861" s="47" t="s">
        <v>4271</v>
      </c>
      <c r="BL861" s="47" t="s">
        <v>5855</v>
      </c>
      <c r="BM861" s="47" t="s">
        <v>2887</v>
      </c>
      <c r="BN861" s="47" t="s">
        <v>4272</v>
      </c>
      <c r="BO861" s="83" t="s">
        <v>4273</v>
      </c>
      <c r="BP861" s="83"/>
      <c r="BQ861" s="83"/>
      <c r="BR861" s="83"/>
      <c r="BS861" s="83"/>
      <c r="BT861" s="396"/>
      <c r="BU861" s="363"/>
      <c r="BV861" s="396"/>
      <c r="BW861" s="363"/>
      <c r="BX861" s="96" t="str">
        <f t="shared" si="141"/>
        <v>MR107, 16x7, +45mm Offset, 5x120, 72.6mm Centerbore, Gloss Titanium</v>
      </c>
      <c r="BY861" s="83" t="s">
        <v>4044</v>
      </c>
      <c r="BZ861" s="83" t="s">
        <v>4045</v>
      </c>
      <c r="CA861" s="83" t="str">
        <f t="shared" si="145"/>
        <v>RACE (1XX)</v>
      </c>
    </row>
    <row r="862" spans="1:81" s="39" customFormat="1" ht="15" customHeight="1">
      <c r="A862" s="23">
        <f t="shared" si="143"/>
        <v>860</v>
      </c>
      <c r="B862" s="105" t="s">
        <v>84</v>
      </c>
      <c r="C862" s="105" t="s">
        <v>1090</v>
      </c>
      <c r="D862" s="3" t="s">
        <v>5221</v>
      </c>
      <c r="E862" s="94" t="str">
        <f>CONCATENATE(LEFT(D862,5),VLOOKUP(CONCATENATE(N862,"x",O862),'PART NUMBER GUIDE'!$B$9:$C$45,2,FALSE),VLOOKUP(CONCATENATE(P862, V862), 'PART NUMBER GUIDE'!$Q$6:$R$84, 2, FALSE),VLOOKUP(Y862,'PART NUMBER GUIDE'!$J$8:$K$37,2, FALSE),IF(U862="N/A",IF(ABS(S862)&lt;10,"0"&amp;ABS(S862),ABS(S862)),CONCATENATE(LEFT(U862,1),RIGHT(U862,1))), F862, G862)</f>
        <v>MR10879050544B</v>
      </c>
      <c r="F862" s="93" t="s">
        <v>1129</v>
      </c>
      <c r="G862" s="93"/>
      <c r="H862" s="80" t="s">
        <v>5231</v>
      </c>
      <c r="I862" s="356">
        <v>44253</v>
      </c>
      <c r="J862" s="87" t="s">
        <v>1265</v>
      </c>
      <c r="K862" s="400">
        <v>620</v>
      </c>
      <c r="L862" s="95">
        <f t="shared" si="144"/>
        <v>620</v>
      </c>
      <c r="M862" s="402"/>
      <c r="N862" s="3">
        <v>17</v>
      </c>
      <c r="O862" s="8">
        <v>9</v>
      </c>
      <c r="P862" s="105" t="str">
        <f t="shared" si="146"/>
        <v>5x5</v>
      </c>
      <c r="Q862" s="83">
        <v>5</v>
      </c>
      <c r="R862" s="3">
        <v>5</v>
      </c>
      <c r="S862" s="3">
        <v>-44</v>
      </c>
      <c r="T862" s="86">
        <v>3.5</v>
      </c>
      <c r="U862" s="106" t="s">
        <v>85</v>
      </c>
      <c r="V862" s="17">
        <v>71.5</v>
      </c>
      <c r="W862" s="85">
        <v>38.619999999999997</v>
      </c>
      <c r="X862" s="52">
        <v>4000</v>
      </c>
      <c r="Y862" s="81" t="s">
        <v>2309</v>
      </c>
      <c r="Z862" s="81" t="s">
        <v>3002</v>
      </c>
      <c r="AA862" s="369" t="str">
        <f t="shared" si="147"/>
        <v>17x9, 5x5, -44 OS</v>
      </c>
      <c r="AB862" s="3" t="s">
        <v>1644</v>
      </c>
      <c r="AC862" s="92">
        <f>_xlfn.IFNA(VLOOKUP(AB862,ACCESSORIES!F:K,6,FALSE),"N/A")</f>
        <v>22</v>
      </c>
      <c r="AD862" s="89" t="s">
        <v>85</v>
      </c>
      <c r="AE862" s="3" t="s">
        <v>85</v>
      </c>
      <c r="AF862" s="82" t="s">
        <v>85</v>
      </c>
      <c r="AG862" s="2" t="s">
        <v>85</v>
      </c>
      <c r="AH862" s="9" t="str">
        <f>_xlfn.IFNA(VLOOKUP(AG862,ACCESSORIES!F:K,6,FALSE),"N/A")</f>
        <v>N/A</v>
      </c>
      <c r="AI862" s="83" t="s">
        <v>265</v>
      </c>
      <c r="AJ862" s="83" t="s">
        <v>85</v>
      </c>
      <c r="AK862" s="3" t="s">
        <v>85</v>
      </c>
      <c r="AL862" s="83" t="s">
        <v>85</v>
      </c>
      <c r="AM862" s="83">
        <v>16</v>
      </c>
      <c r="AN862" s="83">
        <v>170</v>
      </c>
      <c r="AO862" s="83">
        <v>3</v>
      </c>
      <c r="AP862" s="83">
        <v>17</v>
      </c>
      <c r="AQ862" s="83">
        <v>5</v>
      </c>
      <c r="AR862" s="83">
        <v>111</v>
      </c>
      <c r="AS862" s="83">
        <v>211</v>
      </c>
      <c r="AT862" s="83">
        <v>206</v>
      </c>
      <c r="AU862" s="86">
        <v>71.5</v>
      </c>
      <c r="AV862" s="55">
        <v>43</v>
      </c>
      <c r="AW862" s="55">
        <v>43</v>
      </c>
      <c r="AX862" s="55">
        <v>16</v>
      </c>
      <c r="AY862" s="3" t="s">
        <v>5223</v>
      </c>
      <c r="AZ862" s="104">
        <f>_xlfn.IFNA(VLOOKUP(AY862,ACCESSORIES!F:K,6,FALSE),"N/A")</f>
        <v>220.00000000000003</v>
      </c>
      <c r="BA862" s="52" t="s">
        <v>5222</v>
      </c>
      <c r="BB862" s="104">
        <f>_xlfn.IFNA(VLOOKUP(BA862,ACCESSORIES!F:K,6,FALSE),"N/A")</f>
        <v>11</v>
      </c>
      <c r="BC862" s="79">
        <v>43.03</v>
      </c>
      <c r="BD862" s="56">
        <v>20.100000000000001</v>
      </c>
      <c r="BE862" s="56">
        <v>20.100000000000001</v>
      </c>
      <c r="BF862" s="57">
        <v>12.1</v>
      </c>
      <c r="BG862" s="57">
        <v>36</v>
      </c>
      <c r="BH862" s="57" t="s">
        <v>3551</v>
      </c>
      <c r="BI862" s="3" t="s">
        <v>4217</v>
      </c>
      <c r="BJ862" s="47" t="s">
        <v>4233</v>
      </c>
      <c r="BK862" s="47" t="s">
        <v>5149</v>
      </c>
      <c r="BL862" s="47" t="s">
        <v>5867</v>
      </c>
      <c r="BM862" s="47" t="s">
        <v>5868</v>
      </c>
      <c r="BN862" s="422" t="s">
        <v>5869</v>
      </c>
      <c r="BO862" s="83" t="s">
        <v>5681</v>
      </c>
      <c r="BP862" s="83" t="s">
        <v>5870</v>
      </c>
      <c r="BQ862" s="83" t="s">
        <v>5871</v>
      </c>
      <c r="BR862" s="83" t="s">
        <v>4480</v>
      </c>
      <c r="BS862" s="83" t="s">
        <v>5872</v>
      </c>
      <c r="BT862" s="396"/>
      <c r="BU862" s="363"/>
      <c r="BV862" s="396"/>
      <c r="BW862" s="363"/>
      <c r="BX862" s="96" t="str">
        <f t="shared" si="141"/>
        <v>MR108, 17x9, -44mm Offset, 5x5, 71.5mm Centerbore, Matte Black, w/ BH-H24125-38</v>
      </c>
      <c r="BY862" s="83" t="s">
        <v>4044</v>
      </c>
      <c r="BZ862" s="83" t="s">
        <v>4045</v>
      </c>
      <c r="CA862" s="83" t="str">
        <f t="shared" si="145"/>
        <v>RACE (1XX)</v>
      </c>
    </row>
    <row r="863" spans="1:81" s="39" customFormat="1" ht="15" customHeight="1">
      <c r="A863" s="23">
        <f t="shared" si="143"/>
        <v>861</v>
      </c>
      <c r="B863" s="105" t="s">
        <v>84</v>
      </c>
      <c r="C863" s="105" t="s">
        <v>1090</v>
      </c>
      <c r="D863" s="3" t="s">
        <v>5221</v>
      </c>
      <c r="E863" s="94" t="str">
        <f>CONCATENATE(LEFT(D863,5),VLOOKUP(CONCATENATE(N863,"x",O863),'PART NUMBER GUIDE'!$B$9:$C$45,2,FALSE),VLOOKUP(CONCATENATE(P863, V863), 'PART NUMBER GUIDE'!$Q$6:$R$84, 2, FALSE),VLOOKUP(Y863,'PART NUMBER GUIDE'!$J$8:$K$37,2, FALSE),IF(U863="N/A",IF(ABS(S863)&lt;10,"0"&amp;ABS(S863),ABS(S863)),CONCATENATE(LEFT(U863,1),RIGHT(U863,1))), F863, G863)</f>
        <v>MR10879050844B</v>
      </c>
      <c r="F863" s="93" t="s">
        <v>1129</v>
      </c>
      <c r="G863" s="93"/>
      <c r="H863" s="80" t="s">
        <v>5232</v>
      </c>
      <c r="I863" s="356">
        <v>44253</v>
      </c>
      <c r="J863" s="87" t="s">
        <v>1265</v>
      </c>
      <c r="K863" s="400">
        <v>620</v>
      </c>
      <c r="L863" s="95">
        <f t="shared" si="144"/>
        <v>620</v>
      </c>
      <c r="M863" s="402"/>
      <c r="N863" s="3">
        <v>17</v>
      </c>
      <c r="O863" s="8">
        <v>9</v>
      </c>
      <c r="P863" s="105" t="str">
        <f t="shared" si="146"/>
        <v>5x5</v>
      </c>
      <c r="Q863" s="83">
        <v>5</v>
      </c>
      <c r="R863" s="3">
        <v>5</v>
      </c>
      <c r="S863" s="3">
        <v>-44</v>
      </c>
      <c r="T863" s="86">
        <v>3.5</v>
      </c>
      <c r="U863" s="106" t="s">
        <v>85</v>
      </c>
      <c r="V863" s="17">
        <v>71.5</v>
      </c>
      <c r="W863" s="85">
        <v>38.619999999999997</v>
      </c>
      <c r="X863" s="52">
        <v>4000</v>
      </c>
      <c r="Y863" s="81" t="s">
        <v>2661</v>
      </c>
      <c r="Z863" s="81" t="s">
        <v>3007</v>
      </c>
      <c r="AA863" s="369" t="str">
        <f t="shared" si="147"/>
        <v>17x9, 5x5, -44 OS</v>
      </c>
      <c r="AB863" s="3" t="s">
        <v>1644</v>
      </c>
      <c r="AC863" s="92">
        <f>_xlfn.IFNA(VLOOKUP(AB863,ACCESSORIES!F:K,6,FALSE),"N/A")</f>
        <v>22</v>
      </c>
      <c r="AD863" s="89" t="s">
        <v>85</v>
      </c>
      <c r="AE863" s="3" t="s">
        <v>85</v>
      </c>
      <c r="AF863" s="82" t="s">
        <v>85</v>
      </c>
      <c r="AG863" s="2" t="s">
        <v>85</v>
      </c>
      <c r="AH863" s="9" t="str">
        <f>_xlfn.IFNA(VLOOKUP(AG863,ACCESSORIES!F:K,6,FALSE),"N/A")</f>
        <v>N/A</v>
      </c>
      <c r="AI863" s="83" t="s">
        <v>265</v>
      </c>
      <c r="AJ863" s="83" t="s">
        <v>85</v>
      </c>
      <c r="AK863" s="3" t="s">
        <v>85</v>
      </c>
      <c r="AL863" s="83" t="s">
        <v>85</v>
      </c>
      <c r="AM863" s="83">
        <v>16</v>
      </c>
      <c r="AN863" s="83">
        <v>170</v>
      </c>
      <c r="AO863" s="83">
        <v>3</v>
      </c>
      <c r="AP863" s="83">
        <v>17</v>
      </c>
      <c r="AQ863" s="83">
        <v>5</v>
      </c>
      <c r="AR863" s="83">
        <v>111</v>
      </c>
      <c r="AS863" s="83">
        <v>211</v>
      </c>
      <c r="AT863" s="83">
        <v>206</v>
      </c>
      <c r="AU863" s="86">
        <v>71.5</v>
      </c>
      <c r="AV863" s="55">
        <v>43</v>
      </c>
      <c r="AW863" s="55">
        <v>43</v>
      </c>
      <c r="AX863" s="55">
        <v>16</v>
      </c>
      <c r="AY863" s="3" t="s">
        <v>5224</v>
      </c>
      <c r="AZ863" s="104">
        <f>_xlfn.IFNA(VLOOKUP(AY863,ACCESSORIES!F:K,6,FALSE),"N/A")</f>
        <v>228</v>
      </c>
      <c r="BA863" s="52" t="s">
        <v>5222</v>
      </c>
      <c r="BB863" s="104">
        <f>_xlfn.IFNA(VLOOKUP(BA863,ACCESSORIES!F:K,6,FALSE),"N/A")</f>
        <v>11</v>
      </c>
      <c r="BC863" s="79">
        <v>44.02</v>
      </c>
      <c r="BD863" s="56">
        <v>20.100000000000001</v>
      </c>
      <c r="BE863" s="56">
        <v>20.100000000000001</v>
      </c>
      <c r="BF863" s="57">
        <v>12.1</v>
      </c>
      <c r="BG863" s="57">
        <v>36</v>
      </c>
      <c r="BH863" s="57" t="s">
        <v>3551</v>
      </c>
      <c r="BI863" s="3" t="s">
        <v>4217</v>
      </c>
      <c r="BJ863" s="47" t="s">
        <v>4233</v>
      </c>
      <c r="BK863" s="47" t="s">
        <v>5149</v>
      </c>
      <c r="BL863" s="47" t="s">
        <v>5867</v>
      </c>
      <c r="BM863" s="47" t="s">
        <v>5868</v>
      </c>
      <c r="BN863" s="422" t="s">
        <v>5869</v>
      </c>
      <c r="BO863" s="83" t="s">
        <v>5681</v>
      </c>
      <c r="BP863" s="83" t="s">
        <v>5870</v>
      </c>
      <c r="BQ863" s="83" t="s">
        <v>5871</v>
      </c>
      <c r="BR863" s="83" t="s">
        <v>4480</v>
      </c>
      <c r="BS863" s="83" t="s">
        <v>5872</v>
      </c>
      <c r="BT863" s="396"/>
      <c r="BU863" s="363"/>
      <c r="BV863" s="396"/>
      <c r="BW863" s="363"/>
      <c r="BX863" s="96" t="str">
        <f t="shared" si="141"/>
        <v>MR108, 17x9, -44mm Offset, 5x5, 71.5mm Centerbore, Gloss Titanium, w/ BH-H24125-38</v>
      </c>
      <c r="BY863" s="83" t="s">
        <v>4044</v>
      </c>
      <c r="BZ863" s="83" t="s">
        <v>4045</v>
      </c>
      <c r="CA863" s="83" t="str">
        <f t="shared" si="145"/>
        <v>RACE (1XX)</v>
      </c>
    </row>
    <row r="864" spans="1:81" s="39" customFormat="1" ht="15" customHeight="1">
      <c r="A864" s="23">
        <f t="shared" si="143"/>
        <v>862</v>
      </c>
      <c r="B864" s="105" t="s">
        <v>84</v>
      </c>
      <c r="C864" s="105" t="s">
        <v>1090</v>
      </c>
      <c r="D864" s="3" t="s">
        <v>5221</v>
      </c>
      <c r="E864" s="94" t="str">
        <f>CONCATENATE(LEFT(D864,5),VLOOKUP(CONCATENATE(N864,"x",O864),'PART NUMBER GUIDE'!$B$9:$C$45,2,FALSE),VLOOKUP(CONCATENATE(P864, V864), 'PART NUMBER GUIDE'!$Q$6:$R$84, 2, FALSE),VLOOKUP(Y864,'PART NUMBER GUIDE'!$J$8:$K$37,2, FALSE),IF(U864="N/A",IF(ABS(S864)&lt;10,"0"&amp;ABS(S864),ABS(S864)),CONCATENATE(LEFT(U864,1),RIGHT(U864,1))), F864, G864)</f>
        <v>MR10879060544B</v>
      </c>
      <c r="F864" s="93" t="s">
        <v>1129</v>
      </c>
      <c r="G864" s="93"/>
      <c r="H864" s="80" t="s">
        <v>5233</v>
      </c>
      <c r="I864" s="356">
        <v>44253</v>
      </c>
      <c r="J864" s="87" t="s">
        <v>1265</v>
      </c>
      <c r="K864" s="400">
        <v>620</v>
      </c>
      <c r="L864" s="95">
        <f t="shared" si="144"/>
        <v>620</v>
      </c>
      <c r="M864" s="402"/>
      <c r="N864" s="3">
        <v>17</v>
      </c>
      <c r="O864" s="8">
        <v>9</v>
      </c>
      <c r="P864" s="105" t="str">
        <f t="shared" si="146"/>
        <v>6x5.5</v>
      </c>
      <c r="Q864" s="83">
        <v>6</v>
      </c>
      <c r="R864" s="3">
        <v>5.5</v>
      </c>
      <c r="S864" s="3">
        <v>-44</v>
      </c>
      <c r="T864" s="86">
        <v>3.5</v>
      </c>
      <c r="U864" s="106" t="s">
        <v>85</v>
      </c>
      <c r="V864" s="17">
        <v>106.25</v>
      </c>
      <c r="W864" s="85">
        <v>38.07</v>
      </c>
      <c r="X864" s="52">
        <v>4000</v>
      </c>
      <c r="Y864" s="81" t="s">
        <v>2309</v>
      </c>
      <c r="Z864" s="81" t="s">
        <v>3002</v>
      </c>
      <c r="AA864" s="369" t="str">
        <f t="shared" si="147"/>
        <v>17x9, 6x5.5, -44 OS</v>
      </c>
      <c r="AB864" s="3" t="s">
        <v>1642</v>
      </c>
      <c r="AC864" s="92">
        <f>_xlfn.IFNA(VLOOKUP(AB864,ACCESSORIES!F:K,6,FALSE),"N/A")</f>
        <v>22</v>
      </c>
      <c r="AD864" s="89" t="s">
        <v>85</v>
      </c>
      <c r="AE864" s="3" t="s">
        <v>85</v>
      </c>
      <c r="AF864" s="82" t="s">
        <v>85</v>
      </c>
      <c r="AG864" s="2" t="s">
        <v>85</v>
      </c>
      <c r="AH864" s="9" t="str">
        <f>_xlfn.IFNA(VLOOKUP(AG864,ACCESSORIES!F:K,6,FALSE),"N/A")</f>
        <v>N/A</v>
      </c>
      <c r="AI864" s="83" t="s">
        <v>265</v>
      </c>
      <c r="AJ864" s="83" t="s">
        <v>1712</v>
      </c>
      <c r="AK864" s="41">
        <f>VLOOKUP(AJ864,ACCESSORIES!F:K,6,FALSE)</f>
        <v>2.75</v>
      </c>
      <c r="AL864" s="14">
        <v>78.3</v>
      </c>
      <c r="AM864" s="83">
        <v>16.100000000000001</v>
      </c>
      <c r="AN864" s="83">
        <v>175</v>
      </c>
      <c r="AO864" s="83">
        <v>3</v>
      </c>
      <c r="AP864" s="83">
        <v>17</v>
      </c>
      <c r="AQ864" s="83">
        <v>56</v>
      </c>
      <c r="AR864" s="83">
        <v>111</v>
      </c>
      <c r="AS864" s="83">
        <v>211</v>
      </c>
      <c r="AT864" s="83">
        <v>206</v>
      </c>
      <c r="AU864" s="86">
        <v>106.25</v>
      </c>
      <c r="AV864" s="55">
        <v>43</v>
      </c>
      <c r="AW864" s="55">
        <v>43</v>
      </c>
      <c r="AX864" s="55">
        <v>16</v>
      </c>
      <c r="AY864" s="3" t="s">
        <v>5223</v>
      </c>
      <c r="AZ864" s="104">
        <f>_xlfn.IFNA(VLOOKUP(AY864,ACCESSORIES!F:K,6,FALSE),"N/A")</f>
        <v>220.00000000000003</v>
      </c>
      <c r="BA864" s="52" t="s">
        <v>5222</v>
      </c>
      <c r="BB864" s="104">
        <f>_xlfn.IFNA(VLOOKUP(BA864,ACCESSORIES!F:K,6,FALSE),"N/A")</f>
        <v>11</v>
      </c>
      <c r="BC864" s="79">
        <v>42.48</v>
      </c>
      <c r="BD864" s="56">
        <v>20.100000000000001</v>
      </c>
      <c r="BE864" s="56">
        <v>20.100000000000001</v>
      </c>
      <c r="BF864" s="57">
        <v>12.1</v>
      </c>
      <c r="BG864" s="57">
        <v>36</v>
      </c>
      <c r="BH864" s="57" t="s">
        <v>3551</v>
      </c>
      <c r="BI864" s="3" t="s">
        <v>4217</v>
      </c>
      <c r="BJ864" s="47" t="s">
        <v>4233</v>
      </c>
      <c r="BK864" s="47" t="s">
        <v>5149</v>
      </c>
      <c r="BL864" s="47" t="s">
        <v>5867</v>
      </c>
      <c r="BM864" s="47" t="s">
        <v>5868</v>
      </c>
      <c r="BN864" s="422" t="s">
        <v>5869</v>
      </c>
      <c r="BO864" s="83" t="s">
        <v>5681</v>
      </c>
      <c r="BP864" s="83" t="s">
        <v>5870</v>
      </c>
      <c r="BQ864" s="83" t="s">
        <v>5871</v>
      </c>
      <c r="BR864" s="83" t="s">
        <v>4480</v>
      </c>
      <c r="BS864" s="83" t="s">
        <v>5872</v>
      </c>
      <c r="BT864" s="396"/>
      <c r="BU864" s="363"/>
      <c r="BV864" s="396"/>
      <c r="BW864" s="363"/>
      <c r="BX864" s="96" t="str">
        <f t="shared" si="141"/>
        <v>MR108, 17x9, -44mm Offset, 6x5.5, 106.25mm Centerbore, Matte Black, w/ BH-H24125-38</v>
      </c>
      <c r="BY864" s="83" t="s">
        <v>4044</v>
      </c>
      <c r="BZ864" s="83" t="s">
        <v>4045</v>
      </c>
      <c r="CA864" s="83" t="str">
        <f t="shared" si="145"/>
        <v>RACE (1XX)</v>
      </c>
    </row>
    <row r="865" spans="1:81" s="39" customFormat="1" ht="15" customHeight="1">
      <c r="A865" s="23">
        <f t="shared" si="143"/>
        <v>863</v>
      </c>
      <c r="B865" s="105" t="s">
        <v>84</v>
      </c>
      <c r="C865" s="105" t="s">
        <v>1090</v>
      </c>
      <c r="D865" s="3" t="s">
        <v>5221</v>
      </c>
      <c r="E865" s="94" t="str">
        <f>CONCATENATE(LEFT(D865,5),VLOOKUP(CONCATENATE(N865,"x",O865),'PART NUMBER GUIDE'!$B$9:$C$45,2,FALSE),VLOOKUP(CONCATENATE(P865, V865), 'PART NUMBER GUIDE'!$Q$6:$R$84, 2, FALSE),VLOOKUP(Y865,'PART NUMBER GUIDE'!$J$8:$K$37,2, FALSE),IF(U865="N/A",IF(ABS(S865)&lt;10,"0"&amp;ABS(S865),ABS(S865)),CONCATENATE(LEFT(U865,1),RIGHT(U865,1))), F865, G865)</f>
        <v>MR10879060844B</v>
      </c>
      <c r="F865" s="93" t="s">
        <v>1129</v>
      </c>
      <c r="G865" s="93"/>
      <c r="H865" s="80" t="s">
        <v>5234</v>
      </c>
      <c r="I865" s="356">
        <v>44253</v>
      </c>
      <c r="J865" s="87" t="s">
        <v>1265</v>
      </c>
      <c r="K865" s="400">
        <v>620</v>
      </c>
      <c r="L865" s="95">
        <f t="shared" si="144"/>
        <v>620</v>
      </c>
      <c r="M865" s="402"/>
      <c r="N865" s="3">
        <v>17</v>
      </c>
      <c r="O865" s="8">
        <v>9</v>
      </c>
      <c r="P865" s="105" t="str">
        <f t="shared" si="146"/>
        <v>6x5.5</v>
      </c>
      <c r="Q865" s="83">
        <v>6</v>
      </c>
      <c r="R865" s="3">
        <v>5.5</v>
      </c>
      <c r="S865" s="3">
        <v>-44</v>
      </c>
      <c r="T865" s="86">
        <v>3.5</v>
      </c>
      <c r="U865" s="106" t="s">
        <v>85</v>
      </c>
      <c r="V865" s="17">
        <v>106.25</v>
      </c>
      <c r="W865" s="85">
        <v>38.07</v>
      </c>
      <c r="X865" s="52">
        <v>4000</v>
      </c>
      <c r="Y865" s="81" t="s">
        <v>2661</v>
      </c>
      <c r="Z865" s="81" t="s">
        <v>3007</v>
      </c>
      <c r="AA865" s="369" t="str">
        <f t="shared" si="147"/>
        <v>17x9, 6x5.5, -44 OS</v>
      </c>
      <c r="AB865" s="3" t="s">
        <v>1642</v>
      </c>
      <c r="AC865" s="92">
        <f>_xlfn.IFNA(VLOOKUP(AB865,ACCESSORIES!F:K,6,FALSE),"N/A")</f>
        <v>22</v>
      </c>
      <c r="AD865" s="89" t="s">
        <v>85</v>
      </c>
      <c r="AE865" s="3" t="s">
        <v>85</v>
      </c>
      <c r="AF865" s="82" t="s">
        <v>85</v>
      </c>
      <c r="AG865" s="2" t="s">
        <v>85</v>
      </c>
      <c r="AH865" s="9" t="str">
        <f>_xlfn.IFNA(VLOOKUP(AG865,ACCESSORIES!F:K,6,FALSE),"N/A")</f>
        <v>N/A</v>
      </c>
      <c r="AI865" s="83" t="s">
        <v>265</v>
      </c>
      <c r="AJ865" s="83" t="s">
        <v>1712</v>
      </c>
      <c r="AK865" s="41">
        <f>VLOOKUP(AJ865,ACCESSORIES!F:K,6,FALSE)</f>
        <v>2.75</v>
      </c>
      <c r="AL865" s="14">
        <v>78.3</v>
      </c>
      <c r="AM865" s="83">
        <v>16.100000000000001</v>
      </c>
      <c r="AN865" s="83">
        <v>175</v>
      </c>
      <c r="AO865" s="83">
        <v>3</v>
      </c>
      <c r="AP865" s="83">
        <v>17</v>
      </c>
      <c r="AQ865" s="83">
        <v>56</v>
      </c>
      <c r="AR865" s="83">
        <v>111</v>
      </c>
      <c r="AS865" s="83">
        <v>211</v>
      </c>
      <c r="AT865" s="83">
        <v>206</v>
      </c>
      <c r="AU865" s="86">
        <v>106.25</v>
      </c>
      <c r="AV865" s="55">
        <v>43</v>
      </c>
      <c r="AW865" s="55">
        <v>43</v>
      </c>
      <c r="AX865" s="55">
        <v>16</v>
      </c>
      <c r="AY865" s="3" t="s">
        <v>5224</v>
      </c>
      <c r="AZ865" s="104">
        <f>_xlfn.IFNA(VLOOKUP(AY865,ACCESSORIES!F:K,6,FALSE),"N/A")</f>
        <v>228</v>
      </c>
      <c r="BA865" s="52" t="s">
        <v>5222</v>
      </c>
      <c r="BB865" s="104">
        <f>_xlfn.IFNA(VLOOKUP(BA865,ACCESSORIES!F:K,6,FALSE),"N/A")</f>
        <v>11</v>
      </c>
      <c r="BC865" s="79">
        <v>42.7</v>
      </c>
      <c r="BD865" s="56">
        <v>20.100000000000001</v>
      </c>
      <c r="BE865" s="56">
        <v>20.100000000000001</v>
      </c>
      <c r="BF865" s="57">
        <v>12.1</v>
      </c>
      <c r="BG865" s="57">
        <v>36</v>
      </c>
      <c r="BH865" s="57" t="s">
        <v>3551</v>
      </c>
      <c r="BI865" s="3" t="s">
        <v>4217</v>
      </c>
      <c r="BJ865" s="47" t="s">
        <v>4233</v>
      </c>
      <c r="BK865" s="47" t="s">
        <v>5149</v>
      </c>
      <c r="BL865" s="47" t="s">
        <v>5867</v>
      </c>
      <c r="BM865" s="47" t="s">
        <v>5868</v>
      </c>
      <c r="BN865" s="422" t="s">
        <v>5869</v>
      </c>
      <c r="BO865" s="83" t="s">
        <v>5681</v>
      </c>
      <c r="BP865" s="83" t="s">
        <v>5870</v>
      </c>
      <c r="BQ865" s="83" t="s">
        <v>5871</v>
      </c>
      <c r="BR865" s="83" t="s">
        <v>4480</v>
      </c>
      <c r="BS865" s="83" t="s">
        <v>5872</v>
      </c>
      <c r="BT865" s="396"/>
      <c r="BU865" s="363"/>
      <c r="BV865" s="396"/>
      <c r="BW865" s="363"/>
      <c r="BX865" s="96" t="str">
        <f t="shared" si="141"/>
        <v>MR108, 17x9, -44mm Offset, 6x5.5, 106.25mm Centerbore, Gloss Titanium, w/ BH-H24125-38</v>
      </c>
      <c r="BY865" s="83" t="s">
        <v>4044</v>
      </c>
      <c r="BZ865" s="83" t="s">
        <v>4045</v>
      </c>
      <c r="CA865" s="83" t="str">
        <f t="shared" si="145"/>
        <v>RACE (1XX)</v>
      </c>
    </row>
    <row r="866" spans="1:81" s="39" customFormat="1" ht="15" customHeight="1">
      <c r="A866" s="23">
        <f t="shared" si="143"/>
        <v>864</v>
      </c>
      <c r="B866" s="105" t="s">
        <v>84</v>
      </c>
      <c r="C866" s="105" t="s">
        <v>1090</v>
      </c>
      <c r="D866" s="3" t="s">
        <v>5221</v>
      </c>
      <c r="E866" s="94" t="str">
        <f>CONCATENATE(LEFT(D866,5),VLOOKUP(CONCATENATE(N866,"x",O866),'PART NUMBER GUIDE'!$B$9:$C$45,2,FALSE),VLOOKUP(CONCATENATE(P866, V866), 'PART NUMBER GUIDE'!$Q$6:$R$84, 2, FALSE),VLOOKUP(Y866,'PART NUMBER GUIDE'!$J$8:$K$37,2, FALSE),IF(U866="N/A",IF(ABS(S866)&lt;10,"0"&amp;ABS(S866),ABS(S866)),CONCATENATE(LEFT(U866,1),RIGHT(U866,1))), F866, G866)</f>
        <v>MR10879080544B</v>
      </c>
      <c r="F866" s="93" t="s">
        <v>1129</v>
      </c>
      <c r="G866" s="93"/>
      <c r="H866" s="80" t="s">
        <v>5235</v>
      </c>
      <c r="I866" s="356">
        <v>44253</v>
      </c>
      <c r="J866" s="87" t="s">
        <v>1265</v>
      </c>
      <c r="K866" s="400">
        <v>620</v>
      </c>
      <c r="L866" s="95">
        <f t="shared" si="144"/>
        <v>620</v>
      </c>
      <c r="M866" s="402"/>
      <c r="N866" s="3">
        <v>17</v>
      </c>
      <c r="O866" s="8">
        <v>9</v>
      </c>
      <c r="P866" s="105" t="str">
        <f t="shared" si="146"/>
        <v>8x6.5</v>
      </c>
      <c r="Q866" s="83">
        <v>8</v>
      </c>
      <c r="R866" s="3">
        <v>6.5</v>
      </c>
      <c r="S866" s="3">
        <v>-44</v>
      </c>
      <c r="T866" s="86">
        <v>3.5</v>
      </c>
      <c r="U866" s="106" t="s">
        <v>85</v>
      </c>
      <c r="V866" s="17">
        <v>130.81</v>
      </c>
      <c r="W866" s="85">
        <v>38.07</v>
      </c>
      <c r="X866" s="52">
        <v>4000</v>
      </c>
      <c r="Y866" s="81" t="s">
        <v>2309</v>
      </c>
      <c r="Z866" s="81" t="s">
        <v>3002</v>
      </c>
      <c r="AA866" s="369" t="str">
        <f t="shared" si="147"/>
        <v>17x9, 8x6.5, -44 OS</v>
      </c>
      <c r="AB866" s="3" t="s">
        <v>1641</v>
      </c>
      <c r="AC866" s="92">
        <f>_xlfn.IFNA(VLOOKUP(AB866,ACCESSORIES!F:K,6,FALSE),"N/A")</f>
        <v>33</v>
      </c>
      <c r="AD866" s="89" t="s">
        <v>85</v>
      </c>
      <c r="AE866" s="3" t="s">
        <v>85</v>
      </c>
      <c r="AF866" s="3" t="s">
        <v>3020</v>
      </c>
      <c r="AG866" s="2" t="s">
        <v>85</v>
      </c>
      <c r="AH866" s="9" t="str">
        <f>_xlfn.IFNA(VLOOKUP(AG866,ACCESSORIES!F:K,6,FALSE),"N/A")</f>
        <v>N/A</v>
      </c>
      <c r="AI866" s="83" t="s">
        <v>265</v>
      </c>
      <c r="AJ866" s="83" t="s">
        <v>85</v>
      </c>
      <c r="AK866" s="3" t="s">
        <v>85</v>
      </c>
      <c r="AL866" s="83" t="s">
        <v>85</v>
      </c>
      <c r="AM866" s="83">
        <v>16.100000000000001</v>
      </c>
      <c r="AN866" s="83">
        <v>200</v>
      </c>
      <c r="AO866" s="83">
        <v>3</v>
      </c>
      <c r="AP866" s="83">
        <v>3</v>
      </c>
      <c r="AQ866" s="83">
        <v>55</v>
      </c>
      <c r="AR866" s="83">
        <v>111</v>
      </c>
      <c r="AS866" s="83">
        <v>211</v>
      </c>
      <c r="AT866" s="83">
        <v>206</v>
      </c>
      <c r="AU866" s="86">
        <v>125</v>
      </c>
      <c r="AV866" s="55">
        <v>92</v>
      </c>
      <c r="AW866" s="55">
        <v>92</v>
      </c>
      <c r="AX866" s="55">
        <v>16</v>
      </c>
      <c r="AY866" s="3" t="s">
        <v>5223</v>
      </c>
      <c r="AZ866" s="104">
        <f>_xlfn.IFNA(VLOOKUP(AY866,ACCESSORIES!F:K,6,FALSE),"N/A")</f>
        <v>220.00000000000003</v>
      </c>
      <c r="BA866" s="52" t="s">
        <v>5222</v>
      </c>
      <c r="BB866" s="104">
        <f>_xlfn.IFNA(VLOOKUP(BA866,ACCESSORIES!F:K,6,FALSE),"N/A")</f>
        <v>11</v>
      </c>
      <c r="BC866" s="79">
        <v>43.69</v>
      </c>
      <c r="BD866" s="56">
        <v>20.100000000000001</v>
      </c>
      <c r="BE866" s="56">
        <v>20.100000000000001</v>
      </c>
      <c r="BF866" s="57">
        <v>12.1</v>
      </c>
      <c r="BG866" s="57">
        <v>36</v>
      </c>
      <c r="BH866" s="57" t="s">
        <v>3551</v>
      </c>
      <c r="BI866" s="3" t="s">
        <v>4217</v>
      </c>
      <c r="BJ866" s="47" t="s">
        <v>4233</v>
      </c>
      <c r="BK866" s="47" t="s">
        <v>5149</v>
      </c>
      <c r="BL866" s="47" t="s">
        <v>5867</v>
      </c>
      <c r="BM866" s="47" t="s">
        <v>5868</v>
      </c>
      <c r="BN866" s="422" t="s">
        <v>5869</v>
      </c>
      <c r="BO866" s="83" t="s">
        <v>5681</v>
      </c>
      <c r="BP866" s="83" t="s">
        <v>5870</v>
      </c>
      <c r="BQ866" s="83" t="s">
        <v>5871</v>
      </c>
      <c r="BR866" s="83" t="s">
        <v>4480</v>
      </c>
      <c r="BS866" s="83" t="s">
        <v>5872</v>
      </c>
      <c r="BT866" s="396"/>
      <c r="BU866" s="363"/>
      <c r="BV866" s="396"/>
      <c r="BW866" s="363"/>
      <c r="BX866" s="96" t="str">
        <f t="shared" si="141"/>
        <v>MR108, 17x9, -44mm Offset, 8x6.5, 130.81mm Centerbore, Matte Black, w/ BH-H24125-38</v>
      </c>
      <c r="BY866" s="83" t="s">
        <v>4044</v>
      </c>
      <c r="BZ866" s="83" t="s">
        <v>4045</v>
      </c>
      <c r="CA866" s="83" t="str">
        <f t="shared" si="145"/>
        <v>RACE (1XX)</v>
      </c>
    </row>
    <row r="867" spans="1:81" s="39" customFormat="1" ht="15" customHeight="1">
      <c r="A867" s="23">
        <f t="shared" si="143"/>
        <v>865</v>
      </c>
      <c r="B867" s="105" t="s">
        <v>84</v>
      </c>
      <c r="C867" s="105" t="s">
        <v>1090</v>
      </c>
      <c r="D867" s="3" t="s">
        <v>5221</v>
      </c>
      <c r="E867" s="94" t="str">
        <f>CONCATENATE(LEFT(D867,5),VLOOKUP(CONCATENATE(N867,"x",O867),'PART NUMBER GUIDE'!$B$9:$C$45,2,FALSE),VLOOKUP(CONCATENATE(P867, V867), 'PART NUMBER GUIDE'!$Q$6:$R$84, 2, FALSE),VLOOKUP(Y867,'PART NUMBER GUIDE'!$J$8:$K$37,2, FALSE),IF(U867="N/A",IF(ABS(S867)&lt;10,"0"&amp;ABS(S867),ABS(S867)),CONCATENATE(LEFT(U867,1),RIGHT(U867,1))), F867, G867)</f>
        <v>MR10879080844B</v>
      </c>
      <c r="F867" s="93" t="s">
        <v>1129</v>
      </c>
      <c r="G867" s="93"/>
      <c r="H867" s="80" t="s">
        <v>5236</v>
      </c>
      <c r="I867" s="356">
        <v>44253</v>
      </c>
      <c r="J867" s="87" t="s">
        <v>1265</v>
      </c>
      <c r="K867" s="400">
        <v>620</v>
      </c>
      <c r="L867" s="95">
        <f t="shared" si="144"/>
        <v>620</v>
      </c>
      <c r="M867" s="402"/>
      <c r="N867" s="3">
        <v>17</v>
      </c>
      <c r="O867" s="8">
        <v>9</v>
      </c>
      <c r="P867" s="105" t="str">
        <f t="shared" si="146"/>
        <v>8x6.5</v>
      </c>
      <c r="Q867" s="83">
        <v>8</v>
      </c>
      <c r="R867" s="3">
        <v>6.5</v>
      </c>
      <c r="S867" s="3">
        <v>-44</v>
      </c>
      <c r="T867" s="86">
        <v>3.5</v>
      </c>
      <c r="U867" s="106" t="s">
        <v>85</v>
      </c>
      <c r="V867" s="17">
        <v>130.81</v>
      </c>
      <c r="W867" s="85">
        <v>38.07</v>
      </c>
      <c r="X867" s="52">
        <v>4000</v>
      </c>
      <c r="Y867" s="81" t="s">
        <v>2661</v>
      </c>
      <c r="Z867" s="81" t="s">
        <v>3007</v>
      </c>
      <c r="AA867" s="369" t="str">
        <f t="shared" si="147"/>
        <v>17x9, 8x6.5, -44 OS</v>
      </c>
      <c r="AB867" s="3" t="s">
        <v>1641</v>
      </c>
      <c r="AC867" s="92">
        <f>_xlfn.IFNA(VLOOKUP(AB867,ACCESSORIES!F:K,6,FALSE),"N/A")</f>
        <v>33</v>
      </c>
      <c r="AD867" s="89" t="s">
        <v>85</v>
      </c>
      <c r="AE867" s="3" t="s">
        <v>85</v>
      </c>
      <c r="AF867" s="3" t="s">
        <v>3020</v>
      </c>
      <c r="AG867" s="2" t="s">
        <v>85</v>
      </c>
      <c r="AH867" s="9" t="str">
        <f>_xlfn.IFNA(VLOOKUP(AG867,ACCESSORIES!F:K,6,FALSE),"N/A")</f>
        <v>N/A</v>
      </c>
      <c r="AI867" s="83" t="s">
        <v>265</v>
      </c>
      <c r="AJ867" s="83" t="s">
        <v>85</v>
      </c>
      <c r="AK867" s="3" t="s">
        <v>85</v>
      </c>
      <c r="AL867" s="83" t="s">
        <v>85</v>
      </c>
      <c r="AM867" s="83">
        <v>16.100000000000001</v>
      </c>
      <c r="AN867" s="83">
        <v>200</v>
      </c>
      <c r="AO867" s="83">
        <v>3</v>
      </c>
      <c r="AP867" s="83">
        <v>3</v>
      </c>
      <c r="AQ867" s="83">
        <v>55</v>
      </c>
      <c r="AR867" s="83">
        <v>111</v>
      </c>
      <c r="AS867" s="83">
        <v>211</v>
      </c>
      <c r="AT867" s="83">
        <v>206</v>
      </c>
      <c r="AU867" s="86">
        <v>125</v>
      </c>
      <c r="AV867" s="55">
        <v>92</v>
      </c>
      <c r="AW867" s="55">
        <v>92</v>
      </c>
      <c r="AX867" s="55">
        <v>16</v>
      </c>
      <c r="AY867" s="3" t="s">
        <v>5224</v>
      </c>
      <c r="AZ867" s="104">
        <f>_xlfn.IFNA(VLOOKUP(AY867,ACCESSORIES!F:K,6,FALSE),"N/A")</f>
        <v>228</v>
      </c>
      <c r="BA867" s="52" t="s">
        <v>5222</v>
      </c>
      <c r="BB867" s="104">
        <f>_xlfn.IFNA(VLOOKUP(BA867,ACCESSORIES!F:K,6,FALSE),"N/A")</f>
        <v>11</v>
      </c>
      <c r="BC867" s="79">
        <v>43.25</v>
      </c>
      <c r="BD867" s="56">
        <v>20.100000000000001</v>
      </c>
      <c r="BE867" s="56">
        <v>20.100000000000001</v>
      </c>
      <c r="BF867" s="57">
        <v>12.1</v>
      </c>
      <c r="BG867" s="57">
        <v>36</v>
      </c>
      <c r="BH867" s="57" t="s">
        <v>3551</v>
      </c>
      <c r="BI867" s="3" t="s">
        <v>4217</v>
      </c>
      <c r="BJ867" s="47" t="s">
        <v>4233</v>
      </c>
      <c r="BK867" s="47" t="s">
        <v>5149</v>
      </c>
      <c r="BL867" s="47" t="s">
        <v>5867</v>
      </c>
      <c r="BM867" s="47" t="s">
        <v>5868</v>
      </c>
      <c r="BN867" s="422" t="s">
        <v>5869</v>
      </c>
      <c r="BO867" s="83" t="s">
        <v>5681</v>
      </c>
      <c r="BP867" s="83" t="s">
        <v>5870</v>
      </c>
      <c r="BQ867" s="83" t="s">
        <v>5871</v>
      </c>
      <c r="BR867" s="83" t="s">
        <v>4480</v>
      </c>
      <c r="BS867" s="83" t="s">
        <v>5872</v>
      </c>
      <c r="BT867" s="396"/>
      <c r="BU867" s="363"/>
      <c r="BV867" s="396"/>
      <c r="BW867" s="363"/>
      <c r="BX867" s="96" t="str">
        <f t="shared" si="141"/>
        <v>MR108, 17x9, -44mm Offset, 8x6.5, 130.81mm Centerbore, Gloss Titanium, w/ BH-H24125-38</v>
      </c>
      <c r="BY867" s="83" t="s">
        <v>4044</v>
      </c>
      <c r="BZ867" s="83" t="s">
        <v>4045</v>
      </c>
      <c r="CA867" s="83" t="str">
        <f t="shared" si="145"/>
        <v>RACE (1XX)</v>
      </c>
    </row>
    <row r="868" spans="1:81" s="39" customFormat="1" ht="15" customHeight="1">
      <c r="A868" s="23">
        <f t="shared" si="143"/>
        <v>866</v>
      </c>
      <c r="B868" s="105" t="s">
        <v>84</v>
      </c>
      <c r="C868" s="105" t="s">
        <v>1092</v>
      </c>
      <c r="D868" s="3" t="s">
        <v>1112</v>
      </c>
      <c r="E868" s="94" t="s">
        <v>5255</v>
      </c>
      <c r="F868" s="93" t="s">
        <v>1129</v>
      </c>
      <c r="G868" s="93" t="s">
        <v>4237</v>
      </c>
      <c r="H868" s="80" t="s">
        <v>887</v>
      </c>
      <c r="I868" s="356">
        <v>41640</v>
      </c>
      <c r="J868" s="87" t="s">
        <v>1265</v>
      </c>
      <c r="K868" s="400">
        <v>1489</v>
      </c>
      <c r="L868" s="95">
        <f t="shared" si="144"/>
        <v>1489</v>
      </c>
      <c r="M868" s="402"/>
      <c r="N868" s="3">
        <v>17</v>
      </c>
      <c r="O868" s="8">
        <v>9</v>
      </c>
      <c r="P868" s="105" t="str">
        <f t="shared" si="146"/>
        <v>5x5.5</v>
      </c>
      <c r="Q868" s="3">
        <v>5</v>
      </c>
      <c r="R868" s="3">
        <v>5.5</v>
      </c>
      <c r="S868" s="3">
        <v>-12</v>
      </c>
      <c r="T868" s="17">
        <v>4.5</v>
      </c>
      <c r="U868" s="106" t="s">
        <v>85</v>
      </c>
      <c r="V868" s="17">
        <v>108</v>
      </c>
      <c r="W868" s="8">
        <v>25.6</v>
      </c>
      <c r="X868" s="52">
        <v>4000</v>
      </c>
      <c r="Y868" s="81" t="s">
        <v>5836</v>
      </c>
      <c r="Z868" s="81" t="s">
        <v>196</v>
      </c>
      <c r="AA868" s="369" t="str">
        <f t="shared" si="147"/>
        <v>17x9, 5x5.5, -12 OS</v>
      </c>
      <c r="AB868" s="3" t="s">
        <v>85</v>
      </c>
      <c r="AC868" s="92" t="str">
        <f>_xlfn.IFNA(VLOOKUP(AB868,ACCESSORIES!F:K,6,FALSE),"N/A")</f>
        <v>N/A</v>
      </c>
      <c r="AD868" s="89" t="s">
        <v>85</v>
      </c>
      <c r="AE868" s="3" t="s">
        <v>85</v>
      </c>
      <c r="AF868" s="82" t="s">
        <v>85</v>
      </c>
      <c r="AG868" s="3" t="s">
        <v>85</v>
      </c>
      <c r="AH868" s="9" t="str">
        <f>_xlfn.IFNA(VLOOKUP(AG868,ACCESSORIES!F:K,6,FALSE),"N/A")</f>
        <v>N/A</v>
      </c>
      <c r="AI868" s="83" t="s">
        <v>266</v>
      </c>
      <c r="AJ868" s="83" t="s">
        <v>85</v>
      </c>
      <c r="AK868" s="3" t="s">
        <v>85</v>
      </c>
      <c r="AL868" s="83" t="s">
        <v>85</v>
      </c>
      <c r="AM868" s="83">
        <v>18.3</v>
      </c>
      <c r="AN868" s="83">
        <v>200</v>
      </c>
      <c r="AO868" s="83">
        <v>0</v>
      </c>
      <c r="AP868" s="83">
        <v>0</v>
      </c>
      <c r="AQ868" s="83"/>
      <c r="AR868" s="83">
        <v>53</v>
      </c>
      <c r="AS868" s="83"/>
      <c r="AT868" s="83">
        <v>208</v>
      </c>
      <c r="AU868" s="86" t="s">
        <v>85</v>
      </c>
      <c r="AV868" s="55" t="s">
        <v>85</v>
      </c>
      <c r="AW868" s="55" t="s">
        <v>85</v>
      </c>
      <c r="AX868" s="55">
        <v>65</v>
      </c>
      <c r="AY868" s="3" t="s">
        <v>2724</v>
      </c>
      <c r="AZ868" s="104">
        <f>_xlfn.IFNA(VLOOKUP(AY868,ACCESSORIES!F:K,6,FALSE),"N/A")</f>
        <v>152.625</v>
      </c>
      <c r="BA868" s="3" t="s">
        <v>5269</v>
      </c>
      <c r="BB868" s="104">
        <f>_xlfn.IFNA(VLOOKUP(BA868,ACCESSORIES!F:K,6,FALSE),"N/A")</f>
        <v>11</v>
      </c>
      <c r="BC868" s="79">
        <v>29.1</v>
      </c>
      <c r="BD868" s="57">
        <v>20.100000000000001</v>
      </c>
      <c r="BE868" s="57">
        <v>20.100000000000001</v>
      </c>
      <c r="BF868" s="57">
        <v>12.1</v>
      </c>
      <c r="BG868" s="83">
        <v>36</v>
      </c>
      <c r="BH868" s="122" t="s">
        <v>3551</v>
      </c>
      <c r="BI868" s="51" t="s">
        <v>4217</v>
      </c>
      <c r="BJ868" s="83" t="s">
        <v>5873</v>
      </c>
      <c r="BK868" s="83" t="s">
        <v>5874</v>
      </c>
      <c r="BL868" s="83" t="s">
        <v>5875</v>
      </c>
      <c r="BM868" s="83" t="s">
        <v>4272</v>
      </c>
      <c r="BN868" s="83" t="s">
        <v>5151</v>
      </c>
      <c r="BO868" s="83"/>
      <c r="BP868" s="83"/>
      <c r="BQ868" s="83"/>
      <c r="BR868" s="83"/>
      <c r="BS868" s="83"/>
      <c r="BT868" s="351" t="s">
        <v>3899</v>
      </c>
      <c r="BU868" s="363" t="s">
        <v>3900</v>
      </c>
      <c r="BV868" s="363"/>
      <c r="BW868" s="351"/>
      <c r="BX868" s="96" t="s">
        <v>5839</v>
      </c>
      <c r="BY868" s="83" t="s">
        <v>4044</v>
      </c>
      <c r="BZ868" s="83" t="s">
        <v>4045</v>
      </c>
      <c r="CA868" s="83" t="str">
        <f t="shared" si="145"/>
        <v>FORGED (2XX)</v>
      </c>
    </row>
    <row r="869" spans="1:81" s="39" customFormat="1" ht="15" customHeight="1">
      <c r="A869" s="23">
        <f t="shared" si="143"/>
        <v>867</v>
      </c>
      <c r="B869" s="105" t="s">
        <v>84</v>
      </c>
      <c r="C869" s="105" t="s">
        <v>1092</v>
      </c>
      <c r="D869" s="3" t="s">
        <v>1112</v>
      </c>
      <c r="E869" s="94" t="s">
        <v>5188</v>
      </c>
      <c r="F869" s="93" t="s">
        <v>1129</v>
      </c>
      <c r="G869" s="93" t="s">
        <v>4868</v>
      </c>
      <c r="H869" s="80" t="s">
        <v>888</v>
      </c>
      <c r="I869" s="356">
        <v>41640</v>
      </c>
      <c r="J869" s="87" t="s">
        <v>1265</v>
      </c>
      <c r="K869" s="400">
        <v>1489</v>
      </c>
      <c r="L869" s="95">
        <f t="shared" si="144"/>
        <v>1489</v>
      </c>
      <c r="M869" s="402"/>
      <c r="N869" s="3">
        <v>17</v>
      </c>
      <c r="O869" s="8">
        <v>9</v>
      </c>
      <c r="P869" s="105" t="str">
        <f t="shared" si="146"/>
        <v>5x5.5</v>
      </c>
      <c r="Q869" s="3">
        <v>5</v>
      </c>
      <c r="R869" s="3">
        <v>5.5</v>
      </c>
      <c r="S869" s="3">
        <v>25</v>
      </c>
      <c r="T869" s="17">
        <v>6</v>
      </c>
      <c r="U869" s="106" t="s">
        <v>85</v>
      </c>
      <c r="V869" s="17">
        <v>108</v>
      </c>
      <c r="W869" s="8">
        <v>27.5</v>
      </c>
      <c r="X869" s="52">
        <v>4000</v>
      </c>
      <c r="Y869" s="81" t="s">
        <v>5836</v>
      </c>
      <c r="Z869" s="81" t="s">
        <v>196</v>
      </c>
      <c r="AA869" s="369" t="str">
        <f t="shared" si="147"/>
        <v>17x9, 5x5.5, 25 OS</v>
      </c>
      <c r="AB869" s="3" t="s">
        <v>85</v>
      </c>
      <c r="AC869" s="92" t="str">
        <f>_xlfn.IFNA(VLOOKUP(AB869,ACCESSORIES!F:K,6,FALSE),"N/A")</f>
        <v>N/A</v>
      </c>
      <c r="AD869" s="89" t="s">
        <v>85</v>
      </c>
      <c r="AE869" s="3" t="s">
        <v>85</v>
      </c>
      <c r="AF869" s="82" t="s">
        <v>85</v>
      </c>
      <c r="AG869" s="3" t="s">
        <v>85</v>
      </c>
      <c r="AH869" s="9" t="str">
        <f>_xlfn.IFNA(VLOOKUP(AG869,ACCESSORIES!F:K,6,FALSE),"N/A")</f>
        <v>N/A</v>
      </c>
      <c r="AI869" s="83" t="s">
        <v>266</v>
      </c>
      <c r="AJ869" s="83" t="s">
        <v>85</v>
      </c>
      <c r="AK869" s="3" t="s">
        <v>85</v>
      </c>
      <c r="AL869" s="83" t="s">
        <v>85</v>
      </c>
      <c r="AM869" s="83">
        <v>18.3</v>
      </c>
      <c r="AN869" s="83">
        <v>200</v>
      </c>
      <c r="AO869" s="83">
        <v>0</v>
      </c>
      <c r="AP869" s="83">
        <v>0</v>
      </c>
      <c r="AQ869" s="83"/>
      <c r="AR869" s="83">
        <v>24.7</v>
      </c>
      <c r="AS869" s="83"/>
      <c r="AT869" s="83">
        <v>195</v>
      </c>
      <c r="AU869" s="86" t="s">
        <v>85</v>
      </c>
      <c r="AV869" s="55" t="s">
        <v>85</v>
      </c>
      <c r="AW869" s="55" t="s">
        <v>85</v>
      </c>
      <c r="AX869" s="55">
        <v>65</v>
      </c>
      <c r="AY869" s="3" t="s">
        <v>4526</v>
      </c>
      <c r="AZ869" s="104">
        <f>_xlfn.IFNA(VLOOKUP(AY869,ACCESSORIES!F:K,6,FALSE),"N/A")</f>
        <v>165</v>
      </c>
      <c r="BA869" s="3" t="s">
        <v>5269</v>
      </c>
      <c r="BB869" s="104">
        <f>_xlfn.IFNA(VLOOKUP(BA869,ACCESSORIES!F:K,6,FALSE),"N/A")</f>
        <v>11</v>
      </c>
      <c r="BC869" s="79">
        <v>31</v>
      </c>
      <c r="BD869" s="57">
        <v>20.100000000000001</v>
      </c>
      <c r="BE869" s="57">
        <v>20.100000000000001</v>
      </c>
      <c r="BF869" s="57">
        <v>12.1</v>
      </c>
      <c r="BG869" s="83">
        <v>36</v>
      </c>
      <c r="BH869" s="122" t="s">
        <v>3551</v>
      </c>
      <c r="BI869" s="51" t="s">
        <v>4217</v>
      </c>
      <c r="BJ869" s="83" t="s">
        <v>5873</v>
      </c>
      <c r="BK869" s="83" t="s">
        <v>5874</v>
      </c>
      <c r="BL869" s="83" t="s">
        <v>5875</v>
      </c>
      <c r="BM869" s="83" t="s">
        <v>4272</v>
      </c>
      <c r="BN869" s="83" t="s">
        <v>5151</v>
      </c>
      <c r="BO869" s="83"/>
      <c r="BP869" s="83"/>
      <c r="BQ869" s="83"/>
      <c r="BR869" s="83"/>
      <c r="BS869" s="83"/>
      <c r="BT869" s="351" t="s">
        <v>3899</v>
      </c>
      <c r="BU869" s="363" t="s">
        <v>3900</v>
      </c>
      <c r="BV869" s="363"/>
      <c r="BW869" s="351"/>
      <c r="BX869" s="96" t="s">
        <v>5838</v>
      </c>
      <c r="BY869" s="83" t="s">
        <v>4044</v>
      </c>
      <c r="BZ869" s="83" t="s">
        <v>4045</v>
      </c>
      <c r="CA869" s="83" t="str">
        <f t="shared" si="145"/>
        <v>FORGED (2XX)</v>
      </c>
    </row>
    <row r="870" spans="1:81" s="39" customFormat="1" ht="15" customHeight="1">
      <c r="A870" s="23">
        <f t="shared" si="143"/>
        <v>868</v>
      </c>
      <c r="B870" s="105" t="s">
        <v>84</v>
      </c>
      <c r="C870" s="105" t="s">
        <v>1092</v>
      </c>
      <c r="D870" s="3" t="s">
        <v>1113</v>
      </c>
      <c r="E870" s="94" t="s">
        <v>5189</v>
      </c>
      <c r="F870" s="93" t="s">
        <v>1129</v>
      </c>
      <c r="G870" s="93" t="s">
        <v>4868</v>
      </c>
      <c r="H870" s="80" t="s">
        <v>890</v>
      </c>
      <c r="I870" s="356">
        <v>41640</v>
      </c>
      <c r="J870" s="87" t="s">
        <v>1265</v>
      </c>
      <c r="K870" s="400">
        <v>1489</v>
      </c>
      <c r="L870" s="95">
        <f t="shared" si="144"/>
        <v>1489</v>
      </c>
      <c r="M870" s="402"/>
      <c r="N870" s="3">
        <v>17</v>
      </c>
      <c r="O870" s="8">
        <v>9</v>
      </c>
      <c r="P870" s="105" t="str">
        <f t="shared" si="146"/>
        <v>6x6.5</v>
      </c>
      <c r="Q870" s="3">
        <v>6</v>
      </c>
      <c r="R870" s="3">
        <v>6.5</v>
      </c>
      <c r="S870" s="3">
        <v>-12</v>
      </c>
      <c r="T870" s="17">
        <v>4.5</v>
      </c>
      <c r="U870" s="106" t="s">
        <v>85</v>
      </c>
      <c r="V870" s="17">
        <v>108</v>
      </c>
      <c r="W870" s="8">
        <v>28.5</v>
      </c>
      <c r="X870" s="52">
        <v>4000</v>
      </c>
      <c r="Y870" s="81" t="s">
        <v>5836</v>
      </c>
      <c r="Z870" s="81" t="s">
        <v>196</v>
      </c>
      <c r="AA870" s="369" t="str">
        <f t="shared" si="147"/>
        <v>17x9, 6x6.5, -12 OS</v>
      </c>
      <c r="AB870" s="3" t="s">
        <v>85</v>
      </c>
      <c r="AC870" s="92" t="str">
        <f>_xlfn.IFNA(VLOOKUP(AB870,ACCESSORIES!F:K,6,FALSE),"N/A")</f>
        <v>N/A</v>
      </c>
      <c r="AD870" s="89" t="s">
        <v>85</v>
      </c>
      <c r="AE870" s="3" t="s">
        <v>85</v>
      </c>
      <c r="AF870" s="82" t="s">
        <v>85</v>
      </c>
      <c r="AG870" s="3" t="s">
        <v>85</v>
      </c>
      <c r="AH870" s="9" t="str">
        <f>_xlfn.IFNA(VLOOKUP(AG870,ACCESSORIES!F:K,6,FALSE),"N/A")</f>
        <v>N/A</v>
      </c>
      <c r="AI870" s="83" t="s">
        <v>266</v>
      </c>
      <c r="AJ870" s="83" t="s">
        <v>85</v>
      </c>
      <c r="AK870" s="3" t="s">
        <v>85</v>
      </c>
      <c r="AL870" s="83" t="s">
        <v>85</v>
      </c>
      <c r="AM870" s="83">
        <v>18.3</v>
      </c>
      <c r="AN870" s="83">
        <v>200</v>
      </c>
      <c r="AO870" s="83">
        <v>0</v>
      </c>
      <c r="AP870" s="83">
        <v>0</v>
      </c>
      <c r="AQ870" s="83">
        <v>10</v>
      </c>
      <c r="AR870" s="83">
        <v>53</v>
      </c>
      <c r="AS870" s="83">
        <v>211</v>
      </c>
      <c r="AT870" s="83">
        <v>208</v>
      </c>
      <c r="AU870" s="86" t="s">
        <v>85</v>
      </c>
      <c r="AV870" s="55" t="s">
        <v>85</v>
      </c>
      <c r="AW870" s="55" t="s">
        <v>85</v>
      </c>
      <c r="AX870" s="55">
        <v>65</v>
      </c>
      <c r="AY870" s="3" t="s">
        <v>2724</v>
      </c>
      <c r="AZ870" s="104">
        <f>_xlfn.IFNA(VLOOKUP(AY870,ACCESSORIES!F:K,6,FALSE),"N/A")</f>
        <v>152.625</v>
      </c>
      <c r="BA870" s="3" t="s">
        <v>5269</v>
      </c>
      <c r="BB870" s="104">
        <f>_xlfn.IFNA(VLOOKUP(BA870,ACCESSORIES!F:K,6,FALSE),"N/A")</f>
        <v>11</v>
      </c>
      <c r="BC870" s="79">
        <v>32</v>
      </c>
      <c r="BD870" s="57">
        <v>20.100000000000001</v>
      </c>
      <c r="BE870" s="57">
        <v>20.100000000000001</v>
      </c>
      <c r="BF870" s="57">
        <v>12.1</v>
      </c>
      <c r="BG870" s="83">
        <v>36</v>
      </c>
      <c r="BH870" s="122" t="s">
        <v>3551</v>
      </c>
      <c r="BI870" s="51" t="s">
        <v>4217</v>
      </c>
      <c r="BJ870" s="83" t="s">
        <v>5873</v>
      </c>
      <c r="BK870" s="83" t="s">
        <v>5150</v>
      </c>
      <c r="BL870" s="83" t="s">
        <v>5875</v>
      </c>
      <c r="BM870" s="83" t="s">
        <v>4272</v>
      </c>
      <c r="BN870" s="83" t="s">
        <v>5151</v>
      </c>
      <c r="BO870" s="83"/>
      <c r="BP870" s="83"/>
      <c r="BQ870" s="83"/>
      <c r="BR870" s="83"/>
      <c r="BS870" s="83"/>
      <c r="BT870" s="351" t="s">
        <v>3901</v>
      </c>
      <c r="BU870" s="363" t="s">
        <v>3902</v>
      </c>
      <c r="BV870" s="363"/>
      <c r="BW870" s="351"/>
      <c r="BX870" s="96" t="s">
        <v>5837</v>
      </c>
      <c r="BY870" s="83" t="s">
        <v>4044</v>
      </c>
      <c r="BZ870" s="83" t="s">
        <v>4045</v>
      </c>
      <c r="CA870" s="83" t="str">
        <f t="shared" si="145"/>
        <v>FORGED (2XX)</v>
      </c>
    </row>
    <row r="871" spans="1:81" s="39" customFormat="1" ht="15" customHeight="1">
      <c r="A871" s="23">
        <f t="shared" si="143"/>
        <v>869</v>
      </c>
      <c r="B871" s="105" t="s">
        <v>84</v>
      </c>
      <c r="C871" s="105" t="s">
        <v>1092</v>
      </c>
      <c r="D871" s="3" t="s">
        <v>1113</v>
      </c>
      <c r="E871" s="94" t="s">
        <v>5190</v>
      </c>
      <c r="F871" s="93" t="s">
        <v>1129</v>
      </c>
      <c r="G871" s="93" t="s">
        <v>4868</v>
      </c>
      <c r="H871" s="80" t="s">
        <v>889</v>
      </c>
      <c r="I871" s="356">
        <v>41640</v>
      </c>
      <c r="J871" s="87" t="s">
        <v>1265</v>
      </c>
      <c r="K871" s="400">
        <v>1489</v>
      </c>
      <c r="L871" s="95">
        <f t="shared" si="144"/>
        <v>1489</v>
      </c>
      <c r="M871" s="402"/>
      <c r="N871" s="3">
        <v>17</v>
      </c>
      <c r="O871" s="8">
        <v>9</v>
      </c>
      <c r="P871" s="105" t="str">
        <f t="shared" si="146"/>
        <v>6x5.5</v>
      </c>
      <c r="Q871" s="3">
        <v>6</v>
      </c>
      <c r="R871" s="3">
        <v>5.5</v>
      </c>
      <c r="S871" s="3">
        <v>-12</v>
      </c>
      <c r="T871" s="17">
        <v>4.5</v>
      </c>
      <c r="U871" s="106" t="s">
        <v>85</v>
      </c>
      <c r="V871" s="17">
        <v>108</v>
      </c>
      <c r="W871" s="8">
        <v>28.5</v>
      </c>
      <c r="X871" s="52">
        <v>4000</v>
      </c>
      <c r="Y871" s="81" t="s">
        <v>5836</v>
      </c>
      <c r="Z871" s="81" t="s">
        <v>196</v>
      </c>
      <c r="AA871" s="369" t="str">
        <f t="shared" si="147"/>
        <v>17x9, 6x5.5, -12 OS</v>
      </c>
      <c r="AB871" s="3" t="s">
        <v>85</v>
      </c>
      <c r="AC871" s="92" t="str">
        <f>_xlfn.IFNA(VLOOKUP(AB871,ACCESSORIES!F:K,6,FALSE),"N/A")</f>
        <v>N/A</v>
      </c>
      <c r="AD871" s="89" t="s">
        <v>85</v>
      </c>
      <c r="AE871" s="3" t="s">
        <v>85</v>
      </c>
      <c r="AF871" s="82" t="s">
        <v>85</v>
      </c>
      <c r="AG871" s="3" t="s">
        <v>85</v>
      </c>
      <c r="AH871" s="9" t="str">
        <f>_xlfn.IFNA(VLOOKUP(AG871,ACCESSORIES!F:K,6,FALSE),"N/A")</f>
        <v>N/A</v>
      </c>
      <c r="AI871" s="83" t="s">
        <v>266</v>
      </c>
      <c r="AJ871" s="83" t="s">
        <v>85</v>
      </c>
      <c r="AK871" s="3" t="s">
        <v>85</v>
      </c>
      <c r="AL871" s="83" t="s">
        <v>85</v>
      </c>
      <c r="AM871" s="83">
        <v>18.3</v>
      </c>
      <c r="AN871" s="83">
        <v>200</v>
      </c>
      <c r="AO871" s="83">
        <v>0</v>
      </c>
      <c r="AP871" s="83">
        <v>0</v>
      </c>
      <c r="AQ871" s="83">
        <v>10</v>
      </c>
      <c r="AR871" s="83">
        <v>53</v>
      </c>
      <c r="AS871" s="83">
        <v>211</v>
      </c>
      <c r="AT871" s="83">
        <v>208</v>
      </c>
      <c r="AU871" s="86" t="s">
        <v>85</v>
      </c>
      <c r="AV871" s="55" t="s">
        <v>85</v>
      </c>
      <c r="AW871" s="55" t="s">
        <v>85</v>
      </c>
      <c r="AX871" s="55">
        <v>65</v>
      </c>
      <c r="AY871" s="3" t="s">
        <v>2724</v>
      </c>
      <c r="AZ871" s="104">
        <f>_xlfn.IFNA(VLOOKUP(AY871,ACCESSORIES!F:K,6,FALSE),"N/A")</f>
        <v>152.625</v>
      </c>
      <c r="BA871" s="3" t="s">
        <v>5269</v>
      </c>
      <c r="BB871" s="104">
        <f>_xlfn.IFNA(VLOOKUP(BA871,ACCESSORIES!F:K,6,FALSE),"N/A")</f>
        <v>11</v>
      </c>
      <c r="BC871" s="79">
        <v>32</v>
      </c>
      <c r="BD871" s="57">
        <v>20.100000000000001</v>
      </c>
      <c r="BE871" s="57">
        <v>20.100000000000001</v>
      </c>
      <c r="BF871" s="57">
        <v>12.1</v>
      </c>
      <c r="BG871" s="83">
        <v>36</v>
      </c>
      <c r="BH871" s="122" t="s">
        <v>3551</v>
      </c>
      <c r="BI871" s="51" t="s">
        <v>4217</v>
      </c>
      <c r="BJ871" s="83" t="s">
        <v>5873</v>
      </c>
      <c r="BK871" s="83" t="s">
        <v>5150</v>
      </c>
      <c r="BL871" s="83" t="s">
        <v>5875</v>
      </c>
      <c r="BM871" s="83" t="s">
        <v>4272</v>
      </c>
      <c r="BN871" s="83" t="s">
        <v>5151</v>
      </c>
      <c r="BO871" s="83"/>
      <c r="BP871" s="83"/>
      <c r="BQ871" s="83"/>
      <c r="BR871" s="83"/>
      <c r="BS871" s="83"/>
      <c r="BT871" s="351" t="s">
        <v>3901</v>
      </c>
      <c r="BU871" s="363" t="s">
        <v>3902</v>
      </c>
      <c r="BV871" s="363"/>
      <c r="BW871" s="351"/>
      <c r="BX871" s="96" t="str">
        <f t="shared" ref="BX871:BX934" si="148">CONCATENATE(IF(J871="Closeout","CLOSEOUT - ",""),D871,", ",N871,"x",O871,", ",IF(U871="N/A","",CONCATENATE(U871,"/")),IF(S871&gt;0,CONCATENATE("+",S871),S871),"mm Offset, ",P871,", ",V871,"mm Centerbore, ",PROPER(Y871),IF(G871="R",", Race Drilled",""),"",IF(BA871="N/A","",CONCATENATE(", w/ ",BA871)))</f>
        <v>MR202 Forged, 17x9, -12mm Offset, 6x5.5, 108mm Centerbore, Machined - Raw, Race Drilled, w/ BH-H24125-V</v>
      </c>
      <c r="BY871" s="83" t="s">
        <v>4044</v>
      </c>
      <c r="BZ871" s="83" t="s">
        <v>4045</v>
      </c>
      <c r="CA871" s="83" t="str">
        <f t="shared" si="145"/>
        <v>FORGED (2XX)</v>
      </c>
    </row>
    <row r="872" spans="1:81" s="39" customFormat="1" ht="15" customHeight="1">
      <c r="A872" s="23">
        <f t="shared" si="143"/>
        <v>870</v>
      </c>
      <c r="B872" s="105" t="s">
        <v>84</v>
      </c>
      <c r="C872" s="105" t="s">
        <v>1092</v>
      </c>
      <c r="D872" s="3" t="s">
        <v>1113</v>
      </c>
      <c r="E872" s="94" t="str">
        <f>CONCATENATE(LEFT(D872,5),VLOOKUP(CONCATENATE(N872,"x",O872),'PART NUMBER GUIDE'!$B$9:$C$45,2,FALSE),VLOOKUP(CONCATENATE(P872, V872), 'PART NUMBER GUIDE'!$Q$6:$R$84, 2, FALSE),VLOOKUP(Y872,'PART NUMBER GUIDE'!$J$8:$K$37,2, FALSE),IF(U872="N/A",IF(ABS(S872)&lt;10,"0"&amp;ABS(S872),ABS(S872)),CONCATENATE(LEFT(U872,1),RIGHT(U872,1))), F872, G872)</f>
        <v>MR20279080312BV</v>
      </c>
      <c r="F872" s="93" t="s">
        <v>1129</v>
      </c>
      <c r="G872" s="93" t="s">
        <v>4237</v>
      </c>
      <c r="H872" s="80" t="s">
        <v>5268</v>
      </c>
      <c r="I872" s="357">
        <v>44271</v>
      </c>
      <c r="J872" s="87" t="s">
        <v>1265</v>
      </c>
      <c r="K872" s="400">
        <v>1489</v>
      </c>
      <c r="L872" s="95">
        <f t="shared" si="144"/>
        <v>1489</v>
      </c>
      <c r="M872" s="402"/>
      <c r="N872" s="3">
        <v>17</v>
      </c>
      <c r="O872" s="8">
        <v>9</v>
      </c>
      <c r="P872" s="105" t="str">
        <f t="shared" si="146"/>
        <v>8x6.5</v>
      </c>
      <c r="Q872" s="3">
        <v>8</v>
      </c>
      <c r="R872" s="3">
        <v>6.5</v>
      </c>
      <c r="S872" s="3">
        <v>-12</v>
      </c>
      <c r="T872" s="17">
        <v>4.5</v>
      </c>
      <c r="U872" s="106" t="s">
        <v>85</v>
      </c>
      <c r="V872" s="17">
        <v>130.81</v>
      </c>
      <c r="W872" s="8">
        <v>27.12</v>
      </c>
      <c r="X872" s="52">
        <v>4000</v>
      </c>
      <c r="Y872" s="81" t="s">
        <v>5836</v>
      </c>
      <c r="Z872" s="81" t="s">
        <v>196</v>
      </c>
      <c r="AA872" s="369" t="str">
        <f t="shared" si="147"/>
        <v>17x9, 8x6.5, -12 OS</v>
      </c>
      <c r="AB872" s="3" t="s">
        <v>85</v>
      </c>
      <c r="AC872" s="92" t="str">
        <f>_xlfn.IFNA(VLOOKUP(AB872,ACCESSORIES!F:K,6,FALSE),"N/A")</f>
        <v>N/A</v>
      </c>
      <c r="AD872" s="89" t="s">
        <v>85</v>
      </c>
      <c r="AE872" s="3" t="s">
        <v>85</v>
      </c>
      <c r="AF872" s="82" t="s">
        <v>85</v>
      </c>
      <c r="AG872" s="3" t="s">
        <v>85</v>
      </c>
      <c r="AH872" s="9" t="str">
        <f>_xlfn.IFNA(VLOOKUP(AG872,ACCESSORIES!F:K,6,FALSE),"N/A")</f>
        <v>N/A</v>
      </c>
      <c r="AI872" s="83" t="s">
        <v>266</v>
      </c>
      <c r="AJ872" s="83" t="s">
        <v>85</v>
      </c>
      <c r="AK872" s="3" t="s">
        <v>85</v>
      </c>
      <c r="AL872" s="83" t="s">
        <v>85</v>
      </c>
      <c r="AM872" s="83">
        <v>16</v>
      </c>
      <c r="AN872" s="83">
        <v>200</v>
      </c>
      <c r="AO872" s="83">
        <v>0</v>
      </c>
      <c r="AP872" s="83">
        <v>0</v>
      </c>
      <c r="AQ872" s="83"/>
      <c r="AR872" s="83">
        <v>53</v>
      </c>
      <c r="AS872" s="83">
        <v>211</v>
      </c>
      <c r="AT872" s="83">
        <v>208</v>
      </c>
      <c r="AU872" s="86" t="s">
        <v>85</v>
      </c>
      <c r="AV872" s="55" t="s">
        <v>85</v>
      </c>
      <c r="AW872" s="55" t="s">
        <v>85</v>
      </c>
      <c r="AX872" s="55">
        <v>65</v>
      </c>
      <c r="AY872" s="3" t="s">
        <v>2724</v>
      </c>
      <c r="AZ872" s="104">
        <f>_xlfn.IFNA(VLOOKUP(AY872,ACCESSORIES!F:K,6,FALSE),"N/A")</f>
        <v>152.625</v>
      </c>
      <c r="BA872" s="3" t="s">
        <v>5269</v>
      </c>
      <c r="BB872" s="104">
        <f>_xlfn.IFNA(VLOOKUP(BA872,ACCESSORIES!F:K,6,FALSE),"N/A")</f>
        <v>11</v>
      </c>
      <c r="BC872" s="79">
        <v>31.62</v>
      </c>
      <c r="BD872" s="57">
        <v>20.100000000000001</v>
      </c>
      <c r="BE872" s="57">
        <v>20.100000000000001</v>
      </c>
      <c r="BF872" s="57">
        <v>12.1</v>
      </c>
      <c r="BG872" s="83">
        <v>36</v>
      </c>
      <c r="BH872" s="122" t="s">
        <v>3551</v>
      </c>
      <c r="BI872" s="51" t="s">
        <v>4217</v>
      </c>
      <c r="BJ872" s="83" t="s">
        <v>5873</v>
      </c>
      <c r="BK872" s="83" t="s">
        <v>5150</v>
      </c>
      <c r="BL872" s="83" t="s">
        <v>5875</v>
      </c>
      <c r="BM872" s="83" t="s">
        <v>4272</v>
      </c>
      <c r="BN872" s="83" t="s">
        <v>5151</v>
      </c>
      <c r="BO872" s="83"/>
      <c r="BP872" s="83"/>
      <c r="BQ872" s="83"/>
      <c r="BR872" s="83"/>
      <c r="BS872" s="83"/>
      <c r="BT872" s="351"/>
      <c r="BU872" s="363"/>
      <c r="BV872" s="363"/>
      <c r="BW872" s="351"/>
      <c r="BX872" s="96" t="str">
        <f t="shared" si="148"/>
        <v>MR202 Forged, 17x9, -12mm Offset, 8x6.5, 130.81mm Centerbore, Machined - Raw, w/ BH-H24125-V</v>
      </c>
      <c r="BY872" s="83" t="s">
        <v>4044</v>
      </c>
      <c r="BZ872" s="83" t="s">
        <v>4045</v>
      </c>
      <c r="CA872" s="83" t="str">
        <f t="shared" si="145"/>
        <v>FORGED (2XX)</v>
      </c>
    </row>
    <row r="873" spans="1:81" s="39" customFormat="1" ht="15" customHeight="1">
      <c r="A873" s="23">
        <f t="shared" si="143"/>
        <v>871</v>
      </c>
      <c r="B873" s="105" t="s">
        <v>84</v>
      </c>
      <c r="C873" s="105" t="s">
        <v>1092</v>
      </c>
      <c r="D873" s="3" t="s">
        <v>1113</v>
      </c>
      <c r="E873" s="94" t="s">
        <v>5173</v>
      </c>
      <c r="F873" s="93" t="s">
        <v>1129</v>
      </c>
      <c r="G873" s="93" t="s">
        <v>4237</v>
      </c>
      <c r="H873" s="80" t="s">
        <v>4239</v>
      </c>
      <c r="I873" s="357">
        <v>43844</v>
      </c>
      <c r="J873" s="87" t="s">
        <v>1265</v>
      </c>
      <c r="K873" s="400">
        <v>1489</v>
      </c>
      <c r="L873" s="95">
        <f t="shared" si="144"/>
        <v>1489</v>
      </c>
      <c r="M873" s="402"/>
      <c r="N873" s="3">
        <v>17</v>
      </c>
      <c r="O873" s="8">
        <v>9</v>
      </c>
      <c r="P873" s="105" t="str">
        <f t="shared" si="146"/>
        <v>6x6.5</v>
      </c>
      <c r="Q873" s="3">
        <v>6</v>
      </c>
      <c r="R873" s="3">
        <v>6.5</v>
      </c>
      <c r="S873" s="3">
        <v>25</v>
      </c>
      <c r="T873" s="17">
        <v>6</v>
      </c>
      <c r="U873" s="106" t="s">
        <v>85</v>
      </c>
      <c r="V873" s="17">
        <v>108</v>
      </c>
      <c r="W873" s="8">
        <v>27.5</v>
      </c>
      <c r="X873" s="52">
        <v>4000</v>
      </c>
      <c r="Y873" s="81" t="s">
        <v>5836</v>
      </c>
      <c r="Z873" s="81" t="s">
        <v>196</v>
      </c>
      <c r="AA873" s="369" t="str">
        <f t="shared" si="147"/>
        <v>17x9, 6x6.5, 25 OS</v>
      </c>
      <c r="AB873" s="3" t="s">
        <v>85</v>
      </c>
      <c r="AC873" s="92" t="str">
        <f>_xlfn.IFNA(VLOOKUP(AB873,ACCESSORIES!F:K,6,FALSE),"N/A")</f>
        <v>N/A</v>
      </c>
      <c r="AD873" s="89" t="s">
        <v>85</v>
      </c>
      <c r="AE873" s="3" t="s">
        <v>85</v>
      </c>
      <c r="AF873" s="82" t="s">
        <v>85</v>
      </c>
      <c r="AG873" s="3" t="s">
        <v>85</v>
      </c>
      <c r="AH873" s="9" t="str">
        <f>_xlfn.IFNA(VLOOKUP(AG873,ACCESSORIES!F:K,6,FALSE),"N/A")</f>
        <v>N/A</v>
      </c>
      <c r="AI873" s="83" t="s">
        <v>266</v>
      </c>
      <c r="AJ873" s="83" t="s">
        <v>85</v>
      </c>
      <c r="AK873" s="3" t="s">
        <v>85</v>
      </c>
      <c r="AL873" s="83" t="s">
        <v>85</v>
      </c>
      <c r="AM873" s="83">
        <v>18.3</v>
      </c>
      <c r="AN873" s="83">
        <v>200</v>
      </c>
      <c r="AO873" s="83">
        <v>0</v>
      </c>
      <c r="AP873" s="83">
        <v>0</v>
      </c>
      <c r="AQ873" s="83">
        <v>25</v>
      </c>
      <c r="AR873" s="83">
        <v>24</v>
      </c>
      <c r="AS873" s="83">
        <v>209</v>
      </c>
      <c r="AT873" s="83">
        <v>195</v>
      </c>
      <c r="AU873" s="86" t="s">
        <v>85</v>
      </c>
      <c r="AV873" s="55" t="s">
        <v>85</v>
      </c>
      <c r="AW873" s="55" t="s">
        <v>85</v>
      </c>
      <c r="AX873" s="55">
        <v>65</v>
      </c>
      <c r="AY873" s="3" t="s">
        <v>4526</v>
      </c>
      <c r="AZ873" s="104">
        <f>_xlfn.IFNA(VLOOKUP(AY873,ACCESSORIES!F:K,6,FALSE),"N/A")</f>
        <v>165</v>
      </c>
      <c r="BA873" s="3" t="s">
        <v>5269</v>
      </c>
      <c r="BB873" s="104">
        <f>_xlfn.IFNA(VLOOKUP(BA873,ACCESSORIES!F:K,6,FALSE),"N/A")</f>
        <v>11</v>
      </c>
      <c r="BC873" s="79">
        <v>31</v>
      </c>
      <c r="BD873" s="57">
        <v>20.100000000000001</v>
      </c>
      <c r="BE873" s="57">
        <v>20.100000000000001</v>
      </c>
      <c r="BF873" s="57">
        <v>12.1</v>
      </c>
      <c r="BG873" s="83">
        <v>36</v>
      </c>
      <c r="BH873" s="122" t="s">
        <v>3551</v>
      </c>
      <c r="BI873" s="51" t="s">
        <v>4217</v>
      </c>
      <c r="BJ873" s="83" t="s">
        <v>5873</v>
      </c>
      <c r="BK873" s="83" t="s">
        <v>5150</v>
      </c>
      <c r="BL873" s="83" t="s">
        <v>5875</v>
      </c>
      <c r="BM873" s="83" t="s">
        <v>4272</v>
      </c>
      <c r="BN873" s="83" t="s">
        <v>5151</v>
      </c>
      <c r="BO873" s="83"/>
      <c r="BP873" s="83"/>
      <c r="BQ873" s="83"/>
      <c r="BR873" s="83"/>
      <c r="BS873" s="83"/>
      <c r="BT873" s="351" t="s">
        <v>3901</v>
      </c>
      <c r="BU873" s="363" t="s">
        <v>3902</v>
      </c>
      <c r="BV873" s="363"/>
      <c r="BW873" s="351"/>
      <c r="BX873" s="96" t="str">
        <f t="shared" si="148"/>
        <v>MR202 Forged, 17x9, +25mm Offset, 6x6.5, 108mm Centerbore, Machined - Raw, w/ BH-H24125-V</v>
      </c>
      <c r="BY873" s="83" t="s">
        <v>4044</v>
      </c>
      <c r="BZ873" s="83" t="s">
        <v>4045</v>
      </c>
      <c r="CA873" s="83" t="str">
        <f t="shared" si="145"/>
        <v>FORGED (2XX)</v>
      </c>
    </row>
    <row r="874" spans="1:81" s="39" customFormat="1" ht="15" customHeight="1">
      <c r="A874" s="23">
        <f t="shared" si="143"/>
        <v>872</v>
      </c>
      <c r="B874" s="105" t="s">
        <v>84</v>
      </c>
      <c r="C874" s="105" t="s">
        <v>1092</v>
      </c>
      <c r="D874" s="3" t="s">
        <v>2709</v>
      </c>
      <c r="E874" s="100" t="s">
        <v>3450</v>
      </c>
      <c r="F874" s="93"/>
      <c r="G874" s="93"/>
      <c r="H874" s="80" t="s">
        <v>2711</v>
      </c>
      <c r="I874" s="356"/>
      <c r="J874" s="87" t="s">
        <v>4038</v>
      </c>
      <c r="K874" s="400" t="s">
        <v>85</v>
      </c>
      <c r="L874" s="95" t="str">
        <f t="shared" si="144"/>
        <v/>
      </c>
      <c r="M874" s="402"/>
      <c r="N874" s="3">
        <v>17</v>
      </c>
      <c r="O874" s="8">
        <v>8.5</v>
      </c>
      <c r="P874" s="3" t="s">
        <v>246</v>
      </c>
      <c r="Q874" s="105" t="s">
        <v>246</v>
      </c>
      <c r="R874" s="105" t="s">
        <v>246</v>
      </c>
      <c r="S874" s="3">
        <v>0</v>
      </c>
      <c r="T874" s="17">
        <v>4.7</v>
      </c>
      <c r="U874" s="106" t="s">
        <v>85</v>
      </c>
      <c r="V874" s="17">
        <v>87</v>
      </c>
      <c r="W874" s="8">
        <v>32.4</v>
      </c>
      <c r="X874" s="52">
        <v>3600</v>
      </c>
      <c r="Y874" s="81" t="s">
        <v>5836</v>
      </c>
      <c r="Z874" s="81" t="s">
        <v>196</v>
      </c>
      <c r="AA874" s="369" t="str">
        <f t="shared" si="147"/>
        <v>17x8.5, BLANK, 0 OS</v>
      </c>
      <c r="AB874" s="3" t="s">
        <v>85</v>
      </c>
      <c r="AC874" s="92" t="str">
        <f>_xlfn.IFNA(VLOOKUP(AB874,ACCESSORIES!F:K,6,FALSE),"N/A")</f>
        <v>N/A</v>
      </c>
      <c r="AD874" s="3" t="s">
        <v>85</v>
      </c>
      <c r="AE874" s="3" t="s">
        <v>85</v>
      </c>
      <c r="AF874" s="3" t="s">
        <v>85</v>
      </c>
      <c r="AG874" s="3" t="s">
        <v>85</v>
      </c>
      <c r="AH874" s="9" t="str">
        <f>_xlfn.IFNA(VLOOKUP(AG874,ACCESSORIES!F:K,6,FALSE),"N/A")</f>
        <v>N/A</v>
      </c>
      <c r="AI874" s="83" t="s">
        <v>266</v>
      </c>
      <c r="AJ874" s="83" t="s">
        <v>85</v>
      </c>
      <c r="AK874" s="3" t="s">
        <v>85</v>
      </c>
      <c r="AL874" s="83" t="s">
        <v>85</v>
      </c>
      <c r="AM874" s="83" t="s">
        <v>85</v>
      </c>
      <c r="AN874" s="83">
        <v>200</v>
      </c>
      <c r="AO874" s="83" t="s">
        <v>85</v>
      </c>
      <c r="AP874" s="83" t="s">
        <v>85</v>
      </c>
      <c r="AQ874" s="83"/>
      <c r="AR874" s="83" t="s">
        <v>85</v>
      </c>
      <c r="AS874" s="83"/>
      <c r="AT874" s="83">
        <v>208</v>
      </c>
      <c r="AU874" s="86" t="s">
        <v>85</v>
      </c>
      <c r="AV874" s="55" t="s">
        <v>85</v>
      </c>
      <c r="AW874" s="55" t="s">
        <v>85</v>
      </c>
      <c r="AX874" s="55">
        <v>48</v>
      </c>
      <c r="AY874" s="3" t="s">
        <v>85</v>
      </c>
      <c r="AZ874" s="104" t="str">
        <f>_xlfn.IFNA(VLOOKUP(AY874,ACCESSORIES!F:K,6,FALSE),"N/A")</f>
        <v>N/A</v>
      </c>
      <c r="BA874" s="3" t="s">
        <v>85</v>
      </c>
      <c r="BB874" s="104" t="str">
        <f>_xlfn.IFNA(VLOOKUP(BA874,ACCESSORIES!F:K,6,FALSE),"N/A")</f>
        <v>N/A</v>
      </c>
      <c r="BC874" s="79">
        <v>36.4</v>
      </c>
      <c r="BD874" s="57">
        <v>19.7</v>
      </c>
      <c r="BE874" s="57">
        <v>19.7</v>
      </c>
      <c r="BF874" s="57">
        <v>11</v>
      </c>
      <c r="BG874" s="82">
        <v>36</v>
      </c>
      <c r="BH874" s="122" t="s">
        <v>3551</v>
      </c>
      <c r="BI874" s="51" t="s">
        <v>4217</v>
      </c>
      <c r="BJ874" s="83"/>
      <c r="BK874" s="83"/>
      <c r="BL874" s="83"/>
      <c r="BM874" s="83"/>
      <c r="BN874" s="83"/>
      <c r="BO874" s="83"/>
      <c r="BP874" s="83"/>
      <c r="BQ874" s="83"/>
      <c r="BR874" s="83"/>
      <c r="BS874" s="83"/>
      <c r="BT874" s="351"/>
      <c r="BU874" s="363"/>
      <c r="BV874" s="363"/>
      <c r="BW874" s="351"/>
      <c r="BX874" s="96" t="str">
        <f t="shared" si="148"/>
        <v>CLOSEOUT - LATHE BLANK, 17x8.5, 0mm Offset, BLANK, 87mm Centerbore, Machined - Raw</v>
      </c>
      <c r="BY874" s="83" t="s">
        <v>4044</v>
      </c>
      <c r="BZ874" s="83" t="s">
        <v>4045</v>
      </c>
      <c r="CA874" s="83" t="str">
        <f t="shared" si="145"/>
        <v>FORGED (2XX)</v>
      </c>
    </row>
    <row r="875" spans="1:81" s="39" customFormat="1" ht="15" customHeight="1">
      <c r="A875" s="23">
        <f t="shared" ref="A875:A876" si="149">ROW(B875)-2</f>
        <v>873</v>
      </c>
      <c r="B875" s="105" t="s">
        <v>84</v>
      </c>
      <c r="C875" s="105" t="s">
        <v>1092</v>
      </c>
      <c r="D875" s="3" t="s">
        <v>6648</v>
      </c>
      <c r="E875" s="94" t="str">
        <f>CONCATENATE(LEFT(D875,5),VLOOKUP(CONCATENATE(N875,"x",O875),'PART NUMBER GUIDE'!$B$9:$C$45,2,FALSE),VLOOKUP(CONCATENATE(P875, V875), 'PART NUMBER GUIDE'!$Q$6:$R$84, 2, FALSE),VLOOKUP(Y875,'PART NUMBER GUIDE'!$J$8:$K$37,2, FALSE),IF(U875="N/A",IF(ABS(S875)&lt;10,"0"&amp;ABS(S875),ABS(S875)),CONCATENATE(LEFT(U875,1),RIGHT(U875,1))), F875, G875)</f>
        <v>MR20789070325</v>
      </c>
      <c r="F875" s="93"/>
      <c r="G875" s="93"/>
      <c r="H875" s="80" t="s">
        <v>6649</v>
      </c>
      <c r="I875" s="356">
        <v>44755</v>
      </c>
      <c r="J875" s="87" t="s">
        <v>1266</v>
      </c>
      <c r="K875" s="400">
        <v>1399</v>
      </c>
      <c r="L875" s="95">
        <f t="shared" si="144"/>
        <v>1399</v>
      </c>
      <c r="M875" s="402"/>
      <c r="N875" s="3">
        <v>18</v>
      </c>
      <c r="O875" s="8">
        <v>9</v>
      </c>
      <c r="P875" s="105" t="str">
        <f t="shared" si="146"/>
        <v>6x6.5</v>
      </c>
      <c r="Q875" s="105">
        <v>6</v>
      </c>
      <c r="R875" s="105">
        <v>6.5</v>
      </c>
      <c r="S875" s="3">
        <v>25</v>
      </c>
      <c r="T875" s="17">
        <v>6.2</v>
      </c>
      <c r="U875" s="106" t="s">
        <v>85</v>
      </c>
      <c r="V875" s="17">
        <v>108</v>
      </c>
      <c r="W875" s="8">
        <v>33.5</v>
      </c>
      <c r="X875" s="52">
        <v>4000</v>
      </c>
      <c r="Y875" s="81" t="s">
        <v>5836</v>
      </c>
      <c r="Z875" s="81" t="s">
        <v>196</v>
      </c>
      <c r="AA875" s="369" t="str">
        <f t="shared" si="147"/>
        <v>18x9, 6x6.5, 25 OS</v>
      </c>
      <c r="AB875" s="3" t="s">
        <v>85</v>
      </c>
      <c r="AC875" s="92" t="str">
        <f>_xlfn.IFNA(VLOOKUP(AB875,ACCESSORIES!F:K,6,FALSE),"N/A")</f>
        <v>N/A</v>
      </c>
      <c r="AD875" s="3" t="s">
        <v>85</v>
      </c>
      <c r="AE875" s="3" t="s">
        <v>85</v>
      </c>
      <c r="AF875" s="3" t="s">
        <v>85</v>
      </c>
      <c r="AG875" s="3" t="s">
        <v>85</v>
      </c>
      <c r="AH875" s="9" t="str">
        <f>_xlfn.IFNA(VLOOKUP(AG875,ACCESSORIES!F:K,6,FALSE),"N/A")</f>
        <v>N/A</v>
      </c>
      <c r="AI875" s="83" t="s">
        <v>266</v>
      </c>
      <c r="AJ875" s="83" t="s">
        <v>85</v>
      </c>
      <c r="AK875" s="3" t="s">
        <v>85</v>
      </c>
      <c r="AL875" s="83" t="s">
        <v>85</v>
      </c>
      <c r="AM875" s="83">
        <v>18.3</v>
      </c>
      <c r="AN875" s="83">
        <v>210</v>
      </c>
      <c r="AO875" s="83">
        <v>3</v>
      </c>
      <c r="AP875" s="83">
        <v>3</v>
      </c>
      <c r="AQ875" s="83">
        <v>22</v>
      </c>
      <c r="AR875" s="83">
        <v>32</v>
      </c>
      <c r="AS875" s="83">
        <v>221</v>
      </c>
      <c r="AT875" s="83">
        <v>215</v>
      </c>
      <c r="AU875" s="86">
        <v>108</v>
      </c>
      <c r="AV875" s="55" t="s">
        <v>6670</v>
      </c>
      <c r="AW875" s="55" t="s">
        <v>6670</v>
      </c>
      <c r="AX875" s="55">
        <v>36</v>
      </c>
      <c r="AY875" s="3" t="s">
        <v>85</v>
      </c>
      <c r="AZ875" s="104" t="str">
        <f>_xlfn.IFNA(VLOOKUP(AY875,ACCESSORIES!F:K,6,FALSE),"N/A")</f>
        <v>N/A</v>
      </c>
      <c r="BA875" s="3" t="s">
        <v>85</v>
      </c>
      <c r="BB875" s="104" t="str">
        <f>_xlfn.IFNA(VLOOKUP(BA875,ACCESSORIES!F:K,6,FALSE),"N/A")</f>
        <v>N/A</v>
      </c>
      <c r="BC875" s="79"/>
      <c r="BD875" s="57">
        <v>20.6</v>
      </c>
      <c r="BE875" s="57">
        <v>20.6</v>
      </c>
      <c r="BF875" s="57">
        <v>11.4</v>
      </c>
      <c r="BG875" s="82">
        <v>36</v>
      </c>
      <c r="BH875" s="122" t="s">
        <v>3551</v>
      </c>
      <c r="BI875" s="51" t="s">
        <v>4217</v>
      </c>
      <c r="BJ875" s="83"/>
      <c r="BK875" s="83"/>
      <c r="BL875" s="83"/>
      <c r="BM875" s="83"/>
      <c r="BN875" s="83"/>
      <c r="BO875" s="83"/>
      <c r="BP875" s="83"/>
      <c r="BQ875" s="83"/>
      <c r="BR875" s="83"/>
      <c r="BS875" s="83"/>
      <c r="BT875" s="351"/>
      <c r="BU875" s="363"/>
      <c r="BV875" s="363"/>
      <c r="BW875" s="351"/>
      <c r="BX875" s="96" t="str">
        <f t="shared" ref="BX875:BX876" si="150">CONCATENATE(IF(J875="Closeout","CLOSEOUT - ",""),D875,", ",N875,"x",O875,", ",IF(U875="N/A","",CONCATENATE(U875,"/")),IF(S875&gt;0,CONCATENATE("+",S875),S875),"mm Offset, ",P875,", ",V875,"mm Centerbore, ",PROPER(Y875),IF(G875="R",", Race Drilled",""),"",IF(BA875="N/A","",CONCATENATE(", w/ ",BA875)))</f>
        <v>MR207 Beadgrip, 18x9, +25mm Offset, 6x6.5, 108mm Centerbore, Machined - Raw</v>
      </c>
      <c r="BY875" s="83" t="s">
        <v>4044</v>
      </c>
      <c r="BZ875" s="83" t="s">
        <v>4045</v>
      </c>
      <c r="CA875" s="83" t="str">
        <f t="shared" si="145"/>
        <v>FORGED (2XX)</v>
      </c>
    </row>
    <row r="876" spans="1:81" s="39" customFormat="1" ht="15" customHeight="1">
      <c r="A876" s="23">
        <f t="shared" si="149"/>
        <v>874</v>
      </c>
      <c r="B876" s="105" t="s">
        <v>84</v>
      </c>
      <c r="C876" s="105" t="s">
        <v>1092</v>
      </c>
      <c r="D876" s="3" t="s">
        <v>6648</v>
      </c>
      <c r="E876" s="94" t="str">
        <f>CONCATENATE(LEFT(D876,5),VLOOKUP(CONCATENATE(N876,"x",O876),'PART NUMBER GUIDE'!$B$9:$C$45,2,FALSE),VLOOKUP(CONCATENATE(P876, V876), 'PART NUMBER GUIDE'!$Q$6:$R$84, 2, FALSE),VLOOKUP(Y876,'PART NUMBER GUIDE'!$J$8:$K$37,2, FALSE),IF(U876="N/A",IF(ABS(S876)&lt;10,"0"&amp;ABS(S876),ABS(S876)),CONCATENATE(LEFT(U876,1),RIGHT(U876,1))), F876, G876)</f>
        <v>MR20789070312N</v>
      </c>
      <c r="F876" s="93" t="s">
        <v>2239</v>
      </c>
      <c r="G876" s="93"/>
      <c r="H876" s="80" t="s">
        <v>6650</v>
      </c>
      <c r="I876" s="356">
        <v>44755</v>
      </c>
      <c r="J876" s="87" t="s">
        <v>1266</v>
      </c>
      <c r="K876" s="400">
        <v>1399</v>
      </c>
      <c r="L876" s="95">
        <f t="shared" si="144"/>
        <v>1399</v>
      </c>
      <c r="M876" s="402"/>
      <c r="N876" s="3">
        <v>18</v>
      </c>
      <c r="O876" s="8">
        <v>9</v>
      </c>
      <c r="P876" s="105" t="str">
        <f t="shared" si="146"/>
        <v>6x6.5</v>
      </c>
      <c r="Q876" s="105">
        <v>6</v>
      </c>
      <c r="R876" s="105">
        <v>6.5</v>
      </c>
      <c r="S876" s="3">
        <v>-12</v>
      </c>
      <c r="T876" s="17">
        <v>4.5999999999999996</v>
      </c>
      <c r="U876" s="106" t="s">
        <v>85</v>
      </c>
      <c r="V876" s="17">
        <v>108</v>
      </c>
      <c r="W876" s="8">
        <v>33.299999999999997</v>
      </c>
      <c r="X876" s="52">
        <v>4000</v>
      </c>
      <c r="Y876" s="81" t="s">
        <v>5836</v>
      </c>
      <c r="Z876" s="81" t="s">
        <v>196</v>
      </c>
      <c r="AA876" s="369" t="str">
        <f t="shared" si="147"/>
        <v>18x9, 6x6.5, -12 OS</v>
      </c>
      <c r="AB876" s="3" t="s">
        <v>85</v>
      </c>
      <c r="AC876" s="92" t="str">
        <f>_xlfn.IFNA(VLOOKUP(AB876,ACCESSORIES!F:K,6,FALSE),"N/A")</f>
        <v>N/A</v>
      </c>
      <c r="AD876" s="3" t="s">
        <v>85</v>
      </c>
      <c r="AE876" s="3" t="s">
        <v>85</v>
      </c>
      <c r="AF876" s="3" t="s">
        <v>85</v>
      </c>
      <c r="AG876" s="3" t="s">
        <v>85</v>
      </c>
      <c r="AH876" s="9" t="str">
        <f>_xlfn.IFNA(VLOOKUP(AG876,ACCESSORIES!F:K,6,FALSE),"N/A")</f>
        <v>N/A</v>
      </c>
      <c r="AI876" s="83" t="s">
        <v>266</v>
      </c>
      <c r="AJ876" s="83" t="s">
        <v>85</v>
      </c>
      <c r="AK876" s="3" t="s">
        <v>85</v>
      </c>
      <c r="AL876" s="83" t="s">
        <v>85</v>
      </c>
      <c r="AM876" s="83">
        <v>18.3</v>
      </c>
      <c r="AN876" s="83">
        <v>205</v>
      </c>
      <c r="AO876" s="83">
        <v>3</v>
      </c>
      <c r="AP876" s="83">
        <v>3</v>
      </c>
      <c r="AQ876" s="83">
        <v>45</v>
      </c>
      <c r="AR876" s="83">
        <v>64</v>
      </c>
      <c r="AS876" s="83">
        <v>221</v>
      </c>
      <c r="AT876" s="83">
        <v>220</v>
      </c>
      <c r="AU876" s="86">
        <v>108</v>
      </c>
      <c r="AV876" s="55" t="s">
        <v>6670</v>
      </c>
      <c r="AW876" s="55" t="s">
        <v>6670</v>
      </c>
      <c r="AX876" s="55">
        <v>31</v>
      </c>
      <c r="AY876" s="3" t="s">
        <v>85</v>
      </c>
      <c r="AZ876" s="104" t="str">
        <f>_xlfn.IFNA(VLOOKUP(AY876,ACCESSORIES!F:K,6,FALSE),"N/A")</f>
        <v>N/A</v>
      </c>
      <c r="BA876" s="3" t="s">
        <v>85</v>
      </c>
      <c r="BB876" s="104" t="str">
        <f>_xlfn.IFNA(VLOOKUP(BA876,ACCESSORIES!F:K,6,FALSE),"N/A")</f>
        <v>N/A</v>
      </c>
      <c r="BC876" s="79"/>
      <c r="BD876" s="57">
        <v>20.6</v>
      </c>
      <c r="BE876" s="57">
        <v>20.6</v>
      </c>
      <c r="BF876" s="57">
        <v>11.4</v>
      </c>
      <c r="BG876" s="82">
        <v>36</v>
      </c>
      <c r="BH876" s="122" t="s">
        <v>3551</v>
      </c>
      <c r="BI876" s="51" t="s">
        <v>4217</v>
      </c>
      <c r="BJ876" s="83"/>
      <c r="BK876" s="83"/>
      <c r="BL876" s="83"/>
      <c r="BM876" s="83"/>
      <c r="BN876" s="83"/>
      <c r="BO876" s="83"/>
      <c r="BP876" s="83"/>
      <c r="BQ876" s="83"/>
      <c r="BR876" s="83"/>
      <c r="BS876" s="83"/>
      <c r="BT876" s="351"/>
      <c r="BU876" s="363"/>
      <c r="BV876" s="363"/>
      <c r="BW876" s="351"/>
      <c r="BX876" s="96" t="str">
        <f t="shared" si="150"/>
        <v>MR207 Beadgrip, 18x9, -12mm Offset, 6x6.5, 108mm Centerbore, Machined - Raw</v>
      </c>
      <c r="BY876" s="83" t="s">
        <v>4044</v>
      </c>
      <c r="BZ876" s="83" t="s">
        <v>4045</v>
      </c>
      <c r="CA876" s="83" t="str">
        <f t="shared" si="145"/>
        <v>FORGED (2XX)</v>
      </c>
    </row>
    <row r="877" spans="1:81" s="39" customFormat="1" ht="15" customHeight="1">
      <c r="A877" s="23">
        <f t="shared" si="143"/>
        <v>875</v>
      </c>
      <c r="B877" s="105" t="s">
        <v>84</v>
      </c>
      <c r="C877" s="105" t="s">
        <v>1093</v>
      </c>
      <c r="D877" s="3" t="s">
        <v>1449</v>
      </c>
      <c r="E877" s="94" t="str">
        <f>CONCATENATE(LEFT(D877,5),VLOOKUP(CONCATENATE(N877,"x",O877),'PART NUMBER GUIDE'!$B$9:$C$45,2,FALSE),VLOOKUP(CONCATENATE(P877, V877), 'PART NUMBER GUIDE'!$Q$6:$R$84, 2, FALSE),VLOOKUP(Y877,'PART NUMBER GUIDE'!$J$8:$K$37,2, FALSE),IF(U877="N/A",IF(ABS(S877)&lt;10,"0"&amp;ABS(S877),ABS(S877)),CONCATENATE(LEFT(U877,1),RIGHT(U877,1))), F877, G877)</f>
        <v>MR50257051515SC</v>
      </c>
      <c r="F877" s="93" t="s">
        <v>2231</v>
      </c>
      <c r="G877" s="93" t="s">
        <v>1131</v>
      </c>
      <c r="H877" s="80" t="s">
        <v>1450</v>
      </c>
      <c r="I877" s="356">
        <v>43831</v>
      </c>
      <c r="J877" s="87" t="s">
        <v>1265</v>
      </c>
      <c r="K877" s="400">
        <v>266</v>
      </c>
      <c r="L877" s="95">
        <f t="shared" si="144"/>
        <v>266</v>
      </c>
      <c r="M877" s="402"/>
      <c r="N877" s="3">
        <v>15</v>
      </c>
      <c r="O877" s="8">
        <v>7</v>
      </c>
      <c r="P877" s="105" t="str">
        <f t="shared" si="146"/>
        <v>5x100</v>
      </c>
      <c r="Q877" s="3">
        <v>5</v>
      </c>
      <c r="R877" s="3">
        <v>100</v>
      </c>
      <c r="S877" s="3">
        <v>15</v>
      </c>
      <c r="T877" s="17">
        <v>4.5999999999999996</v>
      </c>
      <c r="U877" s="106" t="s">
        <v>85</v>
      </c>
      <c r="V877" s="17">
        <v>56.1</v>
      </c>
      <c r="W877" s="8">
        <v>19.77</v>
      </c>
      <c r="X877" s="52">
        <v>2100</v>
      </c>
      <c r="Y877" s="81" t="s">
        <v>2309</v>
      </c>
      <c r="Z877" s="81" t="s">
        <v>3002</v>
      </c>
      <c r="AA877" s="369" t="str">
        <f t="shared" si="147"/>
        <v>15x7, 5x100, 15 OS</v>
      </c>
      <c r="AB877" s="3" t="s">
        <v>4278</v>
      </c>
      <c r="AC877" s="92">
        <f>_xlfn.IFNA(VLOOKUP(AB877,ACCESSORIES!F:K,6,FALSE),"N/A")</f>
        <v>8</v>
      </c>
      <c r="AD877" s="89" t="s">
        <v>85</v>
      </c>
      <c r="AE877" s="3" t="s">
        <v>85</v>
      </c>
      <c r="AF877" s="82" t="s">
        <v>85</v>
      </c>
      <c r="AG877" s="2" t="s">
        <v>85</v>
      </c>
      <c r="AH877" s="9" t="str">
        <f>_xlfn.IFNA(VLOOKUP(AG877,ACCESSORIES!F:K,6,FALSE),"N/A")</f>
        <v>N/A</v>
      </c>
      <c r="AI877" s="83" t="s">
        <v>266</v>
      </c>
      <c r="AJ877" s="83" t="s">
        <v>85</v>
      </c>
      <c r="AK877" s="3" t="s">
        <v>85</v>
      </c>
      <c r="AL877" s="83" t="s">
        <v>85</v>
      </c>
      <c r="AM877" s="83">
        <v>14.9</v>
      </c>
      <c r="AN877" s="83">
        <v>138</v>
      </c>
      <c r="AO877" s="83">
        <v>37</v>
      </c>
      <c r="AP877" s="83">
        <v>40</v>
      </c>
      <c r="AQ877" s="83">
        <v>45</v>
      </c>
      <c r="AR877" s="83">
        <v>48</v>
      </c>
      <c r="AS877" s="83">
        <v>181</v>
      </c>
      <c r="AT877" s="83">
        <v>178</v>
      </c>
      <c r="AU877" s="86">
        <v>48</v>
      </c>
      <c r="AV877" s="55">
        <v>25</v>
      </c>
      <c r="AW877" s="55">
        <v>25</v>
      </c>
      <c r="AX877" s="55">
        <v>0</v>
      </c>
      <c r="AY877" s="3" t="s">
        <v>85</v>
      </c>
      <c r="AZ877" s="104" t="str">
        <f>_xlfn.IFNA(VLOOKUP(AY877,ACCESSORIES!F:K,6,FALSE),"N/A")</f>
        <v>N/A</v>
      </c>
      <c r="BA877" s="3" t="s">
        <v>85</v>
      </c>
      <c r="BB877" s="104" t="str">
        <f>_xlfn.IFNA(VLOOKUP(BA877,ACCESSORIES!F:K,6,FALSE),"N/A")</f>
        <v>N/A</v>
      </c>
      <c r="BC877" s="79">
        <v>23.33</v>
      </c>
      <c r="BD877" s="57">
        <v>17.7</v>
      </c>
      <c r="BE877" s="57">
        <v>17.7</v>
      </c>
      <c r="BF877" s="57">
        <v>9.6</v>
      </c>
      <c r="BG877" s="3">
        <v>48</v>
      </c>
      <c r="BH877" s="122" t="s">
        <v>3551</v>
      </c>
      <c r="BI877" s="51" t="s">
        <v>4217</v>
      </c>
      <c r="BJ877" s="83" t="s">
        <v>4233</v>
      </c>
      <c r="BK877" s="83" t="s">
        <v>5909</v>
      </c>
      <c r="BL877" s="83" t="s">
        <v>5911</v>
      </c>
      <c r="BM877" s="83" t="s">
        <v>5912</v>
      </c>
      <c r="BN877" s="83" t="s">
        <v>5913</v>
      </c>
      <c r="BO877" s="83" t="s">
        <v>5914</v>
      </c>
      <c r="BP877" s="83" t="s">
        <v>5915</v>
      </c>
      <c r="BQ877" s="83" t="s">
        <v>5918</v>
      </c>
      <c r="BR877" s="83"/>
      <c r="BS877" s="83"/>
      <c r="BT877" s="351" t="s">
        <v>4564</v>
      </c>
      <c r="BU877" s="363" t="s">
        <v>4565</v>
      </c>
      <c r="BV877" s="351" t="s">
        <v>4566</v>
      </c>
      <c r="BW877" s="363" t="s">
        <v>4567</v>
      </c>
      <c r="BX877" s="96" t="str">
        <f t="shared" si="148"/>
        <v>MR502 VT-SPEC 2, 15x7, +15mm Offset, 5x100, 56.1mm Centerbore, Matte Black</v>
      </c>
      <c r="BY877" s="83" t="s">
        <v>4044</v>
      </c>
      <c r="BZ877" s="83" t="s">
        <v>4045</v>
      </c>
      <c r="CA877" s="83" t="str">
        <f t="shared" si="145"/>
        <v>RALLY (5XX)</v>
      </c>
    </row>
    <row r="878" spans="1:81" s="39" customFormat="1" ht="15" customHeight="1">
      <c r="A878" s="23">
        <f t="shared" si="143"/>
        <v>876</v>
      </c>
      <c r="B878" s="105" t="s">
        <v>84</v>
      </c>
      <c r="C878" s="105" t="s">
        <v>1093</v>
      </c>
      <c r="D878" s="3" t="s">
        <v>1449</v>
      </c>
      <c r="E878" s="94" t="str">
        <f>CONCATENATE(LEFT(D878,5),VLOOKUP(CONCATENATE(N878,"x",O878),'PART NUMBER GUIDE'!$B$9:$C$45,2,FALSE),VLOOKUP(CONCATENATE(P878, V878), 'PART NUMBER GUIDE'!$Q$6:$R$84, 2, FALSE),VLOOKUP(Y878,'PART NUMBER GUIDE'!$J$8:$K$37,2, FALSE),IF(U878="N/A",IF(ABS(S878)&lt;10,"0"&amp;ABS(S878),ABS(S878)),CONCATENATE(LEFT(U878,1),RIGHT(U878,1))), F878, G878)</f>
        <v>MR50257051915SC</v>
      </c>
      <c r="F878" s="93" t="s">
        <v>2231</v>
      </c>
      <c r="G878" s="93" t="s">
        <v>1131</v>
      </c>
      <c r="H878" s="80" t="s">
        <v>1461</v>
      </c>
      <c r="I878" s="356">
        <v>43831</v>
      </c>
      <c r="J878" s="87" t="s">
        <v>1265</v>
      </c>
      <c r="K878" s="400">
        <v>266</v>
      </c>
      <c r="L878" s="95">
        <f t="shared" si="144"/>
        <v>266</v>
      </c>
      <c r="M878" s="402"/>
      <c r="N878" s="3">
        <v>15</v>
      </c>
      <c r="O878" s="8">
        <v>7</v>
      </c>
      <c r="P878" s="105" t="str">
        <f t="shared" si="146"/>
        <v>5x100</v>
      </c>
      <c r="Q878" s="3">
        <v>5</v>
      </c>
      <c r="R878" s="3">
        <v>100</v>
      </c>
      <c r="S878" s="3">
        <v>15</v>
      </c>
      <c r="T878" s="17">
        <v>4.5999999999999996</v>
      </c>
      <c r="U878" s="106" t="s">
        <v>85</v>
      </c>
      <c r="V878" s="17">
        <v>56.1</v>
      </c>
      <c r="W878" s="8">
        <v>19.440000000000001</v>
      </c>
      <c r="X878" s="52">
        <v>2100</v>
      </c>
      <c r="Y878" s="81" t="s">
        <v>2312</v>
      </c>
      <c r="Z878" s="80" t="s">
        <v>3003</v>
      </c>
      <c r="AA878" s="369" t="str">
        <f t="shared" si="147"/>
        <v>15x7, 5x100, 15 OS</v>
      </c>
      <c r="AB878" s="3" t="s">
        <v>4278</v>
      </c>
      <c r="AC878" s="92">
        <f>_xlfn.IFNA(VLOOKUP(AB878,ACCESSORIES!F:K,6,FALSE),"N/A")</f>
        <v>8</v>
      </c>
      <c r="AD878" s="89" t="s">
        <v>85</v>
      </c>
      <c r="AE878" s="3" t="s">
        <v>85</v>
      </c>
      <c r="AF878" s="82" t="s">
        <v>85</v>
      </c>
      <c r="AG878" s="2" t="s">
        <v>85</v>
      </c>
      <c r="AH878" s="9" t="str">
        <f>_xlfn.IFNA(VLOOKUP(AG878,ACCESSORIES!F:K,6,FALSE),"N/A")</f>
        <v>N/A</v>
      </c>
      <c r="AI878" s="83" t="s">
        <v>266</v>
      </c>
      <c r="AJ878" s="83" t="s">
        <v>85</v>
      </c>
      <c r="AK878" s="3" t="s">
        <v>85</v>
      </c>
      <c r="AL878" s="83" t="s">
        <v>85</v>
      </c>
      <c r="AM878" s="83">
        <v>14.9</v>
      </c>
      <c r="AN878" s="83">
        <v>138</v>
      </c>
      <c r="AO878" s="83">
        <v>37</v>
      </c>
      <c r="AP878" s="83">
        <v>40</v>
      </c>
      <c r="AQ878" s="83">
        <v>45</v>
      </c>
      <c r="AR878" s="83">
        <v>48</v>
      </c>
      <c r="AS878" s="83">
        <v>181</v>
      </c>
      <c r="AT878" s="83">
        <v>178</v>
      </c>
      <c r="AU878" s="86">
        <v>48</v>
      </c>
      <c r="AV878" s="55">
        <v>25</v>
      </c>
      <c r="AW878" s="55">
        <v>25</v>
      </c>
      <c r="AX878" s="55">
        <v>0</v>
      </c>
      <c r="AY878" s="3" t="s">
        <v>85</v>
      </c>
      <c r="AZ878" s="104" t="str">
        <f>_xlfn.IFNA(VLOOKUP(AY878,ACCESSORIES!F:K,6,FALSE),"N/A")</f>
        <v>N/A</v>
      </c>
      <c r="BA878" s="3" t="s">
        <v>85</v>
      </c>
      <c r="BB878" s="104" t="str">
        <f>_xlfn.IFNA(VLOOKUP(BA878,ACCESSORIES!F:K,6,FALSE),"N/A")</f>
        <v>N/A</v>
      </c>
      <c r="BC878" s="79">
        <v>23.08</v>
      </c>
      <c r="BD878" s="57">
        <v>17.7</v>
      </c>
      <c r="BE878" s="57">
        <v>17.7</v>
      </c>
      <c r="BF878" s="57">
        <v>9.6</v>
      </c>
      <c r="BG878" s="3">
        <v>48</v>
      </c>
      <c r="BH878" s="122" t="s">
        <v>3551</v>
      </c>
      <c r="BI878" s="51" t="s">
        <v>4217</v>
      </c>
      <c r="BJ878" s="83" t="s">
        <v>4233</v>
      </c>
      <c r="BK878" s="83" t="s">
        <v>5909</v>
      </c>
      <c r="BL878" s="83" t="s">
        <v>5911</v>
      </c>
      <c r="BM878" s="83" t="s">
        <v>5912</v>
      </c>
      <c r="BN878" s="83" t="s">
        <v>5913</v>
      </c>
      <c r="BO878" s="83" t="s">
        <v>5914</v>
      </c>
      <c r="BP878" s="83" t="s">
        <v>5915</v>
      </c>
      <c r="BQ878" s="83" t="s">
        <v>5918</v>
      </c>
      <c r="BR878" s="83"/>
      <c r="BS878" s="83"/>
      <c r="BT878" s="351" t="s">
        <v>4560</v>
      </c>
      <c r="BU878" s="363" t="s">
        <v>4561</v>
      </c>
      <c r="BV878" s="351" t="s">
        <v>4562</v>
      </c>
      <c r="BW878" s="363" t="s">
        <v>4563</v>
      </c>
      <c r="BX878" s="96" t="str">
        <f t="shared" si="148"/>
        <v>MR502 VT-SPEC 2, 15x7, +15mm Offset, 5x100, 56.1mm Centerbore, Method Bronze</v>
      </c>
      <c r="BY878" s="83" t="s">
        <v>4044</v>
      </c>
      <c r="BZ878" s="83" t="s">
        <v>4045</v>
      </c>
      <c r="CA878" s="83" t="str">
        <f t="shared" si="145"/>
        <v>RALLY (5XX)</v>
      </c>
    </row>
    <row r="879" spans="1:81" s="39" customFormat="1" ht="15" customHeight="1">
      <c r="A879" s="23">
        <f t="shared" si="143"/>
        <v>877</v>
      </c>
      <c r="B879" s="105" t="s">
        <v>84</v>
      </c>
      <c r="C879" s="105" t="s">
        <v>1093</v>
      </c>
      <c r="D879" s="3" t="s">
        <v>1449</v>
      </c>
      <c r="E879" s="94" t="str">
        <f>CONCATENATE(LEFT(D879,5),VLOOKUP(CONCATENATE(N879,"x",O879),'PART NUMBER GUIDE'!$B$9:$C$45,2,FALSE),VLOOKUP(CONCATENATE(P879, V879), 'PART NUMBER GUIDE'!$Q$6:$R$84, 2, FALSE),VLOOKUP(Y879,'PART NUMBER GUIDE'!$J$8:$K$37,2, FALSE),IF(U879="N/A",IF(ABS(S879)&lt;10,"0"&amp;ABS(S879),ABS(S879)),CONCATENATE(LEFT(U879,1),RIGHT(U879,1))), F879, G879)</f>
        <v>MR50257051115SC</v>
      </c>
      <c r="F879" s="93" t="s">
        <v>2231</v>
      </c>
      <c r="G879" s="93" t="s">
        <v>1131</v>
      </c>
      <c r="H879" s="81" t="s">
        <v>4756</v>
      </c>
      <c r="I879" s="357">
        <v>44067</v>
      </c>
      <c r="J879" s="87" t="s">
        <v>1265</v>
      </c>
      <c r="K879" s="400">
        <v>266</v>
      </c>
      <c r="L879" s="95">
        <f t="shared" si="144"/>
        <v>266</v>
      </c>
      <c r="M879" s="402"/>
      <c r="N879" s="3">
        <v>15</v>
      </c>
      <c r="O879" s="8">
        <v>7</v>
      </c>
      <c r="P879" s="105" t="str">
        <f t="shared" si="146"/>
        <v>5x100</v>
      </c>
      <c r="Q879" s="3">
        <v>5</v>
      </c>
      <c r="R879" s="3">
        <v>100</v>
      </c>
      <c r="S879" s="3">
        <v>15</v>
      </c>
      <c r="T879" s="17">
        <v>4.5999999999999996</v>
      </c>
      <c r="U879" s="106" t="s">
        <v>85</v>
      </c>
      <c r="V879" s="17">
        <v>56.1</v>
      </c>
      <c r="W879" s="8">
        <v>19.399999999999999</v>
      </c>
      <c r="X879" s="52">
        <v>2100</v>
      </c>
      <c r="Y879" s="81" t="s">
        <v>2313</v>
      </c>
      <c r="Z879" s="80" t="s">
        <v>3004</v>
      </c>
      <c r="AA879" s="369" t="str">
        <f t="shared" si="147"/>
        <v>15x7, 5x100, 15 OS</v>
      </c>
      <c r="AB879" s="3" t="s">
        <v>4278</v>
      </c>
      <c r="AC879" s="92">
        <f>_xlfn.IFNA(VLOOKUP(AB879,ACCESSORIES!F:K,6,FALSE),"N/A")</f>
        <v>8</v>
      </c>
      <c r="AD879" s="89" t="s">
        <v>85</v>
      </c>
      <c r="AE879" s="3" t="s">
        <v>85</v>
      </c>
      <c r="AF879" s="82" t="s">
        <v>85</v>
      </c>
      <c r="AG879" s="2" t="s">
        <v>85</v>
      </c>
      <c r="AH879" s="9" t="str">
        <f>_xlfn.IFNA(VLOOKUP(AG879,ACCESSORIES!F:K,6,FALSE),"N/A")</f>
        <v>N/A</v>
      </c>
      <c r="AI879" s="83" t="s">
        <v>266</v>
      </c>
      <c r="AJ879" s="83" t="s">
        <v>85</v>
      </c>
      <c r="AK879" s="3" t="s">
        <v>85</v>
      </c>
      <c r="AL879" s="83" t="s">
        <v>85</v>
      </c>
      <c r="AM879" s="83">
        <v>14.9</v>
      </c>
      <c r="AN879" s="83">
        <v>138</v>
      </c>
      <c r="AO879" s="83">
        <v>37</v>
      </c>
      <c r="AP879" s="83">
        <v>40</v>
      </c>
      <c r="AQ879" s="83">
        <v>45</v>
      </c>
      <c r="AR879" s="83">
        <v>48</v>
      </c>
      <c r="AS879" s="83">
        <v>181</v>
      </c>
      <c r="AT879" s="83">
        <v>178</v>
      </c>
      <c r="AU879" s="17">
        <v>56.1</v>
      </c>
      <c r="AV879" s="55">
        <v>25</v>
      </c>
      <c r="AW879" s="55">
        <v>25</v>
      </c>
      <c r="AX879" s="55">
        <v>0</v>
      </c>
      <c r="AY879" s="3" t="s">
        <v>85</v>
      </c>
      <c r="AZ879" s="104" t="str">
        <f>_xlfn.IFNA(VLOOKUP(AY879,ACCESSORIES!F:K,6,FALSE),"N/A")</f>
        <v>N/A</v>
      </c>
      <c r="BA879" s="3" t="s">
        <v>85</v>
      </c>
      <c r="BB879" s="104" t="str">
        <f>_xlfn.IFNA(VLOOKUP(BA879,ACCESSORIES!F:K,6,FALSE),"N/A")</f>
        <v>N/A</v>
      </c>
      <c r="BC879" s="79">
        <v>23.4</v>
      </c>
      <c r="BD879" s="57">
        <v>17.7</v>
      </c>
      <c r="BE879" s="57">
        <v>17.7</v>
      </c>
      <c r="BF879" s="57">
        <v>9.6</v>
      </c>
      <c r="BG879" s="3">
        <v>48</v>
      </c>
      <c r="BH879" s="122" t="s">
        <v>3551</v>
      </c>
      <c r="BI879" s="51" t="s">
        <v>4217</v>
      </c>
      <c r="BJ879" s="83" t="s">
        <v>4233</v>
      </c>
      <c r="BK879" s="83" t="s">
        <v>5909</v>
      </c>
      <c r="BL879" s="83" t="s">
        <v>5911</v>
      </c>
      <c r="BM879" s="83" t="s">
        <v>5912</v>
      </c>
      <c r="BN879" s="83" t="s">
        <v>5913</v>
      </c>
      <c r="BO879" s="83" t="s">
        <v>5914</v>
      </c>
      <c r="BP879" s="83" t="s">
        <v>5915</v>
      </c>
      <c r="BQ879" s="83" t="s">
        <v>5918</v>
      </c>
      <c r="BR879" s="83"/>
      <c r="BS879" s="83"/>
      <c r="BT879" s="351" t="s">
        <v>4914</v>
      </c>
      <c r="BU879" s="363" t="s">
        <v>4915</v>
      </c>
      <c r="BV879" s="351" t="s">
        <v>4916</v>
      </c>
      <c r="BW879" s="363" t="s">
        <v>4917</v>
      </c>
      <c r="BX879" s="96" t="str">
        <f t="shared" si="148"/>
        <v>MR502 VT-SPEC 2, 15x7, +15mm Offset, 5x100, 56.1mm Centerbore, Gold</v>
      </c>
      <c r="BY879" s="83" t="s">
        <v>4044</v>
      </c>
      <c r="BZ879" s="83" t="s">
        <v>4045</v>
      </c>
      <c r="CA879" s="83" t="str">
        <f t="shared" si="145"/>
        <v>RALLY (5XX)</v>
      </c>
      <c r="CC879" s="421"/>
    </row>
    <row r="880" spans="1:81" s="39" customFormat="1" ht="15" customHeight="1">
      <c r="A880" s="23">
        <f t="shared" si="143"/>
        <v>878</v>
      </c>
      <c r="B880" s="105" t="s">
        <v>84</v>
      </c>
      <c r="C880" s="105" t="s">
        <v>1093</v>
      </c>
      <c r="D880" s="3" t="s">
        <v>1449</v>
      </c>
      <c r="E880" s="94" t="str">
        <f>CONCATENATE(LEFT(D880,5),VLOOKUP(CONCATENATE(N880,"x",O880),'PART NUMBER GUIDE'!$B$9:$C$45,2,FALSE),VLOOKUP(CONCATENATE(P880, V880), 'PART NUMBER GUIDE'!$Q$6:$R$84, 2, FALSE),VLOOKUP(Y880,'PART NUMBER GUIDE'!$J$8:$K$37,2, FALSE),IF(U880="N/A",IF(ABS(S880)&lt;10,"0"&amp;ABS(S880),ABS(S880)),CONCATENATE(LEFT(U880,1),RIGHT(U880,1))), F880, G880)</f>
        <v>MR50257012515SC</v>
      </c>
      <c r="F880" s="93" t="s">
        <v>2231</v>
      </c>
      <c r="G880" s="93" t="s">
        <v>1131</v>
      </c>
      <c r="H880" s="80" t="s">
        <v>1451</v>
      </c>
      <c r="I880" s="356">
        <v>43831</v>
      </c>
      <c r="J880" s="87" t="s">
        <v>1265</v>
      </c>
      <c r="K880" s="400">
        <v>280</v>
      </c>
      <c r="L880" s="95">
        <f t="shared" si="144"/>
        <v>280</v>
      </c>
      <c r="M880" s="402"/>
      <c r="N880" s="3">
        <v>15</v>
      </c>
      <c r="O880" s="8">
        <v>7</v>
      </c>
      <c r="P880" s="105" t="str">
        <f t="shared" si="146"/>
        <v>5x4.5</v>
      </c>
      <c r="Q880" s="3">
        <v>5</v>
      </c>
      <c r="R880" s="3">
        <v>4.5</v>
      </c>
      <c r="S880" s="3">
        <v>15</v>
      </c>
      <c r="T880" s="17">
        <v>4.5999999999999996</v>
      </c>
      <c r="U880" s="106" t="s">
        <v>85</v>
      </c>
      <c r="V880" s="17">
        <v>56.1</v>
      </c>
      <c r="W880" s="8">
        <v>19.55</v>
      </c>
      <c r="X880" s="52">
        <v>2100</v>
      </c>
      <c r="Y880" s="81" t="s">
        <v>2309</v>
      </c>
      <c r="Z880" s="81" t="s">
        <v>3002</v>
      </c>
      <c r="AA880" s="369" t="str">
        <f t="shared" si="147"/>
        <v>15x7, 5x4.5, 15 OS</v>
      </c>
      <c r="AB880" s="3" t="s">
        <v>4278</v>
      </c>
      <c r="AC880" s="92">
        <f>_xlfn.IFNA(VLOOKUP(AB880,ACCESSORIES!F:K,6,FALSE),"N/A")</f>
        <v>8</v>
      </c>
      <c r="AD880" s="89" t="s">
        <v>85</v>
      </c>
      <c r="AE880" s="3" t="s">
        <v>85</v>
      </c>
      <c r="AF880" s="82" t="s">
        <v>85</v>
      </c>
      <c r="AG880" s="2" t="s">
        <v>85</v>
      </c>
      <c r="AH880" s="9" t="str">
        <f>_xlfn.IFNA(VLOOKUP(AG880,ACCESSORIES!F:K,6,FALSE),"N/A")</f>
        <v>N/A</v>
      </c>
      <c r="AI880" s="83" t="s">
        <v>266</v>
      </c>
      <c r="AJ880" s="83" t="s">
        <v>85</v>
      </c>
      <c r="AK880" s="3" t="s">
        <v>85</v>
      </c>
      <c r="AL880" s="83" t="s">
        <v>85</v>
      </c>
      <c r="AM880" s="83">
        <v>14.9</v>
      </c>
      <c r="AN880" s="83">
        <v>145</v>
      </c>
      <c r="AO880" s="83">
        <v>37</v>
      </c>
      <c r="AP880" s="83">
        <v>40</v>
      </c>
      <c r="AQ880" s="83">
        <v>45</v>
      </c>
      <c r="AR880" s="83">
        <v>51</v>
      </c>
      <c r="AS880" s="83">
        <v>181</v>
      </c>
      <c r="AT880" s="83">
        <v>178</v>
      </c>
      <c r="AU880" s="86">
        <v>48</v>
      </c>
      <c r="AV880" s="55">
        <v>25</v>
      </c>
      <c r="AW880" s="55">
        <v>25</v>
      </c>
      <c r="AX880" s="55">
        <v>0</v>
      </c>
      <c r="AY880" s="3" t="s">
        <v>85</v>
      </c>
      <c r="AZ880" s="104" t="str">
        <f>_xlfn.IFNA(VLOOKUP(AY880,ACCESSORIES!F:K,6,FALSE),"N/A")</f>
        <v>N/A</v>
      </c>
      <c r="BA880" s="3" t="s">
        <v>85</v>
      </c>
      <c r="BB880" s="104" t="str">
        <f>_xlfn.IFNA(VLOOKUP(BA880,ACCESSORIES!F:K,6,FALSE),"N/A")</f>
        <v>N/A</v>
      </c>
      <c r="BC880" s="79">
        <v>24.1</v>
      </c>
      <c r="BD880" s="57">
        <v>17.7</v>
      </c>
      <c r="BE880" s="57">
        <v>17.7</v>
      </c>
      <c r="BF880" s="57">
        <v>9.6</v>
      </c>
      <c r="BG880" s="3">
        <v>48</v>
      </c>
      <c r="BH880" s="122" t="s">
        <v>3551</v>
      </c>
      <c r="BI880" s="51" t="s">
        <v>4217</v>
      </c>
      <c r="BJ880" s="83" t="s">
        <v>4233</v>
      </c>
      <c r="BK880" s="83" t="s">
        <v>5909</v>
      </c>
      <c r="BL880" s="83" t="s">
        <v>5911</v>
      </c>
      <c r="BM880" s="83" t="s">
        <v>5912</v>
      </c>
      <c r="BN880" s="83" t="s">
        <v>5913</v>
      </c>
      <c r="BO880" s="83" t="s">
        <v>5914</v>
      </c>
      <c r="BP880" s="83" t="s">
        <v>5915</v>
      </c>
      <c r="BQ880" s="83" t="s">
        <v>5918</v>
      </c>
      <c r="BR880" s="83"/>
      <c r="BS880" s="83"/>
      <c r="BT880" s="351" t="s">
        <v>4564</v>
      </c>
      <c r="BU880" s="363" t="s">
        <v>4565</v>
      </c>
      <c r="BV880" s="351" t="s">
        <v>4566</v>
      </c>
      <c r="BW880" s="363" t="s">
        <v>4567</v>
      </c>
      <c r="BX880" s="96" t="str">
        <f t="shared" si="148"/>
        <v>MR502 VT-SPEC 2, 15x7, +15mm Offset, 5x4.5, 56.1mm Centerbore, Matte Black</v>
      </c>
      <c r="BY880" s="83" t="s">
        <v>4044</v>
      </c>
      <c r="BZ880" s="83" t="s">
        <v>4045</v>
      </c>
      <c r="CA880" s="83" t="str">
        <f t="shared" si="145"/>
        <v>RALLY (5XX)</v>
      </c>
    </row>
    <row r="881" spans="1:79" s="39" customFormat="1" ht="15" customHeight="1">
      <c r="A881" s="23">
        <f t="shared" si="143"/>
        <v>879</v>
      </c>
      <c r="B881" s="105" t="s">
        <v>84</v>
      </c>
      <c r="C881" s="105" t="s">
        <v>1093</v>
      </c>
      <c r="D881" s="3" t="s">
        <v>1449</v>
      </c>
      <c r="E881" s="94" t="str">
        <f>CONCATENATE(LEFT(D881,5),VLOOKUP(CONCATENATE(N881,"x",O881),'PART NUMBER GUIDE'!$B$9:$C$45,2,FALSE),VLOOKUP(CONCATENATE(P881, V881), 'PART NUMBER GUIDE'!$Q$6:$R$84, 2, FALSE),VLOOKUP(Y881,'PART NUMBER GUIDE'!$J$8:$K$37,2, FALSE),IF(U881="N/A",IF(ABS(S881)&lt;10,"0"&amp;ABS(S881),ABS(S881)),CONCATENATE(LEFT(U881,1),RIGHT(U881,1))), F881, G881)</f>
        <v>MR50257012915SC</v>
      </c>
      <c r="F881" s="93" t="s">
        <v>2231</v>
      </c>
      <c r="G881" s="93" t="s">
        <v>1131</v>
      </c>
      <c r="H881" s="80" t="s">
        <v>1462</v>
      </c>
      <c r="I881" s="356">
        <v>43831</v>
      </c>
      <c r="J881" s="87" t="s">
        <v>1265</v>
      </c>
      <c r="K881" s="400">
        <v>280</v>
      </c>
      <c r="L881" s="95">
        <f t="shared" si="144"/>
        <v>280</v>
      </c>
      <c r="M881" s="402"/>
      <c r="N881" s="3">
        <v>15</v>
      </c>
      <c r="O881" s="8">
        <v>7</v>
      </c>
      <c r="P881" s="105" t="str">
        <f t="shared" si="146"/>
        <v>5x4.5</v>
      </c>
      <c r="Q881" s="3">
        <v>5</v>
      </c>
      <c r="R881" s="3">
        <v>4.5</v>
      </c>
      <c r="S881" s="3">
        <v>15</v>
      </c>
      <c r="T881" s="17">
        <v>4.5999999999999996</v>
      </c>
      <c r="U881" s="106" t="s">
        <v>85</v>
      </c>
      <c r="V881" s="17">
        <v>56.1</v>
      </c>
      <c r="W881" s="8">
        <v>19.3</v>
      </c>
      <c r="X881" s="52">
        <v>2100</v>
      </c>
      <c r="Y881" s="81" t="s">
        <v>2312</v>
      </c>
      <c r="Z881" s="80" t="s">
        <v>3003</v>
      </c>
      <c r="AA881" s="369" t="str">
        <f t="shared" si="147"/>
        <v>15x7, 5x4.5, 15 OS</v>
      </c>
      <c r="AB881" s="3" t="s">
        <v>4278</v>
      </c>
      <c r="AC881" s="92">
        <f>_xlfn.IFNA(VLOOKUP(AB881,ACCESSORIES!F:K,6,FALSE),"N/A")</f>
        <v>8</v>
      </c>
      <c r="AD881" s="89" t="s">
        <v>85</v>
      </c>
      <c r="AE881" s="3" t="s">
        <v>85</v>
      </c>
      <c r="AF881" s="82" t="s">
        <v>85</v>
      </c>
      <c r="AG881" s="2" t="s">
        <v>85</v>
      </c>
      <c r="AH881" s="9" t="str">
        <f>_xlfn.IFNA(VLOOKUP(AG881,ACCESSORIES!F:K,6,FALSE),"N/A")</f>
        <v>N/A</v>
      </c>
      <c r="AI881" s="83" t="s">
        <v>266</v>
      </c>
      <c r="AJ881" s="83" t="s">
        <v>85</v>
      </c>
      <c r="AK881" s="3" t="s">
        <v>85</v>
      </c>
      <c r="AL881" s="83" t="s">
        <v>85</v>
      </c>
      <c r="AM881" s="83">
        <v>14.9</v>
      </c>
      <c r="AN881" s="83">
        <v>145</v>
      </c>
      <c r="AO881" s="83">
        <v>37</v>
      </c>
      <c r="AP881" s="83">
        <v>40</v>
      </c>
      <c r="AQ881" s="83">
        <v>45</v>
      </c>
      <c r="AR881" s="83">
        <v>51</v>
      </c>
      <c r="AS881" s="83">
        <v>181</v>
      </c>
      <c r="AT881" s="83">
        <v>178</v>
      </c>
      <c r="AU881" s="86">
        <v>48</v>
      </c>
      <c r="AV881" s="55">
        <v>25</v>
      </c>
      <c r="AW881" s="55">
        <v>25</v>
      </c>
      <c r="AX881" s="55">
        <v>0</v>
      </c>
      <c r="AY881" s="3" t="s">
        <v>85</v>
      </c>
      <c r="AZ881" s="104" t="str">
        <f>_xlfn.IFNA(VLOOKUP(AY881,ACCESSORIES!F:K,6,FALSE),"N/A")</f>
        <v>N/A</v>
      </c>
      <c r="BA881" s="3" t="s">
        <v>85</v>
      </c>
      <c r="BB881" s="104" t="str">
        <f>_xlfn.IFNA(VLOOKUP(BA881,ACCESSORIES!F:K,6,FALSE),"N/A")</f>
        <v>N/A</v>
      </c>
      <c r="BC881" s="79">
        <v>22.6</v>
      </c>
      <c r="BD881" s="57">
        <v>17.7</v>
      </c>
      <c r="BE881" s="57">
        <v>17.7</v>
      </c>
      <c r="BF881" s="57">
        <v>9.6</v>
      </c>
      <c r="BG881" s="3">
        <v>48</v>
      </c>
      <c r="BH881" s="122" t="s">
        <v>3551</v>
      </c>
      <c r="BI881" s="51" t="s">
        <v>4217</v>
      </c>
      <c r="BJ881" s="83" t="s">
        <v>4233</v>
      </c>
      <c r="BK881" s="83" t="s">
        <v>5909</v>
      </c>
      <c r="BL881" s="83" t="s">
        <v>5911</v>
      </c>
      <c r="BM881" s="83" t="s">
        <v>5912</v>
      </c>
      <c r="BN881" s="83" t="s">
        <v>5913</v>
      </c>
      <c r="BO881" s="83" t="s">
        <v>5914</v>
      </c>
      <c r="BP881" s="83" t="s">
        <v>5915</v>
      </c>
      <c r="BQ881" s="83" t="s">
        <v>5918</v>
      </c>
      <c r="BR881" s="83"/>
      <c r="BS881" s="83"/>
      <c r="BT881" s="351" t="s">
        <v>4560</v>
      </c>
      <c r="BU881" s="363" t="s">
        <v>4561</v>
      </c>
      <c r="BV881" s="351" t="s">
        <v>4562</v>
      </c>
      <c r="BW881" s="363" t="s">
        <v>4563</v>
      </c>
      <c r="BX881" s="96" t="str">
        <f t="shared" si="148"/>
        <v>MR502 VT-SPEC 2, 15x7, +15mm Offset, 5x4.5, 56.1mm Centerbore, Method Bronze</v>
      </c>
      <c r="BY881" s="83" t="s">
        <v>4044</v>
      </c>
      <c r="BZ881" s="83" t="s">
        <v>4045</v>
      </c>
      <c r="CA881" s="83" t="str">
        <f t="shared" si="145"/>
        <v>RALLY (5XX)</v>
      </c>
    </row>
    <row r="882" spans="1:79" s="39" customFormat="1" ht="15" customHeight="1">
      <c r="A882" s="23">
        <f t="shared" si="143"/>
        <v>880</v>
      </c>
      <c r="B882" s="105" t="s">
        <v>84</v>
      </c>
      <c r="C882" s="105" t="s">
        <v>1093</v>
      </c>
      <c r="D882" s="3" t="s">
        <v>1460</v>
      </c>
      <c r="E882" s="94" t="str">
        <f>CONCATENATE(LEFT(D882,5),VLOOKUP(CONCATENATE(N882,"x",O882),'PART NUMBER GUIDE'!$B$9:$C$45,2,FALSE),VLOOKUP(CONCATENATE(P882, V882), 'PART NUMBER GUIDE'!$Q$6:$R$84, 2, FALSE),VLOOKUP(Y882,'PART NUMBER GUIDE'!$J$8:$K$37,2, FALSE),IF(U882="N/A",IF(ABS(S882)&lt;10,"0"&amp;ABS(S882),ABS(S882)),CONCATENATE(LEFT(U882,1),RIGHT(U882,1))), F882, G882)</f>
        <v>MR50157051548SC</v>
      </c>
      <c r="F882" s="93" t="s">
        <v>2231</v>
      </c>
      <c r="G882" s="93" t="s">
        <v>1131</v>
      </c>
      <c r="H882" s="80" t="s">
        <v>1463</v>
      </c>
      <c r="I882" s="356">
        <v>43831</v>
      </c>
      <c r="J882" s="87" t="s">
        <v>1265</v>
      </c>
      <c r="K882" s="400">
        <v>280</v>
      </c>
      <c r="L882" s="95">
        <f t="shared" si="144"/>
        <v>280</v>
      </c>
      <c r="M882" s="402"/>
      <c r="N882" s="3">
        <v>15</v>
      </c>
      <c r="O882" s="8">
        <v>7</v>
      </c>
      <c r="P882" s="105" t="str">
        <f t="shared" si="146"/>
        <v>5x100</v>
      </c>
      <c r="Q882" s="3">
        <v>5</v>
      </c>
      <c r="R882" s="3">
        <v>100</v>
      </c>
      <c r="S882" s="3">
        <v>48</v>
      </c>
      <c r="T882" s="17">
        <v>5.9</v>
      </c>
      <c r="U882" s="106" t="s">
        <v>85</v>
      </c>
      <c r="V882" s="17">
        <v>56.1</v>
      </c>
      <c r="W882" s="8">
        <v>16.899999999999999</v>
      </c>
      <c r="X882" s="52">
        <v>1900</v>
      </c>
      <c r="Y882" s="81" t="s">
        <v>2309</v>
      </c>
      <c r="Z882" s="81" t="s">
        <v>3002</v>
      </c>
      <c r="AA882" s="369" t="str">
        <f t="shared" si="147"/>
        <v>15x7, 5x100, 48 OS</v>
      </c>
      <c r="AB882" s="3" t="s">
        <v>4278</v>
      </c>
      <c r="AC882" s="92">
        <f>_xlfn.IFNA(VLOOKUP(AB882,ACCESSORIES!F:K,6,FALSE),"N/A")</f>
        <v>8</v>
      </c>
      <c r="AD882" s="89" t="s">
        <v>85</v>
      </c>
      <c r="AE882" s="3" t="s">
        <v>85</v>
      </c>
      <c r="AF882" s="82" t="s">
        <v>85</v>
      </c>
      <c r="AG882" s="2" t="s">
        <v>85</v>
      </c>
      <c r="AH882" s="9" t="str">
        <f>_xlfn.IFNA(VLOOKUP(AG882,ACCESSORIES!F:K,6,FALSE),"N/A")</f>
        <v>N/A</v>
      </c>
      <c r="AI882" s="83" t="s">
        <v>266</v>
      </c>
      <c r="AJ882" s="83" t="s">
        <v>85</v>
      </c>
      <c r="AK882" s="3" t="s">
        <v>85</v>
      </c>
      <c r="AL882" s="83" t="s">
        <v>85</v>
      </c>
      <c r="AM882" s="83">
        <v>14.9</v>
      </c>
      <c r="AN882" s="83">
        <v>138</v>
      </c>
      <c r="AO882" s="26">
        <v>23</v>
      </c>
      <c r="AP882" s="26">
        <v>25</v>
      </c>
      <c r="AQ882" s="26">
        <v>27.7</v>
      </c>
      <c r="AR882" s="26">
        <v>18</v>
      </c>
      <c r="AS882" s="26">
        <v>180</v>
      </c>
      <c r="AT882" s="26">
        <v>168</v>
      </c>
      <c r="AU882" s="86">
        <v>48</v>
      </c>
      <c r="AV882" s="55">
        <v>45</v>
      </c>
      <c r="AW882" s="55">
        <v>45</v>
      </c>
      <c r="AX882" s="55">
        <v>0</v>
      </c>
      <c r="AY882" s="3" t="s">
        <v>85</v>
      </c>
      <c r="AZ882" s="104" t="str">
        <f>_xlfn.IFNA(VLOOKUP(AY882,ACCESSORIES!F:K,6,FALSE),"N/A")</f>
        <v>N/A</v>
      </c>
      <c r="BA882" s="3" t="s">
        <v>85</v>
      </c>
      <c r="BB882" s="104" t="str">
        <f>_xlfn.IFNA(VLOOKUP(BA882,ACCESSORIES!F:K,6,FALSE),"N/A")</f>
        <v>N/A</v>
      </c>
      <c r="BC882" s="79">
        <v>21.09</v>
      </c>
      <c r="BD882" s="57">
        <v>17.7</v>
      </c>
      <c r="BE882" s="57">
        <v>17.7</v>
      </c>
      <c r="BF882" s="57">
        <v>9.6</v>
      </c>
      <c r="BG882" s="3">
        <v>48</v>
      </c>
      <c r="BH882" s="122" t="s">
        <v>3551</v>
      </c>
      <c r="BI882" s="51" t="s">
        <v>4217</v>
      </c>
      <c r="BJ882" s="83" t="s">
        <v>4233</v>
      </c>
      <c r="BK882" s="83" t="s">
        <v>5909</v>
      </c>
      <c r="BL882" s="83" t="s">
        <v>5911</v>
      </c>
      <c r="BM882" s="83" t="s">
        <v>5912</v>
      </c>
      <c r="BN882" s="83" t="s">
        <v>5913</v>
      </c>
      <c r="BO882" s="83" t="s">
        <v>5914</v>
      </c>
      <c r="BP882" s="83" t="s">
        <v>5915</v>
      </c>
      <c r="BQ882" s="83" t="s">
        <v>5916</v>
      </c>
      <c r="BR882" s="83"/>
      <c r="BS882" s="83"/>
      <c r="BT882" s="351" t="s">
        <v>4556</v>
      </c>
      <c r="BU882" s="363" t="s">
        <v>4557</v>
      </c>
      <c r="BV882" s="351" t="s">
        <v>4558</v>
      </c>
      <c r="BW882" s="363" t="s">
        <v>4559</v>
      </c>
      <c r="BX882" s="96" t="str">
        <f t="shared" si="148"/>
        <v>MR501 VT-SPEC 2, 15x7, +48mm Offset, 5x100, 56.1mm Centerbore, Matte Black</v>
      </c>
      <c r="BY882" s="83" t="s">
        <v>4044</v>
      </c>
      <c r="BZ882" s="83" t="s">
        <v>4045</v>
      </c>
      <c r="CA882" s="83" t="str">
        <f t="shared" si="145"/>
        <v>RALLY (5XX)</v>
      </c>
    </row>
    <row r="883" spans="1:79" s="39" customFormat="1" ht="15" customHeight="1">
      <c r="A883" s="23">
        <f t="shared" si="143"/>
        <v>881</v>
      </c>
      <c r="B883" s="105" t="s">
        <v>84</v>
      </c>
      <c r="C883" s="105" t="s">
        <v>1093</v>
      </c>
      <c r="D883" s="3" t="s">
        <v>1460</v>
      </c>
      <c r="E883" s="94" t="str">
        <f>CONCATENATE(LEFT(D883,5),VLOOKUP(CONCATENATE(N883,"x",O883),'PART NUMBER GUIDE'!$B$9:$C$45,2,FALSE),VLOOKUP(CONCATENATE(P883, V883), 'PART NUMBER GUIDE'!$Q$6:$R$84, 2, FALSE),VLOOKUP(Y883,'PART NUMBER GUIDE'!$J$8:$K$37,2, FALSE),IF(U883="N/A",IF(ABS(S883)&lt;10,"0"&amp;ABS(S883),ABS(S883)),CONCATENATE(LEFT(U883,1),RIGHT(U883,1))), F883, G883)</f>
        <v>MR50157051948SC</v>
      </c>
      <c r="F883" s="93" t="s">
        <v>2231</v>
      </c>
      <c r="G883" s="93" t="s">
        <v>1131</v>
      </c>
      <c r="H883" s="80" t="s">
        <v>1464</v>
      </c>
      <c r="I883" s="356">
        <v>43831</v>
      </c>
      <c r="J883" s="87" t="s">
        <v>1265</v>
      </c>
      <c r="K883" s="400">
        <v>280</v>
      </c>
      <c r="L883" s="95">
        <f t="shared" si="144"/>
        <v>280</v>
      </c>
      <c r="M883" s="402"/>
      <c r="N883" s="3">
        <v>15</v>
      </c>
      <c r="O883" s="8">
        <v>7</v>
      </c>
      <c r="P883" s="105" t="str">
        <f t="shared" si="146"/>
        <v>5x100</v>
      </c>
      <c r="Q883" s="3">
        <v>5</v>
      </c>
      <c r="R883" s="3">
        <v>100</v>
      </c>
      <c r="S883" s="3">
        <v>48</v>
      </c>
      <c r="T883" s="17">
        <v>5.9</v>
      </c>
      <c r="U883" s="106" t="s">
        <v>85</v>
      </c>
      <c r="V883" s="17">
        <v>56.1</v>
      </c>
      <c r="W883" s="8">
        <v>16.7</v>
      </c>
      <c r="X883" s="52">
        <v>1900</v>
      </c>
      <c r="Y883" s="81" t="s">
        <v>2312</v>
      </c>
      <c r="Z883" s="80" t="s">
        <v>3003</v>
      </c>
      <c r="AA883" s="369" t="str">
        <f t="shared" si="147"/>
        <v>15x7, 5x100, 48 OS</v>
      </c>
      <c r="AB883" s="3" t="s">
        <v>4278</v>
      </c>
      <c r="AC883" s="92">
        <f>_xlfn.IFNA(VLOOKUP(AB883,ACCESSORIES!F:K,6,FALSE),"N/A")</f>
        <v>8</v>
      </c>
      <c r="AD883" s="89" t="s">
        <v>85</v>
      </c>
      <c r="AE883" s="3" t="s">
        <v>85</v>
      </c>
      <c r="AF883" s="82" t="s">
        <v>85</v>
      </c>
      <c r="AG883" s="2" t="s">
        <v>85</v>
      </c>
      <c r="AH883" s="9" t="str">
        <f>_xlfn.IFNA(VLOOKUP(AG883,ACCESSORIES!F:K,6,FALSE),"N/A")</f>
        <v>N/A</v>
      </c>
      <c r="AI883" s="83" t="s">
        <v>266</v>
      </c>
      <c r="AJ883" s="83" t="s">
        <v>85</v>
      </c>
      <c r="AK883" s="3" t="s">
        <v>85</v>
      </c>
      <c r="AL883" s="83" t="s">
        <v>85</v>
      </c>
      <c r="AM883" s="83">
        <v>14.9</v>
      </c>
      <c r="AN883" s="83">
        <v>138</v>
      </c>
      <c r="AO883" s="26">
        <v>23</v>
      </c>
      <c r="AP883" s="26">
        <v>25</v>
      </c>
      <c r="AQ883" s="26">
        <v>27.7</v>
      </c>
      <c r="AR883" s="26">
        <v>18</v>
      </c>
      <c r="AS883" s="26">
        <v>180</v>
      </c>
      <c r="AT883" s="26">
        <v>168</v>
      </c>
      <c r="AU883" s="86">
        <v>48</v>
      </c>
      <c r="AV883" s="55">
        <v>45</v>
      </c>
      <c r="AW883" s="55">
        <v>45</v>
      </c>
      <c r="AX883" s="55">
        <v>0</v>
      </c>
      <c r="AY883" s="3" t="s">
        <v>85</v>
      </c>
      <c r="AZ883" s="104" t="str">
        <f>_xlfn.IFNA(VLOOKUP(AY883,ACCESSORIES!F:K,6,FALSE),"N/A")</f>
        <v>N/A</v>
      </c>
      <c r="BA883" s="3" t="s">
        <v>85</v>
      </c>
      <c r="BB883" s="104" t="str">
        <f>_xlfn.IFNA(VLOOKUP(BA883,ACCESSORIES!F:K,6,FALSE),"N/A")</f>
        <v>N/A</v>
      </c>
      <c r="BC883" s="79">
        <v>19.8</v>
      </c>
      <c r="BD883" s="57">
        <v>17.7</v>
      </c>
      <c r="BE883" s="57">
        <v>17.7</v>
      </c>
      <c r="BF883" s="57">
        <v>9.6</v>
      </c>
      <c r="BG883" s="3">
        <v>48</v>
      </c>
      <c r="BH883" s="122" t="s">
        <v>3551</v>
      </c>
      <c r="BI883" s="51" t="s">
        <v>4217</v>
      </c>
      <c r="BJ883" s="83" t="s">
        <v>4233</v>
      </c>
      <c r="BK883" s="83" t="s">
        <v>5909</v>
      </c>
      <c r="BL883" s="83" t="s">
        <v>5911</v>
      </c>
      <c r="BM883" s="83" t="s">
        <v>5912</v>
      </c>
      <c r="BN883" s="83" t="s">
        <v>5913</v>
      </c>
      <c r="BO883" s="83" t="s">
        <v>5914</v>
      </c>
      <c r="BP883" s="83" t="s">
        <v>5915</v>
      </c>
      <c r="BQ883" s="83" t="s">
        <v>5916</v>
      </c>
      <c r="BR883" s="83"/>
      <c r="BS883" s="83"/>
      <c r="BT883" s="351" t="s">
        <v>3903</v>
      </c>
      <c r="BU883" s="363" t="s">
        <v>3904</v>
      </c>
      <c r="BV883" s="351" t="s">
        <v>3905</v>
      </c>
      <c r="BW883" s="363" t="s">
        <v>3906</v>
      </c>
      <c r="BX883" s="96" t="str">
        <f t="shared" si="148"/>
        <v>MR501 VT-SPEC 2, 15x7, +48mm Offset, 5x100, 56.1mm Centerbore, Method Bronze</v>
      </c>
      <c r="BY883" s="83" t="s">
        <v>4044</v>
      </c>
      <c r="BZ883" s="83" t="s">
        <v>4045</v>
      </c>
      <c r="CA883" s="83" t="str">
        <f t="shared" si="145"/>
        <v>RALLY (5XX)</v>
      </c>
    </row>
    <row r="884" spans="1:79" s="39" customFormat="1" ht="15" customHeight="1">
      <c r="A884" s="23">
        <f t="shared" si="143"/>
        <v>882</v>
      </c>
      <c r="B884" s="105" t="s">
        <v>84</v>
      </c>
      <c r="C884" s="105" t="s">
        <v>1093</v>
      </c>
      <c r="D884" s="3" t="s">
        <v>1460</v>
      </c>
      <c r="E884" s="94" t="str">
        <f>CONCATENATE(LEFT(D884,5),VLOOKUP(CONCATENATE(N884,"x",O884),'PART NUMBER GUIDE'!$B$9:$C$45,2,FALSE),VLOOKUP(CONCATENATE(P884, V884), 'PART NUMBER GUIDE'!$Q$6:$R$84, 2, FALSE),VLOOKUP(Y884,'PART NUMBER GUIDE'!$J$8:$K$37,2, FALSE),IF(U884="N/A",IF(ABS(S884)&lt;10,"0"&amp;ABS(S884),ABS(S884)),CONCATENATE(LEFT(U884,1),RIGHT(U884,1))), F884, G884)</f>
        <v>MR50157012548SC</v>
      </c>
      <c r="F884" s="93" t="s">
        <v>2231</v>
      </c>
      <c r="G884" s="93" t="s">
        <v>1131</v>
      </c>
      <c r="H884" s="80" t="s">
        <v>1465</v>
      </c>
      <c r="I884" s="356">
        <v>43831</v>
      </c>
      <c r="J884" s="87" t="s">
        <v>1265</v>
      </c>
      <c r="K884" s="400">
        <v>280</v>
      </c>
      <c r="L884" s="95">
        <f t="shared" si="144"/>
        <v>280</v>
      </c>
      <c r="M884" s="402"/>
      <c r="N884" s="3">
        <v>15</v>
      </c>
      <c r="O884" s="8">
        <v>7</v>
      </c>
      <c r="P884" s="105" t="str">
        <f t="shared" si="146"/>
        <v>5x4.5</v>
      </c>
      <c r="Q884" s="3">
        <v>5</v>
      </c>
      <c r="R884" s="3">
        <v>4.5</v>
      </c>
      <c r="S884" s="3">
        <v>48</v>
      </c>
      <c r="T884" s="17">
        <v>5.9</v>
      </c>
      <c r="U884" s="106" t="s">
        <v>85</v>
      </c>
      <c r="V884" s="17">
        <v>56.1</v>
      </c>
      <c r="W884" s="8">
        <v>17.12</v>
      </c>
      <c r="X884" s="52">
        <v>1900</v>
      </c>
      <c r="Y884" s="81" t="s">
        <v>2309</v>
      </c>
      <c r="Z884" s="81" t="s">
        <v>3002</v>
      </c>
      <c r="AA884" s="369" t="str">
        <f t="shared" si="147"/>
        <v>15x7, 5x4.5, 48 OS</v>
      </c>
      <c r="AB884" s="3" t="s">
        <v>4278</v>
      </c>
      <c r="AC884" s="92">
        <f>_xlfn.IFNA(VLOOKUP(AB884,ACCESSORIES!F:K,6,FALSE),"N/A")</f>
        <v>8</v>
      </c>
      <c r="AD884" s="89" t="s">
        <v>85</v>
      </c>
      <c r="AE884" s="3" t="s">
        <v>85</v>
      </c>
      <c r="AF884" s="82" t="s">
        <v>85</v>
      </c>
      <c r="AG884" s="2" t="s">
        <v>85</v>
      </c>
      <c r="AH884" s="9" t="str">
        <f>_xlfn.IFNA(VLOOKUP(AG884,ACCESSORIES!F:K,6,FALSE),"N/A")</f>
        <v>N/A</v>
      </c>
      <c r="AI884" s="83" t="s">
        <v>266</v>
      </c>
      <c r="AJ884" s="83" t="s">
        <v>85</v>
      </c>
      <c r="AK884" s="3" t="s">
        <v>85</v>
      </c>
      <c r="AL884" s="83" t="s">
        <v>85</v>
      </c>
      <c r="AM884" s="83">
        <v>14.9</v>
      </c>
      <c r="AN884" s="83">
        <v>145</v>
      </c>
      <c r="AO884" s="26">
        <v>23</v>
      </c>
      <c r="AP884" s="26">
        <v>25</v>
      </c>
      <c r="AQ884" s="26">
        <v>27.7</v>
      </c>
      <c r="AR884" s="26">
        <v>18</v>
      </c>
      <c r="AS884" s="26">
        <v>180</v>
      </c>
      <c r="AT884" s="26">
        <v>168</v>
      </c>
      <c r="AU884" s="86">
        <v>48</v>
      </c>
      <c r="AV884" s="55">
        <v>45</v>
      </c>
      <c r="AW884" s="55">
        <v>45</v>
      </c>
      <c r="AX884" s="55">
        <v>0</v>
      </c>
      <c r="AY884" s="3" t="s">
        <v>85</v>
      </c>
      <c r="AZ884" s="104" t="str">
        <f>_xlfn.IFNA(VLOOKUP(AY884,ACCESSORIES!F:K,6,FALSE),"N/A")</f>
        <v>N/A</v>
      </c>
      <c r="BA884" s="3" t="s">
        <v>85</v>
      </c>
      <c r="BB884" s="104" t="str">
        <f>_xlfn.IFNA(VLOOKUP(BA884,ACCESSORIES!F:K,6,FALSE),"N/A")</f>
        <v>N/A</v>
      </c>
      <c r="BC884" s="79">
        <v>21.42</v>
      </c>
      <c r="BD884" s="57">
        <v>17.7</v>
      </c>
      <c r="BE884" s="57">
        <v>17.7</v>
      </c>
      <c r="BF884" s="57">
        <v>9.6</v>
      </c>
      <c r="BG884" s="3">
        <v>48</v>
      </c>
      <c r="BH884" s="122" t="s">
        <v>3551</v>
      </c>
      <c r="BI884" s="51" t="s">
        <v>4217</v>
      </c>
      <c r="BJ884" s="83" t="s">
        <v>4233</v>
      </c>
      <c r="BK884" s="83" t="s">
        <v>5909</v>
      </c>
      <c r="BL884" s="83" t="s">
        <v>5911</v>
      </c>
      <c r="BM884" s="83" t="s">
        <v>5912</v>
      </c>
      <c r="BN884" s="83" t="s">
        <v>5913</v>
      </c>
      <c r="BO884" s="83" t="s">
        <v>5914</v>
      </c>
      <c r="BP884" s="83" t="s">
        <v>5915</v>
      </c>
      <c r="BQ884" s="83" t="s">
        <v>5916</v>
      </c>
      <c r="BR884" s="83"/>
      <c r="BS884" s="83"/>
      <c r="BT884" s="351" t="s">
        <v>4556</v>
      </c>
      <c r="BU884" s="363" t="s">
        <v>4557</v>
      </c>
      <c r="BV884" s="351" t="s">
        <v>4558</v>
      </c>
      <c r="BW884" s="363" t="s">
        <v>4559</v>
      </c>
      <c r="BX884" s="96" t="str">
        <f t="shared" si="148"/>
        <v>MR501 VT-SPEC 2, 15x7, +48mm Offset, 5x4.5, 56.1mm Centerbore, Matte Black</v>
      </c>
      <c r="BY884" s="83" t="s">
        <v>4044</v>
      </c>
      <c r="BZ884" s="83" t="s">
        <v>4045</v>
      </c>
      <c r="CA884" s="83" t="str">
        <f t="shared" si="145"/>
        <v>RALLY (5XX)</v>
      </c>
    </row>
    <row r="885" spans="1:79" s="39" customFormat="1" ht="15" customHeight="1">
      <c r="A885" s="23">
        <f t="shared" si="143"/>
        <v>883</v>
      </c>
      <c r="B885" s="3" t="s">
        <v>84</v>
      </c>
      <c r="C885" s="105" t="s">
        <v>1093</v>
      </c>
      <c r="D885" s="83" t="s">
        <v>262</v>
      </c>
      <c r="E885" s="94" t="str">
        <f>CONCATENATE(LEFT(D885,5),VLOOKUP(CONCATENATE(N885,"x",O885),'PART NUMBER GUIDE'!$B$9:$C$45,2,FALSE),VLOOKUP(CONCATENATE(P885, V885), 'PART NUMBER GUIDE'!$Q$6:$R$84, 2, FALSE),VLOOKUP(Y885,'PART NUMBER GUIDE'!$J$8:$K$37,2, FALSE),IF(U885="N/A",IF(ABS(S885)&lt;10,"0"&amp;ABS(S885),ABS(S885)),CONCATENATE(LEFT(U885,1),RIGHT(U885,1))), F885, G885)</f>
        <v>MR50178051842</v>
      </c>
      <c r="F885" s="93"/>
      <c r="G885" s="93"/>
      <c r="H885" s="80" t="s">
        <v>893</v>
      </c>
      <c r="I885" s="356">
        <v>41640</v>
      </c>
      <c r="J885" s="87" t="s">
        <v>4038</v>
      </c>
      <c r="K885" s="400">
        <v>319.36</v>
      </c>
      <c r="L885" s="95" t="str">
        <f t="shared" si="144"/>
        <v/>
      </c>
      <c r="M885" s="402"/>
      <c r="N885" s="83">
        <v>17</v>
      </c>
      <c r="O885" s="85">
        <v>8</v>
      </c>
      <c r="P885" s="105" t="str">
        <f t="shared" si="146"/>
        <v>5x100</v>
      </c>
      <c r="Q885" s="83">
        <v>5</v>
      </c>
      <c r="R885" s="83">
        <v>100</v>
      </c>
      <c r="S885" s="83">
        <v>42</v>
      </c>
      <c r="T885" s="86">
        <v>6.2</v>
      </c>
      <c r="U885" s="106" t="s">
        <v>85</v>
      </c>
      <c r="V885" s="86">
        <v>67.099999999999994</v>
      </c>
      <c r="W885" s="85">
        <v>23.8</v>
      </c>
      <c r="X885" s="52">
        <v>1850</v>
      </c>
      <c r="Y885" s="91" t="s">
        <v>2237</v>
      </c>
      <c r="Z885" s="80" t="s">
        <v>3007</v>
      </c>
      <c r="AA885" s="369" t="str">
        <f t="shared" si="147"/>
        <v>17x8, 5x100, 42 OS</v>
      </c>
      <c r="AB885" s="83" t="s">
        <v>1627</v>
      </c>
      <c r="AC885" s="92">
        <f>_xlfn.IFNA(VLOOKUP(AB885,ACCESSORIES!F:K,6,FALSE),"N/A")</f>
        <v>33</v>
      </c>
      <c r="AD885" s="88" t="s">
        <v>1741</v>
      </c>
      <c r="AE885" s="83" t="s">
        <v>1899</v>
      </c>
      <c r="AF885" s="82" t="s">
        <v>85</v>
      </c>
      <c r="AG885" s="3" t="s">
        <v>85</v>
      </c>
      <c r="AH885" s="9" t="str">
        <f>_xlfn.IFNA(VLOOKUP(AG885,ACCESSORIES!F:K,6,FALSE),"N/A")</f>
        <v>N/A</v>
      </c>
      <c r="AI885" s="105" t="s">
        <v>265</v>
      </c>
      <c r="AJ885" s="83" t="s">
        <v>1675</v>
      </c>
      <c r="AK885" s="41">
        <f>VLOOKUP(AJ885,ACCESSORIES!F:K,6,FALSE)</f>
        <v>2.75</v>
      </c>
      <c r="AL885" s="83">
        <v>56.1</v>
      </c>
      <c r="AM885" s="83">
        <v>16</v>
      </c>
      <c r="AN885" s="83">
        <v>155</v>
      </c>
      <c r="AO885" s="26">
        <v>31</v>
      </c>
      <c r="AP885" s="26">
        <v>40</v>
      </c>
      <c r="AQ885" s="26">
        <v>43</v>
      </c>
      <c r="AR885" s="26">
        <v>46</v>
      </c>
      <c r="AS885" s="26">
        <v>207</v>
      </c>
      <c r="AT885" s="26">
        <v>195</v>
      </c>
      <c r="AU885" s="86">
        <v>67.099999999999994</v>
      </c>
      <c r="AV885" s="55">
        <v>25</v>
      </c>
      <c r="AW885" s="55">
        <v>25</v>
      </c>
      <c r="AX885" s="55">
        <v>0</v>
      </c>
      <c r="AY885" s="3" t="s">
        <v>85</v>
      </c>
      <c r="AZ885" s="104" t="str">
        <f>_xlfn.IFNA(VLOOKUP(AY885,ACCESSORIES!F:K,6,FALSE),"N/A")</f>
        <v>N/A</v>
      </c>
      <c r="BA885" s="3" t="s">
        <v>85</v>
      </c>
      <c r="BB885" s="104" t="str">
        <f>_xlfn.IFNA(VLOOKUP(BA885,ACCESSORIES!F:K,6,FALSE),"N/A")</f>
        <v>N/A</v>
      </c>
      <c r="BC885" s="79">
        <v>27.3</v>
      </c>
      <c r="BD885" s="57">
        <v>19.5</v>
      </c>
      <c r="BE885" s="57">
        <v>19.5</v>
      </c>
      <c r="BF885" s="57">
        <v>10.4</v>
      </c>
      <c r="BG885" s="83">
        <v>36</v>
      </c>
      <c r="BH885" s="122" t="s">
        <v>3551</v>
      </c>
      <c r="BI885" s="51" t="s">
        <v>4217</v>
      </c>
      <c r="BJ885" s="83" t="s">
        <v>4233</v>
      </c>
      <c r="BK885" s="83" t="s">
        <v>5909</v>
      </c>
      <c r="BL885" s="83" t="s">
        <v>5852</v>
      </c>
      <c r="BM885" s="83" t="s">
        <v>4951</v>
      </c>
      <c r="BN885" s="83" t="s">
        <v>4480</v>
      </c>
      <c r="BO885" s="83" t="s">
        <v>4235</v>
      </c>
      <c r="BP885" s="83" t="s">
        <v>5910</v>
      </c>
      <c r="BQ885" s="83"/>
      <c r="BR885" s="83"/>
      <c r="BS885" s="83"/>
      <c r="BT885" s="351" t="s">
        <v>3907</v>
      </c>
      <c r="BU885" s="363" t="s">
        <v>3908</v>
      </c>
      <c r="BV885" s="351" t="s">
        <v>3909</v>
      </c>
      <c r="BW885" s="363" t="s">
        <v>3910</v>
      </c>
      <c r="BX885" s="96" t="str">
        <f t="shared" si="148"/>
        <v>CLOSEOUT - MR501 RALLY, 17x8, +42mm Offset, 5x100, 67.1mm Centerbore, Titanium</v>
      </c>
      <c r="BY885" s="83" t="s">
        <v>4044</v>
      </c>
      <c r="BZ885" s="83" t="s">
        <v>4045</v>
      </c>
      <c r="CA885" s="83" t="str">
        <f t="shared" si="145"/>
        <v>RALLY (5XX)</v>
      </c>
    </row>
    <row r="886" spans="1:79" s="39" customFormat="1" ht="15" customHeight="1">
      <c r="A886" s="23">
        <f t="shared" si="143"/>
        <v>884</v>
      </c>
      <c r="B886" s="3" t="s">
        <v>84</v>
      </c>
      <c r="C886" s="427" t="s">
        <v>1093</v>
      </c>
      <c r="D886" s="83" t="s">
        <v>262</v>
      </c>
      <c r="E886" s="94" t="str">
        <f>CONCATENATE(LEFT(D886,5),VLOOKUP(CONCATENATE(N886,"x",O886),'PART NUMBER GUIDE'!$B$9:$C$45,2,FALSE),VLOOKUP(CONCATENATE(P886, V886), 'PART NUMBER GUIDE'!$Q$6:$R$84, 2, FALSE),VLOOKUP(Y886,'PART NUMBER GUIDE'!$J$8:$K$37,2, FALSE),IF(U886="N/A",IF(ABS(S886)&lt;10,"0"&amp;ABS(S886),ABS(S886)),CONCATENATE(LEFT(U886,1),RIGHT(U886,1))), F886, G886)</f>
        <v>MR50178051942</v>
      </c>
      <c r="F886" s="93"/>
      <c r="G886" s="93"/>
      <c r="H886" s="80" t="s">
        <v>894</v>
      </c>
      <c r="I886" s="356">
        <v>41640</v>
      </c>
      <c r="J886" s="87" t="s">
        <v>1265</v>
      </c>
      <c r="K886" s="400">
        <v>345</v>
      </c>
      <c r="L886" s="95">
        <f t="shared" si="144"/>
        <v>345</v>
      </c>
      <c r="M886" s="402"/>
      <c r="N886" s="83">
        <v>17</v>
      </c>
      <c r="O886" s="85">
        <v>8</v>
      </c>
      <c r="P886" s="105" t="str">
        <f t="shared" si="146"/>
        <v>5x100</v>
      </c>
      <c r="Q886" s="83">
        <v>5</v>
      </c>
      <c r="R886" s="83">
        <v>100</v>
      </c>
      <c r="S886" s="83">
        <v>42</v>
      </c>
      <c r="T886" s="86">
        <v>6.2</v>
      </c>
      <c r="U886" s="428" t="s">
        <v>85</v>
      </c>
      <c r="V886" s="86">
        <v>67.099999999999994</v>
      </c>
      <c r="W886" s="85">
        <v>23.81</v>
      </c>
      <c r="X886" s="52">
        <v>1850</v>
      </c>
      <c r="Y886" s="81" t="s">
        <v>2312</v>
      </c>
      <c r="Z886" s="80" t="s">
        <v>3003</v>
      </c>
      <c r="AA886" s="369" t="str">
        <f t="shared" si="147"/>
        <v>17x8, 5x100, 42 OS</v>
      </c>
      <c r="AB886" s="83" t="s">
        <v>1627</v>
      </c>
      <c r="AC886" s="92">
        <f>_xlfn.IFNA(VLOOKUP(AB886,ACCESSORIES!F:K,6,FALSE),"N/A")</f>
        <v>33</v>
      </c>
      <c r="AD886" s="88" t="s">
        <v>1741</v>
      </c>
      <c r="AE886" s="83" t="s">
        <v>1899</v>
      </c>
      <c r="AF886" s="82" t="s">
        <v>85</v>
      </c>
      <c r="AG886" s="3" t="s">
        <v>85</v>
      </c>
      <c r="AH886" s="9" t="str">
        <f>_xlfn.IFNA(VLOOKUP(AG886,ACCESSORIES!F:K,6,FALSE),"N/A")</f>
        <v>N/A</v>
      </c>
      <c r="AI886" s="427" t="s">
        <v>265</v>
      </c>
      <c r="AJ886" s="83" t="s">
        <v>1675</v>
      </c>
      <c r="AK886" s="41">
        <f>VLOOKUP(AJ886,ACCESSORIES!F:K,6,FALSE)</f>
        <v>2.75</v>
      </c>
      <c r="AL886" s="83">
        <v>56.1</v>
      </c>
      <c r="AM886" s="83">
        <v>16</v>
      </c>
      <c r="AN886" s="83">
        <v>155</v>
      </c>
      <c r="AO886" s="26">
        <v>31</v>
      </c>
      <c r="AP886" s="26">
        <v>40</v>
      </c>
      <c r="AQ886" s="26">
        <v>43</v>
      </c>
      <c r="AR886" s="26">
        <v>46</v>
      </c>
      <c r="AS886" s="26">
        <v>207</v>
      </c>
      <c r="AT886" s="26">
        <v>195</v>
      </c>
      <c r="AU886" s="86">
        <v>67.099999999999994</v>
      </c>
      <c r="AV886" s="55">
        <v>25</v>
      </c>
      <c r="AW886" s="55">
        <v>25</v>
      </c>
      <c r="AX886" s="55">
        <v>0</v>
      </c>
      <c r="AY886" s="3" t="s">
        <v>85</v>
      </c>
      <c r="AZ886" s="104" t="str">
        <f>_xlfn.IFNA(VLOOKUP(AY886,ACCESSORIES!F:K,6,FALSE),"N/A")</f>
        <v>N/A</v>
      </c>
      <c r="BA886" s="3" t="s">
        <v>85</v>
      </c>
      <c r="BB886" s="104" t="str">
        <f>_xlfn.IFNA(VLOOKUP(BA886,ACCESSORIES!F:K,6,FALSE),"N/A")</f>
        <v>N/A</v>
      </c>
      <c r="BC886" s="79">
        <v>28.99</v>
      </c>
      <c r="BD886" s="57">
        <v>19.5</v>
      </c>
      <c r="BE886" s="57">
        <v>19.5</v>
      </c>
      <c r="BF886" s="57">
        <v>10.4</v>
      </c>
      <c r="BG886" s="83">
        <v>36</v>
      </c>
      <c r="BH886" s="403" t="s">
        <v>3551</v>
      </c>
      <c r="BI886" s="51" t="s">
        <v>4217</v>
      </c>
      <c r="BJ886" s="83" t="s">
        <v>4233</v>
      </c>
      <c r="BK886" s="83" t="s">
        <v>5909</v>
      </c>
      <c r="BL886" s="83" t="s">
        <v>5852</v>
      </c>
      <c r="BM886" s="83" t="s">
        <v>4951</v>
      </c>
      <c r="BN886" s="83" t="s">
        <v>4480</v>
      </c>
      <c r="BO886" s="83" t="s">
        <v>4235</v>
      </c>
      <c r="BP886" s="83" t="s">
        <v>5910</v>
      </c>
      <c r="BQ886" s="83"/>
      <c r="BR886" s="83"/>
      <c r="BS886" s="83"/>
      <c r="BT886" s="351" t="s">
        <v>3911</v>
      </c>
      <c r="BU886" s="363" t="s">
        <v>3912</v>
      </c>
      <c r="BV886" s="351" t="s">
        <v>3913</v>
      </c>
      <c r="BW886" s="363" t="s">
        <v>3914</v>
      </c>
      <c r="BX886" s="96" t="str">
        <f t="shared" si="148"/>
        <v>MR501 RALLY, 17x8, +42mm Offset, 5x100, 67.1mm Centerbore, Method Bronze</v>
      </c>
      <c r="BY886" s="83" t="s">
        <v>4044</v>
      </c>
      <c r="BZ886" s="83" t="s">
        <v>4045</v>
      </c>
      <c r="CA886" s="83" t="str">
        <f t="shared" si="145"/>
        <v>RALLY (5XX)</v>
      </c>
    </row>
    <row r="887" spans="1:79" s="39" customFormat="1" ht="15" customHeight="1">
      <c r="A887" s="23">
        <f t="shared" si="143"/>
        <v>885</v>
      </c>
      <c r="B887" s="3" t="s">
        <v>84</v>
      </c>
      <c r="C887" s="427" t="s">
        <v>1093</v>
      </c>
      <c r="D887" s="83" t="s">
        <v>262</v>
      </c>
      <c r="E887" s="94" t="str">
        <f>CONCATENATE(LEFT(D887,5),VLOOKUP(CONCATENATE(N887,"x",O887),'PART NUMBER GUIDE'!$B$9:$C$45,2,FALSE),VLOOKUP(CONCATENATE(P887, V887), 'PART NUMBER GUIDE'!$Q$6:$R$84, 2, FALSE),VLOOKUP(Y887,'PART NUMBER GUIDE'!$J$8:$K$37,2, FALSE),IF(U887="N/A",IF(ABS(S887)&lt;10,"0"&amp;ABS(S887),ABS(S887)),CONCATENATE(LEFT(U887,1),RIGHT(U887,1))), F887, G887)</f>
        <v>MR50178051942-2</v>
      </c>
      <c r="F887" s="93">
        <v>-2</v>
      </c>
      <c r="G887" s="93"/>
      <c r="H887" s="80" t="s">
        <v>6481</v>
      </c>
      <c r="I887" s="356">
        <v>44701</v>
      </c>
      <c r="J887" s="87" t="s">
        <v>1266</v>
      </c>
      <c r="K887" s="400">
        <v>345</v>
      </c>
      <c r="L887" s="95">
        <f t="shared" si="144"/>
        <v>345</v>
      </c>
      <c r="M887" s="402"/>
      <c r="N887" s="83">
        <v>17</v>
      </c>
      <c r="O887" s="85">
        <v>8</v>
      </c>
      <c r="P887" s="105" t="str">
        <f t="shared" si="146"/>
        <v>5x100</v>
      </c>
      <c r="Q887" s="83">
        <v>5</v>
      </c>
      <c r="R887" s="83">
        <v>100</v>
      </c>
      <c r="S887" s="83">
        <v>42</v>
      </c>
      <c r="T887" s="86">
        <v>6.2</v>
      </c>
      <c r="U887" s="428" t="s">
        <v>85</v>
      </c>
      <c r="V887" s="86">
        <v>67.099999999999994</v>
      </c>
      <c r="W887" s="85">
        <v>23.81</v>
      </c>
      <c r="X887" s="52">
        <v>1850</v>
      </c>
      <c r="Y887" s="81" t="s">
        <v>2312</v>
      </c>
      <c r="Z887" s="80" t="s">
        <v>3003</v>
      </c>
      <c r="AA887" s="369" t="str">
        <f t="shared" si="147"/>
        <v>17x8, 5x100, 42 OS</v>
      </c>
      <c r="AB887" s="83" t="s">
        <v>6104</v>
      </c>
      <c r="AC887" s="92">
        <f>_xlfn.IFNA(VLOOKUP(AB887,ACCESSORIES!F:K,6,FALSE),"N/A")</f>
        <v>33</v>
      </c>
      <c r="AD887" s="89" t="s">
        <v>85</v>
      </c>
      <c r="AE887" s="83" t="s">
        <v>1899</v>
      </c>
      <c r="AF887" s="82" t="s">
        <v>85</v>
      </c>
      <c r="AG887" s="3" t="s">
        <v>85</v>
      </c>
      <c r="AH887" s="9" t="str">
        <f>_xlfn.IFNA(VLOOKUP(AG887,ACCESSORIES!F:K,6,FALSE),"N/A")</f>
        <v>N/A</v>
      </c>
      <c r="AI887" s="427" t="s">
        <v>265</v>
      </c>
      <c r="AJ887" s="83" t="s">
        <v>1675</v>
      </c>
      <c r="AK887" s="41">
        <f>VLOOKUP(AJ887,ACCESSORIES!F:K,6,FALSE)</f>
        <v>2.75</v>
      </c>
      <c r="AL887" s="83">
        <v>56.1</v>
      </c>
      <c r="AM887" s="83">
        <v>16</v>
      </c>
      <c r="AN887" s="83">
        <v>155</v>
      </c>
      <c r="AO887" s="26">
        <v>31</v>
      </c>
      <c r="AP887" s="26">
        <v>40</v>
      </c>
      <c r="AQ887" s="26">
        <v>43</v>
      </c>
      <c r="AR887" s="26">
        <v>46</v>
      </c>
      <c r="AS887" s="26">
        <v>207</v>
      </c>
      <c r="AT887" s="26">
        <v>195</v>
      </c>
      <c r="AU887" s="86">
        <v>67.099999999999994</v>
      </c>
      <c r="AV887" s="55">
        <v>40</v>
      </c>
      <c r="AW887" s="55">
        <v>40</v>
      </c>
      <c r="AX887" s="55">
        <v>0</v>
      </c>
      <c r="AY887" s="3" t="s">
        <v>85</v>
      </c>
      <c r="AZ887" s="104" t="str">
        <f>_xlfn.IFNA(VLOOKUP(AY887,ACCESSORIES!F:K,6,FALSE),"N/A")</f>
        <v>N/A</v>
      </c>
      <c r="BA887" s="3" t="s">
        <v>85</v>
      </c>
      <c r="BB887" s="104" t="str">
        <f>_xlfn.IFNA(VLOOKUP(BA887,ACCESSORIES!F:K,6,FALSE),"N/A")</f>
        <v>N/A</v>
      </c>
      <c r="BC887" s="79">
        <v>28.99</v>
      </c>
      <c r="BD887" s="57">
        <v>19.5</v>
      </c>
      <c r="BE887" s="57">
        <v>19.5</v>
      </c>
      <c r="BF887" s="57">
        <v>10.4</v>
      </c>
      <c r="BG887" s="83">
        <v>36</v>
      </c>
      <c r="BH887" s="403" t="s">
        <v>3551</v>
      </c>
      <c r="BI887" s="51" t="s">
        <v>4217</v>
      </c>
      <c r="BJ887" s="83" t="s">
        <v>4233</v>
      </c>
      <c r="BK887" s="83" t="s">
        <v>5909</v>
      </c>
      <c r="BL887" s="83" t="s">
        <v>5852</v>
      </c>
      <c r="BM887" s="83" t="s">
        <v>4951</v>
      </c>
      <c r="BN887" s="83" t="s">
        <v>4480</v>
      </c>
      <c r="BO887" s="83" t="s">
        <v>4235</v>
      </c>
      <c r="BP887" s="83" t="s">
        <v>5910</v>
      </c>
      <c r="BQ887" s="83"/>
      <c r="BR887" s="83"/>
      <c r="BS887" s="83"/>
      <c r="BT887" s="351"/>
      <c r="BU887" s="363"/>
      <c r="BV887" s="351"/>
      <c r="BW887" s="363"/>
      <c r="BX887" s="96" t="str">
        <f t="shared" ref="BX887:BX926" si="151">CONCATENATE(IF(J887="Closeout","CLOSEOUT - ",""),D887,", ",N887,"x",O887,", ",IF(U887="N/A","",CONCATENATE(U887,"/")),IF(S887&gt;0,CONCATENATE("+",S887),S887),"mm Offset, ",P887,", ",V887,"mm Centerbore, ",PROPER(Y887),IF(G887="R",", Race Drilled",""),"",IF(BA887="N/A","",CONCATENATE(", w/ ",BA887)))</f>
        <v>MR501 RALLY, 17x8, +42mm Offset, 5x100, 67.1mm Centerbore, Method Bronze</v>
      </c>
      <c r="BY887" s="83" t="s">
        <v>4044</v>
      </c>
      <c r="BZ887" s="83" t="s">
        <v>4045</v>
      </c>
      <c r="CA887" s="83" t="str">
        <f t="shared" si="145"/>
        <v>RALLY (5XX)</v>
      </c>
    </row>
    <row r="888" spans="1:79" s="39" customFormat="1" ht="15" customHeight="1">
      <c r="A888" s="23">
        <f t="shared" si="143"/>
        <v>886</v>
      </c>
      <c r="B888" s="3" t="s">
        <v>84</v>
      </c>
      <c r="C888" s="427" t="s">
        <v>1093</v>
      </c>
      <c r="D888" s="83" t="s">
        <v>262</v>
      </c>
      <c r="E888" s="94" t="str">
        <f>CONCATENATE(LEFT(D888,5),VLOOKUP(CONCATENATE(N888,"x",O888),'PART NUMBER GUIDE'!$B$9:$C$45,2,FALSE),VLOOKUP(CONCATENATE(P888, V888), 'PART NUMBER GUIDE'!$Q$6:$R$84, 2, FALSE),VLOOKUP(Y888,'PART NUMBER GUIDE'!$J$8:$K$37,2, FALSE),IF(U888="N/A",IF(ABS(S888)&lt;10,"0"&amp;ABS(S888),ABS(S888)),CONCATENATE(LEFT(U888,1),RIGHT(U888,1))), F888, G888)</f>
        <v>MR50178012842</v>
      </c>
      <c r="F888" s="93"/>
      <c r="G888" s="93"/>
      <c r="H888" s="80" t="s">
        <v>891</v>
      </c>
      <c r="I888" s="356">
        <v>41640</v>
      </c>
      <c r="J888" s="87" t="s">
        <v>1265</v>
      </c>
      <c r="K888" s="400">
        <v>345</v>
      </c>
      <c r="L888" s="95">
        <f t="shared" si="144"/>
        <v>345</v>
      </c>
      <c r="M888" s="402"/>
      <c r="N888" s="83">
        <v>17</v>
      </c>
      <c r="O888" s="85">
        <v>8</v>
      </c>
      <c r="P888" s="105" t="str">
        <f t="shared" si="146"/>
        <v>5x4.5</v>
      </c>
      <c r="Q888" s="83">
        <v>5</v>
      </c>
      <c r="R888" s="83">
        <v>4.5</v>
      </c>
      <c r="S888" s="83">
        <v>42</v>
      </c>
      <c r="T888" s="86">
        <v>6.2</v>
      </c>
      <c r="U888" s="428" t="s">
        <v>85</v>
      </c>
      <c r="V888" s="86">
        <v>67.099999999999994</v>
      </c>
      <c r="W888" s="85">
        <v>25.02</v>
      </c>
      <c r="X888" s="52">
        <v>1850</v>
      </c>
      <c r="Y888" s="91" t="s">
        <v>2237</v>
      </c>
      <c r="Z888" s="80" t="s">
        <v>3007</v>
      </c>
      <c r="AA888" s="369" t="str">
        <f t="shared" si="147"/>
        <v>17x8, 5x4.5, 42 OS</v>
      </c>
      <c r="AB888" s="83" t="s">
        <v>1627</v>
      </c>
      <c r="AC888" s="92">
        <f>_xlfn.IFNA(VLOOKUP(AB888,ACCESSORIES!F:K,6,FALSE),"N/A")</f>
        <v>33</v>
      </c>
      <c r="AD888" s="88" t="s">
        <v>1741</v>
      </c>
      <c r="AE888" s="83" t="s">
        <v>1899</v>
      </c>
      <c r="AF888" s="82" t="s">
        <v>85</v>
      </c>
      <c r="AG888" s="3" t="s">
        <v>85</v>
      </c>
      <c r="AH888" s="9" t="str">
        <f>_xlfn.IFNA(VLOOKUP(AG888,ACCESSORIES!F:K,6,FALSE),"N/A")</f>
        <v>N/A</v>
      </c>
      <c r="AI888" s="427" t="s">
        <v>265</v>
      </c>
      <c r="AJ888" s="83" t="s">
        <v>1675</v>
      </c>
      <c r="AK888" s="41">
        <f>VLOOKUP(AJ888,ACCESSORIES!F:K,6,FALSE)</f>
        <v>2.75</v>
      </c>
      <c r="AL888" s="83">
        <v>56.1</v>
      </c>
      <c r="AM888" s="83">
        <v>16</v>
      </c>
      <c r="AN888" s="83">
        <v>155</v>
      </c>
      <c r="AO888" s="26">
        <v>31</v>
      </c>
      <c r="AP888" s="26">
        <v>40</v>
      </c>
      <c r="AQ888" s="26">
        <v>43</v>
      </c>
      <c r="AR888" s="26">
        <v>46</v>
      </c>
      <c r="AS888" s="26">
        <v>207</v>
      </c>
      <c r="AT888" s="26">
        <v>195</v>
      </c>
      <c r="AU888" s="86">
        <v>67.099999999999994</v>
      </c>
      <c r="AV888" s="55">
        <v>25</v>
      </c>
      <c r="AW888" s="55">
        <v>25</v>
      </c>
      <c r="AX888" s="55">
        <v>0</v>
      </c>
      <c r="AY888" s="3" t="s">
        <v>85</v>
      </c>
      <c r="AZ888" s="104" t="str">
        <f>_xlfn.IFNA(VLOOKUP(AY888,ACCESSORIES!F:K,6,FALSE),"N/A")</f>
        <v>N/A</v>
      </c>
      <c r="BA888" s="3" t="s">
        <v>85</v>
      </c>
      <c r="BB888" s="104" t="str">
        <f>_xlfn.IFNA(VLOOKUP(BA888,ACCESSORIES!F:K,6,FALSE),"N/A")</f>
        <v>N/A</v>
      </c>
      <c r="BC888" s="79">
        <v>30.53</v>
      </c>
      <c r="BD888" s="57">
        <v>19.5</v>
      </c>
      <c r="BE888" s="57">
        <v>19.5</v>
      </c>
      <c r="BF888" s="57">
        <v>10.4</v>
      </c>
      <c r="BG888" s="83">
        <v>36</v>
      </c>
      <c r="BH888" s="403" t="s">
        <v>3551</v>
      </c>
      <c r="BI888" s="51" t="s">
        <v>4217</v>
      </c>
      <c r="BJ888" s="83" t="s">
        <v>4233</v>
      </c>
      <c r="BK888" s="83" t="s">
        <v>5909</v>
      </c>
      <c r="BL888" s="83" t="s">
        <v>5852</v>
      </c>
      <c r="BM888" s="83" t="s">
        <v>4951</v>
      </c>
      <c r="BN888" s="83" t="s">
        <v>4480</v>
      </c>
      <c r="BO888" s="83" t="s">
        <v>4235</v>
      </c>
      <c r="BP888" s="83" t="s">
        <v>5910</v>
      </c>
      <c r="BQ888" s="83"/>
      <c r="BR888" s="83"/>
      <c r="BS888" s="83"/>
      <c r="BT888" s="351" t="s">
        <v>3907</v>
      </c>
      <c r="BU888" s="363" t="s">
        <v>3908</v>
      </c>
      <c r="BV888" s="351" t="s">
        <v>3909</v>
      </c>
      <c r="BW888" s="363" t="s">
        <v>3910</v>
      </c>
      <c r="BX888" s="96" t="str">
        <f t="shared" si="151"/>
        <v>MR501 RALLY, 17x8, +42mm Offset, 5x4.5, 67.1mm Centerbore, Titanium</v>
      </c>
      <c r="BY888" s="83" t="s">
        <v>4044</v>
      </c>
      <c r="BZ888" s="83" t="s">
        <v>4045</v>
      </c>
      <c r="CA888" s="83" t="str">
        <f t="shared" si="145"/>
        <v>RALLY (5XX)</v>
      </c>
    </row>
    <row r="889" spans="1:79" s="39" customFormat="1" ht="15" customHeight="1">
      <c r="A889" s="23">
        <f t="shared" si="143"/>
        <v>887</v>
      </c>
      <c r="B889" s="3" t="s">
        <v>84</v>
      </c>
      <c r="C889" s="427" t="s">
        <v>1093</v>
      </c>
      <c r="D889" s="83" t="s">
        <v>262</v>
      </c>
      <c r="E889" s="94" t="str">
        <f>CONCATENATE(LEFT(D889,5),VLOOKUP(CONCATENATE(N889,"x",O889),'PART NUMBER GUIDE'!$B$9:$C$45,2,FALSE),VLOOKUP(CONCATENATE(P889, V889), 'PART NUMBER GUIDE'!$Q$6:$R$84, 2, FALSE),VLOOKUP(Y889,'PART NUMBER GUIDE'!$J$8:$K$37,2, FALSE),IF(U889="N/A",IF(ABS(S889)&lt;10,"0"&amp;ABS(S889),ABS(S889)),CONCATENATE(LEFT(U889,1),RIGHT(U889,1))), F889, G889)</f>
        <v>MR50178012842-2</v>
      </c>
      <c r="F889" s="93">
        <v>-2</v>
      </c>
      <c r="G889" s="93"/>
      <c r="H889" s="80" t="s">
        <v>6482</v>
      </c>
      <c r="I889" s="356">
        <v>44701</v>
      </c>
      <c r="J889" s="87" t="s">
        <v>1266</v>
      </c>
      <c r="K889" s="400">
        <v>345</v>
      </c>
      <c r="L889" s="95">
        <f t="shared" si="144"/>
        <v>345</v>
      </c>
      <c r="M889" s="402"/>
      <c r="N889" s="83">
        <v>17</v>
      </c>
      <c r="O889" s="85">
        <v>8</v>
      </c>
      <c r="P889" s="105" t="str">
        <f t="shared" si="146"/>
        <v>5x4.5</v>
      </c>
      <c r="Q889" s="83">
        <v>5</v>
      </c>
      <c r="R889" s="83">
        <v>4.5</v>
      </c>
      <c r="S889" s="83">
        <v>42</v>
      </c>
      <c r="T889" s="86">
        <v>6.2</v>
      </c>
      <c r="U889" s="428" t="s">
        <v>85</v>
      </c>
      <c r="V889" s="86">
        <v>67.099999999999994</v>
      </c>
      <c r="W889" s="85">
        <v>25.02</v>
      </c>
      <c r="X889" s="52">
        <v>1850</v>
      </c>
      <c r="Y889" s="91" t="s">
        <v>2237</v>
      </c>
      <c r="Z889" s="80" t="s">
        <v>3007</v>
      </c>
      <c r="AA889" s="369" t="str">
        <f t="shared" si="147"/>
        <v>17x8, 5x4.5, 42 OS</v>
      </c>
      <c r="AB889" s="83" t="s">
        <v>6104</v>
      </c>
      <c r="AC889" s="92">
        <f>_xlfn.IFNA(VLOOKUP(AB889,ACCESSORIES!F:K,6,FALSE),"N/A")</f>
        <v>33</v>
      </c>
      <c r="AD889" s="89" t="s">
        <v>85</v>
      </c>
      <c r="AE889" s="83" t="s">
        <v>1899</v>
      </c>
      <c r="AF889" s="82" t="s">
        <v>85</v>
      </c>
      <c r="AG889" s="3" t="s">
        <v>85</v>
      </c>
      <c r="AH889" s="9" t="str">
        <f>_xlfn.IFNA(VLOOKUP(AG889,ACCESSORIES!F:K,6,FALSE),"N/A")</f>
        <v>N/A</v>
      </c>
      <c r="AI889" s="427" t="s">
        <v>265</v>
      </c>
      <c r="AJ889" s="83" t="s">
        <v>1675</v>
      </c>
      <c r="AK889" s="41">
        <f>VLOOKUP(AJ889,ACCESSORIES!F:K,6,FALSE)</f>
        <v>2.75</v>
      </c>
      <c r="AL889" s="83">
        <v>56.1</v>
      </c>
      <c r="AM889" s="83">
        <v>16</v>
      </c>
      <c r="AN889" s="83">
        <v>155</v>
      </c>
      <c r="AO889" s="26">
        <v>31</v>
      </c>
      <c r="AP889" s="26">
        <v>40</v>
      </c>
      <c r="AQ889" s="26">
        <v>43</v>
      </c>
      <c r="AR889" s="26">
        <v>46</v>
      </c>
      <c r="AS889" s="26">
        <v>207</v>
      </c>
      <c r="AT889" s="26">
        <v>195</v>
      </c>
      <c r="AU889" s="86">
        <v>67.099999999999994</v>
      </c>
      <c r="AV889" s="55">
        <v>40</v>
      </c>
      <c r="AW889" s="55">
        <v>40</v>
      </c>
      <c r="AX889" s="55">
        <v>0</v>
      </c>
      <c r="AY889" s="3" t="s">
        <v>85</v>
      </c>
      <c r="AZ889" s="104" t="str">
        <f>_xlfn.IFNA(VLOOKUP(AY889,ACCESSORIES!F:K,6,FALSE),"N/A")</f>
        <v>N/A</v>
      </c>
      <c r="BA889" s="3" t="s">
        <v>85</v>
      </c>
      <c r="BB889" s="104" t="str">
        <f>_xlfn.IFNA(VLOOKUP(BA889,ACCESSORIES!F:K,6,FALSE),"N/A")</f>
        <v>N/A</v>
      </c>
      <c r="BC889" s="79">
        <v>30.53</v>
      </c>
      <c r="BD889" s="57">
        <v>19.5</v>
      </c>
      <c r="BE889" s="57">
        <v>19.5</v>
      </c>
      <c r="BF889" s="57">
        <v>10.4</v>
      </c>
      <c r="BG889" s="83">
        <v>36</v>
      </c>
      <c r="BH889" s="403" t="s">
        <v>3551</v>
      </c>
      <c r="BI889" s="51" t="s">
        <v>4217</v>
      </c>
      <c r="BJ889" s="83" t="s">
        <v>4233</v>
      </c>
      <c r="BK889" s="83" t="s">
        <v>5909</v>
      </c>
      <c r="BL889" s="83" t="s">
        <v>5852</v>
      </c>
      <c r="BM889" s="83" t="s">
        <v>4951</v>
      </c>
      <c r="BN889" s="83" t="s">
        <v>4480</v>
      </c>
      <c r="BO889" s="83" t="s">
        <v>4235</v>
      </c>
      <c r="BP889" s="83" t="s">
        <v>5910</v>
      </c>
      <c r="BQ889" s="83"/>
      <c r="BR889" s="83"/>
      <c r="BS889" s="83"/>
      <c r="BT889" s="351"/>
      <c r="BU889" s="363"/>
      <c r="BV889" s="351"/>
      <c r="BW889" s="363"/>
      <c r="BX889" s="96" t="str">
        <f t="shared" si="151"/>
        <v>MR501 RALLY, 17x8, +42mm Offset, 5x4.5, 67.1mm Centerbore, Titanium</v>
      </c>
      <c r="BY889" s="83" t="s">
        <v>4044</v>
      </c>
      <c r="BZ889" s="83" t="s">
        <v>4045</v>
      </c>
      <c r="CA889" s="83" t="str">
        <f t="shared" si="145"/>
        <v>RALLY (5XX)</v>
      </c>
    </row>
    <row r="890" spans="1:79" s="39" customFormat="1" ht="15" customHeight="1">
      <c r="A890" s="23">
        <f t="shared" si="143"/>
        <v>888</v>
      </c>
      <c r="B890" s="3" t="s">
        <v>84</v>
      </c>
      <c r="C890" s="427" t="s">
        <v>1093</v>
      </c>
      <c r="D890" s="83" t="s">
        <v>262</v>
      </c>
      <c r="E890" s="94" t="str">
        <f>CONCATENATE(LEFT(D890,5),VLOOKUP(CONCATENATE(N890,"x",O890),'PART NUMBER GUIDE'!$B$9:$C$45,2,FALSE),VLOOKUP(CONCATENATE(P890, V890), 'PART NUMBER GUIDE'!$Q$6:$R$84, 2, FALSE),VLOOKUP(Y890,'PART NUMBER GUIDE'!$J$8:$K$37,2, FALSE),IF(U890="N/A",IF(ABS(S890)&lt;10,"0"&amp;ABS(S890),ABS(S890)),CONCATENATE(LEFT(U890,1),RIGHT(U890,1))), F890, G890)</f>
        <v>MR50178012942</v>
      </c>
      <c r="F890" s="93"/>
      <c r="G890" s="93"/>
      <c r="H890" s="80" t="s">
        <v>892</v>
      </c>
      <c r="I890" s="356">
        <v>41640</v>
      </c>
      <c r="J890" s="87" t="s">
        <v>1265</v>
      </c>
      <c r="K890" s="400">
        <v>345</v>
      </c>
      <c r="L890" s="95">
        <f t="shared" si="144"/>
        <v>345</v>
      </c>
      <c r="M890" s="402"/>
      <c r="N890" s="83">
        <v>17</v>
      </c>
      <c r="O890" s="85">
        <v>8</v>
      </c>
      <c r="P890" s="105" t="str">
        <f t="shared" si="146"/>
        <v>5x4.5</v>
      </c>
      <c r="Q890" s="83">
        <v>5</v>
      </c>
      <c r="R890" s="83">
        <v>4.5</v>
      </c>
      <c r="S890" s="83">
        <v>42</v>
      </c>
      <c r="T890" s="86">
        <v>6.2</v>
      </c>
      <c r="U890" s="428" t="s">
        <v>85</v>
      </c>
      <c r="V890" s="86">
        <v>67.099999999999994</v>
      </c>
      <c r="W890" s="85">
        <v>23.8</v>
      </c>
      <c r="X890" s="52">
        <v>1850</v>
      </c>
      <c r="Y890" s="81" t="s">
        <v>2312</v>
      </c>
      <c r="Z890" s="80" t="s">
        <v>3003</v>
      </c>
      <c r="AA890" s="369" t="str">
        <f t="shared" si="147"/>
        <v>17x8, 5x4.5, 42 OS</v>
      </c>
      <c r="AB890" s="83" t="s">
        <v>1627</v>
      </c>
      <c r="AC890" s="92">
        <f>_xlfn.IFNA(VLOOKUP(AB890,ACCESSORIES!F:K,6,FALSE),"N/A")</f>
        <v>33</v>
      </c>
      <c r="AD890" s="88" t="s">
        <v>1741</v>
      </c>
      <c r="AE890" s="83" t="s">
        <v>1899</v>
      </c>
      <c r="AF890" s="82" t="s">
        <v>85</v>
      </c>
      <c r="AG890" s="3" t="s">
        <v>85</v>
      </c>
      <c r="AH890" s="9" t="str">
        <f>_xlfn.IFNA(VLOOKUP(AG890,ACCESSORIES!F:K,6,FALSE),"N/A")</f>
        <v>N/A</v>
      </c>
      <c r="AI890" s="427" t="s">
        <v>265</v>
      </c>
      <c r="AJ890" s="83" t="s">
        <v>1675</v>
      </c>
      <c r="AK890" s="41">
        <f>VLOOKUP(AJ890,ACCESSORIES!F:K,6,FALSE)</f>
        <v>2.75</v>
      </c>
      <c r="AL890" s="83">
        <v>56.1</v>
      </c>
      <c r="AM890" s="83">
        <v>16</v>
      </c>
      <c r="AN890" s="83">
        <v>155</v>
      </c>
      <c r="AO890" s="26">
        <v>31</v>
      </c>
      <c r="AP890" s="26">
        <v>40</v>
      </c>
      <c r="AQ890" s="26">
        <v>43</v>
      </c>
      <c r="AR890" s="26">
        <v>46</v>
      </c>
      <c r="AS890" s="26">
        <v>207</v>
      </c>
      <c r="AT890" s="26">
        <v>195</v>
      </c>
      <c r="AU890" s="86">
        <v>67.099999999999994</v>
      </c>
      <c r="AV890" s="55">
        <v>25</v>
      </c>
      <c r="AW890" s="55">
        <v>25</v>
      </c>
      <c r="AX890" s="55">
        <v>0</v>
      </c>
      <c r="AY890" s="3" t="s">
        <v>85</v>
      </c>
      <c r="AZ890" s="104" t="str">
        <f>_xlfn.IFNA(VLOOKUP(AY890,ACCESSORIES!F:K,6,FALSE),"N/A")</f>
        <v>N/A</v>
      </c>
      <c r="BA890" s="3" t="s">
        <v>85</v>
      </c>
      <c r="BB890" s="104" t="str">
        <f>_xlfn.IFNA(VLOOKUP(BA890,ACCESSORIES!F:K,6,FALSE),"N/A")</f>
        <v>N/A</v>
      </c>
      <c r="BC890" s="79">
        <v>27.3</v>
      </c>
      <c r="BD890" s="57">
        <v>19.5</v>
      </c>
      <c r="BE890" s="57">
        <v>19.5</v>
      </c>
      <c r="BF890" s="57">
        <v>10.4</v>
      </c>
      <c r="BG890" s="83">
        <v>36</v>
      </c>
      <c r="BH890" s="403" t="s">
        <v>3551</v>
      </c>
      <c r="BI890" s="51" t="s">
        <v>4217</v>
      </c>
      <c r="BJ890" s="83" t="s">
        <v>4233</v>
      </c>
      <c r="BK890" s="83" t="s">
        <v>5909</v>
      </c>
      <c r="BL890" s="83" t="s">
        <v>5852</v>
      </c>
      <c r="BM890" s="83" t="s">
        <v>4951</v>
      </c>
      <c r="BN890" s="83" t="s">
        <v>4480</v>
      </c>
      <c r="BO890" s="83" t="s">
        <v>4235</v>
      </c>
      <c r="BP890" s="83" t="s">
        <v>5910</v>
      </c>
      <c r="BQ890" s="83"/>
      <c r="BR890" s="83"/>
      <c r="BS890" s="83"/>
      <c r="BT890" s="351" t="s">
        <v>3911</v>
      </c>
      <c r="BU890" s="363" t="s">
        <v>3912</v>
      </c>
      <c r="BV890" s="351" t="s">
        <v>3913</v>
      </c>
      <c r="BW890" s="363" t="s">
        <v>3914</v>
      </c>
      <c r="BX890" s="96" t="str">
        <f t="shared" si="151"/>
        <v>MR501 RALLY, 17x8, +42mm Offset, 5x4.5, 67.1mm Centerbore, Method Bronze</v>
      </c>
      <c r="BY890" s="83" t="s">
        <v>4044</v>
      </c>
      <c r="BZ890" s="83" t="s">
        <v>4045</v>
      </c>
      <c r="CA890" s="83" t="str">
        <f t="shared" si="145"/>
        <v>RALLY (5XX)</v>
      </c>
    </row>
    <row r="891" spans="1:79" s="39" customFormat="1" ht="15" customHeight="1">
      <c r="A891" s="23">
        <f t="shared" si="143"/>
        <v>889</v>
      </c>
      <c r="B891" s="3" t="s">
        <v>84</v>
      </c>
      <c r="C891" s="427" t="s">
        <v>1093</v>
      </c>
      <c r="D891" s="83" t="s">
        <v>262</v>
      </c>
      <c r="E891" s="94" t="str">
        <f>CONCATENATE(LEFT(D891,5),VLOOKUP(CONCATENATE(N891,"x",O891),'PART NUMBER GUIDE'!$B$9:$C$45,2,FALSE),VLOOKUP(CONCATENATE(P891, V891), 'PART NUMBER GUIDE'!$Q$6:$R$84, 2, FALSE),VLOOKUP(Y891,'PART NUMBER GUIDE'!$J$8:$K$37,2, FALSE),IF(U891="N/A",IF(ABS(S891)&lt;10,"0"&amp;ABS(S891),ABS(S891)),CONCATENATE(LEFT(U891,1),RIGHT(U891,1))), F891, G891)</f>
        <v>MR50178012942-2</v>
      </c>
      <c r="F891" s="93">
        <v>-2</v>
      </c>
      <c r="G891" s="93"/>
      <c r="H891" s="80" t="s">
        <v>6483</v>
      </c>
      <c r="I891" s="356">
        <v>44701</v>
      </c>
      <c r="J891" s="87" t="s">
        <v>1266</v>
      </c>
      <c r="K891" s="400">
        <v>345</v>
      </c>
      <c r="L891" s="95">
        <f t="shared" si="144"/>
        <v>345</v>
      </c>
      <c r="M891" s="402"/>
      <c r="N891" s="83">
        <v>17</v>
      </c>
      <c r="O891" s="85">
        <v>8</v>
      </c>
      <c r="P891" s="105" t="str">
        <f t="shared" si="146"/>
        <v>5x4.5</v>
      </c>
      <c r="Q891" s="83">
        <v>5</v>
      </c>
      <c r="R891" s="83">
        <v>4.5</v>
      </c>
      <c r="S891" s="83">
        <v>42</v>
      </c>
      <c r="T891" s="86">
        <v>6.2</v>
      </c>
      <c r="U891" s="428" t="s">
        <v>85</v>
      </c>
      <c r="V891" s="86">
        <v>67.099999999999994</v>
      </c>
      <c r="W891" s="85">
        <v>23.8</v>
      </c>
      <c r="X891" s="52">
        <v>1850</v>
      </c>
      <c r="Y891" s="81" t="s">
        <v>2312</v>
      </c>
      <c r="Z891" s="80" t="s">
        <v>3003</v>
      </c>
      <c r="AA891" s="369" t="str">
        <f t="shared" si="147"/>
        <v>17x8, 5x4.5, 42 OS</v>
      </c>
      <c r="AB891" s="83" t="s">
        <v>6104</v>
      </c>
      <c r="AC891" s="92">
        <f>_xlfn.IFNA(VLOOKUP(AB891,ACCESSORIES!F:K,6,FALSE),"N/A")</f>
        <v>33</v>
      </c>
      <c r="AD891" s="89" t="s">
        <v>85</v>
      </c>
      <c r="AE891" s="83" t="s">
        <v>1899</v>
      </c>
      <c r="AF891" s="82" t="s">
        <v>85</v>
      </c>
      <c r="AG891" s="3" t="s">
        <v>85</v>
      </c>
      <c r="AH891" s="9" t="str">
        <f>_xlfn.IFNA(VLOOKUP(AG891,ACCESSORIES!F:K,6,FALSE),"N/A")</f>
        <v>N/A</v>
      </c>
      <c r="AI891" s="427" t="s">
        <v>265</v>
      </c>
      <c r="AJ891" s="83" t="s">
        <v>1675</v>
      </c>
      <c r="AK891" s="41">
        <f>VLOOKUP(AJ891,ACCESSORIES!F:K,6,FALSE)</f>
        <v>2.75</v>
      </c>
      <c r="AL891" s="83">
        <v>56.1</v>
      </c>
      <c r="AM891" s="83">
        <v>16</v>
      </c>
      <c r="AN891" s="83">
        <v>155</v>
      </c>
      <c r="AO891" s="26">
        <v>31</v>
      </c>
      <c r="AP891" s="26">
        <v>40</v>
      </c>
      <c r="AQ891" s="26">
        <v>43</v>
      </c>
      <c r="AR891" s="26">
        <v>46</v>
      </c>
      <c r="AS891" s="26">
        <v>207</v>
      </c>
      <c r="AT891" s="26">
        <v>195</v>
      </c>
      <c r="AU891" s="86">
        <v>67.099999999999994</v>
      </c>
      <c r="AV891" s="55">
        <v>40</v>
      </c>
      <c r="AW891" s="55">
        <v>40</v>
      </c>
      <c r="AX891" s="55">
        <v>0</v>
      </c>
      <c r="AY891" s="3" t="s">
        <v>85</v>
      </c>
      <c r="AZ891" s="104" t="str">
        <f>_xlfn.IFNA(VLOOKUP(AY891,ACCESSORIES!F:K,6,FALSE),"N/A")</f>
        <v>N/A</v>
      </c>
      <c r="BA891" s="3" t="s">
        <v>85</v>
      </c>
      <c r="BB891" s="104" t="str">
        <f>_xlfn.IFNA(VLOOKUP(BA891,ACCESSORIES!F:K,6,FALSE),"N/A")</f>
        <v>N/A</v>
      </c>
      <c r="BC891" s="79">
        <v>27.3</v>
      </c>
      <c r="BD891" s="57">
        <v>19.5</v>
      </c>
      <c r="BE891" s="57">
        <v>19.5</v>
      </c>
      <c r="BF891" s="57">
        <v>10.4</v>
      </c>
      <c r="BG891" s="83">
        <v>36</v>
      </c>
      <c r="BH891" s="403" t="s">
        <v>3551</v>
      </c>
      <c r="BI891" s="51" t="s">
        <v>4217</v>
      </c>
      <c r="BJ891" s="83" t="s">
        <v>4233</v>
      </c>
      <c r="BK891" s="83" t="s">
        <v>5909</v>
      </c>
      <c r="BL891" s="83" t="s">
        <v>5852</v>
      </c>
      <c r="BM891" s="83" t="s">
        <v>4951</v>
      </c>
      <c r="BN891" s="83" t="s">
        <v>4480</v>
      </c>
      <c r="BO891" s="83" t="s">
        <v>4235</v>
      </c>
      <c r="BP891" s="83" t="s">
        <v>5910</v>
      </c>
      <c r="BQ891" s="83"/>
      <c r="BR891" s="83"/>
      <c r="BS891" s="83"/>
      <c r="BT891" s="351"/>
      <c r="BU891" s="363"/>
      <c r="BV891" s="351"/>
      <c r="BW891" s="363"/>
      <c r="BX891" s="96" t="str">
        <f t="shared" si="151"/>
        <v>MR501 RALLY, 17x8, +42mm Offset, 5x4.5, 67.1mm Centerbore, Method Bronze</v>
      </c>
      <c r="BY891" s="83" t="s">
        <v>4044</v>
      </c>
      <c r="BZ891" s="83" t="s">
        <v>4045</v>
      </c>
      <c r="CA891" s="83" t="str">
        <f t="shared" si="145"/>
        <v>RALLY (5XX)</v>
      </c>
    </row>
    <row r="892" spans="1:79" s="39" customFormat="1" ht="15" customHeight="1">
      <c r="A892" s="23">
        <f t="shared" ref="A892:A895" si="152">ROW(B892)-2</f>
        <v>890</v>
      </c>
      <c r="B892" s="3" t="s">
        <v>84</v>
      </c>
      <c r="C892" s="427" t="s">
        <v>1093</v>
      </c>
      <c r="D892" s="83" t="s">
        <v>262</v>
      </c>
      <c r="E892" s="94" t="str">
        <f>CONCATENATE(LEFT(D892,5),VLOOKUP(CONCATENATE(N892,"x",O892),'PART NUMBER GUIDE'!$B$9:$C$45,2,FALSE),VLOOKUP(CONCATENATE(P892, V892), 'PART NUMBER GUIDE'!$Q$6:$R$84, 2, FALSE),VLOOKUP(Y892,'PART NUMBER GUIDE'!$J$8:$K$37,2, FALSE),IF(U892="N/A",IF(ABS(S892)&lt;10,"0"&amp;ABS(S892),ABS(S892)),CONCATENATE(LEFT(U892,1),RIGHT(U892,1))), F892, G892)</f>
        <v>MR50178051542</v>
      </c>
      <c r="F892" s="93"/>
      <c r="G892" s="93"/>
      <c r="H892" s="80" t="s">
        <v>2463</v>
      </c>
      <c r="I892" s="357">
        <v>43370</v>
      </c>
      <c r="J892" s="43" t="s">
        <v>1265</v>
      </c>
      <c r="K892" s="400">
        <v>345</v>
      </c>
      <c r="L892" s="95">
        <f t="shared" si="144"/>
        <v>345</v>
      </c>
      <c r="M892" s="402"/>
      <c r="N892" s="83">
        <v>17</v>
      </c>
      <c r="O892" s="85">
        <v>8</v>
      </c>
      <c r="P892" s="105" t="str">
        <f t="shared" si="146"/>
        <v>5x100</v>
      </c>
      <c r="Q892" s="83">
        <v>5</v>
      </c>
      <c r="R892" s="83">
        <v>100</v>
      </c>
      <c r="S892" s="83">
        <v>42</v>
      </c>
      <c r="T892" s="86">
        <v>6.2</v>
      </c>
      <c r="U892" s="428" t="s">
        <v>85</v>
      </c>
      <c r="V892" s="86">
        <v>67.099999999999994</v>
      </c>
      <c r="W892" s="85">
        <v>23.7</v>
      </c>
      <c r="X892" s="52">
        <v>1850</v>
      </c>
      <c r="Y892" s="81" t="s">
        <v>2309</v>
      </c>
      <c r="Z892" s="81" t="s">
        <v>3002</v>
      </c>
      <c r="AA892" s="369" t="str">
        <f t="shared" si="147"/>
        <v>17x8, 5x100, 42 OS</v>
      </c>
      <c r="AB892" s="83" t="s">
        <v>1627</v>
      </c>
      <c r="AC892" s="92">
        <f>_xlfn.IFNA(VLOOKUP(AB892,ACCESSORIES!F:K,6,FALSE),"N/A")</f>
        <v>33</v>
      </c>
      <c r="AD892" s="88" t="s">
        <v>1741</v>
      </c>
      <c r="AE892" s="83" t="s">
        <v>1899</v>
      </c>
      <c r="AF892" s="82" t="s">
        <v>85</v>
      </c>
      <c r="AG892" s="3" t="s">
        <v>85</v>
      </c>
      <c r="AH892" s="9" t="str">
        <f>_xlfn.IFNA(VLOOKUP(AG892,ACCESSORIES!F:K,6,FALSE),"N/A")</f>
        <v>N/A</v>
      </c>
      <c r="AI892" s="427" t="s">
        <v>265</v>
      </c>
      <c r="AJ892" s="83" t="s">
        <v>1675</v>
      </c>
      <c r="AK892" s="41">
        <f>VLOOKUP(AJ892,ACCESSORIES!F:K,6,FALSE)</f>
        <v>2.75</v>
      </c>
      <c r="AL892" s="83">
        <v>56.1</v>
      </c>
      <c r="AM892" s="83">
        <v>16</v>
      </c>
      <c r="AN892" s="83">
        <v>155</v>
      </c>
      <c r="AO892" s="26">
        <v>31</v>
      </c>
      <c r="AP892" s="26">
        <v>40</v>
      </c>
      <c r="AQ892" s="26">
        <v>43</v>
      </c>
      <c r="AR892" s="26">
        <v>46</v>
      </c>
      <c r="AS892" s="26">
        <v>207</v>
      </c>
      <c r="AT892" s="26">
        <v>195</v>
      </c>
      <c r="AU892" s="86">
        <v>67.099999999999994</v>
      </c>
      <c r="AV892" s="55">
        <v>25</v>
      </c>
      <c r="AW892" s="55">
        <v>25</v>
      </c>
      <c r="AX892" s="55">
        <v>0</v>
      </c>
      <c r="AY892" s="3" t="s">
        <v>85</v>
      </c>
      <c r="AZ892" s="104" t="str">
        <f>_xlfn.IFNA(VLOOKUP(AY892,ACCESSORIES!F:K,6,FALSE),"N/A")</f>
        <v>N/A</v>
      </c>
      <c r="BA892" s="3" t="s">
        <v>85</v>
      </c>
      <c r="BB892" s="104" t="str">
        <f>_xlfn.IFNA(VLOOKUP(BA892,ACCESSORIES!F:K,6,FALSE),"N/A")</f>
        <v>N/A</v>
      </c>
      <c r="BC892" s="79">
        <v>28.99</v>
      </c>
      <c r="BD892" s="57">
        <v>19.5</v>
      </c>
      <c r="BE892" s="57">
        <v>19.5</v>
      </c>
      <c r="BF892" s="57">
        <v>10.4</v>
      </c>
      <c r="BG892" s="83">
        <v>36</v>
      </c>
      <c r="BH892" s="403" t="s">
        <v>3551</v>
      </c>
      <c r="BI892" s="51" t="s">
        <v>4217</v>
      </c>
      <c r="BJ892" s="83" t="s">
        <v>4233</v>
      </c>
      <c r="BK892" s="83" t="s">
        <v>5909</v>
      </c>
      <c r="BL892" s="83" t="s">
        <v>5852</v>
      </c>
      <c r="BM892" s="83" t="s">
        <v>4951</v>
      </c>
      <c r="BN892" s="83" t="s">
        <v>4480</v>
      </c>
      <c r="BO892" s="83" t="s">
        <v>4235</v>
      </c>
      <c r="BP892" s="83" t="s">
        <v>5910</v>
      </c>
      <c r="BQ892" s="83"/>
      <c r="BR892" s="83"/>
      <c r="BS892" s="83"/>
      <c r="BT892" s="351" t="s">
        <v>3915</v>
      </c>
      <c r="BU892" s="363" t="s">
        <v>3916</v>
      </c>
      <c r="BV892" s="351" t="s">
        <v>3917</v>
      </c>
      <c r="BW892" s="363" t="s">
        <v>3918</v>
      </c>
      <c r="BX892" s="96" t="str">
        <f t="shared" si="151"/>
        <v>MR501 RALLY, 17x8, +42mm Offset, 5x100, 67.1mm Centerbore, Matte Black</v>
      </c>
      <c r="BY892" s="83" t="s">
        <v>4044</v>
      </c>
      <c r="BZ892" s="83" t="s">
        <v>4045</v>
      </c>
      <c r="CA892" s="83" t="str">
        <f t="shared" si="145"/>
        <v>RALLY (5XX)</v>
      </c>
    </row>
    <row r="893" spans="1:79" s="39" customFormat="1" ht="15" customHeight="1">
      <c r="A893" s="23">
        <f t="shared" si="152"/>
        <v>891</v>
      </c>
      <c r="B893" s="3" t="s">
        <v>84</v>
      </c>
      <c r="C893" s="427" t="s">
        <v>1093</v>
      </c>
      <c r="D893" s="83" t="s">
        <v>262</v>
      </c>
      <c r="E893" s="94" t="str">
        <f>CONCATENATE(LEFT(D893,5),VLOOKUP(CONCATENATE(N893,"x",O893),'PART NUMBER GUIDE'!$B$9:$C$45,2,FALSE),VLOOKUP(CONCATENATE(P893, V893), 'PART NUMBER GUIDE'!$Q$6:$R$84, 2, FALSE),VLOOKUP(Y893,'PART NUMBER GUIDE'!$J$8:$K$37,2, FALSE),IF(U893="N/A",IF(ABS(S893)&lt;10,"0"&amp;ABS(S893),ABS(S893)),CONCATENATE(LEFT(U893,1),RIGHT(U893,1))), F893, G893)</f>
        <v>MR50178051542-2</v>
      </c>
      <c r="F893" s="93">
        <v>-2</v>
      </c>
      <c r="G893" s="93"/>
      <c r="H893" s="80" t="s">
        <v>6484</v>
      </c>
      <c r="I893" s="356">
        <v>44701</v>
      </c>
      <c r="J893" s="87" t="s">
        <v>1266</v>
      </c>
      <c r="K893" s="400">
        <v>345</v>
      </c>
      <c r="L893" s="95">
        <f t="shared" ref="L893:L956" si="153">IF(J893="Coming Soon",K893,IF(J893="Active",K893,""))</f>
        <v>345</v>
      </c>
      <c r="M893" s="402"/>
      <c r="N893" s="83">
        <v>17</v>
      </c>
      <c r="O893" s="85">
        <v>8</v>
      </c>
      <c r="P893" s="105" t="str">
        <f t="shared" si="146"/>
        <v>5x100</v>
      </c>
      <c r="Q893" s="83">
        <v>5</v>
      </c>
      <c r="R893" s="83">
        <v>100</v>
      </c>
      <c r="S893" s="83">
        <v>42</v>
      </c>
      <c r="T893" s="86">
        <v>6.2</v>
      </c>
      <c r="U893" s="428" t="s">
        <v>85</v>
      </c>
      <c r="V893" s="86">
        <v>67.099999999999994</v>
      </c>
      <c r="W893" s="85">
        <v>23.7</v>
      </c>
      <c r="X893" s="52">
        <v>1850</v>
      </c>
      <c r="Y893" s="81" t="s">
        <v>2309</v>
      </c>
      <c r="Z893" s="81" t="s">
        <v>3002</v>
      </c>
      <c r="AA893" s="369" t="str">
        <f t="shared" si="147"/>
        <v>17x8, 5x100, 42 OS</v>
      </c>
      <c r="AB893" s="83" t="s">
        <v>6104</v>
      </c>
      <c r="AC893" s="92">
        <f>_xlfn.IFNA(VLOOKUP(AB893,ACCESSORIES!F:K,6,FALSE),"N/A")</f>
        <v>33</v>
      </c>
      <c r="AD893" s="89" t="s">
        <v>85</v>
      </c>
      <c r="AE893" s="83" t="s">
        <v>1899</v>
      </c>
      <c r="AF893" s="82" t="s">
        <v>85</v>
      </c>
      <c r="AG893" s="3" t="s">
        <v>85</v>
      </c>
      <c r="AH893" s="9" t="str">
        <f>_xlfn.IFNA(VLOOKUP(AG893,ACCESSORIES!F:K,6,FALSE),"N/A")</f>
        <v>N/A</v>
      </c>
      <c r="AI893" s="427" t="s">
        <v>265</v>
      </c>
      <c r="AJ893" s="83" t="s">
        <v>1675</v>
      </c>
      <c r="AK893" s="41">
        <f>VLOOKUP(AJ893,ACCESSORIES!F:K,6,FALSE)</f>
        <v>2.75</v>
      </c>
      <c r="AL893" s="83">
        <v>56.1</v>
      </c>
      <c r="AM893" s="83">
        <v>16</v>
      </c>
      <c r="AN893" s="83">
        <v>155</v>
      </c>
      <c r="AO893" s="26">
        <v>31</v>
      </c>
      <c r="AP893" s="26">
        <v>40</v>
      </c>
      <c r="AQ893" s="26">
        <v>43</v>
      </c>
      <c r="AR893" s="26">
        <v>46</v>
      </c>
      <c r="AS893" s="26">
        <v>207</v>
      </c>
      <c r="AT893" s="26">
        <v>195</v>
      </c>
      <c r="AU893" s="86">
        <v>67.099999999999994</v>
      </c>
      <c r="AV893" s="55">
        <v>40</v>
      </c>
      <c r="AW893" s="55">
        <v>40</v>
      </c>
      <c r="AX893" s="55">
        <v>0</v>
      </c>
      <c r="AY893" s="3" t="s">
        <v>85</v>
      </c>
      <c r="AZ893" s="104" t="str">
        <f>_xlfn.IFNA(VLOOKUP(AY893,ACCESSORIES!F:K,6,FALSE),"N/A")</f>
        <v>N/A</v>
      </c>
      <c r="BA893" s="3" t="s">
        <v>85</v>
      </c>
      <c r="BB893" s="104" t="str">
        <f>_xlfn.IFNA(VLOOKUP(BA893,ACCESSORIES!F:K,6,FALSE),"N/A")</f>
        <v>N/A</v>
      </c>
      <c r="BC893" s="79">
        <v>28.99</v>
      </c>
      <c r="BD893" s="57">
        <v>19.5</v>
      </c>
      <c r="BE893" s="57">
        <v>19.5</v>
      </c>
      <c r="BF893" s="57">
        <v>10.4</v>
      </c>
      <c r="BG893" s="83">
        <v>36</v>
      </c>
      <c r="BH893" s="403" t="s">
        <v>3551</v>
      </c>
      <c r="BI893" s="51" t="s">
        <v>4217</v>
      </c>
      <c r="BJ893" s="83" t="s">
        <v>4233</v>
      </c>
      <c r="BK893" s="83" t="s">
        <v>5909</v>
      </c>
      <c r="BL893" s="83" t="s">
        <v>5852</v>
      </c>
      <c r="BM893" s="83" t="s">
        <v>4951</v>
      </c>
      <c r="BN893" s="83" t="s">
        <v>4480</v>
      </c>
      <c r="BO893" s="83" t="s">
        <v>4235</v>
      </c>
      <c r="BP893" s="83" t="s">
        <v>5910</v>
      </c>
      <c r="BQ893" s="83"/>
      <c r="BR893" s="83"/>
      <c r="BS893" s="83"/>
      <c r="BT893" s="351"/>
      <c r="BU893" s="363"/>
      <c r="BV893" s="351"/>
      <c r="BW893" s="363"/>
      <c r="BX893" s="96" t="str">
        <f t="shared" si="151"/>
        <v>MR501 RALLY, 17x8, +42mm Offset, 5x100, 67.1mm Centerbore, Matte Black</v>
      </c>
      <c r="BY893" s="83" t="s">
        <v>4044</v>
      </c>
      <c r="BZ893" s="83" t="s">
        <v>4045</v>
      </c>
      <c r="CA893" s="83" t="str">
        <f t="shared" ref="CA893:CA928" si="154">C893</f>
        <v>RALLY (5XX)</v>
      </c>
    </row>
    <row r="894" spans="1:79" s="39" customFormat="1" ht="15" customHeight="1">
      <c r="A894" s="23">
        <f t="shared" si="152"/>
        <v>892</v>
      </c>
      <c r="B894" s="3" t="s">
        <v>84</v>
      </c>
      <c r="C894" s="427" t="s">
        <v>1093</v>
      </c>
      <c r="D894" s="83" t="s">
        <v>262</v>
      </c>
      <c r="E894" s="94" t="str">
        <f>CONCATENATE(LEFT(D894,5),VLOOKUP(CONCATENATE(N894,"x",O894),'PART NUMBER GUIDE'!$B$9:$C$45,2,FALSE),VLOOKUP(CONCATENATE(P894, V894), 'PART NUMBER GUIDE'!$Q$6:$R$84, 2, FALSE),VLOOKUP(Y894,'PART NUMBER GUIDE'!$J$8:$K$37,2, FALSE),IF(U894="N/A",IF(ABS(S894)&lt;10,"0"&amp;ABS(S894),ABS(S894)),CONCATENATE(LEFT(U894,1),RIGHT(U894,1))), F894, G894)</f>
        <v>MR50178012542</v>
      </c>
      <c r="F894" s="93"/>
      <c r="G894" s="93"/>
      <c r="H894" s="80" t="s">
        <v>2464</v>
      </c>
      <c r="I894" s="357">
        <v>43370</v>
      </c>
      <c r="J894" s="43" t="s">
        <v>1265</v>
      </c>
      <c r="K894" s="400">
        <v>345</v>
      </c>
      <c r="L894" s="95">
        <f t="shared" si="153"/>
        <v>345</v>
      </c>
      <c r="M894" s="402"/>
      <c r="N894" s="83">
        <v>17</v>
      </c>
      <c r="O894" s="85">
        <v>8</v>
      </c>
      <c r="P894" s="105" t="str">
        <f t="shared" si="146"/>
        <v>5x4.5</v>
      </c>
      <c r="Q894" s="83">
        <v>5</v>
      </c>
      <c r="R894" s="83">
        <v>4.5</v>
      </c>
      <c r="S894" s="83">
        <v>42</v>
      </c>
      <c r="T894" s="86">
        <v>6.2</v>
      </c>
      <c r="U894" s="428" t="s">
        <v>85</v>
      </c>
      <c r="V894" s="86">
        <v>67.099999999999994</v>
      </c>
      <c r="W894" s="85">
        <v>24.36</v>
      </c>
      <c r="X894" s="52">
        <v>1850</v>
      </c>
      <c r="Y894" s="81" t="s">
        <v>2309</v>
      </c>
      <c r="Z894" s="81" t="s">
        <v>3002</v>
      </c>
      <c r="AA894" s="369" t="str">
        <f t="shared" si="147"/>
        <v>17x8, 5x4.5, 42 OS</v>
      </c>
      <c r="AB894" s="83" t="s">
        <v>1627</v>
      </c>
      <c r="AC894" s="92">
        <f>_xlfn.IFNA(VLOOKUP(AB894,ACCESSORIES!F:K,6,FALSE),"N/A")</f>
        <v>33</v>
      </c>
      <c r="AD894" s="88" t="s">
        <v>1741</v>
      </c>
      <c r="AE894" s="83" t="s">
        <v>1899</v>
      </c>
      <c r="AF894" s="82" t="s">
        <v>85</v>
      </c>
      <c r="AG894" s="3" t="s">
        <v>85</v>
      </c>
      <c r="AH894" s="9" t="str">
        <f>_xlfn.IFNA(VLOOKUP(AG894,ACCESSORIES!F:K,6,FALSE),"N/A")</f>
        <v>N/A</v>
      </c>
      <c r="AI894" s="427" t="s">
        <v>265</v>
      </c>
      <c r="AJ894" s="83" t="s">
        <v>1675</v>
      </c>
      <c r="AK894" s="41">
        <f>VLOOKUP(AJ894,ACCESSORIES!F:K,6,FALSE)</f>
        <v>2.75</v>
      </c>
      <c r="AL894" s="83">
        <v>56.1</v>
      </c>
      <c r="AM894" s="83">
        <v>16</v>
      </c>
      <c r="AN894" s="83">
        <v>155</v>
      </c>
      <c r="AO894" s="26">
        <v>31</v>
      </c>
      <c r="AP894" s="26">
        <v>40</v>
      </c>
      <c r="AQ894" s="26">
        <v>43</v>
      </c>
      <c r="AR894" s="26">
        <v>46</v>
      </c>
      <c r="AS894" s="26">
        <v>207</v>
      </c>
      <c r="AT894" s="26">
        <v>195</v>
      </c>
      <c r="AU894" s="86">
        <v>67.099999999999994</v>
      </c>
      <c r="AV894" s="55">
        <v>25</v>
      </c>
      <c r="AW894" s="55">
        <v>25</v>
      </c>
      <c r="AX894" s="55">
        <v>0</v>
      </c>
      <c r="AY894" s="3" t="s">
        <v>85</v>
      </c>
      <c r="AZ894" s="104" t="str">
        <f>_xlfn.IFNA(VLOOKUP(AY894,ACCESSORIES!F:K,6,FALSE),"N/A")</f>
        <v>N/A</v>
      </c>
      <c r="BA894" s="3" t="s">
        <v>85</v>
      </c>
      <c r="BB894" s="104" t="str">
        <f>_xlfn.IFNA(VLOOKUP(BA894,ACCESSORIES!F:K,6,FALSE),"N/A")</f>
        <v>N/A</v>
      </c>
      <c r="BC894" s="79">
        <v>28.77</v>
      </c>
      <c r="BD894" s="57">
        <v>19.5</v>
      </c>
      <c r="BE894" s="57">
        <v>19.5</v>
      </c>
      <c r="BF894" s="57">
        <v>10.4</v>
      </c>
      <c r="BG894" s="83">
        <v>36</v>
      </c>
      <c r="BH894" s="403" t="s">
        <v>3551</v>
      </c>
      <c r="BI894" s="51" t="s">
        <v>4217</v>
      </c>
      <c r="BJ894" s="83" t="s">
        <v>4233</v>
      </c>
      <c r="BK894" s="83" t="s">
        <v>5909</v>
      </c>
      <c r="BL894" s="83" t="s">
        <v>5852</v>
      </c>
      <c r="BM894" s="83" t="s">
        <v>4951</v>
      </c>
      <c r="BN894" s="83" t="s">
        <v>4480</v>
      </c>
      <c r="BO894" s="83" t="s">
        <v>4235</v>
      </c>
      <c r="BP894" s="83" t="s">
        <v>5910</v>
      </c>
      <c r="BQ894" s="83"/>
      <c r="BR894" s="83"/>
      <c r="BS894" s="83"/>
      <c r="BT894" s="351" t="s">
        <v>3915</v>
      </c>
      <c r="BU894" s="363" t="s">
        <v>3916</v>
      </c>
      <c r="BV894" s="351" t="s">
        <v>3917</v>
      </c>
      <c r="BW894" s="363" t="s">
        <v>3918</v>
      </c>
      <c r="BX894" s="96" t="str">
        <f t="shared" si="151"/>
        <v>MR501 RALLY, 17x8, +42mm Offset, 5x4.5, 67.1mm Centerbore, Matte Black</v>
      </c>
      <c r="BY894" s="83" t="s">
        <v>4044</v>
      </c>
      <c r="BZ894" s="83" t="s">
        <v>4045</v>
      </c>
      <c r="CA894" s="83" t="str">
        <f t="shared" si="154"/>
        <v>RALLY (5XX)</v>
      </c>
    </row>
    <row r="895" spans="1:79" s="39" customFormat="1" ht="15" customHeight="1">
      <c r="A895" s="23">
        <f t="shared" si="152"/>
        <v>893</v>
      </c>
      <c r="B895" s="3" t="s">
        <v>84</v>
      </c>
      <c r="C895" s="427" t="s">
        <v>1093</v>
      </c>
      <c r="D895" s="83" t="s">
        <v>262</v>
      </c>
      <c r="E895" s="94" t="str">
        <f>CONCATENATE(LEFT(D895,5),VLOOKUP(CONCATENATE(N895,"x",O895),'PART NUMBER GUIDE'!$B$9:$C$45,2,FALSE),VLOOKUP(CONCATENATE(P895, V895), 'PART NUMBER GUIDE'!$Q$6:$R$84, 2, FALSE),VLOOKUP(Y895,'PART NUMBER GUIDE'!$J$8:$K$37,2, FALSE),IF(U895="N/A",IF(ABS(S895)&lt;10,"0"&amp;ABS(S895),ABS(S895)),CONCATENATE(LEFT(U895,1),RIGHT(U895,1))), F895, G895)</f>
        <v>MR50178012542-2</v>
      </c>
      <c r="F895" s="93">
        <v>-2</v>
      </c>
      <c r="G895" s="93"/>
      <c r="H895" s="80" t="s">
        <v>6485</v>
      </c>
      <c r="I895" s="356">
        <v>44701</v>
      </c>
      <c r="J895" s="87" t="s">
        <v>1266</v>
      </c>
      <c r="K895" s="400">
        <v>345</v>
      </c>
      <c r="L895" s="95">
        <f t="shared" si="153"/>
        <v>345</v>
      </c>
      <c r="M895" s="402"/>
      <c r="N895" s="83">
        <v>17</v>
      </c>
      <c r="O895" s="85">
        <v>8</v>
      </c>
      <c r="P895" s="105" t="str">
        <f t="shared" si="146"/>
        <v>5x4.5</v>
      </c>
      <c r="Q895" s="83">
        <v>5</v>
      </c>
      <c r="R895" s="83">
        <v>4.5</v>
      </c>
      <c r="S895" s="83">
        <v>42</v>
      </c>
      <c r="T895" s="86">
        <v>6.2</v>
      </c>
      <c r="U895" s="428" t="s">
        <v>85</v>
      </c>
      <c r="V895" s="86">
        <v>67.099999999999994</v>
      </c>
      <c r="W895" s="85">
        <v>24.32</v>
      </c>
      <c r="X895" s="52">
        <v>1850</v>
      </c>
      <c r="Y895" s="81" t="s">
        <v>2309</v>
      </c>
      <c r="Z895" s="81" t="s">
        <v>3002</v>
      </c>
      <c r="AA895" s="369" t="str">
        <f t="shared" si="147"/>
        <v>17x8, 5x4.5, 42 OS</v>
      </c>
      <c r="AB895" s="83" t="s">
        <v>6104</v>
      </c>
      <c r="AC895" s="92">
        <f>_xlfn.IFNA(VLOOKUP(AB895,ACCESSORIES!F:K,6,FALSE),"N/A")</f>
        <v>33</v>
      </c>
      <c r="AD895" s="89" t="s">
        <v>85</v>
      </c>
      <c r="AE895" s="83" t="s">
        <v>1899</v>
      </c>
      <c r="AF895" s="82" t="s">
        <v>85</v>
      </c>
      <c r="AG895" s="3" t="s">
        <v>85</v>
      </c>
      <c r="AH895" s="9" t="str">
        <f>_xlfn.IFNA(VLOOKUP(AG895,ACCESSORIES!F:K,6,FALSE),"N/A")</f>
        <v>N/A</v>
      </c>
      <c r="AI895" s="427" t="s">
        <v>265</v>
      </c>
      <c r="AJ895" s="83" t="s">
        <v>1675</v>
      </c>
      <c r="AK895" s="41">
        <f>VLOOKUP(AJ895,ACCESSORIES!F:K,6,FALSE)</f>
        <v>2.75</v>
      </c>
      <c r="AL895" s="83">
        <v>56.1</v>
      </c>
      <c r="AM895" s="83">
        <v>16</v>
      </c>
      <c r="AN895" s="83">
        <v>155</v>
      </c>
      <c r="AO895" s="26">
        <v>31</v>
      </c>
      <c r="AP895" s="26">
        <v>40</v>
      </c>
      <c r="AQ895" s="26">
        <v>43</v>
      </c>
      <c r="AR895" s="26">
        <v>46</v>
      </c>
      <c r="AS895" s="26">
        <v>207</v>
      </c>
      <c r="AT895" s="26">
        <v>195</v>
      </c>
      <c r="AU895" s="86">
        <v>67.099999999999994</v>
      </c>
      <c r="AV895" s="55">
        <v>40</v>
      </c>
      <c r="AW895" s="55">
        <v>40</v>
      </c>
      <c r="AX895" s="55">
        <v>0</v>
      </c>
      <c r="AY895" s="3" t="s">
        <v>85</v>
      </c>
      <c r="AZ895" s="104" t="str">
        <f>_xlfn.IFNA(VLOOKUP(AY895,ACCESSORIES!F:K,6,FALSE),"N/A")</f>
        <v>N/A</v>
      </c>
      <c r="BA895" s="3" t="s">
        <v>85</v>
      </c>
      <c r="BB895" s="104" t="str">
        <f>_xlfn.IFNA(VLOOKUP(BA895,ACCESSORIES!F:K,6,FALSE),"N/A")</f>
        <v>N/A</v>
      </c>
      <c r="BC895" s="79">
        <v>29.06</v>
      </c>
      <c r="BD895" s="57">
        <v>19.5</v>
      </c>
      <c r="BE895" s="57">
        <v>19.5</v>
      </c>
      <c r="BF895" s="57">
        <v>10.4</v>
      </c>
      <c r="BG895" s="83">
        <v>36</v>
      </c>
      <c r="BH895" s="403" t="s">
        <v>3551</v>
      </c>
      <c r="BI895" s="51" t="s">
        <v>4217</v>
      </c>
      <c r="BJ895" s="83" t="s">
        <v>4233</v>
      </c>
      <c r="BK895" s="83" t="s">
        <v>5909</v>
      </c>
      <c r="BL895" s="83" t="s">
        <v>5852</v>
      </c>
      <c r="BM895" s="83" t="s">
        <v>4951</v>
      </c>
      <c r="BN895" s="83" t="s">
        <v>4480</v>
      </c>
      <c r="BO895" s="83" t="s">
        <v>4235</v>
      </c>
      <c r="BP895" s="83" t="s">
        <v>5910</v>
      </c>
      <c r="BQ895" s="83"/>
      <c r="BR895" s="83"/>
      <c r="BS895" s="83"/>
      <c r="BT895" s="351"/>
      <c r="BU895" s="363"/>
      <c r="BV895" s="351"/>
      <c r="BW895" s="363"/>
      <c r="BX895" s="96" t="str">
        <f t="shared" si="151"/>
        <v>MR501 RALLY, 17x8, +42mm Offset, 5x4.5, 67.1mm Centerbore, Matte Black</v>
      </c>
      <c r="BY895" s="83" t="s">
        <v>4044</v>
      </c>
      <c r="BZ895" s="83" t="s">
        <v>4045</v>
      </c>
      <c r="CA895" s="83" t="str">
        <f t="shared" si="154"/>
        <v>RALLY (5XX)</v>
      </c>
    </row>
    <row r="896" spans="1:79" s="39" customFormat="1" ht="15" customHeight="1">
      <c r="A896" s="23">
        <f t="shared" ref="A896:A971" si="155">ROW(B896)-2</f>
        <v>894</v>
      </c>
      <c r="B896" s="3" t="s">
        <v>84</v>
      </c>
      <c r="C896" s="427" t="s">
        <v>1093</v>
      </c>
      <c r="D896" s="83" t="s">
        <v>262</v>
      </c>
      <c r="E896" s="94" t="str">
        <f>CONCATENATE(LEFT(D896,5),VLOOKUP(CONCATENATE(N896,"x",O896),'PART NUMBER GUIDE'!$B$9:$C$45,2,FALSE),VLOOKUP(CONCATENATE(P896, V896), 'PART NUMBER GUIDE'!$Q$6:$R$84, 2, FALSE),VLOOKUP(Y896,'PART NUMBER GUIDE'!$J$8:$K$37,2, FALSE),IF(U896="N/A",IF(ABS(S896)&lt;10,"0"&amp;ABS(S896),ABS(S896)),CONCATENATE(LEFT(U896,1),RIGHT(U896,1))), F896, G896)</f>
        <v>MR50178049542</v>
      </c>
      <c r="F896" s="93"/>
      <c r="G896" s="93"/>
      <c r="H896" s="80" t="s">
        <v>5093</v>
      </c>
      <c r="I896" s="357">
        <v>44210</v>
      </c>
      <c r="J896" s="43" t="s">
        <v>1265</v>
      </c>
      <c r="K896" s="400">
        <v>345</v>
      </c>
      <c r="L896" s="95">
        <f t="shared" si="153"/>
        <v>345</v>
      </c>
      <c r="M896" s="402"/>
      <c r="N896" s="83">
        <v>17</v>
      </c>
      <c r="O896" s="85">
        <v>8</v>
      </c>
      <c r="P896" s="105" t="str">
        <f t="shared" si="146"/>
        <v>5x108</v>
      </c>
      <c r="Q896" s="83">
        <v>5</v>
      </c>
      <c r="R896" s="83">
        <v>108</v>
      </c>
      <c r="S896" s="83">
        <v>42</v>
      </c>
      <c r="T896" s="86">
        <v>6.2</v>
      </c>
      <c r="U896" s="428" t="s">
        <v>85</v>
      </c>
      <c r="V896" s="86">
        <v>63.4</v>
      </c>
      <c r="W896" s="85">
        <v>24.29</v>
      </c>
      <c r="X896" s="52">
        <v>1850</v>
      </c>
      <c r="Y896" s="81" t="s">
        <v>2309</v>
      </c>
      <c r="Z896" s="81" t="s">
        <v>3002</v>
      </c>
      <c r="AA896" s="369" t="str">
        <f t="shared" si="147"/>
        <v>17x8, 5x108, 42 OS</v>
      </c>
      <c r="AB896" s="83" t="s">
        <v>1627</v>
      </c>
      <c r="AC896" s="92">
        <f>_xlfn.IFNA(VLOOKUP(AB896,ACCESSORIES!F:K,6,FALSE),"N/A")</f>
        <v>33</v>
      </c>
      <c r="AD896" s="88" t="s">
        <v>1741</v>
      </c>
      <c r="AE896" s="83" t="s">
        <v>1899</v>
      </c>
      <c r="AF896" s="82" t="s">
        <v>85</v>
      </c>
      <c r="AG896" s="3" t="s">
        <v>85</v>
      </c>
      <c r="AH896" s="9" t="str">
        <f>_xlfn.IFNA(VLOOKUP(AG896,ACCESSORIES!F:K,6,FALSE),"N/A")</f>
        <v>N/A</v>
      </c>
      <c r="AI896" s="427" t="s">
        <v>265</v>
      </c>
      <c r="AJ896" s="83" t="s">
        <v>85</v>
      </c>
      <c r="AK896" s="3" t="s">
        <v>85</v>
      </c>
      <c r="AL896" s="83" t="s">
        <v>85</v>
      </c>
      <c r="AM896" s="83">
        <v>16</v>
      </c>
      <c r="AN896" s="83">
        <v>160</v>
      </c>
      <c r="AO896" s="26">
        <v>31</v>
      </c>
      <c r="AP896" s="26">
        <v>40</v>
      </c>
      <c r="AQ896" s="26">
        <v>43</v>
      </c>
      <c r="AR896" s="26">
        <v>46</v>
      </c>
      <c r="AS896" s="26">
        <v>207</v>
      </c>
      <c r="AT896" s="26">
        <v>195</v>
      </c>
      <c r="AU896" s="86">
        <v>63.4</v>
      </c>
      <c r="AV896" s="55">
        <v>25</v>
      </c>
      <c r="AW896" s="55">
        <v>25</v>
      </c>
      <c r="AX896" s="55">
        <v>0</v>
      </c>
      <c r="AY896" s="3" t="s">
        <v>85</v>
      </c>
      <c r="AZ896" s="104" t="str">
        <f>_xlfn.IFNA(VLOOKUP(AY896,ACCESSORIES!F:K,6,FALSE),"N/A")</f>
        <v>N/A</v>
      </c>
      <c r="BA896" s="3" t="s">
        <v>85</v>
      </c>
      <c r="BB896" s="104" t="str">
        <f>_xlfn.IFNA(VLOOKUP(BA896,ACCESSORIES!F:K,6,FALSE),"N/A")</f>
        <v>N/A</v>
      </c>
      <c r="BC896" s="79">
        <v>28.7</v>
      </c>
      <c r="BD896" s="57">
        <v>19.5</v>
      </c>
      <c r="BE896" s="57">
        <v>19.5</v>
      </c>
      <c r="BF896" s="57">
        <v>10.4</v>
      </c>
      <c r="BG896" s="83">
        <v>36</v>
      </c>
      <c r="BH896" s="403" t="s">
        <v>3551</v>
      </c>
      <c r="BI896" s="51" t="s">
        <v>4217</v>
      </c>
      <c r="BJ896" s="83" t="s">
        <v>4233</v>
      </c>
      <c r="BK896" s="83" t="s">
        <v>5909</v>
      </c>
      <c r="BL896" s="83" t="s">
        <v>5852</v>
      </c>
      <c r="BM896" s="83" t="s">
        <v>4951</v>
      </c>
      <c r="BN896" s="83" t="s">
        <v>4480</v>
      </c>
      <c r="BO896" s="83" t="s">
        <v>4235</v>
      </c>
      <c r="BP896" s="83" t="s">
        <v>5910</v>
      </c>
      <c r="BQ896" s="83"/>
      <c r="BR896" s="83"/>
      <c r="BS896" s="83"/>
      <c r="BT896" s="351" t="s">
        <v>3915</v>
      </c>
      <c r="BU896" s="363" t="s">
        <v>3916</v>
      </c>
      <c r="BV896" s="351" t="s">
        <v>3917</v>
      </c>
      <c r="BW896" s="363" t="s">
        <v>3918</v>
      </c>
      <c r="BX896" s="96" t="str">
        <f t="shared" si="151"/>
        <v>MR501 RALLY, 17x8, +42mm Offset, 5x108, 63.4mm Centerbore, Matte Black</v>
      </c>
      <c r="BY896" s="83" t="s">
        <v>4044</v>
      </c>
      <c r="BZ896" s="83" t="s">
        <v>4045</v>
      </c>
      <c r="CA896" s="83" t="str">
        <f t="shared" si="154"/>
        <v>RALLY (5XX)</v>
      </c>
    </row>
    <row r="897" spans="1:79" s="39" customFormat="1" ht="15" customHeight="1">
      <c r="A897" s="23">
        <f t="shared" ref="A897" si="156">ROW(B897)-2</f>
        <v>895</v>
      </c>
      <c r="B897" s="3" t="s">
        <v>84</v>
      </c>
      <c r="C897" s="427" t="s">
        <v>1093</v>
      </c>
      <c r="D897" s="83" t="s">
        <v>262</v>
      </c>
      <c r="E897" s="94" t="str">
        <f>CONCATENATE(LEFT(D897,5),VLOOKUP(CONCATENATE(N897,"x",O897),'PART NUMBER GUIDE'!$B$9:$C$45,2,FALSE),VLOOKUP(CONCATENATE(P897, V897), 'PART NUMBER GUIDE'!$Q$6:$R$84, 2, FALSE),VLOOKUP(Y897,'PART NUMBER GUIDE'!$J$8:$K$37,2, FALSE),IF(U897="N/A",IF(ABS(S897)&lt;10,"0"&amp;ABS(S897),ABS(S897)),CONCATENATE(LEFT(U897,1),RIGHT(U897,1))), F897, G897)</f>
        <v>MR50178049542-2</v>
      </c>
      <c r="F897" s="93">
        <v>-2</v>
      </c>
      <c r="G897" s="93"/>
      <c r="H897" s="80" t="s">
        <v>6501</v>
      </c>
      <c r="I897" s="356">
        <v>44701</v>
      </c>
      <c r="J897" s="87" t="s">
        <v>1266</v>
      </c>
      <c r="K897" s="400">
        <v>345</v>
      </c>
      <c r="L897" s="95">
        <f t="shared" si="153"/>
        <v>345</v>
      </c>
      <c r="M897" s="402"/>
      <c r="N897" s="83">
        <v>17</v>
      </c>
      <c r="O897" s="85">
        <v>8</v>
      </c>
      <c r="P897" s="105" t="str">
        <f t="shared" si="146"/>
        <v>5x108</v>
      </c>
      <c r="Q897" s="83">
        <v>5</v>
      </c>
      <c r="R897" s="83">
        <v>108</v>
      </c>
      <c r="S897" s="83">
        <v>42</v>
      </c>
      <c r="T897" s="86">
        <v>6.2</v>
      </c>
      <c r="U897" s="428" t="s">
        <v>85</v>
      </c>
      <c r="V897" s="86">
        <v>63.4</v>
      </c>
      <c r="W897" s="85">
        <v>23.37</v>
      </c>
      <c r="X897" s="52">
        <v>1850</v>
      </c>
      <c r="Y897" s="81" t="s">
        <v>2309</v>
      </c>
      <c r="Z897" s="81" t="s">
        <v>3002</v>
      </c>
      <c r="AA897" s="369" t="str">
        <f t="shared" si="147"/>
        <v>17x8, 5x108, 42 OS</v>
      </c>
      <c r="AB897" s="83" t="s">
        <v>6104</v>
      </c>
      <c r="AC897" s="92">
        <f>_xlfn.IFNA(VLOOKUP(AB897,ACCESSORIES!F:K,6,FALSE),"N/A")</f>
        <v>33</v>
      </c>
      <c r="AD897" s="89" t="s">
        <v>85</v>
      </c>
      <c r="AE897" s="83" t="s">
        <v>1899</v>
      </c>
      <c r="AF897" s="82" t="s">
        <v>85</v>
      </c>
      <c r="AG897" s="3" t="s">
        <v>85</v>
      </c>
      <c r="AH897" s="9" t="str">
        <f>_xlfn.IFNA(VLOOKUP(AG897,ACCESSORIES!F:K,6,FALSE),"N/A")</f>
        <v>N/A</v>
      </c>
      <c r="AI897" s="427" t="s">
        <v>265</v>
      </c>
      <c r="AJ897" s="83" t="s">
        <v>85</v>
      </c>
      <c r="AK897" s="3" t="s">
        <v>85</v>
      </c>
      <c r="AL897" s="83" t="s">
        <v>85</v>
      </c>
      <c r="AM897" s="83">
        <v>16</v>
      </c>
      <c r="AN897" s="83">
        <v>160</v>
      </c>
      <c r="AO897" s="26">
        <v>31</v>
      </c>
      <c r="AP897" s="26">
        <v>40</v>
      </c>
      <c r="AQ897" s="26">
        <v>43</v>
      </c>
      <c r="AR897" s="26">
        <v>46</v>
      </c>
      <c r="AS897" s="26">
        <v>207</v>
      </c>
      <c r="AT897" s="26">
        <v>195</v>
      </c>
      <c r="AU897" s="86">
        <v>63.4</v>
      </c>
      <c r="AV897" s="55">
        <v>40</v>
      </c>
      <c r="AW897" s="55">
        <v>40</v>
      </c>
      <c r="AX897" s="55">
        <v>0</v>
      </c>
      <c r="AY897" s="3" t="s">
        <v>85</v>
      </c>
      <c r="AZ897" s="104" t="str">
        <f>_xlfn.IFNA(VLOOKUP(AY897,ACCESSORIES!F:K,6,FALSE),"N/A")</f>
        <v>N/A</v>
      </c>
      <c r="BA897" s="3" t="s">
        <v>85</v>
      </c>
      <c r="BB897" s="104" t="str">
        <f>_xlfn.IFNA(VLOOKUP(BA897,ACCESSORIES!F:K,6,FALSE),"N/A")</f>
        <v>N/A</v>
      </c>
      <c r="BC897" s="79">
        <v>27.37</v>
      </c>
      <c r="BD897" s="57">
        <v>19.5</v>
      </c>
      <c r="BE897" s="57">
        <v>19.5</v>
      </c>
      <c r="BF897" s="57">
        <v>10.4</v>
      </c>
      <c r="BG897" s="83">
        <v>36</v>
      </c>
      <c r="BH897" s="403" t="s">
        <v>3551</v>
      </c>
      <c r="BI897" s="51" t="s">
        <v>4217</v>
      </c>
      <c r="BJ897" s="83" t="s">
        <v>4233</v>
      </c>
      <c r="BK897" s="83" t="s">
        <v>5909</v>
      </c>
      <c r="BL897" s="83" t="s">
        <v>5852</v>
      </c>
      <c r="BM897" s="83" t="s">
        <v>4951</v>
      </c>
      <c r="BN897" s="83" t="s">
        <v>4480</v>
      </c>
      <c r="BO897" s="83" t="s">
        <v>4235</v>
      </c>
      <c r="BP897" s="83" t="s">
        <v>5910</v>
      </c>
      <c r="BQ897" s="83"/>
      <c r="BR897" s="83"/>
      <c r="BS897" s="83"/>
      <c r="BT897" s="351"/>
      <c r="BU897" s="363"/>
      <c r="BV897" s="351"/>
      <c r="BW897" s="363"/>
      <c r="BX897" s="96" t="str">
        <f t="shared" si="151"/>
        <v>MR501 RALLY, 17x8, +42mm Offset, 5x108, 63.4mm Centerbore, Matte Black</v>
      </c>
      <c r="BY897" s="83" t="s">
        <v>4044</v>
      </c>
      <c r="BZ897" s="83" t="s">
        <v>4045</v>
      </c>
      <c r="CA897" s="83" t="str">
        <f t="shared" si="154"/>
        <v>RALLY (5XX)</v>
      </c>
    </row>
    <row r="898" spans="1:79" s="39" customFormat="1" ht="15" customHeight="1">
      <c r="A898" s="23">
        <f t="shared" ref="A898:A926" si="157">ROW(B898)-2</f>
        <v>896</v>
      </c>
      <c r="B898" s="3" t="s">
        <v>84</v>
      </c>
      <c r="C898" s="427" t="s">
        <v>1093</v>
      </c>
      <c r="D898" s="84" t="s">
        <v>263</v>
      </c>
      <c r="E898" s="94" t="str">
        <f>CONCATENATE(LEFT(D898,5),VLOOKUP(CONCATENATE(N898,"x",O898),'PART NUMBER GUIDE'!$B$9:$C$45,2,FALSE),VLOOKUP(CONCATENATE(P898, V898), 'PART NUMBER GUIDE'!$Q$6:$R$84, 2, FALSE),VLOOKUP(Y898,'PART NUMBER GUIDE'!$J$8:$K$37,2, FALSE),IF(U898="N/A",IF(ABS(S898)&lt;10,"0"&amp;ABS(S898),ABS(S898)),CONCATENATE(LEFT(U898,1),RIGHT(U898,1))), F898, G898)</f>
        <v>MR50267051515</v>
      </c>
      <c r="F898" s="93"/>
      <c r="G898" s="93"/>
      <c r="H898" s="80" t="s">
        <v>2942</v>
      </c>
      <c r="I898" s="358">
        <v>43461</v>
      </c>
      <c r="J898" s="43" t="s">
        <v>1265</v>
      </c>
      <c r="K898" s="400">
        <v>297.5</v>
      </c>
      <c r="L898" s="95">
        <f t="shared" si="153"/>
        <v>297.5</v>
      </c>
      <c r="M898" s="402"/>
      <c r="N898" s="84">
        <v>16</v>
      </c>
      <c r="O898" s="42">
        <v>7</v>
      </c>
      <c r="P898" s="105" t="str">
        <f t="shared" si="146"/>
        <v>5x100</v>
      </c>
      <c r="Q898" s="84">
        <v>5</v>
      </c>
      <c r="R898" s="84">
        <v>100</v>
      </c>
      <c r="S898" s="84">
        <v>15</v>
      </c>
      <c r="T898" s="77">
        <v>4.5999999999999996</v>
      </c>
      <c r="U898" s="429" t="s">
        <v>85</v>
      </c>
      <c r="V898" s="77">
        <v>67.099999999999994</v>
      </c>
      <c r="W898" s="42">
        <v>19.88</v>
      </c>
      <c r="X898" s="52">
        <v>1850</v>
      </c>
      <c r="Y898" s="45" t="s">
        <v>2309</v>
      </c>
      <c r="Z898" s="45" t="s">
        <v>3002</v>
      </c>
      <c r="AA898" s="369" t="str">
        <f t="shared" si="147"/>
        <v>16x7, 5x100, 15 OS</v>
      </c>
      <c r="AB898" s="84" t="s">
        <v>1627</v>
      </c>
      <c r="AC898" s="92">
        <f>_xlfn.IFNA(VLOOKUP(AB898,ACCESSORIES!F:K,6,FALSE),"N/A")</f>
        <v>33</v>
      </c>
      <c r="AD898" s="88" t="s">
        <v>1741</v>
      </c>
      <c r="AE898" s="83" t="s">
        <v>1899</v>
      </c>
      <c r="AF898" s="15" t="s">
        <v>85</v>
      </c>
      <c r="AG898" s="14" t="s">
        <v>85</v>
      </c>
      <c r="AH898" s="9" t="str">
        <f>_xlfn.IFNA(VLOOKUP(AG898,ACCESSORIES!F:K,6,FALSE),"N/A")</f>
        <v>N/A</v>
      </c>
      <c r="AI898" s="427" t="s">
        <v>265</v>
      </c>
      <c r="AJ898" s="84" t="s">
        <v>1675</v>
      </c>
      <c r="AK898" s="41">
        <f>VLOOKUP(AJ898,ACCESSORIES!F:K,6,FALSE)</f>
        <v>2.75</v>
      </c>
      <c r="AL898" s="84">
        <v>56.1</v>
      </c>
      <c r="AM898" s="84">
        <v>16</v>
      </c>
      <c r="AN898" s="84">
        <v>147</v>
      </c>
      <c r="AO898" s="37">
        <v>26</v>
      </c>
      <c r="AP898" s="37">
        <v>36.5</v>
      </c>
      <c r="AQ898" s="37">
        <v>42</v>
      </c>
      <c r="AR898" s="37">
        <v>52</v>
      </c>
      <c r="AS898" s="37">
        <v>195</v>
      </c>
      <c r="AT898" s="37">
        <v>193</v>
      </c>
      <c r="AU898" s="77">
        <v>67.099999999999994</v>
      </c>
      <c r="AV898" s="55">
        <v>25</v>
      </c>
      <c r="AW898" s="55">
        <v>25</v>
      </c>
      <c r="AX898" s="55">
        <v>0</v>
      </c>
      <c r="AY898" s="14" t="s">
        <v>85</v>
      </c>
      <c r="AZ898" s="104" t="str">
        <f>_xlfn.IFNA(VLOOKUP(AY898,ACCESSORIES!F:K,6,FALSE),"N/A")</f>
        <v>N/A</v>
      </c>
      <c r="BA898" s="14" t="s">
        <v>85</v>
      </c>
      <c r="BB898" s="104" t="str">
        <f>_xlfn.IFNA(VLOOKUP(BA898,ACCESSORIES!F:K,6,FALSE),"N/A")</f>
        <v>N/A</v>
      </c>
      <c r="BC898" s="78">
        <v>24.21</v>
      </c>
      <c r="BD898" s="57">
        <v>18.600000000000001</v>
      </c>
      <c r="BE898" s="57">
        <v>18.600000000000001</v>
      </c>
      <c r="BF898" s="57">
        <v>9.1</v>
      </c>
      <c r="BG898" s="84">
        <v>36</v>
      </c>
      <c r="BH898" s="403" t="s">
        <v>3551</v>
      </c>
      <c r="BI898" s="51" t="s">
        <v>4217</v>
      </c>
      <c r="BJ898" s="83" t="s">
        <v>4233</v>
      </c>
      <c r="BK898" s="83" t="s">
        <v>5888</v>
      </c>
      <c r="BL898" s="83" t="s">
        <v>5852</v>
      </c>
      <c r="BM898" s="83" t="s">
        <v>4951</v>
      </c>
      <c r="BN898" s="83" t="s">
        <v>4480</v>
      </c>
      <c r="BO898" s="83" t="s">
        <v>4235</v>
      </c>
      <c r="BP898" s="83" t="s">
        <v>5917</v>
      </c>
      <c r="BQ898" s="84"/>
      <c r="BR898" s="84"/>
      <c r="BS898" s="84"/>
      <c r="BT898" s="409" t="s">
        <v>3919</v>
      </c>
      <c r="BU898" s="410" t="s">
        <v>3920</v>
      </c>
      <c r="BV898" s="351" t="s">
        <v>3921</v>
      </c>
      <c r="BW898" s="410" t="s">
        <v>3922</v>
      </c>
      <c r="BX898" s="96" t="str">
        <f t="shared" si="151"/>
        <v>MR502 RALLY, 16x7, +15mm Offset, 5x100, 67.1mm Centerbore, Matte Black</v>
      </c>
      <c r="BY898" s="83" t="s">
        <v>4044</v>
      </c>
      <c r="BZ898" s="83" t="s">
        <v>4045</v>
      </c>
      <c r="CA898" s="83" t="str">
        <f t="shared" si="154"/>
        <v>RALLY (5XX)</v>
      </c>
    </row>
    <row r="899" spans="1:79" s="39" customFormat="1" ht="15" customHeight="1">
      <c r="A899" s="23">
        <f t="shared" si="157"/>
        <v>897</v>
      </c>
      <c r="B899" s="3" t="s">
        <v>84</v>
      </c>
      <c r="C899" s="427" t="s">
        <v>1093</v>
      </c>
      <c r="D899" s="84" t="s">
        <v>263</v>
      </c>
      <c r="E899" s="94" t="str">
        <f>CONCATENATE(LEFT(D899,5),VLOOKUP(CONCATENATE(N899,"x",O899),'PART NUMBER GUIDE'!$B$9:$C$45,2,FALSE),VLOOKUP(CONCATENATE(P899, V899), 'PART NUMBER GUIDE'!$Q$6:$R$84, 2, FALSE),VLOOKUP(Y899,'PART NUMBER GUIDE'!$J$8:$K$37,2, FALSE),IF(U899="N/A",IF(ABS(S899)&lt;10,"0"&amp;ABS(S899),ABS(S899)),CONCATENATE(LEFT(U899,1),RIGHT(U899,1))), F899, G899)</f>
        <v>MR50267051515-2</v>
      </c>
      <c r="F899" s="93">
        <v>-2</v>
      </c>
      <c r="G899" s="93"/>
      <c r="H899" s="80" t="s">
        <v>6486</v>
      </c>
      <c r="I899" s="356">
        <v>44701</v>
      </c>
      <c r="J899" s="87" t="s">
        <v>1266</v>
      </c>
      <c r="K899" s="400">
        <v>297.5</v>
      </c>
      <c r="L899" s="95">
        <f t="shared" si="153"/>
        <v>297.5</v>
      </c>
      <c r="M899" s="402"/>
      <c r="N899" s="84">
        <v>16</v>
      </c>
      <c r="O899" s="42">
        <v>7</v>
      </c>
      <c r="P899" s="105" t="str">
        <f t="shared" ref="P899:P962" si="158">CONCATENATE(Q899,"x",R899)</f>
        <v>5x100</v>
      </c>
      <c r="Q899" s="84">
        <v>5</v>
      </c>
      <c r="R899" s="84">
        <v>100</v>
      </c>
      <c r="S899" s="84">
        <v>15</v>
      </c>
      <c r="T899" s="77">
        <v>4.5999999999999996</v>
      </c>
      <c r="U899" s="429" t="s">
        <v>85</v>
      </c>
      <c r="V899" s="77">
        <v>67.099999999999994</v>
      </c>
      <c r="W899" s="42">
        <v>19.88</v>
      </c>
      <c r="X899" s="52">
        <v>1850</v>
      </c>
      <c r="Y899" s="45" t="s">
        <v>2309</v>
      </c>
      <c r="Z899" s="45" t="s">
        <v>3002</v>
      </c>
      <c r="AA899" s="369" t="str">
        <f t="shared" ref="AA899:AA962" si="159">_xlfn.CONCAT(N899,"x",O899,","," ",P899,","," ",S899," ","OS")</f>
        <v>16x7, 5x100, 15 OS</v>
      </c>
      <c r="AB899" s="83" t="s">
        <v>6104</v>
      </c>
      <c r="AC899" s="92">
        <f>_xlfn.IFNA(VLOOKUP(AB899,ACCESSORIES!F:K,6,FALSE),"N/A")</f>
        <v>33</v>
      </c>
      <c r="AD899" s="89" t="s">
        <v>85</v>
      </c>
      <c r="AE899" s="83" t="s">
        <v>1899</v>
      </c>
      <c r="AF899" s="82" t="s">
        <v>85</v>
      </c>
      <c r="AG899" s="3" t="s">
        <v>85</v>
      </c>
      <c r="AH899" s="9" t="str">
        <f>_xlfn.IFNA(VLOOKUP(AG899,ACCESSORIES!F:K,6,FALSE),"N/A")</f>
        <v>N/A</v>
      </c>
      <c r="AI899" s="427" t="s">
        <v>265</v>
      </c>
      <c r="AJ899" s="84" t="s">
        <v>1675</v>
      </c>
      <c r="AK899" s="41">
        <f>VLOOKUP(AJ899,ACCESSORIES!F:K,6,FALSE)</f>
        <v>2.75</v>
      </c>
      <c r="AL899" s="84">
        <v>56.1</v>
      </c>
      <c r="AM899" s="84">
        <v>16</v>
      </c>
      <c r="AN899" s="84">
        <v>147</v>
      </c>
      <c r="AO899" s="37">
        <v>26</v>
      </c>
      <c r="AP899" s="37">
        <v>36.5</v>
      </c>
      <c r="AQ899" s="37">
        <v>42</v>
      </c>
      <c r="AR899" s="37">
        <v>52</v>
      </c>
      <c r="AS899" s="37">
        <v>195</v>
      </c>
      <c r="AT899" s="37">
        <v>193</v>
      </c>
      <c r="AU899" s="77">
        <v>67.099999999999994</v>
      </c>
      <c r="AV899" s="55">
        <v>40</v>
      </c>
      <c r="AW899" s="55">
        <v>40</v>
      </c>
      <c r="AX899" s="55">
        <v>0</v>
      </c>
      <c r="AY899" s="14" t="s">
        <v>85</v>
      </c>
      <c r="AZ899" s="104" t="str">
        <f>_xlfn.IFNA(VLOOKUP(AY899,ACCESSORIES!F:K,6,FALSE),"N/A")</f>
        <v>N/A</v>
      </c>
      <c r="BA899" s="14" t="s">
        <v>85</v>
      </c>
      <c r="BB899" s="104" t="str">
        <f>_xlfn.IFNA(VLOOKUP(BA899,ACCESSORIES!F:K,6,FALSE),"N/A")</f>
        <v>N/A</v>
      </c>
      <c r="BC899" s="78">
        <v>24.21</v>
      </c>
      <c r="BD899" s="57">
        <v>18.600000000000001</v>
      </c>
      <c r="BE899" s="57">
        <v>18.600000000000001</v>
      </c>
      <c r="BF899" s="57">
        <v>9.1</v>
      </c>
      <c r="BG899" s="84">
        <v>36</v>
      </c>
      <c r="BH899" s="403" t="s">
        <v>3551</v>
      </c>
      <c r="BI899" s="51" t="s">
        <v>4217</v>
      </c>
      <c r="BJ899" s="83" t="s">
        <v>4233</v>
      </c>
      <c r="BK899" s="83" t="s">
        <v>5888</v>
      </c>
      <c r="BL899" s="83" t="s">
        <v>5852</v>
      </c>
      <c r="BM899" s="83" t="s">
        <v>4951</v>
      </c>
      <c r="BN899" s="83" t="s">
        <v>4480</v>
      </c>
      <c r="BO899" s="83" t="s">
        <v>4235</v>
      </c>
      <c r="BP899" s="83" t="s">
        <v>5917</v>
      </c>
      <c r="BQ899" s="84"/>
      <c r="BR899" s="84"/>
      <c r="BS899" s="84"/>
      <c r="BT899" s="409"/>
      <c r="BU899" s="410"/>
      <c r="BV899" s="351"/>
      <c r="BW899" s="410"/>
      <c r="BX899" s="96" t="str">
        <f t="shared" si="151"/>
        <v>MR502 RALLY, 16x7, +15mm Offset, 5x100, 67.1mm Centerbore, Matte Black</v>
      </c>
      <c r="BY899" s="83" t="s">
        <v>4044</v>
      </c>
      <c r="BZ899" s="83" t="s">
        <v>4045</v>
      </c>
      <c r="CA899" s="83" t="str">
        <f t="shared" si="154"/>
        <v>RALLY (5XX)</v>
      </c>
    </row>
    <row r="900" spans="1:79" s="39" customFormat="1" ht="15" customHeight="1">
      <c r="A900" s="23">
        <f t="shared" si="157"/>
        <v>898</v>
      </c>
      <c r="B900" s="3" t="s">
        <v>84</v>
      </c>
      <c r="C900" s="427" t="s">
        <v>1093</v>
      </c>
      <c r="D900" s="84" t="s">
        <v>263</v>
      </c>
      <c r="E900" s="94" t="str">
        <f>CONCATENATE(LEFT(D900,5),VLOOKUP(CONCATENATE(N900,"x",O900),'PART NUMBER GUIDE'!$B$9:$C$45,2,FALSE),VLOOKUP(CONCATENATE(P900, V900), 'PART NUMBER GUIDE'!$Q$6:$R$84, 2, FALSE),VLOOKUP(Y900,'PART NUMBER GUIDE'!$J$8:$K$37,2, FALSE),IF(U900="N/A",IF(ABS(S900)&lt;10,"0"&amp;ABS(S900),ABS(S900)),CONCATENATE(LEFT(U900,1),RIGHT(U900,1))), F900, G900)</f>
        <v>MR50267012515</v>
      </c>
      <c r="F900" s="93"/>
      <c r="G900" s="93"/>
      <c r="H900" s="80" t="s">
        <v>2943</v>
      </c>
      <c r="I900" s="358">
        <v>43461</v>
      </c>
      <c r="J900" s="87" t="s">
        <v>1265</v>
      </c>
      <c r="K900" s="400">
        <v>297.5</v>
      </c>
      <c r="L900" s="95">
        <f t="shared" si="153"/>
        <v>297.5</v>
      </c>
      <c r="M900" s="402"/>
      <c r="N900" s="84">
        <v>16</v>
      </c>
      <c r="O900" s="42">
        <v>7</v>
      </c>
      <c r="P900" s="105" t="str">
        <f t="shared" si="158"/>
        <v>5x4.5</v>
      </c>
      <c r="Q900" s="84">
        <v>5</v>
      </c>
      <c r="R900" s="84">
        <v>4.5</v>
      </c>
      <c r="S900" s="84">
        <v>15</v>
      </c>
      <c r="T900" s="77">
        <v>4.5999999999999996</v>
      </c>
      <c r="U900" s="429" t="s">
        <v>85</v>
      </c>
      <c r="V900" s="77">
        <v>67.099999999999994</v>
      </c>
      <c r="W900" s="42">
        <v>19.88</v>
      </c>
      <c r="X900" s="52">
        <v>1850</v>
      </c>
      <c r="Y900" s="45" t="s">
        <v>2309</v>
      </c>
      <c r="Z900" s="45" t="s">
        <v>3002</v>
      </c>
      <c r="AA900" s="369" t="str">
        <f t="shared" si="159"/>
        <v>16x7, 5x4.5, 15 OS</v>
      </c>
      <c r="AB900" s="84" t="s">
        <v>1627</v>
      </c>
      <c r="AC900" s="92">
        <f>_xlfn.IFNA(VLOOKUP(AB900,ACCESSORIES!F:K,6,FALSE),"N/A")</f>
        <v>33</v>
      </c>
      <c r="AD900" s="88" t="s">
        <v>1741</v>
      </c>
      <c r="AE900" s="83" t="s">
        <v>1899</v>
      </c>
      <c r="AF900" s="15" t="s">
        <v>85</v>
      </c>
      <c r="AG900" s="14" t="s">
        <v>85</v>
      </c>
      <c r="AH900" s="9" t="str">
        <f>_xlfn.IFNA(VLOOKUP(AG900,ACCESSORIES!F:K,6,FALSE),"N/A")</f>
        <v>N/A</v>
      </c>
      <c r="AI900" s="427" t="s">
        <v>265</v>
      </c>
      <c r="AJ900" s="84" t="s">
        <v>1675</v>
      </c>
      <c r="AK900" s="41">
        <f>VLOOKUP(AJ900,ACCESSORIES!F:K,6,FALSE)</f>
        <v>2.75</v>
      </c>
      <c r="AL900" s="84">
        <v>56.1</v>
      </c>
      <c r="AM900" s="84">
        <v>16</v>
      </c>
      <c r="AN900" s="84">
        <v>147</v>
      </c>
      <c r="AO900" s="37">
        <v>26</v>
      </c>
      <c r="AP900" s="37">
        <v>36.5</v>
      </c>
      <c r="AQ900" s="37">
        <v>42</v>
      </c>
      <c r="AR900" s="37">
        <v>52</v>
      </c>
      <c r="AS900" s="37">
        <v>195</v>
      </c>
      <c r="AT900" s="37">
        <v>193</v>
      </c>
      <c r="AU900" s="77">
        <v>67.099999999999994</v>
      </c>
      <c r="AV900" s="55">
        <v>25</v>
      </c>
      <c r="AW900" s="55">
        <v>25</v>
      </c>
      <c r="AX900" s="55">
        <v>0</v>
      </c>
      <c r="AY900" s="14" t="s">
        <v>85</v>
      </c>
      <c r="AZ900" s="104" t="str">
        <f>_xlfn.IFNA(VLOOKUP(AY900,ACCESSORIES!F:K,6,FALSE),"N/A")</f>
        <v>N/A</v>
      </c>
      <c r="BA900" s="14" t="s">
        <v>85</v>
      </c>
      <c r="BB900" s="104" t="str">
        <f>_xlfn.IFNA(VLOOKUP(BA900,ACCESSORIES!F:K,6,FALSE),"N/A")</f>
        <v>N/A</v>
      </c>
      <c r="BC900" s="78">
        <v>24.29</v>
      </c>
      <c r="BD900" s="57">
        <v>18.600000000000001</v>
      </c>
      <c r="BE900" s="57">
        <v>18.600000000000001</v>
      </c>
      <c r="BF900" s="57">
        <v>9.1</v>
      </c>
      <c r="BG900" s="84">
        <v>36</v>
      </c>
      <c r="BH900" s="403" t="s">
        <v>3551</v>
      </c>
      <c r="BI900" s="51" t="s">
        <v>4217</v>
      </c>
      <c r="BJ900" s="83" t="s">
        <v>4233</v>
      </c>
      <c r="BK900" s="83" t="s">
        <v>5888</v>
      </c>
      <c r="BL900" s="83" t="s">
        <v>5852</v>
      </c>
      <c r="BM900" s="83" t="s">
        <v>4951</v>
      </c>
      <c r="BN900" s="83" t="s">
        <v>4480</v>
      </c>
      <c r="BO900" s="83" t="s">
        <v>4235</v>
      </c>
      <c r="BP900" s="83" t="s">
        <v>5917</v>
      </c>
      <c r="BQ900" s="84"/>
      <c r="BR900" s="84"/>
      <c r="BS900" s="84"/>
      <c r="BT900" s="409" t="s">
        <v>3919</v>
      </c>
      <c r="BU900" s="410" t="s">
        <v>3920</v>
      </c>
      <c r="BV900" s="351" t="s">
        <v>3921</v>
      </c>
      <c r="BW900" s="410" t="s">
        <v>3922</v>
      </c>
      <c r="BX900" s="96" t="str">
        <f t="shared" si="151"/>
        <v>MR502 RALLY, 16x7, +15mm Offset, 5x4.5, 67.1mm Centerbore, Matte Black</v>
      </c>
      <c r="BY900" s="83" t="s">
        <v>4044</v>
      </c>
      <c r="BZ900" s="83" t="s">
        <v>4045</v>
      </c>
      <c r="CA900" s="83" t="str">
        <f t="shared" si="154"/>
        <v>RALLY (5XX)</v>
      </c>
    </row>
    <row r="901" spans="1:79" s="39" customFormat="1" ht="15" customHeight="1">
      <c r="A901" s="23">
        <f t="shared" si="157"/>
        <v>899</v>
      </c>
      <c r="B901" s="3" t="s">
        <v>84</v>
      </c>
      <c r="C901" s="427" t="s">
        <v>1093</v>
      </c>
      <c r="D901" s="84" t="s">
        <v>263</v>
      </c>
      <c r="E901" s="94" t="str">
        <f>CONCATENATE(LEFT(D901,5),VLOOKUP(CONCATENATE(N901,"x",O901),'PART NUMBER GUIDE'!$B$9:$C$45,2,FALSE),VLOOKUP(CONCATENATE(P901, V901), 'PART NUMBER GUIDE'!$Q$6:$R$84, 2, FALSE),VLOOKUP(Y901,'PART NUMBER GUIDE'!$J$8:$K$37,2, FALSE),IF(U901="N/A",IF(ABS(S901)&lt;10,"0"&amp;ABS(S901),ABS(S901)),CONCATENATE(LEFT(U901,1),RIGHT(U901,1))), F901, G901)</f>
        <v>MR50267012515-2</v>
      </c>
      <c r="F901" s="93">
        <v>-2</v>
      </c>
      <c r="G901" s="93"/>
      <c r="H901" s="80" t="s">
        <v>6487</v>
      </c>
      <c r="I901" s="356">
        <v>44701</v>
      </c>
      <c r="J901" s="87" t="s">
        <v>1266</v>
      </c>
      <c r="K901" s="400">
        <v>297.5</v>
      </c>
      <c r="L901" s="95">
        <f t="shared" si="153"/>
        <v>297.5</v>
      </c>
      <c r="M901" s="402"/>
      <c r="N901" s="84">
        <v>16</v>
      </c>
      <c r="O901" s="42">
        <v>7</v>
      </c>
      <c r="P901" s="105" t="str">
        <f t="shared" si="158"/>
        <v>5x4.5</v>
      </c>
      <c r="Q901" s="84">
        <v>5</v>
      </c>
      <c r="R901" s="84">
        <v>4.5</v>
      </c>
      <c r="S901" s="84">
        <v>15</v>
      </c>
      <c r="T901" s="77">
        <v>4.5999999999999996</v>
      </c>
      <c r="U901" s="429" t="s">
        <v>85</v>
      </c>
      <c r="V901" s="77">
        <v>67.099999999999994</v>
      </c>
      <c r="W901" s="42">
        <v>19.88</v>
      </c>
      <c r="X901" s="52">
        <v>1850</v>
      </c>
      <c r="Y901" s="45" t="s">
        <v>2309</v>
      </c>
      <c r="Z901" s="45" t="s">
        <v>3002</v>
      </c>
      <c r="AA901" s="369" t="str">
        <f t="shared" si="159"/>
        <v>16x7, 5x4.5, 15 OS</v>
      </c>
      <c r="AB901" s="83" t="s">
        <v>6104</v>
      </c>
      <c r="AC901" s="92">
        <f>_xlfn.IFNA(VLOOKUP(AB901,ACCESSORIES!F:K,6,FALSE),"N/A")</f>
        <v>33</v>
      </c>
      <c r="AD901" s="89" t="s">
        <v>85</v>
      </c>
      <c r="AE901" s="83" t="s">
        <v>1899</v>
      </c>
      <c r="AF901" s="82" t="s">
        <v>85</v>
      </c>
      <c r="AG901" s="3" t="s">
        <v>85</v>
      </c>
      <c r="AH901" s="9" t="str">
        <f>_xlfn.IFNA(VLOOKUP(AG901,ACCESSORIES!F:K,6,FALSE),"N/A")</f>
        <v>N/A</v>
      </c>
      <c r="AI901" s="427" t="s">
        <v>265</v>
      </c>
      <c r="AJ901" s="84" t="s">
        <v>1675</v>
      </c>
      <c r="AK901" s="41">
        <f>VLOOKUP(AJ901,ACCESSORIES!F:K,6,FALSE)</f>
        <v>2.75</v>
      </c>
      <c r="AL901" s="84">
        <v>56.1</v>
      </c>
      <c r="AM901" s="84">
        <v>16</v>
      </c>
      <c r="AN901" s="84">
        <v>147</v>
      </c>
      <c r="AO901" s="37">
        <v>26</v>
      </c>
      <c r="AP901" s="37">
        <v>36.5</v>
      </c>
      <c r="AQ901" s="37">
        <v>42</v>
      </c>
      <c r="AR901" s="37">
        <v>52</v>
      </c>
      <c r="AS901" s="37">
        <v>195</v>
      </c>
      <c r="AT901" s="37">
        <v>193</v>
      </c>
      <c r="AU901" s="77">
        <v>67.099999999999994</v>
      </c>
      <c r="AV901" s="55">
        <v>40</v>
      </c>
      <c r="AW901" s="55">
        <v>40</v>
      </c>
      <c r="AX901" s="55">
        <v>0</v>
      </c>
      <c r="AY901" s="14" t="s">
        <v>85</v>
      </c>
      <c r="AZ901" s="104" t="str">
        <f>_xlfn.IFNA(VLOOKUP(AY901,ACCESSORIES!F:K,6,FALSE),"N/A")</f>
        <v>N/A</v>
      </c>
      <c r="BA901" s="14" t="s">
        <v>85</v>
      </c>
      <c r="BB901" s="104" t="str">
        <f>_xlfn.IFNA(VLOOKUP(BA901,ACCESSORIES!F:K,6,FALSE),"N/A")</f>
        <v>N/A</v>
      </c>
      <c r="BC901" s="78">
        <v>24.29</v>
      </c>
      <c r="BD901" s="57">
        <v>18.600000000000001</v>
      </c>
      <c r="BE901" s="57">
        <v>18.600000000000001</v>
      </c>
      <c r="BF901" s="57">
        <v>9.1</v>
      </c>
      <c r="BG901" s="84">
        <v>36</v>
      </c>
      <c r="BH901" s="403" t="s">
        <v>3551</v>
      </c>
      <c r="BI901" s="51" t="s">
        <v>4217</v>
      </c>
      <c r="BJ901" s="83" t="s">
        <v>4233</v>
      </c>
      <c r="BK901" s="83" t="s">
        <v>5888</v>
      </c>
      <c r="BL901" s="83" t="s">
        <v>5852</v>
      </c>
      <c r="BM901" s="83" t="s">
        <v>4951</v>
      </c>
      <c r="BN901" s="83" t="s">
        <v>4480</v>
      </c>
      <c r="BO901" s="83" t="s">
        <v>4235</v>
      </c>
      <c r="BP901" s="83" t="s">
        <v>5917</v>
      </c>
      <c r="BQ901" s="84"/>
      <c r="BR901" s="84"/>
      <c r="BS901" s="84"/>
      <c r="BT901" s="409"/>
      <c r="BU901" s="410"/>
      <c r="BV901" s="351"/>
      <c r="BW901" s="410"/>
      <c r="BX901" s="96" t="str">
        <f t="shared" si="151"/>
        <v>MR502 RALLY, 16x7, +15mm Offset, 5x4.5, 67.1mm Centerbore, Matte Black</v>
      </c>
      <c r="BY901" s="83" t="s">
        <v>4044</v>
      </c>
      <c r="BZ901" s="83" t="s">
        <v>4045</v>
      </c>
      <c r="CA901" s="83" t="str">
        <f t="shared" si="154"/>
        <v>RALLY (5XX)</v>
      </c>
    </row>
    <row r="902" spans="1:79" s="39" customFormat="1" ht="15" customHeight="1">
      <c r="A902" s="23">
        <f t="shared" si="157"/>
        <v>900</v>
      </c>
      <c r="B902" s="3" t="s">
        <v>84</v>
      </c>
      <c r="C902" s="427" t="s">
        <v>1093</v>
      </c>
      <c r="D902" s="84" t="s">
        <v>263</v>
      </c>
      <c r="E902" s="94" t="str">
        <f>CONCATENATE(LEFT(D902,5),VLOOKUP(CONCATENATE(N902,"x",O902),'PART NUMBER GUIDE'!$B$9:$C$45,2,FALSE),VLOOKUP(CONCATENATE(P902, V902), 'PART NUMBER GUIDE'!$Q$6:$R$84, 2, FALSE),VLOOKUP(Y902,'PART NUMBER GUIDE'!$J$8:$K$37,2, FALSE),IF(U902="N/A",IF(ABS(S902)&lt;10,"0"&amp;ABS(S902),ABS(S902)),CONCATENATE(LEFT(U902,1),RIGHT(U902,1))), F902, G902)</f>
        <v>MR50267051530</v>
      </c>
      <c r="F902" s="93"/>
      <c r="G902" s="93"/>
      <c r="H902" s="80" t="s">
        <v>2944</v>
      </c>
      <c r="I902" s="358">
        <v>43461</v>
      </c>
      <c r="J902" s="87" t="s">
        <v>1265</v>
      </c>
      <c r="K902" s="400">
        <v>297.5</v>
      </c>
      <c r="L902" s="95">
        <f t="shared" si="153"/>
        <v>297.5</v>
      </c>
      <c r="M902" s="402"/>
      <c r="N902" s="84">
        <v>16</v>
      </c>
      <c r="O902" s="42">
        <v>7</v>
      </c>
      <c r="P902" s="105" t="str">
        <f t="shared" si="158"/>
        <v>5x100</v>
      </c>
      <c r="Q902" s="84">
        <v>5</v>
      </c>
      <c r="R902" s="84">
        <v>100</v>
      </c>
      <c r="S902" s="84">
        <v>30</v>
      </c>
      <c r="T902" s="77">
        <v>5.2</v>
      </c>
      <c r="U902" s="429" t="s">
        <v>85</v>
      </c>
      <c r="V902" s="77">
        <v>67.099999999999994</v>
      </c>
      <c r="W902" s="42">
        <v>19.329999999999998</v>
      </c>
      <c r="X902" s="52">
        <v>1850</v>
      </c>
      <c r="Y902" s="45" t="s">
        <v>2309</v>
      </c>
      <c r="Z902" s="45" t="s">
        <v>3002</v>
      </c>
      <c r="AA902" s="369" t="str">
        <f t="shared" si="159"/>
        <v>16x7, 5x100, 30 OS</v>
      </c>
      <c r="AB902" s="84" t="s">
        <v>1627</v>
      </c>
      <c r="AC902" s="92">
        <f>_xlfn.IFNA(VLOOKUP(AB902,ACCESSORIES!F:K,6,FALSE),"N/A")</f>
        <v>33</v>
      </c>
      <c r="AD902" s="88" t="s">
        <v>1741</v>
      </c>
      <c r="AE902" s="83" t="s">
        <v>1899</v>
      </c>
      <c r="AF902" s="15" t="s">
        <v>85</v>
      </c>
      <c r="AG902" s="14" t="s">
        <v>85</v>
      </c>
      <c r="AH902" s="9" t="str">
        <f>_xlfn.IFNA(VLOOKUP(AG902,ACCESSORIES!F:K,6,FALSE),"N/A")</f>
        <v>N/A</v>
      </c>
      <c r="AI902" s="427" t="s">
        <v>265</v>
      </c>
      <c r="AJ902" s="84" t="s">
        <v>1675</v>
      </c>
      <c r="AK902" s="41">
        <f>VLOOKUP(AJ902,ACCESSORIES!F:K,6,FALSE)</f>
        <v>2.75</v>
      </c>
      <c r="AL902" s="84">
        <v>56.1</v>
      </c>
      <c r="AM902" s="84">
        <v>16</v>
      </c>
      <c r="AN902" s="84">
        <v>148</v>
      </c>
      <c r="AO902" s="37">
        <v>25</v>
      </c>
      <c r="AP902" s="37">
        <v>36</v>
      </c>
      <c r="AQ902" s="37">
        <v>37</v>
      </c>
      <c r="AR902" s="37">
        <v>40</v>
      </c>
      <c r="AS902" s="37">
        <v>195</v>
      </c>
      <c r="AT902" s="37">
        <v>189</v>
      </c>
      <c r="AU902" s="77">
        <v>67.099999999999994</v>
      </c>
      <c r="AV902" s="55">
        <v>25</v>
      </c>
      <c r="AW902" s="55">
        <v>25</v>
      </c>
      <c r="AX902" s="55">
        <v>0</v>
      </c>
      <c r="AY902" s="14" t="s">
        <v>85</v>
      </c>
      <c r="AZ902" s="104" t="str">
        <f>_xlfn.IFNA(VLOOKUP(AY902,ACCESSORIES!F:K,6,FALSE),"N/A")</f>
        <v>N/A</v>
      </c>
      <c r="BA902" s="14" t="s">
        <v>85</v>
      </c>
      <c r="BB902" s="104" t="str">
        <f>_xlfn.IFNA(VLOOKUP(BA902,ACCESSORIES!F:K,6,FALSE),"N/A")</f>
        <v>N/A</v>
      </c>
      <c r="BC902" s="78">
        <v>23.85</v>
      </c>
      <c r="BD902" s="57">
        <v>18.600000000000001</v>
      </c>
      <c r="BE902" s="57">
        <v>18.600000000000001</v>
      </c>
      <c r="BF902" s="57">
        <v>9.1</v>
      </c>
      <c r="BG902" s="84">
        <v>36</v>
      </c>
      <c r="BH902" s="403" t="s">
        <v>3551</v>
      </c>
      <c r="BI902" s="51" t="s">
        <v>4217</v>
      </c>
      <c r="BJ902" s="83" t="s">
        <v>4233</v>
      </c>
      <c r="BK902" s="83" t="s">
        <v>5888</v>
      </c>
      <c r="BL902" s="83" t="s">
        <v>5852</v>
      </c>
      <c r="BM902" s="83" t="s">
        <v>4951</v>
      </c>
      <c r="BN902" s="83" t="s">
        <v>4480</v>
      </c>
      <c r="BO902" s="83" t="s">
        <v>4235</v>
      </c>
      <c r="BP902" s="83" t="s">
        <v>5917</v>
      </c>
      <c r="BQ902" s="84"/>
      <c r="BR902" s="84"/>
      <c r="BS902" s="84"/>
      <c r="BT902" s="409" t="s">
        <v>3919</v>
      </c>
      <c r="BU902" s="410" t="s">
        <v>3920</v>
      </c>
      <c r="BV902" s="351" t="s">
        <v>3921</v>
      </c>
      <c r="BW902" s="410" t="s">
        <v>3922</v>
      </c>
      <c r="BX902" s="96" t="str">
        <f t="shared" si="151"/>
        <v>MR502 RALLY, 16x7, +30mm Offset, 5x100, 67.1mm Centerbore, Matte Black</v>
      </c>
      <c r="BY902" s="83" t="s">
        <v>4044</v>
      </c>
      <c r="BZ902" s="83" t="s">
        <v>4045</v>
      </c>
      <c r="CA902" s="83" t="str">
        <f t="shared" si="154"/>
        <v>RALLY (5XX)</v>
      </c>
    </row>
    <row r="903" spans="1:79" s="39" customFormat="1" ht="15" customHeight="1">
      <c r="A903" s="23">
        <f t="shared" si="157"/>
        <v>901</v>
      </c>
      <c r="B903" s="3" t="s">
        <v>84</v>
      </c>
      <c r="C903" s="427" t="s">
        <v>1093</v>
      </c>
      <c r="D903" s="84" t="s">
        <v>263</v>
      </c>
      <c r="E903" s="94" t="str">
        <f>CONCATENATE(LEFT(D903,5),VLOOKUP(CONCATENATE(N903,"x",O903),'PART NUMBER GUIDE'!$B$9:$C$45,2,FALSE),VLOOKUP(CONCATENATE(P903, V903), 'PART NUMBER GUIDE'!$Q$6:$R$84, 2, FALSE),VLOOKUP(Y903,'PART NUMBER GUIDE'!$J$8:$K$37,2, FALSE),IF(U903="N/A",IF(ABS(S903)&lt;10,"0"&amp;ABS(S903),ABS(S903)),CONCATENATE(LEFT(U903,1),RIGHT(U903,1))), F903, G903)</f>
        <v>MR50267051530-2</v>
      </c>
      <c r="F903" s="93">
        <v>-2</v>
      </c>
      <c r="G903" s="93"/>
      <c r="H903" s="80" t="s">
        <v>6488</v>
      </c>
      <c r="I903" s="356">
        <v>44701</v>
      </c>
      <c r="J903" s="87" t="s">
        <v>1266</v>
      </c>
      <c r="K903" s="400">
        <v>297.5</v>
      </c>
      <c r="L903" s="95">
        <f t="shared" si="153"/>
        <v>297.5</v>
      </c>
      <c r="M903" s="402"/>
      <c r="N903" s="84">
        <v>16</v>
      </c>
      <c r="O903" s="42">
        <v>7</v>
      </c>
      <c r="P903" s="105" t="str">
        <f t="shared" si="158"/>
        <v>5x100</v>
      </c>
      <c r="Q903" s="84">
        <v>5</v>
      </c>
      <c r="R903" s="84">
        <v>100</v>
      </c>
      <c r="S903" s="84">
        <v>30</v>
      </c>
      <c r="T903" s="77">
        <v>5.2</v>
      </c>
      <c r="U903" s="429" t="s">
        <v>85</v>
      </c>
      <c r="V903" s="77">
        <v>67.099999999999994</v>
      </c>
      <c r="W903" s="42">
        <v>19.329999999999998</v>
      </c>
      <c r="X903" s="52">
        <v>1850</v>
      </c>
      <c r="Y903" s="45" t="s">
        <v>2309</v>
      </c>
      <c r="Z903" s="45" t="s">
        <v>3002</v>
      </c>
      <c r="AA903" s="369" t="str">
        <f t="shared" si="159"/>
        <v>16x7, 5x100, 30 OS</v>
      </c>
      <c r="AB903" s="83" t="s">
        <v>6104</v>
      </c>
      <c r="AC903" s="92">
        <f>_xlfn.IFNA(VLOOKUP(AB903,ACCESSORIES!F:K,6,FALSE),"N/A")</f>
        <v>33</v>
      </c>
      <c r="AD903" s="89" t="s">
        <v>85</v>
      </c>
      <c r="AE903" s="83" t="s">
        <v>1899</v>
      </c>
      <c r="AF903" s="82" t="s">
        <v>85</v>
      </c>
      <c r="AG903" s="3" t="s">
        <v>85</v>
      </c>
      <c r="AH903" s="9" t="str">
        <f>_xlfn.IFNA(VLOOKUP(AG903,ACCESSORIES!F:K,6,FALSE),"N/A")</f>
        <v>N/A</v>
      </c>
      <c r="AI903" s="427" t="s">
        <v>265</v>
      </c>
      <c r="AJ903" s="84" t="s">
        <v>1675</v>
      </c>
      <c r="AK903" s="41">
        <f>VLOOKUP(AJ903,ACCESSORIES!F:K,6,FALSE)</f>
        <v>2.75</v>
      </c>
      <c r="AL903" s="84">
        <v>56.1</v>
      </c>
      <c r="AM903" s="84">
        <v>16</v>
      </c>
      <c r="AN903" s="84">
        <v>148</v>
      </c>
      <c r="AO903" s="37">
        <v>25</v>
      </c>
      <c r="AP903" s="37">
        <v>36</v>
      </c>
      <c r="AQ903" s="37">
        <v>37</v>
      </c>
      <c r="AR903" s="37">
        <v>40</v>
      </c>
      <c r="AS903" s="37">
        <v>195</v>
      </c>
      <c r="AT903" s="37">
        <v>189</v>
      </c>
      <c r="AU903" s="77">
        <v>67.099999999999994</v>
      </c>
      <c r="AV903" s="55">
        <v>40</v>
      </c>
      <c r="AW903" s="55">
        <v>40</v>
      </c>
      <c r="AX903" s="55">
        <v>0</v>
      </c>
      <c r="AY903" s="14" t="s">
        <v>85</v>
      </c>
      <c r="AZ903" s="104" t="str">
        <f>_xlfn.IFNA(VLOOKUP(AY903,ACCESSORIES!F:K,6,FALSE),"N/A")</f>
        <v>N/A</v>
      </c>
      <c r="BA903" s="14" t="s">
        <v>85</v>
      </c>
      <c r="BB903" s="104" t="str">
        <f>_xlfn.IFNA(VLOOKUP(BA903,ACCESSORIES!F:K,6,FALSE),"N/A")</f>
        <v>N/A</v>
      </c>
      <c r="BC903" s="78">
        <v>23.85</v>
      </c>
      <c r="BD903" s="57">
        <v>18.600000000000001</v>
      </c>
      <c r="BE903" s="57">
        <v>18.600000000000001</v>
      </c>
      <c r="BF903" s="57">
        <v>9.1</v>
      </c>
      <c r="BG903" s="84">
        <v>36</v>
      </c>
      <c r="BH903" s="403" t="s">
        <v>3551</v>
      </c>
      <c r="BI903" s="51" t="s">
        <v>4217</v>
      </c>
      <c r="BJ903" s="83" t="s">
        <v>4233</v>
      </c>
      <c r="BK903" s="83" t="s">
        <v>5888</v>
      </c>
      <c r="BL903" s="83" t="s">
        <v>5852</v>
      </c>
      <c r="BM903" s="83" t="s">
        <v>4951</v>
      </c>
      <c r="BN903" s="83" t="s">
        <v>4480</v>
      </c>
      <c r="BO903" s="83" t="s">
        <v>4235</v>
      </c>
      <c r="BP903" s="83" t="s">
        <v>5917</v>
      </c>
      <c r="BQ903" s="84"/>
      <c r="BR903" s="84"/>
      <c r="BS903" s="84"/>
      <c r="BT903" s="409"/>
      <c r="BU903" s="410"/>
      <c r="BV903" s="351"/>
      <c r="BW903" s="410"/>
      <c r="BX903" s="96" t="str">
        <f t="shared" si="151"/>
        <v>MR502 RALLY, 16x7, +30mm Offset, 5x100, 67.1mm Centerbore, Matte Black</v>
      </c>
      <c r="BY903" s="83" t="s">
        <v>4044</v>
      </c>
      <c r="BZ903" s="83" t="s">
        <v>4045</v>
      </c>
      <c r="CA903" s="83" t="str">
        <f t="shared" si="154"/>
        <v>RALLY (5XX)</v>
      </c>
    </row>
    <row r="904" spans="1:79" s="39" customFormat="1" ht="15" customHeight="1">
      <c r="A904" s="23">
        <f t="shared" si="157"/>
        <v>902</v>
      </c>
      <c r="B904" s="3" t="s">
        <v>84</v>
      </c>
      <c r="C904" s="427" t="s">
        <v>1093</v>
      </c>
      <c r="D904" s="84" t="s">
        <v>263</v>
      </c>
      <c r="E904" s="94" t="str">
        <f>CONCATENATE(LEFT(D904,5),VLOOKUP(CONCATENATE(N904,"x",O904),'PART NUMBER GUIDE'!$B$9:$C$45,2,FALSE),VLOOKUP(CONCATENATE(P904, V904), 'PART NUMBER GUIDE'!$Q$6:$R$84, 2, FALSE),VLOOKUP(Y904,'PART NUMBER GUIDE'!$J$8:$K$37,2, FALSE),IF(U904="N/A",IF(ABS(S904)&lt;10,"0"&amp;ABS(S904),ABS(S904)),CONCATENATE(LEFT(U904,1),RIGHT(U904,1))), F904, G904)</f>
        <v>MR50267049530</v>
      </c>
      <c r="F904" s="93"/>
      <c r="G904" s="93"/>
      <c r="H904" s="80" t="s">
        <v>2945</v>
      </c>
      <c r="I904" s="358">
        <v>43461</v>
      </c>
      <c r="J904" s="87" t="s">
        <v>1265</v>
      </c>
      <c r="K904" s="400">
        <v>297.5</v>
      </c>
      <c r="L904" s="95">
        <f t="shared" si="153"/>
        <v>297.5</v>
      </c>
      <c r="M904" s="402"/>
      <c r="N904" s="84">
        <v>16</v>
      </c>
      <c r="O904" s="42">
        <v>7</v>
      </c>
      <c r="P904" s="105" t="str">
        <f t="shared" si="158"/>
        <v>5x108</v>
      </c>
      <c r="Q904" s="84">
        <v>5</v>
      </c>
      <c r="R904" s="84">
        <v>108</v>
      </c>
      <c r="S904" s="84">
        <v>30</v>
      </c>
      <c r="T904" s="77">
        <v>5.2</v>
      </c>
      <c r="U904" s="429" t="s">
        <v>85</v>
      </c>
      <c r="V904" s="77">
        <v>63.4</v>
      </c>
      <c r="W904" s="42">
        <v>19.03</v>
      </c>
      <c r="X904" s="52">
        <v>1850</v>
      </c>
      <c r="Y904" s="45" t="s">
        <v>2309</v>
      </c>
      <c r="Z904" s="45" t="s">
        <v>3002</v>
      </c>
      <c r="AA904" s="369" t="str">
        <f t="shared" si="159"/>
        <v>16x7, 5x108, 30 OS</v>
      </c>
      <c r="AB904" s="84" t="s">
        <v>1627</v>
      </c>
      <c r="AC904" s="92">
        <f>_xlfn.IFNA(VLOOKUP(AB904,ACCESSORIES!F:K,6,FALSE),"N/A")</f>
        <v>33</v>
      </c>
      <c r="AD904" s="88" t="s">
        <v>1741</v>
      </c>
      <c r="AE904" s="83" t="s">
        <v>1899</v>
      </c>
      <c r="AF904" s="15" t="s">
        <v>85</v>
      </c>
      <c r="AG904" s="14" t="s">
        <v>85</v>
      </c>
      <c r="AH904" s="9" t="str">
        <f>_xlfn.IFNA(VLOOKUP(AG904,ACCESSORIES!F:K,6,FALSE),"N/A")</f>
        <v>N/A</v>
      </c>
      <c r="AI904" s="427" t="s">
        <v>265</v>
      </c>
      <c r="AJ904" s="84" t="s">
        <v>85</v>
      </c>
      <c r="AK904" s="3" t="s">
        <v>85</v>
      </c>
      <c r="AL904" s="84" t="s">
        <v>85</v>
      </c>
      <c r="AM904" s="84">
        <v>16</v>
      </c>
      <c r="AN904" s="84">
        <v>148</v>
      </c>
      <c r="AO904" s="37">
        <v>25</v>
      </c>
      <c r="AP904" s="37">
        <v>36</v>
      </c>
      <c r="AQ904" s="37">
        <v>37</v>
      </c>
      <c r="AR904" s="37">
        <v>40</v>
      </c>
      <c r="AS904" s="37">
        <v>195</v>
      </c>
      <c r="AT904" s="37">
        <v>189</v>
      </c>
      <c r="AU904" s="77">
        <v>63.4</v>
      </c>
      <c r="AV904" s="55">
        <v>25</v>
      </c>
      <c r="AW904" s="55">
        <v>25</v>
      </c>
      <c r="AX904" s="55">
        <v>0</v>
      </c>
      <c r="AY904" s="14" t="s">
        <v>85</v>
      </c>
      <c r="AZ904" s="104" t="str">
        <f>_xlfn.IFNA(VLOOKUP(AY904,ACCESSORIES!F:K,6,FALSE),"N/A")</f>
        <v>N/A</v>
      </c>
      <c r="BA904" s="14" t="s">
        <v>85</v>
      </c>
      <c r="BB904" s="104" t="str">
        <f>_xlfn.IFNA(VLOOKUP(BA904,ACCESSORIES!F:K,6,FALSE),"N/A")</f>
        <v>N/A</v>
      </c>
      <c r="BC904" s="78">
        <v>22.52</v>
      </c>
      <c r="BD904" s="57">
        <v>18.600000000000001</v>
      </c>
      <c r="BE904" s="57">
        <v>18.600000000000001</v>
      </c>
      <c r="BF904" s="57">
        <v>9.1</v>
      </c>
      <c r="BG904" s="84">
        <v>36</v>
      </c>
      <c r="BH904" s="403" t="s">
        <v>3551</v>
      </c>
      <c r="BI904" s="51" t="s">
        <v>4217</v>
      </c>
      <c r="BJ904" s="83" t="s">
        <v>4233</v>
      </c>
      <c r="BK904" s="83" t="s">
        <v>5888</v>
      </c>
      <c r="BL904" s="83" t="s">
        <v>5852</v>
      </c>
      <c r="BM904" s="83" t="s">
        <v>4951</v>
      </c>
      <c r="BN904" s="83" t="s">
        <v>4480</v>
      </c>
      <c r="BO904" s="83" t="s">
        <v>4235</v>
      </c>
      <c r="BP904" s="83" t="s">
        <v>5917</v>
      </c>
      <c r="BQ904" s="84"/>
      <c r="BR904" s="84"/>
      <c r="BS904" s="84"/>
      <c r="BT904" s="409" t="s">
        <v>3919</v>
      </c>
      <c r="BU904" s="410" t="s">
        <v>3920</v>
      </c>
      <c r="BV904" s="351" t="s">
        <v>3921</v>
      </c>
      <c r="BW904" s="410" t="s">
        <v>3922</v>
      </c>
      <c r="BX904" s="96" t="str">
        <f t="shared" si="151"/>
        <v>MR502 RALLY, 16x7, +30mm Offset, 5x108, 63.4mm Centerbore, Matte Black</v>
      </c>
      <c r="BY904" s="83" t="s">
        <v>4044</v>
      </c>
      <c r="BZ904" s="83" t="s">
        <v>4045</v>
      </c>
      <c r="CA904" s="83" t="str">
        <f t="shared" si="154"/>
        <v>RALLY (5XX)</v>
      </c>
    </row>
    <row r="905" spans="1:79" s="39" customFormat="1" ht="15" customHeight="1">
      <c r="A905" s="23">
        <f t="shared" si="157"/>
        <v>903</v>
      </c>
      <c r="B905" s="3" t="s">
        <v>84</v>
      </c>
      <c r="C905" s="427" t="s">
        <v>1093</v>
      </c>
      <c r="D905" s="84" t="s">
        <v>263</v>
      </c>
      <c r="E905" s="94" t="str">
        <f>CONCATENATE(LEFT(D905,5),VLOOKUP(CONCATENATE(N905,"x",O905),'PART NUMBER GUIDE'!$B$9:$C$45,2,FALSE),VLOOKUP(CONCATENATE(P905, V905), 'PART NUMBER GUIDE'!$Q$6:$R$84, 2, FALSE),VLOOKUP(Y905,'PART NUMBER GUIDE'!$J$8:$K$37,2, FALSE),IF(U905="N/A",IF(ABS(S905)&lt;10,"0"&amp;ABS(S905),ABS(S905)),CONCATENATE(LEFT(U905,1),RIGHT(U905,1))), F905, G905)</f>
        <v>MR50267049530-2</v>
      </c>
      <c r="F905" s="93">
        <v>-2</v>
      </c>
      <c r="G905" s="93"/>
      <c r="H905" s="80" t="s">
        <v>6489</v>
      </c>
      <c r="I905" s="356">
        <v>44701</v>
      </c>
      <c r="J905" s="87" t="s">
        <v>1266</v>
      </c>
      <c r="K905" s="400">
        <v>297.5</v>
      </c>
      <c r="L905" s="95">
        <f t="shared" si="153"/>
        <v>297.5</v>
      </c>
      <c r="M905" s="402"/>
      <c r="N905" s="84">
        <v>16</v>
      </c>
      <c r="O905" s="42">
        <v>7</v>
      </c>
      <c r="P905" s="105" t="str">
        <f t="shared" si="158"/>
        <v>5x108</v>
      </c>
      <c r="Q905" s="84">
        <v>5</v>
      </c>
      <c r="R905" s="84">
        <v>108</v>
      </c>
      <c r="S905" s="84">
        <v>30</v>
      </c>
      <c r="T905" s="77">
        <v>5.2</v>
      </c>
      <c r="U905" s="429" t="s">
        <v>85</v>
      </c>
      <c r="V905" s="77">
        <v>63.4</v>
      </c>
      <c r="W905" s="42">
        <v>19.03</v>
      </c>
      <c r="X905" s="52">
        <v>1850</v>
      </c>
      <c r="Y905" s="45" t="s">
        <v>2309</v>
      </c>
      <c r="Z905" s="45" t="s">
        <v>3002</v>
      </c>
      <c r="AA905" s="369" t="str">
        <f t="shared" si="159"/>
        <v>16x7, 5x108, 30 OS</v>
      </c>
      <c r="AB905" s="83" t="s">
        <v>6104</v>
      </c>
      <c r="AC905" s="92">
        <f>_xlfn.IFNA(VLOOKUP(AB905,ACCESSORIES!F:K,6,FALSE),"N/A")</f>
        <v>33</v>
      </c>
      <c r="AD905" s="89" t="s">
        <v>85</v>
      </c>
      <c r="AE905" s="83" t="s">
        <v>1899</v>
      </c>
      <c r="AF905" s="82" t="s">
        <v>85</v>
      </c>
      <c r="AG905" s="3" t="s">
        <v>85</v>
      </c>
      <c r="AH905" s="9" t="str">
        <f>_xlfn.IFNA(VLOOKUP(AG905,ACCESSORIES!F:K,6,FALSE),"N/A")</f>
        <v>N/A</v>
      </c>
      <c r="AI905" s="427" t="s">
        <v>265</v>
      </c>
      <c r="AJ905" s="84" t="s">
        <v>85</v>
      </c>
      <c r="AK905" s="3" t="s">
        <v>85</v>
      </c>
      <c r="AL905" s="84" t="s">
        <v>85</v>
      </c>
      <c r="AM905" s="84">
        <v>16</v>
      </c>
      <c r="AN905" s="84">
        <v>148</v>
      </c>
      <c r="AO905" s="37">
        <v>25</v>
      </c>
      <c r="AP905" s="37">
        <v>36</v>
      </c>
      <c r="AQ905" s="37">
        <v>37</v>
      </c>
      <c r="AR905" s="37">
        <v>40</v>
      </c>
      <c r="AS905" s="37">
        <v>195</v>
      </c>
      <c r="AT905" s="37">
        <v>189</v>
      </c>
      <c r="AU905" s="77">
        <v>63.4</v>
      </c>
      <c r="AV905" s="55">
        <v>40</v>
      </c>
      <c r="AW905" s="55">
        <v>40</v>
      </c>
      <c r="AX905" s="55">
        <v>0</v>
      </c>
      <c r="AY905" s="14" t="s">
        <v>85</v>
      </c>
      <c r="AZ905" s="104" t="str">
        <f>_xlfn.IFNA(VLOOKUP(AY905,ACCESSORIES!F:K,6,FALSE),"N/A")</f>
        <v>N/A</v>
      </c>
      <c r="BA905" s="14" t="s">
        <v>85</v>
      </c>
      <c r="BB905" s="104" t="str">
        <f>_xlfn.IFNA(VLOOKUP(BA905,ACCESSORIES!F:K,6,FALSE),"N/A")</f>
        <v>N/A</v>
      </c>
      <c r="BC905" s="78">
        <v>22.52</v>
      </c>
      <c r="BD905" s="57">
        <v>18.600000000000001</v>
      </c>
      <c r="BE905" s="57">
        <v>18.600000000000001</v>
      </c>
      <c r="BF905" s="57">
        <v>9.1</v>
      </c>
      <c r="BG905" s="84">
        <v>36</v>
      </c>
      <c r="BH905" s="403" t="s">
        <v>3551</v>
      </c>
      <c r="BI905" s="51" t="s">
        <v>4217</v>
      </c>
      <c r="BJ905" s="83" t="s">
        <v>4233</v>
      </c>
      <c r="BK905" s="83" t="s">
        <v>5888</v>
      </c>
      <c r="BL905" s="83" t="s">
        <v>5852</v>
      </c>
      <c r="BM905" s="83" t="s">
        <v>4951</v>
      </c>
      <c r="BN905" s="83" t="s">
        <v>4480</v>
      </c>
      <c r="BO905" s="83" t="s">
        <v>4235</v>
      </c>
      <c r="BP905" s="83" t="s">
        <v>5917</v>
      </c>
      <c r="BQ905" s="84"/>
      <c r="BR905" s="84"/>
      <c r="BS905" s="84"/>
      <c r="BT905" s="409"/>
      <c r="BU905" s="410"/>
      <c r="BV905" s="351"/>
      <c r="BW905" s="410"/>
      <c r="BX905" s="96" t="str">
        <f t="shared" si="151"/>
        <v>MR502 RALLY, 16x7, +30mm Offset, 5x108, 63.4mm Centerbore, Matte Black</v>
      </c>
      <c r="BY905" s="83" t="s">
        <v>4044</v>
      </c>
      <c r="BZ905" s="83" t="s">
        <v>4045</v>
      </c>
      <c r="CA905" s="83" t="str">
        <f t="shared" si="154"/>
        <v>RALLY (5XX)</v>
      </c>
    </row>
    <row r="906" spans="1:79" s="39" customFormat="1" ht="15" customHeight="1">
      <c r="A906" s="23">
        <f t="shared" si="157"/>
        <v>904</v>
      </c>
      <c r="B906" s="3" t="s">
        <v>84</v>
      </c>
      <c r="C906" s="427" t="s">
        <v>1093</v>
      </c>
      <c r="D906" s="84" t="s">
        <v>263</v>
      </c>
      <c r="E906" s="94" t="str">
        <f>CONCATENATE(LEFT(D906,5),VLOOKUP(CONCATENATE(N906,"x",O906),'PART NUMBER GUIDE'!$B$9:$C$45,2,FALSE),VLOOKUP(CONCATENATE(P906, V906), 'PART NUMBER GUIDE'!$Q$6:$R$84, 2, FALSE),VLOOKUP(Y906,'PART NUMBER GUIDE'!$J$8:$K$37,2, FALSE),IF(U906="N/A",IF(ABS(S906)&lt;10,"0"&amp;ABS(S906),ABS(S906)),CONCATENATE(LEFT(U906,1),RIGHT(U906,1))), F906, G906)</f>
        <v>MR50267054530</v>
      </c>
      <c r="F906" s="93"/>
      <c r="G906" s="93"/>
      <c r="H906" s="80" t="s">
        <v>2946</v>
      </c>
      <c r="I906" s="358">
        <v>43461</v>
      </c>
      <c r="J906" s="87" t="s">
        <v>1265</v>
      </c>
      <c r="K906" s="400">
        <v>297.5</v>
      </c>
      <c r="L906" s="95">
        <f t="shared" si="153"/>
        <v>297.5</v>
      </c>
      <c r="M906" s="402"/>
      <c r="N906" s="84">
        <v>16</v>
      </c>
      <c r="O906" s="42">
        <v>7</v>
      </c>
      <c r="P906" s="105" t="str">
        <f t="shared" si="158"/>
        <v>5x110</v>
      </c>
      <c r="Q906" s="84">
        <v>5</v>
      </c>
      <c r="R906" s="84">
        <v>110</v>
      </c>
      <c r="S906" s="84">
        <v>30</v>
      </c>
      <c r="T906" s="77">
        <v>5.2</v>
      </c>
      <c r="U906" s="429" t="s">
        <v>85</v>
      </c>
      <c r="V906" s="77">
        <v>65.099999999999994</v>
      </c>
      <c r="W906" s="42">
        <v>19.88</v>
      </c>
      <c r="X906" s="52">
        <v>1850</v>
      </c>
      <c r="Y906" s="45" t="s">
        <v>2309</v>
      </c>
      <c r="Z906" s="45" t="s">
        <v>3002</v>
      </c>
      <c r="AA906" s="369" t="str">
        <f t="shared" si="159"/>
        <v>16x7, 5x110, 30 OS</v>
      </c>
      <c r="AB906" s="84" t="s">
        <v>1627</v>
      </c>
      <c r="AC906" s="92">
        <f>_xlfn.IFNA(VLOOKUP(AB906,ACCESSORIES!F:K,6,FALSE),"N/A")</f>
        <v>33</v>
      </c>
      <c r="AD906" s="88" t="s">
        <v>1741</v>
      </c>
      <c r="AE906" s="83" t="s">
        <v>1899</v>
      </c>
      <c r="AF906" s="15" t="s">
        <v>85</v>
      </c>
      <c r="AG906" s="14" t="s">
        <v>85</v>
      </c>
      <c r="AH906" s="9" t="str">
        <f>_xlfn.IFNA(VLOOKUP(AG906,ACCESSORIES!F:K,6,FALSE),"N/A")</f>
        <v>N/A</v>
      </c>
      <c r="AI906" s="427" t="s">
        <v>265</v>
      </c>
      <c r="AJ906" s="84" t="s">
        <v>85</v>
      </c>
      <c r="AK906" s="3" t="s">
        <v>85</v>
      </c>
      <c r="AL906" s="84" t="s">
        <v>85</v>
      </c>
      <c r="AM906" s="84">
        <v>16</v>
      </c>
      <c r="AN906" s="84">
        <v>148</v>
      </c>
      <c r="AO906" s="37">
        <v>25</v>
      </c>
      <c r="AP906" s="37">
        <v>36</v>
      </c>
      <c r="AQ906" s="37">
        <v>37</v>
      </c>
      <c r="AR906" s="37">
        <v>40</v>
      </c>
      <c r="AS906" s="37">
        <v>195</v>
      </c>
      <c r="AT906" s="37">
        <v>189</v>
      </c>
      <c r="AU906" s="77">
        <v>65.099999999999994</v>
      </c>
      <c r="AV906" s="55">
        <v>25</v>
      </c>
      <c r="AW906" s="55">
        <v>25</v>
      </c>
      <c r="AX906" s="55">
        <v>0</v>
      </c>
      <c r="AY906" s="14" t="s">
        <v>85</v>
      </c>
      <c r="AZ906" s="104" t="str">
        <f>_xlfn.IFNA(VLOOKUP(AY906,ACCESSORIES!F:K,6,FALSE),"N/A")</f>
        <v>N/A</v>
      </c>
      <c r="BA906" s="14" t="s">
        <v>85</v>
      </c>
      <c r="BB906" s="104" t="str">
        <f>_xlfn.IFNA(VLOOKUP(BA906,ACCESSORIES!F:K,6,FALSE),"N/A")</f>
        <v>N/A</v>
      </c>
      <c r="BC906" s="78">
        <v>23.41</v>
      </c>
      <c r="BD906" s="57">
        <v>18.600000000000001</v>
      </c>
      <c r="BE906" s="57">
        <v>18.600000000000001</v>
      </c>
      <c r="BF906" s="57">
        <v>9.1</v>
      </c>
      <c r="BG906" s="84">
        <v>36</v>
      </c>
      <c r="BH906" s="403" t="s">
        <v>3551</v>
      </c>
      <c r="BI906" s="51" t="s">
        <v>4217</v>
      </c>
      <c r="BJ906" s="83" t="s">
        <v>4233</v>
      </c>
      <c r="BK906" s="83" t="s">
        <v>5888</v>
      </c>
      <c r="BL906" s="83" t="s">
        <v>5852</v>
      </c>
      <c r="BM906" s="83" t="s">
        <v>4951</v>
      </c>
      <c r="BN906" s="83" t="s">
        <v>4480</v>
      </c>
      <c r="BO906" s="83" t="s">
        <v>4235</v>
      </c>
      <c r="BP906" s="83" t="s">
        <v>5917</v>
      </c>
      <c r="BQ906" s="84"/>
      <c r="BR906" s="84"/>
      <c r="BS906" s="84"/>
      <c r="BT906" s="409" t="s">
        <v>3919</v>
      </c>
      <c r="BU906" s="410" t="s">
        <v>3920</v>
      </c>
      <c r="BV906" s="351" t="s">
        <v>3921</v>
      </c>
      <c r="BW906" s="410" t="s">
        <v>3922</v>
      </c>
      <c r="BX906" s="96" t="str">
        <f t="shared" si="151"/>
        <v>MR502 RALLY, 16x7, +30mm Offset, 5x110, 65.1mm Centerbore, Matte Black</v>
      </c>
      <c r="BY906" s="83" t="s">
        <v>4044</v>
      </c>
      <c r="BZ906" s="83" t="s">
        <v>4045</v>
      </c>
      <c r="CA906" s="83" t="str">
        <f t="shared" si="154"/>
        <v>RALLY (5XX)</v>
      </c>
    </row>
    <row r="907" spans="1:79" s="39" customFormat="1" ht="15" customHeight="1">
      <c r="A907" s="23">
        <f t="shared" si="157"/>
        <v>905</v>
      </c>
      <c r="B907" s="3" t="s">
        <v>84</v>
      </c>
      <c r="C907" s="427" t="s">
        <v>1093</v>
      </c>
      <c r="D907" s="84" t="s">
        <v>263</v>
      </c>
      <c r="E907" s="94" t="str">
        <f>CONCATENATE(LEFT(D907,5),VLOOKUP(CONCATENATE(N907,"x",O907),'PART NUMBER GUIDE'!$B$9:$C$45,2,FALSE),VLOOKUP(CONCATENATE(P907, V907), 'PART NUMBER GUIDE'!$Q$6:$R$84, 2, FALSE),VLOOKUP(Y907,'PART NUMBER GUIDE'!$J$8:$K$37,2, FALSE),IF(U907="N/A",IF(ABS(S907)&lt;10,"0"&amp;ABS(S907),ABS(S907)),CONCATENATE(LEFT(U907,1),RIGHT(U907,1))), F907, G907)</f>
        <v>MR50267054530-2</v>
      </c>
      <c r="F907" s="93">
        <v>-2</v>
      </c>
      <c r="G907" s="93"/>
      <c r="H907" s="80" t="s">
        <v>6490</v>
      </c>
      <c r="I907" s="356">
        <v>44701</v>
      </c>
      <c r="J907" s="87" t="s">
        <v>1266</v>
      </c>
      <c r="K907" s="400">
        <v>297.5</v>
      </c>
      <c r="L907" s="95">
        <f t="shared" si="153"/>
        <v>297.5</v>
      </c>
      <c r="M907" s="402"/>
      <c r="N907" s="84">
        <v>16</v>
      </c>
      <c r="O907" s="42">
        <v>7</v>
      </c>
      <c r="P907" s="105" t="str">
        <f t="shared" si="158"/>
        <v>5x110</v>
      </c>
      <c r="Q907" s="84">
        <v>5</v>
      </c>
      <c r="R907" s="84">
        <v>110</v>
      </c>
      <c r="S907" s="84">
        <v>30</v>
      </c>
      <c r="T907" s="77">
        <v>5.2</v>
      </c>
      <c r="U907" s="429" t="s">
        <v>85</v>
      </c>
      <c r="V907" s="77">
        <v>65.099999999999994</v>
      </c>
      <c r="W907" s="42">
        <v>19.88</v>
      </c>
      <c r="X907" s="52">
        <v>1850</v>
      </c>
      <c r="Y907" s="45" t="s">
        <v>2309</v>
      </c>
      <c r="Z907" s="45" t="s">
        <v>3002</v>
      </c>
      <c r="AA907" s="369" t="str">
        <f t="shared" si="159"/>
        <v>16x7, 5x110, 30 OS</v>
      </c>
      <c r="AB907" s="83" t="s">
        <v>6104</v>
      </c>
      <c r="AC907" s="92">
        <f>_xlfn.IFNA(VLOOKUP(AB907,ACCESSORIES!F:K,6,FALSE),"N/A")</f>
        <v>33</v>
      </c>
      <c r="AD907" s="89" t="s">
        <v>85</v>
      </c>
      <c r="AE907" s="83" t="s">
        <v>1899</v>
      </c>
      <c r="AF907" s="82" t="s">
        <v>85</v>
      </c>
      <c r="AG907" s="3" t="s">
        <v>85</v>
      </c>
      <c r="AH907" s="9" t="str">
        <f>_xlfn.IFNA(VLOOKUP(AG907,ACCESSORIES!F:K,6,FALSE),"N/A")</f>
        <v>N/A</v>
      </c>
      <c r="AI907" s="427" t="s">
        <v>265</v>
      </c>
      <c r="AJ907" s="84" t="s">
        <v>85</v>
      </c>
      <c r="AK907" s="3" t="s">
        <v>85</v>
      </c>
      <c r="AL907" s="84" t="s">
        <v>85</v>
      </c>
      <c r="AM907" s="84">
        <v>16</v>
      </c>
      <c r="AN907" s="84">
        <v>148</v>
      </c>
      <c r="AO907" s="37">
        <v>25</v>
      </c>
      <c r="AP907" s="37">
        <v>36</v>
      </c>
      <c r="AQ907" s="37">
        <v>37</v>
      </c>
      <c r="AR907" s="37">
        <v>40</v>
      </c>
      <c r="AS907" s="37">
        <v>195</v>
      </c>
      <c r="AT907" s="37">
        <v>189</v>
      </c>
      <c r="AU907" s="77">
        <v>65.099999999999994</v>
      </c>
      <c r="AV907" s="55">
        <v>40</v>
      </c>
      <c r="AW907" s="55">
        <v>40</v>
      </c>
      <c r="AX907" s="55">
        <v>0</v>
      </c>
      <c r="AY907" s="14" t="s">
        <v>85</v>
      </c>
      <c r="AZ907" s="104" t="str">
        <f>_xlfn.IFNA(VLOOKUP(AY907,ACCESSORIES!F:K,6,FALSE),"N/A")</f>
        <v>N/A</v>
      </c>
      <c r="BA907" s="14" t="s">
        <v>85</v>
      </c>
      <c r="BB907" s="104" t="str">
        <f>_xlfn.IFNA(VLOOKUP(BA907,ACCESSORIES!F:K,6,FALSE),"N/A")</f>
        <v>N/A</v>
      </c>
      <c r="BC907" s="78">
        <v>23.41</v>
      </c>
      <c r="BD907" s="57">
        <v>18.600000000000001</v>
      </c>
      <c r="BE907" s="57">
        <v>18.600000000000001</v>
      </c>
      <c r="BF907" s="57">
        <v>9.1</v>
      </c>
      <c r="BG907" s="84">
        <v>36</v>
      </c>
      <c r="BH907" s="403" t="s">
        <v>3551</v>
      </c>
      <c r="BI907" s="51" t="s">
        <v>4217</v>
      </c>
      <c r="BJ907" s="83" t="s">
        <v>4233</v>
      </c>
      <c r="BK907" s="83" t="s">
        <v>5888</v>
      </c>
      <c r="BL907" s="83" t="s">
        <v>5852</v>
      </c>
      <c r="BM907" s="83" t="s">
        <v>4951</v>
      </c>
      <c r="BN907" s="83" t="s">
        <v>4480</v>
      </c>
      <c r="BO907" s="83" t="s">
        <v>4235</v>
      </c>
      <c r="BP907" s="83" t="s">
        <v>5917</v>
      </c>
      <c r="BQ907" s="84"/>
      <c r="BR907" s="84"/>
      <c r="BS907" s="84"/>
      <c r="BT907" s="409"/>
      <c r="BU907" s="410"/>
      <c r="BV907" s="351"/>
      <c r="BW907" s="410"/>
      <c r="BX907" s="96" t="str">
        <f t="shared" si="151"/>
        <v>MR502 RALLY, 16x7, +30mm Offset, 5x110, 65.1mm Centerbore, Matte Black</v>
      </c>
      <c r="BY907" s="83" t="s">
        <v>4044</v>
      </c>
      <c r="BZ907" s="83" t="s">
        <v>4045</v>
      </c>
      <c r="CA907" s="83" t="str">
        <f t="shared" si="154"/>
        <v>RALLY (5XX)</v>
      </c>
    </row>
    <row r="908" spans="1:79" s="39" customFormat="1" ht="15" customHeight="1">
      <c r="A908" s="23">
        <f t="shared" si="157"/>
        <v>906</v>
      </c>
      <c r="B908" s="3" t="s">
        <v>84</v>
      </c>
      <c r="C908" s="427" t="s">
        <v>1093</v>
      </c>
      <c r="D908" s="84" t="s">
        <v>263</v>
      </c>
      <c r="E908" s="94" t="str">
        <f>CONCATENATE(LEFT(D908,5),VLOOKUP(CONCATENATE(N908,"x",O908),'PART NUMBER GUIDE'!$B$9:$C$45,2,FALSE),VLOOKUP(CONCATENATE(P908, V908), 'PART NUMBER GUIDE'!$Q$6:$R$84, 2, FALSE),VLOOKUP(Y908,'PART NUMBER GUIDE'!$J$8:$K$37,2, FALSE),IF(U908="N/A",IF(ABS(S908)&lt;10,"0"&amp;ABS(S908),ABS(S908)),CONCATENATE(LEFT(U908,1),RIGHT(U908,1))), F908, G908)</f>
        <v>MR50267057530</v>
      </c>
      <c r="F908" s="93"/>
      <c r="G908" s="93"/>
      <c r="H908" s="80" t="s">
        <v>2947</v>
      </c>
      <c r="I908" s="358">
        <v>43461</v>
      </c>
      <c r="J908" s="87" t="s">
        <v>1265</v>
      </c>
      <c r="K908" s="400">
        <v>297.5</v>
      </c>
      <c r="L908" s="95">
        <f t="shared" si="153"/>
        <v>297.5</v>
      </c>
      <c r="M908" s="402"/>
      <c r="N908" s="84">
        <v>16</v>
      </c>
      <c r="O908" s="42">
        <v>7</v>
      </c>
      <c r="P908" s="105" t="str">
        <f t="shared" si="158"/>
        <v>5x112</v>
      </c>
      <c r="Q908" s="84">
        <v>5</v>
      </c>
      <c r="R908" s="84">
        <v>112</v>
      </c>
      <c r="S908" s="84">
        <v>30</v>
      </c>
      <c r="T908" s="77">
        <v>5.2</v>
      </c>
      <c r="U908" s="429" t="s">
        <v>85</v>
      </c>
      <c r="V908" s="77">
        <v>66.7</v>
      </c>
      <c r="W908" s="42">
        <v>19.329999999999998</v>
      </c>
      <c r="X908" s="52">
        <v>1850</v>
      </c>
      <c r="Y908" s="45" t="s">
        <v>2309</v>
      </c>
      <c r="Z908" s="45" t="s">
        <v>3002</v>
      </c>
      <c r="AA908" s="369" t="str">
        <f t="shared" si="159"/>
        <v>16x7, 5x112, 30 OS</v>
      </c>
      <c r="AB908" s="84" t="s">
        <v>1627</v>
      </c>
      <c r="AC908" s="92">
        <f>_xlfn.IFNA(VLOOKUP(AB908,ACCESSORIES!F:K,6,FALSE),"N/A")</f>
        <v>33</v>
      </c>
      <c r="AD908" s="88" t="s">
        <v>1741</v>
      </c>
      <c r="AE908" s="83" t="s">
        <v>1899</v>
      </c>
      <c r="AF908" s="15" t="s">
        <v>85</v>
      </c>
      <c r="AG908" s="14" t="s">
        <v>85</v>
      </c>
      <c r="AH908" s="9" t="str">
        <f>_xlfn.IFNA(VLOOKUP(AG908,ACCESSORIES!F:K,6,FALSE),"N/A")</f>
        <v>N/A</v>
      </c>
      <c r="AI908" s="427" t="s">
        <v>265</v>
      </c>
      <c r="AJ908" s="84" t="s">
        <v>85</v>
      </c>
      <c r="AK908" s="3" t="s">
        <v>85</v>
      </c>
      <c r="AL908" s="84" t="s">
        <v>85</v>
      </c>
      <c r="AM908" s="84">
        <v>16</v>
      </c>
      <c r="AN908" s="84">
        <v>148</v>
      </c>
      <c r="AO908" s="37">
        <v>25</v>
      </c>
      <c r="AP908" s="37">
        <v>36</v>
      </c>
      <c r="AQ908" s="37">
        <v>37</v>
      </c>
      <c r="AR908" s="37">
        <v>40</v>
      </c>
      <c r="AS908" s="37">
        <v>195</v>
      </c>
      <c r="AT908" s="37">
        <v>189</v>
      </c>
      <c r="AU908" s="77">
        <v>66.599999999999994</v>
      </c>
      <c r="AV908" s="55">
        <v>25</v>
      </c>
      <c r="AW908" s="55">
        <v>25</v>
      </c>
      <c r="AX908" s="55">
        <v>0</v>
      </c>
      <c r="AY908" s="14" t="s">
        <v>85</v>
      </c>
      <c r="AZ908" s="104" t="str">
        <f>_xlfn.IFNA(VLOOKUP(AY908,ACCESSORIES!F:K,6,FALSE),"N/A")</f>
        <v>N/A</v>
      </c>
      <c r="BA908" s="14" t="s">
        <v>85</v>
      </c>
      <c r="BB908" s="104" t="str">
        <f>_xlfn.IFNA(VLOOKUP(BA908,ACCESSORIES!F:K,6,FALSE),"N/A")</f>
        <v>N/A</v>
      </c>
      <c r="BC908" s="78">
        <v>23.96</v>
      </c>
      <c r="BD908" s="57">
        <v>18.600000000000001</v>
      </c>
      <c r="BE908" s="57">
        <v>18.600000000000001</v>
      </c>
      <c r="BF908" s="57">
        <v>9.1</v>
      </c>
      <c r="BG908" s="84">
        <v>36</v>
      </c>
      <c r="BH908" s="403" t="s">
        <v>3551</v>
      </c>
      <c r="BI908" s="51" t="s">
        <v>4217</v>
      </c>
      <c r="BJ908" s="83" t="s">
        <v>4233</v>
      </c>
      <c r="BK908" s="83" t="s">
        <v>5888</v>
      </c>
      <c r="BL908" s="83" t="s">
        <v>5852</v>
      </c>
      <c r="BM908" s="83" t="s">
        <v>4951</v>
      </c>
      <c r="BN908" s="83" t="s">
        <v>4480</v>
      </c>
      <c r="BO908" s="83" t="s">
        <v>4235</v>
      </c>
      <c r="BP908" s="83" t="s">
        <v>5917</v>
      </c>
      <c r="BQ908" s="84"/>
      <c r="BR908" s="84"/>
      <c r="BS908" s="84"/>
      <c r="BT908" s="409" t="s">
        <v>3919</v>
      </c>
      <c r="BU908" s="410" t="s">
        <v>3920</v>
      </c>
      <c r="BV908" s="351" t="s">
        <v>3921</v>
      </c>
      <c r="BW908" s="410" t="s">
        <v>3922</v>
      </c>
      <c r="BX908" s="96" t="str">
        <f t="shared" si="151"/>
        <v>MR502 RALLY, 16x7, +30mm Offset, 5x112, 66.7mm Centerbore, Matte Black</v>
      </c>
      <c r="BY908" s="83" t="s">
        <v>4044</v>
      </c>
      <c r="BZ908" s="83" t="s">
        <v>4045</v>
      </c>
      <c r="CA908" s="83" t="str">
        <f t="shared" si="154"/>
        <v>RALLY (5XX)</v>
      </c>
    </row>
    <row r="909" spans="1:79" s="39" customFormat="1" ht="15" customHeight="1">
      <c r="A909" s="23">
        <f t="shared" si="157"/>
        <v>907</v>
      </c>
      <c r="B909" s="3" t="s">
        <v>84</v>
      </c>
      <c r="C909" s="427" t="s">
        <v>1093</v>
      </c>
      <c r="D909" s="84" t="s">
        <v>263</v>
      </c>
      <c r="E909" s="94" t="str">
        <f>CONCATENATE(LEFT(D909,5),VLOOKUP(CONCATENATE(N909,"x",O909),'PART NUMBER GUIDE'!$B$9:$C$45,2,FALSE),VLOOKUP(CONCATENATE(P909, V909), 'PART NUMBER GUIDE'!$Q$6:$R$84, 2, FALSE),VLOOKUP(Y909,'PART NUMBER GUIDE'!$J$8:$K$37,2, FALSE),IF(U909="N/A",IF(ABS(S909)&lt;10,"0"&amp;ABS(S909),ABS(S909)),CONCATENATE(LEFT(U909,1),RIGHT(U909,1))), F909, G909)</f>
        <v>MR50267057530-2</v>
      </c>
      <c r="F909" s="93">
        <v>-2</v>
      </c>
      <c r="G909" s="93"/>
      <c r="H909" s="80" t="s">
        <v>6491</v>
      </c>
      <c r="I909" s="356">
        <v>44701</v>
      </c>
      <c r="J909" s="87" t="s">
        <v>1266</v>
      </c>
      <c r="K909" s="400">
        <v>297.5</v>
      </c>
      <c r="L909" s="95">
        <f t="shared" si="153"/>
        <v>297.5</v>
      </c>
      <c r="M909" s="402"/>
      <c r="N909" s="84">
        <v>16</v>
      </c>
      <c r="O909" s="42">
        <v>7</v>
      </c>
      <c r="P909" s="105" t="str">
        <f t="shared" si="158"/>
        <v>5x112</v>
      </c>
      <c r="Q909" s="84">
        <v>5</v>
      </c>
      <c r="R909" s="84">
        <v>112</v>
      </c>
      <c r="S909" s="84">
        <v>30</v>
      </c>
      <c r="T909" s="77">
        <v>5.2</v>
      </c>
      <c r="U909" s="429" t="s">
        <v>85</v>
      </c>
      <c r="V909" s="77">
        <v>66.7</v>
      </c>
      <c r="W909" s="42">
        <v>19.329999999999998</v>
      </c>
      <c r="X909" s="52">
        <v>1850</v>
      </c>
      <c r="Y909" s="45" t="s">
        <v>2309</v>
      </c>
      <c r="Z909" s="45" t="s">
        <v>3002</v>
      </c>
      <c r="AA909" s="369" t="str">
        <f t="shared" si="159"/>
        <v>16x7, 5x112, 30 OS</v>
      </c>
      <c r="AB909" s="83" t="s">
        <v>6104</v>
      </c>
      <c r="AC909" s="92">
        <f>_xlfn.IFNA(VLOOKUP(AB909,ACCESSORIES!F:K,6,FALSE),"N/A")</f>
        <v>33</v>
      </c>
      <c r="AD909" s="89" t="s">
        <v>85</v>
      </c>
      <c r="AE909" s="83" t="s">
        <v>1899</v>
      </c>
      <c r="AF909" s="82" t="s">
        <v>85</v>
      </c>
      <c r="AG909" s="3" t="s">
        <v>85</v>
      </c>
      <c r="AH909" s="9" t="str">
        <f>_xlfn.IFNA(VLOOKUP(AG909,ACCESSORIES!F:K,6,FALSE),"N/A")</f>
        <v>N/A</v>
      </c>
      <c r="AI909" s="427" t="s">
        <v>265</v>
      </c>
      <c r="AJ909" s="84" t="s">
        <v>85</v>
      </c>
      <c r="AK909" s="3" t="s">
        <v>85</v>
      </c>
      <c r="AL909" s="84" t="s">
        <v>85</v>
      </c>
      <c r="AM909" s="84">
        <v>16</v>
      </c>
      <c r="AN909" s="84">
        <v>148</v>
      </c>
      <c r="AO909" s="37">
        <v>25</v>
      </c>
      <c r="AP909" s="37">
        <v>36</v>
      </c>
      <c r="AQ909" s="37">
        <v>37</v>
      </c>
      <c r="AR909" s="37">
        <v>40</v>
      </c>
      <c r="AS909" s="37">
        <v>195</v>
      </c>
      <c r="AT909" s="37">
        <v>189</v>
      </c>
      <c r="AU909" s="77">
        <v>66.599999999999994</v>
      </c>
      <c r="AV909" s="55">
        <v>40</v>
      </c>
      <c r="AW909" s="55">
        <v>40</v>
      </c>
      <c r="AX909" s="55">
        <v>0</v>
      </c>
      <c r="AY909" s="14" t="s">
        <v>85</v>
      </c>
      <c r="AZ909" s="104" t="str">
        <f>_xlfn.IFNA(VLOOKUP(AY909,ACCESSORIES!F:K,6,FALSE),"N/A")</f>
        <v>N/A</v>
      </c>
      <c r="BA909" s="14" t="s">
        <v>85</v>
      </c>
      <c r="BB909" s="104" t="str">
        <f>_xlfn.IFNA(VLOOKUP(BA909,ACCESSORIES!F:K,6,FALSE),"N/A")</f>
        <v>N/A</v>
      </c>
      <c r="BC909" s="78">
        <v>23.96</v>
      </c>
      <c r="BD909" s="57">
        <v>18.600000000000001</v>
      </c>
      <c r="BE909" s="57">
        <v>18.600000000000001</v>
      </c>
      <c r="BF909" s="57">
        <v>9.1</v>
      </c>
      <c r="BG909" s="84">
        <v>36</v>
      </c>
      <c r="BH909" s="403" t="s">
        <v>3551</v>
      </c>
      <c r="BI909" s="51" t="s">
        <v>4217</v>
      </c>
      <c r="BJ909" s="83" t="s">
        <v>4233</v>
      </c>
      <c r="BK909" s="83" t="s">
        <v>5888</v>
      </c>
      <c r="BL909" s="83" t="s">
        <v>5852</v>
      </c>
      <c r="BM909" s="83" t="s">
        <v>4951</v>
      </c>
      <c r="BN909" s="83" t="s">
        <v>4480</v>
      </c>
      <c r="BO909" s="83" t="s">
        <v>4235</v>
      </c>
      <c r="BP909" s="83" t="s">
        <v>5917</v>
      </c>
      <c r="BQ909" s="84"/>
      <c r="BR909" s="84"/>
      <c r="BS909" s="84"/>
      <c r="BT909" s="409"/>
      <c r="BU909" s="410"/>
      <c r="BV909" s="351"/>
      <c r="BW909" s="410"/>
      <c r="BX909" s="96" t="str">
        <f t="shared" si="151"/>
        <v>MR502 RALLY, 16x7, +30mm Offset, 5x112, 66.7mm Centerbore, Matte Black</v>
      </c>
      <c r="BY909" s="83" t="s">
        <v>4044</v>
      </c>
      <c r="BZ909" s="83" t="s">
        <v>4045</v>
      </c>
      <c r="CA909" s="83" t="str">
        <f t="shared" si="154"/>
        <v>RALLY (5XX)</v>
      </c>
    </row>
    <row r="910" spans="1:79" s="39" customFormat="1" ht="15" customHeight="1">
      <c r="A910" s="23">
        <f t="shared" si="157"/>
        <v>908</v>
      </c>
      <c r="B910" s="3" t="s">
        <v>84</v>
      </c>
      <c r="C910" s="427" t="s">
        <v>1093</v>
      </c>
      <c r="D910" s="84" t="s">
        <v>263</v>
      </c>
      <c r="E910" s="94" t="str">
        <f>CONCATENATE(LEFT(D910,5),VLOOKUP(CONCATENATE(N910,"x",O910),'PART NUMBER GUIDE'!$B$9:$C$45,2,FALSE),VLOOKUP(CONCATENATE(P910, V910), 'PART NUMBER GUIDE'!$Q$6:$R$84, 2, FALSE),VLOOKUP(Y910,'PART NUMBER GUIDE'!$J$8:$K$37,2, FALSE),IF(U910="N/A",IF(ABS(S910)&lt;10,"0"&amp;ABS(S910),ABS(S910)),CONCATENATE(LEFT(U910,1),RIGHT(U910,1))), F910, G910)</f>
        <v>MR50267012530</v>
      </c>
      <c r="F910" s="93"/>
      <c r="G910" s="93"/>
      <c r="H910" s="80" t="s">
        <v>2948</v>
      </c>
      <c r="I910" s="358">
        <v>43461</v>
      </c>
      <c r="J910" s="87" t="s">
        <v>1265</v>
      </c>
      <c r="K910" s="400">
        <v>297.5</v>
      </c>
      <c r="L910" s="95">
        <f t="shared" si="153"/>
        <v>297.5</v>
      </c>
      <c r="M910" s="402"/>
      <c r="N910" s="84">
        <v>16</v>
      </c>
      <c r="O910" s="42">
        <v>7</v>
      </c>
      <c r="P910" s="105" t="str">
        <f t="shared" si="158"/>
        <v>5x4.5</v>
      </c>
      <c r="Q910" s="84">
        <v>5</v>
      </c>
      <c r="R910" s="84">
        <v>4.5</v>
      </c>
      <c r="S910" s="84">
        <v>30</v>
      </c>
      <c r="T910" s="77">
        <v>5.2</v>
      </c>
      <c r="U910" s="429" t="s">
        <v>85</v>
      </c>
      <c r="V910" s="77">
        <v>67.099999999999994</v>
      </c>
      <c r="W910" s="42">
        <v>19</v>
      </c>
      <c r="X910" s="52">
        <v>1850</v>
      </c>
      <c r="Y910" s="45" t="s">
        <v>2309</v>
      </c>
      <c r="Z910" s="45" t="s">
        <v>3002</v>
      </c>
      <c r="AA910" s="369" t="str">
        <f t="shared" si="159"/>
        <v>16x7, 5x4.5, 30 OS</v>
      </c>
      <c r="AB910" s="84" t="s">
        <v>1627</v>
      </c>
      <c r="AC910" s="92">
        <f>_xlfn.IFNA(VLOOKUP(AB910,ACCESSORIES!F:K,6,FALSE),"N/A")</f>
        <v>33</v>
      </c>
      <c r="AD910" s="88" t="s">
        <v>1741</v>
      </c>
      <c r="AE910" s="83" t="s">
        <v>1899</v>
      </c>
      <c r="AF910" s="15" t="s">
        <v>85</v>
      </c>
      <c r="AG910" s="14" t="s">
        <v>85</v>
      </c>
      <c r="AH910" s="9" t="str">
        <f>_xlfn.IFNA(VLOOKUP(AG910,ACCESSORIES!F:K,6,FALSE),"N/A")</f>
        <v>N/A</v>
      </c>
      <c r="AI910" s="427" t="s">
        <v>265</v>
      </c>
      <c r="AJ910" s="84" t="s">
        <v>1675</v>
      </c>
      <c r="AK910" s="41">
        <f>VLOOKUP(AJ910,ACCESSORIES!F:K,6,FALSE)</f>
        <v>2.75</v>
      </c>
      <c r="AL910" s="84">
        <v>56.1</v>
      </c>
      <c r="AM910" s="84">
        <v>16</v>
      </c>
      <c r="AN910" s="84">
        <v>148</v>
      </c>
      <c r="AO910" s="37">
        <v>25</v>
      </c>
      <c r="AP910" s="37">
        <v>36</v>
      </c>
      <c r="AQ910" s="37">
        <v>37</v>
      </c>
      <c r="AR910" s="37">
        <v>40</v>
      </c>
      <c r="AS910" s="37">
        <v>195</v>
      </c>
      <c r="AT910" s="37">
        <v>189</v>
      </c>
      <c r="AU910" s="77">
        <v>67.099999999999994</v>
      </c>
      <c r="AV910" s="55">
        <v>25</v>
      </c>
      <c r="AW910" s="55">
        <v>25</v>
      </c>
      <c r="AX910" s="55">
        <v>0</v>
      </c>
      <c r="AY910" s="14" t="s">
        <v>85</v>
      </c>
      <c r="AZ910" s="104" t="str">
        <f>_xlfn.IFNA(VLOOKUP(AY910,ACCESSORIES!F:K,6,FALSE),"N/A")</f>
        <v>N/A</v>
      </c>
      <c r="BA910" s="14" t="s">
        <v>85</v>
      </c>
      <c r="BB910" s="104" t="str">
        <f>_xlfn.IFNA(VLOOKUP(BA910,ACCESSORIES!F:K,6,FALSE),"N/A")</f>
        <v>N/A</v>
      </c>
      <c r="BC910" s="78">
        <v>22.2</v>
      </c>
      <c r="BD910" s="57">
        <v>18.600000000000001</v>
      </c>
      <c r="BE910" s="57">
        <v>18.600000000000001</v>
      </c>
      <c r="BF910" s="57">
        <v>9.1</v>
      </c>
      <c r="BG910" s="84">
        <v>36</v>
      </c>
      <c r="BH910" s="403" t="s">
        <v>3551</v>
      </c>
      <c r="BI910" s="51" t="s">
        <v>4217</v>
      </c>
      <c r="BJ910" s="83" t="s">
        <v>4233</v>
      </c>
      <c r="BK910" s="83" t="s">
        <v>5888</v>
      </c>
      <c r="BL910" s="83" t="s">
        <v>5852</v>
      </c>
      <c r="BM910" s="83" t="s">
        <v>4951</v>
      </c>
      <c r="BN910" s="83" t="s">
        <v>4480</v>
      </c>
      <c r="BO910" s="83" t="s">
        <v>4235</v>
      </c>
      <c r="BP910" s="83" t="s">
        <v>5917</v>
      </c>
      <c r="BQ910" s="84"/>
      <c r="BR910" s="84"/>
      <c r="BS910" s="84"/>
      <c r="BT910" s="409" t="s">
        <v>3919</v>
      </c>
      <c r="BU910" s="410" t="s">
        <v>3920</v>
      </c>
      <c r="BV910" s="351" t="s">
        <v>3921</v>
      </c>
      <c r="BW910" s="410" t="s">
        <v>3922</v>
      </c>
      <c r="BX910" s="96" t="str">
        <f t="shared" si="151"/>
        <v>MR502 RALLY, 16x7, +30mm Offset, 5x4.5, 67.1mm Centerbore, Matte Black</v>
      </c>
      <c r="BY910" s="83" t="s">
        <v>4044</v>
      </c>
      <c r="BZ910" s="83" t="s">
        <v>4045</v>
      </c>
      <c r="CA910" s="83" t="str">
        <f t="shared" si="154"/>
        <v>RALLY (5XX)</v>
      </c>
    </row>
    <row r="911" spans="1:79" s="39" customFormat="1" ht="15" customHeight="1">
      <c r="A911" s="23">
        <f t="shared" si="157"/>
        <v>909</v>
      </c>
      <c r="B911" s="3" t="s">
        <v>84</v>
      </c>
      <c r="C911" s="427" t="s">
        <v>1093</v>
      </c>
      <c r="D911" s="84" t="s">
        <v>263</v>
      </c>
      <c r="E911" s="94" t="str">
        <f>CONCATENATE(LEFT(D911,5),VLOOKUP(CONCATENATE(N911,"x",O911),'PART NUMBER GUIDE'!$B$9:$C$45,2,FALSE),VLOOKUP(CONCATENATE(P911, V911), 'PART NUMBER GUIDE'!$Q$6:$R$84, 2, FALSE),VLOOKUP(Y911,'PART NUMBER GUIDE'!$J$8:$K$37,2, FALSE),IF(U911="N/A",IF(ABS(S911)&lt;10,"0"&amp;ABS(S911),ABS(S911)),CONCATENATE(LEFT(U911,1),RIGHT(U911,1))), F911, G911)</f>
        <v>MR50267012530-2</v>
      </c>
      <c r="F911" s="93">
        <v>-2</v>
      </c>
      <c r="G911" s="93"/>
      <c r="H911" s="80" t="s">
        <v>6492</v>
      </c>
      <c r="I911" s="356">
        <v>44701</v>
      </c>
      <c r="J911" s="87" t="s">
        <v>1266</v>
      </c>
      <c r="K911" s="400">
        <v>297.5</v>
      </c>
      <c r="L911" s="95">
        <f t="shared" si="153"/>
        <v>297.5</v>
      </c>
      <c r="M911" s="402"/>
      <c r="N911" s="84">
        <v>16</v>
      </c>
      <c r="O911" s="42">
        <v>7</v>
      </c>
      <c r="P911" s="105" t="str">
        <f t="shared" si="158"/>
        <v>5x4.5</v>
      </c>
      <c r="Q911" s="84">
        <v>5</v>
      </c>
      <c r="R911" s="84">
        <v>4.5</v>
      </c>
      <c r="S911" s="84">
        <v>30</v>
      </c>
      <c r="T911" s="77">
        <v>5.2</v>
      </c>
      <c r="U911" s="429" t="s">
        <v>85</v>
      </c>
      <c r="V911" s="77">
        <v>67.099999999999994</v>
      </c>
      <c r="W911" s="42">
        <v>19</v>
      </c>
      <c r="X911" s="52">
        <v>1850</v>
      </c>
      <c r="Y911" s="45" t="s">
        <v>2309</v>
      </c>
      <c r="Z911" s="45" t="s">
        <v>3002</v>
      </c>
      <c r="AA911" s="369" t="str">
        <f t="shared" si="159"/>
        <v>16x7, 5x4.5, 30 OS</v>
      </c>
      <c r="AB911" s="83" t="s">
        <v>6104</v>
      </c>
      <c r="AC911" s="92">
        <f>_xlfn.IFNA(VLOOKUP(AB911,ACCESSORIES!F:K,6,FALSE),"N/A")</f>
        <v>33</v>
      </c>
      <c r="AD911" s="89" t="s">
        <v>85</v>
      </c>
      <c r="AE911" s="83" t="s">
        <v>1899</v>
      </c>
      <c r="AF911" s="82" t="s">
        <v>85</v>
      </c>
      <c r="AG911" s="3" t="s">
        <v>85</v>
      </c>
      <c r="AH911" s="9" t="str">
        <f>_xlfn.IFNA(VLOOKUP(AG911,ACCESSORIES!F:K,6,FALSE),"N/A")</f>
        <v>N/A</v>
      </c>
      <c r="AI911" s="427" t="s">
        <v>265</v>
      </c>
      <c r="AJ911" s="84" t="s">
        <v>1675</v>
      </c>
      <c r="AK911" s="41">
        <f>VLOOKUP(AJ911,ACCESSORIES!F:K,6,FALSE)</f>
        <v>2.75</v>
      </c>
      <c r="AL911" s="84">
        <v>56.1</v>
      </c>
      <c r="AM911" s="84">
        <v>16</v>
      </c>
      <c r="AN911" s="84">
        <v>148</v>
      </c>
      <c r="AO911" s="37">
        <v>25</v>
      </c>
      <c r="AP911" s="37">
        <v>36</v>
      </c>
      <c r="AQ911" s="37">
        <v>37</v>
      </c>
      <c r="AR911" s="37">
        <v>40</v>
      </c>
      <c r="AS911" s="37">
        <v>195</v>
      </c>
      <c r="AT911" s="37">
        <v>189</v>
      </c>
      <c r="AU911" s="77">
        <v>67.099999999999994</v>
      </c>
      <c r="AV911" s="55">
        <v>40</v>
      </c>
      <c r="AW911" s="55">
        <v>40</v>
      </c>
      <c r="AX911" s="55">
        <v>0</v>
      </c>
      <c r="AY911" s="14" t="s">
        <v>85</v>
      </c>
      <c r="AZ911" s="104" t="str">
        <f>_xlfn.IFNA(VLOOKUP(AY911,ACCESSORIES!F:K,6,FALSE),"N/A")</f>
        <v>N/A</v>
      </c>
      <c r="BA911" s="14" t="s">
        <v>85</v>
      </c>
      <c r="BB911" s="104" t="str">
        <f>_xlfn.IFNA(VLOOKUP(BA911,ACCESSORIES!F:K,6,FALSE),"N/A")</f>
        <v>N/A</v>
      </c>
      <c r="BC911" s="78">
        <v>22.2</v>
      </c>
      <c r="BD911" s="57">
        <v>18.600000000000001</v>
      </c>
      <c r="BE911" s="57">
        <v>18.600000000000001</v>
      </c>
      <c r="BF911" s="57">
        <v>9.1</v>
      </c>
      <c r="BG911" s="84">
        <v>36</v>
      </c>
      <c r="BH911" s="403" t="s">
        <v>3551</v>
      </c>
      <c r="BI911" s="51" t="s">
        <v>4217</v>
      </c>
      <c r="BJ911" s="83" t="s">
        <v>4233</v>
      </c>
      <c r="BK911" s="83" t="s">
        <v>5888</v>
      </c>
      <c r="BL911" s="83" t="s">
        <v>5852</v>
      </c>
      <c r="BM911" s="83" t="s">
        <v>4951</v>
      </c>
      <c r="BN911" s="83" t="s">
        <v>4480</v>
      </c>
      <c r="BO911" s="83" t="s">
        <v>4235</v>
      </c>
      <c r="BP911" s="83" t="s">
        <v>5917</v>
      </c>
      <c r="BQ911" s="84"/>
      <c r="BR911" s="84"/>
      <c r="BS911" s="84"/>
      <c r="BT911" s="409"/>
      <c r="BU911" s="410"/>
      <c r="BV911" s="351"/>
      <c r="BW911" s="410"/>
      <c r="BX911" s="96" t="str">
        <f t="shared" si="151"/>
        <v>MR502 RALLY, 16x7, +30mm Offset, 5x4.5, 67.1mm Centerbore, Matte Black</v>
      </c>
      <c r="BY911" s="83" t="s">
        <v>4044</v>
      </c>
      <c r="BZ911" s="83" t="s">
        <v>4045</v>
      </c>
      <c r="CA911" s="83" t="str">
        <f t="shared" si="154"/>
        <v>RALLY (5XX)</v>
      </c>
    </row>
    <row r="912" spans="1:79" s="39" customFormat="1" ht="15" customHeight="1">
      <c r="A912" s="23">
        <f t="shared" si="157"/>
        <v>910</v>
      </c>
      <c r="B912" s="3" t="s">
        <v>84</v>
      </c>
      <c r="C912" s="427" t="s">
        <v>1093</v>
      </c>
      <c r="D912" s="84" t="s">
        <v>263</v>
      </c>
      <c r="E912" s="94" t="str">
        <f>CONCATENATE(LEFT(D912,5),VLOOKUP(CONCATENATE(N912,"x",O912),'PART NUMBER GUIDE'!$B$9:$C$45,2,FALSE),VLOOKUP(CONCATENATE(P912, V912), 'PART NUMBER GUIDE'!$Q$6:$R$84, 2, FALSE),VLOOKUP(Y912,'PART NUMBER GUIDE'!$J$8:$K$37,2, FALSE),IF(U912="N/A",IF(ABS(S912)&lt;10,"0"&amp;ABS(S912),ABS(S912)),CONCATENATE(LEFT(U912,1),RIGHT(U912,1))), F912, G912)</f>
        <v>MR50278051838</v>
      </c>
      <c r="F912" s="93"/>
      <c r="G912" s="93"/>
      <c r="H912" s="80" t="s">
        <v>905</v>
      </c>
      <c r="I912" s="356">
        <v>41640</v>
      </c>
      <c r="J912" s="87" t="s">
        <v>1265</v>
      </c>
      <c r="K912" s="400">
        <v>345</v>
      </c>
      <c r="L912" s="95">
        <f t="shared" si="153"/>
        <v>345</v>
      </c>
      <c r="M912" s="402"/>
      <c r="N912" s="83">
        <v>17</v>
      </c>
      <c r="O912" s="85">
        <v>8</v>
      </c>
      <c r="P912" s="105" t="str">
        <f t="shared" si="158"/>
        <v>5x100</v>
      </c>
      <c r="Q912" s="83">
        <v>5</v>
      </c>
      <c r="R912" s="83">
        <v>100</v>
      </c>
      <c r="S912" s="83">
        <v>38</v>
      </c>
      <c r="T912" s="86">
        <v>6.1</v>
      </c>
      <c r="U912" s="428" t="s">
        <v>85</v>
      </c>
      <c r="V912" s="86">
        <v>67.099999999999994</v>
      </c>
      <c r="W912" s="85">
        <v>24.62</v>
      </c>
      <c r="X912" s="52">
        <v>1850</v>
      </c>
      <c r="Y912" s="91" t="s">
        <v>2237</v>
      </c>
      <c r="Z912" s="80" t="s">
        <v>3007</v>
      </c>
      <c r="AA912" s="369" t="str">
        <f t="shared" si="159"/>
        <v>17x8, 5x100, 38 OS</v>
      </c>
      <c r="AB912" s="83" t="s">
        <v>1627</v>
      </c>
      <c r="AC912" s="92">
        <f>_xlfn.IFNA(VLOOKUP(AB912,ACCESSORIES!F:K,6,FALSE),"N/A")</f>
        <v>33</v>
      </c>
      <c r="AD912" s="88" t="s">
        <v>1741</v>
      </c>
      <c r="AE912" s="83" t="s">
        <v>1899</v>
      </c>
      <c r="AF912" s="82" t="s">
        <v>85</v>
      </c>
      <c r="AG912" s="3" t="s">
        <v>85</v>
      </c>
      <c r="AH912" s="9" t="str">
        <f>_xlfn.IFNA(VLOOKUP(AG912,ACCESSORIES!F:K,6,FALSE),"N/A")</f>
        <v>N/A</v>
      </c>
      <c r="AI912" s="427" t="s">
        <v>265</v>
      </c>
      <c r="AJ912" s="83" t="s">
        <v>1675</v>
      </c>
      <c r="AK912" s="41">
        <f>VLOOKUP(AJ912,ACCESSORIES!F:K,6,FALSE)</f>
        <v>2.75</v>
      </c>
      <c r="AL912" s="83">
        <v>56.1</v>
      </c>
      <c r="AM912" s="83">
        <v>16</v>
      </c>
      <c r="AN912" s="83">
        <v>155</v>
      </c>
      <c r="AO912" s="26">
        <v>18</v>
      </c>
      <c r="AP912" s="26">
        <v>34</v>
      </c>
      <c r="AQ912" s="26">
        <v>41</v>
      </c>
      <c r="AR912" s="26">
        <v>45</v>
      </c>
      <c r="AS912" s="26">
        <v>208</v>
      </c>
      <c r="AT912" s="26">
        <v>203</v>
      </c>
      <c r="AU912" s="86">
        <v>67.099999999999994</v>
      </c>
      <c r="AV912" s="55">
        <v>20.399999999999999</v>
      </c>
      <c r="AW912" s="55">
        <v>20.399999999999999</v>
      </c>
      <c r="AX912" s="55">
        <v>0</v>
      </c>
      <c r="AY912" s="3" t="s">
        <v>85</v>
      </c>
      <c r="AZ912" s="104" t="str">
        <f>_xlfn.IFNA(VLOOKUP(AY912,ACCESSORIES!F:K,6,FALSE),"N/A")</f>
        <v>N/A</v>
      </c>
      <c r="BA912" s="3" t="s">
        <v>85</v>
      </c>
      <c r="BB912" s="104" t="str">
        <f>_xlfn.IFNA(VLOOKUP(BA912,ACCESSORIES!F:K,6,FALSE),"N/A")</f>
        <v>N/A</v>
      </c>
      <c r="BC912" s="79">
        <v>29.14</v>
      </c>
      <c r="BD912" s="57">
        <v>19.5</v>
      </c>
      <c r="BE912" s="57">
        <v>19.5</v>
      </c>
      <c r="BF912" s="57">
        <v>10.4</v>
      </c>
      <c r="BG912" s="83">
        <v>36</v>
      </c>
      <c r="BH912" s="403" t="s">
        <v>3551</v>
      </c>
      <c r="BI912" s="51" t="s">
        <v>4217</v>
      </c>
      <c r="BJ912" s="83" t="s">
        <v>4233</v>
      </c>
      <c r="BK912" s="83" t="s">
        <v>5888</v>
      </c>
      <c r="BL912" s="83" t="s">
        <v>5852</v>
      </c>
      <c r="BM912" s="83" t="s">
        <v>4951</v>
      </c>
      <c r="BN912" s="83" t="s">
        <v>4480</v>
      </c>
      <c r="BO912" s="83" t="s">
        <v>4235</v>
      </c>
      <c r="BP912" s="83" t="s">
        <v>5917</v>
      </c>
      <c r="BQ912" s="83"/>
      <c r="BR912" s="83"/>
      <c r="BS912" s="83"/>
      <c r="BT912" s="351" t="s">
        <v>3923</v>
      </c>
      <c r="BU912" s="363" t="s">
        <v>3924</v>
      </c>
      <c r="BV912" s="351" t="s">
        <v>3925</v>
      </c>
      <c r="BW912" s="363" t="s">
        <v>3926</v>
      </c>
      <c r="BX912" s="96" t="str">
        <f t="shared" si="151"/>
        <v>MR502 RALLY, 17x8, +38mm Offset, 5x100, 67.1mm Centerbore, Titanium</v>
      </c>
      <c r="BY912" s="83" t="s">
        <v>4044</v>
      </c>
      <c r="BZ912" s="83" t="s">
        <v>4045</v>
      </c>
      <c r="CA912" s="83" t="str">
        <f t="shared" si="154"/>
        <v>RALLY (5XX)</v>
      </c>
    </row>
    <row r="913" spans="1:79" s="39" customFormat="1" ht="15" customHeight="1">
      <c r="A913" s="23">
        <f t="shared" si="157"/>
        <v>911</v>
      </c>
      <c r="B913" s="3" t="s">
        <v>84</v>
      </c>
      <c r="C913" s="427" t="s">
        <v>1093</v>
      </c>
      <c r="D913" s="84" t="s">
        <v>263</v>
      </c>
      <c r="E913" s="94" t="str">
        <f>CONCATENATE(LEFT(D913,5),VLOOKUP(CONCATENATE(N913,"x",O913),'PART NUMBER GUIDE'!$B$9:$C$45,2,FALSE),VLOOKUP(CONCATENATE(P913, V913), 'PART NUMBER GUIDE'!$Q$6:$R$84, 2, FALSE),VLOOKUP(Y913,'PART NUMBER GUIDE'!$J$8:$K$37,2, FALSE),IF(U913="N/A",IF(ABS(S913)&lt;10,"0"&amp;ABS(S913),ABS(S913)),CONCATENATE(LEFT(U913,1),RIGHT(U913,1))), F913, G913)</f>
        <v>MR50278051838-2</v>
      </c>
      <c r="F913" s="93">
        <v>-2</v>
      </c>
      <c r="G913" s="93"/>
      <c r="H913" s="80" t="s">
        <v>6493</v>
      </c>
      <c r="I913" s="356">
        <v>44701</v>
      </c>
      <c r="J913" s="87" t="s">
        <v>1266</v>
      </c>
      <c r="K913" s="400">
        <v>345</v>
      </c>
      <c r="L913" s="95">
        <f t="shared" si="153"/>
        <v>345</v>
      </c>
      <c r="M913" s="402"/>
      <c r="N913" s="83">
        <v>17</v>
      </c>
      <c r="O913" s="85">
        <v>8</v>
      </c>
      <c r="P913" s="105" t="str">
        <f t="shared" si="158"/>
        <v>5x100</v>
      </c>
      <c r="Q913" s="83">
        <v>5</v>
      </c>
      <c r="R913" s="83">
        <v>100</v>
      </c>
      <c r="S913" s="83">
        <v>38</v>
      </c>
      <c r="T913" s="86">
        <v>6.1</v>
      </c>
      <c r="U913" s="428" t="s">
        <v>85</v>
      </c>
      <c r="V913" s="86">
        <v>67.099999999999994</v>
      </c>
      <c r="W913" s="85">
        <v>25.5</v>
      </c>
      <c r="X913" s="52">
        <v>1850</v>
      </c>
      <c r="Y913" s="91" t="s">
        <v>2237</v>
      </c>
      <c r="Z913" s="80" t="s">
        <v>3007</v>
      </c>
      <c r="AA913" s="369" t="str">
        <f t="shared" si="159"/>
        <v>17x8, 5x100, 38 OS</v>
      </c>
      <c r="AB913" s="83" t="s">
        <v>6104</v>
      </c>
      <c r="AC913" s="92">
        <f>_xlfn.IFNA(VLOOKUP(AB913,ACCESSORIES!F:K,6,FALSE),"N/A")</f>
        <v>33</v>
      </c>
      <c r="AD913" s="89" t="s">
        <v>85</v>
      </c>
      <c r="AE913" s="83" t="s">
        <v>1899</v>
      </c>
      <c r="AF913" s="82" t="s">
        <v>85</v>
      </c>
      <c r="AG913" s="3" t="s">
        <v>85</v>
      </c>
      <c r="AH913" s="9" t="str">
        <f>_xlfn.IFNA(VLOOKUP(AG913,ACCESSORIES!F:K,6,FALSE),"N/A")</f>
        <v>N/A</v>
      </c>
      <c r="AI913" s="427" t="s">
        <v>265</v>
      </c>
      <c r="AJ913" s="83" t="s">
        <v>1675</v>
      </c>
      <c r="AK913" s="41">
        <f>VLOOKUP(AJ913,ACCESSORIES!F:K,6,FALSE)</f>
        <v>2.75</v>
      </c>
      <c r="AL913" s="83">
        <v>56.1</v>
      </c>
      <c r="AM913" s="83">
        <v>16</v>
      </c>
      <c r="AN913" s="83">
        <v>155</v>
      </c>
      <c r="AO913" s="26">
        <v>18</v>
      </c>
      <c r="AP913" s="26">
        <v>34</v>
      </c>
      <c r="AQ913" s="26">
        <v>41</v>
      </c>
      <c r="AR913" s="26">
        <v>45</v>
      </c>
      <c r="AS913" s="26">
        <v>208</v>
      </c>
      <c r="AT913" s="26">
        <v>203</v>
      </c>
      <c r="AU913" s="86">
        <v>67.099999999999994</v>
      </c>
      <c r="AV913" s="55">
        <v>35</v>
      </c>
      <c r="AW913" s="55">
        <v>35</v>
      </c>
      <c r="AX913" s="55">
        <v>0</v>
      </c>
      <c r="AY913" s="3" t="s">
        <v>85</v>
      </c>
      <c r="AZ913" s="104" t="str">
        <f>_xlfn.IFNA(VLOOKUP(AY913,ACCESSORIES!F:K,6,FALSE),"N/A")</f>
        <v>N/A</v>
      </c>
      <c r="BA913" s="3" t="s">
        <v>85</v>
      </c>
      <c r="BB913" s="104" t="str">
        <f>_xlfn.IFNA(VLOOKUP(BA913,ACCESSORIES!F:K,6,FALSE),"N/A")</f>
        <v>N/A</v>
      </c>
      <c r="BC913" s="79">
        <v>30.83</v>
      </c>
      <c r="BD913" s="57">
        <v>19.5</v>
      </c>
      <c r="BE913" s="57">
        <v>19.5</v>
      </c>
      <c r="BF913" s="57">
        <v>10.4</v>
      </c>
      <c r="BG913" s="83">
        <v>36</v>
      </c>
      <c r="BH913" s="403" t="s">
        <v>3551</v>
      </c>
      <c r="BI913" s="51" t="s">
        <v>4217</v>
      </c>
      <c r="BJ913" s="83" t="s">
        <v>4233</v>
      </c>
      <c r="BK913" s="83" t="s">
        <v>5888</v>
      </c>
      <c r="BL913" s="83" t="s">
        <v>5852</v>
      </c>
      <c r="BM913" s="83" t="s">
        <v>4951</v>
      </c>
      <c r="BN913" s="83" t="s">
        <v>4480</v>
      </c>
      <c r="BO913" s="83" t="s">
        <v>4235</v>
      </c>
      <c r="BP913" s="83" t="s">
        <v>5917</v>
      </c>
      <c r="BQ913" s="83"/>
      <c r="BR913" s="83"/>
      <c r="BS913" s="83"/>
      <c r="BT913" s="351"/>
      <c r="BU913" s="363"/>
      <c r="BV913" s="351"/>
      <c r="BW913" s="363"/>
      <c r="BX913" s="96" t="str">
        <f t="shared" si="151"/>
        <v>MR502 RALLY, 17x8, +38mm Offset, 5x100, 67.1mm Centerbore, Titanium</v>
      </c>
      <c r="BY913" s="83" t="s">
        <v>4044</v>
      </c>
      <c r="BZ913" s="83" t="s">
        <v>4045</v>
      </c>
      <c r="CA913" s="83" t="str">
        <f t="shared" si="154"/>
        <v>RALLY (5XX)</v>
      </c>
    </row>
    <row r="914" spans="1:79" s="39" customFormat="1" ht="15" customHeight="1">
      <c r="A914" s="23">
        <f t="shared" si="157"/>
        <v>912</v>
      </c>
      <c r="B914" s="3" t="s">
        <v>84</v>
      </c>
      <c r="C914" s="427" t="s">
        <v>1093</v>
      </c>
      <c r="D914" s="84" t="s">
        <v>263</v>
      </c>
      <c r="E914" s="94" t="str">
        <f>CONCATENATE(LEFT(D914,5),VLOOKUP(CONCATENATE(N914,"x",O914),'PART NUMBER GUIDE'!$B$9:$C$45,2,FALSE),VLOOKUP(CONCATENATE(P914, V914), 'PART NUMBER GUIDE'!$Q$6:$R$84, 2, FALSE),VLOOKUP(Y914,'PART NUMBER GUIDE'!$J$8:$K$37,2, FALSE),IF(U914="N/A",IF(ABS(S914)&lt;10,"0"&amp;ABS(S914),ABS(S914)),CONCATENATE(LEFT(U914,1),RIGHT(U914,1))), F914, G914)</f>
        <v>MR50278051938</v>
      </c>
      <c r="F914" s="93"/>
      <c r="G914" s="93"/>
      <c r="H914" s="80" t="s">
        <v>906</v>
      </c>
      <c r="I914" s="356">
        <v>41640</v>
      </c>
      <c r="J914" s="87" t="s">
        <v>1265</v>
      </c>
      <c r="K914" s="400">
        <v>345</v>
      </c>
      <c r="L914" s="95">
        <f t="shared" si="153"/>
        <v>345</v>
      </c>
      <c r="M914" s="402"/>
      <c r="N914" s="83">
        <v>17</v>
      </c>
      <c r="O914" s="85">
        <v>8</v>
      </c>
      <c r="P914" s="105" t="str">
        <f t="shared" si="158"/>
        <v>5x100</v>
      </c>
      <c r="Q914" s="83">
        <v>5</v>
      </c>
      <c r="R914" s="83">
        <v>100</v>
      </c>
      <c r="S914" s="83">
        <v>38</v>
      </c>
      <c r="T914" s="86">
        <v>6.1</v>
      </c>
      <c r="U914" s="428" t="s">
        <v>85</v>
      </c>
      <c r="V914" s="86">
        <v>67.099999999999994</v>
      </c>
      <c r="W914" s="85">
        <v>26.01</v>
      </c>
      <c r="X914" s="52">
        <v>1850</v>
      </c>
      <c r="Y914" s="81" t="s">
        <v>2312</v>
      </c>
      <c r="Z914" s="80" t="s">
        <v>3003</v>
      </c>
      <c r="AA914" s="369" t="str">
        <f t="shared" si="159"/>
        <v>17x8, 5x100, 38 OS</v>
      </c>
      <c r="AB914" s="83" t="s">
        <v>1627</v>
      </c>
      <c r="AC914" s="92">
        <f>_xlfn.IFNA(VLOOKUP(AB914,ACCESSORIES!F:K,6,FALSE),"N/A")</f>
        <v>33</v>
      </c>
      <c r="AD914" s="88" t="s">
        <v>1741</v>
      </c>
      <c r="AE914" s="83" t="s">
        <v>1899</v>
      </c>
      <c r="AF914" s="82" t="s">
        <v>85</v>
      </c>
      <c r="AG914" s="3" t="s">
        <v>85</v>
      </c>
      <c r="AH914" s="9" t="str">
        <f>_xlfn.IFNA(VLOOKUP(AG914,ACCESSORIES!F:K,6,FALSE),"N/A")</f>
        <v>N/A</v>
      </c>
      <c r="AI914" s="427" t="s">
        <v>265</v>
      </c>
      <c r="AJ914" s="83" t="s">
        <v>1675</v>
      </c>
      <c r="AK914" s="41">
        <f>VLOOKUP(AJ914,ACCESSORIES!F:K,6,FALSE)</f>
        <v>2.75</v>
      </c>
      <c r="AL914" s="83">
        <v>56.1</v>
      </c>
      <c r="AM914" s="83">
        <v>16</v>
      </c>
      <c r="AN914" s="83">
        <v>155</v>
      </c>
      <c r="AO914" s="26">
        <v>18</v>
      </c>
      <c r="AP914" s="26">
        <v>34</v>
      </c>
      <c r="AQ914" s="26">
        <v>41</v>
      </c>
      <c r="AR914" s="26">
        <v>45</v>
      </c>
      <c r="AS914" s="26">
        <v>208</v>
      </c>
      <c r="AT914" s="26">
        <v>203</v>
      </c>
      <c r="AU914" s="86">
        <v>67.099999999999994</v>
      </c>
      <c r="AV914" s="55">
        <v>20.399999999999999</v>
      </c>
      <c r="AW914" s="55">
        <v>20.399999999999999</v>
      </c>
      <c r="AX914" s="55">
        <v>0</v>
      </c>
      <c r="AY914" s="3" t="s">
        <v>85</v>
      </c>
      <c r="AZ914" s="104" t="str">
        <f>_xlfn.IFNA(VLOOKUP(AY914,ACCESSORIES!F:K,6,FALSE),"N/A")</f>
        <v>N/A</v>
      </c>
      <c r="BA914" s="3" t="s">
        <v>85</v>
      </c>
      <c r="BB914" s="104" t="str">
        <f>_xlfn.IFNA(VLOOKUP(BA914,ACCESSORIES!F:K,6,FALSE),"N/A")</f>
        <v>N/A</v>
      </c>
      <c r="BC914" s="79">
        <v>31.42</v>
      </c>
      <c r="BD914" s="57">
        <v>19.5</v>
      </c>
      <c r="BE914" s="57">
        <v>19.5</v>
      </c>
      <c r="BF914" s="57">
        <v>10.4</v>
      </c>
      <c r="BG914" s="83">
        <v>36</v>
      </c>
      <c r="BH914" s="403" t="s">
        <v>3551</v>
      </c>
      <c r="BI914" s="51" t="s">
        <v>4217</v>
      </c>
      <c r="BJ914" s="83" t="s">
        <v>4233</v>
      </c>
      <c r="BK914" s="83" t="s">
        <v>5888</v>
      </c>
      <c r="BL914" s="83" t="s">
        <v>5852</v>
      </c>
      <c r="BM914" s="83" t="s">
        <v>4951</v>
      </c>
      <c r="BN914" s="83" t="s">
        <v>4480</v>
      </c>
      <c r="BO914" s="83" t="s">
        <v>4235</v>
      </c>
      <c r="BP914" s="83" t="s">
        <v>5917</v>
      </c>
      <c r="BQ914" s="83"/>
      <c r="BR914" s="83"/>
      <c r="BS914" s="83"/>
      <c r="BT914" s="351" t="s">
        <v>3927</v>
      </c>
      <c r="BU914" s="363" t="s">
        <v>3928</v>
      </c>
      <c r="BV914" s="351" t="s">
        <v>3929</v>
      </c>
      <c r="BW914" s="363" t="s">
        <v>3930</v>
      </c>
      <c r="BX914" s="96" t="str">
        <f t="shared" si="151"/>
        <v>MR502 RALLY, 17x8, +38mm Offset, 5x100, 67.1mm Centerbore, Method Bronze</v>
      </c>
      <c r="BY914" s="83" t="s">
        <v>4044</v>
      </c>
      <c r="BZ914" s="83" t="s">
        <v>4045</v>
      </c>
      <c r="CA914" s="83" t="str">
        <f t="shared" si="154"/>
        <v>RALLY (5XX)</v>
      </c>
    </row>
    <row r="915" spans="1:79" s="39" customFormat="1" ht="15" customHeight="1">
      <c r="A915" s="23">
        <f t="shared" si="157"/>
        <v>913</v>
      </c>
      <c r="B915" s="3" t="s">
        <v>84</v>
      </c>
      <c r="C915" s="427" t="s">
        <v>1093</v>
      </c>
      <c r="D915" s="84" t="s">
        <v>263</v>
      </c>
      <c r="E915" s="94" t="str">
        <f>CONCATENATE(LEFT(D915,5),VLOOKUP(CONCATENATE(N915,"x",O915),'PART NUMBER GUIDE'!$B$9:$C$45,2,FALSE),VLOOKUP(CONCATENATE(P915, V915), 'PART NUMBER GUIDE'!$Q$6:$R$84, 2, FALSE),VLOOKUP(Y915,'PART NUMBER GUIDE'!$J$8:$K$37,2, FALSE),IF(U915="N/A",IF(ABS(S915)&lt;10,"0"&amp;ABS(S915),ABS(S915)),CONCATENATE(LEFT(U915,1),RIGHT(U915,1))), F915, G915)</f>
        <v>MR50278051938-2</v>
      </c>
      <c r="F915" s="93">
        <v>-2</v>
      </c>
      <c r="G915" s="93"/>
      <c r="H915" s="80" t="s">
        <v>6494</v>
      </c>
      <c r="I915" s="356">
        <v>44701</v>
      </c>
      <c r="J915" s="87" t="s">
        <v>1266</v>
      </c>
      <c r="K915" s="400">
        <v>345</v>
      </c>
      <c r="L915" s="95">
        <f t="shared" si="153"/>
        <v>345</v>
      </c>
      <c r="M915" s="402"/>
      <c r="N915" s="83">
        <v>17</v>
      </c>
      <c r="O915" s="85">
        <v>8</v>
      </c>
      <c r="P915" s="105" t="str">
        <f t="shared" si="158"/>
        <v>5x100</v>
      </c>
      <c r="Q915" s="83">
        <v>5</v>
      </c>
      <c r="R915" s="83">
        <v>100</v>
      </c>
      <c r="S915" s="83">
        <v>38</v>
      </c>
      <c r="T915" s="86">
        <v>6.1</v>
      </c>
      <c r="U915" s="428" t="s">
        <v>85</v>
      </c>
      <c r="V915" s="86">
        <v>67.099999999999994</v>
      </c>
      <c r="W915" s="85">
        <v>25.5</v>
      </c>
      <c r="X915" s="52">
        <v>1850</v>
      </c>
      <c r="Y915" s="81" t="s">
        <v>2312</v>
      </c>
      <c r="Z915" s="80" t="s">
        <v>3003</v>
      </c>
      <c r="AA915" s="369" t="str">
        <f t="shared" si="159"/>
        <v>17x8, 5x100, 38 OS</v>
      </c>
      <c r="AB915" s="83" t="s">
        <v>6104</v>
      </c>
      <c r="AC915" s="92">
        <f>_xlfn.IFNA(VLOOKUP(AB915,ACCESSORIES!F:K,6,FALSE),"N/A")</f>
        <v>33</v>
      </c>
      <c r="AD915" s="89" t="s">
        <v>85</v>
      </c>
      <c r="AE915" s="83" t="s">
        <v>1899</v>
      </c>
      <c r="AF915" s="82" t="s">
        <v>85</v>
      </c>
      <c r="AG915" s="3" t="s">
        <v>85</v>
      </c>
      <c r="AH915" s="9" t="str">
        <f>_xlfn.IFNA(VLOOKUP(AG915,ACCESSORIES!F:K,6,FALSE),"N/A")</f>
        <v>N/A</v>
      </c>
      <c r="AI915" s="427" t="s">
        <v>265</v>
      </c>
      <c r="AJ915" s="83" t="s">
        <v>1675</v>
      </c>
      <c r="AK915" s="41">
        <f>VLOOKUP(AJ915,ACCESSORIES!F:K,6,FALSE)</f>
        <v>2.75</v>
      </c>
      <c r="AL915" s="83">
        <v>56.1</v>
      </c>
      <c r="AM915" s="83">
        <v>16</v>
      </c>
      <c r="AN915" s="83">
        <v>155</v>
      </c>
      <c r="AO915" s="26">
        <v>18</v>
      </c>
      <c r="AP915" s="26">
        <v>34</v>
      </c>
      <c r="AQ915" s="26">
        <v>41</v>
      </c>
      <c r="AR915" s="26">
        <v>45</v>
      </c>
      <c r="AS915" s="26">
        <v>208</v>
      </c>
      <c r="AT915" s="26">
        <v>203</v>
      </c>
      <c r="AU915" s="86">
        <v>67.099999999999994</v>
      </c>
      <c r="AV915" s="55">
        <v>35</v>
      </c>
      <c r="AW915" s="55">
        <v>35</v>
      </c>
      <c r="AX915" s="55">
        <v>0</v>
      </c>
      <c r="AY915" s="3" t="s">
        <v>85</v>
      </c>
      <c r="AZ915" s="104" t="str">
        <f>_xlfn.IFNA(VLOOKUP(AY915,ACCESSORIES!F:K,6,FALSE),"N/A")</f>
        <v>N/A</v>
      </c>
      <c r="BA915" s="3" t="s">
        <v>85</v>
      </c>
      <c r="BB915" s="104" t="str">
        <f>_xlfn.IFNA(VLOOKUP(BA915,ACCESSORIES!F:K,6,FALSE),"N/A")</f>
        <v>N/A</v>
      </c>
      <c r="BC915" s="79">
        <v>30.83</v>
      </c>
      <c r="BD915" s="57">
        <v>19.5</v>
      </c>
      <c r="BE915" s="57">
        <v>19.5</v>
      </c>
      <c r="BF915" s="57">
        <v>10.4</v>
      </c>
      <c r="BG915" s="83">
        <v>36</v>
      </c>
      <c r="BH915" s="403" t="s">
        <v>3551</v>
      </c>
      <c r="BI915" s="51" t="s">
        <v>4217</v>
      </c>
      <c r="BJ915" s="83" t="s">
        <v>4233</v>
      </c>
      <c r="BK915" s="83" t="s">
        <v>5888</v>
      </c>
      <c r="BL915" s="83" t="s">
        <v>5852</v>
      </c>
      <c r="BM915" s="83" t="s">
        <v>4951</v>
      </c>
      <c r="BN915" s="83" t="s">
        <v>4480</v>
      </c>
      <c r="BO915" s="83" t="s">
        <v>4235</v>
      </c>
      <c r="BP915" s="83" t="s">
        <v>5917</v>
      </c>
      <c r="BQ915" s="83"/>
      <c r="BR915" s="83"/>
      <c r="BS915" s="83"/>
      <c r="BT915" s="351"/>
      <c r="BU915" s="363"/>
      <c r="BV915" s="351"/>
      <c r="BW915" s="363"/>
      <c r="BX915" s="96" t="str">
        <f t="shared" si="151"/>
        <v>MR502 RALLY, 17x8, +38mm Offset, 5x100, 67.1mm Centerbore, Method Bronze</v>
      </c>
      <c r="BY915" s="83" t="s">
        <v>4044</v>
      </c>
      <c r="BZ915" s="83" t="s">
        <v>4045</v>
      </c>
      <c r="CA915" s="83" t="str">
        <f t="shared" si="154"/>
        <v>RALLY (5XX)</v>
      </c>
    </row>
    <row r="916" spans="1:79" s="39" customFormat="1" ht="15" customHeight="1">
      <c r="A916" s="23">
        <f t="shared" si="157"/>
        <v>914</v>
      </c>
      <c r="B916" s="3" t="s">
        <v>84</v>
      </c>
      <c r="C916" s="427" t="s">
        <v>1093</v>
      </c>
      <c r="D916" s="84" t="s">
        <v>263</v>
      </c>
      <c r="E916" s="94" t="str">
        <f>CONCATENATE(LEFT(D916,5),VLOOKUP(CONCATENATE(N916,"x",O916),'PART NUMBER GUIDE'!$B$9:$C$45,2,FALSE),VLOOKUP(CONCATENATE(P916, V916), 'PART NUMBER GUIDE'!$Q$6:$R$84, 2, FALSE),VLOOKUP(Y916,'PART NUMBER GUIDE'!$J$8:$K$37,2, FALSE),IF(U916="N/A",IF(ABS(S916)&lt;10,"0"&amp;ABS(S916),ABS(S916)),CONCATENATE(LEFT(U916,1),RIGHT(U916,1))), F916, G916)</f>
        <v>MR50278051138</v>
      </c>
      <c r="F916" s="93"/>
      <c r="G916" s="93"/>
      <c r="H916" s="80" t="s">
        <v>4755</v>
      </c>
      <c r="I916" s="357">
        <v>44067</v>
      </c>
      <c r="J916" s="43" t="s">
        <v>4038</v>
      </c>
      <c r="K916" s="400">
        <v>345</v>
      </c>
      <c r="L916" s="95" t="str">
        <f t="shared" si="153"/>
        <v/>
      </c>
      <c r="M916" s="402"/>
      <c r="N916" s="83">
        <v>17</v>
      </c>
      <c r="O916" s="85">
        <v>8</v>
      </c>
      <c r="P916" s="105" t="str">
        <f t="shared" si="158"/>
        <v>5x100</v>
      </c>
      <c r="Q916" s="83">
        <v>5</v>
      </c>
      <c r="R916" s="83">
        <v>100</v>
      </c>
      <c r="S916" s="83">
        <v>38</v>
      </c>
      <c r="T916" s="86">
        <v>6.1</v>
      </c>
      <c r="U916" s="428" t="s">
        <v>85</v>
      </c>
      <c r="V916" s="86">
        <v>67.099999999999994</v>
      </c>
      <c r="W916" s="85">
        <v>25.43</v>
      </c>
      <c r="X916" s="52">
        <v>1850</v>
      </c>
      <c r="Y916" s="81" t="s">
        <v>2313</v>
      </c>
      <c r="Z916" s="80" t="s">
        <v>3004</v>
      </c>
      <c r="AA916" s="369" t="str">
        <f t="shared" si="159"/>
        <v>17x8, 5x100, 38 OS</v>
      </c>
      <c r="AB916" s="83" t="s">
        <v>1627</v>
      </c>
      <c r="AC916" s="92">
        <f>_xlfn.IFNA(VLOOKUP(AB916,ACCESSORIES!F:K,6,FALSE),"N/A")</f>
        <v>33</v>
      </c>
      <c r="AD916" s="88" t="s">
        <v>1741</v>
      </c>
      <c r="AE916" s="83" t="s">
        <v>1899</v>
      </c>
      <c r="AF916" s="82" t="s">
        <v>85</v>
      </c>
      <c r="AG916" s="3" t="s">
        <v>85</v>
      </c>
      <c r="AH916" s="9" t="str">
        <f>_xlfn.IFNA(VLOOKUP(AG916,ACCESSORIES!F:K,6,FALSE),"N/A")</f>
        <v>N/A</v>
      </c>
      <c r="AI916" s="427" t="s">
        <v>265</v>
      </c>
      <c r="AJ916" s="83" t="s">
        <v>1675</v>
      </c>
      <c r="AK916" s="41">
        <f>VLOOKUP(AJ916,ACCESSORIES!F:K,6,FALSE)</f>
        <v>2.75</v>
      </c>
      <c r="AL916" s="83">
        <v>56.1</v>
      </c>
      <c r="AM916" s="83">
        <v>16</v>
      </c>
      <c r="AN916" s="83">
        <v>155</v>
      </c>
      <c r="AO916" s="26">
        <v>18</v>
      </c>
      <c r="AP916" s="26">
        <v>34</v>
      </c>
      <c r="AQ916" s="26">
        <v>41</v>
      </c>
      <c r="AR916" s="26">
        <v>45</v>
      </c>
      <c r="AS916" s="26">
        <v>208</v>
      </c>
      <c r="AT916" s="26">
        <v>203</v>
      </c>
      <c r="AU916" s="86">
        <v>67.099999999999994</v>
      </c>
      <c r="AV916" s="55">
        <v>20.399999999999999</v>
      </c>
      <c r="AW916" s="55">
        <v>20.399999999999999</v>
      </c>
      <c r="AX916" s="55">
        <v>0</v>
      </c>
      <c r="AY916" s="3" t="s">
        <v>85</v>
      </c>
      <c r="AZ916" s="104" t="str">
        <f>_xlfn.IFNA(VLOOKUP(AY916,ACCESSORIES!F:K,6,FALSE),"N/A")</f>
        <v>N/A</v>
      </c>
      <c r="BA916" s="3" t="s">
        <v>85</v>
      </c>
      <c r="BB916" s="104" t="str">
        <f>_xlfn.IFNA(VLOOKUP(BA916,ACCESSORIES!F:K,6,FALSE),"N/A")</f>
        <v>N/A</v>
      </c>
      <c r="BC916" s="79">
        <v>30.13</v>
      </c>
      <c r="BD916" s="57">
        <v>19.5</v>
      </c>
      <c r="BE916" s="57">
        <v>19.5</v>
      </c>
      <c r="BF916" s="57">
        <v>10.4</v>
      </c>
      <c r="BG916" s="83">
        <v>36</v>
      </c>
      <c r="BH916" s="403" t="s">
        <v>3551</v>
      </c>
      <c r="BI916" s="51" t="s">
        <v>4217</v>
      </c>
      <c r="BJ916" s="83" t="s">
        <v>4233</v>
      </c>
      <c r="BK916" s="83" t="s">
        <v>5888</v>
      </c>
      <c r="BL916" s="83" t="s">
        <v>5852</v>
      </c>
      <c r="BM916" s="83" t="s">
        <v>4951</v>
      </c>
      <c r="BN916" s="83" t="s">
        <v>4480</v>
      </c>
      <c r="BO916" s="83" t="s">
        <v>4235</v>
      </c>
      <c r="BP916" s="83" t="s">
        <v>5917</v>
      </c>
      <c r="BQ916" s="83"/>
      <c r="BR916" s="83"/>
      <c r="BS916" s="83"/>
      <c r="BT916" s="351" t="s">
        <v>4911</v>
      </c>
      <c r="BU916" s="363" t="s">
        <v>4910</v>
      </c>
      <c r="BV916" s="351" t="s">
        <v>4912</v>
      </c>
      <c r="BW916" s="363" t="s">
        <v>4913</v>
      </c>
      <c r="BX916" s="96" t="str">
        <f t="shared" si="151"/>
        <v>CLOSEOUT - MR502 RALLY, 17x8, +38mm Offset, 5x100, 67.1mm Centerbore, Gold</v>
      </c>
      <c r="BY916" s="83" t="s">
        <v>4044</v>
      </c>
      <c r="BZ916" s="83" t="s">
        <v>4045</v>
      </c>
      <c r="CA916" s="83" t="str">
        <f t="shared" si="154"/>
        <v>RALLY (5XX)</v>
      </c>
    </row>
    <row r="917" spans="1:79" s="39" customFormat="1" ht="15" customHeight="1">
      <c r="A917" s="23">
        <f t="shared" si="157"/>
        <v>915</v>
      </c>
      <c r="B917" s="3" t="s">
        <v>84</v>
      </c>
      <c r="C917" s="427" t="s">
        <v>1093</v>
      </c>
      <c r="D917" s="84" t="s">
        <v>263</v>
      </c>
      <c r="E917" s="94" t="str">
        <f>CONCATENATE(LEFT(D917,5),VLOOKUP(CONCATENATE(N917,"x",O917),'PART NUMBER GUIDE'!$B$9:$C$45,2,FALSE),VLOOKUP(CONCATENATE(P917, V917), 'PART NUMBER GUIDE'!$Q$6:$R$84, 2, FALSE),VLOOKUP(Y917,'PART NUMBER GUIDE'!$J$8:$K$37,2, FALSE),IF(U917="N/A",IF(ABS(S917)&lt;10,"0"&amp;ABS(S917),ABS(S917)),CONCATENATE(LEFT(U917,1),RIGHT(U917,1))), F917, G917)</f>
        <v>MR50278051538</v>
      </c>
      <c r="F917" s="93"/>
      <c r="G917" s="93"/>
      <c r="H917" s="80" t="s">
        <v>2465</v>
      </c>
      <c r="I917" s="357">
        <v>43370</v>
      </c>
      <c r="J917" s="87" t="s">
        <v>1265</v>
      </c>
      <c r="K917" s="400">
        <v>345</v>
      </c>
      <c r="L917" s="95">
        <f t="shared" si="153"/>
        <v>345</v>
      </c>
      <c r="M917" s="402"/>
      <c r="N917" s="83">
        <v>17</v>
      </c>
      <c r="O917" s="85">
        <v>8</v>
      </c>
      <c r="P917" s="105" t="str">
        <f t="shared" si="158"/>
        <v>5x100</v>
      </c>
      <c r="Q917" s="83">
        <v>5</v>
      </c>
      <c r="R917" s="83">
        <v>100</v>
      </c>
      <c r="S917" s="83">
        <v>38</v>
      </c>
      <c r="T917" s="86">
        <v>6.1</v>
      </c>
      <c r="U917" s="428" t="s">
        <v>85</v>
      </c>
      <c r="V917" s="86">
        <v>67.099999999999994</v>
      </c>
      <c r="W917" s="85">
        <v>25.5</v>
      </c>
      <c r="X917" s="52">
        <v>1850</v>
      </c>
      <c r="Y917" s="81" t="s">
        <v>2309</v>
      </c>
      <c r="Z917" s="81" t="s">
        <v>3002</v>
      </c>
      <c r="AA917" s="369" t="str">
        <f t="shared" si="159"/>
        <v>17x8, 5x100, 38 OS</v>
      </c>
      <c r="AB917" s="83" t="s">
        <v>1627</v>
      </c>
      <c r="AC917" s="92">
        <f>_xlfn.IFNA(VLOOKUP(AB917,ACCESSORIES!F:K,6,FALSE),"N/A")</f>
        <v>33</v>
      </c>
      <c r="AD917" s="88" t="s">
        <v>1741</v>
      </c>
      <c r="AE917" s="83" t="s">
        <v>1899</v>
      </c>
      <c r="AF917" s="82" t="s">
        <v>85</v>
      </c>
      <c r="AG917" s="3" t="s">
        <v>85</v>
      </c>
      <c r="AH917" s="9" t="str">
        <f>_xlfn.IFNA(VLOOKUP(AG917,ACCESSORIES!F:K,6,FALSE),"N/A")</f>
        <v>N/A</v>
      </c>
      <c r="AI917" s="427" t="s">
        <v>265</v>
      </c>
      <c r="AJ917" s="83" t="s">
        <v>1675</v>
      </c>
      <c r="AK917" s="41">
        <f>VLOOKUP(AJ917,ACCESSORIES!F:K,6,FALSE)</f>
        <v>2.75</v>
      </c>
      <c r="AL917" s="83">
        <v>56.1</v>
      </c>
      <c r="AM917" s="83">
        <v>16</v>
      </c>
      <c r="AN917" s="83">
        <v>155</v>
      </c>
      <c r="AO917" s="26">
        <v>18</v>
      </c>
      <c r="AP917" s="26">
        <v>34</v>
      </c>
      <c r="AQ917" s="26">
        <v>41</v>
      </c>
      <c r="AR917" s="26">
        <v>45</v>
      </c>
      <c r="AS917" s="26">
        <v>208</v>
      </c>
      <c r="AT917" s="26">
        <v>203</v>
      </c>
      <c r="AU917" s="86">
        <v>67.099999999999994</v>
      </c>
      <c r="AV917" s="55">
        <v>20.399999999999999</v>
      </c>
      <c r="AW917" s="55">
        <v>20.399999999999999</v>
      </c>
      <c r="AX917" s="55">
        <v>0</v>
      </c>
      <c r="AY917" s="3" t="s">
        <v>85</v>
      </c>
      <c r="AZ917" s="104" t="str">
        <f>_xlfn.IFNA(VLOOKUP(AY917,ACCESSORIES!F:K,6,FALSE),"N/A")</f>
        <v>N/A</v>
      </c>
      <c r="BA917" s="3" t="s">
        <v>85</v>
      </c>
      <c r="BB917" s="104" t="str">
        <f>_xlfn.IFNA(VLOOKUP(BA917,ACCESSORIES!F:K,6,FALSE),"N/A")</f>
        <v>N/A</v>
      </c>
      <c r="BC917" s="79">
        <v>30.83</v>
      </c>
      <c r="BD917" s="57">
        <v>19.5</v>
      </c>
      <c r="BE917" s="57">
        <v>19.5</v>
      </c>
      <c r="BF917" s="57">
        <v>10.4</v>
      </c>
      <c r="BG917" s="83">
        <v>36</v>
      </c>
      <c r="BH917" s="403" t="s">
        <v>3551</v>
      </c>
      <c r="BI917" s="51" t="s">
        <v>4217</v>
      </c>
      <c r="BJ917" s="83" t="s">
        <v>4233</v>
      </c>
      <c r="BK917" s="83" t="s">
        <v>5888</v>
      </c>
      <c r="BL917" s="83" t="s">
        <v>5852</v>
      </c>
      <c r="BM917" s="83" t="s">
        <v>4951</v>
      </c>
      <c r="BN917" s="83" t="s">
        <v>4480</v>
      </c>
      <c r="BO917" s="83" t="s">
        <v>4235</v>
      </c>
      <c r="BP917" s="83" t="s">
        <v>5917</v>
      </c>
      <c r="BQ917" s="83"/>
      <c r="BR917" s="83"/>
      <c r="BS917" s="83"/>
      <c r="BT917" s="351" t="s">
        <v>3919</v>
      </c>
      <c r="BU917" s="363" t="s">
        <v>3920</v>
      </c>
      <c r="BV917" s="351" t="s">
        <v>3921</v>
      </c>
      <c r="BW917" s="363" t="s">
        <v>3922</v>
      </c>
      <c r="BX917" s="96" t="str">
        <f t="shared" si="151"/>
        <v>MR502 RALLY, 17x8, +38mm Offset, 5x100, 67.1mm Centerbore, Matte Black</v>
      </c>
      <c r="BY917" s="83" t="s">
        <v>4044</v>
      </c>
      <c r="BZ917" s="83" t="s">
        <v>4045</v>
      </c>
      <c r="CA917" s="83" t="str">
        <f t="shared" si="154"/>
        <v>RALLY (5XX)</v>
      </c>
    </row>
    <row r="918" spans="1:79" s="39" customFormat="1" ht="15" customHeight="1">
      <c r="A918" s="23">
        <f t="shared" si="157"/>
        <v>916</v>
      </c>
      <c r="B918" s="3" t="s">
        <v>84</v>
      </c>
      <c r="C918" s="427" t="s">
        <v>1093</v>
      </c>
      <c r="D918" s="84" t="s">
        <v>263</v>
      </c>
      <c r="E918" s="94" t="str">
        <f>CONCATENATE(LEFT(D918,5),VLOOKUP(CONCATENATE(N918,"x",O918),'PART NUMBER GUIDE'!$B$9:$C$45,2,FALSE),VLOOKUP(CONCATENATE(P918, V918), 'PART NUMBER GUIDE'!$Q$6:$R$84, 2, FALSE),VLOOKUP(Y918,'PART NUMBER GUIDE'!$J$8:$K$37,2, FALSE),IF(U918="N/A",IF(ABS(S918)&lt;10,"0"&amp;ABS(S918),ABS(S918)),CONCATENATE(LEFT(U918,1),RIGHT(U918,1))), F918, G918)</f>
        <v>MR50278051538-2</v>
      </c>
      <c r="F918" s="93">
        <v>-2</v>
      </c>
      <c r="G918" s="93"/>
      <c r="H918" s="80" t="s">
        <v>6495</v>
      </c>
      <c r="I918" s="356">
        <v>44701</v>
      </c>
      <c r="J918" s="87" t="s">
        <v>1266</v>
      </c>
      <c r="K918" s="400">
        <v>345</v>
      </c>
      <c r="L918" s="95">
        <f t="shared" si="153"/>
        <v>345</v>
      </c>
      <c r="M918" s="402"/>
      <c r="N918" s="83">
        <v>17</v>
      </c>
      <c r="O918" s="85">
        <v>8</v>
      </c>
      <c r="P918" s="105" t="str">
        <f t="shared" si="158"/>
        <v>5x100</v>
      </c>
      <c r="Q918" s="83">
        <v>5</v>
      </c>
      <c r="R918" s="83">
        <v>100</v>
      </c>
      <c r="S918" s="83">
        <v>38</v>
      </c>
      <c r="T918" s="86">
        <v>6.1</v>
      </c>
      <c r="U918" s="428" t="s">
        <v>85</v>
      </c>
      <c r="V918" s="86">
        <v>67.099999999999994</v>
      </c>
      <c r="W918" s="85">
        <v>25.5</v>
      </c>
      <c r="X918" s="52">
        <v>1850</v>
      </c>
      <c r="Y918" s="81" t="s">
        <v>2309</v>
      </c>
      <c r="Z918" s="81" t="s">
        <v>3002</v>
      </c>
      <c r="AA918" s="369" t="str">
        <f t="shared" si="159"/>
        <v>17x8, 5x100, 38 OS</v>
      </c>
      <c r="AB918" s="83" t="s">
        <v>6104</v>
      </c>
      <c r="AC918" s="92">
        <f>_xlfn.IFNA(VLOOKUP(AB918,ACCESSORIES!F:K,6,FALSE),"N/A")</f>
        <v>33</v>
      </c>
      <c r="AD918" s="89" t="s">
        <v>85</v>
      </c>
      <c r="AE918" s="83" t="s">
        <v>1899</v>
      </c>
      <c r="AF918" s="82" t="s">
        <v>85</v>
      </c>
      <c r="AG918" s="3" t="s">
        <v>85</v>
      </c>
      <c r="AH918" s="9" t="str">
        <f>_xlfn.IFNA(VLOOKUP(AG918,ACCESSORIES!F:K,6,FALSE),"N/A")</f>
        <v>N/A</v>
      </c>
      <c r="AI918" s="427" t="s">
        <v>265</v>
      </c>
      <c r="AJ918" s="83" t="s">
        <v>1675</v>
      </c>
      <c r="AK918" s="41">
        <f>VLOOKUP(AJ918,ACCESSORIES!F:K,6,FALSE)</f>
        <v>2.75</v>
      </c>
      <c r="AL918" s="83">
        <v>56.1</v>
      </c>
      <c r="AM918" s="83">
        <v>16</v>
      </c>
      <c r="AN918" s="83">
        <v>155</v>
      </c>
      <c r="AO918" s="26">
        <v>18</v>
      </c>
      <c r="AP918" s="26">
        <v>34</v>
      </c>
      <c r="AQ918" s="26">
        <v>41</v>
      </c>
      <c r="AR918" s="26">
        <v>45</v>
      </c>
      <c r="AS918" s="26">
        <v>208</v>
      </c>
      <c r="AT918" s="26">
        <v>203</v>
      </c>
      <c r="AU918" s="86">
        <v>67.099999999999994</v>
      </c>
      <c r="AV918" s="55">
        <v>35</v>
      </c>
      <c r="AW918" s="55">
        <v>35</v>
      </c>
      <c r="AX918" s="55">
        <v>0</v>
      </c>
      <c r="AY918" s="3" t="s">
        <v>85</v>
      </c>
      <c r="AZ918" s="104" t="str">
        <f>_xlfn.IFNA(VLOOKUP(AY918,ACCESSORIES!F:K,6,FALSE),"N/A")</f>
        <v>N/A</v>
      </c>
      <c r="BA918" s="3" t="s">
        <v>85</v>
      </c>
      <c r="BB918" s="104" t="str">
        <f>_xlfn.IFNA(VLOOKUP(BA918,ACCESSORIES!F:K,6,FALSE),"N/A")</f>
        <v>N/A</v>
      </c>
      <c r="BC918" s="79">
        <v>30.83</v>
      </c>
      <c r="BD918" s="57">
        <v>19.5</v>
      </c>
      <c r="BE918" s="57">
        <v>19.5</v>
      </c>
      <c r="BF918" s="57">
        <v>10.4</v>
      </c>
      <c r="BG918" s="83">
        <v>36</v>
      </c>
      <c r="BH918" s="403" t="s">
        <v>3551</v>
      </c>
      <c r="BI918" s="51" t="s">
        <v>4217</v>
      </c>
      <c r="BJ918" s="83" t="s">
        <v>4233</v>
      </c>
      <c r="BK918" s="83" t="s">
        <v>5888</v>
      </c>
      <c r="BL918" s="83" t="s">
        <v>5852</v>
      </c>
      <c r="BM918" s="83" t="s">
        <v>4951</v>
      </c>
      <c r="BN918" s="83" t="s">
        <v>4480</v>
      </c>
      <c r="BO918" s="83" t="s">
        <v>4235</v>
      </c>
      <c r="BP918" s="83" t="s">
        <v>5917</v>
      </c>
      <c r="BQ918" s="83"/>
      <c r="BR918" s="83"/>
      <c r="BS918" s="83"/>
      <c r="BT918" s="351"/>
      <c r="BU918" s="363"/>
      <c r="BV918" s="351"/>
      <c r="BW918" s="363"/>
      <c r="BX918" s="96" t="str">
        <f t="shared" si="151"/>
        <v>MR502 RALLY, 17x8, +38mm Offset, 5x100, 67.1mm Centerbore, Matte Black</v>
      </c>
      <c r="BY918" s="83" t="s">
        <v>4044</v>
      </c>
      <c r="BZ918" s="83" t="s">
        <v>4045</v>
      </c>
      <c r="CA918" s="83" t="str">
        <f t="shared" si="154"/>
        <v>RALLY (5XX)</v>
      </c>
    </row>
    <row r="919" spans="1:79" s="39" customFormat="1" ht="15" customHeight="1">
      <c r="A919" s="23">
        <f t="shared" si="157"/>
        <v>917</v>
      </c>
      <c r="B919" s="3" t="s">
        <v>84</v>
      </c>
      <c r="C919" s="427" t="s">
        <v>1093</v>
      </c>
      <c r="D919" s="84" t="s">
        <v>263</v>
      </c>
      <c r="E919" s="94" t="str">
        <f>CONCATENATE(LEFT(D919,5),VLOOKUP(CONCATENATE(N919,"x",O919),'PART NUMBER GUIDE'!$B$9:$C$45,2,FALSE),VLOOKUP(CONCATENATE(P919, V919), 'PART NUMBER GUIDE'!$Q$6:$R$84, 2, FALSE),VLOOKUP(Y919,'PART NUMBER GUIDE'!$J$8:$K$37,2, FALSE),IF(U919="N/A",IF(ABS(S919)&lt;10,"0"&amp;ABS(S919),ABS(S919)),CONCATENATE(LEFT(U919,1),RIGHT(U919,1))), F919, G919)</f>
        <v>MR50278012838</v>
      </c>
      <c r="F919" s="93"/>
      <c r="G919" s="93"/>
      <c r="H919" s="80" t="s">
        <v>903</v>
      </c>
      <c r="I919" s="356">
        <v>41640</v>
      </c>
      <c r="J919" s="87" t="s">
        <v>1265</v>
      </c>
      <c r="K919" s="400">
        <v>345</v>
      </c>
      <c r="L919" s="95">
        <f t="shared" si="153"/>
        <v>345</v>
      </c>
      <c r="M919" s="402"/>
      <c r="N919" s="83">
        <v>17</v>
      </c>
      <c r="O919" s="85">
        <v>8</v>
      </c>
      <c r="P919" s="105" t="str">
        <f t="shared" si="158"/>
        <v>5x4.5</v>
      </c>
      <c r="Q919" s="83">
        <v>5</v>
      </c>
      <c r="R919" s="83">
        <v>4.5</v>
      </c>
      <c r="S919" s="83">
        <v>38</v>
      </c>
      <c r="T919" s="86">
        <v>6.1</v>
      </c>
      <c r="U919" s="428" t="s">
        <v>85</v>
      </c>
      <c r="V919" s="86">
        <v>67.099999999999994</v>
      </c>
      <c r="W919" s="85">
        <v>24.88</v>
      </c>
      <c r="X919" s="52">
        <v>1850</v>
      </c>
      <c r="Y919" s="91" t="s">
        <v>2237</v>
      </c>
      <c r="Z919" s="80" t="s">
        <v>3007</v>
      </c>
      <c r="AA919" s="369" t="str">
        <f t="shared" si="159"/>
        <v>17x8, 5x4.5, 38 OS</v>
      </c>
      <c r="AB919" s="83" t="s">
        <v>1627</v>
      </c>
      <c r="AC919" s="92">
        <f>_xlfn.IFNA(VLOOKUP(AB919,ACCESSORIES!F:K,6,FALSE),"N/A")</f>
        <v>33</v>
      </c>
      <c r="AD919" s="88" t="s">
        <v>1741</v>
      </c>
      <c r="AE919" s="83" t="s">
        <v>1899</v>
      </c>
      <c r="AF919" s="82" t="s">
        <v>85</v>
      </c>
      <c r="AG919" s="3" t="s">
        <v>85</v>
      </c>
      <c r="AH919" s="9" t="str">
        <f>_xlfn.IFNA(VLOOKUP(AG919,ACCESSORIES!F:K,6,FALSE),"N/A")</f>
        <v>N/A</v>
      </c>
      <c r="AI919" s="427" t="s">
        <v>265</v>
      </c>
      <c r="AJ919" s="83" t="s">
        <v>1675</v>
      </c>
      <c r="AK919" s="41">
        <f>VLOOKUP(AJ919,ACCESSORIES!F:K,6,FALSE)</f>
        <v>2.75</v>
      </c>
      <c r="AL919" s="83">
        <v>56.1</v>
      </c>
      <c r="AM919" s="83">
        <v>16</v>
      </c>
      <c r="AN919" s="83">
        <v>155</v>
      </c>
      <c r="AO919" s="26">
        <v>18</v>
      </c>
      <c r="AP919" s="26">
        <v>34</v>
      </c>
      <c r="AQ919" s="26">
        <v>41</v>
      </c>
      <c r="AR919" s="26">
        <v>45</v>
      </c>
      <c r="AS919" s="26">
        <v>208</v>
      </c>
      <c r="AT919" s="26">
        <v>203</v>
      </c>
      <c r="AU919" s="86">
        <v>67.099999999999994</v>
      </c>
      <c r="AV919" s="55">
        <v>20.399999999999999</v>
      </c>
      <c r="AW919" s="55">
        <v>20.399999999999999</v>
      </c>
      <c r="AX919" s="55">
        <v>0</v>
      </c>
      <c r="AY919" s="3" t="s">
        <v>85</v>
      </c>
      <c r="AZ919" s="104" t="str">
        <f>_xlfn.IFNA(VLOOKUP(AY919,ACCESSORIES!F:K,6,FALSE),"N/A")</f>
        <v>N/A</v>
      </c>
      <c r="BA919" s="3" t="s">
        <v>85</v>
      </c>
      <c r="BB919" s="104" t="str">
        <f>_xlfn.IFNA(VLOOKUP(BA919,ACCESSORIES!F:K,6,FALSE),"N/A")</f>
        <v>N/A</v>
      </c>
      <c r="BC919" s="79">
        <v>29.06</v>
      </c>
      <c r="BD919" s="57">
        <v>19.5</v>
      </c>
      <c r="BE919" s="57">
        <v>19.5</v>
      </c>
      <c r="BF919" s="57">
        <v>10.4</v>
      </c>
      <c r="BG919" s="83">
        <v>36</v>
      </c>
      <c r="BH919" s="403" t="s">
        <v>3551</v>
      </c>
      <c r="BI919" s="51" t="s">
        <v>4217</v>
      </c>
      <c r="BJ919" s="83" t="s">
        <v>4233</v>
      </c>
      <c r="BK919" s="83" t="s">
        <v>5888</v>
      </c>
      <c r="BL919" s="83" t="s">
        <v>5852</v>
      </c>
      <c r="BM919" s="83" t="s">
        <v>4951</v>
      </c>
      <c r="BN919" s="83" t="s">
        <v>4480</v>
      </c>
      <c r="BO919" s="83" t="s">
        <v>4235</v>
      </c>
      <c r="BP919" s="83" t="s">
        <v>5917</v>
      </c>
      <c r="BQ919" s="83"/>
      <c r="BR919" s="83"/>
      <c r="BS919" s="83"/>
      <c r="BT919" s="351" t="s">
        <v>3923</v>
      </c>
      <c r="BU919" s="363" t="s">
        <v>3924</v>
      </c>
      <c r="BV919" s="351" t="s">
        <v>3925</v>
      </c>
      <c r="BW919" s="363" t="s">
        <v>3926</v>
      </c>
      <c r="BX919" s="96" t="str">
        <f t="shared" si="151"/>
        <v>MR502 RALLY, 17x8, +38mm Offset, 5x4.5, 67.1mm Centerbore, Titanium</v>
      </c>
      <c r="BY919" s="83" t="s">
        <v>4044</v>
      </c>
      <c r="BZ919" s="83" t="s">
        <v>4045</v>
      </c>
      <c r="CA919" s="83" t="str">
        <f t="shared" si="154"/>
        <v>RALLY (5XX)</v>
      </c>
    </row>
    <row r="920" spans="1:79" s="39" customFormat="1" ht="15" customHeight="1">
      <c r="A920" s="23">
        <f t="shared" si="157"/>
        <v>918</v>
      </c>
      <c r="B920" s="3" t="s">
        <v>84</v>
      </c>
      <c r="C920" s="427" t="s">
        <v>1093</v>
      </c>
      <c r="D920" s="84" t="s">
        <v>263</v>
      </c>
      <c r="E920" s="94" t="str">
        <f>CONCATENATE(LEFT(D920,5),VLOOKUP(CONCATENATE(N920,"x",O920),'PART NUMBER GUIDE'!$B$9:$C$45,2,FALSE),VLOOKUP(CONCATENATE(P920, V920), 'PART NUMBER GUIDE'!$Q$6:$R$84, 2, FALSE),VLOOKUP(Y920,'PART NUMBER GUIDE'!$J$8:$K$37,2, FALSE),IF(U920="N/A",IF(ABS(S920)&lt;10,"0"&amp;ABS(S920),ABS(S920)),CONCATENATE(LEFT(U920,1),RIGHT(U920,1))), F920, G920)</f>
        <v>MR50278012838-2</v>
      </c>
      <c r="F920" s="93">
        <v>-2</v>
      </c>
      <c r="G920" s="93"/>
      <c r="H920" s="80" t="s">
        <v>6496</v>
      </c>
      <c r="I920" s="356">
        <v>44701</v>
      </c>
      <c r="J920" s="87" t="s">
        <v>1266</v>
      </c>
      <c r="K920" s="400">
        <v>345</v>
      </c>
      <c r="L920" s="95">
        <f t="shared" si="153"/>
        <v>345</v>
      </c>
      <c r="M920" s="402"/>
      <c r="N920" s="83">
        <v>17</v>
      </c>
      <c r="O920" s="85">
        <v>8</v>
      </c>
      <c r="P920" s="105" t="str">
        <f t="shared" si="158"/>
        <v>5x4.5</v>
      </c>
      <c r="Q920" s="83">
        <v>5</v>
      </c>
      <c r="R920" s="83">
        <v>4.5</v>
      </c>
      <c r="S920" s="83">
        <v>38</v>
      </c>
      <c r="T920" s="86">
        <v>6.1</v>
      </c>
      <c r="U920" s="428" t="s">
        <v>85</v>
      </c>
      <c r="V920" s="86">
        <v>67.099999999999994</v>
      </c>
      <c r="W920" s="85">
        <v>24.88</v>
      </c>
      <c r="X920" s="52">
        <v>1850</v>
      </c>
      <c r="Y920" s="91" t="s">
        <v>2237</v>
      </c>
      <c r="Z920" s="80" t="s">
        <v>3007</v>
      </c>
      <c r="AA920" s="369" t="str">
        <f t="shared" si="159"/>
        <v>17x8, 5x4.5, 38 OS</v>
      </c>
      <c r="AB920" s="83" t="s">
        <v>6104</v>
      </c>
      <c r="AC920" s="92">
        <f>_xlfn.IFNA(VLOOKUP(AB920,ACCESSORIES!F:K,6,FALSE),"N/A")</f>
        <v>33</v>
      </c>
      <c r="AD920" s="89" t="s">
        <v>85</v>
      </c>
      <c r="AE920" s="83" t="s">
        <v>1899</v>
      </c>
      <c r="AF920" s="82" t="s">
        <v>85</v>
      </c>
      <c r="AG920" s="3" t="s">
        <v>85</v>
      </c>
      <c r="AH920" s="9" t="str">
        <f>_xlfn.IFNA(VLOOKUP(AG920,ACCESSORIES!F:K,6,FALSE),"N/A")</f>
        <v>N/A</v>
      </c>
      <c r="AI920" s="427" t="s">
        <v>265</v>
      </c>
      <c r="AJ920" s="83" t="s">
        <v>1675</v>
      </c>
      <c r="AK920" s="41">
        <f>VLOOKUP(AJ920,ACCESSORIES!F:K,6,FALSE)</f>
        <v>2.75</v>
      </c>
      <c r="AL920" s="83">
        <v>56.1</v>
      </c>
      <c r="AM920" s="83">
        <v>16</v>
      </c>
      <c r="AN920" s="83">
        <v>155</v>
      </c>
      <c r="AO920" s="26">
        <v>18</v>
      </c>
      <c r="AP920" s="26">
        <v>34</v>
      </c>
      <c r="AQ920" s="26">
        <v>41</v>
      </c>
      <c r="AR920" s="26">
        <v>45</v>
      </c>
      <c r="AS920" s="26">
        <v>208</v>
      </c>
      <c r="AT920" s="26">
        <v>203</v>
      </c>
      <c r="AU920" s="86">
        <v>67.099999999999994</v>
      </c>
      <c r="AV920" s="55">
        <v>35</v>
      </c>
      <c r="AW920" s="55">
        <v>35</v>
      </c>
      <c r="AX920" s="55">
        <v>0</v>
      </c>
      <c r="AY920" s="3" t="s">
        <v>85</v>
      </c>
      <c r="AZ920" s="104" t="str">
        <f>_xlfn.IFNA(VLOOKUP(AY920,ACCESSORIES!F:K,6,FALSE),"N/A")</f>
        <v>N/A</v>
      </c>
      <c r="BA920" s="3" t="s">
        <v>85</v>
      </c>
      <c r="BB920" s="104" t="str">
        <f>_xlfn.IFNA(VLOOKUP(BA920,ACCESSORIES!F:K,6,FALSE),"N/A")</f>
        <v>N/A</v>
      </c>
      <c r="BC920" s="79">
        <v>29.06</v>
      </c>
      <c r="BD920" s="57">
        <v>19.5</v>
      </c>
      <c r="BE920" s="57">
        <v>19.5</v>
      </c>
      <c r="BF920" s="57">
        <v>10.4</v>
      </c>
      <c r="BG920" s="83">
        <v>36</v>
      </c>
      <c r="BH920" s="403" t="s">
        <v>3551</v>
      </c>
      <c r="BI920" s="51" t="s">
        <v>4217</v>
      </c>
      <c r="BJ920" s="83" t="s">
        <v>4233</v>
      </c>
      <c r="BK920" s="83" t="s">
        <v>5888</v>
      </c>
      <c r="BL920" s="83" t="s">
        <v>5852</v>
      </c>
      <c r="BM920" s="83" t="s">
        <v>4951</v>
      </c>
      <c r="BN920" s="83" t="s">
        <v>4480</v>
      </c>
      <c r="BO920" s="83" t="s">
        <v>4235</v>
      </c>
      <c r="BP920" s="83" t="s">
        <v>5917</v>
      </c>
      <c r="BQ920" s="83"/>
      <c r="BR920" s="83"/>
      <c r="BS920" s="83"/>
      <c r="BT920" s="351"/>
      <c r="BU920" s="363"/>
      <c r="BV920" s="351"/>
      <c r="BW920" s="363"/>
      <c r="BX920" s="96" t="str">
        <f t="shared" si="151"/>
        <v>MR502 RALLY, 17x8, +38mm Offset, 5x4.5, 67.1mm Centerbore, Titanium</v>
      </c>
      <c r="BY920" s="83" t="s">
        <v>4044</v>
      </c>
      <c r="BZ920" s="83" t="s">
        <v>4045</v>
      </c>
      <c r="CA920" s="83" t="str">
        <f t="shared" si="154"/>
        <v>RALLY (5XX)</v>
      </c>
    </row>
    <row r="921" spans="1:79" s="39" customFormat="1" ht="15" customHeight="1">
      <c r="A921" s="23">
        <f t="shared" si="157"/>
        <v>919</v>
      </c>
      <c r="B921" s="3" t="s">
        <v>84</v>
      </c>
      <c r="C921" s="427" t="s">
        <v>1093</v>
      </c>
      <c r="D921" s="84" t="s">
        <v>263</v>
      </c>
      <c r="E921" s="94" t="str">
        <f>CONCATENATE(LEFT(D921,5),VLOOKUP(CONCATENATE(N921,"x",O921),'PART NUMBER GUIDE'!$B$9:$C$45,2,FALSE),VLOOKUP(CONCATENATE(P921, V921), 'PART NUMBER GUIDE'!$Q$6:$R$84, 2, FALSE),VLOOKUP(Y921,'PART NUMBER GUIDE'!$J$8:$K$37,2, FALSE),IF(U921="N/A",IF(ABS(S921)&lt;10,"0"&amp;ABS(S921),ABS(S921)),CONCATENATE(LEFT(U921,1),RIGHT(U921,1))), F921, G921)</f>
        <v>MR50278012938</v>
      </c>
      <c r="F921" s="93"/>
      <c r="G921" s="93"/>
      <c r="H921" s="80" t="s">
        <v>904</v>
      </c>
      <c r="I921" s="356">
        <v>41640</v>
      </c>
      <c r="J921" s="87" t="s">
        <v>1265</v>
      </c>
      <c r="K921" s="400">
        <v>345</v>
      </c>
      <c r="L921" s="95">
        <f t="shared" si="153"/>
        <v>345</v>
      </c>
      <c r="M921" s="402"/>
      <c r="N921" s="83">
        <v>17</v>
      </c>
      <c r="O921" s="85">
        <v>8</v>
      </c>
      <c r="P921" s="105" t="str">
        <f t="shared" si="158"/>
        <v>5x4.5</v>
      </c>
      <c r="Q921" s="83">
        <v>5</v>
      </c>
      <c r="R921" s="83">
        <v>4.5</v>
      </c>
      <c r="S921" s="83">
        <v>38</v>
      </c>
      <c r="T921" s="86">
        <v>6.1</v>
      </c>
      <c r="U921" s="428" t="s">
        <v>85</v>
      </c>
      <c r="V921" s="86">
        <v>67.099999999999994</v>
      </c>
      <c r="W921" s="85">
        <v>25.46</v>
      </c>
      <c r="X921" s="52">
        <v>1850</v>
      </c>
      <c r="Y921" s="81" t="s">
        <v>2312</v>
      </c>
      <c r="Z921" s="80" t="s">
        <v>3003</v>
      </c>
      <c r="AA921" s="369" t="str">
        <f t="shared" si="159"/>
        <v>17x8, 5x4.5, 38 OS</v>
      </c>
      <c r="AB921" s="83" t="s">
        <v>1627</v>
      </c>
      <c r="AC921" s="92">
        <f>_xlfn.IFNA(VLOOKUP(AB921,ACCESSORIES!F:K,6,FALSE),"N/A")</f>
        <v>33</v>
      </c>
      <c r="AD921" s="88" t="s">
        <v>1741</v>
      </c>
      <c r="AE921" s="83" t="s">
        <v>1899</v>
      </c>
      <c r="AF921" s="82" t="s">
        <v>85</v>
      </c>
      <c r="AG921" s="3" t="s">
        <v>85</v>
      </c>
      <c r="AH921" s="9" t="str">
        <f>_xlfn.IFNA(VLOOKUP(AG921,ACCESSORIES!F:K,6,FALSE),"N/A")</f>
        <v>N/A</v>
      </c>
      <c r="AI921" s="427" t="s">
        <v>265</v>
      </c>
      <c r="AJ921" s="83" t="s">
        <v>1675</v>
      </c>
      <c r="AK921" s="41">
        <f>VLOOKUP(AJ921,ACCESSORIES!F:K,6,FALSE)</f>
        <v>2.75</v>
      </c>
      <c r="AL921" s="83">
        <v>56.1</v>
      </c>
      <c r="AM921" s="83">
        <v>16</v>
      </c>
      <c r="AN921" s="83">
        <v>155</v>
      </c>
      <c r="AO921" s="26">
        <v>18</v>
      </c>
      <c r="AP921" s="26">
        <v>34</v>
      </c>
      <c r="AQ921" s="26">
        <v>41</v>
      </c>
      <c r="AR921" s="26">
        <v>45</v>
      </c>
      <c r="AS921" s="26">
        <v>208</v>
      </c>
      <c r="AT921" s="26">
        <v>203</v>
      </c>
      <c r="AU921" s="86">
        <v>67.099999999999994</v>
      </c>
      <c r="AV921" s="55">
        <v>20.399999999999999</v>
      </c>
      <c r="AW921" s="55">
        <v>20.399999999999999</v>
      </c>
      <c r="AX921" s="55">
        <v>0</v>
      </c>
      <c r="AY921" s="3" t="s">
        <v>85</v>
      </c>
      <c r="AZ921" s="104" t="str">
        <f>_xlfn.IFNA(VLOOKUP(AY921,ACCESSORIES!F:K,6,FALSE),"N/A")</f>
        <v>N/A</v>
      </c>
      <c r="BA921" s="3" t="s">
        <v>85</v>
      </c>
      <c r="BB921" s="104" t="str">
        <f>_xlfn.IFNA(VLOOKUP(BA921,ACCESSORIES!F:K,6,FALSE),"N/A")</f>
        <v>N/A</v>
      </c>
      <c r="BC921" s="79">
        <v>29.87</v>
      </c>
      <c r="BD921" s="57">
        <v>19.5</v>
      </c>
      <c r="BE921" s="57">
        <v>19.5</v>
      </c>
      <c r="BF921" s="57">
        <v>10.4</v>
      </c>
      <c r="BG921" s="83">
        <v>36</v>
      </c>
      <c r="BH921" s="403" t="s">
        <v>3551</v>
      </c>
      <c r="BI921" s="51" t="s">
        <v>4217</v>
      </c>
      <c r="BJ921" s="83" t="s">
        <v>4233</v>
      </c>
      <c r="BK921" s="83" t="s">
        <v>5888</v>
      </c>
      <c r="BL921" s="83" t="s">
        <v>5852</v>
      </c>
      <c r="BM921" s="83" t="s">
        <v>4951</v>
      </c>
      <c r="BN921" s="83" t="s">
        <v>4480</v>
      </c>
      <c r="BO921" s="83" t="s">
        <v>4235</v>
      </c>
      <c r="BP921" s="83" t="s">
        <v>5917</v>
      </c>
      <c r="BQ921" s="83"/>
      <c r="BR921" s="83"/>
      <c r="BS921" s="83"/>
      <c r="BT921" s="351" t="s">
        <v>3927</v>
      </c>
      <c r="BU921" s="363" t="s">
        <v>3928</v>
      </c>
      <c r="BV921" s="351" t="s">
        <v>3929</v>
      </c>
      <c r="BW921" s="363" t="s">
        <v>3930</v>
      </c>
      <c r="BX921" s="96" t="str">
        <f t="shared" si="151"/>
        <v>MR502 RALLY, 17x8, +38mm Offset, 5x4.5, 67.1mm Centerbore, Method Bronze</v>
      </c>
      <c r="BY921" s="83" t="s">
        <v>4044</v>
      </c>
      <c r="BZ921" s="83" t="s">
        <v>4045</v>
      </c>
      <c r="CA921" s="83" t="str">
        <f t="shared" si="154"/>
        <v>RALLY (5XX)</v>
      </c>
    </row>
    <row r="922" spans="1:79" s="39" customFormat="1" ht="15" customHeight="1">
      <c r="A922" s="23">
        <f t="shared" si="157"/>
        <v>920</v>
      </c>
      <c r="B922" s="3" t="s">
        <v>84</v>
      </c>
      <c r="C922" s="427" t="s">
        <v>1093</v>
      </c>
      <c r="D922" s="84" t="s">
        <v>263</v>
      </c>
      <c r="E922" s="94" t="str">
        <f>CONCATENATE(LEFT(D922,5),VLOOKUP(CONCATENATE(N922,"x",O922),'PART NUMBER GUIDE'!$B$9:$C$45,2,FALSE),VLOOKUP(CONCATENATE(P922, V922), 'PART NUMBER GUIDE'!$Q$6:$R$84, 2, FALSE),VLOOKUP(Y922,'PART NUMBER GUIDE'!$J$8:$K$37,2, FALSE),IF(U922="N/A",IF(ABS(S922)&lt;10,"0"&amp;ABS(S922),ABS(S922)),CONCATENATE(LEFT(U922,1),RIGHT(U922,1))), F922, G922)</f>
        <v>MR50278012938-2</v>
      </c>
      <c r="F922" s="93">
        <v>-2</v>
      </c>
      <c r="G922" s="93"/>
      <c r="H922" s="80" t="s">
        <v>6497</v>
      </c>
      <c r="I922" s="356">
        <v>44701</v>
      </c>
      <c r="J922" s="87" t="s">
        <v>1266</v>
      </c>
      <c r="K922" s="400">
        <v>345</v>
      </c>
      <c r="L922" s="95">
        <f t="shared" si="153"/>
        <v>345</v>
      </c>
      <c r="M922" s="402"/>
      <c r="N922" s="83">
        <v>17</v>
      </c>
      <c r="O922" s="85">
        <v>8</v>
      </c>
      <c r="P922" s="105" t="str">
        <f t="shared" si="158"/>
        <v>5x4.5</v>
      </c>
      <c r="Q922" s="83">
        <v>5</v>
      </c>
      <c r="R922" s="83">
        <v>4.5</v>
      </c>
      <c r="S922" s="83">
        <v>38</v>
      </c>
      <c r="T922" s="86">
        <v>6.1</v>
      </c>
      <c r="U922" s="428" t="s">
        <v>85</v>
      </c>
      <c r="V922" s="86">
        <v>67.099999999999994</v>
      </c>
      <c r="W922" s="85">
        <v>24.62</v>
      </c>
      <c r="X922" s="52">
        <v>1850</v>
      </c>
      <c r="Y922" s="81" t="s">
        <v>2312</v>
      </c>
      <c r="Z922" s="80" t="s">
        <v>3003</v>
      </c>
      <c r="AA922" s="369" t="str">
        <f t="shared" si="159"/>
        <v>17x8, 5x4.5, 38 OS</v>
      </c>
      <c r="AB922" s="83" t="s">
        <v>6104</v>
      </c>
      <c r="AC922" s="92">
        <f>_xlfn.IFNA(VLOOKUP(AB922,ACCESSORIES!F:K,6,FALSE),"N/A")</f>
        <v>33</v>
      </c>
      <c r="AD922" s="89" t="s">
        <v>85</v>
      </c>
      <c r="AE922" s="83" t="s">
        <v>1899</v>
      </c>
      <c r="AF922" s="82" t="s">
        <v>85</v>
      </c>
      <c r="AG922" s="3" t="s">
        <v>85</v>
      </c>
      <c r="AH922" s="9" t="str">
        <f>_xlfn.IFNA(VLOOKUP(AG922,ACCESSORIES!F:K,6,FALSE),"N/A")</f>
        <v>N/A</v>
      </c>
      <c r="AI922" s="427" t="s">
        <v>265</v>
      </c>
      <c r="AJ922" s="83" t="s">
        <v>1675</v>
      </c>
      <c r="AK922" s="41">
        <f>VLOOKUP(AJ922,ACCESSORIES!F:K,6,FALSE)</f>
        <v>2.75</v>
      </c>
      <c r="AL922" s="83">
        <v>56.1</v>
      </c>
      <c r="AM922" s="83">
        <v>16</v>
      </c>
      <c r="AN922" s="83">
        <v>155</v>
      </c>
      <c r="AO922" s="26">
        <v>18</v>
      </c>
      <c r="AP922" s="26">
        <v>34</v>
      </c>
      <c r="AQ922" s="26">
        <v>41</v>
      </c>
      <c r="AR922" s="26">
        <v>45</v>
      </c>
      <c r="AS922" s="26">
        <v>208</v>
      </c>
      <c r="AT922" s="26">
        <v>203</v>
      </c>
      <c r="AU922" s="86">
        <v>67.099999999999994</v>
      </c>
      <c r="AV922" s="55">
        <v>35</v>
      </c>
      <c r="AW922" s="55">
        <v>35</v>
      </c>
      <c r="AX922" s="55">
        <v>0</v>
      </c>
      <c r="AY922" s="3" t="s">
        <v>85</v>
      </c>
      <c r="AZ922" s="104" t="str">
        <f>_xlfn.IFNA(VLOOKUP(AY922,ACCESSORIES!F:K,6,FALSE),"N/A")</f>
        <v>N/A</v>
      </c>
      <c r="BA922" s="3" t="s">
        <v>85</v>
      </c>
      <c r="BB922" s="104" t="str">
        <f>_xlfn.IFNA(VLOOKUP(BA922,ACCESSORIES!F:K,6,FALSE),"N/A")</f>
        <v>N/A</v>
      </c>
      <c r="BC922" s="79">
        <v>28.81</v>
      </c>
      <c r="BD922" s="57">
        <v>19.5</v>
      </c>
      <c r="BE922" s="57">
        <v>19.5</v>
      </c>
      <c r="BF922" s="57">
        <v>10.4</v>
      </c>
      <c r="BG922" s="83">
        <v>36</v>
      </c>
      <c r="BH922" s="403" t="s">
        <v>3551</v>
      </c>
      <c r="BI922" s="51" t="s">
        <v>4217</v>
      </c>
      <c r="BJ922" s="83" t="s">
        <v>4233</v>
      </c>
      <c r="BK922" s="83" t="s">
        <v>5888</v>
      </c>
      <c r="BL922" s="83" t="s">
        <v>5852</v>
      </c>
      <c r="BM922" s="83" t="s">
        <v>4951</v>
      </c>
      <c r="BN922" s="83" t="s">
        <v>4480</v>
      </c>
      <c r="BO922" s="83" t="s">
        <v>4235</v>
      </c>
      <c r="BP922" s="83" t="s">
        <v>5917</v>
      </c>
      <c r="BQ922" s="83"/>
      <c r="BR922" s="83"/>
      <c r="BS922" s="83"/>
      <c r="BT922" s="351"/>
      <c r="BU922" s="363"/>
      <c r="BV922" s="351"/>
      <c r="BW922" s="363"/>
      <c r="BX922" s="96" t="str">
        <f t="shared" si="151"/>
        <v>MR502 RALLY, 17x8, +38mm Offset, 5x4.5, 67.1mm Centerbore, Method Bronze</v>
      </c>
      <c r="BY922" s="83" t="s">
        <v>4044</v>
      </c>
      <c r="BZ922" s="83" t="s">
        <v>4045</v>
      </c>
      <c r="CA922" s="83" t="str">
        <f t="shared" si="154"/>
        <v>RALLY (5XX)</v>
      </c>
    </row>
    <row r="923" spans="1:79" s="39" customFormat="1" ht="15" customHeight="1">
      <c r="A923" s="23">
        <f t="shared" si="157"/>
        <v>921</v>
      </c>
      <c r="B923" s="3" t="s">
        <v>84</v>
      </c>
      <c r="C923" s="427" t="s">
        <v>1093</v>
      </c>
      <c r="D923" s="84" t="s">
        <v>263</v>
      </c>
      <c r="E923" s="94" t="str">
        <f>CONCATENATE(LEFT(D923,5),VLOOKUP(CONCATENATE(N923,"x",O923),'PART NUMBER GUIDE'!$B$9:$C$45,2,FALSE),VLOOKUP(CONCATENATE(P923, V923), 'PART NUMBER GUIDE'!$Q$6:$R$84, 2, FALSE),VLOOKUP(Y923,'PART NUMBER GUIDE'!$J$8:$K$37,2, FALSE),IF(U923="N/A",IF(ABS(S923)&lt;10,"0"&amp;ABS(S923),ABS(S923)),CONCATENATE(LEFT(U923,1),RIGHT(U923,1))), F923, G923)</f>
        <v>MR50278012138</v>
      </c>
      <c r="F923" s="93"/>
      <c r="G923" s="93"/>
      <c r="H923" s="80" t="s">
        <v>4754</v>
      </c>
      <c r="I923" s="357">
        <v>44067</v>
      </c>
      <c r="J923" s="87" t="s">
        <v>1265</v>
      </c>
      <c r="K923" s="400">
        <v>345</v>
      </c>
      <c r="L923" s="95">
        <f t="shared" si="153"/>
        <v>345</v>
      </c>
      <c r="M923" s="402"/>
      <c r="N923" s="83">
        <v>17</v>
      </c>
      <c r="O923" s="85">
        <v>8</v>
      </c>
      <c r="P923" s="105" t="str">
        <f t="shared" si="158"/>
        <v>5x4.5</v>
      </c>
      <c r="Q923" s="83">
        <v>5</v>
      </c>
      <c r="R923" s="83">
        <v>4.5</v>
      </c>
      <c r="S923" s="83">
        <v>38</v>
      </c>
      <c r="T923" s="86">
        <v>6.1</v>
      </c>
      <c r="U923" s="428" t="s">
        <v>85</v>
      </c>
      <c r="V923" s="86">
        <v>67.099999999999994</v>
      </c>
      <c r="W923" s="85">
        <v>24.95</v>
      </c>
      <c r="X923" s="52">
        <v>1850</v>
      </c>
      <c r="Y923" s="81" t="s">
        <v>2313</v>
      </c>
      <c r="Z923" s="80" t="s">
        <v>3004</v>
      </c>
      <c r="AA923" s="369" t="str">
        <f t="shared" si="159"/>
        <v>17x8, 5x4.5, 38 OS</v>
      </c>
      <c r="AB923" s="83" t="s">
        <v>1627</v>
      </c>
      <c r="AC923" s="92">
        <f>_xlfn.IFNA(VLOOKUP(AB923,ACCESSORIES!F:K,6,FALSE),"N/A")</f>
        <v>33</v>
      </c>
      <c r="AD923" s="88" t="s">
        <v>1741</v>
      </c>
      <c r="AE923" s="83" t="s">
        <v>1899</v>
      </c>
      <c r="AF923" s="82" t="s">
        <v>85</v>
      </c>
      <c r="AG923" s="3" t="s">
        <v>85</v>
      </c>
      <c r="AH923" s="9" t="str">
        <f>_xlfn.IFNA(VLOOKUP(AG923,ACCESSORIES!F:K,6,FALSE),"N/A")</f>
        <v>N/A</v>
      </c>
      <c r="AI923" s="427" t="s">
        <v>265</v>
      </c>
      <c r="AJ923" s="83" t="s">
        <v>1675</v>
      </c>
      <c r="AK923" s="41">
        <f>VLOOKUP(AJ923,ACCESSORIES!F:K,6,FALSE)</f>
        <v>2.75</v>
      </c>
      <c r="AL923" s="83">
        <v>56.1</v>
      </c>
      <c r="AM923" s="83">
        <v>16</v>
      </c>
      <c r="AN923" s="83">
        <v>155</v>
      </c>
      <c r="AO923" s="26">
        <v>18</v>
      </c>
      <c r="AP923" s="26">
        <v>34</v>
      </c>
      <c r="AQ923" s="26">
        <v>41</v>
      </c>
      <c r="AR923" s="26">
        <v>45</v>
      </c>
      <c r="AS923" s="26">
        <v>208</v>
      </c>
      <c r="AT923" s="26">
        <v>203</v>
      </c>
      <c r="AU923" s="86">
        <v>67.099999999999994</v>
      </c>
      <c r="AV923" s="55">
        <v>20.399999999999999</v>
      </c>
      <c r="AW923" s="55">
        <v>20.399999999999999</v>
      </c>
      <c r="AX923" s="55">
        <v>0</v>
      </c>
      <c r="AY923" s="3" t="s">
        <v>85</v>
      </c>
      <c r="AZ923" s="104" t="str">
        <f>_xlfn.IFNA(VLOOKUP(AY923,ACCESSORIES!F:K,6,FALSE),"N/A")</f>
        <v>N/A</v>
      </c>
      <c r="BA923" s="3" t="s">
        <v>85</v>
      </c>
      <c r="BB923" s="104" t="str">
        <f>_xlfn.IFNA(VLOOKUP(BA923,ACCESSORIES!F:K,6,FALSE),"N/A")</f>
        <v>N/A</v>
      </c>
      <c r="BC923" s="79">
        <v>29.47</v>
      </c>
      <c r="BD923" s="57">
        <v>19.5</v>
      </c>
      <c r="BE923" s="57">
        <v>19.5</v>
      </c>
      <c r="BF923" s="57">
        <v>10.4</v>
      </c>
      <c r="BG923" s="83">
        <v>36</v>
      </c>
      <c r="BH923" s="403" t="s">
        <v>3551</v>
      </c>
      <c r="BI923" s="51" t="s">
        <v>4217</v>
      </c>
      <c r="BJ923" s="83" t="s">
        <v>4233</v>
      </c>
      <c r="BK923" s="83" t="s">
        <v>5888</v>
      </c>
      <c r="BL923" s="83" t="s">
        <v>5852</v>
      </c>
      <c r="BM923" s="83" t="s">
        <v>4951</v>
      </c>
      <c r="BN923" s="83" t="s">
        <v>4480</v>
      </c>
      <c r="BO923" s="83" t="s">
        <v>4235</v>
      </c>
      <c r="BP923" s="83" t="s">
        <v>5917</v>
      </c>
      <c r="BQ923" s="83"/>
      <c r="BR923" s="83"/>
      <c r="BS923" s="83"/>
      <c r="BT923" s="351" t="s">
        <v>4911</v>
      </c>
      <c r="BU923" s="363" t="s">
        <v>4910</v>
      </c>
      <c r="BV923" s="351" t="s">
        <v>4912</v>
      </c>
      <c r="BW923" s="363" t="s">
        <v>4913</v>
      </c>
      <c r="BX923" s="96" t="str">
        <f t="shared" si="151"/>
        <v>MR502 RALLY, 17x8, +38mm Offset, 5x4.5, 67.1mm Centerbore, Gold</v>
      </c>
      <c r="BY923" s="83" t="s">
        <v>4044</v>
      </c>
      <c r="BZ923" s="83" t="s">
        <v>4045</v>
      </c>
      <c r="CA923" s="83" t="str">
        <f t="shared" si="154"/>
        <v>RALLY (5XX)</v>
      </c>
    </row>
    <row r="924" spans="1:79" s="39" customFormat="1" ht="15" customHeight="1">
      <c r="A924" s="23">
        <f t="shared" si="157"/>
        <v>922</v>
      </c>
      <c r="B924" s="3" t="s">
        <v>84</v>
      </c>
      <c r="C924" s="427" t="s">
        <v>1093</v>
      </c>
      <c r="D924" s="84" t="s">
        <v>263</v>
      </c>
      <c r="E924" s="94" t="str">
        <f>CONCATENATE(LEFT(D924,5),VLOOKUP(CONCATENATE(N924,"x",O924),'PART NUMBER GUIDE'!$B$9:$C$45,2,FALSE),VLOOKUP(CONCATENATE(P924, V924), 'PART NUMBER GUIDE'!$Q$6:$R$84, 2, FALSE),VLOOKUP(Y924,'PART NUMBER GUIDE'!$J$8:$K$37,2, FALSE),IF(U924="N/A",IF(ABS(S924)&lt;10,"0"&amp;ABS(S924),ABS(S924)),CONCATENATE(LEFT(U924,1),RIGHT(U924,1))), F924, G924)</f>
        <v>MR50278012138-2</v>
      </c>
      <c r="F924" s="93">
        <v>-2</v>
      </c>
      <c r="G924" s="93"/>
      <c r="H924" s="80" t="s">
        <v>6498</v>
      </c>
      <c r="I924" s="356">
        <v>44701</v>
      </c>
      <c r="J924" s="87" t="s">
        <v>1266</v>
      </c>
      <c r="K924" s="400">
        <v>345</v>
      </c>
      <c r="L924" s="95">
        <f t="shared" si="153"/>
        <v>345</v>
      </c>
      <c r="M924" s="402"/>
      <c r="N924" s="83">
        <v>17</v>
      </c>
      <c r="O924" s="85">
        <v>8</v>
      </c>
      <c r="P924" s="105" t="str">
        <f t="shared" si="158"/>
        <v>5x4.5</v>
      </c>
      <c r="Q924" s="83">
        <v>5</v>
      </c>
      <c r="R924" s="83">
        <v>4.5</v>
      </c>
      <c r="S924" s="83">
        <v>38</v>
      </c>
      <c r="T924" s="86">
        <v>6.1</v>
      </c>
      <c r="U924" s="428" t="s">
        <v>85</v>
      </c>
      <c r="V924" s="86">
        <v>67.099999999999994</v>
      </c>
      <c r="W924" s="85">
        <v>25.2</v>
      </c>
      <c r="X924" s="52">
        <v>1850</v>
      </c>
      <c r="Y924" s="81" t="s">
        <v>2313</v>
      </c>
      <c r="Z924" s="80" t="s">
        <v>3004</v>
      </c>
      <c r="AA924" s="369" t="str">
        <f t="shared" si="159"/>
        <v>17x8, 5x4.5, 38 OS</v>
      </c>
      <c r="AB924" s="83" t="s">
        <v>6104</v>
      </c>
      <c r="AC924" s="92">
        <f>_xlfn.IFNA(VLOOKUP(AB924,ACCESSORIES!F:K,6,FALSE),"N/A")</f>
        <v>33</v>
      </c>
      <c r="AD924" s="89" t="s">
        <v>85</v>
      </c>
      <c r="AE924" s="83" t="s">
        <v>1899</v>
      </c>
      <c r="AF924" s="82" t="s">
        <v>85</v>
      </c>
      <c r="AG924" s="3" t="s">
        <v>85</v>
      </c>
      <c r="AH924" s="9" t="str">
        <f>_xlfn.IFNA(VLOOKUP(AG924,ACCESSORIES!F:K,6,FALSE),"N/A")</f>
        <v>N/A</v>
      </c>
      <c r="AI924" s="427" t="s">
        <v>265</v>
      </c>
      <c r="AJ924" s="83" t="s">
        <v>1675</v>
      </c>
      <c r="AK924" s="41">
        <f>VLOOKUP(AJ924,ACCESSORIES!F:K,6,FALSE)</f>
        <v>2.75</v>
      </c>
      <c r="AL924" s="83">
        <v>56.1</v>
      </c>
      <c r="AM924" s="83">
        <v>16</v>
      </c>
      <c r="AN924" s="83">
        <v>155</v>
      </c>
      <c r="AO924" s="26">
        <v>18</v>
      </c>
      <c r="AP924" s="26">
        <v>34</v>
      </c>
      <c r="AQ924" s="26">
        <v>41</v>
      </c>
      <c r="AR924" s="26">
        <v>45</v>
      </c>
      <c r="AS924" s="26">
        <v>208</v>
      </c>
      <c r="AT924" s="26">
        <v>203</v>
      </c>
      <c r="AU924" s="86">
        <v>67.099999999999994</v>
      </c>
      <c r="AV924" s="55">
        <v>35</v>
      </c>
      <c r="AW924" s="55">
        <v>35</v>
      </c>
      <c r="AX924" s="55">
        <v>0</v>
      </c>
      <c r="AY924" s="3" t="s">
        <v>85</v>
      </c>
      <c r="AZ924" s="104" t="str">
        <f>_xlfn.IFNA(VLOOKUP(AY924,ACCESSORIES!F:K,6,FALSE),"N/A")</f>
        <v>N/A</v>
      </c>
      <c r="BA924" s="3" t="s">
        <v>85</v>
      </c>
      <c r="BB924" s="104" t="str">
        <f>_xlfn.IFNA(VLOOKUP(BA924,ACCESSORIES!F:K,6,FALSE),"N/A")</f>
        <v>N/A</v>
      </c>
      <c r="BC924" s="79">
        <v>29.2</v>
      </c>
      <c r="BD924" s="57">
        <v>19.5</v>
      </c>
      <c r="BE924" s="57">
        <v>19.5</v>
      </c>
      <c r="BF924" s="57">
        <v>10.4</v>
      </c>
      <c r="BG924" s="83">
        <v>36</v>
      </c>
      <c r="BH924" s="403" t="s">
        <v>3551</v>
      </c>
      <c r="BI924" s="51" t="s">
        <v>4217</v>
      </c>
      <c r="BJ924" s="83" t="s">
        <v>4233</v>
      </c>
      <c r="BK924" s="83" t="s">
        <v>5888</v>
      </c>
      <c r="BL924" s="83" t="s">
        <v>5852</v>
      </c>
      <c r="BM924" s="83" t="s">
        <v>4951</v>
      </c>
      <c r="BN924" s="83" t="s">
        <v>4480</v>
      </c>
      <c r="BO924" s="83" t="s">
        <v>4235</v>
      </c>
      <c r="BP924" s="83" t="s">
        <v>5917</v>
      </c>
      <c r="BQ924" s="83"/>
      <c r="BR924" s="83"/>
      <c r="BS924" s="83"/>
      <c r="BT924" s="351"/>
      <c r="BU924" s="363"/>
      <c r="BV924" s="351"/>
      <c r="BW924" s="363"/>
      <c r="BX924" s="96" t="str">
        <f t="shared" si="151"/>
        <v>MR502 RALLY, 17x8, +38mm Offset, 5x4.5, 67.1mm Centerbore, Gold</v>
      </c>
      <c r="BY924" s="83" t="s">
        <v>4044</v>
      </c>
      <c r="BZ924" s="83" t="s">
        <v>4045</v>
      </c>
      <c r="CA924" s="83" t="str">
        <f t="shared" si="154"/>
        <v>RALLY (5XX)</v>
      </c>
    </row>
    <row r="925" spans="1:79" s="39" customFormat="1" ht="15" customHeight="1">
      <c r="A925" s="23">
        <f t="shared" si="157"/>
        <v>923</v>
      </c>
      <c r="B925" s="3" t="s">
        <v>84</v>
      </c>
      <c r="C925" s="427" t="s">
        <v>1093</v>
      </c>
      <c r="D925" s="84" t="s">
        <v>263</v>
      </c>
      <c r="E925" s="94" t="str">
        <f>CONCATENATE(LEFT(D925,5),VLOOKUP(CONCATENATE(N925,"x",O925),'PART NUMBER GUIDE'!$B$9:$C$45,2,FALSE),VLOOKUP(CONCATENATE(P925, V925), 'PART NUMBER GUIDE'!$Q$6:$R$84, 2, FALSE),VLOOKUP(Y925,'PART NUMBER GUIDE'!$J$8:$K$37,2, FALSE),IF(U925="N/A",IF(ABS(S925)&lt;10,"0"&amp;ABS(S925),ABS(S925)),CONCATENATE(LEFT(U925,1),RIGHT(U925,1))), F925, G925)</f>
        <v>MR50278012538</v>
      </c>
      <c r="F925" s="93"/>
      <c r="G925" s="93"/>
      <c r="H925" s="80" t="s">
        <v>2466</v>
      </c>
      <c r="I925" s="357">
        <v>43370</v>
      </c>
      <c r="J925" s="87" t="s">
        <v>1265</v>
      </c>
      <c r="K925" s="400">
        <v>345</v>
      </c>
      <c r="L925" s="95">
        <f t="shared" si="153"/>
        <v>345</v>
      </c>
      <c r="M925" s="402"/>
      <c r="N925" s="83">
        <v>17</v>
      </c>
      <c r="O925" s="85">
        <v>8</v>
      </c>
      <c r="P925" s="105" t="str">
        <f t="shared" si="158"/>
        <v>5x4.5</v>
      </c>
      <c r="Q925" s="83">
        <v>5</v>
      </c>
      <c r="R925" s="83">
        <v>4.5</v>
      </c>
      <c r="S925" s="83">
        <v>38</v>
      </c>
      <c r="T925" s="86">
        <v>6.1</v>
      </c>
      <c r="U925" s="428" t="s">
        <v>85</v>
      </c>
      <c r="V925" s="86">
        <v>67.099999999999994</v>
      </c>
      <c r="W925" s="85">
        <v>25.35</v>
      </c>
      <c r="X925" s="52">
        <v>1850</v>
      </c>
      <c r="Y925" s="81" t="s">
        <v>2309</v>
      </c>
      <c r="Z925" s="81" t="s">
        <v>3002</v>
      </c>
      <c r="AA925" s="369" t="str">
        <f t="shared" si="159"/>
        <v>17x8, 5x4.5, 38 OS</v>
      </c>
      <c r="AB925" s="83" t="s">
        <v>1627</v>
      </c>
      <c r="AC925" s="92">
        <f>_xlfn.IFNA(VLOOKUP(AB925,ACCESSORIES!F:K,6,FALSE),"N/A")</f>
        <v>33</v>
      </c>
      <c r="AD925" s="88" t="s">
        <v>1741</v>
      </c>
      <c r="AE925" s="83" t="s">
        <v>1899</v>
      </c>
      <c r="AF925" s="82" t="s">
        <v>85</v>
      </c>
      <c r="AG925" s="3" t="s">
        <v>85</v>
      </c>
      <c r="AH925" s="9" t="str">
        <f>_xlfn.IFNA(VLOOKUP(AG925,ACCESSORIES!F:K,6,FALSE),"N/A")</f>
        <v>N/A</v>
      </c>
      <c r="AI925" s="427" t="s">
        <v>265</v>
      </c>
      <c r="AJ925" s="83" t="s">
        <v>1675</v>
      </c>
      <c r="AK925" s="41">
        <f>VLOOKUP(AJ925,ACCESSORIES!F:K,6,FALSE)</f>
        <v>2.75</v>
      </c>
      <c r="AL925" s="83">
        <v>56.1</v>
      </c>
      <c r="AM925" s="83">
        <v>16</v>
      </c>
      <c r="AN925" s="83">
        <v>155</v>
      </c>
      <c r="AO925" s="26">
        <v>18</v>
      </c>
      <c r="AP925" s="26">
        <v>34</v>
      </c>
      <c r="AQ925" s="26">
        <v>41</v>
      </c>
      <c r="AR925" s="26">
        <v>45</v>
      </c>
      <c r="AS925" s="26">
        <v>208</v>
      </c>
      <c r="AT925" s="26">
        <v>203</v>
      </c>
      <c r="AU925" s="86">
        <v>67.099999999999994</v>
      </c>
      <c r="AV925" s="55">
        <v>20.399999999999999</v>
      </c>
      <c r="AW925" s="55">
        <v>20.399999999999999</v>
      </c>
      <c r="AX925" s="55">
        <v>0</v>
      </c>
      <c r="AY925" s="3" t="s">
        <v>85</v>
      </c>
      <c r="AZ925" s="104" t="str">
        <f>_xlfn.IFNA(VLOOKUP(AY925,ACCESSORIES!F:K,6,FALSE),"N/A")</f>
        <v>N/A</v>
      </c>
      <c r="BA925" s="3" t="s">
        <v>85</v>
      </c>
      <c r="BB925" s="104" t="str">
        <f>_xlfn.IFNA(VLOOKUP(BA925,ACCESSORIES!F:K,6,FALSE),"N/A")</f>
        <v>N/A</v>
      </c>
      <c r="BC925" s="79">
        <v>29.87</v>
      </c>
      <c r="BD925" s="57">
        <v>19.5</v>
      </c>
      <c r="BE925" s="57">
        <v>19.5</v>
      </c>
      <c r="BF925" s="57">
        <v>10.4</v>
      </c>
      <c r="BG925" s="83">
        <v>36</v>
      </c>
      <c r="BH925" s="403" t="s">
        <v>3551</v>
      </c>
      <c r="BI925" s="51" t="s">
        <v>4217</v>
      </c>
      <c r="BJ925" s="83" t="s">
        <v>4233</v>
      </c>
      <c r="BK925" s="83" t="s">
        <v>5888</v>
      </c>
      <c r="BL925" s="83" t="s">
        <v>5852</v>
      </c>
      <c r="BM925" s="83" t="s">
        <v>4951</v>
      </c>
      <c r="BN925" s="83" t="s">
        <v>4480</v>
      </c>
      <c r="BO925" s="83" t="s">
        <v>4235</v>
      </c>
      <c r="BP925" s="83" t="s">
        <v>5917</v>
      </c>
      <c r="BQ925" s="83"/>
      <c r="BR925" s="83"/>
      <c r="BS925" s="83"/>
      <c r="BT925" s="351" t="s">
        <v>3919</v>
      </c>
      <c r="BU925" s="363" t="s">
        <v>3920</v>
      </c>
      <c r="BV925" s="351" t="s">
        <v>3921</v>
      </c>
      <c r="BW925" s="363" t="s">
        <v>3922</v>
      </c>
      <c r="BX925" s="96" t="str">
        <f t="shared" si="151"/>
        <v>MR502 RALLY, 17x8, +38mm Offset, 5x4.5, 67.1mm Centerbore, Matte Black</v>
      </c>
      <c r="BY925" s="83" t="s">
        <v>4044</v>
      </c>
      <c r="BZ925" s="83" t="s">
        <v>4045</v>
      </c>
      <c r="CA925" s="83" t="str">
        <f t="shared" si="154"/>
        <v>RALLY (5XX)</v>
      </c>
    </row>
    <row r="926" spans="1:79" s="39" customFormat="1" ht="15" customHeight="1">
      <c r="A926" s="23">
        <f t="shared" si="157"/>
        <v>924</v>
      </c>
      <c r="B926" s="3" t="s">
        <v>84</v>
      </c>
      <c r="C926" s="427" t="s">
        <v>1093</v>
      </c>
      <c r="D926" s="84" t="s">
        <v>263</v>
      </c>
      <c r="E926" s="94" t="str">
        <f>CONCATENATE(LEFT(D926,5),VLOOKUP(CONCATENATE(N926,"x",O926),'PART NUMBER GUIDE'!$B$9:$C$45,2,FALSE),VLOOKUP(CONCATENATE(P926, V926), 'PART NUMBER GUIDE'!$Q$6:$R$84, 2, FALSE),VLOOKUP(Y926,'PART NUMBER GUIDE'!$J$8:$K$37,2, FALSE),IF(U926="N/A",IF(ABS(S926)&lt;10,"0"&amp;ABS(S926),ABS(S926)),CONCATENATE(LEFT(U926,1),RIGHT(U926,1))), F926, G926)</f>
        <v>MR50278012538-2</v>
      </c>
      <c r="F926" s="93">
        <v>-2</v>
      </c>
      <c r="G926" s="93"/>
      <c r="H926" s="80" t="s">
        <v>6499</v>
      </c>
      <c r="I926" s="356">
        <v>44701</v>
      </c>
      <c r="J926" s="87" t="s">
        <v>1266</v>
      </c>
      <c r="K926" s="400">
        <v>345</v>
      </c>
      <c r="L926" s="95">
        <f t="shared" si="153"/>
        <v>345</v>
      </c>
      <c r="M926" s="402"/>
      <c r="N926" s="83">
        <v>17</v>
      </c>
      <c r="O926" s="85">
        <v>8</v>
      </c>
      <c r="P926" s="105" t="str">
        <f t="shared" si="158"/>
        <v>5x4.5</v>
      </c>
      <c r="Q926" s="83">
        <v>5</v>
      </c>
      <c r="R926" s="83">
        <v>4.5</v>
      </c>
      <c r="S926" s="83">
        <v>38</v>
      </c>
      <c r="T926" s="86">
        <v>6.1</v>
      </c>
      <c r="U926" s="428" t="s">
        <v>85</v>
      </c>
      <c r="V926" s="86">
        <v>67.099999999999994</v>
      </c>
      <c r="W926" s="85">
        <v>24.84</v>
      </c>
      <c r="X926" s="52">
        <v>1850</v>
      </c>
      <c r="Y926" s="81" t="s">
        <v>2309</v>
      </c>
      <c r="Z926" s="81" t="s">
        <v>3002</v>
      </c>
      <c r="AA926" s="369" t="str">
        <f t="shared" si="159"/>
        <v>17x8, 5x4.5, 38 OS</v>
      </c>
      <c r="AB926" s="83" t="s">
        <v>6104</v>
      </c>
      <c r="AC926" s="92">
        <f>_xlfn.IFNA(VLOOKUP(AB926,ACCESSORIES!F:K,6,FALSE),"N/A")</f>
        <v>33</v>
      </c>
      <c r="AD926" s="89" t="s">
        <v>85</v>
      </c>
      <c r="AE926" s="83" t="s">
        <v>1899</v>
      </c>
      <c r="AF926" s="82" t="s">
        <v>85</v>
      </c>
      <c r="AG926" s="3" t="s">
        <v>85</v>
      </c>
      <c r="AH926" s="9" t="str">
        <f>_xlfn.IFNA(VLOOKUP(AG926,ACCESSORIES!F:K,6,FALSE),"N/A")</f>
        <v>N/A</v>
      </c>
      <c r="AI926" s="427" t="s">
        <v>265</v>
      </c>
      <c r="AJ926" s="83" t="s">
        <v>1675</v>
      </c>
      <c r="AK926" s="41">
        <f>VLOOKUP(AJ926,ACCESSORIES!F:K,6,FALSE)</f>
        <v>2.75</v>
      </c>
      <c r="AL926" s="83">
        <v>56.1</v>
      </c>
      <c r="AM926" s="83">
        <v>16</v>
      </c>
      <c r="AN926" s="83">
        <v>155</v>
      </c>
      <c r="AO926" s="26">
        <v>18</v>
      </c>
      <c r="AP926" s="26">
        <v>34</v>
      </c>
      <c r="AQ926" s="26">
        <v>41</v>
      </c>
      <c r="AR926" s="26">
        <v>45</v>
      </c>
      <c r="AS926" s="26">
        <v>208</v>
      </c>
      <c r="AT926" s="26">
        <v>203</v>
      </c>
      <c r="AU926" s="86">
        <v>67.099999999999994</v>
      </c>
      <c r="AV926" s="55">
        <v>35</v>
      </c>
      <c r="AW926" s="55">
        <v>35</v>
      </c>
      <c r="AX926" s="55">
        <v>0</v>
      </c>
      <c r="AY926" s="3" t="s">
        <v>85</v>
      </c>
      <c r="AZ926" s="104" t="str">
        <f>_xlfn.IFNA(VLOOKUP(AY926,ACCESSORIES!F:K,6,FALSE),"N/A")</f>
        <v>N/A</v>
      </c>
      <c r="BA926" s="3" t="s">
        <v>85</v>
      </c>
      <c r="BB926" s="104" t="str">
        <f>_xlfn.IFNA(VLOOKUP(BA926,ACCESSORIES!F:K,6,FALSE),"N/A")</f>
        <v>N/A</v>
      </c>
      <c r="BC926" s="79">
        <v>29.03</v>
      </c>
      <c r="BD926" s="57">
        <v>19.5</v>
      </c>
      <c r="BE926" s="57">
        <v>19.5</v>
      </c>
      <c r="BF926" s="57">
        <v>10.4</v>
      </c>
      <c r="BG926" s="83">
        <v>36</v>
      </c>
      <c r="BH926" s="403" t="s">
        <v>3551</v>
      </c>
      <c r="BI926" s="51" t="s">
        <v>4217</v>
      </c>
      <c r="BJ926" s="83" t="s">
        <v>4233</v>
      </c>
      <c r="BK926" s="83" t="s">
        <v>5888</v>
      </c>
      <c r="BL926" s="83" t="s">
        <v>5852</v>
      </c>
      <c r="BM926" s="83" t="s">
        <v>4951</v>
      </c>
      <c r="BN926" s="83" t="s">
        <v>4480</v>
      </c>
      <c r="BO926" s="83" t="s">
        <v>4235</v>
      </c>
      <c r="BP926" s="83" t="s">
        <v>5917</v>
      </c>
      <c r="BQ926" s="83"/>
      <c r="BR926" s="83"/>
      <c r="BS926" s="83"/>
      <c r="BT926" s="351"/>
      <c r="BU926" s="363"/>
      <c r="BV926" s="351"/>
      <c r="BW926" s="363"/>
      <c r="BX926" s="96" t="str">
        <f t="shared" si="151"/>
        <v>MR502 RALLY, 17x8, +38mm Offset, 5x4.5, 67.1mm Centerbore, Matte Black</v>
      </c>
      <c r="BY926" s="83" t="s">
        <v>4044</v>
      </c>
      <c r="BZ926" s="83" t="s">
        <v>4045</v>
      </c>
      <c r="CA926" s="83" t="str">
        <f t="shared" si="154"/>
        <v>RALLY (5XX)</v>
      </c>
    </row>
    <row r="927" spans="1:79" s="39" customFormat="1" ht="15" customHeight="1">
      <c r="A927" s="23">
        <f t="shared" si="155"/>
        <v>925</v>
      </c>
      <c r="B927" s="3" t="s">
        <v>84</v>
      </c>
      <c r="C927" s="427" t="s">
        <v>1093</v>
      </c>
      <c r="D927" s="84" t="s">
        <v>263</v>
      </c>
      <c r="E927" s="94" t="str">
        <f>CONCATENATE(LEFT(D927,5),VLOOKUP(CONCATENATE(N927,"x",O927),'PART NUMBER GUIDE'!$B$9:$C$45,2,FALSE),VLOOKUP(CONCATENATE(P927, V927), 'PART NUMBER GUIDE'!$Q$6:$R$84, 2, FALSE),VLOOKUP(Y927,'PART NUMBER GUIDE'!$J$8:$K$37,2, FALSE),IF(U927="N/A",IF(ABS(S927)&lt;10,"0"&amp;ABS(S927),ABS(S927)),CONCATENATE(LEFT(U927,1),RIGHT(U927,1))), F927, G927)</f>
        <v>MR50278049538</v>
      </c>
      <c r="F927" s="93"/>
      <c r="G927" s="93"/>
      <c r="H927" s="80" t="s">
        <v>5094</v>
      </c>
      <c r="I927" s="357">
        <v>44210</v>
      </c>
      <c r="J927" s="87" t="s">
        <v>1265</v>
      </c>
      <c r="K927" s="400">
        <v>345</v>
      </c>
      <c r="L927" s="95">
        <f t="shared" si="153"/>
        <v>345</v>
      </c>
      <c r="M927" s="402"/>
      <c r="N927" s="83">
        <v>17</v>
      </c>
      <c r="O927" s="85">
        <v>8</v>
      </c>
      <c r="P927" s="105" t="str">
        <f t="shared" si="158"/>
        <v>5x108</v>
      </c>
      <c r="Q927" s="83">
        <v>5</v>
      </c>
      <c r="R927" s="83">
        <v>108</v>
      </c>
      <c r="S927" s="83">
        <v>38</v>
      </c>
      <c r="T927" s="86">
        <v>6.1</v>
      </c>
      <c r="U927" s="428" t="s">
        <v>85</v>
      </c>
      <c r="V927" s="86">
        <v>63.4</v>
      </c>
      <c r="W927" s="17">
        <v>25.54</v>
      </c>
      <c r="X927" s="52">
        <v>1850</v>
      </c>
      <c r="Y927" s="81" t="s">
        <v>2309</v>
      </c>
      <c r="Z927" s="81" t="s">
        <v>3002</v>
      </c>
      <c r="AA927" s="369" t="str">
        <f t="shared" si="159"/>
        <v>17x8, 5x108, 38 OS</v>
      </c>
      <c r="AB927" s="83" t="s">
        <v>1627</v>
      </c>
      <c r="AC927" s="92">
        <f>_xlfn.IFNA(VLOOKUP(AB927,ACCESSORIES!F:K,6,FALSE),"N/A")</f>
        <v>33</v>
      </c>
      <c r="AD927" s="88" t="s">
        <v>1741</v>
      </c>
      <c r="AE927" s="83" t="s">
        <v>1899</v>
      </c>
      <c r="AF927" s="82" t="s">
        <v>85</v>
      </c>
      <c r="AG927" s="3" t="s">
        <v>85</v>
      </c>
      <c r="AH927" s="9" t="str">
        <f>_xlfn.IFNA(VLOOKUP(AG927,ACCESSORIES!F:K,6,FALSE),"N/A")</f>
        <v>N/A</v>
      </c>
      <c r="AI927" s="427" t="s">
        <v>265</v>
      </c>
      <c r="AJ927" s="83" t="s">
        <v>85</v>
      </c>
      <c r="AK927" s="3" t="s">
        <v>85</v>
      </c>
      <c r="AL927" s="83" t="s">
        <v>85</v>
      </c>
      <c r="AM927" s="83">
        <v>16</v>
      </c>
      <c r="AN927" s="83">
        <v>160</v>
      </c>
      <c r="AO927" s="26">
        <v>18</v>
      </c>
      <c r="AP927" s="26">
        <v>34</v>
      </c>
      <c r="AQ927" s="26">
        <v>41</v>
      </c>
      <c r="AR927" s="26">
        <v>45</v>
      </c>
      <c r="AS927" s="26">
        <v>208</v>
      </c>
      <c r="AT927" s="26">
        <v>203</v>
      </c>
      <c r="AU927" s="86">
        <v>63.4</v>
      </c>
      <c r="AV927" s="55">
        <v>20.399999999999999</v>
      </c>
      <c r="AW927" s="55">
        <v>20.399999999999999</v>
      </c>
      <c r="AX927" s="55">
        <v>0</v>
      </c>
      <c r="AY927" s="3" t="s">
        <v>85</v>
      </c>
      <c r="AZ927" s="104" t="str">
        <f>_xlfn.IFNA(VLOOKUP(AY927,ACCESSORIES!F:K,6,FALSE),"N/A")</f>
        <v>N/A</v>
      </c>
      <c r="BA927" s="3" t="s">
        <v>85</v>
      </c>
      <c r="BB927" s="104" t="str">
        <f>_xlfn.IFNA(VLOOKUP(BA927,ACCESSORIES!F:K,6,FALSE),"N/A")</f>
        <v>N/A</v>
      </c>
      <c r="BC927" s="79">
        <v>30.02</v>
      </c>
      <c r="BD927" s="57">
        <v>19.5</v>
      </c>
      <c r="BE927" s="57">
        <v>19.5</v>
      </c>
      <c r="BF927" s="57">
        <v>10.4</v>
      </c>
      <c r="BG927" s="83">
        <v>36</v>
      </c>
      <c r="BH927" s="403" t="s">
        <v>3551</v>
      </c>
      <c r="BI927" s="51" t="s">
        <v>4217</v>
      </c>
      <c r="BJ927" s="83" t="s">
        <v>4233</v>
      </c>
      <c r="BK927" s="83" t="s">
        <v>5888</v>
      </c>
      <c r="BL927" s="83" t="s">
        <v>5852</v>
      </c>
      <c r="BM927" s="83" t="s">
        <v>4951</v>
      </c>
      <c r="BN927" s="83" t="s">
        <v>4480</v>
      </c>
      <c r="BO927" s="83" t="s">
        <v>4235</v>
      </c>
      <c r="BP927" s="83" t="s">
        <v>5917</v>
      </c>
      <c r="BQ927" s="83"/>
      <c r="BR927" s="83"/>
      <c r="BS927" s="83"/>
      <c r="BT927" s="351" t="s">
        <v>3919</v>
      </c>
      <c r="BU927" s="363" t="s">
        <v>3920</v>
      </c>
      <c r="BV927" s="351" t="s">
        <v>3921</v>
      </c>
      <c r="BW927" s="363" t="s">
        <v>3922</v>
      </c>
      <c r="BX927" s="96" t="str">
        <f t="shared" si="148"/>
        <v>MR502 RALLY, 17x8, +38mm Offset, 5x108, 63.4mm Centerbore, Matte Black</v>
      </c>
      <c r="BY927" s="83" t="s">
        <v>4044</v>
      </c>
      <c r="BZ927" s="83" t="s">
        <v>4045</v>
      </c>
      <c r="CA927" s="83" t="str">
        <f t="shared" si="154"/>
        <v>RALLY (5XX)</v>
      </c>
    </row>
    <row r="928" spans="1:79" s="39" customFormat="1" ht="15" customHeight="1">
      <c r="A928" s="23">
        <f t="shared" ref="A928" si="160">ROW(B928)-2</f>
        <v>926</v>
      </c>
      <c r="B928" s="3" t="s">
        <v>84</v>
      </c>
      <c r="C928" s="427" t="s">
        <v>1093</v>
      </c>
      <c r="D928" s="84" t="s">
        <v>263</v>
      </c>
      <c r="E928" s="94" t="str">
        <f>CONCATENATE(LEFT(D928,5),VLOOKUP(CONCATENATE(N928,"x",O928),'PART NUMBER GUIDE'!$B$9:$C$45,2,FALSE),VLOOKUP(CONCATENATE(P928, V928), 'PART NUMBER GUIDE'!$Q$6:$R$84, 2, FALSE),VLOOKUP(Y928,'PART NUMBER GUIDE'!$J$8:$K$37,2, FALSE),IF(U928="N/A",IF(ABS(S928)&lt;10,"0"&amp;ABS(S928),ABS(S928)),CONCATENATE(LEFT(U928,1),RIGHT(U928,1))), F928, G928)</f>
        <v>MR50278049538-2</v>
      </c>
      <c r="F928" s="93">
        <v>-2</v>
      </c>
      <c r="G928" s="93"/>
      <c r="H928" s="80" t="s">
        <v>6502</v>
      </c>
      <c r="I928" s="356">
        <v>44701</v>
      </c>
      <c r="J928" s="87" t="s">
        <v>1266</v>
      </c>
      <c r="K928" s="400">
        <v>345</v>
      </c>
      <c r="L928" s="95">
        <f t="shared" si="153"/>
        <v>345</v>
      </c>
      <c r="M928" s="402"/>
      <c r="N928" s="83">
        <v>17</v>
      </c>
      <c r="O928" s="85">
        <v>8</v>
      </c>
      <c r="P928" s="105" t="str">
        <f t="shared" si="158"/>
        <v>5x108</v>
      </c>
      <c r="Q928" s="83">
        <v>5</v>
      </c>
      <c r="R928" s="83">
        <v>108</v>
      </c>
      <c r="S928" s="83">
        <v>38</v>
      </c>
      <c r="T928" s="86">
        <v>6.1</v>
      </c>
      <c r="U928" s="428" t="s">
        <v>85</v>
      </c>
      <c r="V928" s="86">
        <v>63.4</v>
      </c>
      <c r="W928" s="17">
        <v>24.82</v>
      </c>
      <c r="X928" s="52">
        <v>1850</v>
      </c>
      <c r="Y928" s="81" t="s">
        <v>2309</v>
      </c>
      <c r="Z928" s="81" t="s">
        <v>3002</v>
      </c>
      <c r="AA928" s="369" t="str">
        <f t="shared" si="159"/>
        <v>17x8, 5x108, 38 OS</v>
      </c>
      <c r="AB928" s="83" t="s">
        <v>6104</v>
      </c>
      <c r="AC928" s="92">
        <f>_xlfn.IFNA(VLOOKUP(AB928,ACCESSORIES!F:K,6,FALSE),"N/A")</f>
        <v>33</v>
      </c>
      <c r="AD928" s="89" t="s">
        <v>85</v>
      </c>
      <c r="AE928" s="83" t="s">
        <v>1899</v>
      </c>
      <c r="AF928" s="82" t="s">
        <v>85</v>
      </c>
      <c r="AG928" s="3" t="s">
        <v>85</v>
      </c>
      <c r="AH928" s="9" t="str">
        <f>_xlfn.IFNA(VLOOKUP(AG928,ACCESSORIES!F:K,6,FALSE),"N/A")</f>
        <v>N/A</v>
      </c>
      <c r="AI928" s="427" t="s">
        <v>265</v>
      </c>
      <c r="AJ928" s="83" t="s">
        <v>85</v>
      </c>
      <c r="AK928" s="3" t="s">
        <v>85</v>
      </c>
      <c r="AL928" s="83" t="s">
        <v>85</v>
      </c>
      <c r="AM928" s="83">
        <v>16</v>
      </c>
      <c r="AN928" s="83">
        <v>160</v>
      </c>
      <c r="AO928" s="26">
        <v>18</v>
      </c>
      <c r="AP928" s="26">
        <v>34</v>
      </c>
      <c r="AQ928" s="26">
        <v>41</v>
      </c>
      <c r="AR928" s="26">
        <v>45</v>
      </c>
      <c r="AS928" s="26">
        <v>208</v>
      </c>
      <c r="AT928" s="26">
        <v>203</v>
      </c>
      <c r="AU928" s="86">
        <v>63.4</v>
      </c>
      <c r="AV928" s="55">
        <v>35</v>
      </c>
      <c r="AW928" s="55">
        <v>35</v>
      </c>
      <c r="AX928" s="55">
        <v>0</v>
      </c>
      <c r="AY928" s="3" t="s">
        <v>85</v>
      </c>
      <c r="AZ928" s="104" t="str">
        <f>_xlfn.IFNA(VLOOKUP(AY928,ACCESSORIES!F:K,6,FALSE),"N/A")</f>
        <v>N/A</v>
      </c>
      <c r="BA928" s="3" t="s">
        <v>85</v>
      </c>
      <c r="BB928" s="104" t="str">
        <f>_xlfn.IFNA(VLOOKUP(BA928,ACCESSORIES!F:K,6,FALSE),"N/A")</f>
        <v>N/A</v>
      </c>
      <c r="BC928" s="79">
        <v>27.8</v>
      </c>
      <c r="BD928" s="57">
        <v>19.5</v>
      </c>
      <c r="BE928" s="57">
        <v>19.5</v>
      </c>
      <c r="BF928" s="57">
        <v>10.4</v>
      </c>
      <c r="BG928" s="83">
        <v>36</v>
      </c>
      <c r="BH928" s="403" t="s">
        <v>3551</v>
      </c>
      <c r="BI928" s="51" t="s">
        <v>4217</v>
      </c>
      <c r="BJ928" s="83" t="s">
        <v>4233</v>
      </c>
      <c r="BK928" s="83" t="s">
        <v>5888</v>
      </c>
      <c r="BL928" s="83" t="s">
        <v>5852</v>
      </c>
      <c r="BM928" s="83" t="s">
        <v>4951</v>
      </c>
      <c r="BN928" s="83" t="s">
        <v>4480</v>
      </c>
      <c r="BO928" s="83" t="s">
        <v>4235</v>
      </c>
      <c r="BP928" s="83" t="s">
        <v>5917</v>
      </c>
      <c r="BQ928" s="83"/>
      <c r="BR928" s="83"/>
      <c r="BS928" s="83"/>
      <c r="BT928" s="351"/>
      <c r="BU928" s="363"/>
      <c r="BV928" s="351"/>
      <c r="BW928" s="363"/>
      <c r="BX928" s="96" t="str">
        <f t="shared" ref="BX928" si="161">CONCATENATE(IF(J928="Closeout","CLOSEOUT - ",""),D928,", ",N928,"x",O928,", ",IF(U928="N/A","",CONCATENATE(U928,"/")),IF(S928&gt;0,CONCATENATE("+",S928),S928),"mm Offset, ",P928,", ",V928,"mm Centerbore, ",PROPER(Y928),IF(G928="R",", Race Drilled",""),"",IF(BA928="N/A","",CONCATENATE(", w/ ",BA928)))</f>
        <v>MR502 RALLY, 17x8, +38mm Offset, 5x108, 63.4mm Centerbore, Matte Black</v>
      </c>
      <c r="BY928" s="83" t="s">
        <v>4044</v>
      </c>
      <c r="BZ928" s="83" t="s">
        <v>4045</v>
      </c>
      <c r="CA928" s="83" t="str">
        <f t="shared" si="154"/>
        <v>RALLY (5XX)</v>
      </c>
    </row>
    <row r="929" spans="1:79" s="39" customFormat="1" ht="15" customHeight="1">
      <c r="A929" s="23">
        <f t="shared" si="155"/>
        <v>927</v>
      </c>
      <c r="B929" s="3" t="s">
        <v>84</v>
      </c>
      <c r="C929" s="427" t="s">
        <v>1093</v>
      </c>
      <c r="D929" s="83" t="s">
        <v>263</v>
      </c>
      <c r="E929" s="94" t="str">
        <f>CONCATENATE(LEFT(D929,5),VLOOKUP(CONCATENATE(N929,"x",O929),'PART NUMBER GUIDE'!$B$9:$C$45,2,FALSE),VLOOKUP(CONCATENATE(P929, V929), 'PART NUMBER GUIDE'!$Q$6:$R$84, 2, FALSE),VLOOKUP(Y929,'PART NUMBER GUIDE'!$J$8:$K$37,2, FALSE),IF(U929="N/A",IF(ABS(S929)&lt;10,"0"&amp;ABS(S929),ABS(S929)),CONCATENATE(LEFT(U929,1),RIGHT(U929,1))), F929, G929)</f>
        <v>MR50288012538</v>
      </c>
      <c r="F929" s="93"/>
      <c r="G929" s="93"/>
      <c r="H929" s="80" t="s">
        <v>2467</v>
      </c>
      <c r="I929" s="357">
        <v>43370</v>
      </c>
      <c r="J929" s="87" t="s">
        <v>1265</v>
      </c>
      <c r="K929" s="400">
        <v>371.5</v>
      </c>
      <c r="L929" s="95">
        <f t="shared" si="153"/>
        <v>371.5</v>
      </c>
      <c r="M929" s="402"/>
      <c r="N929" s="83">
        <v>18</v>
      </c>
      <c r="O929" s="85">
        <v>8</v>
      </c>
      <c r="P929" s="105" t="str">
        <f t="shared" si="158"/>
        <v>5x4.5</v>
      </c>
      <c r="Q929" s="83">
        <v>5</v>
      </c>
      <c r="R929" s="85">
        <v>4.5</v>
      </c>
      <c r="S929" s="83">
        <v>38</v>
      </c>
      <c r="T929" s="86">
        <v>6.1</v>
      </c>
      <c r="U929" s="428" t="s">
        <v>85</v>
      </c>
      <c r="V929" s="86">
        <v>67.099999999999994</v>
      </c>
      <c r="W929" s="85">
        <v>27.37</v>
      </c>
      <c r="X929" s="52">
        <v>1850</v>
      </c>
      <c r="Y929" s="91" t="s">
        <v>2309</v>
      </c>
      <c r="Z929" s="81" t="s">
        <v>3002</v>
      </c>
      <c r="AA929" s="369" t="str">
        <f t="shared" si="159"/>
        <v>18x8, 5x4.5, 38 OS</v>
      </c>
      <c r="AB929" s="83" t="s">
        <v>1627</v>
      </c>
      <c r="AC929" s="92">
        <f>_xlfn.IFNA(VLOOKUP(AB929,ACCESSORIES!F:K,6,FALSE),"N/A")</f>
        <v>33</v>
      </c>
      <c r="AD929" s="88" t="s">
        <v>1741</v>
      </c>
      <c r="AE929" s="83" t="s">
        <v>1899</v>
      </c>
      <c r="AF929" s="82" t="s">
        <v>85</v>
      </c>
      <c r="AG929" s="3" t="s">
        <v>85</v>
      </c>
      <c r="AH929" s="9" t="str">
        <f>_xlfn.IFNA(VLOOKUP(AG929,ACCESSORIES!F:K,6,FALSE),"N/A")</f>
        <v>N/A</v>
      </c>
      <c r="AI929" s="427" t="s">
        <v>265</v>
      </c>
      <c r="AJ929" s="83" t="s">
        <v>1675</v>
      </c>
      <c r="AK929" s="41">
        <f>VLOOKUP(AJ929,ACCESSORIES!F:K,6,FALSE)</f>
        <v>2.75</v>
      </c>
      <c r="AL929" s="83">
        <v>56.1</v>
      </c>
      <c r="AM929" s="83">
        <v>16</v>
      </c>
      <c r="AN929" s="83">
        <v>155</v>
      </c>
      <c r="AO929" s="26">
        <v>18</v>
      </c>
      <c r="AP929" s="26">
        <v>34</v>
      </c>
      <c r="AQ929" s="26">
        <v>41</v>
      </c>
      <c r="AR929" s="26">
        <v>45</v>
      </c>
      <c r="AS929" s="26">
        <v>221</v>
      </c>
      <c r="AT929" s="26">
        <v>215</v>
      </c>
      <c r="AU929" s="86">
        <v>67.099999999999994</v>
      </c>
      <c r="AV929" s="55">
        <v>20.399999999999999</v>
      </c>
      <c r="AW929" s="55">
        <v>20.399999999999999</v>
      </c>
      <c r="AX929" s="55">
        <v>0</v>
      </c>
      <c r="AY929" s="3" t="s">
        <v>85</v>
      </c>
      <c r="AZ929" s="104" t="str">
        <f>_xlfn.IFNA(VLOOKUP(AY929,ACCESSORIES!F:K,6,FALSE),"N/A")</f>
        <v>N/A</v>
      </c>
      <c r="BA929" s="3" t="s">
        <v>85</v>
      </c>
      <c r="BB929" s="104" t="str">
        <f>_xlfn.IFNA(VLOOKUP(BA929,ACCESSORIES!F:K,6,FALSE),"N/A")</f>
        <v>N/A</v>
      </c>
      <c r="BC929" s="79">
        <v>32.590000000000003</v>
      </c>
      <c r="BD929" s="57">
        <v>20.5</v>
      </c>
      <c r="BE929" s="57">
        <v>20.5</v>
      </c>
      <c r="BF929" s="57">
        <v>10.4</v>
      </c>
      <c r="BG929" s="83">
        <v>36</v>
      </c>
      <c r="BH929" s="403" t="s">
        <v>3551</v>
      </c>
      <c r="BI929" s="51" t="s">
        <v>4217</v>
      </c>
      <c r="BJ929" s="83" t="s">
        <v>4233</v>
      </c>
      <c r="BK929" s="83" t="s">
        <v>5888</v>
      </c>
      <c r="BL929" s="83" t="s">
        <v>5852</v>
      </c>
      <c r="BM929" s="83" t="s">
        <v>4951</v>
      </c>
      <c r="BN929" s="83" t="s">
        <v>4480</v>
      </c>
      <c r="BO929" s="83" t="s">
        <v>4235</v>
      </c>
      <c r="BP929" s="83" t="s">
        <v>5917</v>
      </c>
      <c r="BQ929" s="83"/>
      <c r="BR929" s="83"/>
      <c r="BS929" s="83"/>
      <c r="BT929" s="351" t="s">
        <v>3919</v>
      </c>
      <c r="BU929" s="363" t="s">
        <v>3920</v>
      </c>
      <c r="BV929" s="351" t="s">
        <v>3921</v>
      </c>
      <c r="BW929" s="363" t="s">
        <v>3922</v>
      </c>
      <c r="BX929" s="96" t="str">
        <f t="shared" si="148"/>
        <v>MR502 RALLY, 18x8, +38mm Offset, 5x4.5, 67.1mm Centerbore, Matte Black</v>
      </c>
      <c r="BY929" s="83" t="s">
        <v>4044</v>
      </c>
      <c r="BZ929" s="83" t="s">
        <v>4045</v>
      </c>
      <c r="CA929" s="83" t="str">
        <f t="shared" ref="CA929" si="162">C929</f>
        <v>RALLY (5XX)</v>
      </c>
    </row>
    <row r="930" spans="1:79" s="39" customFormat="1" ht="15" customHeight="1">
      <c r="A930" s="23">
        <f t="shared" si="155"/>
        <v>928</v>
      </c>
      <c r="B930" s="3" t="s">
        <v>84</v>
      </c>
      <c r="C930" s="427" t="s">
        <v>1093</v>
      </c>
      <c r="D930" s="84" t="s">
        <v>263</v>
      </c>
      <c r="E930" s="94" t="str">
        <f>CONCATENATE(LEFT(D930,5),VLOOKUP(CONCATENATE(N930,"x",O930),'PART NUMBER GUIDE'!$B$9:$C$45,2,FALSE),VLOOKUP(CONCATENATE(P930, V930), 'PART NUMBER GUIDE'!$Q$6:$R$84, 2, FALSE),VLOOKUP(Y930,'PART NUMBER GUIDE'!$J$8:$K$37,2, FALSE),IF(U930="N/A",IF(ABS(S930)&lt;10,"0"&amp;ABS(S930),ABS(S930)),CONCATENATE(LEFT(U930,1),RIGHT(U930,1))), F930, G930)</f>
        <v>MR50288012538-2</v>
      </c>
      <c r="F930" s="93">
        <v>-2</v>
      </c>
      <c r="G930" s="93"/>
      <c r="H930" s="80" t="s">
        <v>6500</v>
      </c>
      <c r="I930" s="356">
        <v>44701</v>
      </c>
      <c r="J930" s="87" t="s">
        <v>1266</v>
      </c>
      <c r="K930" s="400">
        <v>371.5</v>
      </c>
      <c r="L930" s="95">
        <f t="shared" si="153"/>
        <v>371.5</v>
      </c>
      <c r="M930" s="402"/>
      <c r="N930" s="83">
        <v>18</v>
      </c>
      <c r="O930" s="85">
        <v>8</v>
      </c>
      <c r="P930" s="105" t="str">
        <f t="shared" si="158"/>
        <v>5x4.5</v>
      </c>
      <c r="Q930" s="83">
        <v>5</v>
      </c>
      <c r="R930" s="85">
        <v>4.5</v>
      </c>
      <c r="S930" s="83">
        <v>38</v>
      </c>
      <c r="T930" s="86">
        <v>6.1</v>
      </c>
      <c r="U930" s="428" t="s">
        <v>85</v>
      </c>
      <c r="V930" s="86">
        <v>67.099999999999994</v>
      </c>
      <c r="W930" s="85">
        <v>27.37</v>
      </c>
      <c r="X930" s="52">
        <v>1850</v>
      </c>
      <c r="Y930" s="91" t="s">
        <v>2309</v>
      </c>
      <c r="Z930" s="81" t="s">
        <v>3002</v>
      </c>
      <c r="AA930" s="369" t="str">
        <f t="shared" si="159"/>
        <v>18x8, 5x4.5, 38 OS</v>
      </c>
      <c r="AB930" s="83" t="s">
        <v>6104</v>
      </c>
      <c r="AC930" s="92">
        <f>_xlfn.IFNA(VLOOKUP(AB930,ACCESSORIES!F:K,6,FALSE),"N/A")</f>
        <v>33</v>
      </c>
      <c r="AD930" s="89" t="s">
        <v>85</v>
      </c>
      <c r="AE930" s="83" t="s">
        <v>1899</v>
      </c>
      <c r="AF930" s="82" t="s">
        <v>85</v>
      </c>
      <c r="AG930" s="3" t="s">
        <v>85</v>
      </c>
      <c r="AH930" s="9" t="str">
        <f>_xlfn.IFNA(VLOOKUP(AG930,ACCESSORIES!F:K,6,FALSE),"N/A")</f>
        <v>N/A</v>
      </c>
      <c r="AI930" s="427" t="s">
        <v>265</v>
      </c>
      <c r="AJ930" s="83" t="s">
        <v>1675</v>
      </c>
      <c r="AK930" s="41">
        <f>VLOOKUP(AJ930,ACCESSORIES!F:K,6,FALSE)</f>
        <v>2.75</v>
      </c>
      <c r="AL930" s="83">
        <v>56.1</v>
      </c>
      <c r="AM930" s="83">
        <v>16</v>
      </c>
      <c r="AN930" s="83">
        <v>155</v>
      </c>
      <c r="AO930" s="26">
        <v>18</v>
      </c>
      <c r="AP930" s="26">
        <v>34</v>
      </c>
      <c r="AQ930" s="26">
        <v>41</v>
      </c>
      <c r="AR930" s="26">
        <v>45</v>
      </c>
      <c r="AS930" s="26">
        <v>221</v>
      </c>
      <c r="AT930" s="26">
        <v>215</v>
      </c>
      <c r="AU930" s="86">
        <v>67.099999999999994</v>
      </c>
      <c r="AV930" s="55">
        <v>35</v>
      </c>
      <c r="AW930" s="55">
        <v>35</v>
      </c>
      <c r="AX930" s="55">
        <v>0</v>
      </c>
      <c r="AY930" s="3" t="s">
        <v>85</v>
      </c>
      <c r="AZ930" s="104" t="str">
        <f>_xlfn.IFNA(VLOOKUP(AY930,ACCESSORIES!F:K,6,FALSE),"N/A")</f>
        <v>N/A</v>
      </c>
      <c r="BA930" s="3" t="s">
        <v>85</v>
      </c>
      <c r="BB930" s="104" t="str">
        <f>_xlfn.IFNA(VLOOKUP(BA930,ACCESSORIES!F:K,6,FALSE),"N/A")</f>
        <v>N/A</v>
      </c>
      <c r="BC930" s="79">
        <v>32.590000000000003</v>
      </c>
      <c r="BD930" s="57">
        <v>20.5</v>
      </c>
      <c r="BE930" s="57">
        <v>20.5</v>
      </c>
      <c r="BF930" s="57">
        <v>10.4</v>
      </c>
      <c r="BG930" s="83">
        <v>36</v>
      </c>
      <c r="BH930" s="403" t="s">
        <v>3551</v>
      </c>
      <c r="BI930" s="51" t="s">
        <v>4217</v>
      </c>
      <c r="BJ930" s="83" t="s">
        <v>4233</v>
      </c>
      <c r="BK930" s="83" t="s">
        <v>5888</v>
      </c>
      <c r="BL930" s="83" t="s">
        <v>5852</v>
      </c>
      <c r="BM930" s="83" t="s">
        <v>4951</v>
      </c>
      <c r="BN930" s="83" t="s">
        <v>4480</v>
      </c>
      <c r="BO930" s="83" t="s">
        <v>4235</v>
      </c>
      <c r="BP930" s="83" t="s">
        <v>5917</v>
      </c>
      <c r="BQ930" s="83"/>
      <c r="BR930" s="83"/>
      <c r="BS930" s="83"/>
      <c r="BT930" s="351"/>
      <c r="BU930" s="363"/>
      <c r="BV930" s="351"/>
      <c r="BW930" s="363"/>
      <c r="BX930" s="96" t="str">
        <f t="shared" si="148"/>
        <v>MR502 RALLY, 18x8, +38mm Offset, 5x4.5, 67.1mm Centerbore, Matte Black</v>
      </c>
      <c r="BY930" s="83" t="s">
        <v>4044</v>
      </c>
      <c r="BZ930" s="83" t="s">
        <v>4045</v>
      </c>
      <c r="CA930" s="83" t="str">
        <f t="shared" ref="CA930:CA992" si="163">C930</f>
        <v>RALLY (5XX)</v>
      </c>
    </row>
    <row r="931" spans="1:79" s="39" customFormat="1" ht="15" customHeight="1">
      <c r="A931" s="23">
        <f t="shared" si="155"/>
        <v>929</v>
      </c>
      <c r="B931" s="3" t="s">
        <v>84</v>
      </c>
      <c r="C931" s="105" t="s">
        <v>1093</v>
      </c>
      <c r="D931" s="83" t="s">
        <v>933</v>
      </c>
      <c r="E931" s="94" t="str">
        <f>CONCATENATE(LEFT(D931,5),VLOOKUP(CONCATENATE(N931,"x",O931),'PART NUMBER GUIDE'!$B$9:$C$45,2,FALSE),VLOOKUP(CONCATENATE(P931, V931), 'PART NUMBER GUIDE'!$Q$6:$R$84, 2, FALSE),VLOOKUP(Y931,'PART NUMBER GUIDE'!$J$8:$K$37,2, FALSE),IF(U931="N/A",IF(ABS(S931)&lt;10,"0"&amp;ABS(S931),ABS(S931)),CONCATENATE(LEFT(U931,1),RIGHT(U931,1))), F931, G931)</f>
        <v>MR50388012142</v>
      </c>
      <c r="F931" s="93"/>
      <c r="G931" s="93"/>
      <c r="H931" s="46" t="s">
        <v>951</v>
      </c>
      <c r="I931" s="356">
        <v>42736</v>
      </c>
      <c r="J931" s="87" t="s">
        <v>4038</v>
      </c>
      <c r="K931" s="400">
        <v>459.11</v>
      </c>
      <c r="L931" s="95" t="str">
        <f t="shared" si="153"/>
        <v/>
      </c>
      <c r="M931" s="402"/>
      <c r="N931" s="83">
        <v>18</v>
      </c>
      <c r="O931" s="85">
        <v>8</v>
      </c>
      <c r="P931" s="105" t="str">
        <f t="shared" si="158"/>
        <v>5x4.5</v>
      </c>
      <c r="Q931" s="83">
        <v>5</v>
      </c>
      <c r="R931" s="83">
        <v>4.5</v>
      </c>
      <c r="S931" s="83">
        <v>42</v>
      </c>
      <c r="T931" s="86">
        <v>6.2</v>
      </c>
      <c r="U931" s="106" t="s">
        <v>85</v>
      </c>
      <c r="V931" s="86">
        <v>73</v>
      </c>
      <c r="W931" s="85">
        <v>18.95</v>
      </c>
      <c r="X931" s="52">
        <v>1650</v>
      </c>
      <c r="Y931" s="46" t="s">
        <v>2313</v>
      </c>
      <c r="Z931" s="80" t="s">
        <v>3004</v>
      </c>
      <c r="AA931" s="369" t="str">
        <f t="shared" si="159"/>
        <v>18x8, 5x4.5, 42 OS</v>
      </c>
      <c r="AB931" s="83" t="s">
        <v>1622</v>
      </c>
      <c r="AC931" s="92">
        <f>_xlfn.IFNA(VLOOKUP(AB931,ACCESSORIES!F:K,6,FALSE),"N/A")</f>
        <v>11</v>
      </c>
      <c r="AD931" s="89" t="s">
        <v>85</v>
      </c>
      <c r="AE931" s="83" t="s">
        <v>85</v>
      </c>
      <c r="AF931" s="82" t="s">
        <v>85</v>
      </c>
      <c r="AG931" s="3" t="s">
        <v>85</v>
      </c>
      <c r="AH931" s="9" t="str">
        <f>_xlfn.IFNA(VLOOKUP(AG931,ACCESSORIES!F:K,6,FALSE),"N/A")</f>
        <v>N/A</v>
      </c>
      <c r="AI931" s="105" t="s">
        <v>265</v>
      </c>
      <c r="AJ931" s="83" t="s">
        <v>1895</v>
      </c>
      <c r="AK931" s="41">
        <f>VLOOKUP(AJ931,ACCESSORIES!F:K,6,FALSE)</f>
        <v>2.75</v>
      </c>
      <c r="AL931" s="83">
        <v>56.1</v>
      </c>
      <c r="AM931" s="83">
        <v>16</v>
      </c>
      <c r="AN931" s="83">
        <v>145</v>
      </c>
      <c r="AO931" s="83">
        <v>26</v>
      </c>
      <c r="AP931" s="83">
        <v>34</v>
      </c>
      <c r="AQ931" s="83"/>
      <c r="AR931" s="83">
        <v>46</v>
      </c>
      <c r="AS931" s="83"/>
      <c r="AT931" s="83">
        <v>212</v>
      </c>
      <c r="AU931" s="86">
        <v>53</v>
      </c>
      <c r="AV931" s="55">
        <v>29</v>
      </c>
      <c r="AW931" s="55">
        <v>29</v>
      </c>
      <c r="AX931" s="55">
        <v>0</v>
      </c>
      <c r="AY931" s="3" t="s">
        <v>85</v>
      </c>
      <c r="AZ931" s="104" t="str">
        <f>_xlfn.IFNA(VLOOKUP(AY931,ACCESSORIES!F:K,6,FALSE),"N/A")</f>
        <v>N/A</v>
      </c>
      <c r="BA931" s="3" t="s">
        <v>85</v>
      </c>
      <c r="BB931" s="104" t="str">
        <f>_xlfn.IFNA(VLOOKUP(BA931,ACCESSORIES!F:K,6,FALSE),"N/A")</f>
        <v>N/A</v>
      </c>
      <c r="BC931" s="79">
        <v>22.9</v>
      </c>
      <c r="BD931" s="57">
        <v>20.5</v>
      </c>
      <c r="BE931" s="57">
        <v>20.5</v>
      </c>
      <c r="BF931" s="57">
        <v>10.4</v>
      </c>
      <c r="BG931" s="83">
        <v>36</v>
      </c>
      <c r="BH931" s="122" t="s">
        <v>3551</v>
      </c>
      <c r="BI931" s="51" t="s">
        <v>4217</v>
      </c>
      <c r="BJ931" s="83" t="s">
        <v>5899</v>
      </c>
      <c r="BK931" s="83" t="s">
        <v>4233</v>
      </c>
      <c r="BL931" s="83" t="s">
        <v>5919</v>
      </c>
      <c r="BM931" s="83" t="s">
        <v>5920</v>
      </c>
      <c r="BN931" s="83" t="s">
        <v>5902</v>
      </c>
      <c r="BO931" s="83" t="s">
        <v>5921</v>
      </c>
      <c r="BP931" s="83" t="s">
        <v>4480</v>
      </c>
      <c r="BQ931" s="83" t="s">
        <v>5914</v>
      </c>
      <c r="BR931" s="83"/>
      <c r="BS931" s="83"/>
      <c r="BT931" s="351" t="s">
        <v>3935</v>
      </c>
      <c r="BU931" s="363" t="s">
        <v>3936</v>
      </c>
      <c r="BV931" s="351" t="s">
        <v>3937</v>
      </c>
      <c r="BW931" s="363" t="s">
        <v>3938</v>
      </c>
      <c r="BX931" s="96" t="str">
        <f t="shared" si="148"/>
        <v>CLOSEOUT - MR503 RALLY, 18x8, +42mm Offset, 5x4.5, 73mm Centerbore, Gold</v>
      </c>
      <c r="BY931" s="83" t="s">
        <v>4044</v>
      </c>
      <c r="BZ931" s="83" t="s">
        <v>4045</v>
      </c>
      <c r="CA931" s="83" t="str">
        <f t="shared" si="163"/>
        <v>RALLY (5XX)</v>
      </c>
    </row>
    <row r="932" spans="1:79" s="39" customFormat="1" ht="15" customHeight="1">
      <c r="A932" s="23">
        <f t="shared" si="155"/>
        <v>930</v>
      </c>
      <c r="B932" s="3" t="s">
        <v>84</v>
      </c>
      <c r="C932" s="105" t="s">
        <v>1094</v>
      </c>
      <c r="D932" s="83" t="s">
        <v>939</v>
      </c>
      <c r="E932" s="94" t="str">
        <f>CONCATENATE(LEFT(D932,5),VLOOKUP(CONCATENATE(N932,"x",O932),'PART NUMBER GUIDE'!$B$9:$C$45,2,FALSE),VLOOKUP(CONCATENATE(P932, V932), 'PART NUMBER GUIDE'!$Q$6:$R$84, 2, FALSE),VLOOKUP(Y932,'PART NUMBER GUIDE'!$J$8:$K$37,2, FALSE),IF(U932="N/A",IF(ABS(S932)&lt;10,"0"&amp;ABS(S932),ABS(S932)),CONCATENATE(LEFT(U932,1),RIGHT(U932,1))), F932, G932)</f>
        <v>MR60529050512N</v>
      </c>
      <c r="F932" s="93" t="s">
        <v>2239</v>
      </c>
      <c r="G932" s="93"/>
      <c r="H932" s="46" t="s">
        <v>2211</v>
      </c>
      <c r="I932" s="377">
        <v>43340</v>
      </c>
      <c r="J932" s="87" t="s">
        <v>1265</v>
      </c>
      <c r="K932" s="400">
        <v>454.5</v>
      </c>
      <c r="L932" s="95">
        <f t="shared" si="153"/>
        <v>454.5</v>
      </c>
      <c r="M932" s="402"/>
      <c r="N932" s="83">
        <v>20</v>
      </c>
      <c r="O932" s="8">
        <v>9</v>
      </c>
      <c r="P932" s="105" t="str">
        <f t="shared" si="158"/>
        <v>5x5</v>
      </c>
      <c r="Q932" s="83">
        <v>5</v>
      </c>
      <c r="R932" s="83">
        <v>5</v>
      </c>
      <c r="S932" s="83">
        <v>-12</v>
      </c>
      <c r="T932" s="86">
        <v>4.5</v>
      </c>
      <c r="U932" s="106" t="s">
        <v>85</v>
      </c>
      <c r="V932" s="86">
        <v>71.5</v>
      </c>
      <c r="W932" s="85">
        <v>40</v>
      </c>
      <c r="X932" s="369">
        <v>2650</v>
      </c>
      <c r="Y932" s="91" t="s">
        <v>2309</v>
      </c>
      <c r="Z932" s="81" t="s">
        <v>3002</v>
      </c>
      <c r="AA932" s="369" t="str">
        <f t="shared" si="159"/>
        <v>20x9, 5x5, -12 OS</v>
      </c>
      <c r="AB932" s="83" t="s">
        <v>1631</v>
      </c>
      <c r="AC932" s="92">
        <f>_xlfn.IFNA(VLOOKUP(AB932,ACCESSORIES!F:K,6,FALSE),"N/A")</f>
        <v>33</v>
      </c>
      <c r="AD932" s="89" t="s">
        <v>1806</v>
      </c>
      <c r="AE932" s="82" t="s">
        <v>1899</v>
      </c>
      <c r="AF932" s="82" t="s">
        <v>85</v>
      </c>
      <c r="AG932" s="105" t="s">
        <v>1950</v>
      </c>
      <c r="AH932" s="9">
        <f>_xlfn.IFNA(VLOOKUP(AG932,ACCESSORIES!F:K,6,FALSE),"N/A")</f>
        <v>1.1000000000000001</v>
      </c>
      <c r="AI932" s="105" t="s">
        <v>265</v>
      </c>
      <c r="AJ932" s="83" t="s">
        <v>85</v>
      </c>
      <c r="AK932" s="3" t="s">
        <v>85</v>
      </c>
      <c r="AL932" s="83" t="s">
        <v>85</v>
      </c>
      <c r="AM932" s="83">
        <v>16.5</v>
      </c>
      <c r="AN932" s="83">
        <v>165</v>
      </c>
      <c r="AO932" s="83">
        <v>7</v>
      </c>
      <c r="AP932" s="83">
        <v>16</v>
      </c>
      <c r="AQ932" s="83"/>
      <c r="AR932" s="83">
        <v>36</v>
      </c>
      <c r="AS932" s="83"/>
      <c r="AT932" s="83">
        <v>243</v>
      </c>
      <c r="AU932" s="86">
        <v>71.5</v>
      </c>
      <c r="AV932" s="55">
        <v>38</v>
      </c>
      <c r="AW932" s="55">
        <v>38</v>
      </c>
      <c r="AX932" s="55">
        <v>47</v>
      </c>
      <c r="AY932" s="3" t="s">
        <v>85</v>
      </c>
      <c r="AZ932" s="104" t="str">
        <f>_xlfn.IFNA(VLOOKUP(AY932,ACCESSORIES!F:K,6,FALSE),"N/A")</f>
        <v>N/A</v>
      </c>
      <c r="BA932" s="3" t="s">
        <v>85</v>
      </c>
      <c r="BB932" s="104" t="str">
        <f>_xlfn.IFNA(VLOOKUP(BA932,ACCESSORIES!F:K,6,FALSE),"N/A")</f>
        <v>N/A</v>
      </c>
      <c r="BC932" s="79">
        <v>43.5</v>
      </c>
      <c r="BD932" s="57">
        <v>22.6</v>
      </c>
      <c r="BE932" s="57">
        <v>22.6</v>
      </c>
      <c r="BF932" s="57">
        <v>11.6</v>
      </c>
      <c r="BG932" s="82">
        <v>24</v>
      </c>
      <c r="BH932" s="122" t="s">
        <v>3551</v>
      </c>
      <c r="BI932" s="51" t="s">
        <v>4217</v>
      </c>
      <c r="BJ932" s="83" t="s">
        <v>4233</v>
      </c>
      <c r="BK932" s="83" t="s">
        <v>5150</v>
      </c>
      <c r="BL932" s="83" t="s">
        <v>5880</v>
      </c>
      <c r="BM932" s="83" t="s">
        <v>5881</v>
      </c>
      <c r="BN932" s="83" t="s">
        <v>4951</v>
      </c>
      <c r="BO932" s="83" t="s">
        <v>4480</v>
      </c>
      <c r="BP932" s="83" t="s">
        <v>4235</v>
      </c>
      <c r="BQ932" s="83"/>
      <c r="BR932" s="83"/>
      <c r="BS932" s="83"/>
      <c r="BT932" s="351" t="s">
        <v>3939</v>
      </c>
      <c r="BU932" s="363" t="s">
        <v>3940</v>
      </c>
      <c r="BV932" s="351" t="s">
        <v>3941</v>
      </c>
      <c r="BW932" s="363" t="s">
        <v>3942</v>
      </c>
      <c r="BX932" s="96" t="str">
        <f t="shared" si="148"/>
        <v>MR605 NV, 20x9, -12mm Offset, 5x5, 71.5mm Centerbore, Matte Black</v>
      </c>
      <c r="BY932" s="83" t="s">
        <v>4044</v>
      </c>
      <c r="BZ932" s="83" t="s">
        <v>4045</v>
      </c>
      <c r="CA932" s="83" t="str">
        <f t="shared" si="163"/>
        <v>DISCO (6XX)</v>
      </c>
    </row>
    <row r="933" spans="1:79" s="39" customFormat="1" ht="15" customHeight="1">
      <c r="A933" s="23">
        <f t="shared" si="155"/>
        <v>931</v>
      </c>
      <c r="B933" s="3" t="s">
        <v>84</v>
      </c>
      <c r="C933" s="105" t="s">
        <v>1094</v>
      </c>
      <c r="D933" s="83" t="s">
        <v>939</v>
      </c>
      <c r="E933" s="94" t="str">
        <f>CONCATENATE(LEFT(D933,5),VLOOKUP(CONCATENATE(N933,"x",O933),'PART NUMBER GUIDE'!$B$9:$C$45,2,FALSE),VLOOKUP(CONCATENATE(P933, V933), 'PART NUMBER GUIDE'!$Q$6:$R$84, 2, FALSE),VLOOKUP(Y933,'PART NUMBER GUIDE'!$J$8:$K$37,2, FALSE),IF(U933="N/A",IF(ABS(S933)&lt;10,"0"&amp;ABS(S933),ABS(S933)),CONCATENATE(LEFT(U933,1),RIGHT(U933,1))), F933, G933)</f>
        <v>MR60529058512N</v>
      </c>
      <c r="F933" s="93" t="s">
        <v>2239</v>
      </c>
      <c r="G933" s="93"/>
      <c r="H933" s="46" t="s">
        <v>2213</v>
      </c>
      <c r="I933" s="377">
        <v>43340</v>
      </c>
      <c r="J933" s="87" t="s">
        <v>1265</v>
      </c>
      <c r="K933" s="400">
        <v>454.5</v>
      </c>
      <c r="L933" s="95">
        <f t="shared" si="153"/>
        <v>454.5</v>
      </c>
      <c r="M933" s="402"/>
      <c r="N933" s="83">
        <v>20</v>
      </c>
      <c r="O933" s="8">
        <v>9</v>
      </c>
      <c r="P933" s="105" t="str">
        <f t="shared" si="158"/>
        <v>5x150</v>
      </c>
      <c r="Q933" s="83">
        <v>5</v>
      </c>
      <c r="R933" s="83">
        <v>150</v>
      </c>
      <c r="S933" s="83">
        <v>-12</v>
      </c>
      <c r="T933" s="86">
        <v>4.5</v>
      </c>
      <c r="U933" s="106" t="s">
        <v>85</v>
      </c>
      <c r="V933" s="86">
        <v>110.5</v>
      </c>
      <c r="W933" s="85">
        <v>39.200000000000003</v>
      </c>
      <c r="X933" s="369">
        <v>2650</v>
      </c>
      <c r="Y933" s="91" t="s">
        <v>2309</v>
      </c>
      <c r="Z933" s="81" t="s">
        <v>3002</v>
      </c>
      <c r="AA933" s="369" t="str">
        <f t="shared" si="159"/>
        <v>20x9, 5x150, -12 OS</v>
      </c>
      <c r="AB933" s="83" t="s">
        <v>1639</v>
      </c>
      <c r="AC933" s="92">
        <f>_xlfn.IFNA(VLOOKUP(AB933,ACCESSORIES!F:K,6,FALSE),"N/A")</f>
        <v>33</v>
      </c>
      <c r="AD933" s="88" t="s">
        <v>1810</v>
      </c>
      <c r="AE933" s="82" t="s">
        <v>1899</v>
      </c>
      <c r="AF933" s="82" t="s">
        <v>85</v>
      </c>
      <c r="AG933" s="105" t="s">
        <v>1950</v>
      </c>
      <c r="AH933" s="9">
        <f>_xlfn.IFNA(VLOOKUP(AG933,ACCESSORIES!F:K,6,FALSE),"N/A")</f>
        <v>1.1000000000000001</v>
      </c>
      <c r="AI933" s="105" t="s">
        <v>265</v>
      </c>
      <c r="AJ933" s="83" t="s">
        <v>85</v>
      </c>
      <c r="AK933" s="3" t="s">
        <v>85</v>
      </c>
      <c r="AL933" s="83" t="s">
        <v>85</v>
      </c>
      <c r="AM933" s="83">
        <v>16.5</v>
      </c>
      <c r="AN933" s="83">
        <v>180</v>
      </c>
      <c r="AO933" s="83">
        <v>0</v>
      </c>
      <c r="AP933" s="83">
        <v>9.5</v>
      </c>
      <c r="AQ933" s="83"/>
      <c r="AR933" s="83">
        <v>36</v>
      </c>
      <c r="AS933" s="83"/>
      <c r="AT933" s="83">
        <v>243</v>
      </c>
      <c r="AU933" s="86">
        <v>110.5</v>
      </c>
      <c r="AV933" s="55">
        <v>38</v>
      </c>
      <c r="AW933" s="55">
        <v>38</v>
      </c>
      <c r="AX933" s="55">
        <v>47</v>
      </c>
      <c r="AY933" s="3" t="s">
        <v>85</v>
      </c>
      <c r="AZ933" s="104" t="str">
        <f>_xlfn.IFNA(VLOOKUP(AY933,ACCESSORIES!F:K,6,FALSE),"N/A")</f>
        <v>N/A</v>
      </c>
      <c r="BA933" s="3" t="s">
        <v>85</v>
      </c>
      <c r="BB933" s="104" t="str">
        <f>_xlfn.IFNA(VLOOKUP(BA933,ACCESSORIES!F:K,6,FALSE),"N/A")</f>
        <v>N/A</v>
      </c>
      <c r="BC933" s="79">
        <v>44.89</v>
      </c>
      <c r="BD933" s="57">
        <v>22.6</v>
      </c>
      <c r="BE933" s="57">
        <v>22.6</v>
      </c>
      <c r="BF933" s="57">
        <v>11.6</v>
      </c>
      <c r="BG933" s="82">
        <v>24</v>
      </c>
      <c r="BH933" s="122" t="s">
        <v>3551</v>
      </c>
      <c r="BI933" s="51" t="s">
        <v>4217</v>
      </c>
      <c r="BJ933" s="83" t="s">
        <v>4233</v>
      </c>
      <c r="BK933" s="83" t="s">
        <v>5150</v>
      </c>
      <c r="BL933" s="83" t="s">
        <v>5880</v>
      </c>
      <c r="BM933" s="83" t="s">
        <v>5881</v>
      </c>
      <c r="BN933" s="83" t="s">
        <v>4951</v>
      </c>
      <c r="BO933" s="83" t="s">
        <v>4480</v>
      </c>
      <c r="BP933" s="83" t="s">
        <v>4235</v>
      </c>
      <c r="BQ933" s="83"/>
      <c r="BR933" s="83"/>
      <c r="BS933" s="83"/>
      <c r="BT933" s="351" t="s">
        <v>3939</v>
      </c>
      <c r="BU933" s="363" t="s">
        <v>3940</v>
      </c>
      <c r="BV933" s="351" t="s">
        <v>3941</v>
      </c>
      <c r="BW933" s="363" t="s">
        <v>3942</v>
      </c>
      <c r="BX933" s="96" t="str">
        <f t="shared" si="148"/>
        <v>MR605 NV, 20x9, -12mm Offset, 5x150, 110.5mm Centerbore, Matte Black</v>
      </c>
      <c r="BY933" s="83" t="s">
        <v>4044</v>
      </c>
      <c r="BZ933" s="83" t="s">
        <v>4045</v>
      </c>
      <c r="CA933" s="83" t="str">
        <f t="shared" si="163"/>
        <v>DISCO (6XX)</v>
      </c>
    </row>
    <row r="934" spans="1:79" s="39" customFormat="1" ht="15" customHeight="1">
      <c r="A934" s="23">
        <f t="shared" si="155"/>
        <v>932</v>
      </c>
      <c r="B934" s="3" t="s">
        <v>84</v>
      </c>
      <c r="C934" s="105" t="s">
        <v>1094</v>
      </c>
      <c r="D934" s="83" t="s">
        <v>939</v>
      </c>
      <c r="E934" s="94" t="str">
        <f>CONCATENATE(LEFT(D934,5),VLOOKUP(CONCATENATE(N934,"x",O934),'PART NUMBER GUIDE'!$B$9:$C$45,2,FALSE),VLOOKUP(CONCATENATE(P934, V934), 'PART NUMBER GUIDE'!$Q$6:$R$84, 2, FALSE),VLOOKUP(Y934,'PART NUMBER GUIDE'!$J$8:$K$37,2, FALSE),IF(U934="N/A",IF(ABS(S934)&lt;10,"0"&amp;ABS(S934),ABS(S934)),CONCATENATE(LEFT(U934,1),RIGHT(U934,1))), F934, G934)</f>
        <v>MR60529016512N</v>
      </c>
      <c r="F934" s="93" t="s">
        <v>2239</v>
      </c>
      <c r="G934" s="93"/>
      <c r="H934" s="46" t="s">
        <v>2214</v>
      </c>
      <c r="I934" s="377">
        <v>43340</v>
      </c>
      <c r="J934" s="87" t="s">
        <v>1265</v>
      </c>
      <c r="K934" s="400">
        <v>454.5</v>
      </c>
      <c r="L934" s="95">
        <f t="shared" si="153"/>
        <v>454.5</v>
      </c>
      <c r="M934" s="402"/>
      <c r="N934" s="83">
        <v>20</v>
      </c>
      <c r="O934" s="8">
        <v>9</v>
      </c>
      <c r="P934" s="105" t="str">
        <f t="shared" si="158"/>
        <v>6x135</v>
      </c>
      <c r="Q934" s="83">
        <v>6</v>
      </c>
      <c r="R934" s="83">
        <v>135</v>
      </c>
      <c r="S934" s="83">
        <v>-12</v>
      </c>
      <c r="T934" s="86">
        <v>4.5</v>
      </c>
      <c r="U934" s="106" t="s">
        <v>85</v>
      </c>
      <c r="V934" s="86">
        <v>87</v>
      </c>
      <c r="W934" s="85">
        <v>39.79</v>
      </c>
      <c r="X934" s="369">
        <v>2650</v>
      </c>
      <c r="Y934" s="91" t="s">
        <v>2309</v>
      </c>
      <c r="Z934" s="81" t="s">
        <v>3002</v>
      </c>
      <c r="AA934" s="369" t="str">
        <f t="shared" si="159"/>
        <v>20x9, 6x135, -12 OS</v>
      </c>
      <c r="AB934" s="83" t="s">
        <v>1633</v>
      </c>
      <c r="AC934" s="92">
        <f>_xlfn.IFNA(VLOOKUP(AB934,ACCESSORIES!F:K,6,FALSE),"N/A")</f>
        <v>33</v>
      </c>
      <c r="AD934" s="89" t="s">
        <v>1808</v>
      </c>
      <c r="AE934" s="82" t="s">
        <v>1899</v>
      </c>
      <c r="AF934" s="82" t="s">
        <v>85</v>
      </c>
      <c r="AG934" s="105" t="s">
        <v>1950</v>
      </c>
      <c r="AH934" s="9">
        <f>_xlfn.IFNA(VLOOKUP(AG934,ACCESSORIES!F:K,6,FALSE),"N/A")</f>
        <v>1.1000000000000001</v>
      </c>
      <c r="AI934" s="105" t="s">
        <v>265</v>
      </c>
      <c r="AJ934" s="83" t="s">
        <v>85</v>
      </c>
      <c r="AK934" s="3" t="s">
        <v>85</v>
      </c>
      <c r="AL934" s="83" t="s">
        <v>85</v>
      </c>
      <c r="AM934" s="83">
        <v>16.5</v>
      </c>
      <c r="AN934" s="83">
        <v>170</v>
      </c>
      <c r="AO934" s="83">
        <v>4</v>
      </c>
      <c r="AP934" s="83">
        <v>14</v>
      </c>
      <c r="AQ934" s="83"/>
      <c r="AR934" s="83">
        <v>36</v>
      </c>
      <c r="AS934" s="83"/>
      <c r="AT934" s="83">
        <v>243</v>
      </c>
      <c r="AU934" s="86">
        <v>87</v>
      </c>
      <c r="AV934" s="55">
        <v>38</v>
      </c>
      <c r="AW934" s="55">
        <v>38</v>
      </c>
      <c r="AX934" s="55">
        <v>47</v>
      </c>
      <c r="AY934" s="3" t="s">
        <v>85</v>
      </c>
      <c r="AZ934" s="104" t="str">
        <f>_xlfn.IFNA(VLOOKUP(AY934,ACCESSORIES!F:K,6,FALSE),"N/A")</f>
        <v>N/A</v>
      </c>
      <c r="BA934" s="3" t="s">
        <v>85</v>
      </c>
      <c r="BB934" s="104" t="str">
        <f>_xlfn.IFNA(VLOOKUP(BA934,ACCESSORIES!F:K,6,FALSE),"N/A")</f>
        <v>N/A</v>
      </c>
      <c r="BC934" s="79">
        <v>45.75</v>
      </c>
      <c r="BD934" s="57">
        <v>22.6</v>
      </c>
      <c r="BE934" s="57">
        <v>22.6</v>
      </c>
      <c r="BF934" s="57">
        <v>11.6</v>
      </c>
      <c r="BG934" s="82">
        <v>24</v>
      </c>
      <c r="BH934" s="122" t="s">
        <v>3551</v>
      </c>
      <c r="BI934" s="51" t="s">
        <v>4217</v>
      </c>
      <c r="BJ934" s="83" t="s">
        <v>4233</v>
      </c>
      <c r="BK934" s="83" t="s">
        <v>5150</v>
      </c>
      <c r="BL934" s="83" t="s">
        <v>5880</v>
      </c>
      <c r="BM934" s="83" t="s">
        <v>5881</v>
      </c>
      <c r="BN934" s="83" t="s">
        <v>4951</v>
      </c>
      <c r="BO934" s="83" t="s">
        <v>4480</v>
      </c>
      <c r="BP934" s="83" t="s">
        <v>4235</v>
      </c>
      <c r="BQ934" s="83"/>
      <c r="BR934" s="83"/>
      <c r="BS934" s="83"/>
      <c r="BT934" s="351" t="s">
        <v>3943</v>
      </c>
      <c r="BU934" s="363" t="s">
        <v>3944</v>
      </c>
      <c r="BV934" s="351" t="s">
        <v>3945</v>
      </c>
      <c r="BW934" s="363" t="s">
        <v>3946</v>
      </c>
      <c r="BX934" s="96" t="str">
        <f t="shared" si="148"/>
        <v>MR605 NV, 20x9, -12mm Offset, 6x135, 87mm Centerbore, Matte Black</v>
      </c>
      <c r="BY934" s="83" t="s">
        <v>4044</v>
      </c>
      <c r="BZ934" s="83" t="s">
        <v>4045</v>
      </c>
      <c r="CA934" s="83" t="str">
        <f t="shared" si="163"/>
        <v>DISCO (6XX)</v>
      </c>
    </row>
    <row r="935" spans="1:79" s="39" customFormat="1" ht="15" customHeight="1">
      <c r="A935" s="23">
        <f t="shared" si="155"/>
        <v>933</v>
      </c>
      <c r="B935" s="3" t="s">
        <v>84</v>
      </c>
      <c r="C935" s="105" t="s">
        <v>1094</v>
      </c>
      <c r="D935" s="83" t="s">
        <v>939</v>
      </c>
      <c r="E935" s="94" t="str">
        <f>CONCATENATE(LEFT(D935,5),VLOOKUP(CONCATENATE(N935,"x",O935),'PART NUMBER GUIDE'!$B$9:$C$45,2,FALSE),VLOOKUP(CONCATENATE(P935, V935), 'PART NUMBER GUIDE'!$Q$6:$R$84, 2, FALSE),VLOOKUP(Y935,'PART NUMBER GUIDE'!$J$8:$K$37,2, FALSE),IF(U935="N/A",IF(ABS(S935)&lt;10,"0"&amp;ABS(S935),ABS(S935)),CONCATENATE(LEFT(U935,1),RIGHT(U935,1))), F935, G935)</f>
        <v>MR60529060512N</v>
      </c>
      <c r="F935" s="93" t="s">
        <v>2239</v>
      </c>
      <c r="G935" s="93"/>
      <c r="H935" s="46" t="s">
        <v>2215</v>
      </c>
      <c r="I935" s="377">
        <v>43340</v>
      </c>
      <c r="J935" s="87" t="s">
        <v>1265</v>
      </c>
      <c r="K935" s="400">
        <v>454.5</v>
      </c>
      <c r="L935" s="95">
        <f t="shared" si="153"/>
        <v>454.5</v>
      </c>
      <c r="M935" s="402"/>
      <c r="N935" s="83">
        <v>20</v>
      </c>
      <c r="O935" s="8">
        <v>9</v>
      </c>
      <c r="P935" s="105" t="str">
        <f t="shared" si="158"/>
        <v>6x5.5</v>
      </c>
      <c r="Q935" s="83">
        <v>6</v>
      </c>
      <c r="R935" s="83">
        <v>5.5</v>
      </c>
      <c r="S935" s="83">
        <v>-12</v>
      </c>
      <c r="T935" s="86">
        <v>4.5</v>
      </c>
      <c r="U935" s="106" t="s">
        <v>85</v>
      </c>
      <c r="V935" s="86">
        <v>106.25</v>
      </c>
      <c r="W935" s="85">
        <v>39.07</v>
      </c>
      <c r="X935" s="369">
        <v>2650</v>
      </c>
      <c r="Y935" s="91" t="s">
        <v>2309</v>
      </c>
      <c r="Z935" s="81" t="s">
        <v>3002</v>
      </c>
      <c r="AA935" s="369" t="str">
        <f t="shared" si="159"/>
        <v>20x9, 6x5.5, -12 OS</v>
      </c>
      <c r="AB935" s="83" t="s">
        <v>1636</v>
      </c>
      <c r="AC935" s="92">
        <f>_xlfn.IFNA(VLOOKUP(AB935,ACCESSORIES!F:K,6,FALSE),"N/A")</f>
        <v>33</v>
      </c>
      <c r="AD935" s="89" t="s">
        <v>1809</v>
      </c>
      <c r="AE935" s="82" t="s">
        <v>1899</v>
      </c>
      <c r="AF935" s="82" t="s">
        <v>85</v>
      </c>
      <c r="AG935" s="105" t="s">
        <v>1950</v>
      </c>
      <c r="AH935" s="9">
        <f>_xlfn.IFNA(VLOOKUP(AG935,ACCESSORIES!F:K,6,FALSE),"N/A")</f>
        <v>1.1000000000000001</v>
      </c>
      <c r="AI935" s="105" t="s">
        <v>265</v>
      </c>
      <c r="AJ935" s="83" t="s">
        <v>1712</v>
      </c>
      <c r="AK935" s="41">
        <f>VLOOKUP(AJ935,ACCESSORIES!F:K,6,FALSE)</f>
        <v>2.75</v>
      </c>
      <c r="AL935" s="83">
        <v>78.099999999999994</v>
      </c>
      <c r="AM935" s="83">
        <v>16.5</v>
      </c>
      <c r="AN935" s="83">
        <v>170</v>
      </c>
      <c r="AO935" s="83">
        <v>4</v>
      </c>
      <c r="AP935" s="83">
        <v>14</v>
      </c>
      <c r="AQ935" s="83"/>
      <c r="AR935" s="83">
        <v>36</v>
      </c>
      <c r="AS935" s="83"/>
      <c r="AT935" s="83">
        <v>243</v>
      </c>
      <c r="AU935" s="86">
        <v>106.5</v>
      </c>
      <c r="AV935" s="55">
        <v>41</v>
      </c>
      <c r="AW935" s="55">
        <v>41</v>
      </c>
      <c r="AX935" s="55">
        <v>47</v>
      </c>
      <c r="AY935" s="3" t="s">
        <v>85</v>
      </c>
      <c r="AZ935" s="104" t="str">
        <f>_xlfn.IFNA(VLOOKUP(AY935,ACCESSORIES!F:K,6,FALSE),"N/A")</f>
        <v>N/A</v>
      </c>
      <c r="BA935" s="3" t="s">
        <v>85</v>
      </c>
      <c r="BB935" s="104" t="str">
        <f>_xlfn.IFNA(VLOOKUP(BA935,ACCESSORIES!F:K,6,FALSE),"N/A")</f>
        <v>N/A</v>
      </c>
      <c r="BC935" s="79">
        <v>44.73</v>
      </c>
      <c r="BD935" s="57">
        <v>22.6</v>
      </c>
      <c r="BE935" s="57">
        <v>22.6</v>
      </c>
      <c r="BF935" s="57">
        <v>11.6</v>
      </c>
      <c r="BG935" s="82">
        <v>24</v>
      </c>
      <c r="BH935" s="122" t="s">
        <v>3551</v>
      </c>
      <c r="BI935" s="51" t="s">
        <v>4217</v>
      </c>
      <c r="BJ935" s="83" t="s">
        <v>4233</v>
      </c>
      <c r="BK935" s="83" t="s">
        <v>5150</v>
      </c>
      <c r="BL935" s="83" t="s">
        <v>5880</v>
      </c>
      <c r="BM935" s="83" t="s">
        <v>5881</v>
      </c>
      <c r="BN935" s="83" t="s">
        <v>4951</v>
      </c>
      <c r="BO935" s="83" t="s">
        <v>4480</v>
      </c>
      <c r="BP935" s="83" t="s">
        <v>4235</v>
      </c>
      <c r="BQ935" s="83"/>
      <c r="BR935" s="83"/>
      <c r="BS935" s="83"/>
      <c r="BT935" s="351" t="s">
        <v>3943</v>
      </c>
      <c r="BU935" s="363" t="s">
        <v>3944</v>
      </c>
      <c r="BV935" s="351" t="s">
        <v>3945</v>
      </c>
      <c r="BW935" s="363" t="s">
        <v>3946</v>
      </c>
      <c r="BX935" s="96" t="str">
        <f t="shared" ref="BX935:BX947" si="164">CONCATENATE(IF(J935="Closeout","CLOSEOUT - ",""),D935,", ",N935,"x",O935,", ",IF(U935="N/A","",CONCATENATE(U935,"/")),IF(S935&gt;0,CONCATENATE("+",S935),S935),"mm Offset, ",P935,", ",V935,"mm Centerbore, ",PROPER(Y935),IF(G935="R",", Race Drilled",""),"",IF(BA935="N/A","",CONCATENATE(", w/ ",BA935)))</f>
        <v>MR605 NV, 20x9, -12mm Offset, 6x5.5, 106.25mm Centerbore, Matte Black</v>
      </c>
      <c r="BY935" s="83" t="s">
        <v>4044</v>
      </c>
      <c r="BZ935" s="83" t="s">
        <v>4045</v>
      </c>
      <c r="CA935" s="83" t="str">
        <f t="shared" si="163"/>
        <v>DISCO (6XX)</v>
      </c>
    </row>
    <row r="936" spans="1:79" s="39" customFormat="1" ht="15" customHeight="1">
      <c r="A936" s="23">
        <f t="shared" si="155"/>
        <v>934</v>
      </c>
      <c r="B936" s="3" t="s">
        <v>84</v>
      </c>
      <c r="C936" s="105" t="s">
        <v>1094</v>
      </c>
      <c r="D936" s="83" t="s">
        <v>939</v>
      </c>
      <c r="E936" s="94" t="str">
        <f>CONCATENATE(LEFT(D936,5),VLOOKUP(CONCATENATE(N936,"x",O936),'PART NUMBER GUIDE'!$B$9:$C$45,2,FALSE),VLOOKUP(CONCATENATE(P936, V936), 'PART NUMBER GUIDE'!$Q$6:$R$84, 2, FALSE),VLOOKUP(Y936,'PART NUMBER GUIDE'!$J$8:$K$37,2, FALSE),IF(U936="N/A",IF(ABS(S936)&lt;10,"0"&amp;ABS(S936),ABS(S936)),CONCATENATE(LEFT(U936,1),RIGHT(U936,1))), F936, G936)</f>
        <v>MR60529080512N</v>
      </c>
      <c r="F936" s="93" t="s">
        <v>2239</v>
      </c>
      <c r="G936" s="93"/>
      <c r="H936" s="46" t="s">
        <v>2216</v>
      </c>
      <c r="I936" s="377">
        <v>43340</v>
      </c>
      <c r="J936" s="87" t="s">
        <v>1265</v>
      </c>
      <c r="K936" s="400">
        <v>454.5</v>
      </c>
      <c r="L936" s="95">
        <f t="shared" si="153"/>
        <v>454.5</v>
      </c>
      <c r="M936" s="402"/>
      <c r="N936" s="83">
        <v>20</v>
      </c>
      <c r="O936" s="8">
        <v>9</v>
      </c>
      <c r="P936" s="105" t="str">
        <f t="shared" si="158"/>
        <v>8x6.5</v>
      </c>
      <c r="Q936" s="83">
        <v>8</v>
      </c>
      <c r="R936" s="83">
        <v>6.5</v>
      </c>
      <c r="S936" s="83">
        <v>-12</v>
      </c>
      <c r="T936" s="86">
        <v>4.5</v>
      </c>
      <c r="U936" s="106" t="s">
        <v>85</v>
      </c>
      <c r="V936" s="86">
        <v>121.3</v>
      </c>
      <c r="W936" s="85">
        <v>39.93</v>
      </c>
      <c r="X936" s="369">
        <v>3640</v>
      </c>
      <c r="Y936" s="91" t="s">
        <v>2309</v>
      </c>
      <c r="Z936" s="81" t="s">
        <v>3002</v>
      </c>
      <c r="AA936" s="369" t="str">
        <f t="shared" si="159"/>
        <v>20x9, 8x6.5, -12 OS</v>
      </c>
      <c r="AB936" s="83" t="s">
        <v>1621</v>
      </c>
      <c r="AC936" s="92">
        <f>_xlfn.IFNA(VLOOKUP(AB936,ACCESSORIES!F:K,6,FALSE),"N/A")</f>
        <v>33</v>
      </c>
      <c r="AD936" s="82" t="s">
        <v>85</v>
      </c>
      <c r="AE936" s="3" t="s">
        <v>1901</v>
      </c>
      <c r="AF936" s="82" t="s">
        <v>85</v>
      </c>
      <c r="AG936" s="105" t="s">
        <v>1950</v>
      </c>
      <c r="AH936" s="9">
        <f>_xlfn.IFNA(VLOOKUP(AG936,ACCESSORIES!F:K,6,FALSE),"N/A")</f>
        <v>1.1000000000000001</v>
      </c>
      <c r="AI936" s="105" t="s">
        <v>265</v>
      </c>
      <c r="AJ936" s="83" t="s">
        <v>1677</v>
      </c>
      <c r="AK936" s="41">
        <f>VLOOKUP(AJ936,ACCESSORIES!F:K,6,FALSE)</f>
        <v>3.3000000000000003</v>
      </c>
      <c r="AL936" s="83">
        <v>116.7</v>
      </c>
      <c r="AM936" s="83">
        <v>16.5</v>
      </c>
      <c r="AN936" s="83">
        <v>200</v>
      </c>
      <c r="AO936" s="83">
        <v>0</v>
      </c>
      <c r="AP936" s="83">
        <v>0</v>
      </c>
      <c r="AQ936" s="83"/>
      <c r="AR936" s="83">
        <v>36</v>
      </c>
      <c r="AS936" s="83"/>
      <c r="AT936" s="83">
        <v>243</v>
      </c>
      <c r="AU936" s="86">
        <v>124</v>
      </c>
      <c r="AV936" s="55">
        <v>108.5</v>
      </c>
      <c r="AW936" s="55">
        <v>108.5</v>
      </c>
      <c r="AX936" s="55">
        <v>47</v>
      </c>
      <c r="AY936" s="3" t="s">
        <v>85</v>
      </c>
      <c r="AZ936" s="104" t="str">
        <f>_xlfn.IFNA(VLOOKUP(AY936,ACCESSORIES!F:K,6,FALSE),"N/A")</f>
        <v>N/A</v>
      </c>
      <c r="BA936" s="3" t="s">
        <v>85</v>
      </c>
      <c r="BB936" s="104" t="str">
        <f>_xlfn.IFNA(VLOOKUP(BA936,ACCESSORIES!F:K,6,FALSE),"N/A")</f>
        <v>N/A</v>
      </c>
      <c r="BC936" s="79">
        <v>45.3</v>
      </c>
      <c r="BD936" s="57">
        <v>22.6</v>
      </c>
      <c r="BE936" s="57">
        <v>22.6</v>
      </c>
      <c r="BF936" s="57">
        <v>11.6</v>
      </c>
      <c r="BG936" s="82">
        <v>24</v>
      </c>
      <c r="BH936" s="122" t="s">
        <v>3551</v>
      </c>
      <c r="BI936" s="51" t="s">
        <v>4217</v>
      </c>
      <c r="BJ936" s="83" t="s">
        <v>4233</v>
      </c>
      <c r="BK936" s="83" t="s">
        <v>5150</v>
      </c>
      <c r="BL936" s="83" t="s">
        <v>5880</v>
      </c>
      <c r="BM936" s="83" t="s">
        <v>5881</v>
      </c>
      <c r="BN936" s="83" t="s">
        <v>4951</v>
      </c>
      <c r="BO936" s="83" t="s">
        <v>4480</v>
      </c>
      <c r="BP936" s="83" t="s">
        <v>4235</v>
      </c>
      <c r="BQ936" s="83"/>
      <c r="BR936" s="83"/>
      <c r="BS936" s="83"/>
      <c r="BT936" s="351" t="s">
        <v>3947</v>
      </c>
      <c r="BU936" s="363" t="s">
        <v>3948</v>
      </c>
      <c r="BV936" s="351" t="s">
        <v>3949</v>
      </c>
      <c r="BW936" s="363" t="s">
        <v>3950</v>
      </c>
      <c r="BX936" s="96" t="str">
        <f t="shared" si="164"/>
        <v>MR605 NV, 20x9, -12mm Offset, 8x6.5, 121.3mm Centerbore, Matte Black</v>
      </c>
      <c r="BY936" s="83" t="s">
        <v>4044</v>
      </c>
      <c r="BZ936" s="83" t="s">
        <v>4045</v>
      </c>
      <c r="CA936" s="83" t="str">
        <f t="shared" si="163"/>
        <v>DISCO (6XX)</v>
      </c>
    </row>
    <row r="937" spans="1:79" s="39" customFormat="1" ht="15" customHeight="1">
      <c r="A937" s="23">
        <f t="shared" si="155"/>
        <v>935</v>
      </c>
      <c r="B937" s="3" t="s">
        <v>84</v>
      </c>
      <c r="C937" s="105" t="s">
        <v>1094</v>
      </c>
      <c r="D937" s="83" t="s">
        <v>939</v>
      </c>
      <c r="E937" s="94" t="str">
        <f>CONCATENATE(LEFT(D937,5),VLOOKUP(CONCATENATE(N937,"x",O937),'PART NUMBER GUIDE'!$B$9:$C$45,2,FALSE),VLOOKUP(CONCATENATE(P937, V937), 'PART NUMBER GUIDE'!$Q$6:$R$84, 2, FALSE),VLOOKUP(Y937,'PART NUMBER GUIDE'!$J$8:$K$37,2, FALSE),IF(U937="N/A",IF(ABS(S937)&lt;10,"0"&amp;ABS(S937),ABS(S937)),CONCATENATE(LEFT(U937,1),RIGHT(U937,1))), F937, G937)</f>
        <v>MR60529087512N</v>
      </c>
      <c r="F937" s="93" t="s">
        <v>2239</v>
      </c>
      <c r="G937" s="93"/>
      <c r="H937" s="46" t="s">
        <v>2217</v>
      </c>
      <c r="I937" s="377">
        <v>43340</v>
      </c>
      <c r="J937" s="87" t="s">
        <v>1265</v>
      </c>
      <c r="K937" s="400">
        <v>454.5</v>
      </c>
      <c r="L937" s="95">
        <f t="shared" si="153"/>
        <v>454.5</v>
      </c>
      <c r="M937" s="402"/>
      <c r="N937" s="83">
        <v>20</v>
      </c>
      <c r="O937" s="8">
        <v>9</v>
      </c>
      <c r="P937" s="105" t="str">
        <f t="shared" si="158"/>
        <v>8x170</v>
      </c>
      <c r="Q937" s="83">
        <v>8</v>
      </c>
      <c r="R937" s="83">
        <v>170</v>
      </c>
      <c r="S937" s="83">
        <v>-12</v>
      </c>
      <c r="T937" s="86">
        <v>4.5</v>
      </c>
      <c r="U937" s="106" t="s">
        <v>85</v>
      </c>
      <c r="V937" s="86">
        <v>124.9</v>
      </c>
      <c r="W937" s="85">
        <v>39.549999999999997</v>
      </c>
      <c r="X937" s="369">
        <v>3640</v>
      </c>
      <c r="Y937" s="91" t="s">
        <v>2309</v>
      </c>
      <c r="Z937" s="81" t="s">
        <v>3002</v>
      </c>
      <c r="AA937" s="369" t="str">
        <f t="shared" si="159"/>
        <v>20x9, 8x170, -12 OS</v>
      </c>
      <c r="AB937" s="83" t="s">
        <v>1621</v>
      </c>
      <c r="AC937" s="92">
        <f>_xlfn.IFNA(VLOOKUP(AB937,ACCESSORIES!F:K,6,FALSE),"N/A")</f>
        <v>33</v>
      </c>
      <c r="AD937" s="82" t="s">
        <v>85</v>
      </c>
      <c r="AE937" s="3" t="s">
        <v>1901</v>
      </c>
      <c r="AF937" s="82" t="s">
        <v>85</v>
      </c>
      <c r="AG937" s="105" t="s">
        <v>1950</v>
      </c>
      <c r="AH937" s="9">
        <f>_xlfn.IFNA(VLOOKUP(AG937,ACCESSORIES!F:K,6,FALSE),"N/A")</f>
        <v>1.1000000000000001</v>
      </c>
      <c r="AI937" s="105" t="s">
        <v>265</v>
      </c>
      <c r="AJ937" s="83" t="s">
        <v>85</v>
      </c>
      <c r="AK937" s="3" t="s">
        <v>85</v>
      </c>
      <c r="AL937" s="83" t="s">
        <v>85</v>
      </c>
      <c r="AM937" s="83">
        <v>16.5</v>
      </c>
      <c r="AN937" s="83">
        <v>200</v>
      </c>
      <c r="AO937" s="83">
        <v>0</v>
      </c>
      <c r="AP937" s="83">
        <v>0</v>
      </c>
      <c r="AQ937" s="83"/>
      <c r="AR937" s="83">
        <v>36</v>
      </c>
      <c r="AS937" s="83"/>
      <c r="AT937" s="83">
        <v>243</v>
      </c>
      <c r="AU937" s="86">
        <v>124</v>
      </c>
      <c r="AV937" s="55">
        <v>108.5</v>
      </c>
      <c r="AW937" s="55">
        <v>108.5</v>
      </c>
      <c r="AX937" s="55">
        <v>47</v>
      </c>
      <c r="AY937" s="3" t="s">
        <v>85</v>
      </c>
      <c r="AZ937" s="104" t="str">
        <f>_xlfn.IFNA(VLOOKUP(AY937,ACCESSORIES!F:K,6,FALSE),"N/A")</f>
        <v>N/A</v>
      </c>
      <c r="BA937" s="3" t="s">
        <v>85</v>
      </c>
      <c r="BB937" s="104" t="str">
        <f>_xlfn.IFNA(VLOOKUP(BA937,ACCESSORIES!F:K,6,FALSE),"N/A")</f>
        <v>N/A</v>
      </c>
      <c r="BC937" s="79">
        <v>44.97</v>
      </c>
      <c r="BD937" s="57">
        <v>22.6</v>
      </c>
      <c r="BE937" s="57">
        <v>22.6</v>
      </c>
      <c r="BF937" s="57">
        <v>11.6</v>
      </c>
      <c r="BG937" s="82">
        <v>24</v>
      </c>
      <c r="BH937" s="122" t="s">
        <v>3551</v>
      </c>
      <c r="BI937" s="51" t="s">
        <v>4217</v>
      </c>
      <c r="BJ937" s="83" t="s">
        <v>4233</v>
      </c>
      <c r="BK937" s="83" t="s">
        <v>5150</v>
      </c>
      <c r="BL937" s="83" t="s">
        <v>5880</v>
      </c>
      <c r="BM937" s="83" t="s">
        <v>5881</v>
      </c>
      <c r="BN937" s="83" t="s">
        <v>4951</v>
      </c>
      <c r="BO937" s="83" t="s">
        <v>4480</v>
      </c>
      <c r="BP937" s="83" t="s">
        <v>4235</v>
      </c>
      <c r="BQ937" s="83"/>
      <c r="BR937" s="83"/>
      <c r="BS937" s="83"/>
      <c r="BT937" s="351" t="s">
        <v>3947</v>
      </c>
      <c r="BU937" s="363" t="s">
        <v>3948</v>
      </c>
      <c r="BV937" s="351" t="s">
        <v>3949</v>
      </c>
      <c r="BW937" s="363" t="s">
        <v>3950</v>
      </c>
      <c r="BX937" s="96" t="str">
        <f t="shared" si="164"/>
        <v>MR605 NV, 20x9, -12mm Offset, 8x170, 124.9mm Centerbore, Matte Black</v>
      </c>
      <c r="BY937" s="83" t="s">
        <v>4044</v>
      </c>
      <c r="BZ937" s="83" t="s">
        <v>4045</v>
      </c>
      <c r="CA937" s="83" t="str">
        <f t="shared" si="163"/>
        <v>DISCO (6XX)</v>
      </c>
    </row>
    <row r="938" spans="1:79" s="39" customFormat="1" ht="15" customHeight="1">
      <c r="A938" s="23">
        <f t="shared" si="155"/>
        <v>936</v>
      </c>
      <c r="B938" s="3" t="s">
        <v>84</v>
      </c>
      <c r="C938" s="105" t="s">
        <v>1094</v>
      </c>
      <c r="D938" s="83" t="s">
        <v>939</v>
      </c>
      <c r="E938" s="94" t="str">
        <f>CONCATENATE(LEFT(D938,5),VLOOKUP(CONCATENATE(N938,"x",O938),'PART NUMBER GUIDE'!$B$9:$C$45,2,FALSE),VLOOKUP(CONCATENATE(P938, V938), 'PART NUMBER GUIDE'!$Q$6:$R$84, 2, FALSE),VLOOKUP(Y938,'PART NUMBER GUIDE'!$J$8:$K$37,2, FALSE),IF(U938="N/A",IF(ABS(S938)&lt;10,"0"&amp;ABS(S938),ABS(S938)),CONCATENATE(LEFT(U938,1),RIGHT(U938,1))), F938, G938)</f>
        <v>MR60529088512N</v>
      </c>
      <c r="F938" s="93" t="s">
        <v>2239</v>
      </c>
      <c r="G938" s="93"/>
      <c r="H938" s="46" t="s">
        <v>2218</v>
      </c>
      <c r="I938" s="377">
        <v>43340</v>
      </c>
      <c r="J938" s="87" t="s">
        <v>1265</v>
      </c>
      <c r="K938" s="400">
        <v>454.5</v>
      </c>
      <c r="L938" s="95">
        <f t="shared" si="153"/>
        <v>454.5</v>
      </c>
      <c r="M938" s="402"/>
      <c r="N938" s="83">
        <v>20</v>
      </c>
      <c r="O938" s="8">
        <v>9</v>
      </c>
      <c r="P938" s="105" t="str">
        <f t="shared" si="158"/>
        <v>8x180</v>
      </c>
      <c r="Q938" s="83">
        <v>8</v>
      </c>
      <c r="R938" s="83">
        <v>180</v>
      </c>
      <c r="S938" s="83">
        <v>-12</v>
      </c>
      <c r="T938" s="86">
        <v>4.5</v>
      </c>
      <c r="U938" s="106" t="s">
        <v>85</v>
      </c>
      <c r="V938" s="86">
        <v>124.1</v>
      </c>
      <c r="W938" s="85">
        <v>40</v>
      </c>
      <c r="X938" s="369">
        <v>3640</v>
      </c>
      <c r="Y938" s="91" t="s">
        <v>2309</v>
      </c>
      <c r="Z938" s="81" t="s">
        <v>3002</v>
      </c>
      <c r="AA938" s="369" t="str">
        <f t="shared" si="159"/>
        <v>20x9, 8x180, -12 OS</v>
      </c>
      <c r="AB938" s="83" t="s">
        <v>1621</v>
      </c>
      <c r="AC938" s="92">
        <f>_xlfn.IFNA(VLOOKUP(AB938,ACCESSORIES!F:K,6,FALSE),"N/A")</f>
        <v>33</v>
      </c>
      <c r="AD938" s="82" t="s">
        <v>85</v>
      </c>
      <c r="AE938" s="3" t="s">
        <v>1901</v>
      </c>
      <c r="AF938" s="82" t="s">
        <v>85</v>
      </c>
      <c r="AG938" s="105" t="s">
        <v>1950</v>
      </c>
      <c r="AH938" s="9">
        <f>_xlfn.IFNA(VLOOKUP(AG938,ACCESSORIES!F:K,6,FALSE),"N/A")</f>
        <v>1.1000000000000001</v>
      </c>
      <c r="AI938" s="105" t="s">
        <v>265</v>
      </c>
      <c r="AJ938" s="83" t="s">
        <v>85</v>
      </c>
      <c r="AK938" s="3" t="s">
        <v>85</v>
      </c>
      <c r="AL938" s="83" t="s">
        <v>85</v>
      </c>
      <c r="AM938" s="83">
        <v>16.5</v>
      </c>
      <c r="AN938" s="83">
        <v>206</v>
      </c>
      <c r="AO938" s="83">
        <v>0</v>
      </c>
      <c r="AP938" s="83">
        <v>0</v>
      </c>
      <c r="AQ938" s="83"/>
      <c r="AR938" s="83">
        <v>36</v>
      </c>
      <c r="AS938" s="83"/>
      <c r="AT938" s="83">
        <v>243</v>
      </c>
      <c r="AU938" s="86">
        <v>124</v>
      </c>
      <c r="AV938" s="55">
        <v>108.5</v>
      </c>
      <c r="AW938" s="55">
        <v>108.5</v>
      </c>
      <c r="AX938" s="55">
        <v>47</v>
      </c>
      <c r="AY938" s="3" t="s">
        <v>85</v>
      </c>
      <c r="AZ938" s="104" t="str">
        <f>_xlfn.IFNA(VLOOKUP(AY938,ACCESSORIES!F:K,6,FALSE),"N/A")</f>
        <v>N/A</v>
      </c>
      <c r="BA938" s="3" t="s">
        <v>85</v>
      </c>
      <c r="BB938" s="104" t="str">
        <f>_xlfn.IFNA(VLOOKUP(BA938,ACCESSORIES!F:K,6,FALSE),"N/A")</f>
        <v>N/A</v>
      </c>
      <c r="BC938" s="79">
        <v>43.5</v>
      </c>
      <c r="BD938" s="57">
        <v>22.6</v>
      </c>
      <c r="BE938" s="57">
        <v>22.6</v>
      </c>
      <c r="BF938" s="57">
        <v>11.6</v>
      </c>
      <c r="BG938" s="82">
        <v>24</v>
      </c>
      <c r="BH938" s="122" t="s">
        <v>3551</v>
      </c>
      <c r="BI938" s="51" t="s">
        <v>4217</v>
      </c>
      <c r="BJ938" s="83" t="s">
        <v>4233</v>
      </c>
      <c r="BK938" s="83" t="s">
        <v>5150</v>
      </c>
      <c r="BL938" s="83" t="s">
        <v>5880</v>
      </c>
      <c r="BM938" s="83" t="s">
        <v>5881</v>
      </c>
      <c r="BN938" s="83" t="s">
        <v>4951</v>
      </c>
      <c r="BO938" s="83" t="s">
        <v>4480</v>
      </c>
      <c r="BP938" s="83" t="s">
        <v>4235</v>
      </c>
      <c r="BQ938" s="83"/>
      <c r="BR938" s="83"/>
      <c r="BS938" s="83"/>
      <c r="BT938" s="351" t="s">
        <v>3947</v>
      </c>
      <c r="BU938" s="363" t="s">
        <v>3948</v>
      </c>
      <c r="BV938" s="351" t="s">
        <v>3949</v>
      </c>
      <c r="BW938" s="363" t="s">
        <v>3950</v>
      </c>
      <c r="BX938" s="96" t="str">
        <f t="shared" si="164"/>
        <v>MR605 NV, 20x9, -12mm Offset, 8x180, 124.1mm Centerbore, Matte Black</v>
      </c>
      <c r="BY938" s="83" t="s">
        <v>4044</v>
      </c>
      <c r="BZ938" s="83" t="s">
        <v>4045</v>
      </c>
      <c r="CA938" s="83" t="str">
        <f t="shared" si="163"/>
        <v>DISCO (6XX)</v>
      </c>
    </row>
    <row r="939" spans="1:79" s="39" customFormat="1" ht="15" customHeight="1">
      <c r="A939" s="23">
        <f t="shared" si="155"/>
        <v>937</v>
      </c>
      <c r="B939" s="3" t="s">
        <v>84</v>
      </c>
      <c r="C939" s="105" t="s">
        <v>1094</v>
      </c>
      <c r="D939" s="83" t="s">
        <v>939</v>
      </c>
      <c r="E939" s="94" t="str">
        <f>CONCATENATE(LEFT(D939,5),VLOOKUP(CONCATENATE(N939,"x",O939),'PART NUMBER GUIDE'!$B$9:$C$45,2,FALSE),VLOOKUP(CONCATENATE(P939, V939), 'PART NUMBER GUIDE'!$Q$6:$R$84, 2, FALSE),VLOOKUP(Y939,'PART NUMBER GUIDE'!$J$8:$K$37,2, FALSE),IF(U939="N/A",IF(ABS(S939)&lt;10,"0"&amp;ABS(S939),ABS(S939)),CONCATENATE(LEFT(U939,1),RIGHT(U939,1))), F939, G939)</f>
        <v>MR60521050924N</v>
      </c>
      <c r="F939" s="93" t="s">
        <v>2239</v>
      </c>
      <c r="G939" s="93"/>
      <c r="H939" s="80" t="s">
        <v>965</v>
      </c>
      <c r="I939" s="356">
        <v>42736</v>
      </c>
      <c r="J939" s="87" t="s">
        <v>1265</v>
      </c>
      <c r="K939" s="400">
        <v>468</v>
      </c>
      <c r="L939" s="95">
        <f t="shared" si="153"/>
        <v>468</v>
      </c>
      <c r="M939" s="402"/>
      <c r="N939" s="83">
        <v>20</v>
      </c>
      <c r="O939" s="85">
        <v>10</v>
      </c>
      <c r="P939" s="105" t="str">
        <f t="shared" si="158"/>
        <v>5x5</v>
      </c>
      <c r="Q939" s="83">
        <v>5</v>
      </c>
      <c r="R939" s="83">
        <v>5</v>
      </c>
      <c r="S939" s="83">
        <v>-24</v>
      </c>
      <c r="T939" s="86">
        <v>4.55</v>
      </c>
      <c r="U939" s="106" t="s">
        <v>85</v>
      </c>
      <c r="V939" s="86">
        <v>71.5</v>
      </c>
      <c r="W939" s="85">
        <v>42.68</v>
      </c>
      <c r="X939" s="369">
        <v>2650</v>
      </c>
      <c r="Y939" s="81" t="s">
        <v>2312</v>
      </c>
      <c r="Z939" s="80" t="s">
        <v>3003</v>
      </c>
      <c r="AA939" s="369" t="str">
        <f t="shared" si="159"/>
        <v>20x10, 5x5, -24 OS</v>
      </c>
      <c r="AB939" s="3" t="s">
        <v>1631</v>
      </c>
      <c r="AC939" s="92">
        <f>_xlfn.IFNA(VLOOKUP(AB939,ACCESSORIES!F:K,6,FALSE),"N/A")</f>
        <v>33</v>
      </c>
      <c r="AD939" s="89" t="s">
        <v>1806</v>
      </c>
      <c r="AE939" s="82" t="s">
        <v>1899</v>
      </c>
      <c r="AF939" s="82" t="s">
        <v>85</v>
      </c>
      <c r="AG939" s="105" t="s">
        <v>1950</v>
      </c>
      <c r="AH939" s="9">
        <f>_xlfn.IFNA(VLOOKUP(AG939,ACCESSORIES!F:K,6,FALSE),"N/A")</f>
        <v>1.1000000000000001</v>
      </c>
      <c r="AI939" s="105" t="s">
        <v>265</v>
      </c>
      <c r="AJ939" s="83" t="s">
        <v>85</v>
      </c>
      <c r="AK939" s="3" t="s">
        <v>85</v>
      </c>
      <c r="AL939" s="83" t="s">
        <v>85</v>
      </c>
      <c r="AM939" s="83">
        <v>15.8</v>
      </c>
      <c r="AN939" s="83">
        <v>165</v>
      </c>
      <c r="AO939" s="37">
        <v>6</v>
      </c>
      <c r="AP939" s="37">
        <v>15</v>
      </c>
      <c r="AQ939" s="37">
        <v>25</v>
      </c>
      <c r="AR939" s="37">
        <v>37</v>
      </c>
      <c r="AS939" s="37">
        <v>245</v>
      </c>
      <c r="AT939" s="105">
        <v>241</v>
      </c>
      <c r="AU939" s="106">
        <v>71.5</v>
      </c>
      <c r="AV939" s="55">
        <v>38</v>
      </c>
      <c r="AW939" s="55">
        <v>38</v>
      </c>
      <c r="AX939" s="55">
        <v>72</v>
      </c>
      <c r="AY939" s="3" t="s">
        <v>85</v>
      </c>
      <c r="AZ939" s="104" t="str">
        <f>_xlfn.IFNA(VLOOKUP(AY939,ACCESSORIES!F:K,6,FALSE),"N/A")</f>
        <v>N/A</v>
      </c>
      <c r="BA939" s="3" t="s">
        <v>85</v>
      </c>
      <c r="BB939" s="104" t="str">
        <f>_xlfn.IFNA(VLOOKUP(BA939,ACCESSORIES!F:K,6,FALSE),"N/A")</f>
        <v>N/A</v>
      </c>
      <c r="BC939" s="79">
        <v>48.17</v>
      </c>
      <c r="BD939" s="57">
        <v>22.1</v>
      </c>
      <c r="BE939" s="57">
        <v>22.1</v>
      </c>
      <c r="BF939" s="57">
        <v>12.2</v>
      </c>
      <c r="BG939" s="83">
        <v>20</v>
      </c>
      <c r="BH939" s="122" t="s">
        <v>3551</v>
      </c>
      <c r="BI939" s="51" t="s">
        <v>4217</v>
      </c>
      <c r="BJ939" s="83" t="s">
        <v>4233</v>
      </c>
      <c r="BK939" s="83" t="s">
        <v>5150</v>
      </c>
      <c r="BL939" s="83" t="s">
        <v>5880</v>
      </c>
      <c r="BM939" s="83" t="s">
        <v>5881</v>
      </c>
      <c r="BN939" s="83" t="s">
        <v>4951</v>
      </c>
      <c r="BO939" s="83" t="s">
        <v>4480</v>
      </c>
      <c r="BP939" s="83" t="s">
        <v>4235</v>
      </c>
      <c r="BQ939" s="83"/>
      <c r="BR939" s="83"/>
      <c r="BS939" s="83"/>
      <c r="BT939" s="351" t="s">
        <v>3951</v>
      </c>
      <c r="BU939" s="363" t="s">
        <v>3952</v>
      </c>
      <c r="BV939" s="351" t="s">
        <v>3953</v>
      </c>
      <c r="BW939" s="363" t="s">
        <v>3954</v>
      </c>
      <c r="BX939" s="96" t="str">
        <f t="shared" si="164"/>
        <v>MR605 NV, 20x10, -24mm Offset, 5x5, 71.5mm Centerbore, Method Bronze</v>
      </c>
      <c r="BY939" s="83" t="s">
        <v>4044</v>
      </c>
      <c r="BZ939" s="83" t="s">
        <v>4045</v>
      </c>
      <c r="CA939" s="83" t="str">
        <f t="shared" si="163"/>
        <v>DISCO (6XX)</v>
      </c>
    </row>
    <row r="940" spans="1:79" s="39" customFormat="1" ht="15" customHeight="1">
      <c r="A940" s="23">
        <f t="shared" si="155"/>
        <v>938</v>
      </c>
      <c r="B940" s="3" t="s">
        <v>84</v>
      </c>
      <c r="C940" s="105" t="s">
        <v>1094</v>
      </c>
      <c r="D940" s="83" t="s">
        <v>939</v>
      </c>
      <c r="E940" s="94" t="str">
        <f>CONCATENATE(LEFT(D940,5),VLOOKUP(CONCATENATE(N940,"x",O940),'PART NUMBER GUIDE'!$B$9:$C$45,2,FALSE),VLOOKUP(CONCATENATE(P940, V940), 'PART NUMBER GUIDE'!$Q$6:$R$84, 2, FALSE),VLOOKUP(Y940,'PART NUMBER GUIDE'!$J$8:$K$37,2, FALSE),IF(U940="N/A",IF(ABS(S940)&lt;10,"0"&amp;ABS(S940),ABS(S940)),CONCATENATE(LEFT(U940,1),RIGHT(U940,1))), F940, G940)</f>
        <v>MR60521050824N</v>
      </c>
      <c r="F940" s="93" t="s">
        <v>2239</v>
      </c>
      <c r="G940" s="93"/>
      <c r="H940" s="80" t="s">
        <v>5351</v>
      </c>
      <c r="I940" s="356">
        <v>44344</v>
      </c>
      <c r="J940" s="87" t="s">
        <v>1265</v>
      </c>
      <c r="K940" s="400">
        <v>468</v>
      </c>
      <c r="L940" s="95">
        <f t="shared" si="153"/>
        <v>468</v>
      </c>
      <c r="M940" s="402"/>
      <c r="N940" s="83">
        <v>20</v>
      </c>
      <c r="O940" s="85">
        <v>10</v>
      </c>
      <c r="P940" s="105" t="str">
        <f t="shared" si="158"/>
        <v>5x5</v>
      </c>
      <c r="Q940" s="83">
        <v>5</v>
      </c>
      <c r="R940" s="83">
        <v>5</v>
      </c>
      <c r="S940" s="83">
        <v>-24</v>
      </c>
      <c r="T940" s="86">
        <v>4.55</v>
      </c>
      <c r="U940" s="106" t="s">
        <v>85</v>
      </c>
      <c r="V940" s="86">
        <v>71.5</v>
      </c>
      <c r="W940" s="85">
        <v>42.68</v>
      </c>
      <c r="X940" s="369">
        <v>2650</v>
      </c>
      <c r="Y940" s="81" t="s">
        <v>2661</v>
      </c>
      <c r="Z940" s="80" t="s">
        <v>3007</v>
      </c>
      <c r="AA940" s="369" t="str">
        <f t="shared" si="159"/>
        <v>20x10, 5x5, -24 OS</v>
      </c>
      <c r="AB940" s="3" t="s">
        <v>1631</v>
      </c>
      <c r="AC940" s="92">
        <f>_xlfn.IFNA(VLOOKUP(AB940,ACCESSORIES!F:K,6,FALSE),"N/A")</f>
        <v>33</v>
      </c>
      <c r="AD940" s="89" t="s">
        <v>1806</v>
      </c>
      <c r="AE940" s="82" t="s">
        <v>1899</v>
      </c>
      <c r="AF940" s="82" t="s">
        <v>85</v>
      </c>
      <c r="AG940" s="105" t="s">
        <v>1950</v>
      </c>
      <c r="AH940" s="9">
        <f>_xlfn.IFNA(VLOOKUP(AG940,ACCESSORIES!F:K,6,FALSE),"N/A")</f>
        <v>1.1000000000000001</v>
      </c>
      <c r="AI940" s="105" t="s">
        <v>265</v>
      </c>
      <c r="AJ940" s="83" t="s">
        <v>85</v>
      </c>
      <c r="AK940" s="3" t="s">
        <v>85</v>
      </c>
      <c r="AL940" s="83" t="s">
        <v>85</v>
      </c>
      <c r="AM940" s="83">
        <v>15.8</v>
      </c>
      <c r="AN940" s="83">
        <v>165</v>
      </c>
      <c r="AO940" s="37">
        <v>6</v>
      </c>
      <c r="AP940" s="37">
        <v>15</v>
      </c>
      <c r="AQ940" s="37">
        <v>25</v>
      </c>
      <c r="AR940" s="37">
        <v>37</v>
      </c>
      <c r="AS940" s="37">
        <v>245</v>
      </c>
      <c r="AT940" s="105">
        <v>241</v>
      </c>
      <c r="AU940" s="106">
        <v>71.5</v>
      </c>
      <c r="AV940" s="55">
        <v>38</v>
      </c>
      <c r="AW940" s="55">
        <v>38</v>
      </c>
      <c r="AX940" s="55">
        <v>72</v>
      </c>
      <c r="AY940" s="3" t="s">
        <v>85</v>
      </c>
      <c r="AZ940" s="104" t="str">
        <f>_xlfn.IFNA(VLOOKUP(AY940,ACCESSORIES!F:K,6,FALSE),"N/A")</f>
        <v>N/A</v>
      </c>
      <c r="BA940" s="3" t="s">
        <v>85</v>
      </c>
      <c r="BB940" s="104" t="str">
        <f>_xlfn.IFNA(VLOOKUP(BA940,ACCESSORIES!F:K,6,FALSE),"N/A")</f>
        <v>N/A</v>
      </c>
      <c r="BC940" s="79">
        <v>47.84</v>
      </c>
      <c r="BD940" s="57">
        <v>22.1</v>
      </c>
      <c r="BE940" s="57">
        <v>22.1</v>
      </c>
      <c r="BF940" s="57">
        <v>12.2</v>
      </c>
      <c r="BG940" s="83">
        <v>20</v>
      </c>
      <c r="BH940" s="122" t="s">
        <v>3551</v>
      </c>
      <c r="BI940" s="51" t="s">
        <v>4217</v>
      </c>
      <c r="BJ940" s="83" t="s">
        <v>4233</v>
      </c>
      <c r="BK940" s="83" t="s">
        <v>5150</v>
      </c>
      <c r="BL940" s="83" t="s">
        <v>5880</v>
      </c>
      <c r="BM940" s="83" t="s">
        <v>5881</v>
      </c>
      <c r="BN940" s="83" t="s">
        <v>4951</v>
      </c>
      <c r="BO940" s="83" t="s">
        <v>4480</v>
      </c>
      <c r="BP940" s="83" t="s">
        <v>4235</v>
      </c>
      <c r="BQ940" s="83"/>
      <c r="BR940" s="83"/>
      <c r="BS940" s="83"/>
      <c r="BT940" s="351" t="s">
        <v>6260</v>
      </c>
      <c r="BU940" s="363" t="s">
        <v>6259</v>
      </c>
      <c r="BV940" s="351" t="s">
        <v>6262</v>
      </c>
      <c r="BW940" s="363" t="s">
        <v>6261</v>
      </c>
      <c r="BX940" s="96" t="str">
        <f t="shared" si="164"/>
        <v>MR605 NV, 20x10, -24mm Offset, 5x5, 71.5mm Centerbore, Gloss Titanium</v>
      </c>
      <c r="BY940" s="83" t="s">
        <v>4044</v>
      </c>
      <c r="BZ940" s="83" t="s">
        <v>4045</v>
      </c>
      <c r="CA940" s="83" t="str">
        <f t="shared" si="163"/>
        <v>DISCO (6XX)</v>
      </c>
    </row>
    <row r="941" spans="1:79" s="39" customFormat="1" ht="15" customHeight="1">
      <c r="A941" s="23">
        <f t="shared" si="155"/>
        <v>939</v>
      </c>
      <c r="B941" s="3" t="s">
        <v>84</v>
      </c>
      <c r="C941" s="105" t="s">
        <v>1094</v>
      </c>
      <c r="D941" s="83" t="s">
        <v>939</v>
      </c>
      <c r="E941" s="94" t="str">
        <f>CONCATENATE(LEFT(D941,5),VLOOKUP(CONCATENATE(N941,"x",O941),'PART NUMBER GUIDE'!$B$9:$C$45,2,FALSE),VLOOKUP(CONCATENATE(P941, V941), 'PART NUMBER GUIDE'!$Q$6:$R$84, 2, FALSE),VLOOKUP(Y941,'PART NUMBER GUIDE'!$J$8:$K$37,2, FALSE),IF(U941="N/A",IF(ABS(S941)&lt;10,"0"&amp;ABS(S941),ABS(S941)),CONCATENATE(LEFT(U941,1),RIGHT(U941,1))), F941, G941)</f>
        <v>MR60521050324N</v>
      </c>
      <c r="F941" s="93" t="s">
        <v>2239</v>
      </c>
      <c r="G941" s="93"/>
      <c r="H941" s="81" t="s">
        <v>5502</v>
      </c>
      <c r="I941" s="356">
        <v>44351</v>
      </c>
      <c r="J941" s="87" t="s">
        <v>1265</v>
      </c>
      <c r="K941" s="400">
        <v>468</v>
      </c>
      <c r="L941" s="95">
        <f t="shared" si="153"/>
        <v>468</v>
      </c>
      <c r="M941" s="402"/>
      <c r="N941" s="83">
        <v>20</v>
      </c>
      <c r="O941" s="85">
        <v>10</v>
      </c>
      <c r="P941" s="105" t="str">
        <f t="shared" si="158"/>
        <v>5x5</v>
      </c>
      <c r="Q941" s="83">
        <v>5</v>
      </c>
      <c r="R941" s="83">
        <v>5</v>
      </c>
      <c r="S941" s="83">
        <v>-24</v>
      </c>
      <c r="T941" s="86">
        <v>4.55</v>
      </c>
      <c r="U941" s="106" t="s">
        <v>85</v>
      </c>
      <c r="V941" s="86">
        <v>71.5</v>
      </c>
      <c r="W941" s="85">
        <v>42.68</v>
      </c>
      <c r="X941" s="369">
        <v>2650</v>
      </c>
      <c r="Y941" s="48" t="s">
        <v>5824</v>
      </c>
      <c r="Z941" s="80" t="s">
        <v>196</v>
      </c>
      <c r="AA941" s="369" t="str">
        <f t="shared" si="159"/>
        <v>20x10, 5x5, -24 OS</v>
      </c>
      <c r="AB941" s="3" t="s">
        <v>1631</v>
      </c>
      <c r="AC941" s="92">
        <f>_xlfn.IFNA(VLOOKUP(AB941,ACCESSORIES!F:K,6,FALSE),"N/A")</f>
        <v>33</v>
      </c>
      <c r="AD941" s="89" t="s">
        <v>1806</v>
      </c>
      <c r="AE941" s="82" t="s">
        <v>1899</v>
      </c>
      <c r="AF941" s="82" t="s">
        <v>85</v>
      </c>
      <c r="AG941" s="105" t="s">
        <v>1950</v>
      </c>
      <c r="AH941" s="9">
        <f>_xlfn.IFNA(VLOOKUP(AG941,ACCESSORIES!F:K,6,FALSE),"N/A")</f>
        <v>1.1000000000000001</v>
      </c>
      <c r="AI941" s="105" t="s">
        <v>265</v>
      </c>
      <c r="AJ941" s="83" t="s">
        <v>85</v>
      </c>
      <c r="AK941" s="3" t="s">
        <v>85</v>
      </c>
      <c r="AL941" s="83" t="s">
        <v>85</v>
      </c>
      <c r="AM941" s="83">
        <v>15.8</v>
      </c>
      <c r="AN941" s="83">
        <v>165</v>
      </c>
      <c r="AO941" s="37">
        <v>6</v>
      </c>
      <c r="AP941" s="37">
        <v>15</v>
      </c>
      <c r="AQ941" s="37">
        <v>25</v>
      </c>
      <c r="AR941" s="37">
        <v>37</v>
      </c>
      <c r="AS941" s="37">
        <v>245</v>
      </c>
      <c r="AT941" s="105">
        <v>241</v>
      </c>
      <c r="AU941" s="106">
        <v>71.5</v>
      </c>
      <c r="AV941" s="55">
        <v>38</v>
      </c>
      <c r="AW941" s="55">
        <v>38</v>
      </c>
      <c r="AX941" s="55">
        <v>72</v>
      </c>
      <c r="AY941" s="3" t="s">
        <v>85</v>
      </c>
      <c r="AZ941" s="104" t="str">
        <f>_xlfn.IFNA(VLOOKUP(AY941,ACCESSORIES!F:K,6,FALSE),"N/A")</f>
        <v>N/A</v>
      </c>
      <c r="BA941" s="3" t="s">
        <v>85</v>
      </c>
      <c r="BB941" s="104" t="str">
        <f>_xlfn.IFNA(VLOOKUP(BA941,ACCESSORIES!F:K,6,FALSE),"N/A")</f>
        <v>N/A</v>
      </c>
      <c r="BC941" s="79">
        <v>47.84</v>
      </c>
      <c r="BD941" s="57">
        <v>22.1</v>
      </c>
      <c r="BE941" s="57">
        <v>22.1</v>
      </c>
      <c r="BF941" s="57">
        <v>12.2</v>
      </c>
      <c r="BG941" s="83">
        <v>20</v>
      </c>
      <c r="BH941" s="122" t="s">
        <v>3551</v>
      </c>
      <c r="BI941" s="51" t="s">
        <v>4217</v>
      </c>
      <c r="BJ941" s="83" t="s">
        <v>4233</v>
      </c>
      <c r="BK941" s="83" t="s">
        <v>5150</v>
      </c>
      <c r="BL941" s="83" t="s">
        <v>5880</v>
      </c>
      <c r="BM941" s="83" t="s">
        <v>5881</v>
      </c>
      <c r="BN941" s="83" t="s">
        <v>4951</v>
      </c>
      <c r="BO941" s="83" t="s">
        <v>4480</v>
      </c>
      <c r="BP941" s="83" t="s">
        <v>4235</v>
      </c>
      <c r="BQ941" s="83"/>
      <c r="BR941" s="83"/>
      <c r="BS941" s="83"/>
      <c r="BT941" s="351" t="s">
        <v>6433</v>
      </c>
      <c r="BU941" s="425" t="s">
        <v>6432</v>
      </c>
      <c r="BV941" s="351" t="s">
        <v>6435</v>
      </c>
      <c r="BW941" s="425" t="s">
        <v>6434</v>
      </c>
      <c r="BX941" s="96" t="str">
        <f t="shared" si="164"/>
        <v>MR605 NV, 20x10, -24mm Offset, 5x5, 71.5mm Centerbore, Machined - Clear Coat</v>
      </c>
      <c r="BY941" s="83" t="s">
        <v>4044</v>
      </c>
      <c r="BZ941" s="83" t="s">
        <v>4045</v>
      </c>
      <c r="CA941" s="83" t="str">
        <f t="shared" si="163"/>
        <v>DISCO (6XX)</v>
      </c>
    </row>
    <row r="942" spans="1:79" s="39" customFormat="1" ht="15" customHeight="1">
      <c r="A942" s="23">
        <f t="shared" si="155"/>
        <v>940</v>
      </c>
      <c r="B942" s="3" t="s">
        <v>84</v>
      </c>
      <c r="C942" s="105" t="s">
        <v>1094</v>
      </c>
      <c r="D942" s="83" t="s">
        <v>939</v>
      </c>
      <c r="E942" s="94" t="str">
        <f>CONCATENATE(LEFT(D942,5),VLOOKUP(CONCATENATE(N942,"x",O942),'PART NUMBER GUIDE'!$B$9:$C$45,2,FALSE),VLOOKUP(CONCATENATE(P942, V942), 'PART NUMBER GUIDE'!$Q$6:$R$84, 2, FALSE),VLOOKUP(Y942,'PART NUMBER GUIDE'!$J$8:$K$37,2, FALSE),IF(U942="N/A",IF(ABS(S942)&lt;10,"0"&amp;ABS(S942),ABS(S942)),CONCATENATE(LEFT(U942,1),RIGHT(U942,1))), F942, G942)</f>
        <v>MR60521050524N</v>
      </c>
      <c r="F942" s="93" t="s">
        <v>2239</v>
      </c>
      <c r="G942" s="93"/>
      <c r="H942" s="80" t="s">
        <v>964</v>
      </c>
      <c r="I942" s="356">
        <v>42736</v>
      </c>
      <c r="J942" s="87" t="s">
        <v>1265</v>
      </c>
      <c r="K942" s="400">
        <v>441.5</v>
      </c>
      <c r="L942" s="95">
        <f t="shared" si="153"/>
        <v>441.5</v>
      </c>
      <c r="M942" s="402"/>
      <c r="N942" s="83">
        <v>20</v>
      </c>
      <c r="O942" s="85">
        <v>10</v>
      </c>
      <c r="P942" s="105" t="str">
        <f t="shared" si="158"/>
        <v>5x5</v>
      </c>
      <c r="Q942" s="83">
        <v>5</v>
      </c>
      <c r="R942" s="83">
        <v>5</v>
      </c>
      <c r="S942" s="83">
        <v>-24</v>
      </c>
      <c r="T942" s="86">
        <v>4.55</v>
      </c>
      <c r="U942" s="106" t="s">
        <v>85</v>
      </c>
      <c r="V942" s="86">
        <v>71.5</v>
      </c>
      <c r="W942" s="85">
        <v>42.17</v>
      </c>
      <c r="X942" s="369">
        <v>2650</v>
      </c>
      <c r="Y942" s="91" t="s">
        <v>2309</v>
      </c>
      <c r="Z942" s="81" t="s">
        <v>3002</v>
      </c>
      <c r="AA942" s="369" t="str">
        <f t="shared" si="159"/>
        <v>20x10, 5x5, -24 OS</v>
      </c>
      <c r="AB942" s="3" t="s">
        <v>1631</v>
      </c>
      <c r="AC942" s="92">
        <f>_xlfn.IFNA(VLOOKUP(AB942,ACCESSORIES!F:K,6,FALSE),"N/A")</f>
        <v>33</v>
      </c>
      <c r="AD942" s="89" t="s">
        <v>1806</v>
      </c>
      <c r="AE942" s="82" t="s">
        <v>1899</v>
      </c>
      <c r="AF942" s="82" t="s">
        <v>85</v>
      </c>
      <c r="AG942" s="105" t="s">
        <v>1950</v>
      </c>
      <c r="AH942" s="9">
        <f>_xlfn.IFNA(VLOOKUP(AG942,ACCESSORIES!F:K,6,FALSE),"N/A")</f>
        <v>1.1000000000000001</v>
      </c>
      <c r="AI942" s="105" t="s">
        <v>265</v>
      </c>
      <c r="AJ942" s="83" t="s">
        <v>85</v>
      </c>
      <c r="AK942" s="3" t="s">
        <v>85</v>
      </c>
      <c r="AL942" s="83" t="s">
        <v>85</v>
      </c>
      <c r="AM942" s="83">
        <v>15.8</v>
      </c>
      <c r="AN942" s="83">
        <v>165</v>
      </c>
      <c r="AO942" s="37">
        <v>6</v>
      </c>
      <c r="AP942" s="37">
        <v>15</v>
      </c>
      <c r="AQ942" s="37">
        <v>25</v>
      </c>
      <c r="AR942" s="37">
        <v>37</v>
      </c>
      <c r="AS942" s="37">
        <v>245</v>
      </c>
      <c r="AT942" s="105">
        <v>241</v>
      </c>
      <c r="AU942" s="106">
        <v>71.5</v>
      </c>
      <c r="AV942" s="55">
        <v>38</v>
      </c>
      <c r="AW942" s="55">
        <v>38</v>
      </c>
      <c r="AX942" s="55">
        <v>72</v>
      </c>
      <c r="AY942" s="3" t="s">
        <v>85</v>
      </c>
      <c r="AZ942" s="104" t="str">
        <f>_xlfn.IFNA(VLOOKUP(AY942,ACCESSORIES!F:K,6,FALSE),"N/A")</f>
        <v>N/A</v>
      </c>
      <c r="BA942" s="3" t="s">
        <v>85</v>
      </c>
      <c r="BB942" s="104" t="str">
        <f>_xlfn.IFNA(VLOOKUP(BA942,ACCESSORIES!F:K,6,FALSE),"N/A")</f>
        <v>N/A</v>
      </c>
      <c r="BC942" s="79">
        <v>47.84</v>
      </c>
      <c r="BD942" s="57">
        <v>22.1</v>
      </c>
      <c r="BE942" s="57">
        <v>22.1</v>
      </c>
      <c r="BF942" s="57">
        <v>12.2</v>
      </c>
      <c r="BG942" s="83">
        <v>20</v>
      </c>
      <c r="BH942" s="122" t="s">
        <v>3551</v>
      </c>
      <c r="BI942" s="51" t="s">
        <v>4217</v>
      </c>
      <c r="BJ942" s="83" t="s">
        <v>4233</v>
      </c>
      <c r="BK942" s="83" t="s">
        <v>5150</v>
      </c>
      <c r="BL942" s="83" t="s">
        <v>5880</v>
      </c>
      <c r="BM942" s="83" t="s">
        <v>5881</v>
      </c>
      <c r="BN942" s="83" t="s">
        <v>4951</v>
      </c>
      <c r="BO942" s="83" t="s">
        <v>4480</v>
      </c>
      <c r="BP942" s="83" t="s">
        <v>4235</v>
      </c>
      <c r="BQ942" s="83"/>
      <c r="BR942" s="83"/>
      <c r="BS942" s="83"/>
      <c r="BT942" s="351" t="s">
        <v>3939</v>
      </c>
      <c r="BU942" s="363" t="s">
        <v>3940</v>
      </c>
      <c r="BV942" s="351" t="s">
        <v>3941</v>
      </c>
      <c r="BW942" s="363" t="s">
        <v>3942</v>
      </c>
      <c r="BX942" s="96" t="str">
        <f t="shared" si="164"/>
        <v>MR605 NV, 20x10, -24mm Offset, 5x5, 71.5mm Centerbore, Matte Black</v>
      </c>
      <c r="BY942" s="83" t="s">
        <v>4044</v>
      </c>
      <c r="BZ942" s="83" t="s">
        <v>4045</v>
      </c>
      <c r="CA942" s="83" t="str">
        <f t="shared" si="163"/>
        <v>DISCO (6XX)</v>
      </c>
    </row>
    <row r="943" spans="1:79" s="39" customFormat="1" ht="15" customHeight="1">
      <c r="A943" s="23">
        <f t="shared" si="155"/>
        <v>941</v>
      </c>
      <c r="B943" s="3" t="s">
        <v>84</v>
      </c>
      <c r="C943" s="105" t="s">
        <v>1094</v>
      </c>
      <c r="D943" s="83" t="s">
        <v>939</v>
      </c>
      <c r="E943" s="94" t="str">
        <f>CONCATENATE(LEFT(D943,5),VLOOKUP(CONCATENATE(N943,"x",O943),'PART NUMBER GUIDE'!$B$9:$C$45,2,FALSE),VLOOKUP(CONCATENATE(P943, V943), 'PART NUMBER GUIDE'!$Q$6:$R$84, 2, FALSE),VLOOKUP(Y943,'PART NUMBER GUIDE'!$J$8:$K$37,2, FALSE),IF(U943="N/A",IF(ABS(S943)&lt;10,"0"&amp;ABS(S943),ABS(S943)),CONCATENATE(LEFT(U943,1),RIGHT(U943,1))), F943, G943)</f>
        <v>MR60521016924N</v>
      </c>
      <c r="F943" s="93" t="s">
        <v>2239</v>
      </c>
      <c r="G943" s="93"/>
      <c r="H943" s="80" t="s">
        <v>1771</v>
      </c>
      <c r="I943" s="356">
        <v>42736</v>
      </c>
      <c r="J943" s="87" t="s">
        <v>1265</v>
      </c>
      <c r="K943" s="400">
        <v>468</v>
      </c>
      <c r="L943" s="95">
        <f t="shared" si="153"/>
        <v>468</v>
      </c>
      <c r="M943" s="402"/>
      <c r="N943" s="83">
        <v>20</v>
      </c>
      <c r="O943" s="85">
        <v>10</v>
      </c>
      <c r="P943" s="105" t="str">
        <f t="shared" si="158"/>
        <v>6x135</v>
      </c>
      <c r="Q943" s="83">
        <v>6</v>
      </c>
      <c r="R943" s="83">
        <v>135</v>
      </c>
      <c r="S943" s="83">
        <v>-24</v>
      </c>
      <c r="T943" s="86">
        <v>4.55</v>
      </c>
      <c r="U943" s="106" t="s">
        <v>85</v>
      </c>
      <c r="V943" s="86">
        <v>87</v>
      </c>
      <c r="W943" s="85">
        <v>41.2</v>
      </c>
      <c r="X943" s="369">
        <v>2650</v>
      </c>
      <c r="Y943" s="81" t="s">
        <v>2312</v>
      </c>
      <c r="Z943" s="80" t="s">
        <v>3003</v>
      </c>
      <c r="AA943" s="369" t="str">
        <f t="shared" si="159"/>
        <v>20x10, 6x135, -24 OS</v>
      </c>
      <c r="AB943" s="83" t="s">
        <v>1633</v>
      </c>
      <c r="AC943" s="92">
        <f>_xlfn.IFNA(VLOOKUP(AB943,ACCESSORIES!F:K,6,FALSE),"N/A")</f>
        <v>33</v>
      </c>
      <c r="AD943" s="89" t="s">
        <v>1808</v>
      </c>
      <c r="AE943" s="82" t="s">
        <v>1899</v>
      </c>
      <c r="AF943" s="82" t="s">
        <v>85</v>
      </c>
      <c r="AG943" s="105" t="s">
        <v>1950</v>
      </c>
      <c r="AH943" s="9">
        <f>_xlfn.IFNA(VLOOKUP(AG943,ACCESSORIES!F:K,6,FALSE),"N/A")</f>
        <v>1.1000000000000001</v>
      </c>
      <c r="AI943" s="105" t="s">
        <v>265</v>
      </c>
      <c r="AJ943" s="83" t="s">
        <v>85</v>
      </c>
      <c r="AK943" s="3" t="s">
        <v>85</v>
      </c>
      <c r="AL943" s="83" t="s">
        <v>85</v>
      </c>
      <c r="AM943" s="83">
        <v>15.8</v>
      </c>
      <c r="AN943" s="83">
        <v>170</v>
      </c>
      <c r="AO943" s="37">
        <v>4</v>
      </c>
      <c r="AP943" s="37">
        <v>13</v>
      </c>
      <c r="AQ943" s="37">
        <v>25</v>
      </c>
      <c r="AR943" s="37">
        <v>37</v>
      </c>
      <c r="AS943" s="37">
        <v>245</v>
      </c>
      <c r="AT943" s="105">
        <v>241</v>
      </c>
      <c r="AU943" s="106">
        <v>87</v>
      </c>
      <c r="AV943" s="55">
        <v>38</v>
      </c>
      <c r="AW943" s="55">
        <v>38</v>
      </c>
      <c r="AX943" s="55">
        <v>63</v>
      </c>
      <c r="AY943" s="3" t="s">
        <v>85</v>
      </c>
      <c r="AZ943" s="104" t="str">
        <f>_xlfn.IFNA(VLOOKUP(AY943,ACCESSORIES!F:K,6,FALSE),"N/A")</f>
        <v>N/A</v>
      </c>
      <c r="BA943" s="3" t="s">
        <v>85</v>
      </c>
      <c r="BB943" s="104" t="str">
        <f>_xlfn.IFNA(VLOOKUP(BA943,ACCESSORIES!F:K,6,FALSE),"N/A")</f>
        <v>N/A</v>
      </c>
      <c r="BC943" s="79">
        <v>44.7</v>
      </c>
      <c r="BD943" s="57">
        <v>22.1</v>
      </c>
      <c r="BE943" s="57">
        <v>22.1</v>
      </c>
      <c r="BF943" s="57">
        <v>12.2</v>
      </c>
      <c r="BG943" s="83">
        <v>20</v>
      </c>
      <c r="BH943" s="122" t="s">
        <v>3551</v>
      </c>
      <c r="BI943" s="51" t="s">
        <v>4217</v>
      </c>
      <c r="BJ943" s="83" t="s">
        <v>4233</v>
      </c>
      <c r="BK943" s="83" t="s">
        <v>5150</v>
      </c>
      <c r="BL943" s="83" t="s">
        <v>5880</v>
      </c>
      <c r="BM943" s="83" t="s">
        <v>5881</v>
      </c>
      <c r="BN943" s="83" t="s">
        <v>4951</v>
      </c>
      <c r="BO943" s="83" t="s">
        <v>4480</v>
      </c>
      <c r="BP943" s="83" t="s">
        <v>4235</v>
      </c>
      <c r="BQ943" s="83"/>
      <c r="BR943" s="83"/>
      <c r="BS943" s="83"/>
      <c r="BT943" s="351" t="s">
        <v>3955</v>
      </c>
      <c r="BU943" s="363" t="s">
        <v>3956</v>
      </c>
      <c r="BV943" s="351" t="s">
        <v>3957</v>
      </c>
      <c r="BW943" s="363" t="s">
        <v>3958</v>
      </c>
      <c r="BX943" s="96" t="str">
        <f t="shared" si="164"/>
        <v>MR605 NV, 20x10, -24mm Offset, 6x135, 87mm Centerbore, Method Bronze</v>
      </c>
      <c r="BY943" s="83" t="s">
        <v>4044</v>
      </c>
      <c r="BZ943" s="83" t="s">
        <v>4045</v>
      </c>
      <c r="CA943" s="83" t="str">
        <f t="shared" si="163"/>
        <v>DISCO (6XX)</v>
      </c>
    </row>
    <row r="944" spans="1:79" s="39" customFormat="1" ht="15" customHeight="1">
      <c r="A944" s="23">
        <f t="shared" si="155"/>
        <v>942</v>
      </c>
      <c r="B944" s="3" t="s">
        <v>84</v>
      </c>
      <c r="C944" s="105" t="s">
        <v>1094</v>
      </c>
      <c r="D944" s="83" t="s">
        <v>939</v>
      </c>
      <c r="E944" s="94" t="str">
        <f>CONCATENATE(LEFT(D944,5),VLOOKUP(CONCATENATE(N944,"x",O944),'PART NUMBER GUIDE'!$B$9:$C$45,2,FALSE),VLOOKUP(CONCATENATE(P944, V944), 'PART NUMBER GUIDE'!$Q$6:$R$84, 2, FALSE),VLOOKUP(Y944,'PART NUMBER GUIDE'!$J$8:$K$37,2, FALSE),IF(U944="N/A",IF(ABS(S944)&lt;10,"0"&amp;ABS(S944),ABS(S944)),CONCATENATE(LEFT(U944,1),RIGHT(U944,1))), F944, G944)</f>
        <v>MR60521016824N</v>
      </c>
      <c r="F944" s="93" t="s">
        <v>2239</v>
      </c>
      <c r="G944" s="93"/>
      <c r="H944" s="80" t="s">
        <v>5352</v>
      </c>
      <c r="I944" s="356">
        <v>44344</v>
      </c>
      <c r="J944" s="87" t="s">
        <v>1265</v>
      </c>
      <c r="K944" s="400">
        <v>468</v>
      </c>
      <c r="L944" s="95">
        <f t="shared" si="153"/>
        <v>468</v>
      </c>
      <c r="M944" s="402"/>
      <c r="N944" s="83">
        <v>20</v>
      </c>
      <c r="O944" s="85">
        <v>10</v>
      </c>
      <c r="P944" s="105" t="str">
        <f t="shared" si="158"/>
        <v>6x135</v>
      </c>
      <c r="Q944" s="83">
        <v>6</v>
      </c>
      <c r="R944" s="83">
        <v>135</v>
      </c>
      <c r="S944" s="83">
        <v>-24</v>
      </c>
      <c r="T944" s="86">
        <v>4.55</v>
      </c>
      <c r="U944" s="106" t="s">
        <v>85</v>
      </c>
      <c r="V944" s="86">
        <v>87</v>
      </c>
      <c r="W944" s="85">
        <v>41.2</v>
      </c>
      <c r="X944" s="369">
        <v>2650</v>
      </c>
      <c r="Y944" s="81" t="s">
        <v>2661</v>
      </c>
      <c r="Z944" s="80" t="s">
        <v>3007</v>
      </c>
      <c r="AA944" s="369" t="str">
        <f t="shared" si="159"/>
        <v>20x10, 6x135, -24 OS</v>
      </c>
      <c r="AB944" s="83" t="s">
        <v>1633</v>
      </c>
      <c r="AC944" s="92">
        <f>_xlfn.IFNA(VLOOKUP(AB944,ACCESSORIES!F:K,6,FALSE),"N/A")</f>
        <v>33</v>
      </c>
      <c r="AD944" s="89" t="s">
        <v>1808</v>
      </c>
      <c r="AE944" s="82" t="s">
        <v>1899</v>
      </c>
      <c r="AF944" s="82" t="s">
        <v>85</v>
      </c>
      <c r="AG944" s="105" t="s">
        <v>1950</v>
      </c>
      <c r="AH944" s="9">
        <f>_xlfn.IFNA(VLOOKUP(AG944,ACCESSORIES!F:K,6,FALSE),"N/A")</f>
        <v>1.1000000000000001</v>
      </c>
      <c r="AI944" s="105" t="s">
        <v>265</v>
      </c>
      <c r="AJ944" s="83" t="s">
        <v>85</v>
      </c>
      <c r="AK944" s="3" t="s">
        <v>85</v>
      </c>
      <c r="AL944" s="83" t="s">
        <v>85</v>
      </c>
      <c r="AM944" s="83">
        <v>15.8</v>
      </c>
      <c r="AN944" s="83">
        <v>170</v>
      </c>
      <c r="AO944" s="37">
        <v>4</v>
      </c>
      <c r="AP944" s="37">
        <v>13</v>
      </c>
      <c r="AQ944" s="37">
        <v>25</v>
      </c>
      <c r="AR944" s="37">
        <v>37</v>
      </c>
      <c r="AS944" s="37">
        <v>245</v>
      </c>
      <c r="AT944" s="105">
        <v>241</v>
      </c>
      <c r="AU944" s="106">
        <v>87</v>
      </c>
      <c r="AV944" s="55">
        <v>38</v>
      </c>
      <c r="AW944" s="55">
        <v>38</v>
      </c>
      <c r="AX944" s="55">
        <v>63</v>
      </c>
      <c r="AY944" s="3" t="s">
        <v>85</v>
      </c>
      <c r="AZ944" s="104" t="str">
        <f>_xlfn.IFNA(VLOOKUP(AY944,ACCESSORIES!F:K,6,FALSE),"N/A")</f>
        <v>N/A</v>
      </c>
      <c r="BA944" s="3" t="s">
        <v>85</v>
      </c>
      <c r="BB944" s="104" t="str">
        <f>_xlfn.IFNA(VLOOKUP(BA944,ACCESSORIES!F:K,6,FALSE),"N/A")</f>
        <v>N/A</v>
      </c>
      <c r="BC944" s="79">
        <v>48.24</v>
      </c>
      <c r="BD944" s="57">
        <v>22.1</v>
      </c>
      <c r="BE944" s="57">
        <v>22.1</v>
      </c>
      <c r="BF944" s="57">
        <v>12.2</v>
      </c>
      <c r="BG944" s="83">
        <v>20</v>
      </c>
      <c r="BH944" s="122" t="s">
        <v>3551</v>
      </c>
      <c r="BI944" s="51" t="s">
        <v>4217</v>
      </c>
      <c r="BJ944" s="83" t="s">
        <v>4233</v>
      </c>
      <c r="BK944" s="83" t="s">
        <v>5150</v>
      </c>
      <c r="BL944" s="83" t="s">
        <v>5880</v>
      </c>
      <c r="BM944" s="83" t="s">
        <v>5881</v>
      </c>
      <c r="BN944" s="83" t="s">
        <v>4951</v>
      </c>
      <c r="BO944" s="83" t="s">
        <v>4480</v>
      </c>
      <c r="BP944" s="83" t="s">
        <v>4235</v>
      </c>
      <c r="BQ944" s="83"/>
      <c r="BR944" s="83"/>
      <c r="BS944" s="83"/>
      <c r="BT944" s="351" t="s">
        <v>6268</v>
      </c>
      <c r="BU944" s="363" t="s">
        <v>6267</v>
      </c>
      <c r="BV944" s="351" t="s">
        <v>6270</v>
      </c>
      <c r="BW944" s="363" t="s">
        <v>6269</v>
      </c>
      <c r="BX944" s="96" t="str">
        <f t="shared" si="164"/>
        <v>MR605 NV, 20x10, -24mm Offset, 6x135, 87mm Centerbore, Gloss Titanium</v>
      </c>
      <c r="BY944" s="83" t="s">
        <v>4044</v>
      </c>
      <c r="BZ944" s="83" t="s">
        <v>4045</v>
      </c>
      <c r="CA944" s="83" t="str">
        <f t="shared" si="163"/>
        <v>DISCO (6XX)</v>
      </c>
    </row>
    <row r="945" spans="1:79" s="39" customFormat="1" ht="15" customHeight="1">
      <c r="A945" s="23">
        <f t="shared" si="155"/>
        <v>943</v>
      </c>
      <c r="B945" s="3" t="s">
        <v>84</v>
      </c>
      <c r="C945" s="105" t="s">
        <v>1094</v>
      </c>
      <c r="D945" s="83" t="s">
        <v>939</v>
      </c>
      <c r="E945" s="94" t="str">
        <f>CONCATENATE(LEFT(D945,5),VLOOKUP(CONCATENATE(N945,"x",O945),'PART NUMBER GUIDE'!$B$9:$C$45,2,FALSE),VLOOKUP(CONCATENATE(P945, V945), 'PART NUMBER GUIDE'!$Q$6:$R$84, 2, FALSE),VLOOKUP(Y945,'PART NUMBER GUIDE'!$J$8:$K$37,2, FALSE),IF(U945="N/A",IF(ABS(S945)&lt;10,"0"&amp;ABS(S945),ABS(S945)),CONCATENATE(LEFT(U945,1),RIGHT(U945,1))), F945, G945)</f>
        <v>MR60521016324N</v>
      </c>
      <c r="F945" s="93" t="s">
        <v>2239</v>
      </c>
      <c r="G945" s="93"/>
      <c r="H945" s="81" t="s">
        <v>5503</v>
      </c>
      <c r="I945" s="356">
        <v>44351</v>
      </c>
      <c r="J945" s="87" t="s">
        <v>1265</v>
      </c>
      <c r="K945" s="400">
        <v>468</v>
      </c>
      <c r="L945" s="95">
        <f t="shared" si="153"/>
        <v>468</v>
      </c>
      <c r="M945" s="402"/>
      <c r="N945" s="83">
        <v>20</v>
      </c>
      <c r="O945" s="85">
        <v>10</v>
      </c>
      <c r="P945" s="105" t="str">
        <f t="shared" si="158"/>
        <v>6x135</v>
      </c>
      <c r="Q945" s="83">
        <v>6</v>
      </c>
      <c r="R945" s="83">
        <v>135</v>
      </c>
      <c r="S945" s="83">
        <v>-24</v>
      </c>
      <c r="T945" s="86">
        <v>4.55</v>
      </c>
      <c r="U945" s="106" t="s">
        <v>85</v>
      </c>
      <c r="V945" s="86">
        <v>87</v>
      </c>
      <c r="W945" s="85">
        <v>41.2</v>
      </c>
      <c r="X945" s="369">
        <v>2650</v>
      </c>
      <c r="Y945" s="48" t="s">
        <v>5824</v>
      </c>
      <c r="Z945" s="80" t="s">
        <v>196</v>
      </c>
      <c r="AA945" s="369" t="str">
        <f t="shared" si="159"/>
        <v>20x10, 6x135, -24 OS</v>
      </c>
      <c r="AB945" s="83" t="s">
        <v>1633</v>
      </c>
      <c r="AC945" s="92">
        <f>_xlfn.IFNA(VLOOKUP(AB945,ACCESSORIES!F:K,6,FALSE),"N/A")</f>
        <v>33</v>
      </c>
      <c r="AD945" s="89" t="s">
        <v>1808</v>
      </c>
      <c r="AE945" s="82" t="s">
        <v>1899</v>
      </c>
      <c r="AF945" s="82" t="s">
        <v>85</v>
      </c>
      <c r="AG945" s="105" t="s">
        <v>1950</v>
      </c>
      <c r="AH945" s="9">
        <f>_xlfn.IFNA(VLOOKUP(AG945,ACCESSORIES!F:K,6,FALSE),"N/A")</f>
        <v>1.1000000000000001</v>
      </c>
      <c r="AI945" s="105" t="s">
        <v>265</v>
      </c>
      <c r="AJ945" s="83" t="s">
        <v>85</v>
      </c>
      <c r="AK945" s="3" t="s">
        <v>85</v>
      </c>
      <c r="AL945" s="83" t="s">
        <v>85</v>
      </c>
      <c r="AM945" s="83">
        <v>15.8</v>
      </c>
      <c r="AN945" s="83">
        <v>170</v>
      </c>
      <c r="AO945" s="37">
        <v>4</v>
      </c>
      <c r="AP945" s="37">
        <v>13</v>
      </c>
      <c r="AQ945" s="37">
        <v>25</v>
      </c>
      <c r="AR945" s="37">
        <v>37</v>
      </c>
      <c r="AS945" s="37">
        <v>245</v>
      </c>
      <c r="AT945" s="105">
        <v>241</v>
      </c>
      <c r="AU945" s="106">
        <v>87</v>
      </c>
      <c r="AV945" s="55">
        <v>38</v>
      </c>
      <c r="AW945" s="55">
        <v>38</v>
      </c>
      <c r="AX945" s="55">
        <v>63</v>
      </c>
      <c r="AY945" s="3" t="s">
        <v>85</v>
      </c>
      <c r="AZ945" s="104" t="str">
        <f>_xlfn.IFNA(VLOOKUP(AY945,ACCESSORIES!F:K,6,FALSE),"N/A")</f>
        <v>N/A</v>
      </c>
      <c r="BA945" s="3" t="s">
        <v>85</v>
      </c>
      <c r="BB945" s="104" t="str">
        <f>_xlfn.IFNA(VLOOKUP(BA945,ACCESSORIES!F:K,6,FALSE),"N/A")</f>
        <v>N/A</v>
      </c>
      <c r="BC945" s="79">
        <v>48.24</v>
      </c>
      <c r="BD945" s="57">
        <v>22.1</v>
      </c>
      <c r="BE945" s="57">
        <v>22.1</v>
      </c>
      <c r="BF945" s="57">
        <v>12.2</v>
      </c>
      <c r="BG945" s="83">
        <v>20</v>
      </c>
      <c r="BH945" s="122" t="s">
        <v>3551</v>
      </c>
      <c r="BI945" s="51" t="s">
        <v>4217</v>
      </c>
      <c r="BJ945" s="83" t="s">
        <v>4233</v>
      </c>
      <c r="BK945" s="83" t="s">
        <v>5150</v>
      </c>
      <c r="BL945" s="83" t="s">
        <v>5880</v>
      </c>
      <c r="BM945" s="83" t="s">
        <v>5881</v>
      </c>
      <c r="BN945" s="83" t="s">
        <v>4951</v>
      </c>
      <c r="BO945" s="83" t="s">
        <v>4480</v>
      </c>
      <c r="BP945" s="83" t="s">
        <v>4235</v>
      </c>
      <c r="BQ945" s="83"/>
      <c r="BR945" s="83"/>
      <c r="BS945" s="83"/>
      <c r="BT945" s="351" t="s">
        <v>6437</v>
      </c>
      <c r="BU945" s="425" t="s">
        <v>6436</v>
      </c>
      <c r="BV945" s="351" t="s">
        <v>6439</v>
      </c>
      <c r="BW945" s="425" t="s">
        <v>6438</v>
      </c>
      <c r="BX945" s="96" t="str">
        <f t="shared" si="164"/>
        <v>MR605 NV, 20x10, -24mm Offset, 6x135, 87mm Centerbore, Machined - Clear Coat</v>
      </c>
      <c r="BY945" s="83" t="s">
        <v>4044</v>
      </c>
      <c r="BZ945" s="83" t="s">
        <v>4045</v>
      </c>
      <c r="CA945" s="83" t="str">
        <f t="shared" si="163"/>
        <v>DISCO (6XX)</v>
      </c>
    </row>
    <row r="946" spans="1:79" s="39" customFormat="1" ht="15" customHeight="1">
      <c r="A946" s="23">
        <f t="shared" si="155"/>
        <v>944</v>
      </c>
      <c r="B946" s="3" t="s">
        <v>84</v>
      </c>
      <c r="C946" s="105" t="s">
        <v>1094</v>
      </c>
      <c r="D946" s="83" t="s">
        <v>939</v>
      </c>
      <c r="E946" s="94" t="str">
        <f>CONCATENATE(LEFT(D946,5),VLOOKUP(CONCATENATE(N946,"x",O946),'PART NUMBER GUIDE'!$B$9:$C$45,2,FALSE),VLOOKUP(CONCATENATE(P946, V946), 'PART NUMBER GUIDE'!$Q$6:$R$84, 2, FALSE),VLOOKUP(Y946,'PART NUMBER GUIDE'!$J$8:$K$37,2, FALSE),IF(U946="N/A",IF(ABS(S946)&lt;10,"0"&amp;ABS(S946),ABS(S946)),CONCATENATE(LEFT(U946,1),RIGHT(U946,1))), F946, G946)</f>
        <v>MR60521016524N</v>
      </c>
      <c r="F946" s="93" t="s">
        <v>2239</v>
      </c>
      <c r="G946" s="93"/>
      <c r="H946" s="80" t="s">
        <v>1772</v>
      </c>
      <c r="I946" s="356">
        <v>42736</v>
      </c>
      <c r="J946" s="87" t="s">
        <v>1265</v>
      </c>
      <c r="K946" s="400">
        <v>441.5</v>
      </c>
      <c r="L946" s="95">
        <f t="shared" si="153"/>
        <v>441.5</v>
      </c>
      <c r="M946" s="402"/>
      <c r="N946" s="83">
        <v>20</v>
      </c>
      <c r="O946" s="85">
        <v>10</v>
      </c>
      <c r="P946" s="105" t="str">
        <f t="shared" si="158"/>
        <v>6x135</v>
      </c>
      <c r="Q946" s="83">
        <v>6</v>
      </c>
      <c r="R946" s="83">
        <v>135</v>
      </c>
      <c r="S946" s="83">
        <v>-24</v>
      </c>
      <c r="T946" s="86">
        <v>4.55</v>
      </c>
      <c r="U946" s="106" t="s">
        <v>85</v>
      </c>
      <c r="V946" s="86">
        <v>87</v>
      </c>
      <c r="W946" s="85">
        <v>42.59</v>
      </c>
      <c r="X946" s="369">
        <v>2650</v>
      </c>
      <c r="Y946" s="91" t="s">
        <v>2309</v>
      </c>
      <c r="Z946" s="81" t="s">
        <v>3002</v>
      </c>
      <c r="AA946" s="369" t="str">
        <f t="shared" si="159"/>
        <v>20x10, 6x135, -24 OS</v>
      </c>
      <c r="AB946" s="83" t="s">
        <v>1633</v>
      </c>
      <c r="AC946" s="92">
        <f>_xlfn.IFNA(VLOOKUP(AB946,ACCESSORIES!F:K,6,FALSE),"N/A")</f>
        <v>33</v>
      </c>
      <c r="AD946" s="89" t="s">
        <v>1808</v>
      </c>
      <c r="AE946" s="82" t="s">
        <v>1899</v>
      </c>
      <c r="AF946" s="82" t="s">
        <v>85</v>
      </c>
      <c r="AG946" s="105" t="s">
        <v>1950</v>
      </c>
      <c r="AH946" s="9">
        <f>_xlfn.IFNA(VLOOKUP(AG946,ACCESSORIES!F:K,6,FALSE),"N/A")</f>
        <v>1.1000000000000001</v>
      </c>
      <c r="AI946" s="105" t="s">
        <v>265</v>
      </c>
      <c r="AJ946" s="83" t="s">
        <v>85</v>
      </c>
      <c r="AK946" s="3" t="s">
        <v>85</v>
      </c>
      <c r="AL946" s="83" t="s">
        <v>85</v>
      </c>
      <c r="AM946" s="83">
        <v>15.8</v>
      </c>
      <c r="AN946" s="83">
        <v>170</v>
      </c>
      <c r="AO946" s="37">
        <v>4</v>
      </c>
      <c r="AP946" s="37">
        <v>13</v>
      </c>
      <c r="AQ946" s="37">
        <v>25</v>
      </c>
      <c r="AR946" s="37">
        <v>37</v>
      </c>
      <c r="AS946" s="37">
        <v>245</v>
      </c>
      <c r="AT946" s="105">
        <v>241</v>
      </c>
      <c r="AU946" s="106">
        <v>87</v>
      </c>
      <c r="AV946" s="55">
        <v>38</v>
      </c>
      <c r="AW946" s="55">
        <v>38</v>
      </c>
      <c r="AX946" s="55">
        <v>63</v>
      </c>
      <c r="AY946" s="3" t="s">
        <v>85</v>
      </c>
      <c r="AZ946" s="104" t="str">
        <f>_xlfn.IFNA(VLOOKUP(AY946,ACCESSORIES!F:K,6,FALSE),"N/A")</f>
        <v>N/A</v>
      </c>
      <c r="BA946" s="3" t="s">
        <v>85</v>
      </c>
      <c r="BB946" s="104" t="str">
        <f>_xlfn.IFNA(VLOOKUP(BA946,ACCESSORIES!F:K,6,FALSE),"N/A")</f>
        <v>N/A</v>
      </c>
      <c r="BC946" s="79">
        <v>48.24</v>
      </c>
      <c r="BD946" s="57">
        <v>22.1</v>
      </c>
      <c r="BE946" s="57">
        <v>22.1</v>
      </c>
      <c r="BF946" s="57">
        <v>12.2</v>
      </c>
      <c r="BG946" s="83">
        <v>20</v>
      </c>
      <c r="BH946" s="122" t="s">
        <v>3551</v>
      </c>
      <c r="BI946" s="51" t="s">
        <v>4217</v>
      </c>
      <c r="BJ946" s="83" t="s">
        <v>4233</v>
      </c>
      <c r="BK946" s="83" t="s">
        <v>5150</v>
      </c>
      <c r="BL946" s="83" t="s">
        <v>5880</v>
      </c>
      <c r="BM946" s="83" t="s">
        <v>5881</v>
      </c>
      <c r="BN946" s="83" t="s">
        <v>4951</v>
      </c>
      <c r="BO946" s="83" t="s">
        <v>4480</v>
      </c>
      <c r="BP946" s="83" t="s">
        <v>4235</v>
      </c>
      <c r="BQ946" s="83"/>
      <c r="BR946" s="83"/>
      <c r="BS946" s="83"/>
      <c r="BT946" s="351" t="s">
        <v>3943</v>
      </c>
      <c r="BU946" s="363" t="s">
        <v>3944</v>
      </c>
      <c r="BV946" s="351" t="s">
        <v>3945</v>
      </c>
      <c r="BW946" s="363" t="s">
        <v>3946</v>
      </c>
      <c r="BX946" s="96" t="str">
        <f t="shared" si="164"/>
        <v>MR605 NV, 20x10, -24mm Offset, 6x135, 87mm Centerbore, Matte Black</v>
      </c>
      <c r="BY946" s="83" t="s">
        <v>4044</v>
      </c>
      <c r="BZ946" s="83" t="s">
        <v>4045</v>
      </c>
      <c r="CA946" s="83" t="str">
        <f t="shared" si="163"/>
        <v>DISCO (6XX)</v>
      </c>
    </row>
    <row r="947" spans="1:79" s="39" customFormat="1" ht="15" customHeight="1">
      <c r="A947" s="23">
        <f t="shared" si="155"/>
        <v>945</v>
      </c>
      <c r="B947" s="3" t="s">
        <v>84</v>
      </c>
      <c r="C947" s="105" t="s">
        <v>1094</v>
      </c>
      <c r="D947" s="83" t="s">
        <v>939</v>
      </c>
      <c r="E947" s="94" t="str">
        <f>CONCATENATE(LEFT(D947,5),VLOOKUP(CONCATENATE(N947,"x",O947),'PART NUMBER GUIDE'!$B$9:$C$45,2,FALSE),VLOOKUP(CONCATENATE(P947, V947), 'PART NUMBER GUIDE'!$Q$6:$R$84, 2, FALSE),VLOOKUP(Y947,'PART NUMBER GUIDE'!$J$8:$K$37,2, FALSE),IF(U947="N/A",IF(ABS(S947)&lt;10,"0"&amp;ABS(S947),ABS(S947)),CONCATENATE(LEFT(U947,1),RIGHT(U947,1))), F947, G947)</f>
        <v>MR60521055924N</v>
      </c>
      <c r="F947" s="93" t="s">
        <v>2239</v>
      </c>
      <c r="G947" s="93"/>
      <c r="H947" s="80" t="s">
        <v>1773</v>
      </c>
      <c r="I947" s="356">
        <v>42736</v>
      </c>
      <c r="J947" s="87" t="s">
        <v>1265</v>
      </c>
      <c r="K947" s="400">
        <v>468</v>
      </c>
      <c r="L947" s="95">
        <f t="shared" si="153"/>
        <v>468</v>
      </c>
      <c r="M947" s="402"/>
      <c r="N947" s="83">
        <v>20</v>
      </c>
      <c r="O947" s="85">
        <v>10</v>
      </c>
      <c r="P947" s="105" t="str">
        <f t="shared" si="158"/>
        <v>5x5.5</v>
      </c>
      <c r="Q947" s="83">
        <v>5</v>
      </c>
      <c r="R947" s="83">
        <v>5.5</v>
      </c>
      <c r="S947" s="83">
        <v>-24</v>
      </c>
      <c r="T947" s="86">
        <v>4.55</v>
      </c>
      <c r="U947" s="106" t="s">
        <v>85</v>
      </c>
      <c r="V947" s="86">
        <v>108</v>
      </c>
      <c r="W947" s="85">
        <v>41.2</v>
      </c>
      <c r="X947" s="369">
        <v>2650</v>
      </c>
      <c r="Y947" s="81" t="s">
        <v>2312</v>
      </c>
      <c r="Z947" s="80" t="s">
        <v>3003</v>
      </c>
      <c r="AA947" s="369" t="str">
        <f t="shared" si="159"/>
        <v>20x10, 5x5.5, -24 OS</v>
      </c>
      <c r="AB947" s="83" t="s">
        <v>1635</v>
      </c>
      <c r="AC947" s="92">
        <f>_xlfn.IFNA(VLOOKUP(AB947,ACCESSORIES!F:K,6,FALSE),"N/A")</f>
        <v>33</v>
      </c>
      <c r="AD947" s="89" t="s">
        <v>1809</v>
      </c>
      <c r="AE947" s="82" t="s">
        <v>1899</v>
      </c>
      <c r="AF947" s="82" t="s">
        <v>85</v>
      </c>
      <c r="AG947" s="105" t="s">
        <v>1950</v>
      </c>
      <c r="AH947" s="9">
        <f>_xlfn.IFNA(VLOOKUP(AG947,ACCESSORIES!F:K,6,FALSE),"N/A")</f>
        <v>1.1000000000000001</v>
      </c>
      <c r="AI947" s="105" t="s">
        <v>265</v>
      </c>
      <c r="AJ947" s="83" t="s">
        <v>85</v>
      </c>
      <c r="AK947" s="3" t="s">
        <v>85</v>
      </c>
      <c r="AL947" s="83" t="s">
        <v>85</v>
      </c>
      <c r="AM947" s="83">
        <v>15.8</v>
      </c>
      <c r="AN947" s="83">
        <v>170</v>
      </c>
      <c r="AO947" s="37">
        <v>4</v>
      </c>
      <c r="AP947" s="37">
        <v>13</v>
      </c>
      <c r="AQ947" s="37">
        <v>25</v>
      </c>
      <c r="AR947" s="37">
        <v>37</v>
      </c>
      <c r="AS947" s="37">
        <v>245</v>
      </c>
      <c r="AT947" s="105">
        <v>241</v>
      </c>
      <c r="AU947" s="106">
        <v>108</v>
      </c>
      <c r="AV947" s="55">
        <v>38</v>
      </c>
      <c r="AW947" s="55">
        <v>38</v>
      </c>
      <c r="AX947" s="55">
        <v>63</v>
      </c>
      <c r="AY947" s="3" t="s">
        <v>85</v>
      </c>
      <c r="AZ947" s="104" t="str">
        <f>_xlfn.IFNA(VLOOKUP(AY947,ACCESSORIES!F:K,6,FALSE),"N/A")</f>
        <v>N/A</v>
      </c>
      <c r="BA947" s="3" t="s">
        <v>85</v>
      </c>
      <c r="BB947" s="104" t="str">
        <f>_xlfn.IFNA(VLOOKUP(BA947,ACCESSORIES!F:K,6,FALSE),"N/A")</f>
        <v>N/A</v>
      </c>
      <c r="BC947" s="79">
        <v>44.7</v>
      </c>
      <c r="BD947" s="57">
        <v>22.1</v>
      </c>
      <c r="BE947" s="57">
        <v>22.1</v>
      </c>
      <c r="BF947" s="57">
        <v>12.2</v>
      </c>
      <c r="BG947" s="83">
        <v>20</v>
      </c>
      <c r="BH947" s="122" t="s">
        <v>3551</v>
      </c>
      <c r="BI947" s="51" t="s">
        <v>4217</v>
      </c>
      <c r="BJ947" s="83" t="s">
        <v>4233</v>
      </c>
      <c r="BK947" s="83" t="s">
        <v>5150</v>
      </c>
      <c r="BL947" s="83" t="s">
        <v>5880</v>
      </c>
      <c r="BM947" s="83" t="s">
        <v>5881</v>
      </c>
      <c r="BN947" s="83" t="s">
        <v>4951</v>
      </c>
      <c r="BO947" s="83" t="s">
        <v>4480</v>
      </c>
      <c r="BP947" s="83" t="s">
        <v>4235</v>
      </c>
      <c r="BQ947" s="83"/>
      <c r="BR947" s="83"/>
      <c r="BS947" s="83"/>
      <c r="BT947" s="351" t="s">
        <v>3951</v>
      </c>
      <c r="BU947" s="363" t="s">
        <v>3952</v>
      </c>
      <c r="BV947" s="351" t="s">
        <v>3953</v>
      </c>
      <c r="BW947" s="363" t="s">
        <v>3954</v>
      </c>
      <c r="BX947" s="96" t="str">
        <f t="shared" si="164"/>
        <v>MR605 NV, 20x10, -24mm Offset, 5x5.5, 108mm Centerbore, Method Bronze</v>
      </c>
      <c r="BY947" s="83" t="s">
        <v>4044</v>
      </c>
      <c r="BZ947" s="83" t="s">
        <v>4045</v>
      </c>
      <c r="CA947" s="83" t="str">
        <f t="shared" si="163"/>
        <v>DISCO (6XX)</v>
      </c>
    </row>
    <row r="948" spans="1:79" s="39" customFormat="1" ht="15" customHeight="1">
      <c r="A948" s="23">
        <f t="shared" si="155"/>
        <v>946</v>
      </c>
      <c r="B948" s="3" t="s">
        <v>84</v>
      </c>
      <c r="C948" s="105" t="s">
        <v>1094</v>
      </c>
      <c r="D948" s="83" t="s">
        <v>939</v>
      </c>
      <c r="E948" s="94" t="str">
        <f>CONCATENATE(LEFT(D948,5),VLOOKUP(CONCATENATE(N948,"x",O948),'PART NUMBER GUIDE'!$B$9:$C$45,2,FALSE),VLOOKUP(CONCATENATE(P948, V948), 'PART NUMBER GUIDE'!$Q$6:$R$84, 2, FALSE),VLOOKUP(Y948,'PART NUMBER GUIDE'!$J$8:$K$37,2, FALSE),IF(U948="N/A",IF(ABS(S948)&lt;10,"0"&amp;ABS(S948),ABS(S948)),CONCATENATE(LEFT(U948,1),RIGHT(U948,1))), F948, G948)</f>
        <v>MR60521055824N</v>
      </c>
      <c r="F948" s="93" t="s">
        <v>2239</v>
      </c>
      <c r="G948" s="93"/>
      <c r="H948" s="80" t="s">
        <v>5353</v>
      </c>
      <c r="I948" s="356">
        <v>44344</v>
      </c>
      <c r="J948" s="87" t="s">
        <v>1265</v>
      </c>
      <c r="K948" s="400">
        <v>468</v>
      </c>
      <c r="L948" s="95">
        <f t="shared" si="153"/>
        <v>468</v>
      </c>
      <c r="M948" s="402"/>
      <c r="N948" s="83">
        <v>20</v>
      </c>
      <c r="O948" s="85">
        <v>10</v>
      </c>
      <c r="P948" s="105" t="str">
        <f t="shared" si="158"/>
        <v>5x5.5</v>
      </c>
      <c r="Q948" s="83">
        <v>5</v>
      </c>
      <c r="R948" s="83">
        <v>5.5</v>
      </c>
      <c r="S948" s="83">
        <v>-24</v>
      </c>
      <c r="T948" s="86">
        <v>4.55</v>
      </c>
      <c r="U948" s="106" t="s">
        <v>85</v>
      </c>
      <c r="V948" s="86">
        <v>108</v>
      </c>
      <c r="W948" s="85">
        <v>41.2</v>
      </c>
      <c r="X948" s="369">
        <v>2650</v>
      </c>
      <c r="Y948" s="81" t="s">
        <v>2661</v>
      </c>
      <c r="Z948" s="80" t="s">
        <v>3007</v>
      </c>
      <c r="AA948" s="369" t="str">
        <f t="shared" si="159"/>
        <v>20x10, 5x5.5, -24 OS</v>
      </c>
      <c r="AB948" s="83" t="s">
        <v>1635</v>
      </c>
      <c r="AC948" s="92">
        <f>_xlfn.IFNA(VLOOKUP(AB948,ACCESSORIES!F:K,6,FALSE),"N/A")</f>
        <v>33</v>
      </c>
      <c r="AD948" s="89" t="s">
        <v>1809</v>
      </c>
      <c r="AE948" s="82" t="s">
        <v>1899</v>
      </c>
      <c r="AF948" s="82" t="s">
        <v>85</v>
      </c>
      <c r="AG948" s="105" t="s">
        <v>1950</v>
      </c>
      <c r="AH948" s="9">
        <f>_xlfn.IFNA(VLOOKUP(AG948,ACCESSORIES!F:K,6,FALSE),"N/A")</f>
        <v>1.1000000000000001</v>
      </c>
      <c r="AI948" s="105" t="s">
        <v>265</v>
      </c>
      <c r="AJ948" s="83" t="s">
        <v>85</v>
      </c>
      <c r="AK948" s="3" t="s">
        <v>85</v>
      </c>
      <c r="AL948" s="83" t="s">
        <v>85</v>
      </c>
      <c r="AM948" s="83">
        <v>15.8</v>
      </c>
      <c r="AN948" s="83">
        <v>170</v>
      </c>
      <c r="AO948" s="37">
        <v>4</v>
      </c>
      <c r="AP948" s="37">
        <v>13</v>
      </c>
      <c r="AQ948" s="37">
        <v>25</v>
      </c>
      <c r="AR948" s="37">
        <v>37</v>
      </c>
      <c r="AS948" s="37">
        <v>245</v>
      </c>
      <c r="AT948" s="105">
        <v>241</v>
      </c>
      <c r="AU948" s="106">
        <v>108</v>
      </c>
      <c r="AV948" s="55">
        <v>38</v>
      </c>
      <c r="AW948" s="55">
        <v>38</v>
      </c>
      <c r="AX948" s="55">
        <v>63</v>
      </c>
      <c r="AY948" s="3" t="s">
        <v>85</v>
      </c>
      <c r="AZ948" s="104" t="str">
        <f>_xlfn.IFNA(VLOOKUP(AY948,ACCESSORIES!F:K,6,FALSE),"N/A")</f>
        <v>N/A</v>
      </c>
      <c r="BA948" s="3" t="s">
        <v>85</v>
      </c>
      <c r="BB948" s="104" t="str">
        <f>_xlfn.IFNA(VLOOKUP(BA948,ACCESSORIES!F:K,6,FALSE),"N/A")</f>
        <v>N/A</v>
      </c>
      <c r="BC948" s="79">
        <v>48.28</v>
      </c>
      <c r="BD948" s="57">
        <v>22.1</v>
      </c>
      <c r="BE948" s="57">
        <v>22.1</v>
      </c>
      <c r="BF948" s="57">
        <v>12.2</v>
      </c>
      <c r="BG948" s="83">
        <v>20</v>
      </c>
      <c r="BH948" s="122" t="s">
        <v>3551</v>
      </c>
      <c r="BI948" s="51" t="s">
        <v>4217</v>
      </c>
      <c r="BJ948" s="83" t="s">
        <v>4233</v>
      </c>
      <c r="BK948" s="83" t="s">
        <v>5150</v>
      </c>
      <c r="BL948" s="83" t="s">
        <v>5880</v>
      </c>
      <c r="BM948" s="83" t="s">
        <v>5881</v>
      </c>
      <c r="BN948" s="83" t="s">
        <v>4951</v>
      </c>
      <c r="BO948" s="83" t="s">
        <v>4480</v>
      </c>
      <c r="BP948" s="83" t="s">
        <v>4235</v>
      </c>
      <c r="BQ948" s="83"/>
      <c r="BR948" s="83"/>
      <c r="BS948" s="83"/>
      <c r="BT948" s="351" t="s">
        <v>6260</v>
      </c>
      <c r="BU948" s="363" t="s">
        <v>6259</v>
      </c>
      <c r="BV948" s="351" t="s">
        <v>6262</v>
      </c>
      <c r="BW948" s="363" t="s">
        <v>6261</v>
      </c>
      <c r="BX948" s="96" t="str">
        <f t="shared" ref="BX948:BX958" si="165">CONCATENATE(IF(J948="Closeout","CLOSEOUT - ",""),D948,", ",N948,"x",O948,", ",IF(U948="N/A","",CONCATENATE(U948,"/")),IF(S948&gt;0,CONCATENATE("+",S948),S948),"mm Offset, ",P948,", ",V948,"mm Centerbore, ",PROPER(Y948),IF(G948="R",", Race Drilled",""),"",IF(BA948="N/A","",CONCATENATE(", w/ ",BA948)))</f>
        <v>MR605 NV, 20x10, -24mm Offset, 5x5.5, 108mm Centerbore, Gloss Titanium</v>
      </c>
      <c r="BY948" s="83" t="s">
        <v>4044</v>
      </c>
      <c r="BZ948" s="83" t="s">
        <v>4045</v>
      </c>
      <c r="CA948" s="83" t="str">
        <f t="shared" si="163"/>
        <v>DISCO (6XX)</v>
      </c>
    </row>
    <row r="949" spans="1:79" s="39" customFormat="1" ht="15" customHeight="1">
      <c r="A949" s="23">
        <f t="shared" si="155"/>
        <v>947</v>
      </c>
      <c r="B949" s="3" t="s">
        <v>84</v>
      </c>
      <c r="C949" s="105" t="s">
        <v>1094</v>
      </c>
      <c r="D949" s="83" t="s">
        <v>939</v>
      </c>
      <c r="E949" s="94" t="str">
        <f>CONCATENATE(LEFT(D949,5),VLOOKUP(CONCATENATE(N949,"x",O949),'PART NUMBER GUIDE'!$B$9:$C$45,2,FALSE),VLOOKUP(CONCATENATE(P949, V949), 'PART NUMBER GUIDE'!$Q$6:$R$84, 2, FALSE),VLOOKUP(Y949,'PART NUMBER GUIDE'!$J$8:$K$37,2, FALSE),IF(U949="N/A",IF(ABS(S949)&lt;10,"0"&amp;ABS(S949),ABS(S949)),CONCATENATE(LEFT(U949,1),RIGHT(U949,1))), F949, G949)</f>
        <v>MR60521055324N</v>
      </c>
      <c r="F949" s="93" t="s">
        <v>2239</v>
      </c>
      <c r="G949" s="93"/>
      <c r="H949" s="81" t="s">
        <v>5504</v>
      </c>
      <c r="I949" s="356">
        <v>44351</v>
      </c>
      <c r="J949" s="87" t="s">
        <v>1265</v>
      </c>
      <c r="K949" s="400">
        <v>468</v>
      </c>
      <c r="L949" s="95">
        <f t="shared" si="153"/>
        <v>468</v>
      </c>
      <c r="M949" s="402"/>
      <c r="N949" s="83">
        <v>20</v>
      </c>
      <c r="O949" s="85">
        <v>10</v>
      </c>
      <c r="P949" s="105" t="str">
        <f t="shared" si="158"/>
        <v>5x5.5</v>
      </c>
      <c r="Q949" s="83">
        <v>5</v>
      </c>
      <c r="R949" s="83">
        <v>5.5</v>
      </c>
      <c r="S949" s="83">
        <v>-24</v>
      </c>
      <c r="T949" s="86">
        <v>4.55</v>
      </c>
      <c r="U949" s="106" t="s">
        <v>85</v>
      </c>
      <c r="V949" s="86">
        <v>108</v>
      </c>
      <c r="W949" s="85">
        <v>41.2</v>
      </c>
      <c r="X949" s="369">
        <v>2650</v>
      </c>
      <c r="Y949" s="48" t="s">
        <v>5824</v>
      </c>
      <c r="Z949" s="80" t="s">
        <v>196</v>
      </c>
      <c r="AA949" s="369" t="str">
        <f t="shared" si="159"/>
        <v>20x10, 5x5.5, -24 OS</v>
      </c>
      <c r="AB949" s="83" t="s">
        <v>1635</v>
      </c>
      <c r="AC949" s="92">
        <f>_xlfn.IFNA(VLOOKUP(AB949,ACCESSORIES!F:K,6,FALSE),"N/A")</f>
        <v>33</v>
      </c>
      <c r="AD949" s="89" t="s">
        <v>1809</v>
      </c>
      <c r="AE949" s="82" t="s">
        <v>1899</v>
      </c>
      <c r="AF949" s="82" t="s">
        <v>85</v>
      </c>
      <c r="AG949" s="105" t="s">
        <v>1950</v>
      </c>
      <c r="AH949" s="9">
        <f>_xlfn.IFNA(VLOOKUP(AG949,ACCESSORIES!F:K,6,FALSE),"N/A")</f>
        <v>1.1000000000000001</v>
      </c>
      <c r="AI949" s="105" t="s">
        <v>265</v>
      </c>
      <c r="AJ949" s="83" t="s">
        <v>85</v>
      </c>
      <c r="AK949" s="3" t="s">
        <v>85</v>
      </c>
      <c r="AL949" s="83" t="s">
        <v>85</v>
      </c>
      <c r="AM949" s="83">
        <v>15.8</v>
      </c>
      <c r="AN949" s="83">
        <v>170</v>
      </c>
      <c r="AO949" s="37">
        <v>4</v>
      </c>
      <c r="AP949" s="37">
        <v>13</v>
      </c>
      <c r="AQ949" s="37">
        <v>25</v>
      </c>
      <c r="AR949" s="37">
        <v>37</v>
      </c>
      <c r="AS949" s="37">
        <v>245</v>
      </c>
      <c r="AT949" s="105">
        <v>241</v>
      </c>
      <c r="AU949" s="106">
        <v>108</v>
      </c>
      <c r="AV949" s="55">
        <v>38</v>
      </c>
      <c r="AW949" s="55">
        <v>38</v>
      </c>
      <c r="AX949" s="55">
        <v>63</v>
      </c>
      <c r="AY949" s="3" t="s">
        <v>85</v>
      </c>
      <c r="AZ949" s="104" t="str">
        <f>_xlfn.IFNA(VLOOKUP(AY949,ACCESSORIES!F:K,6,FALSE),"N/A")</f>
        <v>N/A</v>
      </c>
      <c r="BA949" s="3" t="s">
        <v>85</v>
      </c>
      <c r="BB949" s="104" t="str">
        <f>_xlfn.IFNA(VLOOKUP(BA949,ACCESSORIES!F:K,6,FALSE),"N/A")</f>
        <v>N/A</v>
      </c>
      <c r="BC949" s="79">
        <v>48.28</v>
      </c>
      <c r="BD949" s="57">
        <v>22.1</v>
      </c>
      <c r="BE949" s="57">
        <v>22.1</v>
      </c>
      <c r="BF949" s="57">
        <v>12.2</v>
      </c>
      <c r="BG949" s="83">
        <v>20</v>
      </c>
      <c r="BH949" s="122" t="s">
        <v>3551</v>
      </c>
      <c r="BI949" s="51" t="s">
        <v>4217</v>
      </c>
      <c r="BJ949" s="83" t="s">
        <v>4233</v>
      </c>
      <c r="BK949" s="83" t="s">
        <v>5150</v>
      </c>
      <c r="BL949" s="83" t="s">
        <v>5880</v>
      </c>
      <c r="BM949" s="83" t="s">
        <v>5881</v>
      </c>
      <c r="BN949" s="83" t="s">
        <v>4951</v>
      </c>
      <c r="BO949" s="83" t="s">
        <v>4480</v>
      </c>
      <c r="BP949" s="83" t="s">
        <v>4235</v>
      </c>
      <c r="BQ949" s="83"/>
      <c r="BR949" s="83"/>
      <c r="BS949" s="83"/>
      <c r="BT949" s="351" t="s">
        <v>6433</v>
      </c>
      <c r="BU949" s="425" t="s">
        <v>6432</v>
      </c>
      <c r="BV949" s="351" t="s">
        <v>6435</v>
      </c>
      <c r="BW949" s="425" t="s">
        <v>6434</v>
      </c>
      <c r="BX949" s="96" t="str">
        <f t="shared" si="165"/>
        <v>MR605 NV, 20x10, -24mm Offset, 5x5.5, 108mm Centerbore, Machined - Clear Coat</v>
      </c>
      <c r="BY949" s="83" t="s">
        <v>4044</v>
      </c>
      <c r="BZ949" s="83" t="s">
        <v>4045</v>
      </c>
      <c r="CA949" s="83" t="str">
        <f t="shared" si="163"/>
        <v>DISCO (6XX)</v>
      </c>
    </row>
    <row r="950" spans="1:79" s="39" customFormat="1" ht="15" customHeight="1">
      <c r="A950" s="23">
        <f t="shared" si="155"/>
        <v>948</v>
      </c>
      <c r="B950" s="3" t="s">
        <v>84</v>
      </c>
      <c r="C950" s="105" t="s">
        <v>1094</v>
      </c>
      <c r="D950" s="83" t="s">
        <v>939</v>
      </c>
      <c r="E950" s="94" t="str">
        <f>CONCATENATE(LEFT(D950,5),VLOOKUP(CONCATENATE(N950,"x",O950),'PART NUMBER GUIDE'!$B$9:$C$45,2,FALSE),VLOOKUP(CONCATENATE(P950, V950), 'PART NUMBER GUIDE'!$Q$6:$R$84, 2, FALSE),VLOOKUP(Y950,'PART NUMBER GUIDE'!$J$8:$K$37,2, FALSE),IF(U950="N/A",IF(ABS(S950)&lt;10,"0"&amp;ABS(S950),ABS(S950)),CONCATENATE(LEFT(U950,1),RIGHT(U950,1))), F950, G950)</f>
        <v>MR60521055524N</v>
      </c>
      <c r="F950" s="93" t="s">
        <v>2239</v>
      </c>
      <c r="G950" s="93"/>
      <c r="H950" s="80" t="s">
        <v>1774</v>
      </c>
      <c r="I950" s="356">
        <v>42736</v>
      </c>
      <c r="J950" s="87" t="s">
        <v>1265</v>
      </c>
      <c r="K950" s="400">
        <v>441.5</v>
      </c>
      <c r="L950" s="95">
        <f t="shared" si="153"/>
        <v>441.5</v>
      </c>
      <c r="M950" s="402"/>
      <c r="N950" s="83">
        <v>20</v>
      </c>
      <c r="O950" s="85">
        <v>10</v>
      </c>
      <c r="P950" s="105" t="str">
        <f t="shared" si="158"/>
        <v>5x5.5</v>
      </c>
      <c r="Q950" s="83">
        <v>5</v>
      </c>
      <c r="R950" s="83">
        <v>5.5</v>
      </c>
      <c r="S950" s="83">
        <v>-24</v>
      </c>
      <c r="T950" s="86">
        <v>4.55</v>
      </c>
      <c r="U950" s="106" t="s">
        <v>85</v>
      </c>
      <c r="V950" s="86">
        <v>108</v>
      </c>
      <c r="W950" s="85">
        <v>42.55</v>
      </c>
      <c r="X950" s="369">
        <v>2650</v>
      </c>
      <c r="Y950" s="91" t="s">
        <v>2309</v>
      </c>
      <c r="Z950" s="81" t="s">
        <v>3002</v>
      </c>
      <c r="AA950" s="369" t="str">
        <f t="shared" si="159"/>
        <v>20x10, 5x5.5, -24 OS</v>
      </c>
      <c r="AB950" s="83" t="s">
        <v>1635</v>
      </c>
      <c r="AC950" s="92">
        <f>_xlfn.IFNA(VLOOKUP(AB950,ACCESSORIES!F:K,6,FALSE),"N/A")</f>
        <v>33</v>
      </c>
      <c r="AD950" s="89" t="s">
        <v>1809</v>
      </c>
      <c r="AE950" s="82" t="s">
        <v>1899</v>
      </c>
      <c r="AF950" s="82" t="s">
        <v>85</v>
      </c>
      <c r="AG950" s="105" t="s">
        <v>1950</v>
      </c>
      <c r="AH950" s="9">
        <f>_xlfn.IFNA(VLOOKUP(AG950,ACCESSORIES!F:K,6,FALSE),"N/A")</f>
        <v>1.1000000000000001</v>
      </c>
      <c r="AI950" s="105" t="s">
        <v>265</v>
      </c>
      <c r="AJ950" s="83" t="s">
        <v>85</v>
      </c>
      <c r="AK950" s="3" t="s">
        <v>85</v>
      </c>
      <c r="AL950" s="83" t="s">
        <v>85</v>
      </c>
      <c r="AM950" s="83">
        <v>15.8</v>
      </c>
      <c r="AN950" s="83">
        <v>170</v>
      </c>
      <c r="AO950" s="37">
        <v>4</v>
      </c>
      <c r="AP950" s="37">
        <v>13</v>
      </c>
      <c r="AQ950" s="37">
        <v>25</v>
      </c>
      <c r="AR950" s="37">
        <v>37</v>
      </c>
      <c r="AS950" s="37">
        <v>245</v>
      </c>
      <c r="AT950" s="105">
        <v>241</v>
      </c>
      <c r="AU950" s="106">
        <v>108</v>
      </c>
      <c r="AV950" s="55">
        <v>38</v>
      </c>
      <c r="AW950" s="55">
        <v>38</v>
      </c>
      <c r="AX950" s="55">
        <v>63</v>
      </c>
      <c r="AY950" s="3" t="s">
        <v>85</v>
      </c>
      <c r="AZ950" s="104" t="str">
        <f>_xlfn.IFNA(VLOOKUP(AY950,ACCESSORIES!F:K,6,FALSE),"N/A")</f>
        <v>N/A</v>
      </c>
      <c r="BA950" s="3" t="s">
        <v>85</v>
      </c>
      <c r="BB950" s="104" t="str">
        <f>_xlfn.IFNA(VLOOKUP(BA950,ACCESSORIES!F:K,6,FALSE),"N/A")</f>
        <v>N/A</v>
      </c>
      <c r="BC950" s="79">
        <v>48.28</v>
      </c>
      <c r="BD950" s="57">
        <v>22.1</v>
      </c>
      <c r="BE950" s="57">
        <v>22.1</v>
      </c>
      <c r="BF950" s="57">
        <v>12.2</v>
      </c>
      <c r="BG950" s="83">
        <v>20</v>
      </c>
      <c r="BH950" s="122" t="s">
        <v>3551</v>
      </c>
      <c r="BI950" s="51" t="s">
        <v>4217</v>
      </c>
      <c r="BJ950" s="83" t="s">
        <v>4233</v>
      </c>
      <c r="BK950" s="83" t="s">
        <v>5150</v>
      </c>
      <c r="BL950" s="83" t="s">
        <v>5880</v>
      </c>
      <c r="BM950" s="83" t="s">
        <v>5881</v>
      </c>
      <c r="BN950" s="83" t="s">
        <v>4951</v>
      </c>
      <c r="BO950" s="83" t="s">
        <v>4480</v>
      </c>
      <c r="BP950" s="83" t="s">
        <v>4235</v>
      </c>
      <c r="BQ950" s="83"/>
      <c r="BR950" s="83"/>
      <c r="BS950" s="83"/>
      <c r="BT950" s="351" t="s">
        <v>3939</v>
      </c>
      <c r="BU950" s="363" t="s">
        <v>3940</v>
      </c>
      <c r="BV950" s="351" t="s">
        <v>3941</v>
      </c>
      <c r="BW950" s="363" t="s">
        <v>3942</v>
      </c>
      <c r="BX950" s="96" t="str">
        <f t="shared" si="165"/>
        <v>MR605 NV, 20x10, -24mm Offset, 5x5.5, 108mm Centerbore, Matte Black</v>
      </c>
      <c r="BY950" s="83" t="s">
        <v>4044</v>
      </c>
      <c r="BZ950" s="83" t="s">
        <v>4045</v>
      </c>
      <c r="CA950" s="83" t="str">
        <f t="shared" si="163"/>
        <v>DISCO (6XX)</v>
      </c>
    </row>
    <row r="951" spans="1:79" s="39" customFormat="1" ht="15" customHeight="1">
      <c r="A951" s="23">
        <f t="shared" si="155"/>
        <v>949</v>
      </c>
      <c r="B951" s="3" t="s">
        <v>84</v>
      </c>
      <c r="C951" s="105" t="s">
        <v>1094</v>
      </c>
      <c r="D951" s="83" t="s">
        <v>939</v>
      </c>
      <c r="E951" s="94" t="str">
        <f>CONCATENATE(LEFT(D951,5),VLOOKUP(CONCATENATE(N951,"x",O951),'PART NUMBER GUIDE'!$B$9:$C$45,2,FALSE),VLOOKUP(CONCATENATE(P951, V951), 'PART NUMBER GUIDE'!$Q$6:$R$84, 2, FALSE),VLOOKUP(Y951,'PART NUMBER GUIDE'!$J$8:$K$37,2, FALSE),IF(U951="N/A",IF(ABS(S951)&lt;10,"0"&amp;ABS(S951),ABS(S951)),CONCATENATE(LEFT(U951,1),RIGHT(U951,1))), F951, G951)</f>
        <v>MR60521060924N</v>
      </c>
      <c r="F951" s="93" t="s">
        <v>2239</v>
      </c>
      <c r="G951" s="93"/>
      <c r="H951" s="80" t="s">
        <v>967</v>
      </c>
      <c r="I951" s="356">
        <v>42736</v>
      </c>
      <c r="J951" s="87" t="s">
        <v>1265</v>
      </c>
      <c r="K951" s="400">
        <v>468</v>
      </c>
      <c r="L951" s="95">
        <f t="shared" si="153"/>
        <v>468</v>
      </c>
      <c r="M951" s="402"/>
      <c r="N951" s="83">
        <v>20</v>
      </c>
      <c r="O951" s="85">
        <v>10</v>
      </c>
      <c r="P951" s="105" t="str">
        <f t="shared" si="158"/>
        <v>6x5.5</v>
      </c>
      <c r="Q951" s="83">
        <v>6</v>
      </c>
      <c r="R951" s="83">
        <v>5.5</v>
      </c>
      <c r="S951" s="83">
        <v>-24</v>
      </c>
      <c r="T951" s="86">
        <v>4.55</v>
      </c>
      <c r="U951" s="106" t="s">
        <v>85</v>
      </c>
      <c r="V951" s="86">
        <v>106.25</v>
      </c>
      <c r="W951" s="85">
        <v>41.2</v>
      </c>
      <c r="X951" s="369">
        <v>2650</v>
      </c>
      <c r="Y951" s="81" t="s">
        <v>2312</v>
      </c>
      <c r="Z951" s="80" t="s">
        <v>3003</v>
      </c>
      <c r="AA951" s="369" t="str">
        <f t="shared" si="159"/>
        <v>20x10, 6x5.5, -24 OS</v>
      </c>
      <c r="AB951" s="3" t="s">
        <v>1636</v>
      </c>
      <c r="AC951" s="92">
        <f>_xlfn.IFNA(VLOOKUP(AB951,ACCESSORIES!F:K,6,FALSE),"N/A")</f>
        <v>33</v>
      </c>
      <c r="AD951" s="89" t="s">
        <v>1809</v>
      </c>
      <c r="AE951" s="3" t="s">
        <v>1901</v>
      </c>
      <c r="AF951" s="82" t="s">
        <v>85</v>
      </c>
      <c r="AG951" s="105" t="s">
        <v>1950</v>
      </c>
      <c r="AH951" s="9">
        <f>_xlfn.IFNA(VLOOKUP(AG951,ACCESSORIES!F:K,6,FALSE),"N/A")</f>
        <v>1.1000000000000001</v>
      </c>
      <c r="AI951" s="105" t="s">
        <v>265</v>
      </c>
      <c r="AJ951" s="83" t="s">
        <v>1712</v>
      </c>
      <c r="AK951" s="41">
        <f>VLOOKUP(AJ951,ACCESSORIES!F:K,6,FALSE)</f>
        <v>2.75</v>
      </c>
      <c r="AL951" s="83">
        <v>78.099999999999994</v>
      </c>
      <c r="AM951" s="83">
        <v>15.8</v>
      </c>
      <c r="AN951" s="83">
        <v>170</v>
      </c>
      <c r="AO951" s="37">
        <v>4</v>
      </c>
      <c r="AP951" s="37">
        <v>13</v>
      </c>
      <c r="AQ951" s="37">
        <v>25</v>
      </c>
      <c r="AR951" s="37">
        <v>37</v>
      </c>
      <c r="AS951" s="37">
        <v>245</v>
      </c>
      <c r="AT951" s="105">
        <v>241</v>
      </c>
      <c r="AU951" s="106">
        <v>106.25</v>
      </c>
      <c r="AV951" s="55">
        <v>41</v>
      </c>
      <c r="AW951" s="55">
        <v>41</v>
      </c>
      <c r="AX951" s="55">
        <v>72</v>
      </c>
      <c r="AY951" s="3" t="s">
        <v>85</v>
      </c>
      <c r="AZ951" s="104" t="str">
        <f>_xlfn.IFNA(VLOOKUP(AY951,ACCESSORIES!F:K,6,FALSE),"N/A")</f>
        <v>N/A</v>
      </c>
      <c r="BA951" s="3" t="s">
        <v>85</v>
      </c>
      <c r="BB951" s="104" t="str">
        <f>_xlfn.IFNA(VLOOKUP(BA951,ACCESSORIES!F:K,6,FALSE),"N/A")</f>
        <v>N/A</v>
      </c>
      <c r="BC951" s="79">
        <v>44.7</v>
      </c>
      <c r="BD951" s="57">
        <v>22.1</v>
      </c>
      <c r="BE951" s="57">
        <v>22.1</v>
      </c>
      <c r="BF951" s="57">
        <v>12.2</v>
      </c>
      <c r="BG951" s="83">
        <v>20</v>
      </c>
      <c r="BH951" s="122" t="s">
        <v>3551</v>
      </c>
      <c r="BI951" s="51" t="s">
        <v>4217</v>
      </c>
      <c r="BJ951" s="83" t="s">
        <v>4233</v>
      </c>
      <c r="BK951" s="83" t="s">
        <v>5150</v>
      </c>
      <c r="BL951" s="83" t="s">
        <v>5880</v>
      </c>
      <c r="BM951" s="83" t="s">
        <v>5881</v>
      </c>
      <c r="BN951" s="83" t="s">
        <v>4951</v>
      </c>
      <c r="BO951" s="83" t="s">
        <v>4480</v>
      </c>
      <c r="BP951" s="83" t="s">
        <v>4235</v>
      </c>
      <c r="BQ951" s="83"/>
      <c r="BR951" s="83"/>
      <c r="BS951" s="83"/>
      <c r="BT951" s="351" t="s">
        <v>3955</v>
      </c>
      <c r="BU951" s="363" t="s">
        <v>3956</v>
      </c>
      <c r="BV951" s="351" t="s">
        <v>3957</v>
      </c>
      <c r="BW951" s="363" t="s">
        <v>3958</v>
      </c>
      <c r="BX951" s="96" t="str">
        <f t="shared" si="165"/>
        <v>MR605 NV, 20x10, -24mm Offset, 6x5.5, 106.25mm Centerbore, Method Bronze</v>
      </c>
      <c r="BY951" s="83" t="s">
        <v>4044</v>
      </c>
      <c r="BZ951" s="83" t="s">
        <v>4045</v>
      </c>
      <c r="CA951" s="83" t="str">
        <f t="shared" si="163"/>
        <v>DISCO (6XX)</v>
      </c>
    </row>
    <row r="952" spans="1:79" s="39" customFormat="1" ht="15" customHeight="1">
      <c r="A952" s="23">
        <f t="shared" si="155"/>
        <v>950</v>
      </c>
      <c r="B952" s="3" t="s">
        <v>84</v>
      </c>
      <c r="C952" s="105" t="s">
        <v>1094</v>
      </c>
      <c r="D952" s="83" t="s">
        <v>939</v>
      </c>
      <c r="E952" s="94" t="str">
        <f>CONCATENATE(LEFT(D952,5),VLOOKUP(CONCATENATE(N952,"x",O952),'PART NUMBER GUIDE'!$B$9:$C$45,2,FALSE),VLOOKUP(CONCATENATE(P952, V952), 'PART NUMBER GUIDE'!$Q$6:$R$84, 2, FALSE),VLOOKUP(Y952,'PART NUMBER GUIDE'!$J$8:$K$37,2, FALSE),IF(U952="N/A",IF(ABS(S952)&lt;10,"0"&amp;ABS(S952),ABS(S952)),CONCATENATE(LEFT(U952,1),RIGHT(U952,1))), F952, G952)</f>
        <v>MR60521060824N</v>
      </c>
      <c r="F952" s="93" t="s">
        <v>2239</v>
      </c>
      <c r="G952" s="93"/>
      <c r="H952" s="80" t="s">
        <v>5354</v>
      </c>
      <c r="I952" s="356">
        <v>44344</v>
      </c>
      <c r="J952" s="87" t="s">
        <v>1265</v>
      </c>
      <c r="K952" s="400">
        <v>468</v>
      </c>
      <c r="L952" s="95">
        <f t="shared" si="153"/>
        <v>468</v>
      </c>
      <c r="M952" s="402"/>
      <c r="N952" s="83">
        <v>20</v>
      </c>
      <c r="O952" s="85">
        <v>10</v>
      </c>
      <c r="P952" s="105" t="str">
        <f t="shared" si="158"/>
        <v>6x5.5</v>
      </c>
      <c r="Q952" s="83">
        <v>6</v>
      </c>
      <c r="R952" s="83">
        <v>5.5</v>
      </c>
      <c r="S952" s="83">
        <v>-24</v>
      </c>
      <c r="T952" s="86">
        <v>4.55</v>
      </c>
      <c r="U952" s="106" t="s">
        <v>85</v>
      </c>
      <c r="V952" s="86">
        <v>106.25</v>
      </c>
      <c r="W952" s="85">
        <v>41.2</v>
      </c>
      <c r="X952" s="369">
        <v>2650</v>
      </c>
      <c r="Y952" s="81" t="s">
        <v>2661</v>
      </c>
      <c r="Z952" s="80" t="s">
        <v>3007</v>
      </c>
      <c r="AA952" s="369" t="str">
        <f t="shared" si="159"/>
        <v>20x10, 6x5.5, -24 OS</v>
      </c>
      <c r="AB952" s="3" t="s">
        <v>1636</v>
      </c>
      <c r="AC952" s="92">
        <f>_xlfn.IFNA(VLOOKUP(AB952,ACCESSORIES!F:K,6,FALSE),"N/A")</f>
        <v>33</v>
      </c>
      <c r="AD952" s="89" t="s">
        <v>1809</v>
      </c>
      <c r="AE952" s="3" t="s">
        <v>1901</v>
      </c>
      <c r="AF952" s="82" t="s">
        <v>85</v>
      </c>
      <c r="AG952" s="105" t="s">
        <v>1950</v>
      </c>
      <c r="AH952" s="9">
        <f>_xlfn.IFNA(VLOOKUP(AG952,ACCESSORIES!F:K,6,FALSE),"N/A")</f>
        <v>1.1000000000000001</v>
      </c>
      <c r="AI952" s="105" t="s">
        <v>265</v>
      </c>
      <c r="AJ952" s="83" t="s">
        <v>1712</v>
      </c>
      <c r="AK952" s="41">
        <f>VLOOKUP(AJ952,ACCESSORIES!F:K,6,FALSE)</f>
        <v>2.75</v>
      </c>
      <c r="AL952" s="83">
        <v>78.099999999999994</v>
      </c>
      <c r="AM952" s="83">
        <v>15.8</v>
      </c>
      <c r="AN952" s="83">
        <v>170</v>
      </c>
      <c r="AO952" s="37">
        <v>4</v>
      </c>
      <c r="AP952" s="37">
        <v>13</v>
      </c>
      <c r="AQ952" s="37">
        <v>25</v>
      </c>
      <c r="AR952" s="37">
        <v>37</v>
      </c>
      <c r="AS952" s="37">
        <v>245</v>
      </c>
      <c r="AT952" s="105">
        <v>241</v>
      </c>
      <c r="AU952" s="106">
        <v>106.25</v>
      </c>
      <c r="AV952" s="55">
        <v>41</v>
      </c>
      <c r="AW952" s="55">
        <v>41</v>
      </c>
      <c r="AX952" s="55">
        <v>72</v>
      </c>
      <c r="AY952" s="3" t="s">
        <v>85</v>
      </c>
      <c r="AZ952" s="104" t="str">
        <f>_xlfn.IFNA(VLOOKUP(AY952,ACCESSORIES!F:K,6,FALSE),"N/A")</f>
        <v>N/A</v>
      </c>
      <c r="BA952" s="3" t="s">
        <v>85</v>
      </c>
      <c r="BB952" s="104" t="str">
        <f>_xlfn.IFNA(VLOOKUP(BA952,ACCESSORIES!F:K,6,FALSE),"N/A")</f>
        <v>N/A</v>
      </c>
      <c r="BC952" s="79">
        <v>47.29</v>
      </c>
      <c r="BD952" s="57">
        <v>22.1</v>
      </c>
      <c r="BE952" s="57">
        <v>22.1</v>
      </c>
      <c r="BF952" s="57">
        <v>12.2</v>
      </c>
      <c r="BG952" s="83">
        <v>20</v>
      </c>
      <c r="BH952" s="122" t="s">
        <v>3551</v>
      </c>
      <c r="BI952" s="51" t="s">
        <v>4217</v>
      </c>
      <c r="BJ952" s="83" t="s">
        <v>4233</v>
      </c>
      <c r="BK952" s="83" t="s">
        <v>5150</v>
      </c>
      <c r="BL952" s="83" t="s">
        <v>5880</v>
      </c>
      <c r="BM952" s="83" t="s">
        <v>5881</v>
      </c>
      <c r="BN952" s="83" t="s">
        <v>4951</v>
      </c>
      <c r="BO952" s="83" t="s">
        <v>4480</v>
      </c>
      <c r="BP952" s="83" t="s">
        <v>4235</v>
      </c>
      <c r="BQ952" s="83"/>
      <c r="BR952" s="83"/>
      <c r="BS952" s="83"/>
      <c r="BT952" s="351" t="s">
        <v>6268</v>
      </c>
      <c r="BU952" s="363" t="s">
        <v>6267</v>
      </c>
      <c r="BV952" s="351" t="s">
        <v>6270</v>
      </c>
      <c r="BW952" s="363" t="s">
        <v>6269</v>
      </c>
      <c r="BX952" s="96" t="str">
        <f t="shared" si="165"/>
        <v>MR605 NV, 20x10, -24mm Offset, 6x5.5, 106.25mm Centerbore, Gloss Titanium</v>
      </c>
      <c r="BY952" s="83" t="s">
        <v>4044</v>
      </c>
      <c r="BZ952" s="83" t="s">
        <v>4045</v>
      </c>
      <c r="CA952" s="83" t="str">
        <f t="shared" si="163"/>
        <v>DISCO (6XX)</v>
      </c>
    </row>
    <row r="953" spans="1:79" s="39" customFormat="1" ht="15" customHeight="1">
      <c r="A953" s="23">
        <f t="shared" si="155"/>
        <v>951</v>
      </c>
      <c r="B953" s="3" t="s">
        <v>84</v>
      </c>
      <c r="C953" s="105" t="s">
        <v>1094</v>
      </c>
      <c r="D953" s="83" t="s">
        <v>939</v>
      </c>
      <c r="E953" s="94" t="str">
        <f>CONCATENATE(LEFT(D953,5),VLOOKUP(CONCATENATE(N953,"x",O953),'PART NUMBER GUIDE'!$B$9:$C$45,2,FALSE),VLOOKUP(CONCATENATE(P953, V953), 'PART NUMBER GUIDE'!$Q$6:$R$84, 2, FALSE),VLOOKUP(Y953,'PART NUMBER GUIDE'!$J$8:$K$37,2, FALSE),IF(U953="N/A",IF(ABS(S953)&lt;10,"0"&amp;ABS(S953),ABS(S953)),CONCATENATE(LEFT(U953,1),RIGHT(U953,1))), F953, G953)</f>
        <v>MR60521060324N</v>
      </c>
      <c r="F953" s="93" t="s">
        <v>2239</v>
      </c>
      <c r="G953" s="93"/>
      <c r="H953" s="81" t="s">
        <v>5505</v>
      </c>
      <c r="I953" s="356">
        <v>44351</v>
      </c>
      <c r="J953" s="87" t="s">
        <v>1265</v>
      </c>
      <c r="K953" s="400">
        <v>468</v>
      </c>
      <c r="L953" s="95">
        <f t="shared" si="153"/>
        <v>468</v>
      </c>
      <c r="M953" s="402"/>
      <c r="N953" s="83">
        <v>20</v>
      </c>
      <c r="O953" s="85">
        <v>10</v>
      </c>
      <c r="P953" s="105" t="str">
        <f t="shared" si="158"/>
        <v>6x5.5</v>
      </c>
      <c r="Q953" s="83">
        <v>6</v>
      </c>
      <c r="R953" s="83">
        <v>5.5</v>
      </c>
      <c r="S953" s="83">
        <v>-24</v>
      </c>
      <c r="T953" s="86">
        <v>4.55</v>
      </c>
      <c r="U953" s="106" t="s">
        <v>85</v>
      </c>
      <c r="V953" s="86">
        <v>106.25</v>
      </c>
      <c r="W953" s="85">
        <v>41.2</v>
      </c>
      <c r="X953" s="369">
        <v>2650</v>
      </c>
      <c r="Y953" s="48" t="s">
        <v>5824</v>
      </c>
      <c r="Z953" s="80" t="s">
        <v>196</v>
      </c>
      <c r="AA953" s="369" t="str">
        <f t="shared" si="159"/>
        <v>20x10, 6x5.5, -24 OS</v>
      </c>
      <c r="AB953" s="3" t="s">
        <v>1636</v>
      </c>
      <c r="AC953" s="92">
        <f>_xlfn.IFNA(VLOOKUP(AB953,ACCESSORIES!F:K,6,FALSE),"N/A")</f>
        <v>33</v>
      </c>
      <c r="AD953" s="89" t="s">
        <v>1809</v>
      </c>
      <c r="AE953" s="3" t="s">
        <v>1901</v>
      </c>
      <c r="AF953" s="82" t="s">
        <v>85</v>
      </c>
      <c r="AG953" s="105" t="s">
        <v>1950</v>
      </c>
      <c r="AH953" s="9">
        <f>_xlfn.IFNA(VLOOKUP(AG953,ACCESSORIES!F:K,6,FALSE),"N/A")</f>
        <v>1.1000000000000001</v>
      </c>
      <c r="AI953" s="105" t="s">
        <v>265</v>
      </c>
      <c r="AJ953" s="83" t="s">
        <v>1712</v>
      </c>
      <c r="AK953" s="41">
        <f>VLOOKUP(AJ953,ACCESSORIES!F:K,6,FALSE)</f>
        <v>2.75</v>
      </c>
      <c r="AL953" s="83">
        <v>78.099999999999994</v>
      </c>
      <c r="AM953" s="83">
        <v>15.8</v>
      </c>
      <c r="AN953" s="83">
        <v>170</v>
      </c>
      <c r="AO953" s="37">
        <v>4</v>
      </c>
      <c r="AP953" s="37">
        <v>13</v>
      </c>
      <c r="AQ953" s="37">
        <v>25</v>
      </c>
      <c r="AR953" s="37">
        <v>37</v>
      </c>
      <c r="AS953" s="37">
        <v>245</v>
      </c>
      <c r="AT953" s="105">
        <v>241</v>
      </c>
      <c r="AU953" s="106">
        <v>106.25</v>
      </c>
      <c r="AV953" s="55">
        <v>41</v>
      </c>
      <c r="AW953" s="55">
        <v>41</v>
      </c>
      <c r="AX953" s="55">
        <v>72</v>
      </c>
      <c r="AY953" s="3" t="s">
        <v>85</v>
      </c>
      <c r="AZ953" s="104" t="str">
        <f>_xlfn.IFNA(VLOOKUP(AY953,ACCESSORIES!F:K,6,FALSE),"N/A")</f>
        <v>N/A</v>
      </c>
      <c r="BA953" s="3" t="s">
        <v>85</v>
      </c>
      <c r="BB953" s="104" t="str">
        <f>_xlfn.IFNA(VLOOKUP(BA953,ACCESSORIES!F:K,6,FALSE),"N/A")</f>
        <v>N/A</v>
      </c>
      <c r="BC953" s="79">
        <v>47.29</v>
      </c>
      <c r="BD953" s="57">
        <v>22.1</v>
      </c>
      <c r="BE953" s="57">
        <v>22.1</v>
      </c>
      <c r="BF953" s="57">
        <v>12.2</v>
      </c>
      <c r="BG953" s="83">
        <v>20</v>
      </c>
      <c r="BH953" s="122" t="s">
        <v>3551</v>
      </c>
      <c r="BI953" s="51" t="s">
        <v>4217</v>
      </c>
      <c r="BJ953" s="83" t="s">
        <v>4233</v>
      </c>
      <c r="BK953" s="83" t="s">
        <v>5150</v>
      </c>
      <c r="BL953" s="83" t="s">
        <v>5880</v>
      </c>
      <c r="BM953" s="83" t="s">
        <v>5881</v>
      </c>
      <c r="BN953" s="83" t="s">
        <v>4951</v>
      </c>
      <c r="BO953" s="83" t="s">
        <v>4480</v>
      </c>
      <c r="BP953" s="83" t="s">
        <v>4235</v>
      </c>
      <c r="BQ953" s="83"/>
      <c r="BR953" s="83"/>
      <c r="BS953" s="83"/>
      <c r="BT953" s="351" t="s">
        <v>6437</v>
      </c>
      <c r="BU953" s="425" t="s">
        <v>6436</v>
      </c>
      <c r="BV953" s="351" t="s">
        <v>6439</v>
      </c>
      <c r="BW953" s="425" t="s">
        <v>6438</v>
      </c>
      <c r="BX953" s="96" t="str">
        <f t="shared" si="165"/>
        <v>MR605 NV, 20x10, -24mm Offset, 6x5.5, 106.25mm Centerbore, Machined - Clear Coat</v>
      </c>
      <c r="BY953" s="83" t="s">
        <v>4044</v>
      </c>
      <c r="BZ953" s="83" t="s">
        <v>4045</v>
      </c>
      <c r="CA953" s="83" t="str">
        <f t="shared" si="163"/>
        <v>DISCO (6XX)</v>
      </c>
    </row>
    <row r="954" spans="1:79" s="39" customFormat="1" ht="15" customHeight="1">
      <c r="A954" s="23">
        <f t="shared" si="155"/>
        <v>952</v>
      </c>
      <c r="B954" s="3" t="s">
        <v>84</v>
      </c>
      <c r="C954" s="105" t="s">
        <v>1094</v>
      </c>
      <c r="D954" s="83" t="s">
        <v>939</v>
      </c>
      <c r="E954" s="94" t="str">
        <f>CONCATENATE(LEFT(D954,5),VLOOKUP(CONCATENATE(N954,"x",O954),'PART NUMBER GUIDE'!$B$9:$C$45,2,FALSE),VLOOKUP(CONCATENATE(P954, V954), 'PART NUMBER GUIDE'!$Q$6:$R$84, 2, FALSE),VLOOKUP(Y954,'PART NUMBER GUIDE'!$J$8:$K$37,2, FALSE),IF(U954="N/A",IF(ABS(S954)&lt;10,"0"&amp;ABS(S954),ABS(S954)),CONCATENATE(LEFT(U954,1),RIGHT(U954,1))), F954, G954)</f>
        <v>MR60521060524N</v>
      </c>
      <c r="F954" s="93" t="s">
        <v>2239</v>
      </c>
      <c r="G954" s="93"/>
      <c r="H954" s="80" t="s">
        <v>966</v>
      </c>
      <c r="I954" s="356">
        <v>42736</v>
      </c>
      <c r="J954" s="87" t="s">
        <v>1265</v>
      </c>
      <c r="K954" s="400">
        <v>441.5</v>
      </c>
      <c r="L954" s="95">
        <f t="shared" si="153"/>
        <v>441.5</v>
      </c>
      <c r="M954" s="402"/>
      <c r="N954" s="83">
        <v>20</v>
      </c>
      <c r="O954" s="85">
        <v>10</v>
      </c>
      <c r="P954" s="105" t="str">
        <f t="shared" si="158"/>
        <v>6x5.5</v>
      </c>
      <c r="Q954" s="83">
        <v>6</v>
      </c>
      <c r="R954" s="83">
        <v>5.5</v>
      </c>
      <c r="S954" s="83">
        <v>-24</v>
      </c>
      <c r="T954" s="86">
        <v>4.55</v>
      </c>
      <c r="U954" s="106" t="s">
        <v>85</v>
      </c>
      <c r="V954" s="86">
        <v>106.25</v>
      </c>
      <c r="W954" s="85">
        <v>42.02</v>
      </c>
      <c r="X954" s="369">
        <v>2650</v>
      </c>
      <c r="Y954" s="91" t="s">
        <v>2309</v>
      </c>
      <c r="Z954" s="81" t="s">
        <v>3002</v>
      </c>
      <c r="AA954" s="369" t="str">
        <f t="shared" si="159"/>
        <v>20x10, 6x5.5, -24 OS</v>
      </c>
      <c r="AB954" s="3" t="s">
        <v>1636</v>
      </c>
      <c r="AC954" s="92">
        <f>_xlfn.IFNA(VLOOKUP(AB954,ACCESSORIES!F:K,6,FALSE),"N/A")</f>
        <v>33</v>
      </c>
      <c r="AD954" s="89" t="s">
        <v>1809</v>
      </c>
      <c r="AE954" s="3" t="s">
        <v>1901</v>
      </c>
      <c r="AF954" s="82" t="s">
        <v>85</v>
      </c>
      <c r="AG954" s="105" t="s">
        <v>1950</v>
      </c>
      <c r="AH954" s="9">
        <f>_xlfn.IFNA(VLOOKUP(AG954,ACCESSORIES!F:K,6,FALSE),"N/A")</f>
        <v>1.1000000000000001</v>
      </c>
      <c r="AI954" s="105" t="s">
        <v>265</v>
      </c>
      <c r="AJ954" s="83" t="s">
        <v>1712</v>
      </c>
      <c r="AK954" s="41">
        <f>VLOOKUP(AJ954,ACCESSORIES!F:K,6,FALSE)</f>
        <v>2.75</v>
      </c>
      <c r="AL954" s="83">
        <v>78.099999999999994</v>
      </c>
      <c r="AM954" s="83">
        <v>15.8</v>
      </c>
      <c r="AN954" s="83">
        <v>170</v>
      </c>
      <c r="AO954" s="37">
        <v>4</v>
      </c>
      <c r="AP954" s="37">
        <v>13</v>
      </c>
      <c r="AQ954" s="37">
        <v>25</v>
      </c>
      <c r="AR954" s="37">
        <v>37</v>
      </c>
      <c r="AS954" s="37">
        <v>245</v>
      </c>
      <c r="AT954" s="105">
        <v>241</v>
      </c>
      <c r="AU954" s="106">
        <v>106.25</v>
      </c>
      <c r="AV954" s="55">
        <v>41</v>
      </c>
      <c r="AW954" s="55">
        <v>41</v>
      </c>
      <c r="AX954" s="55">
        <v>72</v>
      </c>
      <c r="AY954" s="3" t="s">
        <v>85</v>
      </c>
      <c r="AZ954" s="104" t="str">
        <f>_xlfn.IFNA(VLOOKUP(AY954,ACCESSORIES!F:K,6,FALSE),"N/A")</f>
        <v>N/A</v>
      </c>
      <c r="BA954" s="3" t="s">
        <v>85</v>
      </c>
      <c r="BB954" s="104" t="str">
        <f>_xlfn.IFNA(VLOOKUP(BA954,ACCESSORIES!F:K,6,FALSE),"N/A")</f>
        <v>N/A</v>
      </c>
      <c r="BC954" s="79">
        <v>47.29</v>
      </c>
      <c r="BD954" s="57">
        <v>22.1</v>
      </c>
      <c r="BE954" s="57">
        <v>22.1</v>
      </c>
      <c r="BF954" s="57">
        <v>12.2</v>
      </c>
      <c r="BG954" s="83">
        <v>20</v>
      </c>
      <c r="BH954" s="122" t="s">
        <v>3551</v>
      </c>
      <c r="BI954" s="51" t="s">
        <v>4217</v>
      </c>
      <c r="BJ954" s="83" t="s">
        <v>4233</v>
      </c>
      <c r="BK954" s="83" t="s">
        <v>5150</v>
      </c>
      <c r="BL954" s="83" t="s">
        <v>5880</v>
      </c>
      <c r="BM954" s="83" t="s">
        <v>5881</v>
      </c>
      <c r="BN954" s="83" t="s">
        <v>4951</v>
      </c>
      <c r="BO954" s="83" t="s">
        <v>4480</v>
      </c>
      <c r="BP954" s="83" t="s">
        <v>4235</v>
      </c>
      <c r="BQ954" s="83"/>
      <c r="BR954" s="83"/>
      <c r="BS954" s="83"/>
      <c r="BT954" s="351" t="s">
        <v>3943</v>
      </c>
      <c r="BU954" s="363" t="s">
        <v>3944</v>
      </c>
      <c r="BV954" s="411" t="s">
        <v>3945</v>
      </c>
      <c r="BW954" s="363" t="s">
        <v>3946</v>
      </c>
      <c r="BX954" s="96" t="str">
        <f t="shared" si="165"/>
        <v>MR605 NV, 20x10, -24mm Offset, 6x5.5, 106.25mm Centerbore, Matte Black</v>
      </c>
      <c r="BY954" s="83" t="s">
        <v>4044</v>
      </c>
      <c r="BZ954" s="83" t="s">
        <v>4045</v>
      </c>
      <c r="CA954" s="83" t="str">
        <f t="shared" si="163"/>
        <v>DISCO (6XX)</v>
      </c>
    </row>
    <row r="955" spans="1:79" s="39" customFormat="1" ht="15" customHeight="1">
      <c r="A955" s="23">
        <f t="shared" si="155"/>
        <v>953</v>
      </c>
      <c r="B955" s="3" t="s">
        <v>84</v>
      </c>
      <c r="C955" s="105" t="s">
        <v>1094</v>
      </c>
      <c r="D955" s="83" t="s">
        <v>939</v>
      </c>
      <c r="E955" s="94" t="str">
        <f>CONCATENATE(LEFT(D955,5),VLOOKUP(CONCATENATE(N955,"x",O955),'PART NUMBER GUIDE'!$B$9:$C$45,2,FALSE),VLOOKUP(CONCATENATE(P955, V955), 'PART NUMBER GUIDE'!$Q$6:$R$84, 2, FALSE),VLOOKUP(Y955,'PART NUMBER GUIDE'!$J$8:$K$37,2, FALSE),IF(U955="N/A",IF(ABS(S955)&lt;10,"0"&amp;ABS(S955),ABS(S955)),CONCATENATE(LEFT(U955,1),RIGHT(U955,1))), F955, G955)</f>
        <v>MR60521080924N</v>
      </c>
      <c r="F955" s="93" t="s">
        <v>2239</v>
      </c>
      <c r="G955" s="93"/>
      <c r="H955" s="80" t="s">
        <v>969</v>
      </c>
      <c r="I955" s="356">
        <v>42736</v>
      </c>
      <c r="J955" s="87" t="s">
        <v>1265</v>
      </c>
      <c r="K955" s="400">
        <v>468</v>
      </c>
      <c r="L955" s="95">
        <f t="shared" si="153"/>
        <v>468</v>
      </c>
      <c r="M955" s="402"/>
      <c r="N955" s="83">
        <v>20</v>
      </c>
      <c r="O955" s="85">
        <v>10</v>
      </c>
      <c r="P955" s="105" t="str">
        <f t="shared" si="158"/>
        <v>8x6.5</v>
      </c>
      <c r="Q955" s="83">
        <v>8</v>
      </c>
      <c r="R955" s="83">
        <v>6.5</v>
      </c>
      <c r="S955" s="83">
        <v>-24</v>
      </c>
      <c r="T955" s="86">
        <v>4.55</v>
      </c>
      <c r="U955" s="106" t="s">
        <v>85</v>
      </c>
      <c r="V955" s="86">
        <v>121.3</v>
      </c>
      <c r="W955" s="85">
        <v>42.39</v>
      </c>
      <c r="X955" s="369">
        <v>3640</v>
      </c>
      <c r="Y955" s="81" t="s">
        <v>2312</v>
      </c>
      <c r="Z955" s="80" t="s">
        <v>3003</v>
      </c>
      <c r="AA955" s="369" t="str">
        <f t="shared" si="159"/>
        <v>20x10, 8x6.5, -24 OS</v>
      </c>
      <c r="AB955" s="83" t="s">
        <v>1621</v>
      </c>
      <c r="AC955" s="92">
        <f>_xlfn.IFNA(VLOOKUP(AB955,ACCESSORIES!F:K,6,FALSE),"N/A")</f>
        <v>33</v>
      </c>
      <c r="AD955" s="82" t="s">
        <v>85</v>
      </c>
      <c r="AE955" s="3" t="s">
        <v>1901</v>
      </c>
      <c r="AF955" s="82" t="s">
        <v>85</v>
      </c>
      <c r="AG955" s="105" t="s">
        <v>1950</v>
      </c>
      <c r="AH955" s="9">
        <f>_xlfn.IFNA(VLOOKUP(AG955,ACCESSORIES!F:K,6,FALSE),"N/A")</f>
        <v>1.1000000000000001</v>
      </c>
      <c r="AI955" s="105" t="s">
        <v>265</v>
      </c>
      <c r="AJ955" s="83" t="s">
        <v>1677</v>
      </c>
      <c r="AK955" s="41">
        <f>VLOOKUP(AJ955,ACCESSORIES!F:K,6,FALSE)</f>
        <v>3.3000000000000003</v>
      </c>
      <c r="AL955" s="83" t="s">
        <v>5614</v>
      </c>
      <c r="AM955" s="83">
        <v>15.8</v>
      </c>
      <c r="AN955" s="83">
        <v>200</v>
      </c>
      <c r="AO955" s="37">
        <v>3</v>
      </c>
      <c r="AP955" s="37">
        <v>3</v>
      </c>
      <c r="AQ955" s="37">
        <v>24.5</v>
      </c>
      <c r="AR955" s="37">
        <v>37</v>
      </c>
      <c r="AS955" s="37">
        <v>245</v>
      </c>
      <c r="AT955" s="105">
        <v>241</v>
      </c>
      <c r="AU955" s="86">
        <v>124</v>
      </c>
      <c r="AV955" s="55">
        <v>108.5</v>
      </c>
      <c r="AW955" s="55">
        <v>108.5</v>
      </c>
      <c r="AX955" s="55">
        <v>72</v>
      </c>
      <c r="AY955" s="3" t="s">
        <v>85</v>
      </c>
      <c r="AZ955" s="104" t="str">
        <f>_xlfn.IFNA(VLOOKUP(AY955,ACCESSORIES!F:K,6,FALSE),"N/A")</f>
        <v>N/A</v>
      </c>
      <c r="BA955" s="3" t="s">
        <v>85</v>
      </c>
      <c r="BB955" s="104" t="str">
        <f>_xlfn.IFNA(VLOOKUP(BA955,ACCESSORIES!F:K,6,FALSE),"N/A")</f>
        <v>N/A</v>
      </c>
      <c r="BC955" s="79">
        <v>47.64</v>
      </c>
      <c r="BD955" s="57">
        <v>22.1</v>
      </c>
      <c r="BE955" s="57">
        <v>22.1</v>
      </c>
      <c r="BF955" s="57">
        <v>12.2</v>
      </c>
      <c r="BG955" s="83">
        <v>20</v>
      </c>
      <c r="BH955" s="122" t="s">
        <v>3551</v>
      </c>
      <c r="BI955" s="51" t="s">
        <v>4217</v>
      </c>
      <c r="BJ955" s="83" t="s">
        <v>4233</v>
      </c>
      <c r="BK955" s="83" t="s">
        <v>5150</v>
      </c>
      <c r="BL955" s="83" t="s">
        <v>5880</v>
      </c>
      <c r="BM955" s="83" t="s">
        <v>5881</v>
      </c>
      <c r="BN955" s="83" t="s">
        <v>4951</v>
      </c>
      <c r="BO955" s="83" t="s">
        <v>4480</v>
      </c>
      <c r="BP955" s="83" t="s">
        <v>4235</v>
      </c>
      <c r="BQ955" s="83"/>
      <c r="BR955" s="83"/>
      <c r="BS955" s="83"/>
      <c r="BT955" s="351" t="s">
        <v>3959</v>
      </c>
      <c r="BU955" s="363" t="s">
        <v>3960</v>
      </c>
      <c r="BV955" s="419" t="s">
        <v>3961</v>
      </c>
      <c r="BW955" s="363" t="s">
        <v>3962</v>
      </c>
      <c r="BX955" s="96" t="str">
        <f t="shared" si="165"/>
        <v>MR605 NV, 20x10, -24mm Offset, 8x6.5, 121.3mm Centerbore, Method Bronze</v>
      </c>
      <c r="BY955" s="83" t="s">
        <v>4044</v>
      </c>
      <c r="BZ955" s="83" t="s">
        <v>4045</v>
      </c>
      <c r="CA955" s="83" t="str">
        <f t="shared" si="163"/>
        <v>DISCO (6XX)</v>
      </c>
    </row>
    <row r="956" spans="1:79" s="39" customFormat="1" ht="15" customHeight="1">
      <c r="A956" s="23">
        <f t="shared" si="155"/>
        <v>954</v>
      </c>
      <c r="B956" s="3" t="s">
        <v>84</v>
      </c>
      <c r="C956" s="105" t="s">
        <v>1094</v>
      </c>
      <c r="D956" s="83" t="s">
        <v>939</v>
      </c>
      <c r="E956" s="94" t="str">
        <f>CONCATENATE(LEFT(D956,5),VLOOKUP(CONCATENATE(N956,"x",O956),'PART NUMBER GUIDE'!$B$9:$C$45,2,FALSE),VLOOKUP(CONCATENATE(P956, V956), 'PART NUMBER GUIDE'!$Q$6:$R$84, 2, FALSE),VLOOKUP(Y956,'PART NUMBER GUIDE'!$J$8:$K$37,2, FALSE),IF(U956="N/A",IF(ABS(S956)&lt;10,"0"&amp;ABS(S956),ABS(S956)),CONCATENATE(LEFT(U956,1),RIGHT(U956,1))), F956, G956)</f>
        <v>MR60521080824N</v>
      </c>
      <c r="F956" s="93" t="s">
        <v>2239</v>
      </c>
      <c r="G956" s="93"/>
      <c r="H956" s="80" t="s">
        <v>5355</v>
      </c>
      <c r="I956" s="356">
        <v>44344</v>
      </c>
      <c r="J956" s="87" t="s">
        <v>1265</v>
      </c>
      <c r="K956" s="400">
        <v>468</v>
      </c>
      <c r="L956" s="95">
        <f t="shared" si="153"/>
        <v>468</v>
      </c>
      <c r="M956" s="402"/>
      <c r="N956" s="83">
        <v>20</v>
      </c>
      <c r="O956" s="85">
        <v>10</v>
      </c>
      <c r="P956" s="105" t="str">
        <f t="shared" si="158"/>
        <v>8x6.5</v>
      </c>
      <c r="Q956" s="83">
        <v>8</v>
      </c>
      <c r="R956" s="83">
        <v>6.5</v>
      </c>
      <c r="S956" s="83">
        <v>-24</v>
      </c>
      <c r="T956" s="86">
        <v>4.55</v>
      </c>
      <c r="U956" s="106" t="s">
        <v>85</v>
      </c>
      <c r="V956" s="86">
        <v>121.3</v>
      </c>
      <c r="W956" s="85">
        <v>42.39</v>
      </c>
      <c r="X956" s="369">
        <v>3640</v>
      </c>
      <c r="Y956" s="81" t="s">
        <v>2661</v>
      </c>
      <c r="Z956" s="80" t="s">
        <v>3007</v>
      </c>
      <c r="AA956" s="369" t="str">
        <f t="shared" si="159"/>
        <v>20x10, 8x6.5, -24 OS</v>
      </c>
      <c r="AB956" s="83" t="s">
        <v>1621</v>
      </c>
      <c r="AC956" s="92">
        <f>_xlfn.IFNA(VLOOKUP(AB956,ACCESSORIES!F:K,6,FALSE),"N/A")</f>
        <v>33</v>
      </c>
      <c r="AD956" s="82" t="s">
        <v>85</v>
      </c>
      <c r="AE956" s="3" t="s">
        <v>1901</v>
      </c>
      <c r="AF956" s="82" t="s">
        <v>85</v>
      </c>
      <c r="AG956" s="105" t="s">
        <v>1950</v>
      </c>
      <c r="AH956" s="9">
        <f>_xlfn.IFNA(VLOOKUP(AG956,ACCESSORIES!F:K,6,FALSE),"N/A")</f>
        <v>1.1000000000000001</v>
      </c>
      <c r="AI956" s="105" t="s">
        <v>265</v>
      </c>
      <c r="AJ956" s="83" t="s">
        <v>1677</v>
      </c>
      <c r="AK956" s="41">
        <f>VLOOKUP(AJ956,ACCESSORIES!F:K,6,FALSE)</f>
        <v>3.3000000000000003</v>
      </c>
      <c r="AL956" s="83" t="s">
        <v>5614</v>
      </c>
      <c r="AM956" s="83">
        <v>15.8</v>
      </c>
      <c r="AN956" s="83">
        <v>200</v>
      </c>
      <c r="AO956" s="37">
        <v>3</v>
      </c>
      <c r="AP956" s="37">
        <v>3</v>
      </c>
      <c r="AQ956" s="37">
        <v>24.5</v>
      </c>
      <c r="AR956" s="37">
        <v>37</v>
      </c>
      <c r="AS956" s="37">
        <v>245</v>
      </c>
      <c r="AT956" s="105">
        <v>241</v>
      </c>
      <c r="AU956" s="86">
        <v>124</v>
      </c>
      <c r="AV956" s="55">
        <v>108.5</v>
      </c>
      <c r="AW956" s="55">
        <v>108.5</v>
      </c>
      <c r="AX956" s="55">
        <v>72</v>
      </c>
      <c r="AY956" s="3" t="s">
        <v>85</v>
      </c>
      <c r="AZ956" s="104" t="str">
        <f>_xlfn.IFNA(VLOOKUP(AY956,ACCESSORIES!F:K,6,FALSE),"N/A")</f>
        <v>N/A</v>
      </c>
      <c r="BA956" s="3" t="s">
        <v>85</v>
      </c>
      <c r="BB956" s="104" t="str">
        <f>_xlfn.IFNA(VLOOKUP(BA956,ACCESSORIES!F:K,6,FALSE),"N/A")</f>
        <v>N/A</v>
      </c>
      <c r="BC956" s="79">
        <v>47.29</v>
      </c>
      <c r="BD956" s="57">
        <v>22.1</v>
      </c>
      <c r="BE956" s="57">
        <v>22.1</v>
      </c>
      <c r="BF956" s="57">
        <v>12.2</v>
      </c>
      <c r="BG956" s="83">
        <v>20</v>
      </c>
      <c r="BH956" s="122" t="s">
        <v>3551</v>
      </c>
      <c r="BI956" s="51" t="s">
        <v>4217</v>
      </c>
      <c r="BJ956" s="83" t="s">
        <v>4233</v>
      </c>
      <c r="BK956" s="83" t="s">
        <v>5150</v>
      </c>
      <c r="BL956" s="83" t="s">
        <v>5880</v>
      </c>
      <c r="BM956" s="83" t="s">
        <v>5881</v>
      </c>
      <c r="BN956" s="83" t="s">
        <v>4951</v>
      </c>
      <c r="BO956" s="83" t="s">
        <v>4480</v>
      </c>
      <c r="BP956" s="83" t="s">
        <v>4235</v>
      </c>
      <c r="BQ956" s="83"/>
      <c r="BR956" s="83"/>
      <c r="BS956" s="83"/>
      <c r="BT956" s="351" t="s">
        <v>6264</v>
      </c>
      <c r="BU956" s="363" t="s">
        <v>6263</v>
      </c>
      <c r="BV956" s="351" t="s">
        <v>6266</v>
      </c>
      <c r="BW956" s="363" t="s">
        <v>6265</v>
      </c>
      <c r="BX956" s="96" t="str">
        <f t="shared" si="165"/>
        <v>MR605 NV, 20x10, -24mm Offset, 8x6.5, 121.3mm Centerbore, Gloss Titanium</v>
      </c>
      <c r="BY956" s="83" t="s">
        <v>4044</v>
      </c>
      <c r="BZ956" s="83" t="s">
        <v>4045</v>
      </c>
      <c r="CA956" s="83" t="str">
        <f t="shared" si="163"/>
        <v>DISCO (6XX)</v>
      </c>
    </row>
    <row r="957" spans="1:79" s="39" customFormat="1" ht="15" customHeight="1">
      <c r="A957" s="23">
        <f t="shared" si="155"/>
        <v>955</v>
      </c>
      <c r="B957" s="3" t="s">
        <v>84</v>
      </c>
      <c r="C957" s="105" t="s">
        <v>1094</v>
      </c>
      <c r="D957" s="83" t="s">
        <v>939</v>
      </c>
      <c r="E957" s="94" t="str">
        <f>CONCATENATE(LEFT(D957,5),VLOOKUP(CONCATENATE(N957,"x",O957),'PART NUMBER GUIDE'!$B$9:$C$45,2,FALSE),VLOOKUP(CONCATENATE(P957, V957), 'PART NUMBER GUIDE'!$Q$6:$R$84, 2, FALSE),VLOOKUP(Y957,'PART NUMBER GUIDE'!$J$8:$K$37,2, FALSE),IF(U957="N/A",IF(ABS(S957)&lt;10,"0"&amp;ABS(S957),ABS(S957)),CONCATENATE(LEFT(U957,1),RIGHT(U957,1))), F957, G957)</f>
        <v>MR60521080324N</v>
      </c>
      <c r="F957" s="93" t="s">
        <v>2239</v>
      </c>
      <c r="G957" s="93"/>
      <c r="H957" s="81" t="s">
        <v>5506</v>
      </c>
      <c r="I957" s="356">
        <v>44351</v>
      </c>
      <c r="J957" s="87" t="s">
        <v>1265</v>
      </c>
      <c r="K957" s="400">
        <v>468</v>
      </c>
      <c r="L957" s="95">
        <f t="shared" ref="L957:L1019" si="166">IF(J957="Coming Soon",K957,IF(J957="Active",K957,""))</f>
        <v>468</v>
      </c>
      <c r="M957" s="402"/>
      <c r="N957" s="83">
        <v>20</v>
      </c>
      <c r="O957" s="85">
        <v>10</v>
      </c>
      <c r="P957" s="105" t="str">
        <f t="shared" si="158"/>
        <v>8x6.5</v>
      </c>
      <c r="Q957" s="83">
        <v>8</v>
      </c>
      <c r="R957" s="83">
        <v>6.5</v>
      </c>
      <c r="S957" s="83">
        <v>-24</v>
      </c>
      <c r="T957" s="86">
        <v>4.55</v>
      </c>
      <c r="U957" s="106" t="s">
        <v>85</v>
      </c>
      <c r="V957" s="86">
        <v>121.3</v>
      </c>
      <c r="W957" s="85">
        <v>42.39</v>
      </c>
      <c r="X957" s="369">
        <v>3640</v>
      </c>
      <c r="Y957" s="48" t="s">
        <v>5824</v>
      </c>
      <c r="Z957" s="80" t="s">
        <v>196</v>
      </c>
      <c r="AA957" s="369" t="str">
        <f t="shared" si="159"/>
        <v>20x10, 8x6.5, -24 OS</v>
      </c>
      <c r="AB957" s="83" t="s">
        <v>1621</v>
      </c>
      <c r="AC957" s="92">
        <f>_xlfn.IFNA(VLOOKUP(AB957,ACCESSORIES!F:K,6,FALSE),"N/A")</f>
        <v>33</v>
      </c>
      <c r="AD957" s="82" t="s">
        <v>85</v>
      </c>
      <c r="AE957" s="3" t="s">
        <v>1901</v>
      </c>
      <c r="AF957" s="82" t="s">
        <v>85</v>
      </c>
      <c r="AG957" s="105" t="s">
        <v>1950</v>
      </c>
      <c r="AH957" s="9">
        <f>_xlfn.IFNA(VLOOKUP(AG957,ACCESSORIES!F:K,6,FALSE),"N/A")</f>
        <v>1.1000000000000001</v>
      </c>
      <c r="AI957" s="105" t="s">
        <v>265</v>
      </c>
      <c r="AJ957" s="83" t="s">
        <v>1677</v>
      </c>
      <c r="AK957" s="41">
        <f>VLOOKUP(AJ957,ACCESSORIES!F:K,6,FALSE)</f>
        <v>3.3000000000000003</v>
      </c>
      <c r="AL957" s="83" t="s">
        <v>5614</v>
      </c>
      <c r="AM957" s="83">
        <v>15.8</v>
      </c>
      <c r="AN957" s="83">
        <v>200</v>
      </c>
      <c r="AO957" s="37">
        <v>3</v>
      </c>
      <c r="AP957" s="37">
        <v>3</v>
      </c>
      <c r="AQ957" s="37">
        <v>24.5</v>
      </c>
      <c r="AR957" s="37">
        <v>37</v>
      </c>
      <c r="AS957" s="37">
        <v>245</v>
      </c>
      <c r="AT957" s="105">
        <v>241</v>
      </c>
      <c r="AU957" s="86">
        <v>124</v>
      </c>
      <c r="AV957" s="55">
        <v>108.5</v>
      </c>
      <c r="AW957" s="55">
        <v>108.5</v>
      </c>
      <c r="AX957" s="55">
        <v>72</v>
      </c>
      <c r="AY957" s="3" t="s">
        <v>85</v>
      </c>
      <c r="AZ957" s="104" t="str">
        <f>_xlfn.IFNA(VLOOKUP(AY957,ACCESSORIES!F:K,6,FALSE),"N/A")</f>
        <v>N/A</v>
      </c>
      <c r="BA957" s="3" t="s">
        <v>85</v>
      </c>
      <c r="BB957" s="104" t="str">
        <f>_xlfn.IFNA(VLOOKUP(BA957,ACCESSORIES!F:K,6,FALSE),"N/A")</f>
        <v>N/A</v>
      </c>
      <c r="BC957" s="79">
        <v>47.29</v>
      </c>
      <c r="BD957" s="57">
        <v>22.1</v>
      </c>
      <c r="BE957" s="57">
        <v>22.1</v>
      </c>
      <c r="BF957" s="57">
        <v>12.2</v>
      </c>
      <c r="BG957" s="83">
        <v>20</v>
      </c>
      <c r="BH957" s="122" t="s">
        <v>3551</v>
      </c>
      <c r="BI957" s="51" t="s">
        <v>4217</v>
      </c>
      <c r="BJ957" s="83" t="s">
        <v>4233</v>
      </c>
      <c r="BK957" s="83" t="s">
        <v>5150</v>
      </c>
      <c r="BL957" s="83" t="s">
        <v>5880</v>
      </c>
      <c r="BM957" s="83" t="s">
        <v>5881</v>
      </c>
      <c r="BN957" s="83" t="s">
        <v>4951</v>
      </c>
      <c r="BO957" s="83" t="s">
        <v>4480</v>
      </c>
      <c r="BP957" s="83" t="s">
        <v>4235</v>
      </c>
      <c r="BQ957" s="83"/>
      <c r="BR957" s="83"/>
      <c r="BS957" s="83"/>
      <c r="BT957" s="351" t="s">
        <v>6429</v>
      </c>
      <c r="BU957" s="425" t="s">
        <v>6428</v>
      </c>
      <c r="BV957" s="419" t="s">
        <v>6431</v>
      </c>
      <c r="BW957" s="425" t="s">
        <v>6430</v>
      </c>
      <c r="BX957" s="96" t="str">
        <f t="shared" si="165"/>
        <v>MR605 NV, 20x10, -24mm Offset, 8x6.5, 121.3mm Centerbore, Machined - Clear Coat</v>
      </c>
      <c r="BY957" s="83" t="s">
        <v>4044</v>
      </c>
      <c r="BZ957" s="83" t="s">
        <v>4045</v>
      </c>
      <c r="CA957" s="83" t="str">
        <f t="shared" si="163"/>
        <v>DISCO (6XX)</v>
      </c>
    </row>
    <row r="958" spans="1:79" s="39" customFormat="1" ht="15" customHeight="1">
      <c r="A958" s="23">
        <f t="shared" si="155"/>
        <v>956</v>
      </c>
      <c r="B958" s="3" t="s">
        <v>84</v>
      </c>
      <c r="C958" s="105" t="s">
        <v>1094</v>
      </c>
      <c r="D958" s="83" t="s">
        <v>939</v>
      </c>
      <c r="E958" s="94" t="str">
        <f>CONCATENATE(LEFT(D958,5),VLOOKUP(CONCATENATE(N958,"x",O958),'PART NUMBER GUIDE'!$B$9:$C$45,2,FALSE),VLOOKUP(CONCATENATE(P958, V958), 'PART NUMBER GUIDE'!$Q$6:$R$84, 2, FALSE),VLOOKUP(Y958,'PART NUMBER GUIDE'!$J$8:$K$37,2, FALSE),IF(U958="N/A",IF(ABS(S958)&lt;10,"0"&amp;ABS(S958),ABS(S958)),CONCATENATE(LEFT(U958,1),RIGHT(U958,1))), F958, G958)</f>
        <v>MR60521080524N</v>
      </c>
      <c r="F958" s="93" t="s">
        <v>2239</v>
      </c>
      <c r="G958" s="93"/>
      <c r="H958" s="80" t="s">
        <v>968</v>
      </c>
      <c r="I958" s="356">
        <v>42736</v>
      </c>
      <c r="J958" s="87" t="s">
        <v>1265</v>
      </c>
      <c r="K958" s="400">
        <v>441.5</v>
      </c>
      <c r="L958" s="95">
        <f t="shared" si="166"/>
        <v>441.5</v>
      </c>
      <c r="M958" s="402"/>
      <c r="N958" s="83">
        <v>20</v>
      </c>
      <c r="O958" s="85">
        <v>10</v>
      </c>
      <c r="P958" s="105" t="str">
        <f t="shared" si="158"/>
        <v>8x6.5</v>
      </c>
      <c r="Q958" s="83">
        <v>8</v>
      </c>
      <c r="R958" s="83">
        <v>6.5</v>
      </c>
      <c r="S958" s="83">
        <v>-24</v>
      </c>
      <c r="T958" s="86">
        <v>4.55</v>
      </c>
      <c r="U958" s="106" t="s">
        <v>85</v>
      </c>
      <c r="V958" s="86">
        <v>121.3</v>
      </c>
      <c r="W958" s="85">
        <v>41.58</v>
      </c>
      <c r="X958" s="369">
        <v>3640</v>
      </c>
      <c r="Y958" s="91" t="s">
        <v>2309</v>
      </c>
      <c r="Z958" s="81" t="s">
        <v>3002</v>
      </c>
      <c r="AA958" s="369" t="str">
        <f t="shared" si="159"/>
        <v>20x10, 8x6.5, -24 OS</v>
      </c>
      <c r="AB958" s="83" t="s">
        <v>1621</v>
      </c>
      <c r="AC958" s="92">
        <f>_xlfn.IFNA(VLOOKUP(AB958,ACCESSORIES!F:K,6,FALSE),"N/A")</f>
        <v>33</v>
      </c>
      <c r="AD958" s="82" t="s">
        <v>85</v>
      </c>
      <c r="AE958" s="3" t="s">
        <v>1901</v>
      </c>
      <c r="AF958" s="82" t="s">
        <v>85</v>
      </c>
      <c r="AG958" s="105" t="s">
        <v>1950</v>
      </c>
      <c r="AH958" s="9">
        <f>_xlfn.IFNA(VLOOKUP(AG958,ACCESSORIES!F:K,6,FALSE),"N/A")</f>
        <v>1.1000000000000001</v>
      </c>
      <c r="AI958" s="105" t="s">
        <v>265</v>
      </c>
      <c r="AJ958" s="83" t="s">
        <v>1677</v>
      </c>
      <c r="AK958" s="41">
        <f>VLOOKUP(AJ958,ACCESSORIES!F:K,6,FALSE)</f>
        <v>3.3000000000000003</v>
      </c>
      <c r="AL958" s="83" t="s">
        <v>5614</v>
      </c>
      <c r="AM958" s="83">
        <v>15.8</v>
      </c>
      <c r="AN958" s="83">
        <v>200</v>
      </c>
      <c r="AO958" s="37">
        <v>3</v>
      </c>
      <c r="AP958" s="37">
        <v>3</v>
      </c>
      <c r="AQ958" s="37">
        <v>24.5</v>
      </c>
      <c r="AR958" s="37">
        <v>37</v>
      </c>
      <c r="AS958" s="37">
        <v>245</v>
      </c>
      <c r="AT958" s="105">
        <v>241</v>
      </c>
      <c r="AU958" s="86">
        <v>124</v>
      </c>
      <c r="AV958" s="55">
        <v>108.5</v>
      </c>
      <c r="AW958" s="55">
        <v>108.5</v>
      </c>
      <c r="AX958" s="55">
        <v>72</v>
      </c>
      <c r="AY958" s="3" t="s">
        <v>85</v>
      </c>
      <c r="AZ958" s="104" t="str">
        <f>_xlfn.IFNA(VLOOKUP(AY958,ACCESSORIES!F:K,6,FALSE),"N/A")</f>
        <v>N/A</v>
      </c>
      <c r="BA958" s="3" t="s">
        <v>85</v>
      </c>
      <c r="BB958" s="104" t="str">
        <f>_xlfn.IFNA(VLOOKUP(BA958,ACCESSORIES!F:K,6,FALSE),"N/A")</f>
        <v>N/A</v>
      </c>
      <c r="BC958" s="79">
        <v>47.29</v>
      </c>
      <c r="BD958" s="57">
        <v>22.1</v>
      </c>
      <c r="BE958" s="57">
        <v>22.1</v>
      </c>
      <c r="BF958" s="57">
        <v>12.2</v>
      </c>
      <c r="BG958" s="83">
        <v>20</v>
      </c>
      <c r="BH958" s="122" t="s">
        <v>3551</v>
      </c>
      <c r="BI958" s="51" t="s">
        <v>4217</v>
      </c>
      <c r="BJ958" s="83" t="s">
        <v>4233</v>
      </c>
      <c r="BK958" s="83" t="s">
        <v>5150</v>
      </c>
      <c r="BL958" s="83" t="s">
        <v>5880</v>
      </c>
      <c r="BM958" s="83" t="s">
        <v>5881</v>
      </c>
      <c r="BN958" s="83" t="s">
        <v>4951</v>
      </c>
      <c r="BO958" s="83" t="s">
        <v>4480</v>
      </c>
      <c r="BP958" s="83" t="s">
        <v>4235</v>
      </c>
      <c r="BQ958" s="83"/>
      <c r="BR958" s="83"/>
      <c r="BS958" s="83"/>
      <c r="BT958" s="351" t="s">
        <v>3947</v>
      </c>
      <c r="BU958" s="363" t="s">
        <v>3948</v>
      </c>
      <c r="BV958" s="411" t="s">
        <v>3949</v>
      </c>
      <c r="BW958" s="363" t="s">
        <v>3950</v>
      </c>
      <c r="BX958" s="96" t="str">
        <f t="shared" si="165"/>
        <v>MR605 NV, 20x10, -24mm Offset, 8x6.5, 121.3mm Centerbore, Matte Black</v>
      </c>
      <c r="BY958" s="83" t="s">
        <v>4044</v>
      </c>
      <c r="BZ958" s="83" t="s">
        <v>4045</v>
      </c>
      <c r="CA958" s="83" t="str">
        <f t="shared" si="163"/>
        <v>DISCO (6XX)</v>
      </c>
    </row>
    <row r="959" spans="1:79" s="39" customFormat="1" ht="15" customHeight="1">
      <c r="A959" s="23">
        <f t="shared" si="155"/>
        <v>957</v>
      </c>
      <c r="B959" s="3" t="s">
        <v>84</v>
      </c>
      <c r="C959" s="105" t="s">
        <v>1094</v>
      </c>
      <c r="D959" s="83" t="s">
        <v>939</v>
      </c>
      <c r="E959" s="94" t="str">
        <f>CONCATENATE(LEFT(D959,5),VLOOKUP(CONCATENATE(N959,"x",O959),'PART NUMBER GUIDE'!$B$9:$C$45,2,FALSE),VLOOKUP(CONCATENATE(P959, V959), 'PART NUMBER GUIDE'!$Q$6:$R$84, 2, FALSE),VLOOKUP(Y959,'PART NUMBER GUIDE'!$J$8:$K$37,2, FALSE),IF(U959="N/A",IF(ABS(S959)&lt;10,"0"&amp;ABS(S959),ABS(S959)),CONCATENATE(LEFT(U959,1),RIGHT(U959,1))), F959, G959)</f>
        <v>MR60521087924N</v>
      </c>
      <c r="F959" s="93" t="s">
        <v>2239</v>
      </c>
      <c r="G959" s="93"/>
      <c r="H959" s="80" t="s">
        <v>971</v>
      </c>
      <c r="I959" s="356">
        <v>42736</v>
      </c>
      <c r="J959" s="87" t="s">
        <v>1265</v>
      </c>
      <c r="K959" s="400">
        <v>468</v>
      </c>
      <c r="L959" s="95">
        <f t="shared" si="166"/>
        <v>468</v>
      </c>
      <c r="M959" s="402"/>
      <c r="N959" s="83">
        <v>20</v>
      </c>
      <c r="O959" s="85">
        <v>10</v>
      </c>
      <c r="P959" s="105" t="str">
        <f t="shared" si="158"/>
        <v>8x170</v>
      </c>
      <c r="Q959" s="83">
        <v>8</v>
      </c>
      <c r="R959" s="83">
        <v>170</v>
      </c>
      <c r="S959" s="83">
        <v>-24</v>
      </c>
      <c r="T959" s="86">
        <v>4.55</v>
      </c>
      <c r="U959" s="106" t="s">
        <v>85</v>
      </c>
      <c r="V959" s="86">
        <v>124.9</v>
      </c>
      <c r="W959" s="85">
        <v>42.06</v>
      </c>
      <c r="X959" s="369">
        <v>3640</v>
      </c>
      <c r="Y959" s="81" t="s">
        <v>2312</v>
      </c>
      <c r="Z959" s="80" t="s">
        <v>3003</v>
      </c>
      <c r="AA959" s="369" t="str">
        <f t="shared" si="159"/>
        <v>20x10, 8x170, -24 OS</v>
      </c>
      <c r="AB959" s="83" t="s">
        <v>1621</v>
      </c>
      <c r="AC959" s="92">
        <f>_xlfn.IFNA(VLOOKUP(AB959,ACCESSORIES!F:K,6,FALSE),"N/A")</f>
        <v>33</v>
      </c>
      <c r="AD959" s="82" t="s">
        <v>85</v>
      </c>
      <c r="AE959" s="3" t="s">
        <v>1901</v>
      </c>
      <c r="AF959" s="82" t="s">
        <v>85</v>
      </c>
      <c r="AG959" s="105" t="s">
        <v>1950</v>
      </c>
      <c r="AH959" s="9">
        <f>_xlfn.IFNA(VLOOKUP(AG959,ACCESSORIES!F:K,6,FALSE),"N/A")</f>
        <v>1.1000000000000001</v>
      </c>
      <c r="AI959" s="105" t="s">
        <v>265</v>
      </c>
      <c r="AJ959" s="83" t="s">
        <v>85</v>
      </c>
      <c r="AK959" s="3" t="s">
        <v>85</v>
      </c>
      <c r="AL959" s="83" t="s">
        <v>85</v>
      </c>
      <c r="AM959" s="83">
        <v>15.8</v>
      </c>
      <c r="AN959" s="83">
        <v>200</v>
      </c>
      <c r="AO959" s="37">
        <v>3</v>
      </c>
      <c r="AP959" s="37">
        <v>3</v>
      </c>
      <c r="AQ959" s="37">
        <v>24.5</v>
      </c>
      <c r="AR959" s="37">
        <v>37</v>
      </c>
      <c r="AS959" s="37">
        <v>245</v>
      </c>
      <c r="AT959" s="105">
        <v>241</v>
      </c>
      <c r="AU959" s="86">
        <v>124</v>
      </c>
      <c r="AV959" s="55">
        <v>108.5</v>
      </c>
      <c r="AW959" s="55">
        <v>108.5</v>
      </c>
      <c r="AX959" s="55">
        <v>72</v>
      </c>
      <c r="AY959" s="3" t="s">
        <v>85</v>
      </c>
      <c r="AZ959" s="104" t="str">
        <f>_xlfn.IFNA(VLOOKUP(AY959,ACCESSORIES!F:K,6,FALSE),"N/A")</f>
        <v>N/A</v>
      </c>
      <c r="BA959" s="3" t="s">
        <v>85</v>
      </c>
      <c r="BB959" s="104" t="str">
        <f>_xlfn.IFNA(VLOOKUP(BA959,ACCESSORIES!F:K,6,FALSE),"N/A")</f>
        <v>N/A</v>
      </c>
      <c r="BC959" s="79">
        <v>47.64</v>
      </c>
      <c r="BD959" s="57">
        <v>22.1</v>
      </c>
      <c r="BE959" s="57">
        <v>22.1</v>
      </c>
      <c r="BF959" s="57">
        <v>12.2</v>
      </c>
      <c r="BG959" s="83">
        <v>20</v>
      </c>
      <c r="BH959" s="122" t="s">
        <v>3551</v>
      </c>
      <c r="BI959" s="51" t="s">
        <v>4217</v>
      </c>
      <c r="BJ959" s="83" t="s">
        <v>4233</v>
      </c>
      <c r="BK959" s="83" t="s">
        <v>5150</v>
      </c>
      <c r="BL959" s="83" t="s">
        <v>5880</v>
      </c>
      <c r="BM959" s="83" t="s">
        <v>5881</v>
      </c>
      <c r="BN959" s="83" t="s">
        <v>4951</v>
      </c>
      <c r="BO959" s="83" t="s">
        <v>4480</v>
      </c>
      <c r="BP959" s="83" t="s">
        <v>4235</v>
      </c>
      <c r="BQ959" s="83"/>
      <c r="BR959" s="83"/>
      <c r="BS959" s="83"/>
      <c r="BT959" s="351" t="s">
        <v>3959</v>
      </c>
      <c r="BU959" s="363" t="s">
        <v>3960</v>
      </c>
      <c r="BV959" s="419" t="s">
        <v>3961</v>
      </c>
      <c r="BW959" s="363" t="s">
        <v>3962</v>
      </c>
      <c r="BX959" s="96" t="str">
        <f t="shared" ref="BX959:BX1016" si="167">CONCATENATE(IF(J959="Closeout","CLOSEOUT - ",""),D959,", ",N959,"x",O959,", ",IF(U959="N/A","",CONCATENATE(U959,"/")),IF(S959&gt;0,CONCATENATE("+",S959),S959),"mm Offset, ",P959,", ",V959,"mm Centerbore, ",PROPER(Y959),IF(G959="R",", Race Drilled",""),"",IF(BA959="N/A","",CONCATENATE(", w/ ",BA959)))</f>
        <v>MR605 NV, 20x10, -24mm Offset, 8x170, 124.9mm Centerbore, Method Bronze</v>
      </c>
      <c r="BY959" s="83" t="s">
        <v>4044</v>
      </c>
      <c r="BZ959" s="83" t="s">
        <v>4045</v>
      </c>
      <c r="CA959" s="83" t="str">
        <f t="shared" si="163"/>
        <v>DISCO (6XX)</v>
      </c>
    </row>
    <row r="960" spans="1:79" s="39" customFormat="1" ht="15" customHeight="1">
      <c r="A960" s="23">
        <f t="shared" si="155"/>
        <v>958</v>
      </c>
      <c r="B960" s="3" t="s">
        <v>84</v>
      </c>
      <c r="C960" s="105" t="s">
        <v>1094</v>
      </c>
      <c r="D960" s="83" t="s">
        <v>939</v>
      </c>
      <c r="E960" s="94" t="str">
        <f>CONCATENATE(LEFT(D960,5),VLOOKUP(CONCATENATE(N960,"x",O960),'PART NUMBER GUIDE'!$B$9:$C$45,2,FALSE),VLOOKUP(CONCATENATE(P960, V960), 'PART NUMBER GUIDE'!$Q$6:$R$84, 2, FALSE),VLOOKUP(Y960,'PART NUMBER GUIDE'!$J$8:$K$37,2, FALSE),IF(U960="N/A",IF(ABS(S960)&lt;10,"0"&amp;ABS(S960),ABS(S960)),CONCATENATE(LEFT(U960,1),RIGHT(U960,1))), F960, G960)</f>
        <v>MR60521087824N</v>
      </c>
      <c r="F960" s="93" t="s">
        <v>2239</v>
      </c>
      <c r="G960" s="93"/>
      <c r="H960" s="80" t="s">
        <v>5356</v>
      </c>
      <c r="I960" s="356">
        <v>44344</v>
      </c>
      <c r="J960" s="87" t="s">
        <v>1265</v>
      </c>
      <c r="K960" s="400">
        <v>468</v>
      </c>
      <c r="L960" s="95">
        <f t="shared" si="166"/>
        <v>468</v>
      </c>
      <c r="M960" s="402"/>
      <c r="N960" s="83">
        <v>20</v>
      </c>
      <c r="O960" s="85">
        <v>10</v>
      </c>
      <c r="P960" s="105" t="str">
        <f t="shared" si="158"/>
        <v>8x170</v>
      </c>
      <c r="Q960" s="83">
        <v>8</v>
      </c>
      <c r="R960" s="83">
        <v>170</v>
      </c>
      <c r="S960" s="83">
        <v>-24</v>
      </c>
      <c r="T960" s="86">
        <v>4.55</v>
      </c>
      <c r="U960" s="106" t="s">
        <v>85</v>
      </c>
      <c r="V960" s="86">
        <v>124.9</v>
      </c>
      <c r="W960" s="85">
        <v>42.06</v>
      </c>
      <c r="X960" s="369">
        <v>3640</v>
      </c>
      <c r="Y960" s="81" t="s">
        <v>2661</v>
      </c>
      <c r="Z960" s="80" t="s">
        <v>3007</v>
      </c>
      <c r="AA960" s="369" t="str">
        <f t="shared" si="159"/>
        <v>20x10, 8x170, -24 OS</v>
      </c>
      <c r="AB960" s="83" t="s">
        <v>1621</v>
      </c>
      <c r="AC960" s="92">
        <f>_xlfn.IFNA(VLOOKUP(AB960,ACCESSORIES!F:K,6,FALSE),"N/A")</f>
        <v>33</v>
      </c>
      <c r="AD960" s="82" t="s">
        <v>85</v>
      </c>
      <c r="AE960" s="3" t="s">
        <v>1901</v>
      </c>
      <c r="AF960" s="82" t="s">
        <v>85</v>
      </c>
      <c r="AG960" s="105" t="s">
        <v>1950</v>
      </c>
      <c r="AH960" s="9">
        <f>_xlfn.IFNA(VLOOKUP(AG960,ACCESSORIES!F:K,6,FALSE),"N/A")</f>
        <v>1.1000000000000001</v>
      </c>
      <c r="AI960" s="105" t="s">
        <v>265</v>
      </c>
      <c r="AJ960" s="83" t="s">
        <v>85</v>
      </c>
      <c r="AK960" s="83" t="s">
        <v>85</v>
      </c>
      <c r="AL960" s="83" t="s">
        <v>85</v>
      </c>
      <c r="AM960" s="83">
        <v>15.8</v>
      </c>
      <c r="AN960" s="83">
        <v>200</v>
      </c>
      <c r="AO960" s="37">
        <v>3</v>
      </c>
      <c r="AP960" s="37">
        <v>3</v>
      </c>
      <c r="AQ960" s="37">
        <v>24.5</v>
      </c>
      <c r="AR960" s="37">
        <v>37</v>
      </c>
      <c r="AS960" s="37">
        <v>245</v>
      </c>
      <c r="AT960" s="105">
        <v>241</v>
      </c>
      <c r="AU960" s="86">
        <v>124</v>
      </c>
      <c r="AV960" s="55">
        <v>108.5</v>
      </c>
      <c r="AW960" s="55">
        <v>108.5</v>
      </c>
      <c r="AX960" s="55">
        <v>72</v>
      </c>
      <c r="AY960" s="3" t="s">
        <v>85</v>
      </c>
      <c r="AZ960" s="104" t="str">
        <f>_xlfn.IFNA(VLOOKUP(AY960,ACCESSORIES!F:K,6,FALSE),"N/A")</f>
        <v>N/A</v>
      </c>
      <c r="BA960" s="3" t="s">
        <v>85</v>
      </c>
      <c r="BB960" s="104" t="str">
        <f>_xlfn.IFNA(VLOOKUP(BA960,ACCESSORIES!F:K,6,FALSE),"N/A")</f>
        <v>N/A</v>
      </c>
      <c r="BC960" s="79">
        <v>47.64</v>
      </c>
      <c r="BD960" s="57">
        <v>22.1</v>
      </c>
      <c r="BE960" s="57">
        <v>22.1</v>
      </c>
      <c r="BF960" s="57">
        <v>12.2</v>
      </c>
      <c r="BG960" s="83">
        <v>20</v>
      </c>
      <c r="BH960" s="122" t="s">
        <v>3551</v>
      </c>
      <c r="BI960" s="51" t="s">
        <v>4217</v>
      </c>
      <c r="BJ960" s="83" t="s">
        <v>4233</v>
      </c>
      <c r="BK960" s="83" t="s">
        <v>5150</v>
      </c>
      <c r="BL960" s="83" t="s">
        <v>5880</v>
      </c>
      <c r="BM960" s="83" t="s">
        <v>5881</v>
      </c>
      <c r="BN960" s="83" t="s">
        <v>4951</v>
      </c>
      <c r="BO960" s="83" t="s">
        <v>4480</v>
      </c>
      <c r="BP960" s="83" t="s">
        <v>4235</v>
      </c>
      <c r="BQ960" s="83"/>
      <c r="BR960" s="83"/>
      <c r="BS960" s="83"/>
      <c r="BT960" s="351" t="s">
        <v>6264</v>
      </c>
      <c r="BU960" s="363" t="s">
        <v>6263</v>
      </c>
      <c r="BV960" s="351" t="s">
        <v>6266</v>
      </c>
      <c r="BW960" s="363" t="s">
        <v>6265</v>
      </c>
      <c r="BX960" s="96" t="str">
        <f t="shared" si="167"/>
        <v>MR605 NV, 20x10, -24mm Offset, 8x170, 124.9mm Centerbore, Gloss Titanium</v>
      </c>
      <c r="BY960" s="83" t="s">
        <v>4044</v>
      </c>
      <c r="BZ960" s="83" t="s">
        <v>4045</v>
      </c>
      <c r="CA960" s="83" t="str">
        <f t="shared" si="163"/>
        <v>DISCO (6XX)</v>
      </c>
    </row>
    <row r="961" spans="1:79" s="39" customFormat="1" ht="15" customHeight="1">
      <c r="A961" s="23">
        <f t="shared" si="155"/>
        <v>959</v>
      </c>
      <c r="B961" s="3" t="s">
        <v>84</v>
      </c>
      <c r="C961" s="105" t="s">
        <v>1094</v>
      </c>
      <c r="D961" s="83" t="s">
        <v>939</v>
      </c>
      <c r="E961" s="94" t="str">
        <f>CONCATENATE(LEFT(D961,5),VLOOKUP(CONCATENATE(N961,"x",O961),'PART NUMBER GUIDE'!$B$9:$C$45,2,FALSE),VLOOKUP(CONCATENATE(P961, V961), 'PART NUMBER GUIDE'!$Q$6:$R$84, 2, FALSE),VLOOKUP(Y961,'PART NUMBER GUIDE'!$J$8:$K$37,2, FALSE),IF(U961="N/A",IF(ABS(S961)&lt;10,"0"&amp;ABS(S961),ABS(S961)),CONCATENATE(LEFT(U961,1),RIGHT(U961,1))), F961, G961)</f>
        <v>MR60521087324N</v>
      </c>
      <c r="F961" s="93" t="s">
        <v>2239</v>
      </c>
      <c r="G961" s="93"/>
      <c r="H961" s="81" t="s">
        <v>5507</v>
      </c>
      <c r="I961" s="356">
        <v>44351</v>
      </c>
      <c r="J961" s="87" t="s">
        <v>1265</v>
      </c>
      <c r="K961" s="400">
        <v>468</v>
      </c>
      <c r="L961" s="95">
        <f t="shared" si="166"/>
        <v>468</v>
      </c>
      <c r="M961" s="402"/>
      <c r="N961" s="83">
        <v>20</v>
      </c>
      <c r="O961" s="85">
        <v>10</v>
      </c>
      <c r="P961" s="105" t="str">
        <f t="shared" si="158"/>
        <v>8x170</v>
      </c>
      <c r="Q961" s="83">
        <v>8</v>
      </c>
      <c r="R961" s="83">
        <v>170</v>
      </c>
      <c r="S961" s="83">
        <v>-24</v>
      </c>
      <c r="T961" s="86">
        <v>4.55</v>
      </c>
      <c r="U961" s="106" t="s">
        <v>85</v>
      </c>
      <c r="V961" s="86">
        <v>124.9</v>
      </c>
      <c r="W961" s="85">
        <v>42.06</v>
      </c>
      <c r="X961" s="369">
        <v>3640</v>
      </c>
      <c r="Y961" s="48" t="s">
        <v>5824</v>
      </c>
      <c r="Z961" s="80" t="s">
        <v>196</v>
      </c>
      <c r="AA961" s="369" t="str">
        <f t="shared" si="159"/>
        <v>20x10, 8x170, -24 OS</v>
      </c>
      <c r="AB961" s="83" t="s">
        <v>1621</v>
      </c>
      <c r="AC961" s="92">
        <f>_xlfn.IFNA(VLOOKUP(AB961,ACCESSORIES!F:K,6,FALSE),"N/A")</f>
        <v>33</v>
      </c>
      <c r="AD961" s="82" t="s">
        <v>85</v>
      </c>
      <c r="AE961" s="3" t="s">
        <v>1901</v>
      </c>
      <c r="AF961" s="82" t="s">
        <v>85</v>
      </c>
      <c r="AG961" s="105" t="s">
        <v>1950</v>
      </c>
      <c r="AH961" s="9">
        <f>_xlfn.IFNA(VLOOKUP(AG961,ACCESSORIES!F:K,6,FALSE),"N/A")</f>
        <v>1.1000000000000001</v>
      </c>
      <c r="AI961" s="105" t="s">
        <v>265</v>
      </c>
      <c r="AJ961" s="83" t="s">
        <v>85</v>
      </c>
      <c r="AK961" s="83" t="s">
        <v>85</v>
      </c>
      <c r="AL961" s="83" t="s">
        <v>85</v>
      </c>
      <c r="AM961" s="83">
        <v>15.8</v>
      </c>
      <c r="AN961" s="83">
        <v>200</v>
      </c>
      <c r="AO961" s="37">
        <v>3</v>
      </c>
      <c r="AP961" s="37">
        <v>3</v>
      </c>
      <c r="AQ961" s="37">
        <v>24.5</v>
      </c>
      <c r="AR961" s="37">
        <v>37</v>
      </c>
      <c r="AS961" s="37">
        <v>245</v>
      </c>
      <c r="AT961" s="105">
        <v>241</v>
      </c>
      <c r="AU961" s="86">
        <v>124</v>
      </c>
      <c r="AV961" s="55">
        <v>108.5</v>
      </c>
      <c r="AW961" s="55">
        <v>108.5</v>
      </c>
      <c r="AX961" s="55">
        <v>72</v>
      </c>
      <c r="AY961" s="3" t="s">
        <v>85</v>
      </c>
      <c r="AZ961" s="104" t="str">
        <f>_xlfn.IFNA(VLOOKUP(AY961,ACCESSORIES!F:K,6,FALSE),"N/A")</f>
        <v>N/A</v>
      </c>
      <c r="BA961" s="3" t="s">
        <v>85</v>
      </c>
      <c r="BB961" s="104" t="str">
        <f>_xlfn.IFNA(VLOOKUP(BA961,ACCESSORIES!F:K,6,FALSE),"N/A")</f>
        <v>N/A</v>
      </c>
      <c r="BC961" s="79">
        <v>47.64</v>
      </c>
      <c r="BD961" s="57">
        <v>22.1</v>
      </c>
      <c r="BE961" s="57">
        <v>22.1</v>
      </c>
      <c r="BF961" s="57">
        <v>12.2</v>
      </c>
      <c r="BG961" s="83">
        <v>20</v>
      </c>
      <c r="BH961" s="122" t="s">
        <v>3551</v>
      </c>
      <c r="BI961" s="51" t="s">
        <v>4217</v>
      </c>
      <c r="BJ961" s="83" t="s">
        <v>4233</v>
      </c>
      <c r="BK961" s="83" t="s">
        <v>5150</v>
      </c>
      <c r="BL961" s="83" t="s">
        <v>5880</v>
      </c>
      <c r="BM961" s="83" t="s">
        <v>5881</v>
      </c>
      <c r="BN961" s="83" t="s">
        <v>4951</v>
      </c>
      <c r="BO961" s="83" t="s">
        <v>4480</v>
      </c>
      <c r="BP961" s="83" t="s">
        <v>4235</v>
      </c>
      <c r="BQ961" s="83"/>
      <c r="BR961" s="83"/>
      <c r="BS961" s="83"/>
      <c r="BT961" s="351" t="s">
        <v>6429</v>
      </c>
      <c r="BU961" s="425" t="s">
        <v>6428</v>
      </c>
      <c r="BV961" s="419" t="s">
        <v>6431</v>
      </c>
      <c r="BW961" s="425" t="s">
        <v>6430</v>
      </c>
      <c r="BX961" s="96" t="str">
        <f t="shared" si="167"/>
        <v>MR605 NV, 20x10, -24mm Offset, 8x170, 124.9mm Centerbore, Machined - Clear Coat</v>
      </c>
      <c r="BY961" s="83" t="s">
        <v>4044</v>
      </c>
      <c r="BZ961" s="83" t="s">
        <v>4045</v>
      </c>
      <c r="CA961" s="83" t="str">
        <f t="shared" si="163"/>
        <v>DISCO (6XX)</v>
      </c>
    </row>
    <row r="962" spans="1:79" s="39" customFormat="1" ht="15" customHeight="1">
      <c r="A962" s="23">
        <f t="shared" si="155"/>
        <v>960</v>
      </c>
      <c r="B962" s="3" t="s">
        <v>84</v>
      </c>
      <c r="C962" s="105" t="s">
        <v>1094</v>
      </c>
      <c r="D962" s="83" t="s">
        <v>939</v>
      </c>
      <c r="E962" s="94" t="str">
        <f>CONCATENATE(LEFT(D962,5),VLOOKUP(CONCATENATE(N962,"x",O962),'PART NUMBER GUIDE'!$B$9:$C$45,2,FALSE),VLOOKUP(CONCATENATE(P962, V962), 'PART NUMBER GUIDE'!$Q$6:$R$84, 2, FALSE),VLOOKUP(Y962,'PART NUMBER GUIDE'!$J$8:$K$37,2, FALSE),IF(U962="N/A",IF(ABS(S962)&lt;10,"0"&amp;ABS(S962),ABS(S962)),CONCATENATE(LEFT(U962,1),RIGHT(U962,1))), F962, G962)</f>
        <v>MR60521087524N</v>
      </c>
      <c r="F962" s="93" t="s">
        <v>2239</v>
      </c>
      <c r="G962" s="93"/>
      <c r="H962" s="80" t="s">
        <v>970</v>
      </c>
      <c r="I962" s="356">
        <v>42736</v>
      </c>
      <c r="J962" s="87" t="s">
        <v>1265</v>
      </c>
      <c r="K962" s="400">
        <v>441.5</v>
      </c>
      <c r="L962" s="95">
        <f t="shared" si="166"/>
        <v>441.5</v>
      </c>
      <c r="M962" s="402"/>
      <c r="N962" s="83">
        <v>20</v>
      </c>
      <c r="O962" s="85">
        <v>10</v>
      </c>
      <c r="P962" s="105" t="str">
        <f t="shared" si="158"/>
        <v>8x170</v>
      </c>
      <c r="Q962" s="83">
        <v>8</v>
      </c>
      <c r="R962" s="83">
        <v>170</v>
      </c>
      <c r="S962" s="83">
        <v>-24</v>
      </c>
      <c r="T962" s="86">
        <v>4.55</v>
      </c>
      <c r="U962" s="106" t="s">
        <v>85</v>
      </c>
      <c r="V962" s="86">
        <v>124.9</v>
      </c>
      <c r="W962" s="85">
        <v>42.06</v>
      </c>
      <c r="X962" s="369">
        <v>3640</v>
      </c>
      <c r="Y962" s="91" t="s">
        <v>2309</v>
      </c>
      <c r="Z962" s="81" t="s">
        <v>3002</v>
      </c>
      <c r="AA962" s="369" t="str">
        <f t="shared" si="159"/>
        <v>20x10, 8x170, -24 OS</v>
      </c>
      <c r="AB962" s="83" t="s">
        <v>1621</v>
      </c>
      <c r="AC962" s="92">
        <f>_xlfn.IFNA(VLOOKUP(AB962,ACCESSORIES!F:K,6,FALSE),"N/A")</f>
        <v>33</v>
      </c>
      <c r="AD962" s="82" t="s">
        <v>85</v>
      </c>
      <c r="AE962" s="3" t="s">
        <v>1901</v>
      </c>
      <c r="AF962" s="82" t="s">
        <v>85</v>
      </c>
      <c r="AG962" s="105" t="s">
        <v>1950</v>
      </c>
      <c r="AH962" s="9">
        <f>_xlfn.IFNA(VLOOKUP(AG962,ACCESSORIES!F:K,6,FALSE),"N/A")</f>
        <v>1.1000000000000001</v>
      </c>
      <c r="AI962" s="105" t="s">
        <v>265</v>
      </c>
      <c r="AJ962" s="83" t="s">
        <v>85</v>
      </c>
      <c r="AK962" s="83" t="s">
        <v>85</v>
      </c>
      <c r="AL962" s="83" t="s">
        <v>85</v>
      </c>
      <c r="AM962" s="83">
        <v>15.8</v>
      </c>
      <c r="AN962" s="83">
        <v>200</v>
      </c>
      <c r="AO962" s="37">
        <v>3</v>
      </c>
      <c r="AP962" s="37">
        <v>3</v>
      </c>
      <c r="AQ962" s="37">
        <v>24.5</v>
      </c>
      <c r="AR962" s="37">
        <v>37</v>
      </c>
      <c r="AS962" s="37">
        <v>245</v>
      </c>
      <c r="AT962" s="105">
        <v>241</v>
      </c>
      <c r="AU962" s="86">
        <v>124</v>
      </c>
      <c r="AV962" s="55">
        <v>108.5</v>
      </c>
      <c r="AW962" s="55">
        <v>108.5</v>
      </c>
      <c r="AX962" s="55">
        <v>72</v>
      </c>
      <c r="AY962" s="3" t="s">
        <v>85</v>
      </c>
      <c r="AZ962" s="104" t="str">
        <f>_xlfn.IFNA(VLOOKUP(AY962,ACCESSORIES!F:K,6,FALSE),"N/A")</f>
        <v>N/A</v>
      </c>
      <c r="BA962" s="3" t="s">
        <v>85</v>
      </c>
      <c r="BB962" s="104" t="str">
        <f>_xlfn.IFNA(VLOOKUP(BA962,ACCESSORIES!F:K,6,FALSE),"N/A")</f>
        <v>N/A</v>
      </c>
      <c r="BC962" s="79">
        <v>47.64</v>
      </c>
      <c r="BD962" s="57">
        <v>22.1</v>
      </c>
      <c r="BE962" s="57">
        <v>22.1</v>
      </c>
      <c r="BF962" s="57">
        <v>12.2</v>
      </c>
      <c r="BG962" s="83">
        <v>20</v>
      </c>
      <c r="BH962" s="122" t="s">
        <v>3551</v>
      </c>
      <c r="BI962" s="51" t="s">
        <v>4217</v>
      </c>
      <c r="BJ962" s="83" t="s">
        <v>4233</v>
      </c>
      <c r="BK962" s="83" t="s">
        <v>5150</v>
      </c>
      <c r="BL962" s="83" t="s">
        <v>5880</v>
      </c>
      <c r="BM962" s="83" t="s">
        <v>5881</v>
      </c>
      <c r="BN962" s="83" t="s">
        <v>4951</v>
      </c>
      <c r="BO962" s="83" t="s">
        <v>4480</v>
      </c>
      <c r="BP962" s="83" t="s">
        <v>4235</v>
      </c>
      <c r="BQ962" s="83"/>
      <c r="BR962" s="83"/>
      <c r="BS962" s="83"/>
      <c r="BT962" s="351" t="s">
        <v>3947</v>
      </c>
      <c r="BU962" s="363" t="s">
        <v>3948</v>
      </c>
      <c r="BV962" s="411" t="s">
        <v>3949</v>
      </c>
      <c r="BW962" s="363" t="s">
        <v>3950</v>
      </c>
      <c r="BX962" s="96" t="str">
        <f t="shared" si="167"/>
        <v>MR605 NV, 20x10, -24mm Offset, 8x170, 124.9mm Centerbore, Matte Black</v>
      </c>
      <c r="BY962" s="83" t="s">
        <v>4044</v>
      </c>
      <c r="BZ962" s="83" t="s">
        <v>4045</v>
      </c>
      <c r="CA962" s="83" t="str">
        <f t="shared" si="163"/>
        <v>DISCO (6XX)</v>
      </c>
    </row>
    <row r="963" spans="1:79" s="39" customFormat="1" ht="15" customHeight="1">
      <c r="A963" s="23">
        <f t="shared" si="155"/>
        <v>961</v>
      </c>
      <c r="B963" s="3" t="s">
        <v>84</v>
      </c>
      <c r="C963" s="105" t="s">
        <v>1094</v>
      </c>
      <c r="D963" s="83" t="s">
        <v>939</v>
      </c>
      <c r="E963" s="94" t="str">
        <f>CONCATENATE(LEFT(D963,5),VLOOKUP(CONCATENATE(N963,"x",O963),'PART NUMBER GUIDE'!$B$9:$C$45,2,FALSE),VLOOKUP(CONCATENATE(P963, V963), 'PART NUMBER GUIDE'!$Q$6:$R$84, 2, FALSE),VLOOKUP(Y963,'PART NUMBER GUIDE'!$J$8:$K$37,2, FALSE),IF(U963="N/A",IF(ABS(S963)&lt;10,"0"&amp;ABS(S963),ABS(S963)),CONCATENATE(LEFT(U963,1),RIGHT(U963,1))), F963, G963)</f>
        <v>MR60521088824N</v>
      </c>
      <c r="F963" s="93" t="s">
        <v>2239</v>
      </c>
      <c r="G963" s="93"/>
      <c r="H963" s="80" t="s">
        <v>5357</v>
      </c>
      <c r="I963" s="356">
        <v>44344</v>
      </c>
      <c r="J963" s="87" t="s">
        <v>1265</v>
      </c>
      <c r="K963" s="400">
        <v>468</v>
      </c>
      <c r="L963" s="95">
        <f t="shared" si="166"/>
        <v>468</v>
      </c>
      <c r="M963" s="402"/>
      <c r="N963" s="83">
        <v>20</v>
      </c>
      <c r="O963" s="85">
        <v>10</v>
      </c>
      <c r="P963" s="105" t="str">
        <f t="shared" ref="P963:P1026" si="168">CONCATENATE(Q963,"x",R963)</f>
        <v>8x180</v>
      </c>
      <c r="Q963" s="83">
        <v>8</v>
      </c>
      <c r="R963" s="83">
        <v>180</v>
      </c>
      <c r="S963" s="83">
        <v>-24</v>
      </c>
      <c r="T963" s="86">
        <v>4.55</v>
      </c>
      <c r="U963" s="106" t="s">
        <v>85</v>
      </c>
      <c r="V963" s="86">
        <v>124.1</v>
      </c>
      <c r="W963" s="85">
        <v>42.44</v>
      </c>
      <c r="X963" s="369">
        <v>3640</v>
      </c>
      <c r="Y963" s="81" t="s">
        <v>2661</v>
      </c>
      <c r="Z963" s="80" t="s">
        <v>3007</v>
      </c>
      <c r="AA963" s="369" t="str">
        <f t="shared" ref="AA963:AA1026" si="169">_xlfn.CONCAT(N963,"x",O963,","," ",P963,","," ",S963," ","OS")</f>
        <v>20x10, 8x180, -24 OS</v>
      </c>
      <c r="AB963" s="83" t="s">
        <v>1621</v>
      </c>
      <c r="AC963" s="92">
        <f>_xlfn.IFNA(VLOOKUP(AB963,ACCESSORIES!F:K,6,FALSE),"N/A")</f>
        <v>33</v>
      </c>
      <c r="AD963" s="82" t="s">
        <v>85</v>
      </c>
      <c r="AE963" s="3" t="s">
        <v>1901</v>
      </c>
      <c r="AF963" s="82" t="s">
        <v>85</v>
      </c>
      <c r="AG963" s="105" t="s">
        <v>1950</v>
      </c>
      <c r="AH963" s="9">
        <f>_xlfn.IFNA(VLOOKUP(AG963,ACCESSORIES!F:K,6,FALSE),"N/A")</f>
        <v>1.1000000000000001</v>
      </c>
      <c r="AI963" s="105" t="s">
        <v>265</v>
      </c>
      <c r="AJ963" s="83" t="s">
        <v>85</v>
      </c>
      <c r="AK963" s="83" t="s">
        <v>85</v>
      </c>
      <c r="AL963" s="83" t="s">
        <v>85</v>
      </c>
      <c r="AM963" s="83">
        <v>15.8</v>
      </c>
      <c r="AN963" s="83">
        <v>206</v>
      </c>
      <c r="AO963" s="37">
        <v>3</v>
      </c>
      <c r="AP963" s="37">
        <v>3</v>
      </c>
      <c r="AQ963" s="37">
        <v>24.5</v>
      </c>
      <c r="AR963" s="37">
        <v>37</v>
      </c>
      <c r="AS963" s="37">
        <v>245</v>
      </c>
      <c r="AT963" s="105">
        <v>241</v>
      </c>
      <c r="AU963" s="106">
        <v>124.2</v>
      </c>
      <c r="AV963" s="55">
        <v>108.5</v>
      </c>
      <c r="AW963" s="55">
        <v>108.5</v>
      </c>
      <c r="AX963" s="55">
        <v>72</v>
      </c>
      <c r="AY963" s="3" t="s">
        <v>85</v>
      </c>
      <c r="AZ963" s="104" t="str">
        <f>_xlfn.IFNA(VLOOKUP(AY963,ACCESSORIES!F:K,6,FALSE),"N/A")</f>
        <v>N/A</v>
      </c>
      <c r="BA963" s="3" t="s">
        <v>85</v>
      </c>
      <c r="BB963" s="104" t="str">
        <f>_xlfn.IFNA(VLOOKUP(BA963,ACCESSORIES!F:K,6,FALSE),"N/A")</f>
        <v>N/A</v>
      </c>
      <c r="BC963" s="79">
        <v>46.85</v>
      </c>
      <c r="BD963" s="57">
        <v>22.1</v>
      </c>
      <c r="BE963" s="57">
        <v>22.1</v>
      </c>
      <c r="BF963" s="57">
        <v>12.2</v>
      </c>
      <c r="BG963" s="83">
        <v>20</v>
      </c>
      <c r="BH963" s="122" t="s">
        <v>3551</v>
      </c>
      <c r="BI963" s="51" t="s">
        <v>4217</v>
      </c>
      <c r="BJ963" s="83" t="s">
        <v>4233</v>
      </c>
      <c r="BK963" s="83" t="s">
        <v>5150</v>
      </c>
      <c r="BL963" s="83" t="s">
        <v>5880</v>
      </c>
      <c r="BM963" s="83" t="s">
        <v>5881</v>
      </c>
      <c r="BN963" s="83" t="s">
        <v>4951</v>
      </c>
      <c r="BO963" s="83" t="s">
        <v>4480</v>
      </c>
      <c r="BP963" s="83" t="s">
        <v>4235</v>
      </c>
      <c r="BQ963" s="83"/>
      <c r="BR963" s="83"/>
      <c r="BS963" s="83"/>
      <c r="BT963" s="351" t="s">
        <v>6264</v>
      </c>
      <c r="BU963" s="363" t="s">
        <v>6263</v>
      </c>
      <c r="BV963" s="351" t="s">
        <v>6266</v>
      </c>
      <c r="BW963" s="363" t="s">
        <v>6265</v>
      </c>
      <c r="BX963" s="96" t="str">
        <f t="shared" si="167"/>
        <v>MR605 NV, 20x10, -24mm Offset, 8x180, 124.1mm Centerbore, Gloss Titanium</v>
      </c>
      <c r="BY963" s="83" t="s">
        <v>4044</v>
      </c>
      <c r="BZ963" s="83" t="s">
        <v>4045</v>
      </c>
      <c r="CA963" s="83" t="str">
        <f t="shared" si="163"/>
        <v>DISCO (6XX)</v>
      </c>
    </row>
    <row r="964" spans="1:79" s="39" customFormat="1" ht="15" customHeight="1">
      <c r="A964" s="23">
        <f t="shared" si="155"/>
        <v>962</v>
      </c>
      <c r="B964" s="3" t="s">
        <v>84</v>
      </c>
      <c r="C964" s="105" t="s">
        <v>1094</v>
      </c>
      <c r="D964" s="83" t="s">
        <v>939</v>
      </c>
      <c r="E964" s="94" t="str">
        <f>CONCATENATE(LEFT(D964,5),VLOOKUP(CONCATENATE(N964,"x",O964),'PART NUMBER GUIDE'!$B$9:$C$45,2,FALSE),VLOOKUP(CONCATENATE(P964, V964), 'PART NUMBER GUIDE'!$Q$6:$R$84, 2, FALSE),VLOOKUP(Y964,'PART NUMBER GUIDE'!$J$8:$K$37,2, FALSE),IF(U964="N/A",IF(ABS(S964)&lt;10,"0"&amp;ABS(S964),ABS(S964)),CONCATENATE(LEFT(U964,1),RIGHT(U964,1))), F964, G964)</f>
        <v>MR60521088324N</v>
      </c>
      <c r="F964" s="93" t="s">
        <v>2239</v>
      </c>
      <c r="G964" s="93"/>
      <c r="H964" s="81" t="s">
        <v>5508</v>
      </c>
      <c r="I964" s="356">
        <v>44351</v>
      </c>
      <c r="J964" s="87" t="s">
        <v>1265</v>
      </c>
      <c r="K964" s="400">
        <v>468</v>
      </c>
      <c r="L964" s="95">
        <f t="shared" si="166"/>
        <v>468</v>
      </c>
      <c r="M964" s="402"/>
      <c r="N964" s="83">
        <v>20</v>
      </c>
      <c r="O964" s="85">
        <v>10</v>
      </c>
      <c r="P964" s="105" t="str">
        <f t="shared" si="168"/>
        <v>8x180</v>
      </c>
      <c r="Q964" s="83">
        <v>8</v>
      </c>
      <c r="R964" s="83">
        <v>180</v>
      </c>
      <c r="S964" s="83">
        <v>-24</v>
      </c>
      <c r="T964" s="86">
        <v>4.55</v>
      </c>
      <c r="U964" s="106" t="s">
        <v>85</v>
      </c>
      <c r="V964" s="86">
        <v>124.1</v>
      </c>
      <c r="W964" s="85">
        <v>42.44</v>
      </c>
      <c r="X964" s="369">
        <v>3640</v>
      </c>
      <c r="Y964" s="48" t="s">
        <v>5824</v>
      </c>
      <c r="Z964" s="80" t="s">
        <v>196</v>
      </c>
      <c r="AA964" s="369" t="str">
        <f t="shared" si="169"/>
        <v>20x10, 8x180, -24 OS</v>
      </c>
      <c r="AB964" s="83" t="s">
        <v>1621</v>
      </c>
      <c r="AC964" s="92">
        <f>_xlfn.IFNA(VLOOKUP(AB964,ACCESSORIES!F:K,6,FALSE),"N/A")</f>
        <v>33</v>
      </c>
      <c r="AD964" s="82" t="s">
        <v>85</v>
      </c>
      <c r="AE964" s="3" t="s">
        <v>1901</v>
      </c>
      <c r="AF964" s="82" t="s">
        <v>85</v>
      </c>
      <c r="AG964" s="105" t="s">
        <v>1950</v>
      </c>
      <c r="AH964" s="9">
        <f>_xlfn.IFNA(VLOOKUP(AG964,ACCESSORIES!F:K,6,FALSE),"N/A")</f>
        <v>1.1000000000000001</v>
      </c>
      <c r="AI964" s="105" t="s">
        <v>265</v>
      </c>
      <c r="AJ964" s="83" t="s">
        <v>85</v>
      </c>
      <c r="AK964" s="83" t="s">
        <v>85</v>
      </c>
      <c r="AL964" s="83" t="s">
        <v>85</v>
      </c>
      <c r="AM964" s="83">
        <v>15.8</v>
      </c>
      <c r="AN964" s="83">
        <v>206</v>
      </c>
      <c r="AO964" s="37">
        <v>3</v>
      </c>
      <c r="AP964" s="37">
        <v>3</v>
      </c>
      <c r="AQ964" s="37">
        <v>24.5</v>
      </c>
      <c r="AR964" s="37">
        <v>37</v>
      </c>
      <c r="AS964" s="37">
        <v>245</v>
      </c>
      <c r="AT964" s="105">
        <v>241</v>
      </c>
      <c r="AU964" s="106">
        <v>124.2</v>
      </c>
      <c r="AV964" s="55">
        <v>108.5</v>
      </c>
      <c r="AW964" s="55">
        <v>108.5</v>
      </c>
      <c r="AX964" s="55">
        <v>72</v>
      </c>
      <c r="AY964" s="3" t="s">
        <v>85</v>
      </c>
      <c r="AZ964" s="104" t="str">
        <f>_xlfn.IFNA(VLOOKUP(AY964,ACCESSORIES!F:K,6,FALSE),"N/A")</f>
        <v>N/A</v>
      </c>
      <c r="BA964" s="3" t="s">
        <v>85</v>
      </c>
      <c r="BB964" s="104" t="str">
        <f>_xlfn.IFNA(VLOOKUP(BA964,ACCESSORIES!F:K,6,FALSE),"N/A")</f>
        <v>N/A</v>
      </c>
      <c r="BC964" s="79">
        <v>46.85</v>
      </c>
      <c r="BD964" s="57">
        <v>22.1</v>
      </c>
      <c r="BE964" s="57">
        <v>22.1</v>
      </c>
      <c r="BF964" s="57">
        <v>12.2</v>
      </c>
      <c r="BG964" s="83">
        <v>20</v>
      </c>
      <c r="BH964" s="122" t="s">
        <v>3551</v>
      </c>
      <c r="BI964" s="51" t="s">
        <v>4217</v>
      </c>
      <c r="BJ964" s="83" t="s">
        <v>4233</v>
      </c>
      <c r="BK964" s="83" t="s">
        <v>5150</v>
      </c>
      <c r="BL964" s="83" t="s">
        <v>5880</v>
      </c>
      <c r="BM964" s="83" t="s">
        <v>5881</v>
      </c>
      <c r="BN964" s="83" t="s">
        <v>4951</v>
      </c>
      <c r="BO964" s="83" t="s">
        <v>4480</v>
      </c>
      <c r="BP964" s="83" t="s">
        <v>4235</v>
      </c>
      <c r="BQ964" s="83"/>
      <c r="BR964" s="83"/>
      <c r="BS964" s="83"/>
      <c r="BT964" s="351" t="s">
        <v>6429</v>
      </c>
      <c r="BU964" s="425" t="s">
        <v>6428</v>
      </c>
      <c r="BV964" s="419" t="s">
        <v>6431</v>
      </c>
      <c r="BW964" s="425" t="s">
        <v>6430</v>
      </c>
      <c r="BX964" s="96" t="str">
        <f t="shared" si="167"/>
        <v>MR605 NV, 20x10, -24mm Offset, 8x180, 124.1mm Centerbore, Machined - Clear Coat</v>
      </c>
      <c r="BY964" s="83" t="s">
        <v>4044</v>
      </c>
      <c r="BZ964" s="83" t="s">
        <v>4045</v>
      </c>
      <c r="CA964" s="83" t="str">
        <f t="shared" si="163"/>
        <v>DISCO (6XX)</v>
      </c>
    </row>
    <row r="965" spans="1:79" s="39" customFormat="1" ht="15" customHeight="1">
      <c r="A965" s="23">
        <f t="shared" si="155"/>
        <v>963</v>
      </c>
      <c r="B965" s="3" t="s">
        <v>84</v>
      </c>
      <c r="C965" s="105" t="s">
        <v>1094</v>
      </c>
      <c r="D965" s="83" t="s">
        <v>939</v>
      </c>
      <c r="E965" s="94" t="str">
        <f>CONCATENATE(LEFT(D965,5),VLOOKUP(CONCATENATE(N965,"x",O965),'PART NUMBER GUIDE'!$B$9:$C$45,2,FALSE),VLOOKUP(CONCATENATE(P965, V965), 'PART NUMBER GUIDE'!$Q$6:$R$84, 2, FALSE),VLOOKUP(Y965,'PART NUMBER GUIDE'!$J$8:$K$37,2, FALSE),IF(U965="N/A",IF(ABS(S965)&lt;10,"0"&amp;ABS(S965),ABS(S965)),CONCATENATE(LEFT(U965,1),RIGHT(U965,1))), F965, G965)</f>
        <v>MR60521088524N</v>
      </c>
      <c r="F965" s="93" t="s">
        <v>2239</v>
      </c>
      <c r="G965" s="93"/>
      <c r="H965" s="80" t="s">
        <v>972</v>
      </c>
      <c r="I965" s="356">
        <v>42736</v>
      </c>
      <c r="J965" s="87" t="s">
        <v>1265</v>
      </c>
      <c r="K965" s="400">
        <v>441.5</v>
      </c>
      <c r="L965" s="95">
        <f t="shared" si="166"/>
        <v>441.5</v>
      </c>
      <c r="M965" s="402"/>
      <c r="N965" s="83">
        <v>20</v>
      </c>
      <c r="O965" s="85">
        <v>10</v>
      </c>
      <c r="P965" s="105" t="str">
        <f t="shared" si="168"/>
        <v>8x180</v>
      </c>
      <c r="Q965" s="83">
        <v>8</v>
      </c>
      <c r="R965" s="83">
        <v>180</v>
      </c>
      <c r="S965" s="83">
        <v>-24</v>
      </c>
      <c r="T965" s="86">
        <v>4.55</v>
      </c>
      <c r="U965" s="106" t="s">
        <v>85</v>
      </c>
      <c r="V965" s="86">
        <v>124.1</v>
      </c>
      <c r="W965" s="85">
        <v>41.2</v>
      </c>
      <c r="X965" s="369">
        <v>3640</v>
      </c>
      <c r="Y965" s="91" t="s">
        <v>2309</v>
      </c>
      <c r="Z965" s="81" t="s">
        <v>3002</v>
      </c>
      <c r="AA965" s="369" t="str">
        <f t="shared" si="169"/>
        <v>20x10, 8x180, -24 OS</v>
      </c>
      <c r="AB965" s="83" t="s">
        <v>1621</v>
      </c>
      <c r="AC965" s="92">
        <f>_xlfn.IFNA(VLOOKUP(AB965,ACCESSORIES!F:K,6,FALSE),"N/A")</f>
        <v>33</v>
      </c>
      <c r="AD965" s="82" t="s">
        <v>85</v>
      </c>
      <c r="AE965" s="3" t="s">
        <v>1901</v>
      </c>
      <c r="AF965" s="82" t="s">
        <v>85</v>
      </c>
      <c r="AG965" s="105" t="s">
        <v>1950</v>
      </c>
      <c r="AH965" s="9">
        <f>_xlfn.IFNA(VLOOKUP(AG965,ACCESSORIES!F:K,6,FALSE),"N/A")</f>
        <v>1.1000000000000001</v>
      </c>
      <c r="AI965" s="105" t="s">
        <v>265</v>
      </c>
      <c r="AJ965" s="83" t="s">
        <v>85</v>
      </c>
      <c r="AK965" s="83" t="s">
        <v>85</v>
      </c>
      <c r="AL965" s="83" t="s">
        <v>85</v>
      </c>
      <c r="AM965" s="83">
        <v>15.8</v>
      </c>
      <c r="AN965" s="83">
        <v>206</v>
      </c>
      <c r="AO965" s="37">
        <v>3</v>
      </c>
      <c r="AP965" s="37">
        <v>3</v>
      </c>
      <c r="AQ965" s="37">
        <v>24.5</v>
      </c>
      <c r="AR965" s="37">
        <v>37</v>
      </c>
      <c r="AS965" s="37">
        <v>245</v>
      </c>
      <c r="AT965" s="105">
        <v>241</v>
      </c>
      <c r="AU965" s="106">
        <v>124.2</v>
      </c>
      <c r="AV965" s="55">
        <v>108.5</v>
      </c>
      <c r="AW965" s="55">
        <v>108.5</v>
      </c>
      <c r="AX965" s="55">
        <v>72</v>
      </c>
      <c r="AY965" s="3" t="s">
        <v>85</v>
      </c>
      <c r="AZ965" s="104" t="str">
        <f>_xlfn.IFNA(VLOOKUP(AY965,ACCESSORIES!F:K,6,FALSE),"N/A")</f>
        <v>N/A</v>
      </c>
      <c r="BA965" s="3" t="s">
        <v>85</v>
      </c>
      <c r="BB965" s="104" t="str">
        <f>_xlfn.IFNA(VLOOKUP(BA965,ACCESSORIES!F:K,6,FALSE),"N/A")</f>
        <v>N/A</v>
      </c>
      <c r="BC965" s="79">
        <v>46.85</v>
      </c>
      <c r="BD965" s="57">
        <v>22.1</v>
      </c>
      <c r="BE965" s="57">
        <v>22.1</v>
      </c>
      <c r="BF965" s="57">
        <v>12.2</v>
      </c>
      <c r="BG965" s="83">
        <v>20</v>
      </c>
      <c r="BH965" s="122" t="s">
        <v>3551</v>
      </c>
      <c r="BI965" s="51" t="s">
        <v>4217</v>
      </c>
      <c r="BJ965" s="83" t="s">
        <v>4233</v>
      </c>
      <c r="BK965" s="83" t="s">
        <v>5150</v>
      </c>
      <c r="BL965" s="83" t="s">
        <v>5880</v>
      </c>
      <c r="BM965" s="83" t="s">
        <v>5881</v>
      </c>
      <c r="BN965" s="83" t="s">
        <v>4951</v>
      </c>
      <c r="BO965" s="83" t="s">
        <v>4480</v>
      </c>
      <c r="BP965" s="83" t="s">
        <v>4235</v>
      </c>
      <c r="BQ965" s="83"/>
      <c r="BR965" s="83"/>
      <c r="BS965" s="83"/>
      <c r="BT965" s="351" t="s">
        <v>3947</v>
      </c>
      <c r="BU965" s="363" t="s">
        <v>3948</v>
      </c>
      <c r="BV965" s="411" t="s">
        <v>3949</v>
      </c>
      <c r="BW965" s="363" t="s">
        <v>3950</v>
      </c>
      <c r="BX965" s="96" t="str">
        <f t="shared" si="167"/>
        <v>MR605 NV, 20x10, -24mm Offset, 8x180, 124.1mm Centerbore, Matte Black</v>
      </c>
      <c r="BY965" s="83" t="s">
        <v>4044</v>
      </c>
      <c r="BZ965" s="83" t="s">
        <v>4045</v>
      </c>
      <c r="CA965" s="83" t="str">
        <f t="shared" si="163"/>
        <v>DISCO (6XX)</v>
      </c>
    </row>
    <row r="966" spans="1:79" s="39" customFormat="1" ht="15" customHeight="1">
      <c r="A966" s="23">
        <f t="shared" si="155"/>
        <v>964</v>
      </c>
      <c r="B966" s="3" t="s">
        <v>84</v>
      </c>
      <c r="C966" s="105" t="s">
        <v>1094</v>
      </c>
      <c r="D966" s="83" t="s">
        <v>939</v>
      </c>
      <c r="E966" s="94" t="str">
        <f>CONCATENATE(LEFT(D966,5),VLOOKUP(CONCATENATE(N966,"x",O966),'PART NUMBER GUIDE'!$B$9:$C$45,2,FALSE),VLOOKUP(CONCATENATE(P966, V966), 'PART NUMBER GUIDE'!$Q$6:$R$84, 2, FALSE),VLOOKUP(Y966,'PART NUMBER GUIDE'!$J$8:$K$37,2, FALSE),IF(U966="N/A",IF(ABS(S966)&lt;10,"0"&amp;ABS(S966),ABS(S966)),CONCATENATE(LEFT(U966,1),RIGHT(U966,1))), F966, G966)</f>
        <v>MR60521260952N</v>
      </c>
      <c r="F966" s="93" t="s">
        <v>2239</v>
      </c>
      <c r="G966" s="93"/>
      <c r="H966" s="80" t="s">
        <v>977</v>
      </c>
      <c r="I966" s="356">
        <v>42736</v>
      </c>
      <c r="J966" s="87" t="s">
        <v>1265</v>
      </c>
      <c r="K966" s="400">
        <v>508.5</v>
      </c>
      <c r="L966" s="95">
        <f t="shared" si="166"/>
        <v>508.5</v>
      </c>
      <c r="M966" s="402"/>
      <c r="N966" s="83">
        <v>20</v>
      </c>
      <c r="O966" s="85">
        <v>12</v>
      </c>
      <c r="P966" s="105" t="str">
        <f t="shared" si="168"/>
        <v>6x5.5</v>
      </c>
      <c r="Q966" s="83">
        <v>6</v>
      </c>
      <c r="R966" s="83">
        <v>5.5</v>
      </c>
      <c r="S966" s="83">
        <v>-52</v>
      </c>
      <c r="T966" s="86">
        <v>4.5</v>
      </c>
      <c r="U966" s="106" t="s">
        <v>85</v>
      </c>
      <c r="V966" s="86">
        <v>106.25</v>
      </c>
      <c r="W966" s="85">
        <v>44.4</v>
      </c>
      <c r="X966" s="369">
        <v>2650</v>
      </c>
      <c r="Y966" s="81" t="s">
        <v>2312</v>
      </c>
      <c r="Z966" s="80" t="s">
        <v>3003</v>
      </c>
      <c r="AA966" s="369" t="str">
        <f t="shared" si="169"/>
        <v>20x12, 6x5.5, -52 OS</v>
      </c>
      <c r="AB966" s="3" t="s">
        <v>1636</v>
      </c>
      <c r="AC966" s="92">
        <f>_xlfn.IFNA(VLOOKUP(AB966,ACCESSORIES!F:K,6,FALSE),"N/A")</f>
        <v>33</v>
      </c>
      <c r="AD966" s="89" t="s">
        <v>1809</v>
      </c>
      <c r="AE966" s="3" t="s">
        <v>1901</v>
      </c>
      <c r="AF966" s="82" t="s">
        <v>85</v>
      </c>
      <c r="AG966" s="105" t="s">
        <v>1950</v>
      </c>
      <c r="AH966" s="9">
        <f>_xlfn.IFNA(VLOOKUP(AG966,ACCESSORIES!F:K,6,FALSE),"N/A")</f>
        <v>1.1000000000000001</v>
      </c>
      <c r="AI966" s="105" t="s">
        <v>265</v>
      </c>
      <c r="AJ966" s="83" t="s">
        <v>1712</v>
      </c>
      <c r="AK966" s="41">
        <f>VLOOKUP(AJ966,ACCESSORIES!F:K,6,FALSE)</f>
        <v>2.75</v>
      </c>
      <c r="AL966" s="83">
        <v>78.099999999999994</v>
      </c>
      <c r="AM966" s="83">
        <v>15.8</v>
      </c>
      <c r="AN966" s="83">
        <v>170</v>
      </c>
      <c r="AO966" s="37">
        <v>4</v>
      </c>
      <c r="AP966" s="37">
        <v>13</v>
      </c>
      <c r="AQ966" s="37">
        <v>24</v>
      </c>
      <c r="AR966" s="37">
        <v>37</v>
      </c>
      <c r="AS966" s="37">
        <v>246</v>
      </c>
      <c r="AT966" s="105">
        <v>241</v>
      </c>
      <c r="AU966" s="106">
        <v>106.25</v>
      </c>
      <c r="AV966" s="55">
        <v>40</v>
      </c>
      <c r="AW966" s="55">
        <v>40</v>
      </c>
      <c r="AX966" s="55">
        <v>125</v>
      </c>
      <c r="AY966" s="3" t="s">
        <v>85</v>
      </c>
      <c r="AZ966" s="104" t="str">
        <f>_xlfn.IFNA(VLOOKUP(AY966,ACCESSORIES!F:K,6,FALSE),"N/A")</f>
        <v>N/A</v>
      </c>
      <c r="BA966" s="3" t="s">
        <v>85</v>
      </c>
      <c r="BB966" s="104" t="str">
        <f>_xlfn.IFNA(VLOOKUP(BA966,ACCESSORIES!F:K,6,FALSE),"N/A")</f>
        <v>N/A</v>
      </c>
      <c r="BC966" s="79">
        <v>47.9</v>
      </c>
      <c r="BD966" s="57">
        <v>22</v>
      </c>
      <c r="BE966" s="57">
        <v>22</v>
      </c>
      <c r="BF966" s="57">
        <v>13.7</v>
      </c>
      <c r="BG966" s="83">
        <v>16</v>
      </c>
      <c r="BH966" s="122" t="s">
        <v>3551</v>
      </c>
      <c r="BI966" s="51" t="s">
        <v>4217</v>
      </c>
      <c r="BJ966" s="83" t="s">
        <v>4233</v>
      </c>
      <c r="BK966" s="83" t="s">
        <v>5150</v>
      </c>
      <c r="BL966" s="83" t="s">
        <v>5880</v>
      </c>
      <c r="BM966" s="83" t="s">
        <v>5881</v>
      </c>
      <c r="BN966" s="83" t="s">
        <v>4951</v>
      </c>
      <c r="BO966" s="83" t="s">
        <v>4480</v>
      </c>
      <c r="BP966" s="83" t="s">
        <v>4235</v>
      </c>
      <c r="BQ966" s="83"/>
      <c r="BR966" s="83"/>
      <c r="BS966" s="83"/>
      <c r="BT966" s="351" t="s">
        <v>3955</v>
      </c>
      <c r="BU966" s="363" t="s">
        <v>3956</v>
      </c>
      <c r="BV966" s="411" t="s">
        <v>3957</v>
      </c>
      <c r="BW966" s="363" t="s">
        <v>3958</v>
      </c>
      <c r="BX966" s="96" t="str">
        <f t="shared" si="167"/>
        <v>MR605 NV, 20x12, -52mm Offset, 6x5.5, 106.25mm Centerbore, Method Bronze</v>
      </c>
      <c r="BY966" s="83" t="s">
        <v>4044</v>
      </c>
      <c r="BZ966" s="83" t="s">
        <v>4045</v>
      </c>
      <c r="CA966" s="83" t="str">
        <f t="shared" si="163"/>
        <v>DISCO (6XX)</v>
      </c>
    </row>
    <row r="967" spans="1:79" s="39" customFormat="1" ht="15" customHeight="1">
      <c r="A967" s="23">
        <f t="shared" si="155"/>
        <v>965</v>
      </c>
      <c r="B967" s="3" t="s">
        <v>84</v>
      </c>
      <c r="C967" s="105" t="s">
        <v>1094</v>
      </c>
      <c r="D967" s="83" t="s">
        <v>939</v>
      </c>
      <c r="E967" s="94" t="str">
        <f>CONCATENATE(LEFT(D967,5),VLOOKUP(CONCATENATE(N967,"x",O967),'PART NUMBER GUIDE'!$B$9:$C$45,2,FALSE),VLOOKUP(CONCATENATE(P967, V967), 'PART NUMBER GUIDE'!$Q$6:$R$84, 2, FALSE),VLOOKUP(Y967,'PART NUMBER GUIDE'!$J$8:$K$37,2, FALSE),IF(U967="N/A",IF(ABS(S967)&lt;10,"0"&amp;ABS(S967),ABS(S967)),CONCATENATE(LEFT(U967,1),RIGHT(U967,1))), F967, G967)</f>
        <v>MR60521260552N</v>
      </c>
      <c r="F967" s="93" t="s">
        <v>2239</v>
      </c>
      <c r="G967" s="93"/>
      <c r="H967" s="80" t="s">
        <v>976</v>
      </c>
      <c r="I967" s="356">
        <v>42736</v>
      </c>
      <c r="J967" s="87" t="s">
        <v>1265</v>
      </c>
      <c r="K967" s="400">
        <v>481.5</v>
      </c>
      <c r="L967" s="95">
        <f t="shared" si="166"/>
        <v>481.5</v>
      </c>
      <c r="M967" s="402"/>
      <c r="N967" s="83">
        <v>20</v>
      </c>
      <c r="O967" s="85">
        <v>12</v>
      </c>
      <c r="P967" s="105" t="str">
        <f t="shared" si="168"/>
        <v>6x5.5</v>
      </c>
      <c r="Q967" s="83">
        <v>6</v>
      </c>
      <c r="R967" s="83">
        <v>5.5</v>
      </c>
      <c r="S967" s="83">
        <v>-52</v>
      </c>
      <c r="T967" s="86">
        <v>4.5</v>
      </c>
      <c r="U967" s="106" t="s">
        <v>85</v>
      </c>
      <c r="V967" s="86">
        <v>106.25</v>
      </c>
      <c r="W967" s="85">
        <v>44.86</v>
      </c>
      <c r="X967" s="369">
        <v>2650</v>
      </c>
      <c r="Y967" s="91" t="s">
        <v>2309</v>
      </c>
      <c r="Z967" s="81" t="s">
        <v>3002</v>
      </c>
      <c r="AA967" s="369" t="str">
        <f t="shared" si="169"/>
        <v>20x12, 6x5.5, -52 OS</v>
      </c>
      <c r="AB967" s="3" t="s">
        <v>1636</v>
      </c>
      <c r="AC967" s="92">
        <f>_xlfn.IFNA(VLOOKUP(AB967,ACCESSORIES!F:K,6,FALSE),"N/A")</f>
        <v>33</v>
      </c>
      <c r="AD967" s="89" t="s">
        <v>1809</v>
      </c>
      <c r="AE967" s="3" t="s">
        <v>1901</v>
      </c>
      <c r="AF967" s="82" t="s">
        <v>85</v>
      </c>
      <c r="AG967" s="105" t="s">
        <v>1950</v>
      </c>
      <c r="AH967" s="9">
        <f>_xlfn.IFNA(VLOOKUP(AG967,ACCESSORIES!F:K,6,FALSE),"N/A")</f>
        <v>1.1000000000000001</v>
      </c>
      <c r="AI967" s="105" t="s">
        <v>265</v>
      </c>
      <c r="AJ967" s="83" t="s">
        <v>1712</v>
      </c>
      <c r="AK967" s="41">
        <f>VLOOKUP(AJ967,ACCESSORIES!F:K,6,FALSE)</f>
        <v>2.75</v>
      </c>
      <c r="AL967" s="83">
        <v>78.099999999999994</v>
      </c>
      <c r="AM967" s="83">
        <v>15.8</v>
      </c>
      <c r="AN967" s="83">
        <v>170</v>
      </c>
      <c r="AO967" s="37">
        <v>4</v>
      </c>
      <c r="AP967" s="37">
        <v>13</v>
      </c>
      <c r="AQ967" s="37">
        <v>24</v>
      </c>
      <c r="AR967" s="37">
        <v>37</v>
      </c>
      <c r="AS967" s="37">
        <v>246</v>
      </c>
      <c r="AT967" s="105">
        <v>241</v>
      </c>
      <c r="AU967" s="106">
        <v>106.25</v>
      </c>
      <c r="AV967" s="55">
        <v>40</v>
      </c>
      <c r="AW967" s="55">
        <v>40</v>
      </c>
      <c r="AX967" s="55">
        <v>125</v>
      </c>
      <c r="AY967" s="3" t="s">
        <v>85</v>
      </c>
      <c r="AZ967" s="104" t="str">
        <f>_xlfn.IFNA(VLOOKUP(AY967,ACCESSORIES!F:K,6,FALSE),"N/A")</f>
        <v>N/A</v>
      </c>
      <c r="BA967" s="3" t="s">
        <v>85</v>
      </c>
      <c r="BB967" s="104" t="str">
        <f>_xlfn.IFNA(VLOOKUP(BA967,ACCESSORIES!F:K,6,FALSE),"N/A")</f>
        <v>N/A</v>
      </c>
      <c r="BC967" s="79">
        <v>50.84</v>
      </c>
      <c r="BD967" s="57">
        <v>22</v>
      </c>
      <c r="BE967" s="57">
        <v>22</v>
      </c>
      <c r="BF967" s="57">
        <v>13.7</v>
      </c>
      <c r="BG967" s="83">
        <v>16</v>
      </c>
      <c r="BH967" s="122" t="s">
        <v>3551</v>
      </c>
      <c r="BI967" s="51" t="s">
        <v>4217</v>
      </c>
      <c r="BJ967" s="83" t="s">
        <v>4233</v>
      </c>
      <c r="BK967" s="83" t="s">
        <v>5150</v>
      </c>
      <c r="BL967" s="83" t="s">
        <v>5880</v>
      </c>
      <c r="BM967" s="83" t="s">
        <v>5881</v>
      </c>
      <c r="BN967" s="83" t="s">
        <v>4951</v>
      </c>
      <c r="BO967" s="83" t="s">
        <v>4480</v>
      </c>
      <c r="BP967" s="83" t="s">
        <v>4235</v>
      </c>
      <c r="BQ967" s="83"/>
      <c r="BR967" s="83"/>
      <c r="BS967" s="83"/>
      <c r="BT967" s="351" t="s">
        <v>3943</v>
      </c>
      <c r="BU967" s="363" t="s">
        <v>3944</v>
      </c>
      <c r="BV967" s="411" t="s">
        <v>3945</v>
      </c>
      <c r="BW967" s="363" t="s">
        <v>3946</v>
      </c>
      <c r="BX967" s="96" t="str">
        <f t="shared" si="167"/>
        <v>MR605 NV, 20x12, -52mm Offset, 6x5.5, 106.25mm Centerbore, Matte Black</v>
      </c>
      <c r="BY967" s="83" t="s">
        <v>4044</v>
      </c>
      <c r="BZ967" s="83" t="s">
        <v>4045</v>
      </c>
      <c r="CA967" s="83" t="str">
        <f t="shared" si="163"/>
        <v>DISCO (6XX)</v>
      </c>
    </row>
    <row r="968" spans="1:79" s="39" customFormat="1" ht="15" customHeight="1">
      <c r="A968" s="23">
        <f t="shared" si="155"/>
        <v>966</v>
      </c>
      <c r="B968" s="3" t="s">
        <v>84</v>
      </c>
      <c r="C968" s="105" t="s">
        <v>1094</v>
      </c>
      <c r="D968" s="83" t="s">
        <v>939</v>
      </c>
      <c r="E968" s="94" t="str">
        <f>CONCATENATE(LEFT(D968,5),VLOOKUP(CONCATENATE(N968,"x",O968),'PART NUMBER GUIDE'!$B$9:$C$45,2,FALSE),VLOOKUP(CONCATENATE(P968, V968), 'PART NUMBER GUIDE'!$Q$6:$R$84, 2, FALSE),VLOOKUP(Y968,'PART NUMBER GUIDE'!$J$8:$K$37,2, FALSE),IF(U968="N/A",IF(ABS(S968)&lt;10,"0"&amp;ABS(S968),ABS(S968)),CONCATENATE(LEFT(U968,1),RIGHT(U968,1))), F968, G968)</f>
        <v>MR60521280952N</v>
      </c>
      <c r="F968" s="93" t="s">
        <v>2239</v>
      </c>
      <c r="G968" s="93"/>
      <c r="H968" s="80" t="s">
        <v>979</v>
      </c>
      <c r="I968" s="356">
        <v>42736</v>
      </c>
      <c r="J968" s="87" t="s">
        <v>1265</v>
      </c>
      <c r="K968" s="400">
        <v>508.5</v>
      </c>
      <c r="L968" s="95">
        <f t="shared" si="166"/>
        <v>508.5</v>
      </c>
      <c r="M968" s="402"/>
      <c r="N968" s="83">
        <v>20</v>
      </c>
      <c r="O968" s="85">
        <v>12</v>
      </c>
      <c r="P968" s="105" t="str">
        <f t="shared" si="168"/>
        <v>8x6.5</v>
      </c>
      <c r="Q968" s="83">
        <v>8</v>
      </c>
      <c r="R968" s="83">
        <v>6.5</v>
      </c>
      <c r="S968" s="83">
        <v>-52</v>
      </c>
      <c r="T968" s="86">
        <v>4.5</v>
      </c>
      <c r="U968" s="106" t="s">
        <v>85</v>
      </c>
      <c r="V968" s="86">
        <v>121.3</v>
      </c>
      <c r="W968" s="85">
        <v>44.4</v>
      </c>
      <c r="X968" s="369">
        <v>3640</v>
      </c>
      <c r="Y968" s="81" t="s">
        <v>2312</v>
      </c>
      <c r="Z968" s="80" t="s">
        <v>3003</v>
      </c>
      <c r="AA968" s="369" t="str">
        <f t="shared" si="169"/>
        <v>20x12, 8x6.5, -52 OS</v>
      </c>
      <c r="AB968" s="83" t="s">
        <v>1621</v>
      </c>
      <c r="AC968" s="92">
        <f>_xlfn.IFNA(VLOOKUP(AB968,ACCESSORIES!F:K,6,FALSE),"N/A")</f>
        <v>33</v>
      </c>
      <c r="AD968" s="82" t="s">
        <v>85</v>
      </c>
      <c r="AE968" s="3" t="s">
        <v>1901</v>
      </c>
      <c r="AF968" s="82" t="s">
        <v>85</v>
      </c>
      <c r="AG968" s="105" t="s">
        <v>1950</v>
      </c>
      <c r="AH968" s="9">
        <f>_xlfn.IFNA(VLOOKUP(AG968,ACCESSORIES!F:K,6,FALSE),"N/A")</f>
        <v>1.1000000000000001</v>
      </c>
      <c r="AI968" s="105" t="s">
        <v>265</v>
      </c>
      <c r="AJ968" s="83" t="s">
        <v>1677</v>
      </c>
      <c r="AK968" s="41">
        <f>VLOOKUP(AJ968,ACCESSORIES!F:K,6,FALSE)</f>
        <v>3.3000000000000003</v>
      </c>
      <c r="AL968" s="83">
        <v>116.7</v>
      </c>
      <c r="AM968" s="83">
        <v>15.8</v>
      </c>
      <c r="AN968" s="83">
        <v>170</v>
      </c>
      <c r="AO968" s="37">
        <v>3</v>
      </c>
      <c r="AP968" s="37">
        <v>3</v>
      </c>
      <c r="AQ968" s="37">
        <v>23</v>
      </c>
      <c r="AR968" s="37">
        <v>37</v>
      </c>
      <c r="AS968" s="37">
        <v>246</v>
      </c>
      <c r="AT968" s="105">
        <v>241</v>
      </c>
      <c r="AU968" s="86">
        <v>124</v>
      </c>
      <c r="AV968" s="55">
        <v>108.5</v>
      </c>
      <c r="AW968" s="55">
        <v>108.5</v>
      </c>
      <c r="AX968" s="55">
        <v>125</v>
      </c>
      <c r="AY968" s="3" t="s">
        <v>85</v>
      </c>
      <c r="AZ968" s="104" t="str">
        <f>_xlfn.IFNA(VLOOKUP(AY968,ACCESSORIES!F:K,6,FALSE),"N/A")</f>
        <v>N/A</v>
      </c>
      <c r="BA968" s="3" t="s">
        <v>85</v>
      </c>
      <c r="BB968" s="104" t="str">
        <f>_xlfn.IFNA(VLOOKUP(BA968,ACCESSORIES!F:K,6,FALSE),"N/A")</f>
        <v>N/A</v>
      </c>
      <c r="BC968" s="79">
        <v>47.9</v>
      </c>
      <c r="BD968" s="57">
        <v>22</v>
      </c>
      <c r="BE968" s="57">
        <v>22</v>
      </c>
      <c r="BF968" s="57">
        <v>13.7</v>
      </c>
      <c r="BG968" s="83">
        <v>16</v>
      </c>
      <c r="BH968" s="122" t="s">
        <v>3551</v>
      </c>
      <c r="BI968" s="51" t="s">
        <v>4217</v>
      </c>
      <c r="BJ968" s="83" t="s">
        <v>4233</v>
      </c>
      <c r="BK968" s="83" t="s">
        <v>5150</v>
      </c>
      <c r="BL968" s="83" t="s">
        <v>5880</v>
      </c>
      <c r="BM968" s="83" t="s">
        <v>5881</v>
      </c>
      <c r="BN968" s="83" t="s">
        <v>4951</v>
      </c>
      <c r="BO968" s="83" t="s">
        <v>4480</v>
      </c>
      <c r="BP968" s="83" t="s">
        <v>4235</v>
      </c>
      <c r="BQ968" s="83"/>
      <c r="BR968" s="83"/>
      <c r="BS968" s="83"/>
      <c r="BT968" s="351" t="s">
        <v>3959</v>
      </c>
      <c r="BU968" s="363" t="s">
        <v>3960</v>
      </c>
      <c r="BV968" s="419" t="s">
        <v>3961</v>
      </c>
      <c r="BW968" s="363" t="s">
        <v>3962</v>
      </c>
      <c r="BX968" s="96" t="str">
        <f t="shared" si="167"/>
        <v>MR605 NV, 20x12, -52mm Offset, 8x6.5, 121.3mm Centerbore, Method Bronze</v>
      </c>
      <c r="BY968" s="83" t="s">
        <v>4044</v>
      </c>
      <c r="BZ968" s="83" t="s">
        <v>4045</v>
      </c>
      <c r="CA968" s="83" t="str">
        <f t="shared" si="163"/>
        <v>DISCO (6XX)</v>
      </c>
    </row>
    <row r="969" spans="1:79" s="39" customFormat="1" ht="15" customHeight="1">
      <c r="A969" s="23">
        <f t="shared" si="155"/>
        <v>967</v>
      </c>
      <c r="B969" s="3" t="s">
        <v>84</v>
      </c>
      <c r="C969" s="105" t="s">
        <v>1094</v>
      </c>
      <c r="D969" s="83" t="s">
        <v>939</v>
      </c>
      <c r="E969" s="94" t="str">
        <f>CONCATENATE(LEFT(D969,5),VLOOKUP(CONCATENATE(N969,"x",O969),'PART NUMBER GUIDE'!$B$9:$C$45,2,FALSE),VLOOKUP(CONCATENATE(P969, V969), 'PART NUMBER GUIDE'!$Q$6:$R$84, 2, FALSE),VLOOKUP(Y969,'PART NUMBER GUIDE'!$J$8:$K$37,2, FALSE),IF(U969="N/A",IF(ABS(S969)&lt;10,"0"&amp;ABS(S969),ABS(S969)),CONCATENATE(LEFT(U969,1),RIGHT(U969,1))), F969, G969)</f>
        <v>MR60521280552N</v>
      </c>
      <c r="F969" s="93" t="s">
        <v>2239</v>
      </c>
      <c r="G969" s="93"/>
      <c r="H969" s="80" t="s">
        <v>978</v>
      </c>
      <c r="I969" s="356">
        <v>42736</v>
      </c>
      <c r="J969" s="87" t="s">
        <v>1265</v>
      </c>
      <c r="K969" s="400">
        <v>481.5</v>
      </c>
      <c r="L969" s="95">
        <f t="shared" si="166"/>
        <v>481.5</v>
      </c>
      <c r="M969" s="402"/>
      <c r="N969" s="83">
        <v>20</v>
      </c>
      <c r="O969" s="85">
        <v>12</v>
      </c>
      <c r="P969" s="105" t="str">
        <f t="shared" si="168"/>
        <v>8x6.5</v>
      </c>
      <c r="Q969" s="83">
        <v>8</v>
      </c>
      <c r="R969" s="83">
        <v>6.5</v>
      </c>
      <c r="S969" s="83">
        <v>-52</v>
      </c>
      <c r="T969" s="86">
        <v>4.5</v>
      </c>
      <c r="U969" s="106" t="s">
        <v>85</v>
      </c>
      <c r="V969" s="86">
        <v>121.3</v>
      </c>
      <c r="W969" s="85">
        <v>45.28</v>
      </c>
      <c r="X969" s="369">
        <v>3640</v>
      </c>
      <c r="Y969" s="91" t="s">
        <v>2309</v>
      </c>
      <c r="Z969" s="81" t="s">
        <v>3002</v>
      </c>
      <c r="AA969" s="369" t="str">
        <f t="shared" si="169"/>
        <v>20x12, 8x6.5, -52 OS</v>
      </c>
      <c r="AB969" s="83" t="s">
        <v>1621</v>
      </c>
      <c r="AC969" s="92">
        <f>_xlfn.IFNA(VLOOKUP(AB969,ACCESSORIES!F:K,6,FALSE),"N/A")</f>
        <v>33</v>
      </c>
      <c r="AD969" s="82" t="s">
        <v>85</v>
      </c>
      <c r="AE969" s="3" t="s">
        <v>1901</v>
      </c>
      <c r="AF969" s="82" t="s">
        <v>85</v>
      </c>
      <c r="AG969" s="105" t="s">
        <v>1950</v>
      </c>
      <c r="AH969" s="9">
        <f>_xlfn.IFNA(VLOOKUP(AG969,ACCESSORIES!F:K,6,FALSE),"N/A")</f>
        <v>1.1000000000000001</v>
      </c>
      <c r="AI969" s="105" t="s">
        <v>265</v>
      </c>
      <c r="AJ969" s="83" t="s">
        <v>1677</v>
      </c>
      <c r="AK969" s="41">
        <f>VLOOKUP(AJ969,ACCESSORIES!F:K,6,FALSE)</f>
        <v>3.3000000000000003</v>
      </c>
      <c r="AL969" s="83">
        <v>116.7</v>
      </c>
      <c r="AM969" s="83">
        <v>15.8</v>
      </c>
      <c r="AN969" s="83">
        <v>170</v>
      </c>
      <c r="AO969" s="37">
        <v>3</v>
      </c>
      <c r="AP969" s="37">
        <v>3</v>
      </c>
      <c r="AQ969" s="37">
        <v>23</v>
      </c>
      <c r="AR969" s="37">
        <v>37</v>
      </c>
      <c r="AS969" s="37">
        <v>246</v>
      </c>
      <c r="AT969" s="105">
        <v>241</v>
      </c>
      <c r="AU969" s="86">
        <v>124</v>
      </c>
      <c r="AV969" s="55">
        <v>108.5</v>
      </c>
      <c r="AW969" s="55">
        <v>108.5</v>
      </c>
      <c r="AX969" s="55">
        <v>125</v>
      </c>
      <c r="AY969" s="3" t="s">
        <v>85</v>
      </c>
      <c r="AZ969" s="104" t="str">
        <f>_xlfn.IFNA(VLOOKUP(AY969,ACCESSORIES!F:K,6,FALSE),"N/A")</f>
        <v>N/A</v>
      </c>
      <c r="BA969" s="3" t="s">
        <v>85</v>
      </c>
      <c r="BB969" s="104" t="str">
        <f>_xlfn.IFNA(VLOOKUP(BA969,ACCESSORIES!F:K,6,FALSE),"N/A")</f>
        <v>N/A</v>
      </c>
      <c r="BC969" s="79">
        <v>51.41</v>
      </c>
      <c r="BD969" s="57">
        <v>22</v>
      </c>
      <c r="BE969" s="57">
        <v>22</v>
      </c>
      <c r="BF969" s="57">
        <v>13.7</v>
      </c>
      <c r="BG969" s="83">
        <v>16</v>
      </c>
      <c r="BH969" s="122" t="s">
        <v>3551</v>
      </c>
      <c r="BI969" s="51" t="s">
        <v>4217</v>
      </c>
      <c r="BJ969" s="83" t="s">
        <v>4233</v>
      </c>
      <c r="BK969" s="83" t="s">
        <v>5150</v>
      </c>
      <c r="BL969" s="83" t="s">
        <v>5880</v>
      </c>
      <c r="BM969" s="83" t="s">
        <v>5881</v>
      </c>
      <c r="BN969" s="83" t="s">
        <v>4951</v>
      </c>
      <c r="BO969" s="83" t="s">
        <v>4480</v>
      </c>
      <c r="BP969" s="83" t="s">
        <v>4235</v>
      </c>
      <c r="BQ969" s="83"/>
      <c r="BR969" s="83"/>
      <c r="BS969" s="83"/>
      <c r="BT969" s="351" t="s">
        <v>3947</v>
      </c>
      <c r="BU969" s="363" t="s">
        <v>3948</v>
      </c>
      <c r="BV969" s="411" t="s">
        <v>3949</v>
      </c>
      <c r="BW969" s="363" t="s">
        <v>3950</v>
      </c>
      <c r="BX969" s="96" t="str">
        <f t="shared" si="167"/>
        <v>MR605 NV, 20x12, -52mm Offset, 8x6.5, 121.3mm Centerbore, Matte Black</v>
      </c>
      <c r="BY969" s="83" t="s">
        <v>4044</v>
      </c>
      <c r="BZ969" s="83" t="s">
        <v>4045</v>
      </c>
      <c r="CA969" s="83" t="str">
        <f t="shared" si="163"/>
        <v>DISCO (6XX)</v>
      </c>
    </row>
    <row r="970" spans="1:79" s="39" customFormat="1" ht="15" customHeight="1">
      <c r="A970" s="23">
        <f t="shared" si="155"/>
        <v>968</v>
      </c>
      <c r="B970" s="3" t="s">
        <v>84</v>
      </c>
      <c r="C970" s="105" t="s">
        <v>1094</v>
      </c>
      <c r="D970" s="83" t="s">
        <v>939</v>
      </c>
      <c r="E970" s="94" t="str">
        <f>CONCATENATE(LEFT(D970,5),VLOOKUP(CONCATENATE(N970,"x",O970),'PART NUMBER GUIDE'!$B$9:$C$45,2,FALSE),VLOOKUP(CONCATENATE(P970, V970), 'PART NUMBER GUIDE'!$Q$6:$R$84, 2, FALSE),VLOOKUP(Y970,'PART NUMBER GUIDE'!$J$8:$K$37,2, FALSE),IF(U970="N/A",IF(ABS(S970)&lt;10,"0"&amp;ABS(S970),ABS(S970)),CONCATENATE(LEFT(U970,1),RIGHT(U970,1))), F970, G970)</f>
        <v>MR60521287952N</v>
      </c>
      <c r="F970" s="93" t="s">
        <v>2239</v>
      </c>
      <c r="G970" s="93"/>
      <c r="H970" s="80" t="s">
        <v>981</v>
      </c>
      <c r="I970" s="356">
        <v>42736</v>
      </c>
      <c r="J970" s="87" t="s">
        <v>1265</v>
      </c>
      <c r="K970" s="400">
        <v>508.5</v>
      </c>
      <c r="L970" s="95">
        <f t="shared" si="166"/>
        <v>508.5</v>
      </c>
      <c r="M970" s="402"/>
      <c r="N970" s="83">
        <v>20</v>
      </c>
      <c r="O970" s="85">
        <v>12</v>
      </c>
      <c r="P970" s="105" t="str">
        <f t="shared" si="168"/>
        <v>8x170</v>
      </c>
      <c r="Q970" s="83">
        <v>8</v>
      </c>
      <c r="R970" s="83">
        <v>170</v>
      </c>
      <c r="S970" s="83">
        <v>-52</v>
      </c>
      <c r="T970" s="86">
        <v>4.5</v>
      </c>
      <c r="U970" s="106" t="s">
        <v>85</v>
      </c>
      <c r="V970" s="86">
        <v>124.9</v>
      </c>
      <c r="W970" s="85">
        <v>44.75</v>
      </c>
      <c r="X970" s="369">
        <v>3640</v>
      </c>
      <c r="Y970" s="81" t="s">
        <v>2312</v>
      </c>
      <c r="Z970" s="80" t="s">
        <v>3003</v>
      </c>
      <c r="AA970" s="369" t="str">
        <f t="shared" si="169"/>
        <v>20x12, 8x170, -52 OS</v>
      </c>
      <c r="AB970" s="83" t="s">
        <v>1621</v>
      </c>
      <c r="AC970" s="92">
        <f>_xlfn.IFNA(VLOOKUP(AB970,ACCESSORIES!F:K,6,FALSE),"N/A")</f>
        <v>33</v>
      </c>
      <c r="AD970" s="82" t="s">
        <v>85</v>
      </c>
      <c r="AE970" s="3" t="s">
        <v>1901</v>
      </c>
      <c r="AF970" s="82" t="s">
        <v>85</v>
      </c>
      <c r="AG970" s="105" t="s">
        <v>1950</v>
      </c>
      <c r="AH970" s="9">
        <f>_xlfn.IFNA(VLOOKUP(AG970,ACCESSORIES!F:K,6,FALSE),"N/A")</f>
        <v>1.1000000000000001</v>
      </c>
      <c r="AI970" s="105" t="s">
        <v>265</v>
      </c>
      <c r="AJ970" s="83" t="s">
        <v>85</v>
      </c>
      <c r="AK970" s="3" t="s">
        <v>85</v>
      </c>
      <c r="AL970" s="83" t="s">
        <v>85</v>
      </c>
      <c r="AM970" s="83">
        <v>15.8</v>
      </c>
      <c r="AN970" s="83">
        <v>200</v>
      </c>
      <c r="AO970" s="37">
        <v>3</v>
      </c>
      <c r="AP970" s="37">
        <v>3</v>
      </c>
      <c r="AQ970" s="37">
        <v>23</v>
      </c>
      <c r="AR970" s="37">
        <v>37</v>
      </c>
      <c r="AS970" s="37">
        <v>246</v>
      </c>
      <c r="AT970" s="105">
        <v>241</v>
      </c>
      <c r="AU970" s="86">
        <v>124</v>
      </c>
      <c r="AV970" s="55">
        <v>108.5</v>
      </c>
      <c r="AW970" s="55">
        <v>108.5</v>
      </c>
      <c r="AX970" s="55">
        <v>125</v>
      </c>
      <c r="AY970" s="3" t="s">
        <v>85</v>
      </c>
      <c r="AZ970" s="104" t="str">
        <f>_xlfn.IFNA(VLOOKUP(AY970,ACCESSORIES!F:K,6,FALSE),"N/A")</f>
        <v>N/A</v>
      </c>
      <c r="BA970" s="3" t="s">
        <v>85</v>
      </c>
      <c r="BB970" s="104" t="str">
        <f>_xlfn.IFNA(VLOOKUP(BA970,ACCESSORIES!F:K,6,FALSE),"N/A")</f>
        <v>N/A</v>
      </c>
      <c r="BC970" s="79">
        <v>50.55</v>
      </c>
      <c r="BD970" s="57">
        <v>22</v>
      </c>
      <c r="BE970" s="57">
        <v>22</v>
      </c>
      <c r="BF970" s="57">
        <v>13.7</v>
      </c>
      <c r="BG970" s="83">
        <v>16</v>
      </c>
      <c r="BH970" s="122" t="s">
        <v>3551</v>
      </c>
      <c r="BI970" s="51" t="s">
        <v>4217</v>
      </c>
      <c r="BJ970" s="83" t="s">
        <v>4233</v>
      </c>
      <c r="BK970" s="83" t="s">
        <v>5150</v>
      </c>
      <c r="BL970" s="83" t="s">
        <v>5880</v>
      </c>
      <c r="BM970" s="83" t="s">
        <v>5881</v>
      </c>
      <c r="BN970" s="83" t="s">
        <v>4951</v>
      </c>
      <c r="BO970" s="83" t="s">
        <v>4480</v>
      </c>
      <c r="BP970" s="83" t="s">
        <v>4235</v>
      </c>
      <c r="BQ970" s="83"/>
      <c r="BR970" s="83"/>
      <c r="BS970" s="83"/>
      <c r="BT970" s="351" t="s">
        <v>3959</v>
      </c>
      <c r="BU970" s="363" t="s">
        <v>3960</v>
      </c>
      <c r="BV970" s="419" t="s">
        <v>3961</v>
      </c>
      <c r="BW970" s="363" t="s">
        <v>3962</v>
      </c>
      <c r="BX970" s="96" t="str">
        <f t="shared" si="167"/>
        <v>MR605 NV, 20x12, -52mm Offset, 8x170, 124.9mm Centerbore, Method Bronze</v>
      </c>
      <c r="BY970" s="83" t="s">
        <v>4044</v>
      </c>
      <c r="BZ970" s="83" t="s">
        <v>4045</v>
      </c>
      <c r="CA970" s="83" t="str">
        <f t="shared" si="163"/>
        <v>DISCO (6XX)</v>
      </c>
    </row>
    <row r="971" spans="1:79" s="39" customFormat="1" ht="15" customHeight="1">
      <c r="A971" s="23">
        <f t="shared" si="155"/>
        <v>969</v>
      </c>
      <c r="B971" s="3" t="s">
        <v>84</v>
      </c>
      <c r="C971" s="105" t="s">
        <v>1094</v>
      </c>
      <c r="D971" s="83" t="s">
        <v>939</v>
      </c>
      <c r="E971" s="94" t="str">
        <f>CONCATENATE(LEFT(D971,5),VLOOKUP(CONCATENATE(N971,"x",O971),'PART NUMBER GUIDE'!$B$9:$C$45,2,FALSE),VLOOKUP(CONCATENATE(P971, V971), 'PART NUMBER GUIDE'!$Q$6:$R$84, 2, FALSE),VLOOKUP(Y971,'PART NUMBER GUIDE'!$J$8:$K$37,2, FALSE),IF(U971="N/A",IF(ABS(S971)&lt;10,"0"&amp;ABS(S971),ABS(S971)),CONCATENATE(LEFT(U971,1),RIGHT(U971,1))), F971, G971)</f>
        <v>MR60521287552N</v>
      </c>
      <c r="F971" s="93" t="s">
        <v>2239</v>
      </c>
      <c r="G971" s="93"/>
      <c r="H971" s="80" t="s">
        <v>980</v>
      </c>
      <c r="I971" s="356">
        <v>42736</v>
      </c>
      <c r="J971" s="87" t="s">
        <v>1265</v>
      </c>
      <c r="K971" s="400">
        <v>481.5</v>
      </c>
      <c r="L971" s="95">
        <f t="shared" si="166"/>
        <v>481.5</v>
      </c>
      <c r="M971" s="402"/>
      <c r="N971" s="83">
        <v>20</v>
      </c>
      <c r="O971" s="85">
        <v>12</v>
      </c>
      <c r="P971" s="105" t="str">
        <f t="shared" si="168"/>
        <v>8x170</v>
      </c>
      <c r="Q971" s="83">
        <v>8</v>
      </c>
      <c r="R971" s="83">
        <v>170</v>
      </c>
      <c r="S971" s="83">
        <v>-52</v>
      </c>
      <c r="T971" s="86">
        <v>4.5</v>
      </c>
      <c r="U971" s="106" t="s">
        <v>85</v>
      </c>
      <c r="V971" s="86">
        <v>124.9</v>
      </c>
      <c r="W971" s="85">
        <v>45.53</v>
      </c>
      <c r="X971" s="369">
        <v>3640</v>
      </c>
      <c r="Y971" s="91" t="s">
        <v>2309</v>
      </c>
      <c r="Z971" s="81" t="s">
        <v>3002</v>
      </c>
      <c r="AA971" s="369" t="str">
        <f t="shared" si="169"/>
        <v>20x12, 8x170, -52 OS</v>
      </c>
      <c r="AB971" s="83" t="s">
        <v>1621</v>
      </c>
      <c r="AC971" s="92">
        <f>_xlfn.IFNA(VLOOKUP(AB971,ACCESSORIES!F:K,6,FALSE),"N/A")</f>
        <v>33</v>
      </c>
      <c r="AD971" s="82" t="s">
        <v>85</v>
      </c>
      <c r="AE971" s="3" t="s">
        <v>1901</v>
      </c>
      <c r="AF971" s="82" t="s">
        <v>85</v>
      </c>
      <c r="AG971" s="105" t="s">
        <v>1950</v>
      </c>
      <c r="AH971" s="9">
        <f>_xlfn.IFNA(VLOOKUP(AG971,ACCESSORIES!F:K,6,FALSE),"N/A")</f>
        <v>1.1000000000000001</v>
      </c>
      <c r="AI971" s="105" t="s">
        <v>265</v>
      </c>
      <c r="AJ971" s="83" t="s">
        <v>85</v>
      </c>
      <c r="AK971" s="3" t="s">
        <v>85</v>
      </c>
      <c r="AL971" s="83" t="s">
        <v>85</v>
      </c>
      <c r="AM971" s="83">
        <v>15.8</v>
      </c>
      <c r="AN971" s="83">
        <v>200</v>
      </c>
      <c r="AO971" s="37">
        <v>3</v>
      </c>
      <c r="AP971" s="37">
        <v>3</v>
      </c>
      <c r="AQ971" s="37">
        <v>23</v>
      </c>
      <c r="AR971" s="37">
        <v>37</v>
      </c>
      <c r="AS971" s="37">
        <v>246</v>
      </c>
      <c r="AT971" s="105">
        <v>241</v>
      </c>
      <c r="AU971" s="86">
        <v>124</v>
      </c>
      <c r="AV971" s="55">
        <v>108.5</v>
      </c>
      <c r="AW971" s="55">
        <v>108.5</v>
      </c>
      <c r="AX971" s="55">
        <v>125</v>
      </c>
      <c r="AY971" s="3" t="s">
        <v>85</v>
      </c>
      <c r="AZ971" s="104" t="str">
        <f>_xlfn.IFNA(VLOOKUP(AY971,ACCESSORIES!F:K,6,FALSE),"N/A")</f>
        <v>N/A</v>
      </c>
      <c r="BA971" s="3" t="s">
        <v>85</v>
      </c>
      <c r="BB971" s="104" t="str">
        <f>_xlfn.IFNA(VLOOKUP(BA971,ACCESSORIES!F:K,6,FALSE),"N/A")</f>
        <v>N/A</v>
      </c>
      <c r="BC971" s="79">
        <v>51.61</v>
      </c>
      <c r="BD971" s="57">
        <v>22</v>
      </c>
      <c r="BE971" s="57">
        <v>22</v>
      </c>
      <c r="BF971" s="57">
        <v>13.7</v>
      </c>
      <c r="BG971" s="83">
        <v>16</v>
      </c>
      <c r="BH971" s="122" t="s">
        <v>3551</v>
      </c>
      <c r="BI971" s="51" t="s">
        <v>4217</v>
      </c>
      <c r="BJ971" s="83" t="s">
        <v>4233</v>
      </c>
      <c r="BK971" s="83" t="s">
        <v>5150</v>
      </c>
      <c r="BL971" s="83" t="s">
        <v>5880</v>
      </c>
      <c r="BM971" s="83" t="s">
        <v>5881</v>
      </c>
      <c r="BN971" s="83" t="s">
        <v>4951</v>
      </c>
      <c r="BO971" s="83" t="s">
        <v>4480</v>
      </c>
      <c r="BP971" s="83" t="s">
        <v>4235</v>
      </c>
      <c r="BQ971" s="83"/>
      <c r="BR971" s="83"/>
      <c r="BS971" s="83"/>
      <c r="BT971" s="351" t="s">
        <v>3947</v>
      </c>
      <c r="BU971" s="363" t="s">
        <v>3948</v>
      </c>
      <c r="BV971" s="411" t="s">
        <v>3949</v>
      </c>
      <c r="BW971" s="363" t="s">
        <v>3950</v>
      </c>
      <c r="BX971" s="96" t="str">
        <f t="shared" si="167"/>
        <v>MR605 NV, 20x12, -52mm Offset, 8x170, 124.9mm Centerbore, Matte Black</v>
      </c>
      <c r="BY971" s="83" t="s">
        <v>4044</v>
      </c>
      <c r="BZ971" s="83" t="s">
        <v>4045</v>
      </c>
      <c r="CA971" s="83" t="str">
        <f t="shared" si="163"/>
        <v>DISCO (6XX)</v>
      </c>
    </row>
    <row r="972" spans="1:79" s="39" customFormat="1" ht="15" customHeight="1">
      <c r="A972" s="23">
        <f t="shared" ref="A972:A1029" si="170">ROW(B972)-2</f>
        <v>970</v>
      </c>
      <c r="B972" s="3" t="s">
        <v>84</v>
      </c>
      <c r="C972" s="105" t="s">
        <v>1094</v>
      </c>
      <c r="D972" s="83" t="s">
        <v>939</v>
      </c>
      <c r="E972" s="94" t="str">
        <f>CONCATENATE(LEFT(D972,5),VLOOKUP(CONCATENATE(N972,"x",O972),'PART NUMBER GUIDE'!$B$9:$C$45,2,FALSE),VLOOKUP(CONCATENATE(P972, V972), 'PART NUMBER GUIDE'!$Q$6:$R$84, 2, FALSE),VLOOKUP(Y972,'PART NUMBER GUIDE'!$J$8:$K$37,2, FALSE),IF(U972="N/A",IF(ABS(S972)&lt;10,"0"&amp;ABS(S972),ABS(S972)),CONCATENATE(LEFT(U972,1),RIGHT(U972,1))), F972, G972)</f>
        <v>MR60521288952N</v>
      </c>
      <c r="F972" s="93" t="s">
        <v>2239</v>
      </c>
      <c r="G972" s="93"/>
      <c r="H972" s="80" t="s">
        <v>983</v>
      </c>
      <c r="I972" s="356">
        <v>42736</v>
      </c>
      <c r="J972" s="87" t="s">
        <v>4038</v>
      </c>
      <c r="K972" s="400">
        <v>470.72</v>
      </c>
      <c r="L972" s="95" t="str">
        <f t="shared" si="166"/>
        <v/>
      </c>
      <c r="M972" s="402"/>
      <c r="N972" s="83">
        <v>20</v>
      </c>
      <c r="O972" s="85">
        <v>12</v>
      </c>
      <c r="P972" s="105" t="str">
        <f t="shared" si="168"/>
        <v>8x180</v>
      </c>
      <c r="Q972" s="83">
        <v>8</v>
      </c>
      <c r="R972" s="83">
        <v>180</v>
      </c>
      <c r="S972" s="83">
        <v>-52</v>
      </c>
      <c r="T972" s="86">
        <v>4.5</v>
      </c>
      <c r="U972" s="106" t="s">
        <v>85</v>
      </c>
      <c r="V972" s="86">
        <v>124.1</v>
      </c>
      <c r="W972" s="85">
        <v>44.4</v>
      </c>
      <c r="X972" s="52">
        <v>3640</v>
      </c>
      <c r="Y972" s="81" t="s">
        <v>2312</v>
      </c>
      <c r="Z972" s="80" t="s">
        <v>3003</v>
      </c>
      <c r="AA972" s="369" t="str">
        <f t="shared" si="169"/>
        <v>20x12, 8x180, -52 OS</v>
      </c>
      <c r="AB972" s="83" t="s">
        <v>1621</v>
      </c>
      <c r="AC972" s="92">
        <f>_xlfn.IFNA(VLOOKUP(AB972,ACCESSORIES!F:K,6,FALSE),"N/A")</f>
        <v>33</v>
      </c>
      <c r="AD972" s="82" t="s">
        <v>85</v>
      </c>
      <c r="AE972" s="3" t="s">
        <v>1901</v>
      </c>
      <c r="AF972" s="82" t="s">
        <v>85</v>
      </c>
      <c r="AG972" s="105" t="s">
        <v>1950</v>
      </c>
      <c r="AH972" s="9">
        <f>_xlfn.IFNA(VLOOKUP(AG972,ACCESSORIES!F:K,6,FALSE),"N/A")</f>
        <v>1.1000000000000001</v>
      </c>
      <c r="AI972" s="105" t="s">
        <v>265</v>
      </c>
      <c r="AJ972" s="83" t="s">
        <v>85</v>
      </c>
      <c r="AK972" s="3" t="s">
        <v>85</v>
      </c>
      <c r="AL972" s="83" t="s">
        <v>85</v>
      </c>
      <c r="AM972" s="83">
        <v>15.8</v>
      </c>
      <c r="AN972" s="83">
        <v>206</v>
      </c>
      <c r="AO972" s="37">
        <v>3</v>
      </c>
      <c r="AP972" s="37">
        <v>3</v>
      </c>
      <c r="AQ972" s="37">
        <v>23</v>
      </c>
      <c r="AR972" s="37">
        <v>37</v>
      </c>
      <c r="AS972" s="37">
        <v>246</v>
      </c>
      <c r="AT972" s="105">
        <v>241</v>
      </c>
      <c r="AU972" s="106">
        <v>124.2</v>
      </c>
      <c r="AV972" s="55">
        <v>108.5</v>
      </c>
      <c r="AW972" s="55">
        <v>108.5</v>
      </c>
      <c r="AX972" s="55">
        <v>125</v>
      </c>
      <c r="AY972" s="3" t="s">
        <v>85</v>
      </c>
      <c r="AZ972" s="104" t="str">
        <f>_xlfn.IFNA(VLOOKUP(AY972,ACCESSORIES!F:K,6,FALSE),"N/A")</f>
        <v>N/A</v>
      </c>
      <c r="BA972" s="3" t="s">
        <v>85</v>
      </c>
      <c r="BB972" s="104" t="str">
        <f>_xlfn.IFNA(VLOOKUP(BA972,ACCESSORIES!F:K,6,FALSE),"N/A")</f>
        <v>N/A</v>
      </c>
      <c r="BC972" s="79">
        <v>47.9</v>
      </c>
      <c r="BD972" s="57">
        <v>22</v>
      </c>
      <c r="BE972" s="57">
        <v>22</v>
      </c>
      <c r="BF972" s="57">
        <v>13.7</v>
      </c>
      <c r="BG972" s="83">
        <v>16</v>
      </c>
      <c r="BH972" s="122" t="s">
        <v>3551</v>
      </c>
      <c r="BI972" s="51" t="s">
        <v>4217</v>
      </c>
      <c r="BJ972" s="83" t="s">
        <v>4233</v>
      </c>
      <c r="BK972" s="83" t="s">
        <v>5150</v>
      </c>
      <c r="BL972" s="83" t="s">
        <v>5880</v>
      </c>
      <c r="BM972" s="83" t="s">
        <v>5881</v>
      </c>
      <c r="BN972" s="83" t="s">
        <v>4951</v>
      </c>
      <c r="BO972" s="83" t="s">
        <v>4480</v>
      </c>
      <c r="BP972" s="83" t="s">
        <v>4235</v>
      </c>
      <c r="BQ972" s="83"/>
      <c r="BR972" s="83"/>
      <c r="BS972" s="83"/>
      <c r="BT972" s="351" t="s">
        <v>3959</v>
      </c>
      <c r="BU972" s="363" t="s">
        <v>3960</v>
      </c>
      <c r="BV972" s="419" t="s">
        <v>3961</v>
      </c>
      <c r="BW972" s="363" t="s">
        <v>3962</v>
      </c>
      <c r="BX972" s="96" t="str">
        <f t="shared" si="167"/>
        <v>CLOSEOUT - MR605 NV, 20x12, -52mm Offset, 8x180, 124.1mm Centerbore, Method Bronze</v>
      </c>
      <c r="BY972" s="83" t="s">
        <v>4044</v>
      </c>
      <c r="BZ972" s="83" t="s">
        <v>4045</v>
      </c>
      <c r="CA972" s="83" t="str">
        <f t="shared" si="163"/>
        <v>DISCO (6XX)</v>
      </c>
    </row>
    <row r="973" spans="1:79" s="39" customFormat="1" ht="15" customHeight="1">
      <c r="A973" s="23">
        <f t="shared" si="170"/>
        <v>971</v>
      </c>
      <c r="B973" s="3" t="s">
        <v>84</v>
      </c>
      <c r="C973" s="105" t="s">
        <v>1094</v>
      </c>
      <c r="D973" s="83" t="s">
        <v>939</v>
      </c>
      <c r="E973" s="94" t="str">
        <f>CONCATENATE(LEFT(D973,5),VLOOKUP(CONCATENATE(N973,"x",O973),'PART NUMBER GUIDE'!$B$9:$C$45,2,FALSE),VLOOKUP(CONCATENATE(P973, V973), 'PART NUMBER GUIDE'!$Q$6:$R$84, 2, FALSE),VLOOKUP(Y973,'PART NUMBER GUIDE'!$J$8:$K$37,2, FALSE),IF(U973="N/A",IF(ABS(S973)&lt;10,"0"&amp;ABS(S973),ABS(S973)),CONCATENATE(LEFT(U973,1),RIGHT(U973,1))), F973, G973)</f>
        <v>MR60521288552N</v>
      </c>
      <c r="F973" s="93" t="s">
        <v>2239</v>
      </c>
      <c r="G973" s="93"/>
      <c r="H973" s="80" t="s">
        <v>982</v>
      </c>
      <c r="I973" s="356">
        <v>42736</v>
      </c>
      <c r="J973" s="87" t="s">
        <v>1265</v>
      </c>
      <c r="K973" s="400">
        <v>481.5</v>
      </c>
      <c r="L973" s="95">
        <f t="shared" si="166"/>
        <v>481.5</v>
      </c>
      <c r="M973" s="402"/>
      <c r="N973" s="83">
        <v>20</v>
      </c>
      <c r="O973" s="85">
        <v>12</v>
      </c>
      <c r="P973" s="105" t="str">
        <f t="shared" si="168"/>
        <v>8x180</v>
      </c>
      <c r="Q973" s="83">
        <v>8</v>
      </c>
      <c r="R973" s="83">
        <v>180</v>
      </c>
      <c r="S973" s="83">
        <v>-52</v>
      </c>
      <c r="T973" s="86">
        <v>4.5</v>
      </c>
      <c r="U973" s="106" t="s">
        <v>85</v>
      </c>
      <c r="V973" s="86">
        <v>124.1</v>
      </c>
      <c r="W973" s="85">
        <v>44.8</v>
      </c>
      <c r="X973" s="369">
        <v>3640</v>
      </c>
      <c r="Y973" s="91" t="s">
        <v>2309</v>
      </c>
      <c r="Z973" s="81" t="s">
        <v>3002</v>
      </c>
      <c r="AA973" s="369" t="str">
        <f t="shared" si="169"/>
        <v>20x12, 8x180, -52 OS</v>
      </c>
      <c r="AB973" s="83" t="s">
        <v>1621</v>
      </c>
      <c r="AC973" s="92">
        <f>_xlfn.IFNA(VLOOKUP(AB973,ACCESSORIES!F:K,6,FALSE),"N/A")</f>
        <v>33</v>
      </c>
      <c r="AD973" s="82" t="s">
        <v>85</v>
      </c>
      <c r="AE973" s="3" t="s">
        <v>1901</v>
      </c>
      <c r="AF973" s="82" t="s">
        <v>85</v>
      </c>
      <c r="AG973" s="105" t="s">
        <v>1950</v>
      </c>
      <c r="AH973" s="9">
        <f>_xlfn.IFNA(VLOOKUP(AG973,ACCESSORIES!F:K,6,FALSE),"N/A")</f>
        <v>1.1000000000000001</v>
      </c>
      <c r="AI973" s="105" t="s">
        <v>265</v>
      </c>
      <c r="AJ973" s="83" t="s">
        <v>85</v>
      </c>
      <c r="AK973" s="3" t="s">
        <v>85</v>
      </c>
      <c r="AL973" s="83" t="s">
        <v>85</v>
      </c>
      <c r="AM973" s="83">
        <v>15.8</v>
      </c>
      <c r="AN973" s="83">
        <v>206</v>
      </c>
      <c r="AO973" s="37">
        <v>3</v>
      </c>
      <c r="AP973" s="37">
        <v>3</v>
      </c>
      <c r="AQ973" s="37">
        <v>23</v>
      </c>
      <c r="AR973" s="37">
        <v>37</v>
      </c>
      <c r="AS973" s="37">
        <v>246</v>
      </c>
      <c r="AT973" s="105">
        <v>241</v>
      </c>
      <c r="AU973" s="106">
        <v>124.2</v>
      </c>
      <c r="AV973" s="55">
        <v>108.5</v>
      </c>
      <c r="AW973" s="55">
        <v>108.5</v>
      </c>
      <c r="AX973" s="55">
        <v>125</v>
      </c>
      <c r="AY973" s="3" t="s">
        <v>85</v>
      </c>
      <c r="AZ973" s="104" t="str">
        <f>_xlfn.IFNA(VLOOKUP(AY973,ACCESSORIES!F:K,6,FALSE),"N/A")</f>
        <v>N/A</v>
      </c>
      <c r="BA973" s="3" t="s">
        <v>85</v>
      </c>
      <c r="BB973" s="104" t="str">
        <f>_xlfn.IFNA(VLOOKUP(BA973,ACCESSORIES!F:K,6,FALSE),"N/A")</f>
        <v>N/A</v>
      </c>
      <c r="BC973" s="79">
        <v>50.84</v>
      </c>
      <c r="BD973" s="57">
        <v>22</v>
      </c>
      <c r="BE973" s="57">
        <v>22</v>
      </c>
      <c r="BF973" s="57">
        <v>13.7</v>
      </c>
      <c r="BG973" s="83">
        <v>16</v>
      </c>
      <c r="BH973" s="122" t="s">
        <v>3551</v>
      </c>
      <c r="BI973" s="51" t="s">
        <v>4217</v>
      </c>
      <c r="BJ973" s="83" t="s">
        <v>4233</v>
      </c>
      <c r="BK973" s="83" t="s">
        <v>5150</v>
      </c>
      <c r="BL973" s="83" t="s">
        <v>5880</v>
      </c>
      <c r="BM973" s="83" t="s">
        <v>5881</v>
      </c>
      <c r="BN973" s="83" t="s">
        <v>4951</v>
      </c>
      <c r="BO973" s="83" t="s">
        <v>4480</v>
      </c>
      <c r="BP973" s="83" t="s">
        <v>4235</v>
      </c>
      <c r="BQ973" s="83"/>
      <c r="BR973" s="83"/>
      <c r="BS973" s="83"/>
      <c r="BT973" s="351" t="s">
        <v>3947</v>
      </c>
      <c r="BU973" s="363" t="s">
        <v>3948</v>
      </c>
      <c r="BV973" s="411" t="s">
        <v>3949</v>
      </c>
      <c r="BW973" s="363" t="s">
        <v>3950</v>
      </c>
      <c r="BX973" s="96" t="str">
        <f t="shared" si="167"/>
        <v>MR605 NV, 20x12, -52mm Offset, 8x180, 124.1mm Centerbore, Matte Black</v>
      </c>
      <c r="BY973" s="83" t="s">
        <v>4044</v>
      </c>
      <c r="BZ973" s="83" t="s">
        <v>4045</v>
      </c>
      <c r="CA973" s="83" t="str">
        <f t="shared" si="163"/>
        <v>DISCO (6XX)</v>
      </c>
    </row>
    <row r="974" spans="1:79" s="39" customFormat="1" ht="15" customHeight="1">
      <c r="A974" s="23">
        <f t="shared" si="170"/>
        <v>972</v>
      </c>
      <c r="B974" s="3" t="s">
        <v>84</v>
      </c>
      <c r="C974" s="105" t="s">
        <v>1094</v>
      </c>
      <c r="D974" s="83" t="s">
        <v>940</v>
      </c>
      <c r="E974" s="94" t="str">
        <f>CONCATENATE(LEFT(D974,5),VLOOKUP(CONCATENATE(N974,"x",O974),'PART NUMBER GUIDE'!$B$9:$C$45,2,FALSE),VLOOKUP(CONCATENATE(P974, V974), 'PART NUMBER GUIDE'!$Q$6:$R$84, 2, FALSE),VLOOKUP(Y974,'PART NUMBER GUIDE'!$J$8:$K$37,2, FALSE),IF(U974="N/A",IF(ABS(S974)&lt;10,"0"&amp;ABS(S974),ABS(S974)),CONCATENATE(LEFT(U974,1),RIGHT(U974,1))), F974, G974)</f>
        <v>MR60621250852N</v>
      </c>
      <c r="F974" s="93" t="s">
        <v>2239</v>
      </c>
      <c r="G974" s="93"/>
      <c r="H974" s="12" t="s">
        <v>995</v>
      </c>
      <c r="I974" s="356">
        <v>42736</v>
      </c>
      <c r="J974" s="87" t="s">
        <v>4038</v>
      </c>
      <c r="K974" s="400">
        <v>445.88</v>
      </c>
      <c r="L974" s="95" t="str">
        <f t="shared" si="166"/>
        <v/>
      </c>
      <c r="M974" s="402"/>
      <c r="N974" s="83">
        <v>20</v>
      </c>
      <c r="O974" s="85">
        <v>12</v>
      </c>
      <c r="P974" s="105" t="str">
        <f t="shared" si="168"/>
        <v>5x5</v>
      </c>
      <c r="Q974" s="83">
        <v>5</v>
      </c>
      <c r="R974" s="83">
        <v>5</v>
      </c>
      <c r="S974" s="83">
        <v>-52</v>
      </c>
      <c r="T974" s="86">
        <v>4.5</v>
      </c>
      <c r="U974" s="106" t="s">
        <v>85</v>
      </c>
      <c r="V974" s="86">
        <v>71.5</v>
      </c>
      <c r="W974" s="85">
        <v>46.61</v>
      </c>
      <c r="X974" s="52">
        <v>2650</v>
      </c>
      <c r="Y974" s="91" t="s">
        <v>2237</v>
      </c>
      <c r="Z974" s="80" t="s">
        <v>3007</v>
      </c>
      <c r="AA974" s="369" t="str">
        <f t="shared" si="169"/>
        <v>20x12, 5x5, -52 OS</v>
      </c>
      <c r="AB974" s="3" t="s">
        <v>1631</v>
      </c>
      <c r="AC974" s="92">
        <f>_xlfn.IFNA(VLOOKUP(AB974,ACCESSORIES!F:K,6,FALSE),"N/A")</f>
        <v>33</v>
      </c>
      <c r="AD974" s="89" t="s">
        <v>1806</v>
      </c>
      <c r="AE974" s="82" t="s">
        <v>1899</v>
      </c>
      <c r="AF974" s="82" t="s">
        <v>85</v>
      </c>
      <c r="AG974" s="105" t="s">
        <v>1950</v>
      </c>
      <c r="AH974" s="9">
        <f>_xlfn.IFNA(VLOOKUP(AG974,ACCESSORIES!F:K,6,FALSE),"N/A")</f>
        <v>1.1000000000000001</v>
      </c>
      <c r="AI974" s="105" t="s">
        <v>265</v>
      </c>
      <c r="AJ974" s="83" t="s">
        <v>85</v>
      </c>
      <c r="AK974" s="3" t="s">
        <v>85</v>
      </c>
      <c r="AL974" s="83" t="s">
        <v>85</v>
      </c>
      <c r="AM974" s="83">
        <v>15.8</v>
      </c>
      <c r="AN974" s="83">
        <v>165</v>
      </c>
      <c r="AO974" s="37">
        <v>7</v>
      </c>
      <c r="AP974" s="37">
        <v>18</v>
      </c>
      <c r="AQ974" s="37"/>
      <c r="AR974" s="37">
        <v>58</v>
      </c>
      <c r="AS974" s="37"/>
      <c r="AT974" s="105">
        <v>228</v>
      </c>
      <c r="AU974" s="106">
        <v>71.5</v>
      </c>
      <c r="AV974" s="55">
        <v>44</v>
      </c>
      <c r="AW974" s="55">
        <v>44</v>
      </c>
      <c r="AX974" s="55">
        <v>126</v>
      </c>
      <c r="AY974" s="3" t="s">
        <v>85</v>
      </c>
      <c r="AZ974" s="104" t="str">
        <f>_xlfn.IFNA(VLOOKUP(AY974,ACCESSORIES!F:K,6,FALSE),"N/A")</f>
        <v>N/A</v>
      </c>
      <c r="BA974" s="3" t="s">
        <v>85</v>
      </c>
      <c r="BB974" s="104" t="str">
        <f>_xlfn.IFNA(VLOOKUP(BA974,ACCESSORIES!F:K,6,FALSE),"N/A")</f>
        <v>N/A</v>
      </c>
      <c r="BC974" s="79">
        <v>52.54</v>
      </c>
      <c r="BD974" s="57">
        <v>22</v>
      </c>
      <c r="BE974" s="57">
        <v>22</v>
      </c>
      <c r="BF974" s="57">
        <v>13.7</v>
      </c>
      <c r="BG974" s="83">
        <v>16</v>
      </c>
      <c r="BH974" s="122" t="s">
        <v>3551</v>
      </c>
      <c r="BI974" s="51" t="s">
        <v>4217</v>
      </c>
      <c r="BJ974" s="83" t="s">
        <v>2890</v>
      </c>
      <c r="BK974" s="83" t="s">
        <v>2834</v>
      </c>
      <c r="BL974" s="83" t="s">
        <v>2903</v>
      </c>
      <c r="BM974" s="83" t="s">
        <v>2904</v>
      </c>
      <c r="BN974" s="83"/>
      <c r="BO974" s="83"/>
      <c r="BP974" s="83"/>
      <c r="BQ974" s="83"/>
      <c r="BR974" s="83"/>
      <c r="BS974" s="83"/>
      <c r="BT974" s="351" t="s">
        <v>3963</v>
      </c>
      <c r="BU974" s="363" t="s">
        <v>3964</v>
      </c>
      <c r="BV974" s="351" t="s">
        <v>3965</v>
      </c>
      <c r="BW974" s="363" t="s">
        <v>3966</v>
      </c>
      <c r="BX974" s="96" t="str">
        <f t="shared" si="167"/>
        <v>CLOSEOUT - MR606 Mesh, 20x12, -52mm Offset, 5x5, 71.5mm Centerbore, Titanium</v>
      </c>
      <c r="BY974" s="83" t="s">
        <v>4044</v>
      </c>
      <c r="BZ974" s="83" t="s">
        <v>4045</v>
      </c>
      <c r="CA974" s="83" t="str">
        <f t="shared" si="163"/>
        <v>DISCO (6XX)</v>
      </c>
    </row>
    <row r="975" spans="1:79" s="39" customFormat="1" ht="15" customHeight="1">
      <c r="A975" s="23">
        <f t="shared" si="170"/>
        <v>973</v>
      </c>
      <c r="B975" s="3" t="s">
        <v>84</v>
      </c>
      <c r="C975" s="105" t="s">
        <v>1285</v>
      </c>
      <c r="D975" s="83" t="s">
        <v>6172</v>
      </c>
      <c r="E975" s="94" t="str">
        <f>CONCATENATE(LEFT(D975,5),VLOOKUP(CONCATENATE(N975,"x",O975),'PART NUMBER GUIDE'!$B$9:$C$45,2,FALSE),VLOOKUP(CONCATENATE(P975, V975), 'PART NUMBER GUIDE'!$Q$6:$R$84, 2, FALSE),VLOOKUP(Y975,'PART NUMBER GUIDE'!$J$8:$K$37,2, FALSE),IF(U975="N/A",IF(ABS(S975)&lt;10,"0"&amp;ABS(S975),ABS(S975)),CONCATENATE(LEFT(U975,1),RIGHT(U975,1))), F975, G975)</f>
        <v>MR70157051515</v>
      </c>
      <c r="F975" s="93"/>
      <c r="G975" s="93"/>
      <c r="H975" s="91" t="s">
        <v>2019</v>
      </c>
      <c r="I975" s="356">
        <v>43101</v>
      </c>
      <c r="J975" s="87" t="s">
        <v>1265</v>
      </c>
      <c r="K975" s="400">
        <v>266</v>
      </c>
      <c r="L975" s="95">
        <f t="shared" si="166"/>
        <v>266</v>
      </c>
      <c r="M975" s="402"/>
      <c r="N975" s="83">
        <v>15</v>
      </c>
      <c r="O975" s="85">
        <v>7</v>
      </c>
      <c r="P975" s="105" t="str">
        <f t="shared" si="168"/>
        <v>5x100</v>
      </c>
      <c r="Q975" s="83">
        <v>5</v>
      </c>
      <c r="R975" s="83">
        <v>100</v>
      </c>
      <c r="S975" s="83">
        <v>15</v>
      </c>
      <c r="T975" s="86">
        <v>4.5999999999999996</v>
      </c>
      <c r="U975" s="106" t="s">
        <v>85</v>
      </c>
      <c r="V975" s="86">
        <v>56.1</v>
      </c>
      <c r="W975" s="85">
        <v>19.07</v>
      </c>
      <c r="X975" s="52">
        <v>2100</v>
      </c>
      <c r="Y975" s="91" t="s">
        <v>2309</v>
      </c>
      <c r="Z975" s="81" t="s">
        <v>3002</v>
      </c>
      <c r="AA975" s="369" t="str">
        <f t="shared" si="169"/>
        <v>15x7, 5x100, 15 OS</v>
      </c>
      <c r="AB975" s="83" t="s">
        <v>4279</v>
      </c>
      <c r="AC975" s="92">
        <f>_xlfn.IFNA(VLOOKUP(AB975,ACCESSORIES!F:K,6,FALSE),"N/A")</f>
        <v>22</v>
      </c>
      <c r="AD975" s="89" t="s">
        <v>85</v>
      </c>
      <c r="AE975" s="82" t="s">
        <v>85</v>
      </c>
      <c r="AF975" s="82" t="s">
        <v>85</v>
      </c>
      <c r="AG975" s="82" t="s">
        <v>85</v>
      </c>
      <c r="AH975" s="9" t="str">
        <f>_xlfn.IFNA(VLOOKUP(AG975,ACCESSORIES!F:K,6,FALSE),"N/A")</f>
        <v>N/A</v>
      </c>
      <c r="AI975" s="105" t="s">
        <v>265</v>
      </c>
      <c r="AJ975" s="83" t="s">
        <v>85</v>
      </c>
      <c r="AK975" s="3" t="s">
        <v>85</v>
      </c>
      <c r="AL975" s="83" t="s">
        <v>85</v>
      </c>
      <c r="AM975" s="83">
        <v>16.100000000000001</v>
      </c>
      <c r="AN975" s="83">
        <v>142</v>
      </c>
      <c r="AO975" s="105">
        <v>31</v>
      </c>
      <c r="AP975" s="105">
        <v>36</v>
      </c>
      <c r="AQ975" s="105">
        <v>37</v>
      </c>
      <c r="AR975" s="105">
        <v>34</v>
      </c>
      <c r="AS975" s="105">
        <v>178</v>
      </c>
      <c r="AT975" s="105">
        <v>172</v>
      </c>
      <c r="AU975" s="86">
        <v>56.1</v>
      </c>
      <c r="AV975" s="55">
        <v>26</v>
      </c>
      <c r="AW975" s="55">
        <v>26</v>
      </c>
      <c r="AX975" s="55">
        <v>23</v>
      </c>
      <c r="AY975" s="3" t="s">
        <v>85</v>
      </c>
      <c r="AZ975" s="104" t="str">
        <f>_xlfn.IFNA(VLOOKUP(AY975,ACCESSORIES!F:K,6,FALSE),"N/A")</f>
        <v>N/A</v>
      </c>
      <c r="BA975" s="3" t="s">
        <v>85</v>
      </c>
      <c r="BB975" s="104" t="str">
        <f>_xlfn.IFNA(VLOOKUP(BA975,ACCESSORIES!F:K,6,FALSE),"N/A")</f>
        <v>N/A</v>
      </c>
      <c r="BC975" s="79">
        <v>23.19</v>
      </c>
      <c r="BD975" s="57">
        <v>17.7</v>
      </c>
      <c r="BE975" s="57">
        <v>17.7</v>
      </c>
      <c r="BF975" s="57">
        <v>9.6</v>
      </c>
      <c r="BG975" s="3">
        <v>48</v>
      </c>
      <c r="BH975" s="122" t="s">
        <v>3551</v>
      </c>
      <c r="BI975" s="51" t="s">
        <v>4217</v>
      </c>
      <c r="BJ975" s="83" t="s">
        <v>5302</v>
      </c>
      <c r="BK975" s="83" t="s">
        <v>4233</v>
      </c>
      <c r="BL975" s="83" t="s">
        <v>5814</v>
      </c>
      <c r="BM975" s="83" t="s">
        <v>2887</v>
      </c>
      <c r="BN975" s="83" t="s">
        <v>5815</v>
      </c>
      <c r="BO975" s="83" t="s">
        <v>5816</v>
      </c>
      <c r="BP975" s="100" t="s">
        <v>5802</v>
      </c>
      <c r="BQ975" s="83" t="s">
        <v>4480</v>
      </c>
      <c r="BR975" s="83" t="s">
        <v>4235</v>
      </c>
      <c r="BS975" s="83"/>
      <c r="BT975" s="351" t="s">
        <v>4371</v>
      </c>
      <c r="BU975" s="363" t="s">
        <v>4370</v>
      </c>
      <c r="BV975" s="351" t="s">
        <v>4369</v>
      </c>
      <c r="BW975" s="363" t="s">
        <v>4368</v>
      </c>
      <c r="BX975" s="96" t="str">
        <f t="shared" si="167"/>
        <v>MR701 Bead Grip, 15x7, +15mm Offset, 5x100, 56.1mm Centerbore, Matte Black</v>
      </c>
      <c r="BY975" s="83" t="s">
        <v>4044</v>
      </c>
      <c r="BZ975" s="83" t="s">
        <v>4045</v>
      </c>
      <c r="CA975" s="83" t="str">
        <f t="shared" si="163"/>
        <v>TRAIL (7XX)</v>
      </c>
    </row>
    <row r="976" spans="1:79" s="39" customFormat="1" ht="15" customHeight="1">
      <c r="A976" s="23">
        <f t="shared" si="170"/>
        <v>974</v>
      </c>
      <c r="B976" s="3" t="s">
        <v>84</v>
      </c>
      <c r="C976" s="105" t="s">
        <v>1285</v>
      </c>
      <c r="D976" s="83" t="s">
        <v>6172</v>
      </c>
      <c r="E976" s="94" t="str">
        <f>CONCATENATE(LEFT(D976,5),VLOOKUP(CONCATENATE(N976,"x",O976),'PART NUMBER GUIDE'!$B$9:$C$45,2,FALSE),VLOOKUP(CONCATENATE(P976, V976), 'PART NUMBER GUIDE'!$Q$6:$R$84, 2, FALSE),VLOOKUP(Y976,'PART NUMBER GUIDE'!$J$8:$K$37,2, FALSE),IF(U976="N/A",IF(ABS(S976)&lt;10,"0"&amp;ABS(S976),ABS(S976)),CONCATENATE(LEFT(U976,1),RIGHT(U976,1))), F976, G976)</f>
        <v>MR70157051915</v>
      </c>
      <c r="F976" s="93"/>
      <c r="G976" s="93"/>
      <c r="H976" s="91" t="s">
        <v>2020</v>
      </c>
      <c r="I976" s="356">
        <v>43101</v>
      </c>
      <c r="J976" s="87" t="s">
        <v>1265</v>
      </c>
      <c r="K976" s="400">
        <v>266</v>
      </c>
      <c r="L976" s="95">
        <f t="shared" si="166"/>
        <v>266</v>
      </c>
      <c r="M976" s="402"/>
      <c r="N976" s="83">
        <v>15</v>
      </c>
      <c r="O976" s="85">
        <v>7</v>
      </c>
      <c r="P976" s="105" t="str">
        <f t="shared" si="168"/>
        <v>5x100</v>
      </c>
      <c r="Q976" s="83">
        <v>5</v>
      </c>
      <c r="R976" s="83">
        <v>100</v>
      </c>
      <c r="S976" s="83">
        <v>15</v>
      </c>
      <c r="T976" s="86">
        <v>4.5999999999999996</v>
      </c>
      <c r="U976" s="106" t="s">
        <v>85</v>
      </c>
      <c r="V976" s="86">
        <v>56.1</v>
      </c>
      <c r="W976" s="85">
        <v>19.07</v>
      </c>
      <c r="X976" s="52">
        <v>2100</v>
      </c>
      <c r="Y976" s="91" t="s">
        <v>2312</v>
      </c>
      <c r="Z976" s="80" t="s">
        <v>3003</v>
      </c>
      <c r="AA976" s="369" t="str">
        <f t="shared" si="169"/>
        <v>15x7, 5x100, 15 OS</v>
      </c>
      <c r="AB976" s="83" t="s">
        <v>4279</v>
      </c>
      <c r="AC976" s="92">
        <f>_xlfn.IFNA(VLOOKUP(AB976,ACCESSORIES!F:K,6,FALSE),"N/A")</f>
        <v>22</v>
      </c>
      <c r="AD976" s="89" t="s">
        <v>85</v>
      </c>
      <c r="AE976" s="82" t="s">
        <v>85</v>
      </c>
      <c r="AF976" s="82" t="s">
        <v>85</v>
      </c>
      <c r="AG976" s="82" t="s">
        <v>85</v>
      </c>
      <c r="AH976" s="9" t="str">
        <f>_xlfn.IFNA(VLOOKUP(AG976,ACCESSORIES!F:K,6,FALSE),"N/A")</f>
        <v>N/A</v>
      </c>
      <c r="AI976" s="105" t="s">
        <v>265</v>
      </c>
      <c r="AJ976" s="83" t="s">
        <v>85</v>
      </c>
      <c r="AK976" s="3" t="s">
        <v>85</v>
      </c>
      <c r="AL976" s="83" t="s">
        <v>85</v>
      </c>
      <c r="AM976" s="83">
        <v>16.100000000000001</v>
      </c>
      <c r="AN976" s="83">
        <v>142</v>
      </c>
      <c r="AO976" s="105">
        <v>31</v>
      </c>
      <c r="AP976" s="105">
        <v>36</v>
      </c>
      <c r="AQ976" s="105">
        <v>37</v>
      </c>
      <c r="AR976" s="105">
        <v>34</v>
      </c>
      <c r="AS976" s="105">
        <v>178</v>
      </c>
      <c r="AT976" s="105">
        <v>172</v>
      </c>
      <c r="AU976" s="86">
        <v>56.1</v>
      </c>
      <c r="AV976" s="55">
        <v>26</v>
      </c>
      <c r="AW976" s="55">
        <v>26</v>
      </c>
      <c r="AX976" s="55">
        <v>23</v>
      </c>
      <c r="AY976" s="3" t="s">
        <v>85</v>
      </c>
      <c r="AZ976" s="104" t="str">
        <f>_xlfn.IFNA(VLOOKUP(AY976,ACCESSORIES!F:K,6,FALSE),"N/A")</f>
        <v>N/A</v>
      </c>
      <c r="BA976" s="3" t="s">
        <v>85</v>
      </c>
      <c r="BB976" s="104" t="str">
        <f>_xlfn.IFNA(VLOOKUP(BA976,ACCESSORIES!F:K,6,FALSE),"N/A")</f>
        <v>N/A</v>
      </c>
      <c r="BC976" s="79">
        <v>22.3</v>
      </c>
      <c r="BD976" s="57">
        <v>17.7</v>
      </c>
      <c r="BE976" s="57">
        <v>17.7</v>
      </c>
      <c r="BF976" s="57">
        <v>9.6</v>
      </c>
      <c r="BG976" s="3">
        <v>48</v>
      </c>
      <c r="BH976" s="122" t="s">
        <v>3551</v>
      </c>
      <c r="BI976" s="51" t="s">
        <v>4217</v>
      </c>
      <c r="BJ976" s="83" t="s">
        <v>5302</v>
      </c>
      <c r="BK976" s="83" t="s">
        <v>4233</v>
      </c>
      <c r="BL976" s="83" t="s">
        <v>5814</v>
      </c>
      <c r="BM976" s="83" t="s">
        <v>2887</v>
      </c>
      <c r="BN976" s="83" t="s">
        <v>5815</v>
      </c>
      <c r="BO976" s="83" t="s">
        <v>5816</v>
      </c>
      <c r="BP976" s="100" t="s">
        <v>5802</v>
      </c>
      <c r="BQ976" s="83" t="s">
        <v>4480</v>
      </c>
      <c r="BR976" s="83" t="s">
        <v>4235</v>
      </c>
      <c r="BS976" s="83"/>
      <c r="BT976" s="351" t="s">
        <v>4357</v>
      </c>
      <c r="BU976" s="363" t="s">
        <v>4356</v>
      </c>
      <c r="BV976" s="351" t="s">
        <v>4359</v>
      </c>
      <c r="BW976" s="363" t="s">
        <v>4358</v>
      </c>
      <c r="BX976" s="96" t="str">
        <f t="shared" si="167"/>
        <v>MR701 Bead Grip, 15x7, +15mm Offset, 5x100, 56.1mm Centerbore, Method Bronze</v>
      </c>
      <c r="BY976" s="83" t="s">
        <v>4044</v>
      </c>
      <c r="BZ976" s="83" t="s">
        <v>4045</v>
      </c>
      <c r="CA976" s="83" t="str">
        <f t="shared" si="163"/>
        <v>TRAIL (7XX)</v>
      </c>
    </row>
    <row r="977" spans="1:79" s="39" customFormat="1" ht="15" customHeight="1">
      <c r="A977" s="23">
        <f t="shared" si="170"/>
        <v>975</v>
      </c>
      <c r="B977" s="3" t="s">
        <v>84</v>
      </c>
      <c r="C977" s="105" t="s">
        <v>1285</v>
      </c>
      <c r="D977" s="83" t="s">
        <v>6172</v>
      </c>
      <c r="E977" s="94" t="str">
        <f>CONCATENATE(LEFT(D977,5),VLOOKUP(CONCATENATE(N977,"x",O977),'PART NUMBER GUIDE'!$B$9:$C$45,2,FALSE),VLOOKUP(CONCATENATE(P977, V977), 'PART NUMBER GUIDE'!$Q$6:$R$84, 2, FALSE),VLOOKUP(Y977,'PART NUMBER GUIDE'!$J$8:$K$37,2, FALSE),IF(U977="N/A",IF(ABS(S977)&lt;10,"0"&amp;ABS(S977),ABS(S977)),CONCATENATE(LEFT(U977,1),RIGHT(U977,1))), F977, G977)</f>
        <v>MR70157051615</v>
      </c>
      <c r="F977" s="93"/>
      <c r="G977" s="93"/>
      <c r="H977" s="91" t="s">
        <v>4930</v>
      </c>
      <c r="I977" s="350">
        <v>44134</v>
      </c>
      <c r="J977" s="87" t="s">
        <v>1265</v>
      </c>
      <c r="K977" s="400">
        <v>266</v>
      </c>
      <c r="L977" s="95">
        <f t="shared" si="166"/>
        <v>266</v>
      </c>
      <c r="M977" s="402"/>
      <c r="N977" s="83">
        <v>15</v>
      </c>
      <c r="O977" s="85">
        <v>7</v>
      </c>
      <c r="P977" s="105" t="str">
        <f t="shared" si="168"/>
        <v>5x100</v>
      </c>
      <c r="Q977" s="83">
        <v>5</v>
      </c>
      <c r="R977" s="83">
        <v>100</v>
      </c>
      <c r="S977" s="83">
        <v>15</v>
      </c>
      <c r="T977" s="86">
        <v>4.5999999999999996</v>
      </c>
      <c r="U977" s="106" t="s">
        <v>85</v>
      </c>
      <c r="V977" s="86">
        <v>56.1</v>
      </c>
      <c r="W977" s="85">
        <v>19.07</v>
      </c>
      <c r="X977" s="52">
        <v>2100</v>
      </c>
      <c r="Y977" s="91" t="s">
        <v>4926</v>
      </c>
      <c r="Z977" s="80" t="s">
        <v>4927</v>
      </c>
      <c r="AA977" s="369" t="str">
        <f t="shared" si="169"/>
        <v>15x7, 5x100, 15 OS</v>
      </c>
      <c r="AB977" s="83" t="s">
        <v>4279</v>
      </c>
      <c r="AC977" s="92">
        <f>_xlfn.IFNA(VLOOKUP(AB977,ACCESSORIES!F:K,6,FALSE),"N/A")</f>
        <v>22</v>
      </c>
      <c r="AD977" s="89" t="s">
        <v>85</v>
      </c>
      <c r="AE977" s="89" t="s">
        <v>85</v>
      </c>
      <c r="AF977" s="89" t="s">
        <v>85</v>
      </c>
      <c r="AG977" s="89" t="s">
        <v>85</v>
      </c>
      <c r="AH977" s="9" t="str">
        <f>_xlfn.IFNA(VLOOKUP(AG977,ACCESSORIES!F:K,6,FALSE),"N/A")</f>
        <v>N/A</v>
      </c>
      <c r="AI977" s="105" t="s">
        <v>265</v>
      </c>
      <c r="AJ977" s="83" t="s">
        <v>85</v>
      </c>
      <c r="AK977" s="3" t="s">
        <v>85</v>
      </c>
      <c r="AL977" s="83" t="s">
        <v>85</v>
      </c>
      <c r="AM977" s="83">
        <v>16.100000000000001</v>
      </c>
      <c r="AN977" s="83">
        <v>142</v>
      </c>
      <c r="AO977" s="105">
        <v>31</v>
      </c>
      <c r="AP977" s="105">
        <v>36</v>
      </c>
      <c r="AQ977" s="105">
        <v>37</v>
      </c>
      <c r="AR977" s="105">
        <v>34</v>
      </c>
      <c r="AS977" s="105">
        <v>178</v>
      </c>
      <c r="AT977" s="105">
        <v>172</v>
      </c>
      <c r="AU977" s="86">
        <v>56.1</v>
      </c>
      <c r="AV977" s="55">
        <v>26</v>
      </c>
      <c r="AW977" s="55">
        <v>26</v>
      </c>
      <c r="AX977" s="55">
        <v>23</v>
      </c>
      <c r="AY977" s="3" t="s">
        <v>85</v>
      </c>
      <c r="AZ977" s="104" t="str">
        <f>_xlfn.IFNA(VLOOKUP(AY977,ACCESSORIES!F:K,6,FALSE),"N/A")</f>
        <v>N/A</v>
      </c>
      <c r="BA977" s="3" t="s">
        <v>85</v>
      </c>
      <c r="BB977" s="104" t="str">
        <f>_xlfn.IFNA(VLOOKUP(BA977,ACCESSORIES!F:K,6,FALSE),"N/A")</f>
        <v>N/A</v>
      </c>
      <c r="BC977" s="79">
        <v>22.3</v>
      </c>
      <c r="BD977" s="57">
        <v>17.7</v>
      </c>
      <c r="BE977" s="57">
        <v>17.7</v>
      </c>
      <c r="BF977" s="57">
        <v>9.6</v>
      </c>
      <c r="BG977" s="3">
        <v>48</v>
      </c>
      <c r="BH977" s="122" t="s">
        <v>3551</v>
      </c>
      <c r="BI977" s="51" t="s">
        <v>4217</v>
      </c>
      <c r="BJ977" s="83" t="s">
        <v>5302</v>
      </c>
      <c r="BK977" s="83" t="s">
        <v>4233</v>
      </c>
      <c r="BL977" s="83" t="s">
        <v>5814</v>
      </c>
      <c r="BM977" s="83" t="s">
        <v>2887</v>
      </c>
      <c r="BN977" s="83" t="s">
        <v>5815</v>
      </c>
      <c r="BO977" s="83" t="s">
        <v>5816</v>
      </c>
      <c r="BP977" s="100" t="s">
        <v>5802</v>
      </c>
      <c r="BQ977" s="83" t="s">
        <v>4480</v>
      </c>
      <c r="BR977" s="83" t="s">
        <v>4235</v>
      </c>
      <c r="BS977" s="83"/>
      <c r="BT977" s="351" t="s">
        <v>4952</v>
      </c>
      <c r="BU977" s="363" t="s">
        <v>4953</v>
      </c>
      <c r="BV977" s="351" t="s">
        <v>4955</v>
      </c>
      <c r="BW977" s="363" t="s">
        <v>4954</v>
      </c>
      <c r="BX977" s="96" t="str">
        <f t="shared" si="167"/>
        <v>MR701 Bead Grip, 15x7, +15mm Offset, 5x100, 56.1mm Centerbore, Bahia Blue</v>
      </c>
      <c r="BY977" s="83" t="s">
        <v>4044</v>
      </c>
      <c r="BZ977" s="83" t="s">
        <v>4045</v>
      </c>
      <c r="CA977" s="83" t="str">
        <f t="shared" si="163"/>
        <v>TRAIL (7XX)</v>
      </c>
    </row>
    <row r="978" spans="1:79" s="39" customFormat="1" ht="15" customHeight="1">
      <c r="A978" s="23">
        <f t="shared" si="170"/>
        <v>976</v>
      </c>
      <c r="B978" s="3" t="s">
        <v>84</v>
      </c>
      <c r="C978" s="105" t="s">
        <v>1285</v>
      </c>
      <c r="D978" s="83" t="s">
        <v>6172</v>
      </c>
      <c r="E978" s="94" t="str">
        <f>CONCATENATE(LEFT(D978,5),VLOOKUP(CONCATENATE(N978,"x",O978),'PART NUMBER GUIDE'!$B$9:$C$45,2,FALSE),VLOOKUP(CONCATENATE(P978, V978), 'PART NUMBER GUIDE'!$Q$6:$R$84, 2, FALSE),VLOOKUP(Y978,'PART NUMBER GUIDE'!$J$8:$K$37,2, FALSE),IF(U978="N/A",IF(ABS(S978)&lt;10,"0"&amp;ABS(S978),ABS(S978)),CONCATENATE(LEFT(U978,1),RIGHT(U978,1))), F978, G978)</f>
        <v>MR70166568590</v>
      </c>
      <c r="F978" s="93"/>
      <c r="G978" s="93"/>
      <c r="H978" s="81" t="s">
        <v>5509</v>
      </c>
      <c r="I978" s="356">
        <v>44351</v>
      </c>
      <c r="J978" s="87" t="s">
        <v>1265</v>
      </c>
      <c r="K978" s="400">
        <v>322</v>
      </c>
      <c r="L978" s="95">
        <f t="shared" si="166"/>
        <v>322</v>
      </c>
      <c r="M978" s="402"/>
      <c r="N978" s="83">
        <v>16</v>
      </c>
      <c r="O978" s="85">
        <v>6.5</v>
      </c>
      <c r="P978" s="105" t="str">
        <f t="shared" si="168"/>
        <v>6x180</v>
      </c>
      <c r="Q978" s="83">
        <v>6</v>
      </c>
      <c r="R978" s="83">
        <v>180</v>
      </c>
      <c r="S978" s="83">
        <v>90</v>
      </c>
      <c r="T978" s="86">
        <v>7.29</v>
      </c>
      <c r="U978" s="106" t="s">
        <v>85</v>
      </c>
      <c r="V978" s="86">
        <v>138.9</v>
      </c>
      <c r="W978" s="17">
        <v>24.29</v>
      </c>
      <c r="X978" s="52">
        <v>3300</v>
      </c>
      <c r="Y978" s="91" t="s">
        <v>2309</v>
      </c>
      <c r="Z978" s="81" t="s">
        <v>3002</v>
      </c>
      <c r="AA978" s="369" t="str">
        <f t="shared" si="169"/>
        <v>16x6.5, 6x180, 90 OS</v>
      </c>
      <c r="AB978" s="83" t="s">
        <v>4280</v>
      </c>
      <c r="AC978" s="92">
        <f>_xlfn.IFNA(VLOOKUP(AB978,ACCESSORIES!F:K,6,FALSE),"N/A")</f>
        <v>22</v>
      </c>
      <c r="AD978" s="89" t="s">
        <v>85</v>
      </c>
      <c r="AE978" s="89" t="s">
        <v>85</v>
      </c>
      <c r="AF978" s="89" t="s">
        <v>85</v>
      </c>
      <c r="AG978" s="89" t="s">
        <v>85</v>
      </c>
      <c r="AH978" s="9" t="str">
        <f>_xlfn.IFNA(VLOOKUP(AG978,ACCESSORIES!F:K,6,FALSE),"N/A")</f>
        <v>N/A</v>
      </c>
      <c r="AI978" s="105" t="s">
        <v>265</v>
      </c>
      <c r="AJ978" s="83" t="s">
        <v>85</v>
      </c>
      <c r="AK978" s="3" t="s">
        <v>85</v>
      </c>
      <c r="AL978" s="83" t="s">
        <v>85</v>
      </c>
      <c r="AM978" s="83">
        <v>15.5</v>
      </c>
      <c r="AN978" s="83">
        <v>230</v>
      </c>
      <c r="AO978" s="105">
        <v>3</v>
      </c>
      <c r="AP978" s="105">
        <v>3</v>
      </c>
      <c r="AQ978" s="105">
        <v>3</v>
      </c>
      <c r="AR978" s="105">
        <v>3</v>
      </c>
      <c r="AS978" s="105">
        <v>175</v>
      </c>
      <c r="AT978" s="105">
        <v>120</v>
      </c>
      <c r="AU978" s="86">
        <v>78.3</v>
      </c>
      <c r="AV978" s="55">
        <v>39</v>
      </c>
      <c r="AW978" s="55">
        <v>39</v>
      </c>
      <c r="AX978" s="55">
        <v>0</v>
      </c>
      <c r="AY978" s="3" t="s">
        <v>85</v>
      </c>
      <c r="AZ978" s="104" t="str">
        <f>_xlfn.IFNA(VLOOKUP(AY978,ACCESSORIES!F:K,6,FALSE),"N/A")</f>
        <v>N/A</v>
      </c>
      <c r="BA978" s="3" t="s">
        <v>85</v>
      </c>
      <c r="BB978" s="104" t="str">
        <f>_xlfn.IFNA(VLOOKUP(BA978,ACCESSORIES!F:K,6,FALSE),"N/A")</f>
        <v>N/A</v>
      </c>
      <c r="BC978" s="79">
        <v>28.37</v>
      </c>
      <c r="BD978" s="57">
        <v>18.07</v>
      </c>
      <c r="BE978" s="57">
        <v>18.07</v>
      </c>
      <c r="BF978" s="57">
        <v>8.9</v>
      </c>
      <c r="BG978" s="3">
        <v>48</v>
      </c>
      <c r="BH978" s="122" t="s">
        <v>3551</v>
      </c>
      <c r="BI978" s="51" t="s">
        <v>4217</v>
      </c>
      <c r="BJ978" s="83" t="s">
        <v>5302</v>
      </c>
      <c r="BK978" s="83" t="s">
        <v>4233</v>
      </c>
      <c r="BL978" s="83" t="s">
        <v>5814</v>
      </c>
      <c r="BM978" s="83" t="s">
        <v>2887</v>
      </c>
      <c r="BN978" s="83" t="s">
        <v>5815</v>
      </c>
      <c r="BO978" s="83" t="s">
        <v>5816</v>
      </c>
      <c r="BP978" s="100" t="s">
        <v>5802</v>
      </c>
      <c r="BQ978" s="83" t="s">
        <v>4480</v>
      </c>
      <c r="BR978" s="83" t="s">
        <v>4235</v>
      </c>
      <c r="BS978" s="83"/>
      <c r="BT978" s="351" t="s">
        <v>6208</v>
      </c>
      <c r="BU978" s="363" t="s">
        <v>6207</v>
      </c>
      <c r="BV978" s="351" t="s">
        <v>6210</v>
      </c>
      <c r="BW978" s="363" t="s">
        <v>6209</v>
      </c>
      <c r="BX978" s="96" t="str">
        <f t="shared" si="167"/>
        <v>MR701 Bead Grip, 16x6.5, +90mm Offset, 6x180, 138.9mm Centerbore, Matte Black</v>
      </c>
      <c r="BY978" s="83" t="s">
        <v>4044</v>
      </c>
      <c r="BZ978" s="83" t="s">
        <v>4045</v>
      </c>
      <c r="CA978" s="83" t="str">
        <f t="shared" si="163"/>
        <v>TRAIL (7XX)</v>
      </c>
    </row>
    <row r="979" spans="1:79" s="39" customFormat="1" ht="15" customHeight="1">
      <c r="A979" s="23">
        <f t="shared" si="170"/>
        <v>977</v>
      </c>
      <c r="B979" s="3" t="s">
        <v>84</v>
      </c>
      <c r="C979" s="105" t="s">
        <v>1285</v>
      </c>
      <c r="D979" s="83" t="s">
        <v>6172</v>
      </c>
      <c r="E979" s="94" t="str">
        <f>CONCATENATE(LEFT(D979,5),VLOOKUP(CONCATENATE(N979,"x",O979),'PART NUMBER GUIDE'!$B$9:$C$45,2,FALSE),VLOOKUP(CONCATENATE(P979, V979), 'PART NUMBER GUIDE'!$Q$6:$R$84, 2, FALSE),VLOOKUP(Y979,'PART NUMBER GUIDE'!$J$8:$K$37,2, FALSE),IF(U979="N/A",IF(ABS(S979)&lt;10,"0"&amp;ABS(S979),ABS(S979)),CONCATENATE(LEFT(U979,1),RIGHT(U979,1))), F979, G979)</f>
        <v>MR70166568990</v>
      </c>
      <c r="F979" s="93"/>
      <c r="G979" s="93"/>
      <c r="H979" s="81" t="s">
        <v>5510</v>
      </c>
      <c r="I979" s="356">
        <v>44351</v>
      </c>
      <c r="J979" s="87" t="s">
        <v>1265</v>
      </c>
      <c r="K979" s="400">
        <v>322</v>
      </c>
      <c r="L979" s="95">
        <f t="shared" si="166"/>
        <v>322</v>
      </c>
      <c r="M979" s="402"/>
      <c r="N979" s="83">
        <v>16</v>
      </c>
      <c r="O979" s="85">
        <v>6.5</v>
      </c>
      <c r="P979" s="105" t="str">
        <f t="shared" si="168"/>
        <v>6x180</v>
      </c>
      <c r="Q979" s="83">
        <v>6</v>
      </c>
      <c r="R979" s="83">
        <v>180</v>
      </c>
      <c r="S979" s="83">
        <v>90</v>
      </c>
      <c r="T979" s="86">
        <v>7.29</v>
      </c>
      <c r="U979" s="106" t="s">
        <v>85</v>
      </c>
      <c r="V979" s="86">
        <v>138.9</v>
      </c>
      <c r="W979" s="17">
        <v>23.88</v>
      </c>
      <c r="X979" s="52">
        <v>3300</v>
      </c>
      <c r="Y979" s="91" t="s">
        <v>2312</v>
      </c>
      <c r="Z979" s="80" t="s">
        <v>3003</v>
      </c>
      <c r="AA979" s="369" t="str">
        <f t="shared" si="169"/>
        <v>16x6.5, 6x180, 90 OS</v>
      </c>
      <c r="AB979" s="83" t="s">
        <v>4280</v>
      </c>
      <c r="AC979" s="92">
        <f>_xlfn.IFNA(VLOOKUP(AB979,ACCESSORIES!F:K,6,FALSE),"N/A")</f>
        <v>22</v>
      </c>
      <c r="AD979" s="89" t="s">
        <v>85</v>
      </c>
      <c r="AE979" s="89" t="s">
        <v>85</v>
      </c>
      <c r="AF979" s="89" t="s">
        <v>85</v>
      </c>
      <c r="AG979" s="89" t="s">
        <v>85</v>
      </c>
      <c r="AH979" s="9" t="str">
        <f>_xlfn.IFNA(VLOOKUP(AG979,ACCESSORIES!F:K,6,FALSE),"N/A")</f>
        <v>N/A</v>
      </c>
      <c r="AI979" s="105" t="s">
        <v>265</v>
      </c>
      <c r="AJ979" s="83" t="s">
        <v>85</v>
      </c>
      <c r="AK979" s="3" t="s">
        <v>85</v>
      </c>
      <c r="AL979" s="83" t="s">
        <v>85</v>
      </c>
      <c r="AM979" s="83">
        <v>15.5</v>
      </c>
      <c r="AN979" s="83">
        <v>230</v>
      </c>
      <c r="AO979" s="105">
        <v>3</v>
      </c>
      <c r="AP979" s="105">
        <v>3</v>
      </c>
      <c r="AQ979" s="105">
        <v>3</v>
      </c>
      <c r="AR979" s="105">
        <v>3</v>
      </c>
      <c r="AS979" s="105">
        <v>175</v>
      </c>
      <c r="AT979" s="105">
        <v>120</v>
      </c>
      <c r="AU979" s="86">
        <v>78.3</v>
      </c>
      <c r="AV979" s="55">
        <v>39</v>
      </c>
      <c r="AW979" s="55">
        <v>39</v>
      </c>
      <c r="AX979" s="55">
        <v>0</v>
      </c>
      <c r="AY979" s="3" t="s">
        <v>85</v>
      </c>
      <c r="AZ979" s="104" t="str">
        <f>_xlfn.IFNA(VLOOKUP(AY979,ACCESSORIES!F:K,6,FALSE),"N/A")</f>
        <v>N/A</v>
      </c>
      <c r="BA979" s="3" t="s">
        <v>85</v>
      </c>
      <c r="BB979" s="104" t="str">
        <f>_xlfn.IFNA(VLOOKUP(BA979,ACCESSORIES!F:K,6,FALSE),"N/A")</f>
        <v>N/A</v>
      </c>
      <c r="BC979" s="79">
        <v>28.18</v>
      </c>
      <c r="BD979" s="57">
        <v>18.07</v>
      </c>
      <c r="BE979" s="57">
        <v>18.07</v>
      </c>
      <c r="BF979" s="57">
        <v>8.9</v>
      </c>
      <c r="BG979" s="3">
        <v>48</v>
      </c>
      <c r="BH979" s="122" t="s">
        <v>3551</v>
      </c>
      <c r="BI979" s="51" t="s">
        <v>4217</v>
      </c>
      <c r="BJ979" s="83" t="s">
        <v>5302</v>
      </c>
      <c r="BK979" s="83" t="s">
        <v>4233</v>
      </c>
      <c r="BL979" s="83" t="s">
        <v>5814</v>
      </c>
      <c r="BM979" s="83" t="s">
        <v>2887</v>
      </c>
      <c r="BN979" s="83" t="s">
        <v>5815</v>
      </c>
      <c r="BO979" s="83" t="s">
        <v>5816</v>
      </c>
      <c r="BP979" s="100" t="s">
        <v>5802</v>
      </c>
      <c r="BQ979" s="83" t="s">
        <v>4480</v>
      </c>
      <c r="BR979" s="83" t="s">
        <v>4235</v>
      </c>
      <c r="BS979" s="83"/>
      <c r="BT979" s="351" t="s">
        <v>6204</v>
      </c>
      <c r="BU979" s="363" t="s">
        <v>6203</v>
      </c>
      <c r="BV979" s="351" t="s">
        <v>6206</v>
      </c>
      <c r="BW979" s="363" t="s">
        <v>6205</v>
      </c>
      <c r="BX979" s="96" t="str">
        <f t="shared" si="167"/>
        <v>MR701 Bead Grip, 16x6.5, +90mm Offset, 6x180, 138.9mm Centerbore, Method Bronze</v>
      </c>
      <c r="BY979" s="83" t="s">
        <v>4044</v>
      </c>
      <c r="BZ979" s="83" t="s">
        <v>4045</v>
      </c>
      <c r="CA979" s="83" t="str">
        <f t="shared" si="163"/>
        <v>TRAIL (7XX)</v>
      </c>
    </row>
    <row r="980" spans="1:79" s="39" customFormat="1" ht="15" customHeight="1">
      <c r="A980" s="23">
        <f t="shared" si="170"/>
        <v>978</v>
      </c>
      <c r="B980" s="3" t="s">
        <v>84</v>
      </c>
      <c r="C980" s="105" t="s">
        <v>1285</v>
      </c>
      <c r="D980" s="83" t="s">
        <v>6172</v>
      </c>
      <c r="E980" s="94" t="str">
        <f>CONCATENATE(LEFT(D980,5),VLOOKUP(CONCATENATE(N980,"x",O980),'PART NUMBER GUIDE'!$B$9:$C$45,2,FALSE),VLOOKUP(CONCATENATE(P980, V980), 'PART NUMBER GUIDE'!$Q$6:$R$84, 2, FALSE),VLOOKUP(Y980,'PART NUMBER GUIDE'!$J$8:$K$37,2, FALSE),IF(U980="N/A",IF(ABS(S980)&lt;10,"0"&amp;ABS(S980),ABS(S980)),CONCATENATE(LEFT(U980,1),RIGHT(U980,1))), F980, G980)</f>
        <v>MR70166568690</v>
      </c>
      <c r="F980" s="93"/>
      <c r="G980" s="93"/>
      <c r="H980" s="81" t="s">
        <v>5511</v>
      </c>
      <c r="I980" s="356">
        <v>44351</v>
      </c>
      <c r="J980" s="87" t="s">
        <v>1265</v>
      </c>
      <c r="K980" s="400">
        <v>322</v>
      </c>
      <c r="L980" s="95">
        <f t="shared" si="166"/>
        <v>322</v>
      </c>
      <c r="M980" s="402"/>
      <c r="N980" s="83">
        <v>16</v>
      </c>
      <c r="O980" s="85">
        <v>6.5</v>
      </c>
      <c r="P980" s="105" t="str">
        <f t="shared" si="168"/>
        <v>6x180</v>
      </c>
      <c r="Q980" s="83">
        <v>6</v>
      </c>
      <c r="R980" s="83">
        <v>180</v>
      </c>
      <c r="S980" s="83">
        <v>90</v>
      </c>
      <c r="T980" s="86">
        <v>7.29</v>
      </c>
      <c r="U980" s="106" t="s">
        <v>85</v>
      </c>
      <c r="V980" s="86">
        <v>138.9</v>
      </c>
      <c r="W980" s="17">
        <v>24.03</v>
      </c>
      <c r="X980" s="52">
        <v>3300</v>
      </c>
      <c r="Y980" s="91" t="s">
        <v>4926</v>
      </c>
      <c r="Z980" s="80" t="s">
        <v>4927</v>
      </c>
      <c r="AA980" s="369" t="str">
        <f t="shared" si="169"/>
        <v>16x6.5, 6x180, 90 OS</v>
      </c>
      <c r="AB980" s="83" t="s">
        <v>4280</v>
      </c>
      <c r="AC980" s="92">
        <f>_xlfn.IFNA(VLOOKUP(AB980,ACCESSORIES!F:K,6,FALSE),"N/A")</f>
        <v>22</v>
      </c>
      <c r="AD980" s="89" t="s">
        <v>85</v>
      </c>
      <c r="AE980" s="89" t="s">
        <v>85</v>
      </c>
      <c r="AF980" s="89" t="s">
        <v>85</v>
      </c>
      <c r="AG980" s="89" t="s">
        <v>85</v>
      </c>
      <c r="AH980" s="9" t="str">
        <f>_xlfn.IFNA(VLOOKUP(AG980,ACCESSORIES!F:K,6,FALSE),"N/A")</f>
        <v>N/A</v>
      </c>
      <c r="AI980" s="105" t="s">
        <v>265</v>
      </c>
      <c r="AJ980" s="83" t="s">
        <v>85</v>
      </c>
      <c r="AK980" s="3" t="s">
        <v>85</v>
      </c>
      <c r="AL980" s="83" t="s">
        <v>85</v>
      </c>
      <c r="AM980" s="83">
        <v>15.5</v>
      </c>
      <c r="AN980" s="83">
        <v>230</v>
      </c>
      <c r="AO980" s="105">
        <v>3</v>
      </c>
      <c r="AP980" s="105">
        <v>3</v>
      </c>
      <c r="AQ980" s="105">
        <v>3</v>
      </c>
      <c r="AR980" s="105">
        <v>3</v>
      </c>
      <c r="AS980" s="105">
        <v>175</v>
      </c>
      <c r="AT980" s="105">
        <v>120</v>
      </c>
      <c r="AU980" s="86">
        <v>78.3</v>
      </c>
      <c r="AV980" s="55">
        <v>39</v>
      </c>
      <c r="AW980" s="55">
        <v>39</v>
      </c>
      <c r="AX980" s="55">
        <v>0</v>
      </c>
      <c r="AY980" s="3" t="s">
        <v>85</v>
      </c>
      <c r="AZ980" s="104" t="str">
        <f>_xlfn.IFNA(VLOOKUP(AY980,ACCESSORIES!F:K,6,FALSE),"N/A")</f>
        <v>N/A</v>
      </c>
      <c r="BA980" s="3" t="s">
        <v>85</v>
      </c>
      <c r="BB980" s="104" t="str">
        <f>_xlfn.IFNA(VLOOKUP(BA980,ACCESSORIES!F:K,6,FALSE),"N/A")</f>
        <v>N/A</v>
      </c>
      <c r="BC980" s="79">
        <v>28.15</v>
      </c>
      <c r="BD980" s="57">
        <v>18.07</v>
      </c>
      <c r="BE980" s="57">
        <v>18.07</v>
      </c>
      <c r="BF980" s="57">
        <v>8.9</v>
      </c>
      <c r="BG980" s="3">
        <v>48</v>
      </c>
      <c r="BH980" s="122" t="s">
        <v>3551</v>
      </c>
      <c r="BI980" s="51" t="s">
        <v>4217</v>
      </c>
      <c r="BJ980" s="83" t="s">
        <v>5302</v>
      </c>
      <c r="BK980" s="83" t="s">
        <v>4233</v>
      </c>
      <c r="BL980" s="83" t="s">
        <v>5814</v>
      </c>
      <c r="BM980" s="83" t="s">
        <v>2887</v>
      </c>
      <c r="BN980" s="83" t="s">
        <v>5815</v>
      </c>
      <c r="BO980" s="83" t="s">
        <v>5816</v>
      </c>
      <c r="BP980" s="100" t="s">
        <v>5802</v>
      </c>
      <c r="BQ980" s="83" t="s">
        <v>4480</v>
      </c>
      <c r="BR980" s="83" t="s">
        <v>4235</v>
      </c>
      <c r="BS980" s="83"/>
      <c r="BT980" s="351"/>
      <c r="BU980" s="363"/>
      <c r="BV980" s="351"/>
      <c r="BW980" s="363"/>
      <c r="BX980" s="96" t="str">
        <f t="shared" si="167"/>
        <v>MR701 Bead Grip, 16x6.5, +90mm Offset, 6x180, 138.9mm Centerbore, Bahia Blue</v>
      </c>
      <c r="BY980" s="83" t="s">
        <v>4044</v>
      </c>
      <c r="BZ980" s="83" t="s">
        <v>4045</v>
      </c>
      <c r="CA980" s="83" t="str">
        <f t="shared" si="163"/>
        <v>TRAIL (7XX)</v>
      </c>
    </row>
    <row r="981" spans="1:79" s="39" customFormat="1" ht="15" customHeight="1">
      <c r="A981" s="23">
        <f t="shared" si="170"/>
        <v>979</v>
      </c>
      <c r="B981" s="3" t="s">
        <v>84</v>
      </c>
      <c r="C981" s="105" t="s">
        <v>1285</v>
      </c>
      <c r="D981" s="83" t="s">
        <v>6172</v>
      </c>
      <c r="E981" s="94" t="str">
        <f>CONCATENATE(LEFT(D981,5),VLOOKUP(CONCATENATE(N981,"x",O981),'PART NUMBER GUIDE'!$B$9:$C$45,2,FALSE),VLOOKUP(CONCATENATE(P981, V981), 'PART NUMBER GUIDE'!$Q$6:$R$84, 2, FALSE),VLOOKUP(Y981,'PART NUMBER GUIDE'!$J$8:$K$37,2, FALSE),IF(U981="N/A",IF(ABS(S981)&lt;10,"0"&amp;ABS(S981),ABS(S981)),CONCATENATE(LEFT(U981,1),RIGHT(U981,1))), F981, G981)</f>
        <v>MR70168052500</v>
      </c>
      <c r="F981" s="93"/>
      <c r="G981" s="93"/>
      <c r="H981" s="91" t="s">
        <v>2021</v>
      </c>
      <c r="I981" s="356">
        <v>43101</v>
      </c>
      <c r="J981" s="87" t="s">
        <v>1265</v>
      </c>
      <c r="K981" s="400">
        <v>333.5</v>
      </c>
      <c r="L981" s="95">
        <f t="shared" si="166"/>
        <v>333.5</v>
      </c>
      <c r="M981" s="402"/>
      <c r="N981" s="83">
        <v>16</v>
      </c>
      <c r="O981" s="85">
        <v>8</v>
      </c>
      <c r="P981" s="105" t="str">
        <f t="shared" si="168"/>
        <v>5x120</v>
      </c>
      <c r="Q981" s="83">
        <v>5</v>
      </c>
      <c r="R981" s="83">
        <v>120</v>
      </c>
      <c r="S981" s="83">
        <v>0</v>
      </c>
      <c r="T981" s="86">
        <v>4.5</v>
      </c>
      <c r="U981" s="106" t="s">
        <v>85</v>
      </c>
      <c r="V981" s="86">
        <v>72.599999999999994</v>
      </c>
      <c r="W981" s="85">
        <v>27.3</v>
      </c>
      <c r="X981" s="52">
        <v>2650</v>
      </c>
      <c r="Y981" s="91" t="s">
        <v>2309</v>
      </c>
      <c r="Z981" s="81" t="s">
        <v>3002</v>
      </c>
      <c r="AA981" s="369" t="str">
        <f t="shared" si="169"/>
        <v>16x8, 5x120, 0 OS</v>
      </c>
      <c r="AB981" s="83" t="s">
        <v>4280</v>
      </c>
      <c r="AC981" s="92">
        <f>_xlfn.IFNA(VLOOKUP(AB981,ACCESSORIES!F:K,6,FALSE),"N/A")</f>
        <v>22</v>
      </c>
      <c r="AD981" s="89" t="s">
        <v>85</v>
      </c>
      <c r="AE981" s="89" t="s">
        <v>85</v>
      </c>
      <c r="AF981" s="89" t="s">
        <v>85</v>
      </c>
      <c r="AG981" s="89" t="s">
        <v>85</v>
      </c>
      <c r="AH981" s="9" t="str">
        <f>_xlfn.IFNA(VLOOKUP(AG981,ACCESSORIES!F:K,6,FALSE),"N/A")</f>
        <v>N/A</v>
      </c>
      <c r="AI981" s="105" t="s">
        <v>265</v>
      </c>
      <c r="AJ981" s="83" t="s">
        <v>85</v>
      </c>
      <c r="AK981" s="3" t="s">
        <v>85</v>
      </c>
      <c r="AL981" s="83" t="s">
        <v>85</v>
      </c>
      <c r="AM981" s="83">
        <v>16.100000000000001</v>
      </c>
      <c r="AN981" s="83">
        <v>160</v>
      </c>
      <c r="AO981" s="83">
        <v>12</v>
      </c>
      <c r="AP981" s="83">
        <v>23</v>
      </c>
      <c r="AQ981" s="83">
        <v>39</v>
      </c>
      <c r="AR981" s="83">
        <v>42</v>
      </c>
      <c r="AS981" s="83">
        <v>194</v>
      </c>
      <c r="AT981" s="83">
        <v>190</v>
      </c>
      <c r="AU981" s="86">
        <v>72.599999999999994</v>
      </c>
      <c r="AV981" s="55">
        <v>44</v>
      </c>
      <c r="AW981" s="55">
        <v>44</v>
      </c>
      <c r="AX981" s="55">
        <v>36</v>
      </c>
      <c r="AY981" s="3" t="s">
        <v>85</v>
      </c>
      <c r="AZ981" s="104" t="str">
        <f>_xlfn.IFNA(VLOOKUP(AY981,ACCESSORIES!F:K,6,FALSE),"N/A")</f>
        <v>N/A</v>
      </c>
      <c r="BA981" s="3" t="s">
        <v>85</v>
      </c>
      <c r="BB981" s="104" t="str">
        <f>_xlfn.IFNA(VLOOKUP(BA981,ACCESSORIES!F:K,6,FALSE),"N/A")</f>
        <v>N/A</v>
      </c>
      <c r="BC981" s="79">
        <v>30.8</v>
      </c>
      <c r="BD981" s="57">
        <v>18.7</v>
      </c>
      <c r="BE981" s="57">
        <v>18.7</v>
      </c>
      <c r="BF981" s="57">
        <v>10.6</v>
      </c>
      <c r="BG981" s="82">
        <v>36</v>
      </c>
      <c r="BH981" s="122" t="s">
        <v>3551</v>
      </c>
      <c r="BI981" s="51" t="s">
        <v>4217</v>
      </c>
      <c r="BJ981" s="83" t="s">
        <v>5302</v>
      </c>
      <c r="BK981" s="83" t="s">
        <v>4233</v>
      </c>
      <c r="BL981" s="83" t="s">
        <v>5814</v>
      </c>
      <c r="BM981" s="83" t="s">
        <v>2887</v>
      </c>
      <c r="BN981" s="83" t="s">
        <v>5815</v>
      </c>
      <c r="BO981" s="83" t="s">
        <v>5816</v>
      </c>
      <c r="BP981" s="100" t="s">
        <v>5802</v>
      </c>
      <c r="BQ981" s="83" t="s">
        <v>4480</v>
      </c>
      <c r="BR981" s="83" t="s">
        <v>4235</v>
      </c>
      <c r="BS981" s="83"/>
      <c r="BT981" s="351" t="s">
        <v>4371</v>
      </c>
      <c r="BU981" s="363" t="s">
        <v>4370</v>
      </c>
      <c r="BV981" s="351" t="s">
        <v>4369</v>
      </c>
      <c r="BW981" s="363" t="s">
        <v>4368</v>
      </c>
      <c r="BX981" s="96" t="str">
        <f t="shared" si="167"/>
        <v>MR701 Bead Grip, 16x8, 0mm Offset, 5x120, 72.6mm Centerbore, Matte Black</v>
      </c>
      <c r="BY981" s="83" t="s">
        <v>4044</v>
      </c>
      <c r="BZ981" s="83" t="s">
        <v>4045</v>
      </c>
      <c r="CA981" s="83" t="str">
        <f t="shared" si="163"/>
        <v>TRAIL (7XX)</v>
      </c>
    </row>
    <row r="982" spans="1:79" s="39" customFormat="1" ht="15" customHeight="1">
      <c r="A982" s="23">
        <f t="shared" si="170"/>
        <v>980</v>
      </c>
      <c r="B982" s="3" t="s">
        <v>84</v>
      </c>
      <c r="C982" s="105" t="s">
        <v>1285</v>
      </c>
      <c r="D982" s="83" t="s">
        <v>6172</v>
      </c>
      <c r="E982" s="94" t="str">
        <f>CONCATENATE(LEFT(D982,5),VLOOKUP(CONCATENATE(N982,"x",O982),'PART NUMBER GUIDE'!$B$9:$C$45,2,FALSE),VLOOKUP(CONCATENATE(P982, V982), 'PART NUMBER GUIDE'!$Q$6:$R$84, 2, FALSE),VLOOKUP(Y982,'PART NUMBER GUIDE'!$J$8:$K$37,2, FALSE),IF(U982="N/A",IF(ABS(S982)&lt;10,"0"&amp;ABS(S982),ABS(S982)),CONCATENATE(LEFT(U982,1),RIGHT(U982,1))), F982, G982)</f>
        <v>MR70168052900</v>
      </c>
      <c r="F982" s="93"/>
      <c r="G982" s="93"/>
      <c r="H982" s="91" t="s">
        <v>2022</v>
      </c>
      <c r="I982" s="356">
        <v>43101</v>
      </c>
      <c r="J982" s="43" t="s">
        <v>4038</v>
      </c>
      <c r="K982" s="400">
        <v>333.5</v>
      </c>
      <c r="L982" s="95" t="str">
        <f t="shared" si="166"/>
        <v/>
      </c>
      <c r="M982" s="402"/>
      <c r="N982" s="83">
        <v>16</v>
      </c>
      <c r="O982" s="85">
        <v>8</v>
      </c>
      <c r="P982" s="105" t="str">
        <f t="shared" si="168"/>
        <v>5x120</v>
      </c>
      <c r="Q982" s="83">
        <v>5</v>
      </c>
      <c r="R982" s="83">
        <v>120</v>
      </c>
      <c r="S982" s="83">
        <v>0</v>
      </c>
      <c r="T982" s="86">
        <v>4.5</v>
      </c>
      <c r="U982" s="106" t="s">
        <v>85</v>
      </c>
      <c r="V982" s="86">
        <v>72.599999999999994</v>
      </c>
      <c r="W982" s="85">
        <v>27.3</v>
      </c>
      <c r="X982" s="52">
        <v>2650</v>
      </c>
      <c r="Y982" s="91" t="s">
        <v>2312</v>
      </c>
      <c r="Z982" s="80" t="s">
        <v>3003</v>
      </c>
      <c r="AA982" s="369" t="str">
        <f t="shared" si="169"/>
        <v>16x8, 5x120, 0 OS</v>
      </c>
      <c r="AB982" s="83" t="s">
        <v>4280</v>
      </c>
      <c r="AC982" s="92">
        <f>_xlfn.IFNA(VLOOKUP(AB982,ACCESSORIES!F:K,6,FALSE),"N/A")</f>
        <v>22</v>
      </c>
      <c r="AD982" s="89" t="s">
        <v>85</v>
      </c>
      <c r="AE982" s="82" t="s">
        <v>85</v>
      </c>
      <c r="AF982" s="82" t="s">
        <v>85</v>
      </c>
      <c r="AG982" s="82" t="s">
        <v>85</v>
      </c>
      <c r="AH982" s="9" t="str">
        <f>_xlfn.IFNA(VLOOKUP(AG982,ACCESSORIES!F:K,6,FALSE),"N/A")</f>
        <v>N/A</v>
      </c>
      <c r="AI982" s="105" t="s">
        <v>265</v>
      </c>
      <c r="AJ982" s="83" t="s">
        <v>85</v>
      </c>
      <c r="AK982" s="3" t="s">
        <v>85</v>
      </c>
      <c r="AL982" s="83" t="s">
        <v>85</v>
      </c>
      <c r="AM982" s="83">
        <v>16.100000000000001</v>
      </c>
      <c r="AN982" s="83">
        <v>160</v>
      </c>
      <c r="AO982" s="83">
        <v>12</v>
      </c>
      <c r="AP982" s="83">
        <v>23</v>
      </c>
      <c r="AQ982" s="83">
        <v>39</v>
      </c>
      <c r="AR982" s="83">
        <v>42</v>
      </c>
      <c r="AS982" s="83">
        <v>194</v>
      </c>
      <c r="AT982" s="83">
        <v>190</v>
      </c>
      <c r="AU982" s="86">
        <v>72.599999999999994</v>
      </c>
      <c r="AV982" s="55">
        <v>44</v>
      </c>
      <c r="AW982" s="55">
        <v>44</v>
      </c>
      <c r="AX982" s="55">
        <v>36</v>
      </c>
      <c r="AY982" s="3" t="s">
        <v>85</v>
      </c>
      <c r="AZ982" s="104" t="str">
        <f>_xlfn.IFNA(VLOOKUP(AY982,ACCESSORIES!F:K,6,FALSE),"N/A")</f>
        <v>N/A</v>
      </c>
      <c r="BA982" s="3" t="s">
        <v>85</v>
      </c>
      <c r="BB982" s="104" t="str">
        <f>_xlfn.IFNA(VLOOKUP(BA982,ACCESSORIES!F:K,6,FALSE),"N/A")</f>
        <v>N/A</v>
      </c>
      <c r="BC982" s="79">
        <v>30.8</v>
      </c>
      <c r="BD982" s="57">
        <v>18.7</v>
      </c>
      <c r="BE982" s="57">
        <v>18.7</v>
      </c>
      <c r="BF982" s="57">
        <v>10.6</v>
      </c>
      <c r="BG982" s="82">
        <v>36</v>
      </c>
      <c r="BH982" s="122" t="s">
        <v>3551</v>
      </c>
      <c r="BI982" s="51" t="s">
        <v>4217</v>
      </c>
      <c r="BJ982" s="83" t="s">
        <v>5302</v>
      </c>
      <c r="BK982" s="83" t="s">
        <v>4233</v>
      </c>
      <c r="BL982" s="83" t="s">
        <v>5814</v>
      </c>
      <c r="BM982" s="83" t="s">
        <v>2887</v>
      </c>
      <c r="BN982" s="83" t="s">
        <v>5815</v>
      </c>
      <c r="BO982" s="83" t="s">
        <v>5816</v>
      </c>
      <c r="BP982" s="100" t="s">
        <v>5802</v>
      </c>
      <c r="BQ982" s="83" t="s">
        <v>4480</v>
      </c>
      <c r="BR982" s="83" t="s">
        <v>4235</v>
      </c>
      <c r="BS982" s="83"/>
      <c r="BT982" s="351" t="s">
        <v>4357</v>
      </c>
      <c r="BU982" s="363" t="s">
        <v>4356</v>
      </c>
      <c r="BV982" s="351" t="s">
        <v>4359</v>
      </c>
      <c r="BW982" s="363" t="s">
        <v>4358</v>
      </c>
      <c r="BX982" s="96" t="str">
        <f t="shared" si="167"/>
        <v>CLOSEOUT - MR701 Bead Grip, 16x8, 0mm Offset, 5x120, 72.6mm Centerbore, Method Bronze</v>
      </c>
      <c r="BY982" s="83" t="s">
        <v>4044</v>
      </c>
      <c r="BZ982" s="83" t="s">
        <v>4045</v>
      </c>
      <c r="CA982" s="83" t="str">
        <f t="shared" si="163"/>
        <v>TRAIL (7XX)</v>
      </c>
    </row>
    <row r="983" spans="1:79" s="39" customFormat="1" ht="15" customHeight="1">
      <c r="A983" s="23">
        <f t="shared" si="170"/>
        <v>981</v>
      </c>
      <c r="B983" s="3" t="s">
        <v>84</v>
      </c>
      <c r="C983" s="105" t="s">
        <v>1285</v>
      </c>
      <c r="D983" s="83" t="s">
        <v>6172</v>
      </c>
      <c r="E983" s="94" t="str">
        <f>CONCATENATE(LEFT(D983,5),VLOOKUP(CONCATENATE(N983,"x",O983),'PART NUMBER GUIDE'!$B$9:$C$45,2,FALSE),VLOOKUP(CONCATENATE(P983, V983), 'PART NUMBER GUIDE'!$Q$6:$R$84, 2, FALSE),VLOOKUP(Y983,'PART NUMBER GUIDE'!$J$8:$K$37,2, FALSE),IF(U983="N/A",IF(ABS(S983)&lt;10,"0"&amp;ABS(S983),ABS(S983)),CONCATENATE(LEFT(U983,1),RIGHT(U983,1))), F983, G983)</f>
        <v>MR70168059500</v>
      </c>
      <c r="F983" s="93"/>
      <c r="G983" s="93"/>
      <c r="H983" s="91" t="s">
        <v>2023</v>
      </c>
      <c r="I983" s="356">
        <v>43101</v>
      </c>
      <c r="J983" s="87" t="s">
        <v>1265</v>
      </c>
      <c r="K983" s="400">
        <v>333.5</v>
      </c>
      <c r="L983" s="95">
        <f t="shared" si="166"/>
        <v>333.5</v>
      </c>
      <c r="M983" s="402"/>
      <c r="N983" s="83">
        <v>16</v>
      </c>
      <c r="O983" s="85">
        <v>8</v>
      </c>
      <c r="P983" s="105" t="str">
        <f t="shared" si="168"/>
        <v>5x6.5</v>
      </c>
      <c r="Q983" s="83">
        <v>5</v>
      </c>
      <c r="R983" s="83">
        <v>6.5</v>
      </c>
      <c r="S983" s="83">
        <v>0</v>
      </c>
      <c r="T983" s="86">
        <v>4.5</v>
      </c>
      <c r="U983" s="106" t="s">
        <v>85</v>
      </c>
      <c r="V983" s="86">
        <v>114.25</v>
      </c>
      <c r="W983" s="85">
        <v>26.51</v>
      </c>
      <c r="X983" s="52">
        <v>2650</v>
      </c>
      <c r="Y983" s="91" t="s">
        <v>2309</v>
      </c>
      <c r="Z983" s="81" t="s">
        <v>3002</v>
      </c>
      <c r="AA983" s="369" t="str">
        <f t="shared" si="169"/>
        <v>16x8, 5x6.5, 0 OS</v>
      </c>
      <c r="AB983" s="2" t="s">
        <v>4282</v>
      </c>
      <c r="AC983" s="92">
        <f>_xlfn.IFNA(VLOOKUP(AB983,ACCESSORIES!F:K,6,FALSE),"N/A")</f>
        <v>22</v>
      </c>
      <c r="AD983" s="89" t="s">
        <v>85</v>
      </c>
      <c r="AE983" s="82" t="s">
        <v>85</v>
      </c>
      <c r="AF983" s="82" t="s">
        <v>85</v>
      </c>
      <c r="AG983" s="82" t="s">
        <v>85</v>
      </c>
      <c r="AH983" s="9" t="str">
        <f>_xlfn.IFNA(VLOOKUP(AG983,ACCESSORIES!F:K,6,FALSE),"N/A")</f>
        <v>N/A</v>
      </c>
      <c r="AI983" s="105" t="s">
        <v>265</v>
      </c>
      <c r="AJ983" s="83" t="s">
        <v>85</v>
      </c>
      <c r="AK983" s="3" t="s">
        <v>85</v>
      </c>
      <c r="AL983" s="83" t="s">
        <v>85</v>
      </c>
      <c r="AM983" s="83">
        <v>19</v>
      </c>
      <c r="AN983" s="83">
        <v>200</v>
      </c>
      <c r="AO983" s="83">
        <v>0</v>
      </c>
      <c r="AP983" s="83">
        <v>0</v>
      </c>
      <c r="AQ983" s="83">
        <v>37</v>
      </c>
      <c r="AR983" s="83">
        <v>42</v>
      </c>
      <c r="AS983" s="83">
        <v>194</v>
      </c>
      <c r="AT983" s="83">
        <v>190</v>
      </c>
      <c r="AU983" s="86">
        <v>114</v>
      </c>
      <c r="AV983" s="55">
        <v>61</v>
      </c>
      <c r="AW983" s="55">
        <v>61</v>
      </c>
      <c r="AX983" s="55">
        <v>36</v>
      </c>
      <c r="AY983" s="3" t="s">
        <v>85</v>
      </c>
      <c r="AZ983" s="104" t="str">
        <f>_xlfn.IFNA(VLOOKUP(AY983,ACCESSORIES!F:K,6,FALSE),"N/A")</f>
        <v>N/A</v>
      </c>
      <c r="BA983" s="3" t="s">
        <v>85</v>
      </c>
      <c r="BB983" s="104" t="str">
        <f>_xlfn.IFNA(VLOOKUP(BA983,ACCESSORIES!F:K,6,FALSE),"N/A")</f>
        <v>N/A</v>
      </c>
      <c r="BC983" s="79">
        <v>31.25</v>
      </c>
      <c r="BD983" s="57">
        <v>18.7</v>
      </c>
      <c r="BE983" s="57">
        <v>18.7</v>
      </c>
      <c r="BF983" s="57">
        <v>10.6</v>
      </c>
      <c r="BG983" s="82">
        <v>36</v>
      </c>
      <c r="BH983" s="122" t="s">
        <v>3551</v>
      </c>
      <c r="BI983" s="51" t="s">
        <v>4217</v>
      </c>
      <c r="BJ983" s="83" t="s">
        <v>5302</v>
      </c>
      <c r="BK983" s="83" t="s">
        <v>4233</v>
      </c>
      <c r="BL983" s="83" t="s">
        <v>5814</v>
      </c>
      <c r="BM983" s="83" t="s">
        <v>2887</v>
      </c>
      <c r="BN983" s="83" t="s">
        <v>5815</v>
      </c>
      <c r="BO983" s="83" t="s">
        <v>5816</v>
      </c>
      <c r="BP983" s="100" t="s">
        <v>5802</v>
      </c>
      <c r="BQ983" s="83" t="s">
        <v>4480</v>
      </c>
      <c r="BR983" s="83" t="s">
        <v>4235</v>
      </c>
      <c r="BS983" s="83"/>
      <c r="BT983" s="351" t="s">
        <v>4371</v>
      </c>
      <c r="BU983" s="363" t="s">
        <v>4370</v>
      </c>
      <c r="BV983" s="351" t="s">
        <v>4369</v>
      </c>
      <c r="BW983" s="363" t="s">
        <v>4368</v>
      </c>
      <c r="BX983" s="96" t="str">
        <f t="shared" si="167"/>
        <v>MR701 Bead Grip, 16x8, 0mm Offset, 5x6.5, 114.25mm Centerbore, Matte Black</v>
      </c>
      <c r="BY983" s="83" t="s">
        <v>4044</v>
      </c>
      <c r="BZ983" s="83" t="s">
        <v>4045</v>
      </c>
      <c r="CA983" s="83" t="str">
        <f t="shared" si="163"/>
        <v>TRAIL (7XX)</v>
      </c>
    </row>
    <row r="984" spans="1:79" s="39" customFormat="1" ht="15" customHeight="1">
      <c r="A984" s="23">
        <f t="shared" si="170"/>
        <v>982</v>
      </c>
      <c r="B984" s="3" t="s">
        <v>84</v>
      </c>
      <c r="C984" s="105" t="s">
        <v>1285</v>
      </c>
      <c r="D984" s="83" t="s">
        <v>6172</v>
      </c>
      <c r="E984" s="94" t="str">
        <f>CONCATENATE(LEFT(D984,5),VLOOKUP(CONCATENATE(N984,"x",O984),'PART NUMBER GUIDE'!$B$9:$C$45,2,FALSE),VLOOKUP(CONCATENATE(P984, V984), 'PART NUMBER GUIDE'!$Q$6:$R$84, 2, FALSE),VLOOKUP(Y984,'PART NUMBER GUIDE'!$J$8:$K$37,2, FALSE),IF(U984="N/A",IF(ABS(S984)&lt;10,"0"&amp;ABS(S984),ABS(S984)),CONCATENATE(LEFT(U984,1),RIGHT(U984,1))), F984, G984)</f>
        <v>MR70168059900</v>
      </c>
      <c r="F984" s="93"/>
      <c r="G984" s="93"/>
      <c r="H984" s="91" t="s">
        <v>2024</v>
      </c>
      <c r="I984" s="356">
        <v>43101</v>
      </c>
      <c r="J984" s="87" t="s">
        <v>4038</v>
      </c>
      <c r="K984" s="400">
        <v>308.83</v>
      </c>
      <c r="L984" s="95" t="str">
        <f t="shared" si="166"/>
        <v/>
      </c>
      <c r="M984" s="402"/>
      <c r="N984" s="83">
        <v>16</v>
      </c>
      <c r="O984" s="85">
        <v>8</v>
      </c>
      <c r="P984" s="105" t="str">
        <f t="shared" si="168"/>
        <v>5x6.5</v>
      </c>
      <c r="Q984" s="83">
        <v>5</v>
      </c>
      <c r="R984" s="83">
        <v>6.5</v>
      </c>
      <c r="S984" s="83">
        <v>0</v>
      </c>
      <c r="T984" s="86">
        <v>4.5</v>
      </c>
      <c r="U984" s="106" t="s">
        <v>85</v>
      </c>
      <c r="V984" s="86">
        <v>114.25</v>
      </c>
      <c r="W984" s="85">
        <v>25.76</v>
      </c>
      <c r="X984" s="52">
        <v>2650</v>
      </c>
      <c r="Y984" s="91" t="s">
        <v>2312</v>
      </c>
      <c r="Z984" s="80" t="s">
        <v>3003</v>
      </c>
      <c r="AA984" s="369" t="str">
        <f t="shared" si="169"/>
        <v>16x8, 5x6.5, 0 OS</v>
      </c>
      <c r="AB984" s="2" t="s">
        <v>4282</v>
      </c>
      <c r="AC984" s="92">
        <f>_xlfn.IFNA(VLOOKUP(AB984,ACCESSORIES!F:K,6,FALSE),"N/A")</f>
        <v>22</v>
      </c>
      <c r="AD984" s="89" t="s">
        <v>85</v>
      </c>
      <c r="AE984" s="82" t="s">
        <v>85</v>
      </c>
      <c r="AF984" s="82" t="s">
        <v>85</v>
      </c>
      <c r="AG984" s="82" t="s">
        <v>85</v>
      </c>
      <c r="AH984" s="9" t="str">
        <f>_xlfn.IFNA(VLOOKUP(AG984,ACCESSORIES!F:K,6,FALSE),"N/A")</f>
        <v>N/A</v>
      </c>
      <c r="AI984" s="105" t="s">
        <v>265</v>
      </c>
      <c r="AJ984" s="83" t="s">
        <v>85</v>
      </c>
      <c r="AK984" s="3" t="s">
        <v>85</v>
      </c>
      <c r="AL984" s="83" t="s">
        <v>85</v>
      </c>
      <c r="AM984" s="83">
        <v>19</v>
      </c>
      <c r="AN984" s="83">
        <v>200</v>
      </c>
      <c r="AO984" s="83">
        <v>0</v>
      </c>
      <c r="AP984" s="83">
        <v>0</v>
      </c>
      <c r="AQ984" s="83">
        <v>37</v>
      </c>
      <c r="AR984" s="83">
        <v>42</v>
      </c>
      <c r="AS984" s="83">
        <v>194</v>
      </c>
      <c r="AT984" s="83">
        <v>190</v>
      </c>
      <c r="AU984" s="86">
        <v>114</v>
      </c>
      <c r="AV984" s="55">
        <v>61</v>
      </c>
      <c r="AW984" s="55">
        <v>61</v>
      </c>
      <c r="AX984" s="55">
        <v>36</v>
      </c>
      <c r="AY984" s="3" t="s">
        <v>85</v>
      </c>
      <c r="AZ984" s="104" t="str">
        <f>_xlfn.IFNA(VLOOKUP(AY984,ACCESSORIES!F:K,6,FALSE),"N/A")</f>
        <v>N/A</v>
      </c>
      <c r="BA984" s="3" t="s">
        <v>85</v>
      </c>
      <c r="BB984" s="104" t="str">
        <f>_xlfn.IFNA(VLOOKUP(BA984,ACCESSORIES!F:K,6,FALSE),"N/A")</f>
        <v>N/A</v>
      </c>
      <c r="BC984" s="79">
        <v>29.95</v>
      </c>
      <c r="BD984" s="57">
        <v>18.7</v>
      </c>
      <c r="BE984" s="57">
        <v>18.7</v>
      </c>
      <c r="BF984" s="57">
        <v>10.6</v>
      </c>
      <c r="BG984" s="82">
        <v>36</v>
      </c>
      <c r="BH984" s="122" t="s">
        <v>3551</v>
      </c>
      <c r="BI984" s="51" t="s">
        <v>4217</v>
      </c>
      <c r="BJ984" s="83" t="s">
        <v>5302</v>
      </c>
      <c r="BK984" s="83" t="s">
        <v>4233</v>
      </c>
      <c r="BL984" s="83" t="s">
        <v>5814</v>
      </c>
      <c r="BM984" s="83" t="s">
        <v>2887</v>
      </c>
      <c r="BN984" s="83" t="s">
        <v>5815</v>
      </c>
      <c r="BO984" s="83" t="s">
        <v>5816</v>
      </c>
      <c r="BP984" s="100" t="s">
        <v>5802</v>
      </c>
      <c r="BQ984" s="83" t="s">
        <v>4480</v>
      </c>
      <c r="BR984" s="83" t="s">
        <v>4235</v>
      </c>
      <c r="BS984" s="83"/>
      <c r="BT984" s="351" t="s">
        <v>4357</v>
      </c>
      <c r="BU984" s="363" t="s">
        <v>4356</v>
      </c>
      <c r="BV984" s="351" t="s">
        <v>4359</v>
      </c>
      <c r="BW984" s="363" t="s">
        <v>4358</v>
      </c>
      <c r="BX984" s="96" t="str">
        <f t="shared" si="167"/>
        <v>CLOSEOUT - MR701 Bead Grip, 16x8, 0mm Offset, 5x6.5, 114.25mm Centerbore, Method Bronze</v>
      </c>
      <c r="BY984" s="83" t="s">
        <v>4044</v>
      </c>
      <c r="BZ984" s="83" t="s">
        <v>4045</v>
      </c>
      <c r="CA984" s="83" t="str">
        <f t="shared" si="163"/>
        <v>TRAIL (7XX)</v>
      </c>
    </row>
    <row r="985" spans="1:79" s="39" customFormat="1" ht="15" customHeight="1">
      <c r="A985" s="23">
        <f t="shared" si="170"/>
        <v>983</v>
      </c>
      <c r="B985" s="3" t="s">
        <v>84</v>
      </c>
      <c r="C985" s="105" t="s">
        <v>1285</v>
      </c>
      <c r="D985" s="83" t="s">
        <v>6172</v>
      </c>
      <c r="E985" s="94" t="str">
        <f>CONCATENATE(LEFT(D985,5),VLOOKUP(CONCATENATE(N985,"x",O985),'PART NUMBER GUIDE'!$B$9:$C$45,2,FALSE),VLOOKUP(CONCATENATE(P985, V985), 'PART NUMBER GUIDE'!$Q$6:$R$84, 2, FALSE),VLOOKUP(Y985,'PART NUMBER GUIDE'!$J$8:$K$37,2, FALSE),IF(U985="N/A",IF(ABS(S985)&lt;10,"0"&amp;ABS(S985),ABS(S985)),CONCATENATE(LEFT(U985,1),RIGHT(U985,1))), F985, G985)</f>
        <v>MR70168062500</v>
      </c>
      <c r="F985" s="93"/>
      <c r="G985" s="93"/>
      <c r="H985" s="91" t="s">
        <v>2025</v>
      </c>
      <c r="I985" s="356">
        <v>43101</v>
      </c>
      <c r="J985" s="87" t="s">
        <v>4038</v>
      </c>
      <c r="K985" s="400">
        <v>308.83</v>
      </c>
      <c r="L985" s="95" t="str">
        <f t="shared" si="166"/>
        <v/>
      </c>
      <c r="M985" s="402"/>
      <c r="N985" s="83">
        <v>16</v>
      </c>
      <c r="O985" s="85">
        <v>8</v>
      </c>
      <c r="P985" s="105" t="str">
        <f t="shared" si="168"/>
        <v>6x120</v>
      </c>
      <c r="Q985" s="83">
        <v>6</v>
      </c>
      <c r="R985" s="83">
        <v>120</v>
      </c>
      <c r="S985" s="83">
        <v>0</v>
      </c>
      <c r="T985" s="86">
        <v>4.5</v>
      </c>
      <c r="U985" s="106" t="s">
        <v>85</v>
      </c>
      <c r="V985" s="86">
        <v>67</v>
      </c>
      <c r="W985" s="85">
        <v>27.52</v>
      </c>
      <c r="X985" s="52">
        <v>2650</v>
      </c>
      <c r="Y985" s="91" t="s">
        <v>2309</v>
      </c>
      <c r="Z985" s="81" t="s">
        <v>3002</v>
      </c>
      <c r="AA985" s="369" t="str">
        <f t="shared" si="169"/>
        <v>16x8, 6x120, 0 OS</v>
      </c>
      <c r="AB985" s="83" t="s">
        <v>4280</v>
      </c>
      <c r="AC985" s="92">
        <f>_xlfn.IFNA(VLOOKUP(AB985,ACCESSORIES!F:K,6,FALSE),"N/A")</f>
        <v>22</v>
      </c>
      <c r="AD985" s="89" t="s">
        <v>85</v>
      </c>
      <c r="AE985" s="82" t="s">
        <v>85</v>
      </c>
      <c r="AF985" s="82" t="s">
        <v>85</v>
      </c>
      <c r="AG985" s="82" t="s">
        <v>85</v>
      </c>
      <c r="AH985" s="9" t="str">
        <f>_xlfn.IFNA(VLOOKUP(AG985,ACCESSORIES!F:K,6,FALSE),"N/A")</f>
        <v>N/A</v>
      </c>
      <c r="AI985" s="105" t="s">
        <v>265</v>
      </c>
      <c r="AJ985" s="83" t="s">
        <v>85</v>
      </c>
      <c r="AK985" s="3" t="s">
        <v>85</v>
      </c>
      <c r="AL985" s="83" t="s">
        <v>85</v>
      </c>
      <c r="AM985" s="83">
        <v>16.100000000000001</v>
      </c>
      <c r="AN985" s="83">
        <v>160</v>
      </c>
      <c r="AO985" s="83">
        <v>12</v>
      </c>
      <c r="AP985" s="83">
        <v>23</v>
      </c>
      <c r="AQ985" s="83">
        <v>39</v>
      </c>
      <c r="AR985" s="83">
        <v>42</v>
      </c>
      <c r="AS985" s="83">
        <v>194</v>
      </c>
      <c r="AT985" s="83">
        <v>190</v>
      </c>
      <c r="AU985" s="86">
        <v>67</v>
      </c>
      <c r="AV985" s="55">
        <v>44</v>
      </c>
      <c r="AW985" s="55">
        <v>44</v>
      </c>
      <c r="AX985" s="55">
        <v>36</v>
      </c>
      <c r="AY985" s="3" t="s">
        <v>85</v>
      </c>
      <c r="AZ985" s="104" t="str">
        <f>_xlfn.IFNA(VLOOKUP(AY985,ACCESSORIES!F:K,6,FALSE),"N/A")</f>
        <v>N/A</v>
      </c>
      <c r="BA985" s="3" t="s">
        <v>85</v>
      </c>
      <c r="BB985" s="104" t="str">
        <f>_xlfn.IFNA(VLOOKUP(BA985,ACCESSORIES!F:K,6,FALSE),"N/A")</f>
        <v>N/A</v>
      </c>
      <c r="BC985" s="79">
        <v>32.26</v>
      </c>
      <c r="BD985" s="57">
        <v>18.7</v>
      </c>
      <c r="BE985" s="57">
        <v>18.7</v>
      </c>
      <c r="BF985" s="57">
        <v>10.6</v>
      </c>
      <c r="BG985" s="82">
        <v>36</v>
      </c>
      <c r="BH985" s="122" t="s">
        <v>3551</v>
      </c>
      <c r="BI985" s="51" t="s">
        <v>4217</v>
      </c>
      <c r="BJ985" s="83" t="s">
        <v>5302</v>
      </c>
      <c r="BK985" s="83" t="s">
        <v>4233</v>
      </c>
      <c r="BL985" s="83" t="s">
        <v>5814</v>
      </c>
      <c r="BM985" s="83" t="s">
        <v>2887</v>
      </c>
      <c r="BN985" s="83" t="s">
        <v>5815</v>
      </c>
      <c r="BO985" s="83" t="s">
        <v>5816</v>
      </c>
      <c r="BP985" s="100" t="s">
        <v>5802</v>
      </c>
      <c r="BQ985" s="83" t="s">
        <v>4480</v>
      </c>
      <c r="BR985" s="83" t="s">
        <v>4235</v>
      </c>
      <c r="BS985" s="83"/>
      <c r="BT985" s="351" t="s">
        <v>4513</v>
      </c>
      <c r="BU985" s="363" t="s">
        <v>4512</v>
      </c>
      <c r="BV985" s="351" t="s">
        <v>4514</v>
      </c>
      <c r="BW985" s="363" t="s">
        <v>4515</v>
      </c>
      <c r="BX985" s="96" t="str">
        <f t="shared" si="167"/>
        <v>CLOSEOUT - MR701 Bead Grip, 16x8, 0mm Offset, 6x120, 67mm Centerbore, Matte Black</v>
      </c>
      <c r="BY985" s="83" t="s">
        <v>4044</v>
      </c>
      <c r="BZ985" s="83" t="s">
        <v>4045</v>
      </c>
      <c r="CA985" s="83" t="str">
        <f t="shared" si="163"/>
        <v>TRAIL (7XX)</v>
      </c>
    </row>
    <row r="986" spans="1:79" s="39" customFormat="1" ht="15" customHeight="1">
      <c r="A986" s="23">
        <f t="shared" si="170"/>
        <v>984</v>
      </c>
      <c r="B986" s="3" t="s">
        <v>84</v>
      </c>
      <c r="C986" s="105" t="s">
        <v>1285</v>
      </c>
      <c r="D986" s="83" t="s">
        <v>6172</v>
      </c>
      <c r="E986" s="94" t="str">
        <f>CONCATENATE(LEFT(D986,5),VLOOKUP(CONCATENATE(N986,"x",O986),'PART NUMBER GUIDE'!$B$9:$C$45,2,FALSE),VLOOKUP(CONCATENATE(P986, V986), 'PART NUMBER GUIDE'!$Q$6:$R$84, 2, FALSE),VLOOKUP(Y986,'PART NUMBER GUIDE'!$J$8:$K$37,2, FALSE),IF(U986="N/A",IF(ABS(S986)&lt;10,"0"&amp;ABS(S986),ABS(S986)),CONCATENATE(LEFT(U986,1),RIGHT(U986,1))), F986, G986)</f>
        <v>MR70168062900</v>
      </c>
      <c r="F986" s="93"/>
      <c r="G986" s="93"/>
      <c r="H986" s="91" t="s">
        <v>2026</v>
      </c>
      <c r="I986" s="356">
        <v>43101</v>
      </c>
      <c r="J986" s="87" t="s">
        <v>4038</v>
      </c>
      <c r="K986" s="400">
        <v>308.83</v>
      </c>
      <c r="L986" s="95" t="str">
        <f t="shared" si="166"/>
        <v/>
      </c>
      <c r="M986" s="402"/>
      <c r="N986" s="83">
        <v>16</v>
      </c>
      <c r="O986" s="85">
        <v>8</v>
      </c>
      <c r="P986" s="105" t="str">
        <f t="shared" si="168"/>
        <v>6x120</v>
      </c>
      <c r="Q986" s="83">
        <v>6</v>
      </c>
      <c r="R986" s="83">
        <v>120</v>
      </c>
      <c r="S986" s="83">
        <v>0</v>
      </c>
      <c r="T986" s="86">
        <v>4.5</v>
      </c>
      <c r="U986" s="106" t="s">
        <v>85</v>
      </c>
      <c r="V986" s="86">
        <v>67</v>
      </c>
      <c r="W986" s="85">
        <v>27.52</v>
      </c>
      <c r="X986" s="52">
        <v>2650</v>
      </c>
      <c r="Y986" s="91" t="s">
        <v>2312</v>
      </c>
      <c r="Z986" s="80" t="s">
        <v>3003</v>
      </c>
      <c r="AA986" s="369" t="str">
        <f t="shared" si="169"/>
        <v>16x8, 6x120, 0 OS</v>
      </c>
      <c r="AB986" s="83" t="s">
        <v>4280</v>
      </c>
      <c r="AC986" s="92">
        <f>_xlfn.IFNA(VLOOKUP(AB986,ACCESSORIES!F:K,6,FALSE),"N/A")</f>
        <v>22</v>
      </c>
      <c r="AD986" s="89" t="s">
        <v>85</v>
      </c>
      <c r="AE986" s="82" t="s">
        <v>85</v>
      </c>
      <c r="AF986" s="82" t="s">
        <v>85</v>
      </c>
      <c r="AG986" s="82" t="s">
        <v>85</v>
      </c>
      <c r="AH986" s="9" t="str">
        <f>_xlfn.IFNA(VLOOKUP(AG986,ACCESSORIES!F:K,6,FALSE),"N/A")</f>
        <v>N/A</v>
      </c>
      <c r="AI986" s="105" t="s">
        <v>265</v>
      </c>
      <c r="AJ986" s="83" t="s">
        <v>85</v>
      </c>
      <c r="AK986" s="3" t="s">
        <v>85</v>
      </c>
      <c r="AL986" s="83" t="s">
        <v>85</v>
      </c>
      <c r="AM986" s="83">
        <v>16.100000000000001</v>
      </c>
      <c r="AN986" s="83">
        <v>160</v>
      </c>
      <c r="AO986" s="83">
        <v>12</v>
      </c>
      <c r="AP986" s="83">
        <v>23</v>
      </c>
      <c r="AQ986" s="83">
        <v>39</v>
      </c>
      <c r="AR986" s="83">
        <v>42</v>
      </c>
      <c r="AS986" s="83">
        <v>194</v>
      </c>
      <c r="AT986" s="83">
        <v>190</v>
      </c>
      <c r="AU986" s="86">
        <v>67</v>
      </c>
      <c r="AV986" s="55">
        <v>44</v>
      </c>
      <c r="AW986" s="55">
        <v>44</v>
      </c>
      <c r="AX986" s="55">
        <v>36</v>
      </c>
      <c r="AY986" s="3" t="s">
        <v>85</v>
      </c>
      <c r="AZ986" s="104" t="str">
        <f>_xlfn.IFNA(VLOOKUP(AY986,ACCESSORIES!F:K,6,FALSE),"N/A")</f>
        <v>N/A</v>
      </c>
      <c r="BA986" s="3" t="s">
        <v>85</v>
      </c>
      <c r="BB986" s="104" t="str">
        <f>_xlfn.IFNA(VLOOKUP(BA986,ACCESSORIES!F:K,6,FALSE),"N/A")</f>
        <v>N/A</v>
      </c>
      <c r="BC986" s="79">
        <v>31.37</v>
      </c>
      <c r="BD986" s="57">
        <v>18.7</v>
      </c>
      <c r="BE986" s="57">
        <v>18.7</v>
      </c>
      <c r="BF986" s="57">
        <v>10.6</v>
      </c>
      <c r="BG986" s="82">
        <v>36</v>
      </c>
      <c r="BH986" s="122" t="s">
        <v>3551</v>
      </c>
      <c r="BI986" s="51" t="s">
        <v>4217</v>
      </c>
      <c r="BJ986" s="83" t="s">
        <v>5302</v>
      </c>
      <c r="BK986" s="83" t="s">
        <v>4233</v>
      </c>
      <c r="BL986" s="83" t="s">
        <v>5814</v>
      </c>
      <c r="BM986" s="83" t="s">
        <v>2887</v>
      </c>
      <c r="BN986" s="83" t="s">
        <v>5815</v>
      </c>
      <c r="BO986" s="83" t="s">
        <v>5816</v>
      </c>
      <c r="BP986" s="100" t="s">
        <v>5802</v>
      </c>
      <c r="BQ986" s="83" t="s">
        <v>4480</v>
      </c>
      <c r="BR986" s="83" t="s">
        <v>4235</v>
      </c>
      <c r="BS986" s="83"/>
      <c r="BT986" s="417" t="s">
        <v>4363</v>
      </c>
      <c r="BU986" s="418" t="s">
        <v>4362</v>
      </c>
      <c r="BV986" s="417" t="s">
        <v>4361</v>
      </c>
      <c r="BW986" s="418" t="s">
        <v>4360</v>
      </c>
      <c r="BX986" s="96" t="str">
        <f t="shared" si="167"/>
        <v>CLOSEOUT - MR701 Bead Grip, 16x8, 0mm Offset, 6x120, 67mm Centerbore, Method Bronze</v>
      </c>
      <c r="BY986" s="83" t="s">
        <v>4044</v>
      </c>
      <c r="BZ986" s="83" t="s">
        <v>4045</v>
      </c>
      <c r="CA986" s="83" t="str">
        <f t="shared" si="163"/>
        <v>TRAIL (7XX)</v>
      </c>
    </row>
    <row r="987" spans="1:79" s="39" customFormat="1" ht="15" customHeight="1">
      <c r="A987" s="23">
        <f t="shared" si="170"/>
        <v>985</v>
      </c>
      <c r="B987" s="3" t="s">
        <v>84</v>
      </c>
      <c r="C987" s="105" t="s">
        <v>1285</v>
      </c>
      <c r="D987" s="83" t="s">
        <v>6172</v>
      </c>
      <c r="E987" s="94" t="str">
        <f>CONCATENATE(LEFT(D987,5),VLOOKUP(CONCATENATE(N987,"x",O987),'PART NUMBER GUIDE'!$B$9:$C$45,2,FALSE),VLOOKUP(CONCATENATE(P987, V987), 'PART NUMBER GUIDE'!$Q$6:$R$84, 2, FALSE),VLOOKUP(Y987,'PART NUMBER GUIDE'!$J$8:$K$37,2, FALSE),IF(U987="N/A",IF(ABS(S987)&lt;10,"0"&amp;ABS(S987),ABS(S987)),CONCATENATE(LEFT(U987,1),RIGHT(U987,1))), F987, G987)</f>
        <v>MR70168060500</v>
      </c>
      <c r="F987" s="93"/>
      <c r="G987" s="93"/>
      <c r="H987" s="91" t="s">
        <v>2027</v>
      </c>
      <c r="I987" s="356">
        <v>43101</v>
      </c>
      <c r="J987" s="87" t="s">
        <v>1265</v>
      </c>
      <c r="K987" s="400">
        <v>333.5</v>
      </c>
      <c r="L987" s="95">
        <f t="shared" si="166"/>
        <v>333.5</v>
      </c>
      <c r="M987" s="402"/>
      <c r="N987" s="83">
        <v>16</v>
      </c>
      <c r="O987" s="85">
        <v>8</v>
      </c>
      <c r="P987" s="105" t="str">
        <f t="shared" si="168"/>
        <v>6x5.5</v>
      </c>
      <c r="Q987" s="83">
        <v>6</v>
      </c>
      <c r="R987" s="83">
        <v>5.5</v>
      </c>
      <c r="S987" s="83">
        <v>0</v>
      </c>
      <c r="T987" s="86">
        <v>4.5</v>
      </c>
      <c r="U987" s="106" t="s">
        <v>85</v>
      </c>
      <c r="V987" s="86">
        <v>106.25</v>
      </c>
      <c r="W987" s="85">
        <v>26.9</v>
      </c>
      <c r="X987" s="52">
        <v>2650</v>
      </c>
      <c r="Y987" s="91" t="s">
        <v>2309</v>
      </c>
      <c r="Z987" s="81" t="s">
        <v>3002</v>
      </c>
      <c r="AA987" s="369" t="str">
        <f t="shared" si="169"/>
        <v>16x8, 6x5.5, 0 OS</v>
      </c>
      <c r="AB987" s="83" t="s">
        <v>4281</v>
      </c>
      <c r="AC987" s="92">
        <f>_xlfn.IFNA(VLOOKUP(AB987,ACCESSORIES!F:K,6,FALSE),"N/A")</f>
        <v>22</v>
      </c>
      <c r="AD987" s="89" t="s">
        <v>85</v>
      </c>
      <c r="AE987" s="82" t="s">
        <v>85</v>
      </c>
      <c r="AF987" s="82" t="s">
        <v>85</v>
      </c>
      <c r="AG987" s="82" t="s">
        <v>85</v>
      </c>
      <c r="AH987" s="9" t="str">
        <f>_xlfn.IFNA(VLOOKUP(AG987,ACCESSORIES!F:K,6,FALSE),"N/A")</f>
        <v>N/A</v>
      </c>
      <c r="AI987" s="105" t="s">
        <v>265</v>
      </c>
      <c r="AJ987" s="83" t="s">
        <v>1712</v>
      </c>
      <c r="AK987" s="41">
        <f>VLOOKUP(AJ987,ACCESSORIES!F:K,6,FALSE)</f>
        <v>2.75</v>
      </c>
      <c r="AL987" s="83">
        <v>78.3</v>
      </c>
      <c r="AM987" s="83">
        <v>16.100000000000001</v>
      </c>
      <c r="AN987" s="83">
        <v>175</v>
      </c>
      <c r="AO987" s="83">
        <v>4</v>
      </c>
      <c r="AP987" s="83">
        <v>19</v>
      </c>
      <c r="AQ987" s="83">
        <v>39</v>
      </c>
      <c r="AR987" s="83">
        <v>42</v>
      </c>
      <c r="AS987" s="83">
        <v>194</v>
      </c>
      <c r="AT987" s="83">
        <v>190</v>
      </c>
      <c r="AU987" s="86">
        <v>106.25</v>
      </c>
      <c r="AV987" s="55">
        <v>42</v>
      </c>
      <c r="AW987" s="55">
        <v>42</v>
      </c>
      <c r="AX987" s="55">
        <v>36</v>
      </c>
      <c r="AY987" s="3" t="s">
        <v>85</v>
      </c>
      <c r="AZ987" s="104" t="str">
        <f>_xlfn.IFNA(VLOOKUP(AY987,ACCESSORIES!F:K,6,FALSE),"N/A")</f>
        <v>N/A</v>
      </c>
      <c r="BA987" s="3" t="s">
        <v>85</v>
      </c>
      <c r="BB987" s="104" t="str">
        <f>_xlfn.IFNA(VLOOKUP(BA987,ACCESSORIES!F:K,6,FALSE),"N/A")</f>
        <v>N/A</v>
      </c>
      <c r="BC987" s="79">
        <v>31.75</v>
      </c>
      <c r="BD987" s="57">
        <v>18.7</v>
      </c>
      <c r="BE987" s="57">
        <v>18.7</v>
      </c>
      <c r="BF987" s="57">
        <v>10.6</v>
      </c>
      <c r="BG987" s="82">
        <v>36</v>
      </c>
      <c r="BH987" s="122" t="s">
        <v>3551</v>
      </c>
      <c r="BI987" s="51" t="s">
        <v>4217</v>
      </c>
      <c r="BJ987" s="83" t="s">
        <v>5302</v>
      </c>
      <c r="BK987" s="83" t="s">
        <v>4233</v>
      </c>
      <c r="BL987" s="83" t="s">
        <v>5814</v>
      </c>
      <c r="BM987" s="83" t="s">
        <v>2887</v>
      </c>
      <c r="BN987" s="83" t="s">
        <v>5815</v>
      </c>
      <c r="BO987" s="83" t="s">
        <v>5816</v>
      </c>
      <c r="BP987" s="100" t="s">
        <v>5802</v>
      </c>
      <c r="BQ987" s="83" t="s">
        <v>4480</v>
      </c>
      <c r="BR987" s="83" t="s">
        <v>4235</v>
      </c>
      <c r="BS987" s="83"/>
      <c r="BT987" s="351" t="s">
        <v>4513</v>
      </c>
      <c r="BU987" s="363" t="s">
        <v>4512</v>
      </c>
      <c r="BV987" s="351" t="s">
        <v>4514</v>
      </c>
      <c r="BW987" s="363" t="s">
        <v>4515</v>
      </c>
      <c r="BX987" s="96" t="str">
        <f t="shared" si="167"/>
        <v>MR701 Bead Grip, 16x8, 0mm Offset, 6x5.5, 106.25mm Centerbore, Matte Black</v>
      </c>
      <c r="BY987" s="83" t="s">
        <v>4044</v>
      </c>
      <c r="BZ987" s="83" t="s">
        <v>4045</v>
      </c>
      <c r="CA987" s="83" t="str">
        <f t="shared" si="163"/>
        <v>TRAIL (7XX)</v>
      </c>
    </row>
    <row r="988" spans="1:79" s="39" customFormat="1" ht="15" customHeight="1">
      <c r="A988" s="23">
        <f t="shared" si="170"/>
        <v>986</v>
      </c>
      <c r="B988" s="3" t="s">
        <v>84</v>
      </c>
      <c r="C988" s="105" t="s">
        <v>1285</v>
      </c>
      <c r="D988" s="83" t="s">
        <v>6172</v>
      </c>
      <c r="E988" s="94" t="str">
        <f>CONCATENATE(LEFT(D988,5),VLOOKUP(CONCATENATE(N988,"x",O988),'PART NUMBER GUIDE'!$B$9:$C$45,2,FALSE),VLOOKUP(CONCATENATE(P988, V988), 'PART NUMBER GUIDE'!$Q$6:$R$84, 2, FALSE),VLOOKUP(Y988,'PART NUMBER GUIDE'!$J$8:$K$37,2, FALSE),IF(U988="N/A",IF(ABS(S988)&lt;10,"0"&amp;ABS(S988),ABS(S988)),CONCATENATE(LEFT(U988,1),RIGHT(U988,1))), F988, G988)</f>
        <v>MR70168060900</v>
      </c>
      <c r="F988" s="93"/>
      <c r="G988" s="93"/>
      <c r="H988" s="91" t="s">
        <v>2028</v>
      </c>
      <c r="I988" s="356">
        <v>43101</v>
      </c>
      <c r="J988" s="87" t="s">
        <v>1265</v>
      </c>
      <c r="K988" s="400">
        <v>333.5</v>
      </c>
      <c r="L988" s="95">
        <f t="shared" si="166"/>
        <v>333.5</v>
      </c>
      <c r="M988" s="402"/>
      <c r="N988" s="83">
        <v>16</v>
      </c>
      <c r="O988" s="85">
        <v>8</v>
      </c>
      <c r="P988" s="105" t="str">
        <f t="shared" si="168"/>
        <v>6x5.5</v>
      </c>
      <c r="Q988" s="83">
        <v>6</v>
      </c>
      <c r="R988" s="83">
        <v>5.5</v>
      </c>
      <c r="S988" s="83">
        <v>0</v>
      </c>
      <c r="T988" s="86">
        <v>4.5</v>
      </c>
      <c r="U988" s="106" t="s">
        <v>85</v>
      </c>
      <c r="V988" s="86">
        <v>106.25</v>
      </c>
      <c r="W988" s="85">
        <v>26.46</v>
      </c>
      <c r="X988" s="52">
        <v>2650</v>
      </c>
      <c r="Y988" s="91" t="s">
        <v>2312</v>
      </c>
      <c r="Z988" s="80" t="s">
        <v>3003</v>
      </c>
      <c r="AA988" s="369" t="str">
        <f t="shared" si="169"/>
        <v>16x8, 6x5.5, 0 OS</v>
      </c>
      <c r="AB988" s="83" t="s">
        <v>4281</v>
      </c>
      <c r="AC988" s="92">
        <f>_xlfn.IFNA(VLOOKUP(AB988,ACCESSORIES!F:K,6,FALSE),"N/A")</f>
        <v>22</v>
      </c>
      <c r="AD988" s="89" t="s">
        <v>85</v>
      </c>
      <c r="AE988" s="82" t="s">
        <v>85</v>
      </c>
      <c r="AF988" s="82" t="s">
        <v>85</v>
      </c>
      <c r="AG988" s="82" t="s">
        <v>85</v>
      </c>
      <c r="AH988" s="9" t="str">
        <f>_xlfn.IFNA(VLOOKUP(AG988,ACCESSORIES!F:K,6,FALSE),"N/A")</f>
        <v>N/A</v>
      </c>
      <c r="AI988" s="105" t="s">
        <v>265</v>
      </c>
      <c r="AJ988" s="83" t="s">
        <v>1712</v>
      </c>
      <c r="AK988" s="41">
        <f>VLOOKUP(AJ988,ACCESSORIES!F:K,6,FALSE)</f>
        <v>2.75</v>
      </c>
      <c r="AL988" s="83">
        <v>78.3</v>
      </c>
      <c r="AM988" s="83">
        <v>16.100000000000001</v>
      </c>
      <c r="AN988" s="83">
        <v>175</v>
      </c>
      <c r="AO988" s="83">
        <v>4</v>
      </c>
      <c r="AP988" s="83">
        <v>19</v>
      </c>
      <c r="AQ988" s="83">
        <v>39</v>
      </c>
      <c r="AR988" s="83">
        <v>42</v>
      </c>
      <c r="AS988" s="83">
        <v>194</v>
      </c>
      <c r="AT988" s="83">
        <v>190</v>
      </c>
      <c r="AU988" s="86">
        <v>106.25</v>
      </c>
      <c r="AV988" s="55">
        <v>42</v>
      </c>
      <c r="AW988" s="55">
        <v>42</v>
      </c>
      <c r="AX988" s="55">
        <v>36</v>
      </c>
      <c r="AY988" s="3" t="s">
        <v>85</v>
      </c>
      <c r="AZ988" s="104" t="str">
        <f>_xlfn.IFNA(VLOOKUP(AY988,ACCESSORIES!F:K,6,FALSE),"N/A")</f>
        <v>N/A</v>
      </c>
      <c r="BA988" s="3" t="s">
        <v>85</v>
      </c>
      <c r="BB988" s="104" t="str">
        <f>_xlfn.IFNA(VLOOKUP(BA988,ACCESSORIES!F:K,6,FALSE),"N/A")</f>
        <v>N/A</v>
      </c>
      <c r="BC988" s="79">
        <v>31.2</v>
      </c>
      <c r="BD988" s="57">
        <v>18.7</v>
      </c>
      <c r="BE988" s="57">
        <v>18.7</v>
      </c>
      <c r="BF988" s="57">
        <v>10.6</v>
      </c>
      <c r="BG988" s="82">
        <v>36</v>
      </c>
      <c r="BH988" s="122" t="s">
        <v>3551</v>
      </c>
      <c r="BI988" s="51" t="s">
        <v>4217</v>
      </c>
      <c r="BJ988" s="83" t="s">
        <v>5302</v>
      </c>
      <c r="BK988" s="83" t="s">
        <v>4233</v>
      </c>
      <c r="BL988" s="83" t="s">
        <v>5814</v>
      </c>
      <c r="BM988" s="83" t="s">
        <v>2887</v>
      </c>
      <c r="BN988" s="83" t="s">
        <v>5815</v>
      </c>
      <c r="BO988" s="83" t="s">
        <v>5816</v>
      </c>
      <c r="BP988" s="100" t="s">
        <v>5802</v>
      </c>
      <c r="BQ988" s="83" t="s">
        <v>4480</v>
      </c>
      <c r="BR988" s="83" t="s">
        <v>4235</v>
      </c>
      <c r="BS988" s="83"/>
      <c r="BT988" s="417" t="s">
        <v>4363</v>
      </c>
      <c r="BU988" s="418" t="s">
        <v>4362</v>
      </c>
      <c r="BV988" s="417" t="s">
        <v>4361</v>
      </c>
      <c r="BW988" s="418" t="s">
        <v>4360</v>
      </c>
      <c r="BX988" s="96" t="str">
        <f t="shared" si="167"/>
        <v>MR701 Bead Grip, 16x8, 0mm Offset, 6x5.5, 106.25mm Centerbore, Method Bronze</v>
      </c>
      <c r="BY988" s="83" t="s">
        <v>4044</v>
      </c>
      <c r="BZ988" s="83" t="s">
        <v>4045</v>
      </c>
      <c r="CA988" s="83" t="str">
        <f t="shared" si="163"/>
        <v>TRAIL (7XX)</v>
      </c>
    </row>
    <row r="989" spans="1:79" s="39" customFormat="1" ht="15" customHeight="1">
      <c r="A989" s="23">
        <f t="shared" si="170"/>
        <v>987</v>
      </c>
      <c r="B989" s="3" t="s">
        <v>84</v>
      </c>
      <c r="C989" s="105" t="s">
        <v>1285</v>
      </c>
      <c r="D989" s="83" t="s">
        <v>6172</v>
      </c>
      <c r="E989" s="94" t="str">
        <f>CONCATENATE(LEFT(D989,5),VLOOKUP(CONCATENATE(N989,"x",O989),'PART NUMBER GUIDE'!$B$9:$C$45,2,FALSE),VLOOKUP(CONCATENATE(P989, V989), 'PART NUMBER GUIDE'!$Q$6:$R$84, 2, FALSE),VLOOKUP(Y989,'PART NUMBER GUIDE'!$J$8:$K$37,2, FALSE),IF(U989="N/A",IF(ABS(S989)&lt;10,"0"&amp;ABS(S989),ABS(S989)),CONCATENATE(LEFT(U989,1),RIGHT(U989,1))), F989, G989)</f>
        <v>MR70168060600</v>
      </c>
      <c r="F989" s="93"/>
      <c r="G989" s="93"/>
      <c r="H989" s="91" t="s">
        <v>4931</v>
      </c>
      <c r="I989" s="350">
        <v>44134</v>
      </c>
      <c r="J989" s="87" t="s">
        <v>1265</v>
      </c>
      <c r="K989" s="400">
        <v>333.5</v>
      </c>
      <c r="L989" s="95">
        <f t="shared" si="166"/>
        <v>333.5</v>
      </c>
      <c r="M989" s="402"/>
      <c r="N989" s="83">
        <v>16</v>
      </c>
      <c r="O989" s="85">
        <v>8</v>
      </c>
      <c r="P989" s="105" t="str">
        <f t="shared" si="168"/>
        <v>6x5.5</v>
      </c>
      <c r="Q989" s="83">
        <v>6</v>
      </c>
      <c r="R989" s="83">
        <v>5.5</v>
      </c>
      <c r="S989" s="83">
        <v>0</v>
      </c>
      <c r="T989" s="86">
        <v>4.5</v>
      </c>
      <c r="U989" s="106" t="s">
        <v>85</v>
      </c>
      <c r="V989" s="86">
        <v>106.25</v>
      </c>
      <c r="W989" s="85">
        <v>26.46</v>
      </c>
      <c r="X989" s="52">
        <v>2650</v>
      </c>
      <c r="Y989" s="91" t="s">
        <v>4926</v>
      </c>
      <c r="Z989" s="80" t="s">
        <v>4927</v>
      </c>
      <c r="AA989" s="369" t="str">
        <f t="shared" si="169"/>
        <v>16x8, 6x5.5, 0 OS</v>
      </c>
      <c r="AB989" s="83" t="s">
        <v>4281</v>
      </c>
      <c r="AC989" s="92">
        <f>_xlfn.IFNA(VLOOKUP(AB989,ACCESSORIES!F:K,6,FALSE),"N/A")</f>
        <v>22</v>
      </c>
      <c r="AD989" s="89" t="s">
        <v>85</v>
      </c>
      <c r="AE989" s="82" t="s">
        <v>85</v>
      </c>
      <c r="AF989" s="82" t="s">
        <v>85</v>
      </c>
      <c r="AG989" s="82" t="s">
        <v>85</v>
      </c>
      <c r="AH989" s="9" t="str">
        <f>_xlfn.IFNA(VLOOKUP(AG989,ACCESSORIES!F:K,6,FALSE),"N/A")</f>
        <v>N/A</v>
      </c>
      <c r="AI989" s="105" t="s">
        <v>265</v>
      </c>
      <c r="AJ989" s="83" t="s">
        <v>1712</v>
      </c>
      <c r="AK989" s="41">
        <f>VLOOKUP(AJ989,ACCESSORIES!F:K,6,FALSE)</f>
        <v>2.75</v>
      </c>
      <c r="AL989" s="83">
        <v>78.3</v>
      </c>
      <c r="AM989" s="83">
        <v>16.100000000000001</v>
      </c>
      <c r="AN989" s="83">
        <v>175</v>
      </c>
      <c r="AO989" s="83">
        <v>4</v>
      </c>
      <c r="AP989" s="83">
        <v>19</v>
      </c>
      <c r="AQ989" s="83">
        <v>39</v>
      </c>
      <c r="AR989" s="83">
        <v>42</v>
      </c>
      <c r="AS989" s="83">
        <v>194</v>
      </c>
      <c r="AT989" s="83">
        <v>190</v>
      </c>
      <c r="AU989" s="86">
        <v>106.25</v>
      </c>
      <c r="AV989" s="55">
        <v>42</v>
      </c>
      <c r="AW989" s="55">
        <v>42</v>
      </c>
      <c r="AX989" s="55">
        <v>36</v>
      </c>
      <c r="AY989" s="3" t="s">
        <v>85</v>
      </c>
      <c r="AZ989" s="104" t="str">
        <f>_xlfn.IFNA(VLOOKUP(AY989,ACCESSORIES!F:K,6,FALSE),"N/A")</f>
        <v>N/A</v>
      </c>
      <c r="BA989" s="3" t="s">
        <v>85</v>
      </c>
      <c r="BB989" s="104" t="str">
        <f>_xlfn.IFNA(VLOOKUP(BA989,ACCESSORIES!F:K,6,FALSE),"N/A")</f>
        <v>N/A</v>
      </c>
      <c r="BC989" s="79">
        <v>30.31</v>
      </c>
      <c r="BD989" s="57">
        <v>18.7</v>
      </c>
      <c r="BE989" s="57">
        <v>18.7</v>
      </c>
      <c r="BF989" s="57">
        <v>10.6</v>
      </c>
      <c r="BG989" s="82">
        <v>36</v>
      </c>
      <c r="BH989" s="122" t="s">
        <v>3551</v>
      </c>
      <c r="BI989" s="51" t="s">
        <v>4217</v>
      </c>
      <c r="BJ989" s="83" t="s">
        <v>5302</v>
      </c>
      <c r="BK989" s="83" t="s">
        <v>4233</v>
      </c>
      <c r="BL989" s="83" t="s">
        <v>5814</v>
      </c>
      <c r="BM989" s="83" t="s">
        <v>2887</v>
      </c>
      <c r="BN989" s="83" t="s">
        <v>5815</v>
      </c>
      <c r="BO989" s="83" t="s">
        <v>5816</v>
      </c>
      <c r="BP989" s="100" t="s">
        <v>5802</v>
      </c>
      <c r="BQ989" s="83" t="s">
        <v>4480</v>
      </c>
      <c r="BR989" s="83" t="s">
        <v>4235</v>
      </c>
      <c r="BS989" s="83"/>
      <c r="BT989" s="417" t="s">
        <v>5216</v>
      </c>
      <c r="BU989" s="418" t="s">
        <v>5217</v>
      </c>
      <c r="BV989" s="417" t="s">
        <v>5218</v>
      </c>
      <c r="BW989" s="418" t="s">
        <v>5219</v>
      </c>
      <c r="BX989" s="96" t="str">
        <f t="shared" si="167"/>
        <v>MR701 Bead Grip, 16x8, 0mm Offset, 6x5.5, 106.25mm Centerbore, Bahia Blue</v>
      </c>
      <c r="BY989" s="83" t="s">
        <v>4044</v>
      </c>
      <c r="BZ989" s="83" t="s">
        <v>4045</v>
      </c>
      <c r="CA989" s="83" t="str">
        <f t="shared" si="163"/>
        <v>TRAIL (7XX)</v>
      </c>
    </row>
    <row r="990" spans="1:79" s="39" customFormat="1" ht="15" customHeight="1">
      <c r="A990" s="23">
        <f t="shared" si="170"/>
        <v>988</v>
      </c>
      <c r="B990" s="3" t="s">
        <v>84</v>
      </c>
      <c r="C990" s="105" t="s">
        <v>1285</v>
      </c>
      <c r="D990" s="83" t="s">
        <v>6172</v>
      </c>
      <c r="E990" s="94" t="str">
        <f>CONCATENATE(LEFT(D990,5),VLOOKUP(CONCATENATE(N990,"x",O990),'PART NUMBER GUIDE'!$B$9:$C$45,2,FALSE),VLOOKUP(CONCATENATE(P990, V990), 'PART NUMBER GUIDE'!$Q$6:$R$84, 2, FALSE),VLOOKUP(Y990,'PART NUMBER GUIDE'!$J$8:$K$37,2, FALSE),IF(U990="N/A",IF(ABS(S990)&lt;10,"0"&amp;ABS(S990),ABS(S990)),CONCATENATE(LEFT(U990,1),RIGHT(U990,1))), F990, G990)</f>
        <v>MR70177549530</v>
      </c>
      <c r="F990" s="93"/>
      <c r="G990" s="93"/>
      <c r="H990" s="91" t="s">
        <v>5095</v>
      </c>
      <c r="I990" s="350">
        <v>44210</v>
      </c>
      <c r="J990" s="87" t="s">
        <v>1265</v>
      </c>
      <c r="K990" s="400">
        <v>341.5</v>
      </c>
      <c r="L990" s="95">
        <f t="shared" si="166"/>
        <v>341.5</v>
      </c>
      <c r="M990" s="402"/>
      <c r="N990" s="83">
        <v>17</v>
      </c>
      <c r="O990" s="85">
        <v>7.5</v>
      </c>
      <c r="P990" s="105" t="str">
        <f t="shared" si="168"/>
        <v>5x108</v>
      </c>
      <c r="Q990" s="83">
        <v>5</v>
      </c>
      <c r="R990" s="83">
        <v>108</v>
      </c>
      <c r="S990" s="83">
        <v>30</v>
      </c>
      <c r="T990" s="86">
        <v>5.5</v>
      </c>
      <c r="U990" s="106" t="s">
        <v>85</v>
      </c>
      <c r="V990" s="86">
        <v>63.4</v>
      </c>
      <c r="W990" s="85">
        <v>30.42</v>
      </c>
      <c r="X990" s="52">
        <v>2100</v>
      </c>
      <c r="Y990" s="91" t="s">
        <v>2309</v>
      </c>
      <c r="Z990" s="81" t="s">
        <v>3002</v>
      </c>
      <c r="AA990" s="369" t="str">
        <f t="shared" si="169"/>
        <v>17x7.5, 5x108, 30 OS</v>
      </c>
      <c r="AB990" s="83" t="s">
        <v>4279</v>
      </c>
      <c r="AC990" s="92">
        <f>_xlfn.IFNA(VLOOKUP(AB990,ACCESSORIES!F:K,6,FALSE),"N/A")</f>
        <v>22</v>
      </c>
      <c r="AD990" s="89" t="s">
        <v>85</v>
      </c>
      <c r="AE990" s="82" t="s">
        <v>85</v>
      </c>
      <c r="AF990" s="82" t="s">
        <v>85</v>
      </c>
      <c r="AG990" s="82" t="s">
        <v>85</v>
      </c>
      <c r="AH990" s="9" t="str">
        <f>_xlfn.IFNA(VLOOKUP(AG990,ACCESSORIES!F:K,6,FALSE),"N/A")</f>
        <v>N/A</v>
      </c>
      <c r="AI990" s="105" t="s">
        <v>265</v>
      </c>
      <c r="AJ990" s="83" t="s">
        <v>85</v>
      </c>
      <c r="AK990" s="3" t="s">
        <v>85</v>
      </c>
      <c r="AL990" s="83" t="s">
        <v>85</v>
      </c>
      <c r="AM990" s="83">
        <v>16.2</v>
      </c>
      <c r="AN990" s="83">
        <v>140</v>
      </c>
      <c r="AO990" s="83">
        <v>25</v>
      </c>
      <c r="AP990" s="83">
        <v>33</v>
      </c>
      <c r="AQ990" s="83">
        <v>37</v>
      </c>
      <c r="AR990" s="83">
        <v>35</v>
      </c>
      <c r="AS990" s="83">
        <v>206</v>
      </c>
      <c r="AT990" s="83">
        <v>195</v>
      </c>
      <c r="AU990" s="86">
        <v>63.4</v>
      </c>
      <c r="AV990" s="55">
        <v>64</v>
      </c>
      <c r="AW990" s="55">
        <v>64</v>
      </c>
      <c r="AX990" s="55">
        <v>25</v>
      </c>
      <c r="AY990" s="3" t="s">
        <v>85</v>
      </c>
      <c r="AZ990" s="104" t="str">
        <f>_xlfn.IFNA(VLOOKUP(AY990,ACCESSORIES!F:K,6,FALSE),"N/A")</f>
        <v>N/A</v>
      </c>
      <c r="BA990" s="3" t="s">
        <v>85</v>
      </c>
      <c r="BB990" s="104" t="str">
        <f>_xlfn.IFNA(VLOOKUP(BA990,ACCESSORIES!F:K,6,FALSE),"N/A")</f>
        <v>N/A</v>
      </c>
      <c r="BC990" s="79">
        <v>35.270000000000003</v>
      </c>
      <c r="BD990" s="57">
        <v>19.8</v>
      </c>
      <c r="BE990" s="57">
        <v>19.8</v>
      </c>
      <c r="BF990" s="57">
        <v>9.9</v>
      </c>
      <c r="BG990" s="82">
        <v>36</v>
      </c>
      <c r="BH990" s="122" t="s">
        <v>3551</v>
      </c>
      <c r="BI990" s="51" t="s">
        <v>4217</v>
      </c>
      <c r="BJ990" s="83" t="s">
        <v>5302</v>
      </c>
      <c r="BK990" s="83" t="s">
        <v>4233</v>
      </c>
      <c r="BL990" s="83" t="s">
        <v>5814</v>
      </c>
      <c r="BM990" s="83" t="s">
        <v>2887</v>
      </c>
      <c r="BN990" s="83" t="s">
        <v>5815</v>
      </c>
      <c r="BO990" s="83" t="s">
        <v>5816</v>
      </c>
      <c r="BP990" s="100" t="s">
        <v>5802</v>
      </c>
      <c r="BQ990" s="83" t="s">
        <v>4480</v>
      </c>
      <c r="BR990" s="83" t="s">
        <v>4235</v>
      </c>
      <c r="BS990" s="83"/>
      <c r="BT990" s="351" t="s">
        <v>4371</v>
      </c>
      <c r="BU990" s="363" t="s">
        <v>4370</v>
      </c>
      <c r="BV990" s="351" t="s">
        <v>4369</v>
      </c>
      <c r="BW990" s="363" t="s">
        <v>4368</v>
      </c>
      <c r="BX990" s="96" t="str">
        <f t="shared" si="167"/>
        <v>MR701 Bead Grip, 17x7.5, +30mm Offset, 5x108, 63.4mm Centerbore, Matte Black</v>
      </c>
      <c r="BY990" s="83" t="s">
        <v>4044</v>
      </c>
      <c r="BZ990" s="83" t="s">
        <v>4045</v>
      </c>
      <c r="CA990" s="83" t="str">
        <f t="shared" si="163"/>
        <v>TRAIL (7XX)</v>
      </c>
    </row>
    <row r="991" spans="1:79" s="39" customFormat="1" ht="15" customHeight="1">
      <c r="A991" s="23">
        <f t="shared" si="170"/>
        <v>989</v>
      </c>
      <c r="B991" s="3" t="s">
        <v>84</v>
      </c>
      <c r="C991" s="105" t="s">
        <v>1285</v>
      </c>
      <c r="D991" s="83" t="s">
        <v>6172</v>
      </c>
      <c r="E991" s="94" t="str">
        <f>CONCATENATE(LEFT(D991,5),VLOOKUP(CONCATENATE(N991,"x",O991),'PART NUMBER GUIDE'!$B$9:$C$45,2,FALSE),VLOOKUP(CONCATENATE(P991, V991), 'PART NUMBER GUIDE'!$Q$6:$R$84, 2, FALSE),VLOOKUP(Y991,'PART NUMBER GUIDE'!$J$8:$K$37,2, FALSE),IF(U991="N/A",IF(ABS(S991)&lt;10,"0"&amp;ABS(S991),ABS(S991)),CONCATENATE(LEFT(U991,1),RIGHT(U991,1))), F991, G991)</f>
        <v>MR70177549930</v>
      </c>
      <c r="F991" s="93"/>
      <c r="G991" s="93"/>
      <c r="H991" s="91" t="s">
        <v>5096</v>
      </c>
      <c r="I991" s="350">
        <v>44210</v>
      </c>
      <c r="J991" s="87" t="s">
        <v>1265</v>
      </c>
      <c r="K991" s="400">
        <v>341.5</v>
      </c>
      <c r="L991" s="95">
        <f t="shared" si="166"/>
        <v>341.5</v>
      </c>
      <c r="M991" s="402"/>
      <c r="N991" s="83">
        <v>17</v>
      </c>
      <c r="O991" s="85">
        <v>7.5</v>
      </c>
      <c r="P991" s="105" t="str">
        <f t="shared" si="168"/>
        <v>5x108</v>
      </c>
      <c r="Q991" s="83">
        <v>5</v>
      </c>
      <c r="R991" s="83">
        <v>108</v>
      </c>
      <c r="S991" s="83">
        <v>30</v>
      </c>
      <c r="T991" s="86">
        <v>5.5</v>
      </c>
      <c r="U991" s="106" t="s">
        <v>85</v>
      </c>
      <c r="V991" s="86">
        <v>63.4</v>
      </c>
      <c r="W991" s="85">
        <v>30.53</v>
      </c>
      <c r="X991" s="52">
        <v>2100</v>
      </c>
      <c r="Y991" s="91" t="s">
        <v>2312</v>
      </c>
      <c r="Z991" s="80" t="s">
        <v>3003</v>
      </c>
      <c r="AA991" s="369" t="str">
        <f t="shared" si="169"/>
        <v>17x7.5, 5x108, 30 OS</v>
      </c>
      <c r="AB991" s="83" t="s">
        <v>4279</v>
      </c>
      <c r="AC991" s="92">
        <f>_xlfn.IFNA(VLOOKUP(AB991,ACCESSORIES!F:K,6,FALSE),"N/A")</f>
        <v>22</v>
      </c>
      <c r="AD991" s="89" t="s">
        <v>85</v>
      </c>
      <c r="AE991" s="82" t="s">
        <v>85</v>
      </c>
      <c r="AF991" s="82" t="s">
        <v>85</v>
      </c>
      <c r="AG991" s="82" t="s">
        <v>85</v>
      </c>
      <c r="AH991" s="9" t="str">
        <f>_xlfn.IFNA(VLOOKUP(AG991,ACCESSORIES!F:K,6,FALSE),"N/A")</f>
        <v>N/A</v>
      </c>
      <c r="AI991" s="105" t="s">
        <v>265</v>
      </c>
      <c r="AJ991" s="83" t="s">
        <v>85</v>
      </c>
      <c r="AK991" s="3" t="s">
        <v>85</v>
      </c>
      <c r="AL991" s="83" t="s">
        <v>85</v>
      </c>
      <c r="AM991" s="83">
        <v>16.2</v>
      </c>
      <c r="AN991" s="83">
        <v>140</v>
      </c>
      <c r="AO991" s="83">
        <v>25</v>
      </c>
      <c r="AP991" s="83">
        <v>33</v>
      </c>
      <c r="AQ991" s="83">
        <v>37</v>
      </c>
      <c r="AR991" s="83">
        <v>35</v>
      </c>
      <c r="AS991" s="83">
        <v>206</v>
      </c>
      <c r="AT991" s="83">
        <v>195</v>
      </c>
      <c r="AU991" s="86">
        <v>63.4</v>
      </c>
      <c r="AV991" s="55">
        <v>64</v>
      </c>
      <c r="AW991" s="55">
        <v>64</v>
      </c>
      <c r="AX991" s="55">
        <v>25</v>
      </c>
      <c r="AY991" s="3" t="s">
        <v>85</v>
      </c>
      <c r="AZ991" s="104" t="str">
        <f>_xlfn.IFNA(VLOOKUP(AY991,ACCESSORIES!F:K,6,FALSE),"N/A")</f>
        <v>N/A</v>
      </c>
      <c r="BA991" s="3" t="s">
        <v>85</v>
      </c>
      <c r="BB991" s="104" t="str">
        <f>_xlfn.IFNA(VLOOKUP(BA991,ACCESSORIES!F:K,6,FALSE),"N/A")</f>
        <v>N/A</v>
      </c>
      <c r="BC991" s="79">
        <v>34.53</v>
      </c>
      <c r="BD991" s="57">
        <v>19.8</v>
      </c>
      <c r="BE991" s="57">
        <v>19.8</v>
      </c>
      <c r="BF991" s="57">
        <v>9.9</v>
      </c>
      <c r="BG991" s="82">
        <v>36</v>
      </c>
      <c r="BH991" s="122" t="s">
        <v>3551</v>
      </c>
      <c r="BI991" s="51" t="s">
        <v>4217</v>
      </c>
      <c r="BJ991" s="83" t="s">
        <v>5302</v>
      </c>
      <c r="BK991" s="83" t="s">
        <v>4233</v>
      </c>
      <c r="BL991" s="83" t="s">
        <v>5814</v>
      </c>
      <c r="BM991" s="83" t="s">
        <v>2887</v>
      </c>
      <c r="BN991" s="83" t="s">
        <v>5815</v>
      </c>
      <c r="BO991" s="83" t="s">
        <v>5816</v>
      </c>
      <c r="BP991" s="100" t="s">
        <v>5802</v>
      </c>
      <c r="BQ991" s="83" t="s">
        <v>4480</v>
      </c>
      <c r="BR991" s="83" t="s">
        <v>4235</v>
      </c>
      <c r="BS991" s="83"/>
      <c r="BT991" s="351" t="s">
        <v>4357</v>
      </c>
      <c r="BU991" s="363" t="s">
        <v>4356</v>
      </c>
      <c r="BV991" s="351" t="s">
        <v>4359</v>
      </c>
      <c r="BW991" s="363" t="s">
        <v>4358</v>
      </c>
      <c r="BX991" s="96" t="str">
        <f t="shared" si="167"/>
        <v>MR701 Bead Grip, 17x7.5, +30mm Offset, 5x108, 63.4mm Centerbore, Method Bronze</v>
      </c>
      <c r="BY991" s="83" t="s">
        <v>4044</v>
      </c>
      <c r="BZ991" s="83" t="s">
        <v>4045</v>
      </c>
      <c r="CA991" s="83" t="str">
        <f t="shared" si="163"/>
        <v>TRAIL (7XX)</v>
      </c>
    </row>
    <row r="992" spans="1:79" s="39" customFormat="1" ht="15" customHeight="1">
      <c r="A992" s="23">
        <f t="shared" si="170"/>
        <v>990</v>
      </c>
      <c r="B992" s="3" t="s">
        <v>84</v>
      </c>
      <c r="C992" s="105" t="s">
        <v>1285</v>
      </c>
      <c r="D992" s="83" t="s">
        <v>6172</v>
      </c>
      <c r="E992" s="94" t="str">
        <f>CONCATENATE(LEFT(D992,5),VLOOKUP(CONCATENATE(N992,"x",O992),'PART NUMBER GUIDE'!$B$9:$C$45,2,FALSE),VLOOKUP(CONCATENATE(P992, V992), 'PART NUMBER GUIDE'!$Q$6:$R$84, 2, FALSE),VLOOKUP(Y992,'PART NUMBER GUIDE'!$J$8:$K$37,2, FALSE),IF(U992="N/A",IF(ABS(S992)&lt;10,"0"&amp;ABS(S992),ABS(S992)),CONCATENATE(LEFT(U992,1),RIGHT(U992,1))), F992, G992)</f>
        <v>MR70177554530</v>
      </c>
      <c r="F992" s="93"/>
      <c r="G992" s="93"/>
      <c r="H992" s="91" t="s">
        <v>2459</v>
      </c>
      <c r="I992" s="350">
        <v>43356</v>
      </c>
      <c r="J992" s="87" t="s">
        <v>1265</v>
      </c>
      <c r="K992" s="400">
        <v>341.5</v>
      </c>
      <c r="L992" s="95">
        <f t="shared" si="166"/>
        <v>341.5</v>
      </c>
      <c r="M992" s="402"/>
      <c r="N992" s="83">
        <v>17</v>
      </c>
      <c r="O992" s="85">
        <v>7.5</v>
      </c>
      <c r="P992" s="105" t="str">
        <f t="shared" si="168"/>
        <v>5x110</v>
      </c>
      <c r="Q992" s="83">
        <v>5</v>
      </c>
      <c r="R992" s="83">
        <v>110</v>
      </c>
      <c r="S992" s="83">
        <v>30</v>
      </c>
      <c r="T992" s="86">
        <v>5.5</v>
      </c>
      <c r="U992" s="106" t="s">
        <v>85</v>
      </c>
      <c r="V992" s="86">
        <v>65.099999999999994</v>
      </c>
      <c r="W992" s="85">
        <v>29.32</v>
      </c>
      <c r="X992" s="52">
        <v>2650</v>
      </c>
      <c r="Y992" s="91" t="s">
        <v>2309</v>
      </c>
      <c r="Z992" s="81" t="s">
        <v>3002</v>
      </c>
      <c r="AA992" s="369" t="str">
        <f t="shared" si="169"/>
        <v>17x7.5, 5x110, 30 OS</v>
      </c>
      <c r="AB992" s="83" t="s">
        <v>4279</v>
      </c>
      <c r="AC992" s="92">
        <f>_xlfn.IFNA(VLOOKUP(AB992,ACCESSORIES!F:K,6,FALSE),"N/A")</f>
        <v>22</v>
      </c>
      <c r="AD992" s="89" t="s">
        <v>85</v>
      </c>
      <c r="AE992" s="82" t="s">
        <v>85</v>
      </c>
      <c r="AF992" s="82" t="s">
        <v>85</v>
      </c>
      <c r="AG992" s="82" t="s">
        <v>85</v>
      </c>
      <c r="AH992" s="9" t="str">
        <f>_xlfn.IFNA(VLOOKUP(AG992,ACCESSORIES!F:K,6,FALSE),"N/A")</f>
        <v>N/A</v>
      </c>
      <c r="AI992" s="105" t="s">
        <v>265</v>
      </c>
      <c r="AJ992" s="83" t="s">
        <v>85</v>
      </c>
      <c r="AK992" s="3" t="s">
        <v>85</v>
      </c>
      <c r="AL992" s="83" t="s">
        <v>85</v>
      </c>
      <c r="AM992" s="83">
        <v>16.100000000000001</v>
      </c>
      <c r="AN992" s="83">
        <v>140</v>
      </c>
      <c r="AO992" s="37">
        <v>25.92</v>
      </c>
      <c r="AP992" s="37">
        <v>33.729999999999997</v>
      </c>
      <c r="AQ992" s="83">
        <v>37</v>
      </c>
      <c r="AR992" s="37">
        <v>35.19</v>
      </c>
      <c r="AS992" s="83">
        <v>206</v>
      </c>
      <c r="AT992" s="83">
        <v>195</v>
      </c>
      <c r="AU992" s="86">
        <v>65</v>
      </c>
      <c r="AV992" s="55">
        <v>64</v>
      </c>
      <c r="AW992" s="55">
        <v>64</v>
      </c>
      <c r="AX992" s="55">
        <v>25</v>
      </c>
      <c r="AY992" s="3" t="s">
        <v>85</v>
      </c>
      <c r="AZ992" s="104" t="str">
        <f>_xlfn.IFNA(VLOOKUP(AY992,ACCESSORIES!F:K,6,FALSE),"N/A")</f>
        <v>N/A</v>
      </c>
      <c r="BA992" s="3" t="s">
        <v>85</v>
      </c>
      <c r="BB992" s="104" t="str">
        <f>_xlfn.IFNA(VLOOKUP(BA992,ACCESSORIES!F:K,6,FALSE),"N/A")</f>
        <v>N/A</v>
      </c>
      <c r="BC992" s="79">
        <v>33.950000000000003</v>
      </c>
      <c r="BD992" s="57">
        <v>19.8</v>
      </c>
      <c r="BE992" s="57">
        <v>19.8</v>
      </c>
      <c r="BF992" s="57">
        <v>9.9</v>
      </c>
      <c r="BG992" s="82">
        <v>36</v>
      </c>
      <c r="BH992" s="122" t="s">
        <v>3551</v>
      </c>
      <c r="BI992" s="51" t="s">
        <v>4217</v>
      </c>
      <c r="BJ992" s="83" t="s">
        <v>5302</v>
      </c>
      <c r="BK992" s="83" t="s">
        <v>4233</v>
      </c>
      <c r="BL992" s="83" t="s">
        <v>5814</v>
      </c>
      <c r="BM992" s="83" t="s">
        <v>2887</v>
      </c>
      <c r="BN992" s="83" t="s">
        <v>5815</v>
      </c>
      <c r="BO992" s="83" t="s">
        <v>5816</v>
      </c>
      <c r="BP992" s="100" t="s">
        <v>5802</v>
      </c>
      <c r="BQ992" s="83" t="s">
        <v>4480</v>
      </c>
      <c r="BR992" s="83" t="s">
        <v>4235</v>
      </c>
      <c r="BS992" s="83"/>
      <c r="BT992" s="351" t="s">
        <v>4371</v>
      </c>
      <c r="BU992" s="363" t="s">
        <v>4370</v>
      </c>
      <c r="BV992" s="351" t="s">
        <v>4369</v>
      </c>
      <c r="BW992" s="363" t="s">
        <v>4368</v>
      </c>
      <c r="BX992" s="96" t="str">
        <f t="shared" si="167"/>
        <v>MR701 Bead Grip, 17x7.5, +30mm Offset, 5x110, 65.1mm Centerbore, Matte Black</v>
      </c>
      <c r="BY992" s="83" t="s">
        <v>4044</v>
      </c>
      <c r="BZ992" s="83" t="s">
        <v>4045</v>
      </c>
      <c r="CA992" s="83" t="str">
        <f t="shared" si="163"/>
        <v>TRAIL (7XX)</v>
      </c>
    </row>
    <row r="993" spans="1:79" s="39" customFormat="1" ht="15" customHeight="1">
      <c r="A993" s="23">
        <f t="shared" si="170"/>
        <v>991</v>
      </c>
      <c r="B993" s="3" t="s">
        <v>84</v>
      </c>
      <c r="C993" s="105" t="s">
        <v>1285</v>
      </c>
      <c r="D993" s="83" t="s">
        <v>6172</v>
      </c>
      <c r="E993" s="94" t="str">
        <f>CONCATENATE(LEFT(D993,5),VLOOKUP(CONCATENATE(N993,"x",O993),'PART NUMBER GUIDE'!$B$9:$C$45,2,FALSE),VLOOKUP(CONCATENATE(P993, V993), 'PART NUMBER GUIDE'!$Q$6:$R$84, 2, FALSE),VLOOKUP(Y993,'PART NUMBER GUIDE'!$J$8:$K$37,2, FALSE),IF(U993="N/A",IF(ABS(S993)&lt;10,"0"&amp;ABS(S993),ABS(S993)),CONCATENATE(LEFT(U993,1),RIGHT(U993,1))), F993, G993)</f>
        <v>MR70177554930</v>
      </c>
      <c r="F993" s="93"/>
      <c r="G993" s="93"/>
      <c r="H993" s="91" t="s">
        <v>2460</v>
      </c>
      <c r="I993" s="350">
        <v>43356</v>
      </c>
      <c r="J993" s="87" t="s">
        <v>1265</v>
      </c>
      <c r="K993" s="400">
        <v>341.5</v>
      </c>
      <c r="L993" s="95">
        <f t="shared" si="166"/>
        <v>341.5</v>
      </c>
      <c r="M993" s="402"/>
      <c r="N993" s="83">
        <v>17</v>
      </c>
      <c r="O993" s="85">
        <v>7.5</v>
      </c>
      <c r="P993" s="105" t="str">
        <f t="shared" si="168"/>
        <v>5x110</v>
      </c>
      <c r="Q993" s="83">
        <v>5</v>
      </c>
      <c r="R993" s="83">
        <v>110</v>
      </c>
      <c r="S993" s="83">
        <v>30</v>
      </c>
      <c r="T993" s="86">
        <v>5.5</v>
      </c>
      <c r="U993" s="106" t="s">
        <v>85</v>
      </c>
      <c r="V993" s="86">
        <v>65.099999999999994</v>
      </c>
      <c r="W993" s="85">
        <v>30.09</v>
      </c>
      <c r="X993" s="52">
        <v>2650</v>
      </c>
      <c r="Y993" s="91" t="s">
        <v>2312</v>
      </c>
      <c r="Z993" s="80" t="s">
        <v>3003</v>
      </c>
      <c r="AA993" s="369" t="str">
        <f t="shared" si="169"/>
        <v>17x7.5, 5x110, 30 OS</v>
      </c>
      <c r="AB993" s="83" t="s">
        <v>4279</v>
      </c>
      <c r="AC993" s="92">
        <f>_xlfn.IFNA(VLOOKUP(AB993,ACCESSORIES!F:K,6,FALSE),"N/A")</f>
        <v>22</v>
      </c>
      <c r="AD993" s="89" t="s">
        <v>85</v>
      </c>
      <c r="AE993" s="82" t="s">
        <v>85</v>
      </c>
      <c r="AF993" s="82" t="s">
        <v>85</v>
      </c>
      <c r="AG993" s="82" t="s">
        <v>85</v>
      </c>
      <c r="AH993" s="9" t="str">
        <f>_xlfn.IFNA(VLOOKUP(AG993,ACCESSORIES!F:K,6,FALSE),"N/A")</f>
        <v>N/A</v>
      </c>
      <c r="AI993" s="105" t="s">
        <v>265</v>
      </c>
      <c r="AJ993" s="83" t="s">
        <v>85</v>
      </c>
      <c r="AK993" s="3" t="s">
        <v>85</v>
      </c>
      <c r="AL993" s="83" t="s">
        <v>85</v>
      </c>
      <c r="AM993" s="83">
        <v>16.100000000000001</v>
      </c>
      <c r="AN993" s="83">
        <v>140</v>
      </c>
      <c r="AO993" s="37">
        <v>25.92</v>
      </c>
      <c r="AP993" s="37">
        <v>33.729999999999997</v>
      </c>
      <c r="AQ993" s="83">
        <v>37</v>
      </c>
      <c r="AR993" s="37">
        <v>35.19</v>
      </c>
      <c r="AS993" s="83">
        <v>206</v>
      </c>
      <c r="AT993" s="83">
        <v>195</v>
      </c>
      <c r="AU993" s="86">
        <v>65</v>
      </c>
      <c r="AV993" s="55">
        <v>64</v>
      </c>
      <c r="AW993" s="55">
        <v>64</v>
      </c>
      <c r="AX993" s="55">
        <v>25</v>
      </c>
      <c r="AY993" s="3" t="s">
        <v>85</v>
      </c>
      <c r="AZ993" s="104" t="str">
        <f>_xlfn.IFNA(VLOOKUP(AY993,ACCESSORIES!F:K,6,FALSE),"N/A")</f>
        <v>N/A</v>
      </c>
      <c r="BA993" s="3" t="s">
        <v>85</v>
      </c>
      <c r="BB993" s="104" t="str">
        <f>_xlfn.IFNA(VLOOKUP(BA993,ACCESSORIES!F:K,6,FALSE),"N/A")</f>
        <v>N/A</v>
      </c>
      <c r="BC993" s="79">
        <v>34.61</v>
      </c>
      <c r="BD993" s="57">
        <v>19.8</v>
      </c>
      <c r="BE993" s="57">
        <v>19.8</v>
      </c>
      <c r="BF993" s="57">
        <v>9.9</v>
      </c>
      <c r="BG993" s="82">
        <v>36</v>
      </c>
      <c r="BH993" s="122" t="s">
        <v>3551</v>
      </c>
      <c r="BI993" s="51" t="s">
        <v>4217</v>
      </c>
      <c r="BJ993" s="83" t="s">
        <v>5302</v>
      </c>
      <c r="BK993" s="83" t="s">
        <v>4233</v>
      </c>
      <c r="BL993" s="83" t="s">
        <v>5814</v>
      </c>
      <c r="BM993" s="83" t="s">
        <v>2887</v>
      </c>
      <c r="BN993" s="83" t="s">
        <v>5815</v>
      </c>
      <c r="BO993" s="83" t="s">
        <v>5816</v>
      </c>
      <c r="BP993" s="100" t="s">
        <v>5802</v>
      </c>
      <c r="BQ993" s="83" t="s">
        <v>4480</v>
      </c>
      <c r="BR993" s="83" t="s">
        <v>4235</v>
      </c>
      <c r="BS993" s="83"/>
      <c r="BT993" s="351" t="s">
        <v>4357</v>
      </c>
      <c r="BU993" s="363" t="s">
        <v>4356</v>
      </c>
      <c r="BV993" s="351" t="s">
        <v>4359</v>
      </c>
      <c r="BW993" s="363" t="s">
        <v>4358</v>
      </c>
      <c r="BX993" s="96" t="str">
        <f t="shared" si="167"/>
        <v>MR701 Bead Grip, 17x7.5, +30mm Offset, 5x110, 65.1mm Centerbore, Method Bronze</v>
      </c>
      <c r="BY993" s="83" t="s">
        <v>4044</v>
      </c>
      <c r="BZ993" s="83" t="s">
        <v>4045</v>
      </c>
      <c r="CA993" s="83" t="str">
        <f t="shared" ref="CA993:CA1050" si="171">C993</f>
        <v>TRAIL (7XX)</v>
      </c>
    </row>
    <row r="994" spans="1:79" s="39" customFormat="1" ht="15" customHeight="1">
      <c r="A994" s="23">
        <f t="shared" si="170"/>
        <v>992</v>
      </c>
      <c r="B994" s="3" t="s">
        <v>84</v>
      </c>
      <c r="C994" s="105" t="s">
        <v>1285</v>
      </c>
      <c r="D994" s="83" t="s">
        <v>6172</v>
      </c>
      <c r="E994" s="94" t="str">
        <f>CONCATENATE(LEFT(D994,5),VLOOKUP(CONCATENATE(N994,"x",O994),'PART NUMBER GUIDE'!$B$9:$C$45,2,FALSE),VLOOKUP(CONCATENATE(P994, V994), 'PART NUMBER GUIDE'!$Q$6:$R$84, 2, FALSE),VLOOKUP(Y994,'PART NUMBER GUIDE'!$J$8:$K$37,2, FALSE),IF(U994="N/A",IF(ABS(S994)&lt;10,"0"&amp;ABS(S994),ABS(S994)),CONCATENATE(LEFT(U994,1),RIGHT(U994,1))), F994, G994)</f>
        <v>MR70177512530</v>
      </c>
      <c r="F994" s="93"/>
      <c r="G994" s="93"/>
      <c r="H994" s="91" t="s">
        <v>3492</v>
      </c>
      <c r="I994" s="350">
        <v>43714</v>
      </c>
      <c r="J994" s="87" t="s">
        <v>1265</v>
      </c>
      <c r="K994" s="400">
        <v>341.5</v>
      </c>
      <c r="L994" s="95">
        <f t="shared" si="166"/>
        <v>341.5</v>
      </c>
      <c r="M994" s="402"/>
      <c r="N994" s="83">
        <v>17</v>
      </c>
      <c r="O994" s="85">
        <v>7.5</v>
      </c>
      <c r="P994" s="105" t="str">
        <f t="shared" si="168"/>
        <v>5x4.5</v>
      </c>
      <c r="Q994" s="83">
        <v>5</v>
      </c>
      <c r="R994" s="83">
        <v>4.5</v>
      </c>
      <c r="S994" s="83">
        <v>30</v>
      </c>
      <c r="T994" s="86">
        <v>5.5</v>
      </c>
      <c r="U994" s="106" t="s">
        <v>85</v>
      </c>
      <c r="V994" s="86">
        <v>73</v>
      </c>
      <c r="W994" s="85">
        <v>30.86</v>
      </c>
      <c r="X994" s="52">
        <v>2650</v>
      </c>
      <c r="Y994" s="91" t="s">
        <v>2309</v>
      </c>
      <c r="Z994" s="81" t="s">
        <v>3002</v>
      </c>
      <c r="AA994" s="369" t="str">
        <f t="shared" si="169"/>
        <v>17x7.5, 5x4.5, 30 OS</v>
      </c>
      <c r="AB994" s="83" t="s">
        <v>4279</v>
      </c>
      <c r="AC994" s="92">
        <f>_xlfn.IFNA(VLOOKUP(AB994,ACCESSORIES!F:K,6,FALSE),"N/A")</f>
        <v>22</v>
      </c>
      <c r="AD994" s="89" t="s">
        <v>85</v>
      </c>
      <c r="AE994" s="82" t="s">
        <v>85</v>
      </c>
      <c r="AF994" s="82" t="s">
        <v>85</v>
      </c>
      <c r="AG994" s="82" t="s">
        <v>85</v>
      </c>
      <c r="AH994" s="9" t="str">
        <f>_xlfn.IFNA(VLOOKUP(AG994,ACCESSORIES!F:K,6,FALSE),"N/A")</f>
        <v>N/A</v>
      </c>
      <c r="AI994" s="105" t="s">
        <v>265</v>
      </c>
      <c r="AJ994" s="83" t="s">
        <v>1895</v>
      </c>
      <c r="AK994" s="41">
        <f>VLOOKUP(AJ994,ACCESSORIES!F:K,6,FALSE)</f>
        <v>2.75</v>
      </c>
      <c r="AL994" s="83">
        <v>56.1</v>
      </c>
      <c r="AM994" s="83">
        <v>16.100000000000001</v>
      </c>
      <c r="AN994" s="83">
        <v>140</v>
      </c>
      <c r="AO994" s="37">
        <v>15</v>
      </c>
      <c r="AP994" s="37">
        <v>22</v>
      </c>
      <c r="AQ994" s="83">
        <v>37</v>
      </c>
      <c r="AR994" s="37">
        <v>35</v>
      </c>
      <c r="AS994" s="83">
        <v>206</v>
      </c>
      <c r="AT994" s="83">
        <v>195</v>
      </c>
      <c r="AU994" s="86">
        <v>73</v>
      </c>
      <c r="AV994" s="55">
        <v>64</v>
      </c>
      <c r="AW994" s="55">
        <v>64</v>
      </c>
      <c r="AX994" s="55">
        <v>25</v>
      </c>
      <c r="AY994" s="3" t="s">
        <v>85</v>
      </c>
      <c r="AZ994" s="104" t="str">
        <f>_xlfn.IFNA(VLOOKUP(AY994,ACCESSORIES!F:K,6,FALSE),"N/A")</f>
        <v>N/A</v>
      </c>
      <c r="BA994" s="3" t="s">
        <v>85</v>
      </c>
      <c r="BB994" s="104" t="str">
        <f>_xlfn.IFNA(VLOOKUP(BA994,ACCESSORIES!F:K,6,FALSE),"N/A")</f>
        <v>N/A</v>
      </c>
      <c r="BC994" s="79">
        <v>34.76</v>
      </c>
      <c r="BD994" s="57">
        <v>19.8</v>
      </c>
      <c r="BE994" s="57">
        <v>19.8</v>
      </c>
      <c r="BF994" s="57">
        <v>9.9</v>
      </c>
      <c r="BG994" s="82">
        <v>36</v>
      </c>
      <c r="BH994" s="122" t="s">
        <v>3551</v>
      </c>
      <c r="BI994" s="51" t="s">
        <v>4217</v>
      </c>
      <c r="BJ994" s="83" t="s">
        <v>5302</v>
      </c>
      <c r="BK994" s="83" t="s">
        <v>4233</v>
      </c>
      <c r="BL994" s="83" t="s">
        <v>5814</v>
      </c>
      <c r="BM994" s="83" t="s">
        <v>2887</v>
      </c>
      <c r="BN994" s="83" t="s">
        <v>5815</v>
      </c>
      <c r="BO994" s="83" t="s">
        <v>5816</v>
      </c>
      <c r="BP994" s="100" t="s">
        <v>5802</v>
      </c>
      <c r="BQ994" s="83" t="s">
        <v>4480</v>
      </c>
      <c r="BR994" s="83" t="s">
        <v>4235</v>
      </c>
      <c r="BS994" s="83"/>
      <c r="BT994" s="351" t="s">
        <v>4371</v>
      </c>
      <c r="BU994" s="363" t="s">
        <v>4370</v>
      </c>
      <c r="BV994" s="351" t="s">
        <v>4369</v>
      </c>
      <c r="BW994" s="363" t="s">
        <v>4368</v>
      </c>
      <c r="BX994" s="96" t="str">
        <f t="shared" si="167"/>
        <v>MR701 Bead Grip, 17x7.5, +30mm Offset, 5x4.5, 73mm Centerbore, Matte Black</v>
      </c>
      <c r="BY994" s="83" t="s">
        <v>4044</v>
      </c>
      <c r="BZ994" s="83" t="s">
        <v>4045</v>
      </c>
      <c r="CA994" s="83" t="str">
        <f t="shared" si="171"/>
        <v>TRAIL (7XX)</v>
      </c>
    </row>
    <row r="995" spans="1:79" s="39" customFormat="1" ht="15" customHeight="1">
      <c r="A995" s="23">
        <f t="shared" si="170"/>
        <v>993</v>
      </c>
      <c r="B995" s="3" t="s">
        <v>84</v>
      </c>
      <c r="C995" s="105" t="s">
        <v>1285</v>
      </c>
      <c r="D995" s="83" t="s">
        <v>6172</v>
      </c>
      <c r="E995" s="94" t="str">
        <f>CONCATENATE(LEFT(D995,5),VLOOKUP(CONCATENATE(N995,"x",O995),'PART NUMBER GUIDE'!$B$9:$C$45,2,FALSE),VLOOKUP(CONCATENATE(P995, V995), 'PART NUMBER GUIDE'!$Q$6:$R$84, 2, FALSE),VLOOKUP(Y995,'PART NUMBER GUIDE'!$J$8:$K$37,2, FALSE),IF(U995="N/A",IF(ABS(S995)&lt;10,"0"&amp;ABS(S995),ABS(S995)),CONCATENATE(LEFT(U995,1),RIGHT(U995,1))), F995, G995)</f>
        <v>MR70177512930</v>
      </c>
      <c r="F995" s="93"/>
      <c r="G995" s="93"/>
      <c r="H995" s="91" t="s">
        <v>3493</v>
      </c>
      <c r="I995" s="350">
        <v>43714</v>
      </c>
      <c r="J995" s="87" t="s">
        <v>1265</v>
      </c>
      <c r="K995" s="400">
        <v>341.5</v>
      </c>
      <c r="L995" s="95">
        <f t="shared" si="166"/>
        <v>341.5</v>
      </c>
      <c r="M995" s="402"/>
      <c r="N995" s="83">
        <v>17</v>
      </c>
      <c r="O995" s="85">
        <v>7.5</v>
      </c>
      <c r="P995" s="105" t="str">
        <f t="shared" si="168"/>
        <v>5x4.5</v>
      </c>
      <c r="Q995" s="83">
        <v>5</v>
      </c>
      <c r="R995" s="83">
        <v>4.5</v>
      </c>
      <c r="S995" s="83">
        <v>30</v>
      </c>
      <c r="T995" s="86">
        <v>5.5</v>
      </c>
      <c r="U995" s="106" t="s">
        <v>85</v>
      </c>
      <c r="V995" s="86">
        <v>73</v>
      </c>
      <c r="W995" s="85">
        <v>30.86</v>
      </c>
      <c r="X995" s="52">
        <v>2650</v>
      </c>
      <c r="Y995" s="91" t="s">
        <v>2312</v>
      </c>
      <c r="Z995" s="80" t="s">
        <v>3003</v>
      </c>
      <c r="AA995" s="369" t="str">
        <f t="shared" si="169"/>
        <v>17x7.5, 5x4.5, 30 OS</v>
      </c>
      <c r="AB995" s="83" t="s">
        <v>4279</v>
      </c>
      <c r="AC995" s="92">
        <f>_xlfn.IFNA(VLOOKUP(AB995,ACCESSORIES!F:K,6,FALSE),"N/A")</f>
        <v>22</v>
      </c>
      <c r="AD995" s="89" t="s">
        <v>85</v>
      </c>
      <c r="AE995" s="82" t="s">
        <v>85</v>
      </c>
      <c r="AF995" s="82" t="s">
        <v>85</v>
      </c>
      <c r="AG995" s="82" t="s">
        <v>85</v>
      </c>
      <c r="AH995" s="9" t="str">
        <f>_xlfn.IFNA(VLOOKUP(AG995,ACCESSORIES!F:K,6,FALSE),"N/A")</f>
        <v>N/A</v>
      </c>
      <c r="AI995" s="105" t="s">
        <v>265</v>
      </c>
      <c r="AJ995" s="83" t="s">
        <v>1895</v>
      </c>
      <c r="AK995" s="41">
        <f>VLOOKUP(AJ995,ACCESSORIES!F:K,6,FALSE)</f>
        <v>2.75</v>
      </c>
      <c r="AL995" s="83">
        <v>56.1</v>
      </c>
      <c r="AM995" s="83">
        <v>16.100000000000001</v>
      </c>
      <c r="AN995" s="83">
        <v>140</v>
      </c>
      <c r="AO995" s="37">
        <v>15</v>
      </c>
      <c r="AP995" s="37">
        <v>35</v>
      </c>
      <c r="AQ995" s="83">
        <v>37</v>
      </c>
      <c r="AR995" s="37">
        <v>35</v>
      </c>
      <c r="AS995" s="83">
        <v>206</v>
      </c>
      <c r="AT995" s="83">
        <v>195</v>
      </c>
      <c r="AU995" s="86">
        <v>73</v>
      </c>
      <c r="AV995" s="55">
        <v>64</v>
      </c>
      <c r="AW995" s="55">
        <v>64</v>
      </c>
      <c r="AX995" s="55">
        <v>25</v>
      </c>
      <c r="AY995" s="3" t="s">
        <v>85</v>
      </c>
      <c r="AZ995" s="104" t="str">
        <f>_xlfn.IFNA(VLOOKUP(AY995,ACCESSORIES!F:K,6,FALSE),"N/A")</f>
        <v>N/A</v>
      </c>
      <c r="BA995" s="3" t="s">
        <v>85</v>
      </c>
      <c r="BB995" s="104" t="str">
        <f>_xlfn.IFNA(VLOOKUP(BA995,ACCESSORIES!F:K,6,FALSE),"N/A")</f>
        <v>N/A</v>
      </c>
      <c r="BC995" s="79">
        <v>35.64</v>
      </c>
      <c r="BD995" s="57">
        <v>19.8</v>
      </c>
      <c r="BE995" s="57">
        <v>19.8</v>
      </c>
      <c r="BF995" s="57">
        <v>9.9</v>
      </c>
      <c r="BG995" s="82">
        <v>36</v>
      </c>
      <c r="BH995" s="122" t="s">
        <v>3551</v>
      </c>
      <c r="BI995" s="51" t="s">
        <v>4217</v>
      </c>
      <c r="BJ995" s="83" t="s">
        <v>5302</v>
      </c>
      <c r="BK995" s="83" t="s">
        <v>4233</v>
      </c>
      <c r="BL995" s="83" t="s">
        <v>5814</v>
      </c>
      <c r="BM995" s="83" t="s">
        <v>2887</v>
      </c>
      <c r="BN995" s="83" t="s">
        <v>5815</v>
      </c>
      <c r="BO995" s="83" t="s">
        <v>5816</v>
      </c>
      <c r="BP995" s="100" t="s">
        <v>5802</v>
      </c>
      <c r="BQ995" s="83" t="s">
        <v>4480</v>
      </c>
      <c r="BR995" s="83" t="s">
        <v>4235</v>
      </c>
      <c r="BS995" s="83"/>
      <c r="BT995" s="351" t="s">
        <v>4357</v>
      </c>
      <c r="BU995" s="363" t="s">
        <v>4356</v>
      </c>
      <c r="BV995" s="351" t="s">
        <v>4359</v>
      </c>
      <c r="BW995" s="363" t="s">
        <v>4358</v>
      </c>
      <c r="BX995" s="96" t="str">
        <f t="shared" si="167"/>
        <v>MR701 Bead Grip, 17x7.5, +30mm Offset, 5x4.5, 73mm Centerbore, Method Bronze</v>
      </c>
      <c r="BY995" s="83" t="s">
        <v>4044</v>
      </c>
      <c r="BZ995" s="83" t="s">
        <v>4045</v>
      </c>
      <c r="CA995" s="83" t="str">
        <f t="shared" si="171"/>
        <v>TRAIL (7XX)</v>
      </c>
    </row>
    <row r="996" spans="1:79" s="39" customFormat="1" ht="15" customHeight="1">
      <c r="A996" s="23">
        <f t="shared" si="170"/>
        <v>994</v>
      </c>
      <c r="B996" s="3" t="s">
        <v>84</v>
      </c>
      <c r="C996" s="105" t="s">
        <v>1285</v>
      </c>
      <c r="D996" s="83" t="s">
        <v>6172</v>
      </c>
      <c r="E996" s="94" t="str">
        <f>CONCATENATE(LEFT(D996,5),VLOOKUP(CONCATENATE(N996,"x",O996),'PART NUMBER GUIDE'!$B$9:$C$45,2,FALSE),VLOOKUP(CONCATENATE(P996, V996), 'PART NUMBER GUIDE'!$Q$6:$R$84, 2, FALSE),VLOOKUP(Y996,'PART NUMBER GUIDE'!$J$8:$K$37,2, FALSE),IF(U996="N/A",IF(ABS(S996)&lt;10,"0"&amp;ABS(S996),ABS(S996)),CONCATENATE(LEFT(U996,1),RIGHT(U996,1))), F996, G996)</f>
        <v>MR70177563550</v>
      </c>
      <c r="F996" s="93"/>
      <c r="G996" s="93"/>
      <c r="H996" s="91" t="s">
        <v>2029</v>
      </c>
      <c r="I996" s="356">
        <v>43101</v>
      </c>
      <c r="J996" s="87" t="s">
        <v>1265</v>
      </c>
      <c r="K996" s="400">
        <v>341.5</v>
      </c>
      <c r="L996" s="95">
        <f t="shared" si="166"/>
        <v>341.5</v>
      </c>
      <c r="M996" s="402"/>
      <c r="N996" s="83">
        <v>17</v>
      </c>
      <c r="O996" s="83">
        <v>7.5</v>
      </c>
      <c r="P996" s="105" t="str">
        <f t="shared" si="168"/>
        <v>6x130</v>
      </c>
      <c r="Q996" s="83">
        <v>6</v>
      </c>
      <c r="R996" s="83">
        <v>130</v>
      </c>
      <c r="S996" s="83">
        <v>50</v>
      </c>
      <c r="T996" s="86">
        <v>6.2</v>
      </c>
      <c r="U996" s="106" t="s">
        <v>85</v>
      </c>
      <c r="V996" s="86">
        <v>84.1</v>
      </c>
      <c r="W996" s="85">
        <v>27.9</v>
      </c>
      <c r="X996" s="52">
        <v>3640</v>
      </c>
      <c r="Y996" s="91" t="s">
        <v>2309</v>
      </c>
      <c r="Z996" s="81" t="s">
        <v>3002</v>
      </c>
      <c r="AA996" s="369" t="str">
        <f t="shared" si="169"/>
        <v>17x7.5, 6x130, 50 OS</v>
      </c>
      <c r="AB996" s="83" t="s">
        <v>4280</v>
      </c>
      <c r="AC996" s="92">
        <f>_xlfn.IFNA(VLOOKUP(AB996,ACCESSORIES!F:K,6,FALSE),"N/A")</f>
        <v>22</v>
      </c>
      <c r="AD996" s="89" t="s">
        <v>85</v>
      </c>
      <c r="AE996" s="82" t="s">
        <v>85</v>
      </c>
      <c r="AF996" s="82" t="s">
        <v>85</v>
      </c>
      <c r="AG996" s="82" t="s">
        <v>85</v>
      </c>
      <c r="AH996" s="9" t="str">
        <f>_xlfn.IFNA(VLOOKUP(AG996,ACCESSORIES!F:K,6,FALSE),"N/A")</f>
        <v>N/A</v>
      </c>
      <c r="AI996" s="105" t="s">
        <v>265</v>
      </c>
      <c r="AJ996" s="83" t="s">
        <v>85</v>
      </c>
      <c r="AK996" s="3" t="s">
        <v>85</v>
      </c>
      <c r="AL996" s="83" t="s">
        <v>85</v>
      </c>
      <c r="AM996" s="83">
        <v>16.100000000000001</v>
      </c>
      <c r="AN996" s="83">
        <v>160</v>
      </c>
      <c r="AO996" s="83">
        <v>7</v>
      </c>
      <c r="AP996" s="83">
        <v>13</v>
      </c>
      <c r="AQ996" s="83">
        <v>17</v>
      </c>
      <c r="AR996" s="83">
        <v>14</v>
      </c>
      <c r="AS996" s="83">
        <v>203</v>
      </c>
      <c r="AT996" s="83">
        <v>191</v>
      </c>
      <c r="AU996" s="86">
        <v>84.1</v>
      </c>
      <c r="AV996" s="55">
        <v>44</v>
      </c>
      <c r="AW996" s="55">
        <v>44</v>
      </c>
      <c r="AX996" s="55">
        <v>25</v>
      </c>
      <c r="AY996" s="3" t="s">
        <v>85</v>
      </c>
      <c r="AZ996" s="104" t="str">
        <f>_xlfn.IFNA(VLOOKUP(AY996,ACCESSORIES!F:K,6,FALSE),"N/A")</f>
        <v>N/A</v>
      </c>
      <c r="BA996" s="3" t="s">
        <v>85</v>
      </c>
      <c r="BB996" s="104" t="str">
        <f>_xlfn.IFNA(VLOOKUP(BA996,ACCESSORIES!F:K,6,FALSE),"N/A")</f>
        <v>N/A</v>
      </c>
      <c r="BC996" s="79">
        <v>31.77</v>
      </c>
      <c r="BD996" s="57">
        <v>19.8</v>
      </c>
      <c r="BE996" s="57">
        <v>19.8</v>
      </c>
      <c r="BF996" s="57">
        <v>9.9</v>
      </c>
      <c r="BG996" s="82">
        <v>36</v>
      </c>
      <c r="BH996" s="122" t="s">
        <v>3551</v>
      </c>
      <c r="BI996" s="51" t="s">
        <v>4217</v>
      </c>
      <c r="BJ996" s="83" t="s">
        <v>5302</v>
      </c>
      <c r="BK996" s="83" t="s">
        <v>4233</v>
      </c>
      <c r="BL996" s="83" t="s">
        <v>5814</v>
      </c>
      <c r="BM996" s="83" t="s">
        <v>2887</v>
      </c>
      <c r="BN996" s="83" t="s">
        <v>5815</v>
      </c>
      <c r="BO996" s="83" t="s">
        <v>5816</v>
      </c>
      <c r="BP996" s="100" t="s">
        <v>5802</v>
      </c>
      <c r="BQ996" s="83" t="s">
        <v>4480</v>
      </c>
      <c r="BR996" s="83" t="s">
        <v>4235</v>
      </c>
      <c r="BS996" s="83"/>
      <c r="BT996" s="351" t="s">
        <v>4513</v>
      </c>
      <c r="BU996" s="363" t="s">
        <v>4512</v>
      </c>
      <c r="BV996" s="351" t="s">
        <v>4514</v>
      </c>
      <c r="BW996" s="363" t="s">
        <v>4515</v>
      </c>
      <c r="BX996" s="96" t="str">
        <f t="shared" si="167"/>
        <v>MR701 Bead Grip, 17x7.5, +50mm Offset, 6x130, 84.1mm Centerbore, Matte Black</v>
      </c>
      <c r="BY996" s="83" t="s">
        <v>4044</v>
      </c>
      <c r="BZ996" s="83" t="s">
        <v>4045</v>
      </c>
      <c r="CA996" s="83" t="str">
        <f t="shared" si="171"/>
        <v>TRAIL (7XX)</v>
      </c>
    </row>
    <row r="997" spans="1:79" s="39" customFormat="1" ht="15" customHeight="1">
      <c r="A997" s="23">
        <f t="shared" si="170"/>
        <v>995</v>
      </c>
      <c r="B997" s="3" t="s">
        <v>84</v>
      </c>
      <c r="C997" s="105" t="s">
        <v>1285</v>
      </c>
      <c r="D997" s="83" t="s">
        <v>6172</v>
      </c>
      <c r="E997" s="94" t="str">
        <f>CONCATENATE(LEFT(D997,5),VLOOKUP(CONCATENATE(N997,"x",O997),'PART NUMBER GUIDE'!$B$9:$C$45,2,FALSE),VLOOKUP(CONCATENATE(P997, V997), 'PART NUMBER GUIDE'!$Q$6:$R$84, 2, FALSE),VLOOKUP(Y997,'PART NUMBER GUIDE'!$J$8:$K$37,2, FALSE),IF(U997="N/A",IF(ABS(S997)&lt;10,"0"&amp;ABS(S997),ABS(S997)),CONCATENATE(LEFT(U997,1),RIGHT(U997,1))), F997, G997)</f>
        <v>MR70177563950</v>
      </c>
      <c r="F997" s="93"/>
      <c r="G997" s="93"/>
      <c r="H997" s="91" t="s">
        <v>2030</v>
      </c>
      <c r="I997" s="356">
        <v>43101</v>
      </c>
      <c r="J997" s="87" t="s">
        <v>1265</v>
      </c>
      <c r="K997" s="400">
        <v>341.5</v>
      </c>
      <c r="L997" s="95">
        <f t="shared" si="166"/>
        <v>341.5</v>
      </c>
      <c r="M997" s="402"/>
      <c r="N997" s="83">
        <v>17</v>
      </c>
      <c r="O997" s="83">
        <v>7.5</v>
      </c>
      <c r="P997" s="105" t="str">
        <f t="shared" si="168"/>
        <v>6x130</v>
      </c>
      <c r="Q997" s="83">
        <v>6</v>
      </c>
      <c r="R997" s="83">
        <v>130</v>
      </c>
      <c r="S997" s="83">
        <v>50</v>
      </c>
      <c r="T997" s="86">
        <v>6.2</v>
      </c>
      <c r="U997" s="106" t="s">
        <v>85</v>
      </c>
      <c r="V997" s="86">
        <v>84.1</v>
      </c>
      <c r="W997" s="85">
        <v>30.6</v>
      </c>
      <c r="X997" s="52">
        <v>3640</v>
      </c>
      <c r="Y997" s="91" t="s">
        <v>2312</v>
      </c>
      <c r="Z997" s="80" t="s">
        <v>3003</v>
      </c>
      <c r="AA997" s="369" t="str">
        <f t="shared" si="169"/>
        <v>17x7.5, 6x130, 50 OS</v>
      </c>
      <c r="AB997" s="83" t="s">
        <v>4280</v>
      </c>
      <c r="AC997" s="92">
        <f>_xlfn.IFNA(VLOOKUP(AB997,ACCESSORIES!F:K,6,FALSE),"N/A")</f>
        <v>22</v>
      </c>
      <c r="AD997" s="89" t="s">
        <v>85</v>
      </c>
      <c r="AE997" s="82" t="s">
        <v>85</v>
      </c>
      <c r="AF997" s="82" t="s">
        <v>85</v>
      </c>
      <c r="AG997" s="82" t="s">
        <v>85</v>
      </c>
      <c r="AH997" s="9" t="str">
        <f>_xlfn.IFNA(VLOOKUP(AG997,ACCESSORIES!F:K,6,FALSE),"N/A")</f>
        <v>N/A</v>
      </c>
      <c r="AI997" s="105" t="s">
        <v>265</v>
      </c>
      <c r="AJ997" s="83" t="s">
        <v>85</v>
      </c>
      <c r="AK997" s="3" t="s">
        <v>85</v>
      </c>
      <c r="AL997" s="83" t="s">
        <v>85</v>
      </c>
      <c r="AM997" s="83">
        <v>16.100000000000001</v>
      </c>
      <c r="AN997" s="83">
        <v>160</v>
      </c>
      <c r="AO997" s="83">
        <v>7</v>
      </c>
      <c r="AP997" s="83">
        <v>13</v>
      </c>
      <c r="AQ997" s="83">
        <v>17</v>
      </c>
      <c r="AR997" s="83">
        <v>14</v>
      </c>
      <c r="AS997" s="83">
        <v>203</v>
      </c>
      <c r="AT997" s="83">
        <v>191</v>
      </c>
      <c r="AU997" s="86">
        <v>84.1</v>
      </c>
      <c r="AV997" s="55">
        <v>44</v>
      </c>
      <c r="AW997" s="55">
        <v>44</v>
      </c>
      <c r="AX997" s="55">
        <v>25</v>
      </c>
      <c r="AY997" s="3" t="s">
        <v>85</v>
      </c>
      <c r="AZ997" s="104" t="str">
        <f>_xlfn.IFNA(VLOOKUP(AY997,ACCESSORIES!F:K,6,FALSE),"N/A")</f>
        <v>N/A</v>
      </c>
      <c r="BA997" s="3" t="s">
        <v>85</v>
      </c>
      <c r="BB997" s="104" t="str">
        <f>_xlfn.IFNA(VLOOKUP(BA997,ACCESSORIES!F:K,6,FALSE),"N/A")</f>
        <v>N/A</v>
      </c>
      <c r="BC997" s="79">
        <v>34.1</v>
      </c>
      <c r="BD997" s="57">
        <v>19.8</v>
      </c>
      <c r="BE997" s="57">
        <v>19.8</v>
      </c>
      <c r="BF997" s="57">
        <v>9.9</v>
      </c>
      <c r="BG997" s="82">
        <v>36</v>
      </c>
      <c r="BH997" s="122" t="s">
        <v>3551</v>
      </c>
      <c r="BI997" s="51" t="s">
        <v>4217</v>
      </c>
      <c r="BJ997" s="83" t="s">
        <v>5302</v>
      </c>
      <c r="BK997" s="83" t="s">
        <v>4233</v>
      </c>
      <c r="BL997" s="83" t="s">
        <v>5814</v>
      </c>
      <c r="BM997" s="83" t="s">
        <v>2887</v>
      </c>
      <c r="BN997" s="83" t="s">
        <v>5815</v>
      </c>
      <c r="BO997" s="83" t="s">
        <v>5816</v>
      </c>
      <c r="BP997" s="100" t="s">
        <v>5802</v>
      </c>
      <c r="BQ997" s="83" t="s">
        <v>4480</v>
      </c>
      <c r="BR997" s="83" t="s">
        <v>4235</v>
      </c>
      <c r="BS997" s="83"/>
      <c r="BT997" s="417" t="s">
        <v>4363</v>
      </c>
      <c r="BU997" s="418" t="s">
        <v>4362</v>
      </c>
      <c r="BV997" s="417" t="s">
        <v>4361</v>
      </c>
      <c r="BW997" s="418" t="s">
        <v>4360</v>
      </c>
      <c r="BX997" s="96" t="str">
        <f t="shared" si="167"/>
        <v>MR701 Bead Grip, 17x7.5, +50mm Offset, 6x130, 84.1mm Centerbore, Method Bronze</v>
      </c>
      <c r="BY997" s="83" t="s">
        <v>4044</v>
      </c>
      <c r="BZ997" s="83" t="s">
        <v>4045</v>
      </c>
      <c r="CA997" s="83" t="str">
        <f t="shared" si="171"/>
        <v>TRAIL (7XX)</v>
      </c>
    </row>
    <row r="998" spans="1:79" s="39" customFormat="1" ht="15" customHeight="1">
      <c r="A998" s="23">
        <f t="shared" si="170"/>
        <v>996</v>
      </c>
      <c r="B998" s="3" t="s">
        <v>84</v>
      </c>
      <c r="C998" s="105" t="s">
        <v>1285</v>
      </c>
      <c r="D998" s="83" t="s">
        <v>6172</v>
      </c>
      <c r="E998" s="94" t="str">
        <f>CONCATENATE(LEFT(D998,5),VLOOKUP(CONCATENATE(N998,"x",O998),'PART NUMBER GUIDE'!$B$9:$C$45,2,FALSE),VLOOKUP(CONCATENATE(P998, V998), 'PART NUMBER GUIDE'!$Q$6:$R$84, 2, FALSE),VLOOKUP(Y998,'PART NUMBER GUIDE'!$J$8:$K$37,2, FALSE),IF(U998="N/A",IF(ABS(S998)&lt;10,"0"&amp;ABS(S998),ABS(S998)),CONCATENATE(LEFT(U998,1),RIGHT(U998,1))), F998, G998)</f>
        <v>MR70177553550</v>
      </c>
      <c r="F998" s="93"/>
      <c r="G998" s="93"/>
      <c r="H998" s="91" t="s">
        <v>2031</v>
      </c>
      <c r="I998" s="356">
        <v>43101</v>
      </c>
      <c r="J998" s="87" t="s">
        <v>1265</v>
      </c>
      <c r="K998" s="400">
        <v>341.5</v>
      </c>
      <c r="L998" s="95">
        <f t="shared" si="166"/>
        <v>341.5</v>
      </c>
      <c r="M998" s="402"/>
      <c r="N998" s="83">
        <v>17</v>
      </c>
      <c r="O998" s="83">
        <v>7.5</v>
      </c>
      <c r="P998" s="105" t="str">
        <f t="shared" si="168"/>
        <v>5x130</v>
      </c>
      <c r="Q998" s="83">
        <v>5</v>
      </c>
      <c r="R998" s="83">
        <v>130</v>
      </c>
      <c r="S998" s="83">
        <v>50</v>
      </c>
      <c r="T998" s="86">
        <v>6.2</v>
      </c>
      <c r="U998" s="106" t="s">
        <v>85</v>
      </c>
      <c r="V998" s="86">
        <v>78.099999999999994</v>
      </c>
      <c r="W998" s="85">
        <v>28.55</v>
      </c>
      <c r="X998" s="52">
        <v>3640</v>
      </c>
      <c r="Y998" s="91" t="s">
        <v>2309</v>
      </c>
      <c r="Z998" s="81" t="s">
        <v>3002</v>
      </c>
      <c r="AA998" s="369" t="str">
        <f t="shared" si="169"/>
        <v>17x7.5, 5x130, 50 OS</v>
      </c>
      <c r="AB998" s="83" t="s">
        <v>4280</v>
      </c>
      <c r="AC998" s="92">
        <f>_xlfn.IFNA(VLOOKUP(AB998,ACCESSORIES!F:K,6,FALSE),"N/A")</f>
        <v>22</v>
      </c>
      <c r="AD998" s="89" t="s">
        <v>85</v>
      </c>
      <c r="AE998" s="82" t="s">
        <v>85</v>
      </c>
      <c r="AF998" s="82" t="s">
        <v>85</v>
      </c>
      <c r="AG998" s="82" t="s">
        <v>85</v>
      </c>
      <c r="AH998" s="9" t="str">
        <f>_xlfn.IFNA(VLOOKUP(AG998,ACCESSORIES!F:K,6,FALSE),"N/A")</f>
        <v>N/A</v>
      </c>
      <c r="AI998" s="105" t="s">
        <v>265</v>
      </c>
      <c r="AJ998" s="83" t="s">
        <v>85</v>
      </c>
      <c r="AK998" s="3" t="s">
        <v>85</v>
      </c>
      <c r="AL998" s="83" t="s">
        <v>85</v>
      </c>
      <c r="AM998" s="83">
        <v>19</v>
      </c>
      <c r="AN998" s="83">
        <v>160</v>
      </c>
      <c r="AO998" s="83">
        <v>7</v>
      </c>
      <c r="AP998" s="83">
        <v>13</v>
      </c>
      <c r="AQ998" s="83">
        <v>17</v>
      </c>
      <c r="AR998" s="83">
        <v>14</v>
      </c>
      <c r="AS998" s="83">
        <v>203</v>
      </c>
      <c r="AT998" s="83">
        <v>191</v>
      </c>
      <c r="AU998" s="86">
        <v>78.099999999999994</v>
      </c>
      <c r="AV998" s="55">
        <v>44</v>
      </c>
      <c r="AW998" s="55">
        <v>44</v>
      </c>
      <c r="AX998" s="55">
        <v>25</v>
      </c>
      <c r="AY998" s="3" t="s">
        <v>85</v>
      </c>
      <c r="AZ998" s="104" t="str">
        <f>_xlfn.IFNA(VLOOKUP(AY998,ACCESSORIES!F:K,6,FALSE),"N/A")</f>
        <v>N/A</v>
      </c>
      <c r="BA998" s="3" t="s">
        <v>85</v>
      </c>
      <c r="BB998" s="104" t="str">
        <f>_xlfn.IFNA(VLOOKUP(BA998,ACCESSORIES!F:K,6,FALSE),"N/A")</f>
        <v>N/A</v>
      </c>
      <c r="BC998" s="79">
        <v>33.29</v>
      </c>
      <c r="BD998" s="57">
        <v>19.8</v>
      </c>
      <c r="BE998" s="57">
        <v>19.8</v>
      </c>
      <c r="BF998" s="57">
        <v>9.9</v>
      </c>
      <c r="BG998" s="82">
        <v>36</v>
      </c>
      <c r="BH998" s="122" t="s">
        <v>3551</v>
      </c>
      <c r="BI998" s="51" t="s">
        <v>4217</v>
      </c>
      <c r="BJ998" s="83" t="s">
        <v>5302</v>
      </c>
      <c r="BK998" s="83" t="s">
        <v>4233</v>
      </c>
      <c r="BL998" s="83" t="s">
        <v>5814</v>
      </c>
      <c r="BM998" s="83" t="s">
        <v>2887</v>
      </c>
      <c r="BN998" s="83" t="s">
        <v>5815</v>
      </c>
      <c r="BO998" s="83" t="s">
        <v>5816</v>
      </c>
      <c r="BP998" s="100" t="s">
        <v>5802</v>
      </c>
      <c r="BQ998" s="83" t="s">
        <v>4480</v>
      </c>
      <c r="BR998" s="83" t="s">
        <v>4235</v>
      </c>
      <c r="BS998" s="83"/>
      <c r="BT998" s="351" t="s">
        <v>4371</v>
      </c>
      <c r="BU998" s="363" t="s">
        <v>4370</v>
      </c>
      <c r="BV998" s="351" t="s">
        <v>4369</v>
      </c>
      <c r="BW998" s="363" t="s">
        <v>4368</v>
      </c>
      <c r="BX998" s="96" t="str">
        <f t="shared" si="167"/>
        <v>MR701 Bead Grip, 17x7.5, +50mm Offset, 5x130, 78.1mm Centerbore, Matte Black</v>
      </c>
      <c r="BY998" s="83" t="s">
        <v>4044</v>
      </c>
      <c r="BZ998" s="83" t="s">
        <v>4045</v>
      </c>
      <c r="CA998" s="83" t="str">
        <f t="shared" si="171"/>
        <v>TRAIL (7XX)</v>
      </c>
    </row>
    <row r="999" spans="1:79" s="39" customFormat="1" ht="15" customHeight="1">
      <c r="A999" s="23">
        <f t="shared" si="170"/>
        <v>997</v>
      </c>
      <c r="B999" s="3" t="s">
        <v>84</v>
      </c>
      <c r="C999" s="105" t="s">
        <v>1285</v>
      </c>
      <c r="D999" s="83" t="s">
        <v>6172</v>
      </c>
      <c r="E999" s="94" t="str">
        <f>CONCATENATE(LEFT(D999,5),VLOOKUP(CONCATENATE(N999,"x",O999),'PART NUMBER GUIDE'!$B$9:$C$45,2,FALSE),VLOOKUP(CONCATENATE(P999, V999), 'PART NUMBER GUIDE'!$Q$6:$R$84, 2, FALSE),VLOOKUP(Y999,'PART NUMBER GUIDE'!$J$8:$K$37,2, FALSE),IF(U999="N/A",IF(ABS(S999)&lt;10,"0"&amp;ABS(S999),ABS(S999)),CONCATENATE(LEFT(U999,1),RIGHT(U999,1))), F999, G999)</f>
        <v>MR70177553950</v>
      </c>
      <c r="F999" s="93"/>
      <c r="G999" s="93"/>
      <c r="H999" s="91" t="s">
        <v>2032</v>
      </c>
      <c r="I999" s="356">
        <v>43101</v>
      </c>
      <c r="J999" s="87" t="s">
        <v>1265</v>
      </c>
      <c r="K999" s="400">
        <v>341.5</v>
      </c>
      <c r="L999" s="95">
        <f t="shared" si="166"/>
        <v>341.5</v>
      </c>
      <c r="M999" s="402"/>
      <c r="N999" s="83">
        <v>17</v>
      </c>
      <c r="O999" s="83">
        <v>7.5</v>
      </c>
      <c r="P999" s="105" t="str">
        <f t="shared" si="168"/>
        <v>5x130</v>
      </c>
      <c r="Q999" s="83">
        <v>5</v>
      </c>
      <c r="R999" s="83">
        <v>130</v>
      </c>
      <c r="S999" s="83">
        <v>50</v>
      </c>
      <c r="T999" s="86">
        <v>6.2</v>
      </c>
      <c r="U999" s="106" t="s">
        <v>85</v>
      </c>
      <c r="V999" s="86">
        <v>78.099999999999994</v>
      </c>
      <c r="W999" s="85">
        <v>28.55</v>
      </c>
      <c r="X999" s="52">
        <v>3640</v>
      </c>
      <c r="Y999" s="91" t="s">
        <v>2312</v>
      </c>
      <c r="Z999" s="80" t="s">
        <v>3003</v>
      </c>
      <c r="AA999" s="369" t="str">
        <f t="shared" si="169"/>
        <v>17x7.5, 5x130, 50 OS</v>
      </c>
      <c r="AB999" s="83" t="s">
        <v>4280</v>
      </c>
      <c r="AC999" s="92">
        <f>_xlfn.IFNA(VLOOKUP(AB999,ACCESSORIES!F:K,6,FALSE),"N/A")</f>
        <v>22</v>
      </c>
      <c r="AD999" s="89" t="s">
        <v>85</v>
      </c>
      <c r="AE999" s="82" t="s">
        <v>85</v>
      </c>
      <c r="AF999" s="82" t="s">
        <v>85</v>
      </c>
      <c r="AG999" s="82" t="s">
        <v>85</v>
      </c>
      <c r="AH999" s="9" t="str">
        <f>_xlfn.IFNA(VLOOKUP(AG999,ACCESSORIES!F:K,6,FALSE),"N/A")</f>
        <v>N/A</v>
      </c>
      <c r="AI999" s="105" t="s">
        <v>265</v>
      </c>
      <c r="AJ999" s="83" t="s">
        <v>85</v>
      </c>
      <c r="AK999" s="3" t="s">
        <v>85</v>
      </c>
      <c r="AL999" s="83" t="s">
        <v>85</v>
      </c>
      <c r="AM999" s="83">
        <v>19</v>
      </c>
      <c r="AN999" s="83">
        <v>160</v>
      </c>
      <c r="AO999" s="83">
        <v>7</v>
      </c>
      <c r="AP999" s="83">
        <v>13</v>
      </c>
      <c r="AQ999" s="83">
        <v>17</v>
      </c>
      <c r="AR999" s="83">
        <v>14</v>
      </c>
      <c r="AS999" s="83">
        <v>203</v>
      </c>
      <c r="AT999" s="83">
        <v>191</v>
      </c>
      <c r="AU999" s="86">
        <v>78.099999999999994</v>
      </c>
      <c r="AV999" s="55">
        <v>44</v>
      </c>
      <c r="AW999" s="55">
        <v>44</v>
      </c>
      <c r="AX999" s="55">
        <v>25</v>
      </c>
      <c r="AY999" s="3" t="s">
        <v>85</v>
      </c>
      <c r="AZ999" s="104" t="str">
        <f>_xlfn.IFNA(VLOOKUP(AY999,ACCESSORIES!F:K,6,FALSE),"N/A")</f>
        <v>N/A</v>
      </c>
      <c r="BA999" s="3" t="s">
        <v>85</v>
      </c>
      <c r="BB999" s="104" t="str">
        <f>_xlfn.IFNA(VLOOKUP(BA999,ACCESSORIES!F:K,6,FALSE),"N/A")</f>
        <v>N/A</v>
      </c>
      <c r="BC999" s="79">
        <v>32.409999999999997</v>
      </c>
      <c r="BD999" s="57">
        <v>19.8</v>
      </c>
      <c r="BE999" s="57">
        <v>19.8</v>
      </c>
      <c r="BF999" s="57">
        <v>9.9</v>
      </c>
      <c r="BG999" s="82">
        <v>36</v>
      </c>
      <c r="BH999" s="122" t="s">
        <v>3551</v>
      </c>
      <c r="BI999" s="51" t="s">
        <v>4217</v>
      </c>
      <c r="BJ999" s="83" t="s">
        <v>5302</v>
      </c>
      <c r="BK999" s="83" t="s">
        <v>4233</v>
      </c>
      <c r="BL999" s="83" t="s">
        <v>5814</v>
      </c>
      <c r="BM999" s="83" t="s">
        <v>2887</v>
      </c>
      <c r="BN999" s="83" t="s">
        <v>5815</v>
      </c>
      <c r="BO999" s="83" t="s">
        <v>5816</v>
      </c>
      <c r="BP999" s="100" t="s">
        <v>5802</v>
      </c>
      <c r="BQ999" s="83" t="s">
        <v>4480</v>
      </c>
      <c r="BR999" s="83" t="s">
        <v>4235</v>
      </c>
      <c r="BS999" s="83"/>
      <c r="BT999" s="351" t="s">
        <v>4357</v>
      </c>
      <c r="BU999" s="363" t="s">
        <v>4356</v>
      </c>
      <c r="BV999" s="351" t="s">
        <v>4359</v>
      </c>
      <c r="BW999" s="363" t="s">
        <v>4358</v>
      </c>
      <c r="BX999" s="96" t="str">
        <f t="shared" si="167"/>
        <v>MR701 Bead Grip, 17x7.5, +50mm Offset, 5x130, 78.1mm Centerbore, Method Bronze</v>
      </c>
      <c r="BY999" s="83" t="s">
        <v>4044</v>
      </c>
      <c r="BZ999" s="83" t="s">
        <v>4045</v>
      </c>
      <c r="CA999" s="83" t="str">
        <f t="shared" si="171"/>
        <v>TRAIL (7XX)</v>
      </c>
    </row>
    <row r="1000" spans="1:79" s="39" customFormat="1" ht="15" customHeight="1">
      <c r="A1000" s="23">
        <f t="shared" si="170"/>
        <v>998</v>
      </c>
      <c r="B1000" s="3" t="s">
        <v>84</v>
      </c>
      <c r="C1000" s="105" t="s">
        <v>1285</v>
      </c>
      <c r="D1000" s="83" t="s">
        <v>6172</v>
      </c>
      <c r="E1000" s="94" t="str">
        <f>CONCATENATE(LEFT(D1000,5),VLOOKUP(CONCATENATE(N1000,"x",O1000),'PART NUMBER GUIDE'!$B$9:$C$45,2,FALSE),VLOOKUP(CONCATENATE(P1000, V1000), 'PART NUMBER GUIDE'!$Q$6:$R$84, 2, FALSE),VLOOKUP(Y1000,'PART NUMBER GUIDE'!$J$8:$K$37,2, FALSE),IF(U1000="N/A",IF(ABS(S1000)&lt;10,"0"&amp;ABS(S1000),ABS(S1000)),CONCATENATE(LEFT(U1000,1),RIGHT(U1000,1))), F1000, G1000)</f>
        <v>MR70177556550</v>
      </c>
      <c r="F1000" s="93"/>
      <c r="G1000" s="93"/>
      <c r="H1000" s="91" t="s">
        <v>2033</v>
      </c>
      <c r="I1000" s="356">
        <v>43101</v>
      </c>
      <c r="J1000" s="87" t="s">
        <v>1265</v>
      </c>
      <c r="K1000" s="400">
        <v>341.5</v>
      </c>
      <c r="L1000" s="95">
        <f t="shared" si="166"/>
        <v>341.5</v>
      </c>
      <c r="M1000" s="402"/>
      <c r="N1000" s="83">
        <v>17</v>
      </c>
      <c r="O1000" s="83">
        <v>7.5</v>
      </c>
      <c r="P1000" s="105" t="str">
        <f t="shared" si="168"/>
        <v>5x160</v>
      </c>
      <c r="Q1000" s="83">
        <v>5</v>
      </c>
      <c r="R1000" s="83">
        <v>160</v>
      </c>
      <c r="S1000" s="83">
        <v>50</v>
      </c>
      <c r="T1000" s="86">
        <v>6.2</v>
      </c>
      <c r="U1000" s="106" t="s">
        <v>85</v>
      </c>
      <c r="V1000" s="86">
        <v>65</v>
      </c>
      <c r="W1000" s="85">
        <v>30.17</v>
      </c>
      <c r="X1000" s="52">
        <v>3640</v>
      </c>
      <c r="Y1000" s="91" t="s">
        <v>2309</v>
      </c>
      <c r="Z1000" s="81" t="s">
        <v>3002</v>
      </c>
      <c r="AA1000" s="369" t="str">
        <f t="shared" si="169"/>
        <v>17x7.5, 5x160, 50 OS</v>
      </c>
      <c r="AB1000" s="83" t="s">
        <v>4280</v>
      </c>
      <c r="AC1000" s="92">
        <f>_xlfn.IFNA(VLOOKUP(AB1000,ACCESSORIES!F:K,6,FALSE),"N/A")</f>
        <v>22</v>
      </c>
      <c r="AD1000" s="89" t="s">
        <v>85</v>
      </c>
      <c r="AE1000" s="82" t="s">
        <v>85</v>
      </c>
      <c r="AF1000" s="82" t="s">
        <v>85</v>
      </c>
      <c r="AG1000" s="82" t="s">
        <v>85</v>
      </c>
      <c r="AH1000" s="9" t="str">
        <f>_xlfn.IFNA(VLOOKUP(AG1000,ACCESSORIES!F:K,6,FALSE),"N/A")</f>
        <v>N/A</v>
      </c>
      <c r="AI1000" s="105" t="s">
        <v>265</v>
      </c>
      <c r="AJ1000" s="83" t="s">
        <v>85</v>
      </c>
      <c r="AK1000" s="3" t="s">
        <v>85</v>
      </c>
      <c r="AL1000" s="83" t="s">
        <v>85</v>
      </c>
      <c r="AM1000" s="83">
        <v>16.100000000000001</v>
      </c>
      <c r="AN1000" s="83">
        <v>190</v>
      </c>
      <c r="AO1000" s="83">
        <v>0</v>
      </c>
      <c r="AP1000" s="83">
        <v>0</v>
      </c>
      <c r="AQ1000" s="83">
        <v>15</v>
      </c>
      <c r="AR1000" s="83">
        <v>14</v>
      </c>
      <c r="AS1000" s="83">
        <v>203</v>
      </c>
      <c r="AT1000" s="83">
        <v>191</v>
      </c>
      <c r="AU1000" s="86">
        <v>65</v>
      </c>
      <c r="AV1000" s="55">
        <v>44</v>
      </c>
      <c r="AW1000" s="55">
        <v>44</v>
      </c>
      <c r="AX1000" s="55">
        <v>25</v>
      </c>
      <c r="AY1000" s="3" t="s">
        <v>85</v>
      </c>
      <c r="AZ1000" s="104" t="str">
        <f>_xlfn.IFNA(VLOOKUP(AY1000,ACCESSORIES!F:K,6,FALSE),"N/A")</f>
        <v>N/A</v>
      </c>
      <c r="BA1000" s="3" t="s">
        <v>85</v>
      </c>
      <c r="BB1000" s="104" t="str">
        <f>_xlfn.IFNA(VLOOKUP(BA1000,ACCESSORIES!F:K,6,FALSE),"N/A")</f>
        <v>N/A</v>
      </c>
      <c r="BC1000" s="79">
        <v>34.909999999999997</v>
      </c>
      <c r="BD1000" s="57">
        <v>19.8</v>
      </c>
      <c r="BE1000" s="57">
        <v>19.8</v>
      </c>
      <c r="BF1000" s="57">
        <v>9.9</v>
      </c>
      <c r="BG1000" s="82">
        <v>36</v>
      </c>
      <c r="BH1000" s="122" t="s">
        <v>3551</v>
      </c>
      <c r="BI1000" s="51" t="s">
        <v>4217</v>
      </c>
      <c r="BJ1000" s="83" t="s">
        <v>5302</v>
      </c>
      <c r="BK1000" s="83" t="s">
        <v>4233</v>
      </c>
      <c r="BL1000" s="83" t="s">
        <v>5814</v>
      </c>
      <c r="BM1000" s="83" t="s">
        <v>2887</v>
      </c>
      <c r="BN1000" s="83" t="s">
        <v>5815</v>
      </c>
      <c r="BO1000" s="83" t="s">
        <v>5816</v>
      </c>
      <c r="BP1000" s="100" t="s">
        <v>5802</v>
      </c>
      <c r="BQ1000" s="83" t="s">
        <v>4480</v>
      </c>
      <c r="BR1000" s="83" t="s">
        <v>4235</v>
      </c>
      <c r="BS1000" s="83"/>
      <c r="BT1000" s="351" t="s">
        <v>4371</v>
      </c>
      <c r="BU1000" s="363" t="s">
        <v>4370</v>
      </c>
      <c r="BV1000" s="351" t="s">
        <v>4369</v>
      </c>
      <c r="BW1000" s="363" t="s">
        <v>4368</v>
      </c>
      <c r="BX1000" s="96" t="str">
        <f t="shared" si="167"/>
        <v>MR701 Bead Grip, 17x7.5, +50mm Offset, 5x160, 65mm Centerbore, Matte Black</v>
      </c>
      <c r="BY1000" s="83" t="s">
        <v>4044</v>
      </c>
      <c r="BZ1000" s="83" t="s">
        <v>4045</v>
      </c>
      <c r="CA1000" s="83" t="str">
        <f t="shared" si="171"/>
        <v>TRAIL (7XX)</v>
      </c>
    </row>
    <row r="1001" spans="1:79" s="39" customFormat="1" ht="15" customHeight="1">
      <c r="A1001" s="23">
        <f t="shared" si="170"/>
        <v>999</v>
      </c>
      <c r="B1001" s="3" t="s">
        <v>84</v>
      </c>
      <c r="C1001" s="105" t="s">
        <v>1285</v>
      </c>
      <c r="D1001" s="83" t="s">
        <v>6172</v>
      </c>
      <c r="E1001" s="94" t="str">
        <f>CONCATENATE(LEFT(D1001,5),VLOOKUP(CONCATENATE(N1001,"x",O1001),'PART NUMBER GUIDE'!$B$9:$C$45,2,FALSE),VLOOKUP(CONCATENATE(P1001, V1001), 'PART NUMBER GUIDE'!$Q$6:$R$84, 2, FALSE),VLOOKUP(Y1001,'PART NUMBER GUIDE'!$J$8:$K$37,2, FALSE),IF(U1001="N/A",IF(ABS(S1001)&lt;10,"0"&amp;ABS(S1001),ABS(S1001)),CONCATENATE(LEFT(U1001,1),RIGHT(U1001,1))), F1001, G1001)</f>
        <v>MR70177556950</v>
      </c>
      <c r="F1001" s="93"/>
      <c r="G1001" s="93"/>
      <c r="H1001" s="91" t="s">
        <v>2034</v>
      </c>
      <c r="I1001" s="356">
        <v>43101</v>
      </c>
      <c r="J1001" s="87" t="s">
        <v>1265</v>
      </c>
      <c r="K1001" s="400">
        <v>341.5</v>
      </c>
      <c r="L1001" s="95">
        <f t="shared" si="166"/>
        <v>341.5</v>
      </c>
      <c r="M1001" s="402"/>
      <c r="N1001" s="83">
        <v>17</v>
      </c>
      <c r="O1001" s="83">
        <v>7.5</v>
      </c>
      <c r="P1001" s="105" t="str">
        <f t="shared" si="168"/>
        <v>5x160</v>
      </c>
      <c r="Q1001" s="83">
        <v>5</v>
      </c>
      <c r="R1001" s="83">
        <v>160</v>
      </c>
      <c r="S1001" s="83">
        <v>50</v>
      </c>
      <c r="T1001" s="86">
        <v>6.2</v>
      </c>
      <c r="U1001" s="106" t="s">
        <v>85</v>
      </c>
      <c r="V1001" s="86">
        <v>65</v>
      </c>
      <c r="W1001" s="85">
        <v>30.17</v>
      </c>
      <c r="X1001" s="52">
        <v>3640</v>
      </c>
      <c r="Y1001" s="91" t="s">
        <v>2312</v>
      </c>
      <c r="Z1001" s="80" t="s">
        <v>3003</v>
      </c>
      <c r="AA1001" s="369" t="str">
        <f t="shared" si="169"/>
        <v>17x7.5, 5x160, 50 OS</v>
      </c>
      <c r="AB1001" s="83" t="s">
        <v>4280</v>
      </c>
      <c r="AC1001" s="92">
        <f>_xlfn.IFNA(VLOOKUP(AB1001,ACCESSORIES!F:K,6,FALSE),"N/A")</f>
        <v>22</v>
      </c>
      <c r="AD1001" s="89" t="s">
        <v>85</v>
      </c>
      <c r="AE1001" s="82" t="s">
        <v>85</v>
      </c>
      <c r="AF1001" s="82" t="s">
        <v>85</v>
      </c>
      <c r="AG1001" s="82" t="s">
        <v>85</v>
      </c>
      <c r="AH1001" s="9" t="str">
        <f>_xlfn.IFNA(VLOOKUP(AG1001,ACCESSORIES!F:K,6,FALSE),"N/A")</f>
        <v>N/A</v>
      </c>
      <c r="AI1001" s="105" t="s">
        <v>265</v>
      </c>
      <c r="AJ1001" s="83" t="s">
        <v>85</v>
      </c>
      <c r="AK1001" s="3" t="s">
        <v>85</v>
      </c>
      <c r="AL1001" s="83" t="s">
        <v>85</v>
      </c>
      <c r="AM1001" s="83">
        <v>16.100000000000001</v>
      </c>
      <c r="AN1001" s="83">
        <v>190</v>
      </c>
      <c r="AO1001" s="83">
        <v>0</v>
      </c>
      <c r="AP1001" s="83">
        <v>0</v>
      </c>
      <c r="AQ1001" s="83">
        <v>15</v>
      </c>
      <c r="AR1001" s="83">
        <v>14</v>
      </c>
      <c r="AS1001" s="83">
        <v>203</v>
      </c>
      <c r="AT1001" s="83">
        <v>191</v>
      </c>
      <c r="AU1001" s="86">
        <v>65</v>
      </c>
      <c r="AV1001" s="55">
        <v>44</v>
      </c>
      <c r="AW1001" s="55">
        <v>44</v>
      </c>
      <c r="AX1001" s="55">
        <v>25</v>
      </c>
      <c r="AY1001" s="3" t="s">
        <v>85</v>
      </c>
      <c r="AZ1001" s="104" t="str">
        <f>_xlfn.IFNA(VLOOKUP(AY1001,ACCESSORIES!F:K,6,FALSE),"N/A")</f>
        <v>N/A</v>
      </c>
      <c r="BA1001" s="3" t="s">
        <v>85</v>
      </c>
      <c r="BB1001" s="104" t="str">
        <f>_xlfn.IFNA(VLOOKUP(BA1001,ACCESSORIES!F:K,6,FALSE),"N/A")</f>
        <v>N/A</v>
      </c>
      <c r="BC1001" s="79">
        <v>34.020000000000003</v>
      </c>
      <c r="BD1001" s="57">
        <v>19.8</v>
      </c>
      <c r="BE1001" s="57">
        <v>19.8</v>
      </c>
      <c r="BF1001" s="57">
        <v>9.9</v>
      </c>
      <c r="BG1001" s="82">
        <v>36</v>
      </c>
      <c r="BH1001" s="122" t="s">
        <v>3551</v>
      </c>
      <c r="BI1001" s="51" t="s">
        <v>4217</v>
      </c>
      <c r="BJ1001" s="83" t="s">
        <v>5302</v>
      </c>
      <c r="BK1001" s="83" t="s">
        <v>4233</v>
      </c>
      <c r="BL1001" s="83" t="s">
        <v>5814</v>
      </c>
      <c r="BM1001" s="83" t="s">
        <v>2887</v>
      </c>
      <c r="BN1001" s="83" t="s">
        <v>5815</v>
      </c>
      <c r="BO1001" s="83" t="s">
        <v>5816</v>
      </c>
      <c r="BP1001" s="100" t="s">
        <v>5802</v>
      </c>
      <c r="BQ1001" s="83" t="s">
        <v>4480</v>
      </c>
      <c r="BR1001" s="83" t="s">
        <v>4235</v>
      </c>
      <c r="BS1001" s="83"/>
      <c r="BT1001" s="351" t="s">
        <v>4357</v>
      </c>
      <c r="BU1001" s="363" t="s">
        <v>4356</v>
      </c>
      <c r="BV1001" s="351" t="s">
        <v>4359</v>
      </c>
      <c r="BW1001" s="363" t="s">
        <v>4358</v>
      </c>
      <c r="BX1001" s="96" t="str">
        <f t="shared" si="167"/>
        <v>MR701 Bead Grip, 17x7.5, +50mm Offset, 5x160, 65mm Centerbore, Method Bronze</v>
      </c>
      <c r="BY1001" s="83" t="s">
        <v>4044</v>
      </c>
      <c r="BZ1001" s="83" t="s">
        <v>4045</v>
      </c>
      <c r="CA1001" s="83" t="str">
        <f t="shared" si="171"/>
        <v>TRAIL (7XX)</v>
      </c>
    </row>
    <row r="1002" spans="1:79" s="39" customFormat="1" ht="15" customHeight="1">
      <c r="A1002" s="23">
        <f t="shared" si="170"/>
        <v>1000</v>
      </c>
      <c r="B1002" s="301" t="s">
        <v>84</v>
      </c>
      <c r="C1002" s="306" t="s">
        <v>1285</v>
      </c>
      <c r="D1002" s="298" t="s">
        <v>6172</v>
      </c>
      <c r="E1002" s="149" t="str">
        <f>CONCATENATE(LEFT(D1002,5),VLOOKUP(CONCATENATE(N1002,"x",O1002),'PART NUMBER GUIDE'!$B$9:$C$45,2,FALSE),VLOOKUP(CONCATENATE(P1002, V1002), 'PART NUMBER GUIDE'!$Q$6:$R$84, 2, FALSE),VLOOKUP(Y1002,'PART NUMBER GUIDE'!$J$8:$K$37,2, FALSE),IF(U1002="N/A",IF(ABS(S1002)&lt;10,"0"&amp;ABS(S1002),ABS(S1002)),CONCATENATE(LEFT(U1002,1),RIGHT(U1002,1))), F1002, G1002)</f>
        <v>MR70178550500</v>
      </c>
      <c r="F1002" s="93"/>
      <c r="G1002" s="93"/>
      <c r="H1002" s="310" t="s">
        <v>2035</v>
      </c>
      <c r="I1002" s="356">
        <v>43101</v>
      </c>
      <c r="J1002" s="305" t="s">
        <v>1265</v>
      </c>
      <c r="K1002" s="400">
        <v>356.5</v>
      </c>
      <c r="L1002" s="95">
        <f t="shared" si="166"/>
        <v>356.5</v>
      </c>
      <c r="M1002" s="402"/>
      <c r="N1002" s="298">
        <v>17</v>
      </c>
      <c r="O1002" s="298">
        <v>8.5</v>
      </c>
      <c r="P1002" s="105" t="str">
        <f t="shared" si="168"/>
        <v>5x5</v>
      </c>
      <c r="Q1002" s="298">
        <v>5</v>
      </c>
      <c r="R1002" s="298">
        <v>5</v>
      </c>
      <c r="S1002" s="298">
        <v>0</v>
      </c>
      <c r="T1002" s="311">
        <v>4.75</v>
      </c>
      <c r="U1002" s="309" t="s">
        <v>85</v>
      </c>
      <c r="V1002" s="86">
        <v>71.5</v>
      </c>
      <c r="W1002" s="85">
        <v>31.69</v>
      </c>
      <c r="X1002" s="52">
        <v>2650</v>
      </c>
      <c r="Y1002" s="310" t="s">
        <v>2309</v>
      </c>
      <c r="Z1002" s="307" t="s">
        <v>3002</v>
      </c>
      <c r="AA1002" s="369" t="str">
        <f t="shared" si="169"/>
        <v>17x8.5, 5x5, 0 OS</v>
      </c>
      <c r="AB1002" s="83" t="s">
        <v>4280</v>
      </c>
      <c r="AC1002" s="92">
        <f>_xlfn.IFNA(VLOOKUP(AB1002,ACCESSORIES!F:K,6,FALSE),"N/A")</f>
        <v>22</v>
      </c>
      <c r="AD1002" s="303" t="s">
        <v>85</v>
      </c>
      <c r="AE1002" s="304" t="s">
        <v>85</v>
      </c>
      <c r="AF1002" s="304" t="s">
        <v>85</v>
      </c>
      <c r="AG1002" s="304" t="s">
        <v>85</v>
      </c>
      <c r="AH1002" s="9" t="str">
        <f>_xlfn.IFNA(VLOOKUP(AG1002,ACCESSORIES!F:K,6,FALSE),"N/A")</f>
        <v>N/A</v>
      </c>
      <c r="AI1002" s="105" t="s">
        <v>265</v>
      </c>
      <c r="AJ1002" s="298" t="s">
        <v>85</v>
      </c>
      <c r="AK1002" s="301" t="s">
        <v>85</v>
      </c>
      <c r="AL1002" s="298" t="s">
        <v>85</v>
      </c>
      <c r="AM1002" s="298">
        <v>16.100000000000001</v>
      </c>
      <c r="AN1002" s="298">
        <v>157</v>
      </c>
      <c r="AO1002" s="298">
        <v>16</v>
      </c>
      <c r="AP1002" s="298">
        <v>29</v>
      </c>
      <c r="AQ1002" s="298">
        <v>43</v>
      </c>
      <c r="AR1002" s="298">
        <v>50</v>
      </c>
      <c r="AS1002" s="298">
        <v>208</v>
      </c>
      <c r="AT1002" s="298">
        <v>205</v>
      </c>
      <c r="AU1002" s="311">
        <v>71.5</v>
      </c>
      <c r="AV1002" s="55">
        <v>44</v>
      </c>
      <c r="AW1002" s="55">
        <v>44</v>
      </c>
      <c r="AX1002" s="312">
        <v>46</v>
      </c>
      <c r="AY1002" s="301" t="s">
        <v>85</v>
      </c>
      <c r="AZ1002" s="104" t="str">
        <f>_xlfn.IFNA(VLOOKUP(AY1002,ACCESSORIES!F:K,6,FALSE),"N/A")</f>
        <v>N/A</v>
      </c>
      <c r="BA1002" s="301" t="s">
        <v>85</v>
      </c>
      <c r="BB1002" s="104" t="str">
        <f>_xlfn.IFNA(VLOOKUP(BA1002,ACCESSORIES!F:K,6,FALSE),"N/A")</f>
        <v>N/A</v>
      </c>
      <c r="BC1002" s="79">
        <v>37.090000000000003</v>
      </c>
      <c r="BD1002" s="299">
        <v>19.7</v>
      </c>
      <c r="BE1002" s="299">
        <v>19.7</v>
      </c>
      <c r="BF1002" s="299">
        <v>11</v>
      </c>
      <c r="BG1002" s="304">
        <v>36</v>
      </c>
      <c r="BH1002" s="122" t="s">
        <v>3551</v>
      </c>
      <c r="BI1002" s="51" t="s">
        <v>4217</v>
      </c>
      <c r="BJ1002" s="83" t="s">
        <v>5302</v>
      </c>
      <c r="BK1002" s="83" t="s">
        <v>4233</v>
      </c>
      <c r="BL1002" s="83" t="s">
        <v>5814</v>
      </c>
      <c r="BM1002" s="83" t="s">
        <v>2887</v>
      </c>
      <c r="BN1002" s="83" t="s">
        <v>5815</v>
      </c>
      <c r="BO1002" s="83" t="s">
        <v>5816</v>
      </c>
      <c r="BP1002" s="100" t="s">
        <v>5802</v>
      </c>
      <c r="BQ1002" s="83" t="s">
        <v>4480</v>
      </c>
      <c r="BR1002" s="83" t="s">
        <v>4235</v>
      </c>
      <c r="BS1002" s="83"/>
      <c r="BT1002" s="351" t="s">
        <v>4371</v>
      </c>
      <c r="BU1002" s="363" t="s">
        <v>4370</v>
      </c>
      <c r="BV1002" s="351" t="s">
        <v>4369</v>
      </c>
      <c r="BW1002" s="363" t="s">
        <v>4368</v>
      </c>
      <c r="BX1002" s="96" t="str">
        <f t="shared" si="167"/>
        <v>MR701 Bead Grip, 17x8.5, 0mm Offset, 5x5, 71.5mm Centerbore, Matte Black</v>
      </c>
      <c r="BY1002" s="83" t="s">
        <v>4044</v>
      </c>
      <c r="BZ1002" s="83" t="s">
        <v>4045</v>
      </c>
      <c r="CA1002" s="83" t="str">
        <f t="shared" si="171"/>
        <v>TRAIL (7XX)</v>
      </c>
    </row>
    <row r="1003" spans="1:79" s="39" customFormat="1" ht="15" customHeight="1">
      <c r="A1003" s="23">
        <f t="shared" si="170"/>
        <v>1001</v>
      </c>
      <c r="B1003" s="301" t="s">
        <v>84</v>
      </c>
      <c r="C1003" s="306" t="s">
        <v>1285</v>
      </c>
      <c r="D1003" s="298" t="s">
        <v>6172</v>
      </c>
      <c r="E1003" s="149" t="str">
        <f>CONCATENATE(LEFT(D1003,5),VLOOKUP(CONCATENATE(N1003,"x",O1003),'PART NUMBER GUIDE'!$B$9:$C$45,2,FALSE),VLOOKUP(CONCATENATE(P1003, V1003), 'PART NUMBER GUIDE'!$Q$6:$R$84, 2, FALSE),VLOOKUP(Y1003,'PART NUMBER GUIDE'!$J$8:$K$37,2, FALSE),IF(U1003="N/A",IF(ABS(S1003)&lt;10,"0"&amp;ABS(S1003),ABS(S1003)),CONCATENATE(LEFT(U1003,1),RIGHT(U1003,1))), F1003, G1003)</f>
        <v>MR70178550900</v>
      </c>
      <c r="F1003" s="93"/>
      <c r="G1003" s="93"/>
      <c r="H1003" s="310" t="s">
        <v>2036</v>
      </c>
      <c r="I1003" s="356">
        <v>43101</v>
      </c>
      <c r="J1003" s="305" t="s">
        <v>1265</v>
      </c>
      <c r="K1003" s="400">
        <v>356.5</v>
      </c>
      <c r="L1003" s="95">
        <f t="shared" si="166"/>
        <v>356.5</v>
      </c>
      <c r="M1003" s="402"/>
      <c r="N1003" s="298">
        <v>17</v>
      </c>
      <c r="O1003" s="298">
        <v>8.5</v>
      </c>
      <c r="P1003" s="105" t="str">
        <f t="shared" si="168"/>
        <v>5x5</v>
      </c>
      <c r="Q1003" s="298">
        <v>5</v>
      </c>
      <c r="R1003" s="298">
        <v>5</v>
      </c>
      <c r="S1003" s="298">
        <v>0</v>
      </c>
      <c r="T1003" s="311">
        <v>4.75</v>
      </c>
      <c r="U1003" s="309" t="s">
        <v>85</v>
      </c>
      <c r="V1003" s="86">
        <v>71.5</v>
      </c>
      <c r="W1003" s="85">
        <v>30.9</v>
      </c>
      <c r="X1003" s="52">
        <v>2650</v>
      </c>
      <c r="Y1003" s="310" t="s">
        <v>2312</v>
      </c>
      <c r="Z1003" s="302" t="s">
        <v>3003</v>
      </c>
      <c r="AA1003" s="369" t="str">
        <f t="shared" si="169"/>
        <v>17x8.5, 5x5, 0 OS</v>
      </c>
      <c r="AB1003" s="83" t="s">
        <v>4280</v>
      </c>
      <c r="AC1003" s="92">
        <f>_xlfn.IFNA(VLOOKUP(AB1003,ACCESSORIES!F:K,6,FALSE),"N/A")</f>
        <v>22</v>
      </c>
      <c r="AD1003" s="303" t="s">
        <v>85</v>
      </c>
      <c r="AE1003" s="304" t="s">
        <v>85</v>
      </c>
      <c r="AF1003" s="304" t="s">
        <v>85</v>
      </c>
      <c r="AG1003" s="304" t="s">
        <v>85</v>
      </c>
      <c r="AH1003" s="9" t="str">
        <f>_xlfn.IFNA(VLOOKUP(AG1003,ACCESSORIES!F:K,6,FALSE),"N/A")</f>
        <v>N/A</v>
      </c>
      <c r="AI1003" s="105" t="s">
        <v>265</v>
      </c>
      <c r="AJ1003" s="298" t="s">
        <v>85</v>
      </c>
      <c r="AK1003" s="301" t="s">
        <v>85</v>
      </c>
      <c r="AL1003" s="298" t="s">
        <v>85</v>
      </c>
      <c r="AM1003" s="298">
        <v>16.100000000000001</v>
      </c>
      <c r="AN1003" s="298">
        <v>157</v>
      </c>
      <c r="AO1003" s="298">
        <v>16</v>
      </c>
      <c r="AP1003" s="298">
        <v>29</v>
      </c>
      <c r="AQ1003" s="298">
        <v>43</v>
      </c>
      <c r="AR1003" s="298">
        <v>50</v>
      </c>
      <c r="AS1003" s="298">
        <v>208</v>
      </c>
      <c r="AT1003" s="298">
        <v>205</v>
      </c>
      <c r="AU1003" s="311">
        <v>71.5</v>
      </c>
      <c r="AV1003" s="55">
        <v>44</v>
      </c>
      <c r="AW1003" s="55">
        <v>44</v>
      </c>
      <c r="AX1003" s="312">
        <v>46</v>
      </c>
      <c r="AY1003" s="301" t="s">
        <v>85</v>
      </c>
      <c r="AZ1003" s="104" t="str">
        <f>_xlfn.IFNA(VLOOKUP(AY1003,ACCESSORIES!F:K,6,FALSE),"N/A")</f>
        <v>N/A</v>
      </c>
      <c r="BA1003" s="301" t="s">
        <v>85</v>
      </c>
      <c r="BB1003" s="104" t="str">
        <f>_xlfn.IFNA(VLOOKUP(BA1003,ACCESSORIES!F:K,6,FALSE),"N/A")</f>
        <v>N/A</v>
      </c>
      <c r="BC1003" s="79">
        <v>36.299999999999997</v>
      </c>
      <c r="BD1003" s="299">
        <v>19.7</v>
      </c>
      <c r="BE1003" s="299">
        <v>19.7</v>
      </c>
      <c r="BF1003" s="299">
        <v>11</v>
      </c>
      <c r="BG1003" s="304">
        <v>36</v>
      </c>
      <c r="BH1003" s="122" t="s">
        <v>3551</v>
      </c>
      <c r="BI1003" s="51" t="s">
        <v>4217</v>
      </c>
      <c r="BJ1003" s="83" t="s">
        <v>5302</v>
      </c>
      <c r="BK1003" s="83" t="s">
        <v>4233</v>
      </c>
      <c r="BL1003" s="83" t="s">
        <v>5814</v>
      </c>
      <c r="BM1003" s="83" t="s">
        <v>2887</v>
      </c>
      <c r="BN1003" s="83" t="s">
        <v>5815</v>
      </c>
      <c r="BO1003" s="83" t="s">
        <v>5816</v>
      </c>
      <c r="BP1003" s="100" t="s">
        <v>5802</v>
      </c>
      <c r="BQ1003" s="83" t="s">
        <v>4480</v>
      </c>
      <c r="BR1003" s="83" t="s">
        <v>4235</v>
      </c>
      <c r="BS1003" s="83"/>
      <c r="BT1003" s="351" t="s">
        <v>4357</v>
      </c>
      <c r="BU1003" s="363" t="s">
        <v>4356</v>
      </c>
      <c r="BV1003" s="351" t="s">
        <v>4359</v>
      </c>
      <c r="BW1003" s="363" t="s">
        <v>4358</v>
      </c>
      <c r="BX1003" s="96" t="str">
        <f t="shared" si="167"/>
        <v>MR701 Bead Grip, 17x8.5, 0mm Offset, 5x5, 71.5mm Centerbore, Method Bronze</v>
      </c>
      <c r="BY1003" s="83" t="s">
        <v>4044</v>
      </c>
      <c r="BZ1003" s="83" t="s">
        <v>4045</v>
      </c>
      <c r="CA1003" s="83" t="str">
        <f t="shared" si="171"/>
        <v>TRAIL (7XX)</v>
      </c>
    </row>
    <row r="1004" spans="1:79" s="39" customFormat="1" ht="15" customHeight="1">
      <c r="A1004" s="23">
        <f t="shared" si="170"/>
        <v>1002</v>
      </c>
      <c r="B1004" s="301" t="s">
        <v>84</v>
      </c>
      <c r="C1004" s="306" t="s">
        <v>1285</v>
      </c>
      <c r="D1004" s="298" t="s">
        <v>6172</v>
      </c>
      <c r="E1004" s="149" t="str">
        <f>CONCATENATE(LEFT(D1004,5),VLOOKUP(CONCATENATE(N1004,"x",O1004),'PART NUMBER GUIDE'!$B$9:$C$45,2,FALSE),VLOOKUP(CONCATENATE(P1004, V1004), 'PART NUMBER GUIDE'!$Q$6:$R$84, 2, FALSE),VLOOKUP(Y1004,'PART NUMBER GUIDE'!$J$8:$K$37,2, FALSE),IF(U1004="N/A",IF(ABS(S1004)&lt;10,"0"&amp;ABS(S1004),ABS(S1004)),CONCATENATE(LEFT(U1004,1),RIGHT(U1004,1))), F1004, G1004)</f>
        <v>MR70178550600</v>
      </c>
      <c r="F1004" s="93"/>
      <c r="G1004" s="93"/>
      <c r="H1004" s="310" t="s">
        <v>4932</v>
      </c>
      <c r="I1004" s="350">
        <v>44134</v>
      </c>
      <c r="J1004" s="87" t="s">
        <v>1265</v>
      </c>
      <c r="K1004" s="400">
        <v>356.5</v>
      </c>
      <c r="L1004" s="95">
        <f t="shared" si="166"/>
        <v>356.5</v>
      </c>
      <c r="M1004" s="402"/>
      <c r="N1004" s="298">
        <v>17</v>
      </c>
      <c r="O1004" s="298">
        <v>8.5</v>
      </c>
      <c r="P1004" s="105" t="str">
        <f t="shared" si="168"/>
        <v>5x5</v>
      </c>
      <c r="Q1004" s="298">
        <v>5</v>
      </c>
      <c r="R1004" s="298">
        <v>5</v>
      </c>
      <c r="S1004" s="298">
        <v>0</v>
      </c>
      <c r="T1004" s="311">
        <v>4.75</v>
      </c>
      <c r="U1004" s="309" t="s">
        <v>85</v>
      </c>
      <c r="V1004" s="86">
        <v>71.5</v>
      </c>
      <c r="W1004" s="85">
        <v>30.9</v>
      </c>
      <c r="X1004" s="52">
        <v>2650</v>
      </c>
      <c r="Y1004" s="310" t="s">
        <v>4926</v>
      </c>
      <c r="Z1004" s="302" t="s">
        <v>4927</v>
      </c>
      <c r="AA1004" s="369" t="str">
        <f t="shared" si="169"/>
        <v>17x8.5, 5x5, 0 OS</v>
      </c>
      <c r="AB1004" s="83" t="s">
        <v>4280</v>
      </c>
      <c r="AC1004" s="92">
        <f>_xlfn.IFNA(VLOOKUP(AB1004,ACCESSORIES!F:K,6,FALSE),"N/A")</f>
        <v>22</v>
      </c>
      <c r="AD1004" s="303" t="s">
        <v>85</v>
      </c>
      <c r="AE1004" s="304" t="s">
        <v>85</v>
      </c>
      <c r="AF1004" s="304" t="s">
        <v>85</v>
      </c>
      <c r="AG1004" s="304" t="s">
        <v>85</v>
      </c>
      <c r="AH1004" s="9" t="str">
        <f>_xlfn.IFNA(VLOOKUP(AG1004,ACCESSORIES!F:K,6,FALSE),"N/A")</f>
        <v>N/A</v>
      </c>
      <c r="AI1004" s="105" t="s">
        <v>265</v>
      </c>
      <c r="AJ1004" s="298" t="s">
        <v>85</v>
      </c>
      <c r="AK1004" s="301" t="s">
        <v>85</v>
      </c>
      <c r="AL1004" s="298" t="s">
        <v>85</v>
      </c>
      <c r="AM1004" s="298">
        <v>16.100000000000001</v>
      </c>
      <c r="AN1004" s="298">
        <v>157</v>
      </c>
      <c r="AO1004" s="298">
        <v>16</v>
      </c>
      <c r="AP1004" s="298">
        <v>29</v>
      </c>
      <c r="AQ1004" s="298">
        <v>43</v>
      </c>
      <c r="AR1004" s="298">
        <v>50</v>
      </c>
      <c r="AS1004" s="298">
        <v>208</v>
      </c>
      <c r="AT1004" s="298">
        <v>205</v>
      </c>
      <c r="AU1004" s="311">
        <v>71.5</v>
      </c>
      <c r="AV1004" s="55">
        <v>44</v>
      </c>
      <c r="AW1004" s="55">
        <v>44</v>
      </c>
      <c r="AX1004" s="312">
        <v>46</v>
      </c>
      <c r="AY1004" s="301" t="s">
        <v>85</v>
      </c>
      <c r="AZ1004" s="104" t="str">
        <f>_xlfn.IFNA(VLOOKUP(AY1004,ACCESSORIES!F:K,6,FALSE),"N/A")</f>
        <v>N/A</v>
      </c>
      <c r="BA1004" s="301" t="s">
        <v>85</v>
      </c>
      <c r="BB1004" s="104" t="str">
        <f>_xlfn.IFNA(VLOOKUP(BA1004,ACCESSORIES!F:K,6,FALSE),"N/A")</f>
        <v>N/A</v>
      </c>
      <c r="BC1004" s="79">
        <v>35.42</v>
      </c>
      <c r="BD1004" s="299">
        <v>19.7</v>
      </c>
      <c r="BE1004" s="299">
        <v>19.7</v>
      </c>
      <c r="BF1004" s="299">
        <v>11</v>
      </c>
      <c r="BG1004" s="304">
        <v>36</v>
      </c>
      <c r="BH1004" s="122" t="s">
        <v>3551</v>
      </c>
      <c r="BI1004" s="51" t="s">
        <v>4217</v>
      </c>
      <c r="BJ1004" s="83" t="s">
        <v>5302</v>
      </c>
      <c r="BK1004" s="83" t="s">
        <v>4233</v>
      </c>
      <c r="BL1004" s="83" t="s">
        <v>5814</v>
      </c>
      <c r="BM1004" s="83" t="s">
        <v>2887</v>
      </c>
      <c r="BN1004" s="83" t="s">
        <v>5815</v>
      </c>
      <c r="BO1004" s="83" t="s">
        <v>5816</v>
      </c>
      <c r="BP1004" s="100" t="s">
        <v>5802</v>
      </c>
      <c r="BQ1004" s="83" t="s">
        <v>4480</v>
      </c>
      <c r="BR1004" s="83" t="s">
        <v>4235</v>
      </c>
      <c r="BS1004" s="83"/>
      <c r="BT1004" s="351" t="s">
        <v>4952</v>
      </c>
      <c r="BU1004" s="363" t="s">
        <v>4953</v>
      </c>
      <c r="BV1004" s="351" t="s">
        <v>4955</v>
      </c>
      <c r="BW1004" s="363" t="s">
        <v>4954</v>
      </c>
      <c r="BX1004" s="96" t="str">
        <f t="shared" si="167"/>
        <v>MR701 Bead Grip, 17x8.5, 0mm Offset, 5x5, 71.5mm Centerbore, Bahia Blue</v>
      </c>
      <c r="BY1004" s="83" t="s">
        <v>4044</v>
      </c>
      <c r="BZ1004" s="83" t="s">
        <v>4045</v>
      </c>
      <c r="CA1004" s="83" t="str">
        <f t="shared" si="171"/>
        <v>TRAIL (7XX)</v>
      </c>
    </row>
    <row r="1005" spans="1:79" s="39" customFormat="1" ht="15" customHeight="1">
      <c r="A1005" s="23">
        <f t="shared" si="170"/>
        <v>1003</v>
      </c>
      <c r="B1005" s="301" t="s">
        <v>84</v>
      </c>
      <c r="C1005" s="306" t="s">
        <v>1285</v>
      </c>
      <c r="D1005" s="298" t="s">
        <v>6172</v>
      </c>
      <c r="E1005" s="149" t="str">
        <f>CONCATENATE(LEFT(D1005,5),VLOOKUP(CONCATENATE(N1005,"x",O1005),'PART NUMBER GUIDE'!$B$9:$C$45,2,FALSE),VLOOKUP(CONCATENATE(P1005, V1005), 'PART NUMBER GUIDE'!$Q$6:$R$84, 2, FALSE),VLOOKUP(Y1005,'PART NUMBER GUIDE'!$J$8:$K$37,2, FALSE),IF(U1005="N/A",IF(ABS(S1005)&lt;10,"0"&amp;ABS(S1005),ABS(S1005)),CONCATENATE(LEFT(U1005,1),RIGHT(U1005,1))), F1005, G1005)</f>
        <v>MR70178555500</v>
      </c>
      <c r="F1005" s="93"/>
      <c r="G1005" s="93"/>
      <c r="H1005" s="310" t="s">
        <v>2037</v>
      </c>
      <c r="I1005" s="356">
        <v>43101</v>
      </c>
      <c r="J1005" s="305" t="s">
        <v>1265</v>
      </c>
      <c r="K1005" s="400">
        <v>356.5</v>
      </c>
      <c r="L1005" s="95">
        <f t="shared" si="166"/>
        <v>356.5</v>
      </c>
      <c r="M1005" s="402"/>
      <c r="N1005" s="298">
        <v>17</v>
      </c>
      <c r="O1005" s="298">
        <v>8.5</v>
      </c>
      <c r="P1005" s="105" t="str">
        <f t="shared" si="168"/>
        <v>5x5.5</v>
      </c>
      <c r="Q1005" s="298">
        <v>5</v>
      </c>
      <c r="R1005" s="298">
        <v>5.5</v>
      </c>
      <c r="S1005" s="298">
        <v>0</v>
      </c>
      <c r="T1005" s="311">
        <v>4.75</v>
      </c>
      <c r="U1005" s="309" t="s">
        <v>85</v>
      </c>
      <c r="V1005" s="86">
        <v>108</v>
      </c>
      <c r="W1005" s="85">
        <v>31.31</v>
      </c>
      <c r="X1005" s="52">
        <v>2650</v>
      </c>
      <c r="Y1005" s="310" t="s">
        <v>2309</v>
      </c>
      <c r="Z1005" s="307" t="s">
        <v>3002</v>
      </c>
      <c r="AA1005" s="369" t="str">
        <f t="shared" si="169"/>
        <v>17x8.5, 5x5.5, 0 OS</v>
      </c>
      <c r="AB1005" s="83" t="s">
        <v>4281</v>
      </c>
      <c r="AC1005" s="92">
        <f>_xlfn.IFNA(VLOOKUP(AB1005,ACCESSORIES!F:K,6,FALSE),"N/A")</f>
        <v>22</v>
      </c>
      <c r="AD1005" s="303" t="s">
        <v>85</v>
      </c>
      <c r="AE1005" s="304" t="s">
        <v>85</v>
      </c>
      <c r="AF1005" s="304" t="s">
        <v>85</v>
      </c>
      <c r="AG1005" s="304" t="s">
        <v>85</v>
      </c>
      <c r="AH1005" s="9" t="str">
        <f>_xlfn.IFNA(VLOOKUP(AG1005,ACCESSORIES!F:K,6,FALSE),"N/A")</f>
        <v>N/A</v>
      </c>
      <c r="AI1005" s="105" t="s">
        <v>265</v>
      </c>
      <c r="AJ1005" s="298" t="s">
        <v>85</v>
      </c>
      <c r="AK1005" s="298" t="s">
        <v>85</v>
      </c>
      <c r="AL1005" s="298" t="s">
        <v>85</v>
      </c>
      <c r="AM1005" s="298">
        <v>16.100000000000001</v>
      </c>
      <c r="AN1005" s="298">
        <v>173</v>
      </c>
      <c r="AO1005" s="298">
        <v>3</v>
      </c>
      <c r="AP1005" s="298">
        <v>16</v>
      </c>
      <c r="AQ1005" s="298">
        <v>43</v>
      </c>
      <c r="AR1005" s="298">
        <v>50</v>
      </c>
      <c r="AS1005" s="298">
        <v>208</v>
      </c>
      <c r="AT1005" s="298">
        <v>205</v>
      </c>
      <c r="AU1005" s="311">
        <v>100</v>
      </c>
      <c r="AV1005" s="55">
        <v>44</v>
      </c>
      <c r="AW1005" s="55">
        <v>44</v>
      </c>
      <c r="AX1005" s="312">
        <v>46</v>
      </c>
      <c r="AY1005" s="301" t="s">
        <v>85</v>
      </c>
      <c r="AZ1005" s="104" t="str">
        <f>_xlfn.IFNA(VLOOKUP(AY1005,ACCESSORIES!F:K,6,FALSE),"N/A")</f>
        <v>N/A</v>
      </c>
      <c r="BA1005" s="301" t="s">
        <v>85</v>
      </c>
      <c r="BB1005" s="104" t="str">
        <f>_xlfn.IFNA(VLOOKUP(BA1005,ACCESSORIES!F:K,6,FALSE),"N/A")</f>
        <v>N/A</v>
      </c>
      <c r="BC1005" s="79">
        <v>36.299999999999997</v>
      </c>
      <c r="BD1005" s="299">
        <v>19.7</v>
      </c>
      <c r="BE1005" s="299">
        <v>19.7</v>
      </c>
      <c r="BF1005" s="299">
        <v>11</v>
      </c>
      <c r="BG1005" s="304">
        <v>36</v>
      </c>
      <c r="BH1005" s="122" t="s">
        <v>3551</v>
      </c>
      <c r="BI1005" s="51" t="s">
        <v>4217</v>
      </c>
      <c r="BJ1005" s="83" t="s">
        <v>5302</v>
      </c>
      <c r="BK1005" s="83" t="s">
        <v>4233</v>
      </c>
      <c r="BL1005" s="83" t="s">
        <v>5814</v>
      </c>
      <c r="BM1005" s="83" t="s">
        <v>2887</v>
      </c>
      <c r="BN1005" s="83" t="s">
        <v>5815</v>
      </c>
      <c r="BO1005" s="83" t="s">
        <v>5816</v>
      </c>
      <c r="BP1005" s="100" t="s">
        <v>5802</v>
      </c>
      <c r="BQ1005" s="83" t="s">
        <v>4480</v>
      </c>
      <c r="BR1005" s="83" t="s">
        <v>4235</v>
      </c>
      <c r="BS1005" s="83"/>
      <c r="BT1005" s="351" t="s">
        <v>4371</v>
      </c>
      <c r="BU1005" s="363" t="s">
        <v>4370</v>
      </c>
      <c r="BV1005" s="351" t="s">
        <v>4369</v>
      </c>
      <c r="BW1005" s="363" t="s">
        <v>4368</v>
      </c>
      <c r="BX1005" s="96" t="str">
        <f t="shared" si="167"/>
        <v>MR701 Bead Grip, 17x8.5, 0mm Offset, 5x5.5, 108mm Centerbore, Matte Black</v>
      </c>
      <c r="BY1005" s="83" t="s">
        <v>4044</v>
      </c>
      <c r="BZ1005" s="83" t="s">
        <v>4045</v>
      </c>
      <c r="CA1005" s="83" t="str">
        <f t="shared" si="171"/>
        <v>TRAIL (7XX)</v>
      </c>
    </row>
    <row r="1006" spans="1:79" s="39" customFormat="1" ht="15" customHeight="1">
      <c r="A1006" s="23">
        <f t="shared" si="170"/>
        <v>1004</v>
      </c>
      <c r="B1006" s="301" t="s">
        <v>84</v>
      </c>
      <c r="C1006" s="306" t="s">
        <v>1285</v>
      </c>
      <c r="D1006" s="298" t="s">
        <v>6172</v>
      </c>
      <c r="E1006" s="149" t="str">
        <f>CONCATENATE(LEFT(D1006,5),VLOOKUP(CONCATENATE(N1006,"x",O1006),'PART NUMBER GUIDE'!$B$9:$C$45,2,FALSE),VLOOKUP(CONCATENATE(P1006, V1006), 'PART NUMBER GUIDE'!$Q$6:$R$84, 2, FALSE),VLOOKUP(Y1006,'PART NUMBER GUIDE'!$J$8:$K$37,2, FALSE),IF(U1006="N/A",IF(ABS(S1006)&lt;10,"0"&amp;ABS(S1006),ABS(S1006)),CONCATENATE(LEFT(U1006,1),RIGHT(U1006,1))), F1006, G1006)</f>
        <v>MR70178555900</v>
      </c>
      <c r="F1006" s="93"/>
      <c r="G1006" s="93"/>
      <c r="H1006" s="310" t="s">
        <v>2038</v>
      </c>
      <c r="I1006" s="356">
        <v>43101</v>
      </c>
      <c r="J1006" s="43" t="s">
        <v>4038</v>
      </c>
      <c r="K1006" s="400">
        <v>356.5</v>
      </c>
      <c r="L1006" s="95" t="str">
        <f t="shared" si="166"/>
        <v/>
      </c>
      <c r="M1006" s="402"/>
      <c r="N1006" s="298">
        <v>17</v>
      </c>
      <c r="O1006" s="298">
        <v>8.5</v>
      </c>
      <c r="P1006" s="105" t="str">
        <f t="shared" si="168"/>
        <v>5x5.5</v>
      </c>
      <c r="Q1006" s="298">
        <v>5</v>
      </c>
      <c r="R1006" s="298">
        <v>5.5</v>
      </c>
      <c r="S1006" s="298">
        <v>0</v>
      </c>
      <c r="T1006" s="311">
        <v>4.75</v>
      </c>
      <c r="U1006" s="309" t="s">
        <v>85</v>
      </c>
      <c r="V1006" s="86">
        <v>108</v>
      </c>
      <c r="W1006" s="85">
        <v>30.4</v>
      </c>
      <c r="X1006" s="52">
        <v>2650</v>
      </c>
      <c r="Y1006" s="310" t="s">
        <v>2312</v>
      </c>
      <c r="Z1006" s="302" t="s">
        <v>3003</v>
      </c>
      <c r="AA1006" s="369" t="str">
        <f t="shared" si="169"/>
        <v>17x8.5, 5x5.5, 0 OS</v>
      </c>
      <c r="AB1006" s="83" t="s">
        <v>4281</v>
      </c>
      <c r="AC1006" s="92">
        <f>_xlfn.IFNA(VLOOKUP(AB1006,ACCESSORIES!F:K,6,FALSE),"N/A")</f>
        <v>22</v>
      </c>
      <c r="AD1006" s="303" t="s">
        <v>85</v>
      </c>
      <c r="AE1006" s="304" t="s">
        <v>85</v>
      </c>
      <c r="AF1006" s="304" t="s">
        <v>85</v>
      </c>
      <c r="AG1006" s="304" t="s">
        <v>85</v>
      </c>
      <c r="AH1006" s="9" t="str">
        <f>_xlfn.IFNA(VLOOKUP(AG1006,ACCESSORIES!F:K,6,FALSE),"N/A")</f>
        <v>N/A</v>
      </c>
      <c r="AI1006" s="105" t="s">
        <v>265</v>
      </c>
      <c r="AJ1006" s="298" t="s">
        <v>85</v>
      </c>
      <c r="AK1006" s="298" t="s">
        <v>85</v>
      </c>
      <c r="AL1006" s="298" t="s">
        <v>85</v>
      </c>
      <c r="AM1006" s="298">
        <v>16.100000000000001</v>
      </c>
      <c r="AN1006" s="298">
        <v>173</v>
      </c>
      <c r="AO1006" s="298">
        <v>3</v>
      </c>
      <c r="AP1006" s="298">
        <v>16</v>
      </c>
      <c r="AQ1006" s="298">
        <v>43</v>
      </c>
      <c r="AR1006" s="298">
        <v>50</v>
      </c>
      <c r="AS1006" s="298">
        <v>208</v>
      </c>
      <c r="AT1006" s="298">
        <v>205</v>
      </c>
      <c r="AU1006" s="311">
        <v>100</v>
      </c>
      <c r="AV1006" s="55">
        <v>44</v>
      </c>
      <c r="AW1006" s="55">
        <v>44</v>
      </c>
      <c r="AX1006" s="312">
        <v>46</v>
      </c>
      <c r="AY1006" s="301" t="s">
        <v>85</v>
      </c>
      <c r="AZ1006" s="104" t="str">
        <f>_xlfn.IFNA(VLOOKUP(AY1006,ACCESSORIES!F:K,6,FALSE),"N/A")</f>
        <v>N/A</v>
      </c>
      <c r="BA1006" s="301" t="s">
        <v>85</v>
      </c>
      <c r="BB1006" s="104" t="str">
        <f>_xlfn.IFNA(VLOOKUP(BA1006,ACCESSORIES!F:K,6,FALSE),"N/A")</f>
        <v>N/A</v>
      </c>
      <c r="BC1006" s="79">
        <v>33.9</v>
      </c>
      <c r="BD1006" s="299">
        <v>19.7</v>
      </c>
      <c r="BE1006" s="299">
        <v>19.7</v>
      </c>
      <c r="BF1006" s="299">
        <v>11</v>
      </c>
      <c r="BG1006" s="304">
        <v>36</v>
      </c>
      <c r="BH1006" s="122" t="s">
        <v>3551</v>
      </c>
      <c r="BI1006" s="51" t="s">
        <v>4217</v>
      </c>
      <c r="BJ1006" s="83" t="s">
        <v>5302</v>
      </c>
      <c r="BK1006" s="83" t="s">
        <v>4233</v>
      </c>
      <c r="BL1006" s="83" t="s">
        <v>5814</v>
      </c>
      <c r="BM1006" s="83" t="s">
        <v>2887</v>
      </c>
      <c r="BN1006" s="83" t="s">
        <v>5815</v>
      </c>
      <c r="BO1006" s="83" t="s">
        <v>5816</v>
      </c>
      <c r="BP1006" s="100" t="s">
        <v>5802</v>
      </c>
      <c r="BQ1006" s="83" t="s">
        <v>4480</v>
      </c>
      <c r="BR1006" s="83" t="s">
        <v>4235</v>
      </c>
      <c r="BS1006" s="83"/>
      <c r="BT1006" s="351" t="s">
        <v>4357</v>
      </c>
      <c r="BU1006" s="363" t="s">
        <v>4356</v>
      </c>
      <c r="BV1006" s="351" t="s">
        <v>4359</v>
      </c>
      <c r="BW1006" s="363" t="s">
        <v>4358</v>
      </c>
      <c r="BX1006" s="96" t="str">
        <f t="shared" si="167"/>
        <v>CLOSEOUT - MR701 Bead Grip, 17x8.5, 0mm Offset, 5x5.5, 108mm Centerbore, Method Bronze</v>
      </c>
      <c r="BY1006" s="83" t="s">
        <v>4044</v>
      </c>
      <c r="BZ1006" s="83" t="s">
        <v>4045</v>
      </c>
      <c r="CA1006" s="83" t="str">
        <f t="shared" si="171"/>
        <v>TRAIL (7XX)</v>
      </c>
    </row>
    <row r="1007" spans="1:79" s="39" customFormat="1" ht="15" customHeight="1">
      <c r="A1007" s="23">
        <f t="shared" si="170"/>
        <v>1005</v>
      </c>
      <c r="B1007" s="301" t="s">
        <v>84</v>
      </c>
      <c r="C1007" s="306" t="s">
        <v>1285</v>
      </c>
      <c r="D1007" s="298" t="s">
        <v>6172</v>
      </c>
      <c r="E1007" s="149" t="str">
        <f>CONCATENATE(LEFT(D1007,5),VLOOKUP(CONCATENATE(N1007,"x",O1007),'PART NUMBER GUIDE'!$B$9:$C$45,2,FALSE),VLOOKUP(CONCATENATE(P1007, V1007), 'PART NUMBER GUIDE'!$Q$6:$R$84, 2, FALSE),VLOOKUP(Y1007,'PART NUMBER GUIDE'!$J$8:$K$37,2, FALSE),IF(U1007="N/A",IF(ABS(S1007)&lt;10,"0"&amp;ABS(S1007),ABS(S1007)),CONCATENATE(LEFT(U1007,1),RIGHT(U1007,1))), F1007, G1007)</f>
        <v>MR70178558500</v>
      </c>
      <c r="F1007" s="93"/>
      <c r="G1007" s="93"/>
      <c r="H1007" s="310" t="s">
        <v>2039</v>
      </c>
      <c r="I1007" s="356">
        <v>43101</v>
      </c>
      <c r="J1007" s="305" t="s">
        <v>1265</v>
      </c>
      <c r="K1007" s="400">
        <v>356.5</v>
      </c>
      <c r="L1007" s="95">
        <f t="shared" si="166"/>
        <v>356.5</v>
      </c>
      <c r="M1007" s="402"/>
      <c r="N1007" s="298">
        <v>17</v>
      </c>
      <c r="O1007" s="298">
        <v>8.5</v>
      </c>
      <c r="P1007" s="105" t="str">
        <f t="shared" si="168"/>
        <v>5x150</v>
      </c>
      <c r="Q1007" s="298">
        <v>5</v>
      </c>
      <c r="R1007" s="298">
        <v>150</v>
      </c>
      <c r="S1007" s="298">
        <v>0</v>
      </c>
      <c r="T1007" s="311">
        <v>4.75</v>
      </c>
      <c r="U1007" s="309" t="s">
        <v>85</v>
      </c>
      <c r="V1007" s="86">
        <v>110.5</v>
      </c>
      <c r="W1007" s="85">
        <v>31.16</v>
      </c>
      <c r="X1007" s="52">
        <v>2650</v>
      </c>
      <c r="Y1007" s="310" t="s">
        <v>2309</v>
      </c>
      <c r="Z1007" s="307" t="s">
        <v>3002</v>
      </c>
      <c r="AA1007" s="369" t="str">
        <f t="shared" si="169"/>
        <v>17x8.5, 5x150, 0 OS</v>
      </c>
      <c r="AB1007" s="83" t="s">
        <v>4281</v>
      </c>
      <c r="AC1007" s="92">
        <f>_xlfn.IFNA(VLOOKUP(AB1007,ACCESSORIES!F:K,6,FALSE),"N/A")</f>
        <v>22</v>
      </c>
      <c r="AD1007" s="303" t="s">
        <v>85</v>
      </c>
      <c r="AE1007" s="304" t="s">
        <v>85</v>
      </c>
      <c r="AF1007" s="304" t="s">
        <v>85</v>
      </c>
      <c r="AG1007" s="304" t="s">
        <v>85</v>
      </c>
      <c r="AH1007" s="9" t="str">
        <f>_xlfn.IFNA(VLOOKUP(AG1007,ACCESSORIES!F:K,6,FALSE),"N/A")</f>
        <v>N/A</v>
      </c>
      <c r="AI1007" s="105" t="s">
        <v>265</v>
      </c>
      <c r="AJ1007" s="298" t="s">
        <v>85</v>
      </c>
      <c r="AK1007" s="298" t="s">
        <v>85</v>
      </c>
      <c r="AL1007" s="298" t="s">
        <v>85</v>
      </c>
      <c r="AM1007" s="298">
        <v>16.100000000000001</v>
      </c>
      <c r="AN1007" s="298">
        <v>178</v>
      </c>
      <c r="AO1007" s="298">
        <v>0</v>
      </c>
      <c r="AP1007" s="298">
        <v>14</v>
      </c>
      <c r="AQ1007" s="298">
        <v>43</v>
      </c>
      <c r="AR1007" s="298">
        <v>50</v>
      </c>
      <c r="AS1007" s="298">
        <v>208</v>
      </c>
      <c r="AT1007" s="298">
        <v>205</v>
      </c>
      <c r="AU1007" s="311">
        <v>100</v>
      </c>
      <c r="AV1007" s="55">
        <v>44</v>
      </c>
      <c r="AW1007" s="55">
        <v>44</v>
      </c>
      <c r="AX1007" s="312">
        <v>46</v>
      </c>
      <c r="AY1007" s="301" t="s">
        <v>85</v>
      </c>
      <c r="AZ1007" s="104" t="str">
        <f>_xlfn.IFNA(VLOOKUP(AY1007,ACCESSORIES!F:K,6,FALSE),"N/A")</f>
        <v>N/A</v>
      </c>
      <c r="BA1007" s="301" t="s">
        <v>85</v>
      </c>
      <c r="BB1007" s="104" t="str">
        <f>_xlfn.IFNA(VLOOKUP(BA1007,ACCESSORIES!F:K,6,FALSE),"N/A")</f>
        <v>N/A</v>
      </c>
      <c r="BC1007" s="79">
        <v>36.450000000000003</v>
      </c>
      <c r="BD1007" s="299">
        <v>19.7</v>
      </c>
      <c r="BE1007" s="299">
        <v>19.7</v>
      </c>
      <c r="BF1007" s="299">
        <v>11</v>
      </c>
      <c r="BG1007" s="304">
        <v>36</v>
      </c>
      <c r="BH1007" s="122" t="s">
        <v>3551</v>
      </c>
      <c r="BI1007" s="51" t="s">
        <v>4217</v>
      </c>
      <c r="BJ1007" s="83" t="s">
        <v>5302</v>
      </c>
      <c r="BK1007" s="83" t="s">
        <v>4233</v>
      </c>
      <c r="BL1007" s="83" t="s">
        <v>5814</v>
      </c>
      <c r="BM1007" s="83" t="s">
        <v>2887</v>
      </c>
      <c r="BN1007" s="83" t="s">
        <v>5815</v>
      </c>
      <c r="BO1007" s="83" t="s">
        <v>5816</v>
      </c>
      <c r="BP1007" s="100" t="s">
        <v>5802</v>
      </c>
      <c r="BQ1007" s="83" t="s">
        <v>4480</v>
      </c>
      <c r="BR1007" s="83" t="s">
        <v>4235</v>
      </c>
      <c r="BS1007" s="83"/>
      <c r="BT1007" s="351" t="s">
        <v>4371</v>
      </c>
      <c r="BU1007" s="363" t="s">
        <v>4370</v>
      </c>
      <c r="BV1007" s="351" t="s">
        <v>4369</v>
      </c>
      <c r="BW1007" s="363" t="s">
        <v>4368</v>
      </c>
      <c r="BX1007" s="96" t="str">
        <f t="shared" si="167"/>
        <v>MR701 Bead Grip, 17x8.5, 0mm Offset, 5x150, 110.5mm Centerbore, Matte Black</v>
      </c>
      <c r="BY1007" s="83" t="s">
        <v>4044</v>
      </c>
      <c r="BZ1007" s="83" t="s">
        <v>4045</v>
      </c>
      <c r="CA1007" s="83" t="str">
        <f t="shared" si="171"/>
        <v>TRAIL (7XX)</v>
      </c>
    </row>
    <row r="1008" spans="1:79" s="39" customFormat="1" ht="15" customHeight="1">
      <c r="A1008" s="23">
        <f t="shared" si="170"/>
        <v>1006</v>
      </c>
      <c r="B1008" s="301" t="s">
        <v>84</v>
      </c>
      <c r="C1008" s="306" t="s">
        <v>1285</v>
      </c>
      <c r="D1008" s="298" t="s">
        <v>6172</v>
      </c>
      <c r="E1008" s="149" t="str">
        <f>CONCATENATE(LEFT(D1008,5),VLOOKUP(CONCATENATE(N1008,"x",O1008),'PART NUMBER GUIDE'!$B$9:$C$45,2,FALSE),VLOOKUP(CONCATENATE(P1008, V1008), 'PART NUMBER GUIDE'!$Q$6:$R$84, 2, FALSE),VLOOKUP(Y1008,'PART NUMBER GUIDE'!$J$8:$K$37,2, FALSE),IF(U1008="N/A",IF(ABS(S1008)&lt;10,"0"&amp;ABS(S1008),ABS(S1008)),CONCATENATE(LEFT(U1008,1),RIGHT(U1008,1))), F1008, G1008)</f>
        <v>MR70178558900</v>
      </c>
      <c r="F1008" s="93"/>
      <c r="G1008" s="93"/>
      <c r="H1008" s="310" t="s">
        <v>2040</v>
      </c>
      <c r="I1008" s="356">
        <v>43101</v>
      </c>
      <c r="J1008" s="305" t="s">
        <v>1265</v>
      </c>
      <c r="K1008" s="400">
        <v>356.5</v>
      </c>
      <c r="L1008" s="95">
        <f t="shared" si="166"/>
        <v>356.5</v>
      </c>
      <c r="M1008" s="402"/>
      <c r="N1008" s="298">
        <v>17</v>
      </c>
      <c r="O1008" s="298">
        <v>8.5</v>
      </c>
      <c r="P1008" s="105" t="str">
        <f t="shared" si="168"/>
        <v>5x150</v>
      </c>
      <c r="Q1008" s="298">
        <v>5</v>
      </c>
      <c r="R1008" s="298">
        <v>150</v>
      </c>
      <c r="S1008" s="298">
        <v>0</v>
      </c>
      <c r="T1008" s="311">
        <v>4.75</v>
      </c>
      <c r="U1008" s="309" t="s">
        <v>85</v>
      </c>
      <c r="V1008" s="86">
        <v>110.5</v>
      </c>
      <c r="W1008" s="85">
        <v>30.4</v>
      </c>
      <c r="X1008" s="52">
        <v>2650</v>
      </c>
      <c r="Y1008" s="310" t="s">
        <v>2312</v>
      </c>
      <c r="Z1008" s="302" t="s">
        <v>3003</v>
      </c>
      <c r="AA1008" s="369" t="str">
        <f t="shared" si="169"/>
        <v>17x8.5, 5x150, 0 OS</v>
      </c>
      <c r="AB1008" s="83" t="s">
        <v>4281</v>
      </c>
      <c r="AC1008" s="92">
        <f>_xlfn.IFNA(VLOOKUP(AB1008,ACCESSORIES!F:K,6,FALSE),"N/A")</f>
        <v>22</v>
      </c>
      <c r="AD1008" s="303" t="s">
        <v>85</v>
      </c>
      <c r="AE1008" s="304" t="s">
        <v>85</v>
      </c>
      <c r="AF1008" s="304" t="s">
        <v>85</v>
      </c>
      <c r="AG1008" s="304" t="s">
        <v>85</v>
      </c>
      <c r="AH1008" s="9" t="str">
        <f>_xlfn.IFNA(VLOOKUP(AG1008,ACCESSORIES!F:K,6,FALSE),"N/A")</f>
        <v>N/A</v>
      </c>
      <c r="AI1008" s="105" t="s">
        <v>265</v>
      </c>
      <c r="AJ1008" s="298" t="s">
        <v>85</v>
      </c>
      <c r="AK1008" s="298" t="s">
        <v>85</v>
      </c>
      <c r="AL1008" s="83" t="s">
        <v>85</v>
      </c>
      <c r="AM1008" s="298">
        <v>16.100000000000001</v>
      </c>
      <c r="AN1008" s="298">
        <v>178</v>
      </c>
      <c r="AO1008" s="298">
        <v>0</v>
      </c>
      <c r="AP1008" s="298">
        <v>14</v>
      </c>
      <c r="AQ1008" s="298">
        <v>43</v>
      </c>
      <c r="AR1008" s="298">
        <v>50</v>
      </c>
      <c r="AS1008" s="298">
        <v>208</v>
      </c>
      <c r="AT1008" s="298">
        <v>205</v>
      </c>
      <c r="AU1008" s="311">
        <v>100</v>
      </c>
      <c r="AV1008" s="55">
        <v>44</v>
      </c>
      <c r="AW1008" s="55">
        <v>44</v>
      </c>
      <c r="AX1008" s="312">
        <v>46</v>
      </c>
      <c r="AY1008" s="301" t="s">
        <v>85</v>
      </c>
      <c r="AZ1008" s="104" t="str">
        <f>_xlfn.IFNA(VLOOKUP(AY1008,ACCESSORIES!F:K,6,FALSE),"N/A")</f>
        <v>N/A</v>
      </c>
      <c r="BA1008" s="301" t="s">
        <v>85</v>
      </c>
      <c r="BB1008" s="104" t="str">
        <f>_xlfn.IFNA(VLOOKUP(BA1008,ACCESSORIES!F:K,6,FALSE),"N/A")</f>
        <v>N/A</v>
      </c>
      <c r="BC1008" s="79">
        <v>35.57</v>
      </c>
      <c r="BD1008" s="299">
        <v>19.7</v>
      </c>
      <c r="BE1008" s="299">
        <v>19.7</v>
      </c>
      <c r="BF1008" s="299">
        <v>11</v>
      </c>
      <c r="BG1008" s="304">
        <v>36</v>
      </c>
      <c r="BH1008" s="122" t="s">
        <v>3551</v>
      </c>
      <c r="BI1008" s="51" t="s">
        <v>4217</v>
      </c>
      <c r="BJ1008" s="83" t="s">
        <v>5302</v>
      </c>
      <c r="BK1008" s="83" t="s">
        <v>4233</v>
      </c>
      <c r="BL1008" s="83" t="s">
        <v>5814</v>
      </c>
      <c r="BM1008" s="83" t="s">
        <v>2887</v>
      </c>
      <c r="BN1008" s="83" t="s">
        <v>5815</v>
      </c>
      <c r="BO1008" s="83" t="s">
        <v>5816</v>
      </c>
      <c r="BP1008" s="100" t="s">
        <v>5802</v>
      </c>
      <c r="BQ1008" s="83" t="s">
        <v>4480</v>
      </c>
      <c r="BR1008" s="83" t="s">
        <v>4235</v>
      </c>
      <c r="BS1008" s="83"/>
      <c r="BT1008" s="351" t="s">
        <v>4357</v>
      </c>
      <c r="BU1008" s="363" t="s">
        <v>4356</v>
      </c>
      <c r="BV1008" s="351" t="s">
        <v>4359</v>
      </c>
      <c r="BW1008" s="363" t="s">
        <v>4358</v>
      </c>
      <c r="BX1008" s="96" t="str">
        <f t="shared" si="167"/>
        <v>MR701 Bead Grip, 17x8.5, 0mm Offset, 5x150, 110.5mm Centerbore, Method Bronze</v>
      </c>
      <c r="BY1008" s="83" t="s">
        <v>4044</v>
      </c>
      <c r="BZ1008" s="83" t="s">
        <v>4045</v>
      </c>
      <c r="CA1008" s="83" t="str">
        <f t="shared" si="171"/>
        <v>TRAIL (7XX)</v>
      </c>
    </row>
    <row r="1009" spans="1:79" s="39" customFormat="1" ht="15" customHeight="1">
      <c r="A1009" s="23">
        <f t="shared" si="170"/>
        <v>1007</v>
      </c>
      <c r="B1009" s="301" t="s">
        <v>84</v>
      </c>
      <c r="C1009" s="306" t="s">
        <v>1285</v>
      </c>
      <c r="D1009" s="298" t="s">
        <v>6172</v>
      </c>
      <c r="E1009" s="149" t="str">
        <f>CONCATENATE(LEFT(D1009,5),VLOOKUP(CONCATENATE(N1009,"x",O1009),'PART NUMBER GUIDE'!$B$9:$C$45,2,FALSE),VLOOKUP(CONCATENATE(P1009, V1009), 'PART NUMBER GUIDE'!$Q$6:$R$84, 2, FALSE),VLOOKUP(Y1009,'PART NUMBER GUIDE'!$J$8:$K$37,2, FALSE),IF(U1009="N/A",IF(ABS(S1009)&lt;10,"0"&amp;ABS(S1009),ABS(S1009)),CONCATENATE(LEFT(U1009,1),RIGHT(U1009,1))), F1009, G1009)</f>
        <v>MR70178558600</v>
      </c>
      <c r="F1009" s="93"/>
      <c r="G1009" s="93"/>
      <c r="H1009" s="310" t="s">
        <v>4933</v>
      </c>
      <c r="I1009" s="350">
        <v>44134</v>
      </c>
      <c r="J1009" s="43" t="s">
        <v>4038</v>
      </c>
      <c r="K1009" s="400">
        <v>356.5</v>
      </c>
      <c r="L1009" s="95" t="str">
        <f t="shared" si="166"/>
        <v/>
      </c>
      <c r="M1009" s="402"/>
      <c r="N1009" s="298">
        <v>17</v>
      </c>
      <c r="O1009" s="298">
        <v>8.5</v>
      </c>
      <c r="P1009" s="105" t="str">
        <f t="shared" si="168"/>
        <v>5x150</v>
      </c>
      <c r="Q1009" s="298">
        <v>5</v>
      </c>
      <c r="R1009" s="298">
        <v>150</v>
      </c>
      <c r="S1009" s="298">
        <v>0</v>
      </c>
      <c r="T1009" s="311">
        <v>4.75</v>
      </c>
      <c r="U1009" s="309" t="s">
        <v>85</v>
      </c>
      <c r="V1009" s="86">
        <v>110.5</v>
      </c>
      <c r="W1009" s="85">
        <v>30.4</v>
      </c>
      <c r="X1009" s="52">
        <v>2650</v>
      </c>
      <c r="Y1009" s="310" t="s">
        <v>4926</v>
      </c>
      <c r="Z1009" s="302" t="s">
        <v>4927</v>
      </c>
      <c r="AA1009" s="369" t="str">
        <f t="shared" si="169"/>
        <v>17x8.5, 5x150, 0 OS</v>
      </c>
      <c r="AB1009" s="83" t="s">
        <v>4281</v>
      </c>
      <c r="AC1009" s="92">
        <f>_xlfn.IFNA(VLOOKUP(AB1009,ACCESSORIES!F:K,6,FALSE),"N/A")</f>
        <v>22</v>
      </c>
      <c r="AD1009" s="303" t="s">
        <v>85</v>
      </c>
      <c r="AE1009" s="304" t="s">
        <v>85</v>
      </c>
      <c r="AF1009" s="304" t="s">
        <v>85</v>
      </c>
      <c r="AG1009" s="304" t="s">
        <v>85</v>
      </c>
      <c r="AH1009" s="9" t="str">
        <f>_xlfn.IFNA(VLOOKUP(AG1009,ACCESSORIES!F:K,6,FALSE),"N/A")</f>
        <v>N/A</v>
      </c>
      <c r="AI1009" s="105" t="s">
        <v>265</v>
      </c>
      <c r="AJ1009" s="298" t="s">
        <v>85</v>
      </c>
      <c r="AK1009" s="298" t="s">
        <v>85</v>
      </c>
      <c r="AL1009" s="83" t="s">
        <v>85</v>
      </c>
      <c r="AM1009" s="298">
        <v>16.100000000000001</v>
      </c>
      <c r="AN1009" s="298">
        <v>178</v>
      </c>
      <c r="AO1009" s="298">
        <v>0</v>
      </c>
      <c r="AP1009" s="298">
        <v>14</v>
      </c>
      <c r="AQ1009" s="298">
        <v>43</v>
      </c>
      <c r="AR1009" s="298">
        <v>50</v>
      </c>
      <c r="AS1009" s="298">
        <v>208</v>
      </c>
      <c r="AT1009" s="298">
        <v>205</v>
      </c>
      <c r="AU1009" s="311">
        <v>100</v>
      </c>
      <c r="AV1009" s="55">
        <v>44</v>
      </c>
      <c r="AW1009" s="55">
        <v>44</v>
      </c>
      <c r="AX1009" s="312">
        <v>46</v>
      </c>
      <c r="AY1009" s="301" t="s">
        <v>85</v>
      </c>
      <c r="AZ1009" s="104" t="str">
        <f>_xlfn.IFNA(VLOOKUP(AY1009,ACCESSORIES!F:K,6,FALSE),"N/A")</f>
        <v>N/A</v>
      </c>
      <c r="BA1009" s="301" t="s">
        <v>85</v>
      </c>
      <c r="BB1009" s="104" t="str">
        <f>_xlfn.IFNA(VLOOKUP(BA1009,ACCESSORIES!F:K,6,FALSE),"N/A")</f>
        <v>N/A</v>
      </c>
      <c r="BC1009" s="79">
        <v>35.57</v>
      </c>
      <c r="BD1009" s="299">
        <v>19.7</v>
      </c>
      <c r="BE1009" s="299">
        <v>19.7</v>
      </c>
      <c r="BF1009" s="299">
        <v>11</v>
      </c>
      <c r="BG1009" s="304">
        <v>36</v>
      </c>
      <c r="BH1009" s="122" t="s">
        <v>3551</v>
      </c>
      <c r="BI1009" s="51" t="s">
        <v>4217</v>
      </c>
      <c r="BJ1009" s="83" t="s">
        <v>5302</v>
      </c>
      <c r="BK1009" s="83" t="s">
        <v>4233</v>
      </c>
      <c r="BL1009" s="83" t="s">
        <v>5814</v>
      </c>
      <c r="BM1009" s="83" t="s">
        <v>2887</v>
      </c>
      <c r="BN1009" s="83" t="s">
        <v>5815</v>
      </c>
      <c r="BO1009" s="83" t="s">
        <v>5816</v>
      </c>
      <c r="BP1009" s="100" t="s">
        <v>5802</v>
      </c>
      <c r="BQ1009" s="83" t="s">
        <v>4480</v>
      </c>
      <c r="BR1009" s="83" t="s">
        <v>4235</v>
      </c>
      <c r="BS1009" s="83"/>
      <c r="BT1009" s="351" t="s">
        <v>4952</v>
      </c>
      <c r="BU1009" s="363" t="s">
        <v>4953</v>
      </c>
      <c r="BV1009" s="351" t="s">
        <v>4955</v>
      </c>
      <c r="BW1009" s="363" t="s">
        <v>4954</v>
      </c>
      <c r="BX1009" s="96" t="str">
        <f t="shared" si="167"/>
        <v>CLOSEOUT - MR701 Bead Grip, 17x8.5, 0mm Offset, 5x150, 110.5mm Centerbore, Bahia Blue</v>
      </c>
      <c r="BY1009" s="83" t="s">
        <v>4044</v>
      </c>
      <c r="BZ1009" s="83" t="s">
        <v>4045</v>
      </c>
      <c r="CA1009" s="83" t="str">
        <f t="shared" si="171"/>
        <v>TRAIL (7XX)</v>
      </c>
    </row>
    <row r="1010" spans="1:79" s="39" customFormat="1" ht="15" customHeight="1">
      <c r="A1010" s="23">
        <f t="shared" si="170"/>
        <v>1008</v>
      </c>
      <c r="B1010" s="301" t="s">
        <v>84</v>
      </c>
      <c r="C1010" s="306" t="s">
        <v>1285</v>
      </c>
      <c r="D1010" s="298" t="s">
        <v>6172</v>
      </c>
      <c r="E1010" s="149" t="str">
        <f>CONCATENATE(LEFT(D1010,5),VLOOKUP(CONCATENATE(N1010,"x",O1010),'PART NUMBER GUIDE'!$B$9:$C$45,2,FALSE),VLOOKUP(CONCATENATE(P1010, V1010), 'PART NUMBER GUIDE'!$Q$6:$R$84, 2, FALSE),VLOOKUP(Y1010,'PART NUMBER GUIDE'!$J$8:$K$37,2, FALSE),IF(U1010="N/A",IF(ABS(S1010)&lt;10,"0"&amp;ABS(S1010),ABS(S1010)),CONCATENATE(LEFT(U1010,1),RIGHT(U1010,1))), F1010, G1010)</f>
        <v>MR70178562500</v>
      </c>
      <c r="F1010" s="93"/>
      <c r="G1010" s="93"/>
      <c r="H1010" s="310" t="s">
        <v>2041</v>
      </c>
      <c r="I1010" s="356">
        <v>43101</v>
      </c>
      <c r="J1010" s="305" t="s">
        <v>1265</v>
      </c>
      <c r="K1010" s="400">
        <v>356.5</v>
      </c>
      <c r="L1010" s="95">
        <f t="shared" si="166"/>
        <v>356.5</v>
      </c>
      <c r="M1010" s="402"/>
      <c r="N1010" s="298">
        <v>17</v>
      </c>
      <c r="O1010" s="298">
        <v>8.5</v>
      </c>
      <c r="P1010" s="105" t="str">
        <f t="shared" si="168"/>
        <v>6x120</v>
      </c>
      <c r="Q1010" s="298">
        <v>6</v>
      </c>
      <c r="R1010" s="298">
        <v>120</v>
      </c>
      <c r="S1010" s="298">
        <v>0</v>
      </c>
      <c r="T1010" s="311">
        <v>4.75</v>
      </c>
      <c r="U1010" s="309" t="s">
        <v>85</v>
      </c>
      <c r="V1010" s="86">
        <v>67</v>
      </c>
      <c r="W1010" s="85">
        <v>31.2</v>
      </c>
      <c r="X1010" s="52">
        <v>2650</v>
      </c>
      <c r="Y1010" s="310" t="s">
        <v>2309</v>
      </c>
      <c r="Z1010" s="307" t="s">
        <v>3002</v>
      </c>
      <c r="AA1010" s="369" t="str">
        <f t="shared" si="169"/>
        <v>17x8.5, 6x120, 0 OS</v>
      </c>
      <c r="AB1010" s="83" t="s">
        <v>4280</v>
      </c>
      <c r="AC1010" s="92">
        <f>_xlfn.IFNA(VLOOKUP(AB1010,ACCESSORIES!F:K,6,FALSE),"N/A")</f>
        <v>22</v>
      </c>
      <c r="AD1010" s="303" t="s">
        <v>85</v>
      </c>
      <c r="AE1010" s="304" t="s">
        <v>85</v>
      </c>
      <c r="AF1010" s="304" t="s">
        <v>85</v>
      </c>
      <c r="AG1010" s="304" t="s">
        <v>85</v>
      </c>
      <c r="AH1010" s="9" t="str">
        <f>_xlfn.IFNA(VLOOKUP(AG1010,ACCESSORIES!F:K,6,FALSE),"N/A")</f>
        <v>N/A</v>
      </c>
      <c r="AI1010" s="105" t="s">
        <v>265</v>
      </c>
      <c r="AJ1010" s="298" t="s">
        <v>85</v>
      </c>
      <c r="AK1010" s="301" t="s">
        <v>85</v>
      </c>
      <c r="AL1010" s="298" t="s">
        <v>85</v>
      </c>
      <c r="AM1010" s="298">
        <v>16.100000000000001</v>
      </c>
      <c r="AN1010" s="298">
        <v>158</v>
      </c>
      <c r="AO1010" s="298">
        <v>12</v>
      </c>
      <c r="AP1010" s="298">
        <v>23</v>
      </c>
      <c r="AQ1010" s="298">
        <v>42</v>
      </c>
      <c r="AR1010" s="298">
        <v>50</v>
      </c>
      <c r="AS1010" s="298">
        <v>208</v>
      </c>
      <c r="AT1010" s="298">
        <v>205</v>
      </c>
      <c r="AU1010" s="311">
        <v>80</v>
      </c>
      <c r="AV1010" s="55">
        <v>44</v>
      </c>
      <c r="AW1010" s="55">
        <v>44</v>
      </c>
      <c r="AX1010" s="312">
        <v>46</v>
      </c>
      <c r="AY1010" s="301" t="s">
        <v>85</v>
      </c>
      <c r="AZ1010" s="104" t="str">
        <f>_xlfn.IFNA(VLOOKUP(AY1010,ACCESSORIES!F:K,6,FALSE),"N/A")</f>
        <v>N/A</v>
      </c>
      <c r="BA1010" s="301" t="s">
        <v>85</v>
      </c>
      <c r="BB1010" s="104" t="str">
        <f>_xlfn.IFNA(VLOOKUP(BA1010,ACCESSORIES!F:K,6,FALSE),"N/A")</f>
        <v>N/A</v>
      </c>
      <c r="BC1010" s="79">
        <v>36.6</v>
      </c>
      <c r="BD1010" s="299">
        <v>19.7</v>
      </c>
      <c r="BE1010" s="299">
        <v>19.7</v>
      </c>
      <c r="BF1010" s="299">
        <v>11</v>
      </c>
      <c r="BG1010" s="304">
        <v>36</v>
      </c>
      <c r="BH1010" s="122" t="s">
        <v>3551</v>
      </c>
      <c r="BI1010" s="51" t="s">
        <v>4217</v>
      </c>
      <c r="BJ1010" s="83" t="s">
        <v>5302</v>
      </c>
      <c r="BK1010" s="83" t="s">
        <v>4233</v>
      </c>
      <c r="BL1010" s="83" t="s">
        <v>5814</v>
      </c>
      <c r="BM1010" s="83" t="s">
        <v>2887</v>
      </c>
      <c r="BN1010" s="83" t="s">
        <v>5815</v>
      </c>
      <c r="BO1010" s="83" t="s">
        <v>5816</v>
      </c>
      <c r="BP1010" s="100" t="s">
        <v>5802</v>
      </c>
      <c r="BQ1010" s="83" t="s">
        <v>4480</v>
      </c>
      <c r="BR1010" s="83" t="s">
        <v>4235</v>
      </c>
      <c r="BS1010" s="83"/>
      <c r="BT1010" s="351" t="s">
        <v>4513</v>
      </c>
      <c r="BU1010" s="363" t="s">
        <v>4512</v>
      </c>
      <c r="BV1010" s="351" t="s">
        <v>4514</v>
      </c>
      <c r="BW1010" s="363" t="s">
        <v>4515</v>
      </c>
      <c r="BX1010" s="96" t="str">
        <f t="shared" si="167"/>
        <v>MR701 Bead Grip, 17x8.5, 0mm Offset, 6x120, 67mm Centerbore, Matte Black</v>
      </c>
      <c r="BY1010" s="83" t="s">
        <v>4044</v>
      </c>
      <c r="BZ1010" s="83" t="s">
        <v>4045</v>
      </c>
      <c r="CA1010" s="83" t="str">
        <f t="shared" si="171"/>
        <v>TRAIL (7XX)</v>
      </c>
    </row>
    <row r="1011" spans="1:79" s="39" customFormat="1" ht="15" customHeight="1">
      <c r="A1011" s="23">
        <f t="shared" si="170"/>
        <v>1009</v>
      </c>
      <c r="B1011" s="301" t="s">
        <v>84</v>
      </c>
      <c r="C1011" s="306" t="s">
        <v>1285</v>
      </c>
      <c r="D1011" s="298" t="s">
        <v>6172</v>
      </c>
      <c r="E1011" s="149" t="str">
        <f>CONCATENATE(LEFT(D1011,5),VLOOKUP(CONCATENATE(N1011,"x",O1011),'PART NUMBER GUIDE'!$B$9:$C$45,2,FALSE),VLOOKUP(CONCATENATE(P1011, V1011), 'PART NUMBER GUIDE'!$Q$6:$R$84, 2, FALSE),VLOOKUP(Y1011,'PART NUMBER GUIDE'!$J$8:$K$37,2, FALSE),IF(U1011="N/A",IF(ABS(S1011)&lt;10,"0"&amp;ABS(S1011),ABS(S1011)),CONCATENATE(LEFT(U1011,1),RIGHT(U1011,1))), F1011, G1011)</f>
        <v>MR70178562900</v>
      </c>
      <c r="F1011" s="93"/>
      <c r="G1011" s="93"/>
      <c r="H1011" s="310" t="s">
        <v>2042</v>
      </c>
      <c r="I1011" s="356">
        <v>43101</v>
      </c>
      <c r="J1011" s="43" t="s">
        <v>4038</v>
      </c>
      <c r="K1011" s="400">
        <v>356.5</v>
      </c>
      <c r="L1011" s="95" t="str">
        <f t="shared" si="166"/>
        <v/>
      </c>
      <c r="M1011" s="402"/>
      <c r="N1011" s="298">
        <v>17</v>
      </c>
      <c r="O1011" s="298">
        <v>8.5</v>
      </c>
      <c r="P1011" s="105" t="str">
        <f t="shared" si="168"/>
        <v>6x120</v>
      </c>
      <c r="Q1011" s="298">
        <v>6</v>
      </c>
      <c r="R1011" s="298">
        <v>120</v>
      </c>
      <c r="S1011" s="298">
        <v>0</v>
      </c>
      <c r="T1011" s="311">
        <v>4.75</v>
      </c>
      <c r="U1011" s="309" t="s">
        <v>85</v>
      </c>
      <c r="V1011" s="86">
        <v>67</v>
      </c>
      <c r="W1011" s="85">
        <v>31.16</v>
      </c>
      <c r="X1011" s="52">
        <v>2650</v>
      </c>
      <c r="Y1011" s="310" t="s">
        <v>2312</v>
      </c>
      <c r="Z1011" s="302" t="s">
        <v>3003</v>
      </c>
      <c r="AA1011" s="369" t="str">
        <f t="shared" si="169"/>
        <v>17x8.5, 6x120, 0 OS</v>
      </c>
      <c r="AB1011" s="83" t="s">
        <v>4280</v>
      </c>
      <c r="AC1011" s="92">
        <f>_xlfn.IFNA(VLOOKUP(AB1011,ACCESSORIES!F:K,6,FALSE),"N/A")</f>
        <v>22</v>
      </c>
      <c r="AD1011" s="303" t="s">
        <v>85</v>
      </c>
      <c r="AE1011" s="304" t="s">
        <v>85</v>
      </c>
      <c r="AF1011" s="304" t="s">
        <v>85</v>
      </c>
      <c r="AG1011" s="304" t="s">
        <v>85</v>
      </c>
      <c r="AH1011" s="9" t="str">
        <f>_xlfn.IFNA(VLOOKUP(AG1011,ACCESSORIES!F:K,6,FALSE),"N/A")</f>
        <v>N/A</v>
      </c>
      <c r="AI1011" s="105" t="s">
        <v>265</v>
      </c>
      <c r="AJ1011" s="298" t="s">
        <v>85</v>
      </c>
      <c r="AK1011" s="301" t="s">
        <v>85</v>
      </c>
      <c r="AL1011" s="298" t="s">
        <v>85</v>
      </c>
      <c r="AM1011" s="298">
        <v>16.100000000000001</v>
      </c>
      <c r="AN1011" s="298">
        <v>158</v>
      </c>
      <c r="AO1011" s="298">
        <v>12</v>
      </c>
      <c r="AP1011" s="298">
        <v>23</v>
      </c>
      <c r="AQ1011" s="298">
        <v>42</v>
      </c>
      <c r="AR1011" s="298">
        <v>50</v>
      </c>
      <c r="AS1011" s="298">
        <v>208</v>
      </c>
      <c r="AT1011" s="298">
        <v>205</v>
      </c>
      <c r="AU1011" s="311">
        <v>80</v>
      </c>
      <c r="AV1011" s="55">
        <v>44</v>
      </c>
      <c r="AW1011" s="55">
        <v>44</v>
      </c>
      <c r="AX1011" s="312">
        <v>46</v>
      </c>
      <c r="AY1011" s="301" t="s">
        <v>85</v>
      </c>
      <c r="AZ1011" s="104" t="str">
        <f>_xlfn.IFNA(VLOOKUP(AY1011,ACCESSORIES!F:K,6,FALSE),"N/A")</f>
        <v>N/A</v>
      </c>
      <c r="BA1011" s="301" t="s">
        <v>85</v>
      </c>
      <c r="BB1011" s="104" t="str">
        <f>_xlfn.IFNA(VLOOKUP(BA1011,ACCESSORIES!F:K,6,FALSE),"N/A")</f>
        <v>N/A</v>
      </c>
      <c r="BC1011" s="79">
        <v>36.450000000000003</v>
      </c>
      <c r="BD1011" s="299">
        <v>19.7</v>
      </c>
      <c r="BE1011" s="299">
        <v>19.7</v>
      </c>
      <c r="BF1011" s="299">
        <v>11</v>
      </c>
      <c r="BG1011" s="304">
        <v>36</v>
      </c>
      <c r="BH1011" s="122" t="s">
        <v>3551</v>
      </c>
      <c r="BI1011" s="51" t="s">
        <v>4217</v>
      </c>
      <c r="BJ1011" s="83" t="s">
        <v>5302</v>
      </c>
      <c r="BK1011" s="83" t="s">
        <v>4233</v>
      </c>
      <c r="BL1011" s="83" t="s">
        <v>5814</v>
      </c>
      <c r="BM1011" s="83" t="s">
        <v>2887</v>
      </c>
      <c r="BN1011" s="83" t="s">
        <v>5815</v>
      </c>
      <c r="BO1011" s="83" t="s">
        <v>5816</v>
      </c>
      <c r="BP1011" s="100" t="s">
        <v>5802</v>
      </c>
      <c r="BQ1011" s="83" t="s">
        <v>4480</v>
      </c>
      <c r="BR1011" s="83" t="s">
        <v>4235</v>
      </c>
      <c r="BS1011" s="83"/>
      <c r="BT1011" s="417" t="s">
        <v>4363</v>
      </c>
      <c r="BU1011" s="418" t="s">
        <v>4362</v>
      </c>
      <c r="BV1011" s="417" t="s">
        <v>4361</v>
      </c>
      <c r="BW1011" s="418" t="s">
        <v>4360</v>
      </c>
      <c r="BX1011" s="96" t="str">
        <f t="shared" si="167"/>
        <v>CLOSEOUT - MR701 Bead Grip, 17x8.5, 0mm Offset, 6x120, 67mm Centerbore, Method Bronze</v>
      </c>
      <c r="BY1011" s="83" t="s">
        <v>4044</v>
      </c>
      <c r="BZ1011" s="83" t="s">
        <v>4045</v>
      </c>
      <c r="CA1011" s="83" t="str">
        <f t="shared" si="171"/>
        <v>TRAIL (7XX)</v>
      </c>
    </row>
    <row r="1012" spans="1:79" s="39" customFormat="1" ht="15" customHeight="1">
      <c r="A1012" s="23">
        <f t="shared" si="170"/>
        <v>1010</v>
      </c>
      <c r="B1012" s="301" t="s">
        <v>84</v>
      </c>
      <c r="C1012" s="306" t="s">
        <v>1285</v>
      </c>
      <c r="D1012" s="298" t="s">
        <v>6172</v>
      </c>
      <c r="E1012" s="149" t="str">
        <f>CONCATENATE(LEFT(D1012,5),VLOOKUP(CONCATENATE(N1012,"x",O1012),'PART NUMBER GUIDE'!$B$9:$C$45,2,FALSE),VLOOKUP(CONCATENATE(P1012, V1012), 'PART NUMBER GUIDE'!$Q$6:$R$84, 2, FALSE),VLOOKUP(Y1012,'PART NUMBER GUIDE'!$J$8:$K$37,2, FALSE),IF(U1012="N/A",IF(ABS(S1012)&lt;10,"0"&amp;ABS(S1012),ABS(S1012)),CONCATENATE(LEFT(U1012,1),RIGHT(U1012,1))), F1012, G1012)</f>
        <v>MR70178562600</v>
      </c>
      <c r="F1012" s="93"/>
      <c r="G1012" s="93"/>
      <c r="H1012" s="310" t="s">
        <v>4934</v>
      </c>
      <c r="I1012" s="350">
        <v>44134</v>
      </c>
      <c r="J1012" s="43" t="s">
        <v>4038</v>
      </c>
      <c r="K1012" s="400">
        <v>356.5</v>
      </c>
      <c r="L1012" s="95" t="str">
        <f t="shared" si="166"/>
        <v/>
      </c>
      <c r="M1012" s="402"/>
      <c r="N1012" s="298">
        <v>17</v>
      </c>
      <c r="O1012" s="298">
        <v>8.5</v>
      </c>
      <c r="P1012" s="105" t="str">
        <f t="shared" si="168"/>
        <v>6x120</v>
      </c>
      <c r="Q1012" s="298">
        <v>6</v>
      </c>
      <c r="R1012" s="298">
        <v>120</v>
      </c>
      <c r="S1012" s="298">
        <v>0</v>
      </c>
      <c r="T1012" s="311">
        <v>4.75</v>
      </c>
      <c r="U1012" s="309" t="s">
        <v>85</v>
      </c>
      <c r="V1012" s="86">
        <v>67</v>
      </c>
      <c r="W1012" s="85">
        <v>31.16</v>
      </c>
      <c r="X1012" s="52">
        <v>2650</v>
      </c>
      <c r="Y1012" s="310" t="s">
        <v>4926</v>
      </c>
      <c r="Z1012" s="302" t="s">
        <v>4927</v>
      </c>
      <c r="AA1012" s="369" t="str">
        <f t="shared" si="169"/>
        <v>17x8.5, 6x120, 0 OS</v>
      </c>
      <c r="AB1012" s="83" t="s">
        <v>4280</v>
      </c>
      <c r="AC1012" s="92">
        <f>_xlfn.IFNA(VLOOKUP(AB1012,ACCESSORIES!F:K,6,FALSE),"N/A")</f>
        <v>22</v>
      </c>
      <c r="AD1012" s="303" t="s">
        <v>85</v>
      </c>
      <c r="AE1012" s="304" t="s">
        <v>85</v>
      </c>
      <c r="AF1012" s="304" t="s">
        <v>85</v>
      </c>
      <c r="AG1012" s="304" t="s">
        <v>85</v>
      </c>
      <c r="AH1012" s="9" t="str">
        <f>_xlfn.IFNA(VLOOKUP(AG1012,ACCESSORIES!F:K,6,FALSE),"N/A")</f>
        <v>N/A</v>
      </c>
      <c r="AI1012" s="105" t="s">
        <v>265</v>
      </c>
      <c r="AJ1012" s="298" t="s">
        <v>85</v>
      </c>
      <c r="AK1012" s="301" t="s">
        <v>85</v>
      </c>
      <c r="AL1012" s="298" t="s">
        <v>85</v>
      </c>
      <c r="AM1012" s="298">
        <v>16.100000000000001</v>
      </c>
      <c r="AN1012" s="298">
        <v>158</v>
      </c>
      <c r="AO1012" s="298">
        <v>12</v>
      </c>
      <c r="AP1012" s="298">
        <v>23</v>
      </c>
      <c r="AQ1012" s="298">
        <v>42</v>
      </c>
      <c r="AR1012" s="298">
        <v>50</v>
      </c>
      <c r="AS1012" s="298">
        <v>208</v>
      </c>
      <c r="AT1012" s="298">
        <v>205</v>
      </c>
      <c r="AU1012" s="311">
        <v>80</v>
      </c>
      <c r="AV1012" s="55">
        <v>44</v>
      </c>
      <c r="AW1012" s="55">
        <v>44</v>
      </c>
      <c r="AX1012" s="312">
        <v>46</v>
      </c>
      <c r="AY1012" s="301" t="s">
        <v>85</v>
      </c>
      <c r="AZ1012" s="104" t="str">
        <f>_xlfn.IFNA(VLOOKUP(AY1012,ACCESSORIES!F:K,6,FALSE),"N/A")</f>
        <v>N/A</v>
      </c>
      <c r="BA1012" s="301" t="s">
        <v>85</v>
      </c>
      <c r="BB1012" s="104" t="str">
        <f>_xlfn.IFNA(VLOOKUP(BA1012,ACCESSORIES!F:K,6,FALSE),"N/A")</f>
        <v>N/A</v>
      </c>
      <c r="BC1012" s="79">
        <v>35.57</v>
      </c>
      <c r="BD1012" s="299">
        <v>19.7</v>
      </c>
      <c r="BE1012" s="299">
        <v>19.7</v>
      </c>
      <c r="BF1012" s="299">
        <v>11</v>
      </c>
      <c r="BG1012" s="304">
        <v>36</v>
      </c>
      <c r="BH1012" s="122" t="s">
        <v>3551</v>
      </c>
      <c r="BI1012" s="51" t="s">
        <v>4217</v>
      </c>
      <c r="BJ1012" s="83" t="s">
        <v>5302</v>
      </c>
      <c r="BK1012" s="83" t="s">
        <v>4233</v>
      </c>
      <c r="BL1012" s="83" t="s">
        <v>5814</v>
      </c>
      <c r="BM1012" s="83" t="s">
        <v>2887</v>
      </c>
      <c r="BN1012" s="83" t="s">
        <v>5815</v>
      </c>
      <c r="BO1012" s="83" t="s">
        <v>5816</v>
      </c>
      <c r="BP1012" s="100" t="s">
        <v>5802</v>
      </c>
      <c r="BQ1012" s="83" t="s">
        <v>4480</v>
      </c>
      <c r="BR1012" s="83" t="s">
        <v>4235</v>
      </c>
      <c r="BS1012" s="83"/>
      <c r="BT1012" s="417" t="s">
        <v>5216</v>
      </c>
      <c r="BU1012" s="418" t="s">
        <v>5217</v>
      </c>
      <c r="BV1012" s="417" t="s">
        <v>5218</v>
      </c>
      <c r="BW1012" s="418" t="s">
        <v>5219</v>
      </c>
      <c r="BX1012" s="96" t="str">
        <f t="shared" si="167"/>
        <v>CLOSEOUT - MR701 Bead Grip, 17x8.5, 0mm Offset, 6x120, 67mm Centerbore, Bahia Blue</v>
      </c>
      <c r="BY1012" s="83" t="s">
        <v>4044</v>
      </c>
      <c r="BZ1012" s="83" t="s">
        <v>4045</v>
      </c>
      <c r="CA1012" s="83" t="str">
        <f t="shared" si="171"/>
        <v>TRAIL (7XX)</v>
      </c>
    </row>
    <row r="1013" spans="1:79" s="39" customFormat="1" ht="15" customHeight="1">
      <c r="A1013" s="23">
        <f t="shared" si="170"/>
        <v>1011</v>
      </c>
      <c r="B1013" s="301" t="s">
        <v>84</v>
      </c>
      <c r="C1013" s="306" t="s">
        <v>1285</v>
      </c>
      <c r="D1013" s="298" t="s">
        <v>6172</v>
      </c>
      <c r="E1013" s="149" t="str">
        <f>CONCATENATE(LEFT(D1013,5),VLOOKUP(CONCATENATE(N1013,"x",O1013),'PART NUMBER GUIDE'!$B$9:$C$45,2,FALSE),VLOOKUP(CONCATENATE(P1013, V1013), 'PART NUMBER GUIDE'!$Q$6:$R$84, 2, FALSE),VLOOKUP(Y1013,'PART NUMBER GUIDE'!$J$8:$K$37,2, FALSE),IF(U1013="N/A",IF(ABS(S1013)&lt;10,"0"&amp;ABS(S1013),ABS(S1013)),CONCATENATE(LEFT(U1013,1),RIGHT(U1013,1))), F1013, G1013)</f>
        <v>MR70178516500</v>
      </c>
      <c r="F1013" s="93"/>
      <c r="G1013" s="93"/>
      <c r="H1013" s="310" t="s">
        <v>2043</v>
      </c>
      <c r="I1013" s="356">
        <v>43101</v>
      </c>
      <c r="J1013" s="305" t="s">
        <v>1265</v>
      </c>
      <c r="K1013" s="400">
        <v>356.5</v>
      </c>
      <c r="L1013" s="95">
        <f t="shared" si="166"/>
        <v>356.5</v>
      </c>
      <c r="M1013" s="402"/>
      <c r="N1013" s="298">
        <v>17</v>
      </c>
      <c r="O1013" s="298">
        <v>8.5</v>
      </c>
      <c r="P1013" s="105" t="str">
        <f t="shared" si="168"/>
        <v>6x135</v>
      </c>
      <c r="Q1013" s="298">
        <v>6</v>
      </c>
      <c r="R1013" s="298">
        <v>135</v>
      </c>
      <c r="S1013" s="298">
        <v>0</v>
      </c>
      <c r="T1013" s="311">
        <v>4.75</v>
      </c>
      <c r="U1013" s="309" t="s">
        <v>85</v>
      </c>
      <c r="V1013" s="86">
        <v>87</v>
      </c>
      <c r="W1013" s="85">
        <v>31.6</v>
      </c>
      <c r="X1013" s="52">
        <v>2650</v>
      </c>
      <c r="Y1013" s="310" t="s">
        <v>2309</v>
      </c>
      <c r="Z1013" s="307" t="s">
        <v>3002</v>
      </c>
      <c r="AA1013" s="369" t="str">
        <f t="shared" si="169"/>
        <v>17x8.5, 6x135, 0 OS</v>
      </c>
      <c r="AB1013" s="83" t="s">
        <v>4280</v>
      </c>
      <c r="AC1013" s="92">
        <f>_xlfn.IFNA(VLOOKUP(AB1013,ACCESSORIES!F:K,6,FALSE),"N/A")</f>
        <v>22</v>
      </c>
      <c r="AD1013" s="303" t="s">
        <v>85</v>
      </c>
      <c r="AE1013" s="304" t="s">
        <v>85</v>
      </c>
      <c r="AF1013" s="304" t="s">
        <v>85</v>
      </c>
      <c r="AG1013" s="304" t="s">
        <v>85</v>
      </c>
      <c r="AH1013" s="9" t="str">
        <f>_xlfn.IFNA(VLOOKUP(AG1013,ACCESSORIES!F:K,6,FALSE),"N/A")</f>
        <v>N/A</v>
      </c>
      <c r="AI1013" s="105" t="s">
        <v>265</v>
      </c>
      <c r="AJ1013" s="298" t="s">
        <v>85</v>
      </c>
      <c r="AK1013" s="301" t="s">
        <v>85</v>
      </c>
      <c r="AL1013" s="298" t="s">
        <v>85</v>
      </c>
      <c r="AM1013" s="298">
        <v>16.100000000000001</v>
      </c>
      <c r="AN1013" s="298">
        <v>173</v>
      </c>
      <c r="AO1013" s="298">
        <v>3</v>
      </c>
      <c r="AP1013" s="298">
        <v>16</v>
      </c>
      <c r="AQ1013" s="298">
        <v>43</v>
      </c>
      <c r="AR1013" s="298">
        <v>50</v>
      </c>
      <c r="AS1013" s="298">
        <v>208</v>
      </c>
      <c r="AT1013" s="298">
        <v>205</v>
      </c>
      <c r="AU1013" s="311">
        <v>87</v>
      </c>
      <c r="AV1013" s="55">
        <v>44</v>
      </c>
      <c r="AW1013" s="55">
        <v>44</v>
      </c>
      <c r="AX1013" s="312">
        <v>46</v>
      </c>
      <c r="AY1013" s="301" t="s">
        <v>85</v>
      </c>
      <c r="AZ1013" s="104" t="str">
        <f>_xlfn.IFNA(VLOOKUP(AY1013,ACCESSORIES!F:K,6,FALSE),"N/A")</f>
        <v>N/A</v>
      </c>
      <c r="BA1013" s="301" t="s">
        <v>85</v>
      </c>
      <c r="BB1013" s="104" t="str">
        <f>_xlfn.IFNA(VLOOKUP(BA1013,ACCESSORIES!F:K,6,FALSE),"N/A")</f>
        <v>N/A</v>
      </c>
      <c r="BC1013" s="79">
        <v>36.67</v>
      </c>
      <c r="BD1013" s="299">
        <v>19.7</v>
      </c>
      <c r="BE1013" s="299">
        <v>19.7</v>
      </c>
      <c r="BF1013" s="299">
        <v>11</v>
      </c>
      <c r="BG1013" s="304">
        <v>36</v>
      </c>
      <c r="BH1013" s="122" t="s">
        <v>3551</v>
      </c>
      <c r="BI1013" s="51" t="s">
        <v>4217</v>
      </c>
      <c r="BJ1013" s="83" t="s">
        <v>5302</v>
      </c>
      <c r="BK1013" s="83" t="s">
        <v>4233</v>
      </c>
      <c r="BL1013" s="83" t="s">
        <v>5814</v>
      </c>
      <c r="BM1013" s="83" t="s">
        <v>2887</v>
      </c>
      <c r="BN1013" s="83" t="s">
        <v>5815</v>
      </c>
      <c r="BO1013" s="83" t="s">
        <v>5816</v>
      </c>
      <c r="BP1013" s="100" t="s">
        <v>5802</v>
      </c>
      <c r="BQ1013" s="83" t="s">
        <v>4480</v>
      </c>
      <c r="BR1013" s="83" t="s">
        <v>4235</v>
      </c>
      <c r="BS1013" s="83"/>
      <c r="BT1013" s="351" t="s">
        <v>4513</v>
      </c>
      <c r="BU1013" s="363" t="s">
        <v>4512</v>
      </c>
      <c r="BV1013" s="351" t="s">
        <v>4514</v>
      </c>
      <c r="BW1013" s="363" t="s">
        <v>4515</v>
      </c>
      <c r="BX1013" s="96" t="str">
        <f t="shared" si="167"/>
        <v>MR701 Bead Grip, 17x8.5, 0mm Offset, 6x135, 87mm Centerbore, Matte Black</v>
      </c>
      <c r="BY1013" s="83" t="s">
        <v>4044</v>
      </c>
      <c r="BZ1013" s="83" t="s">
        <v>4045</v>
      </c>
      <c r="CA1013" s="83" t="str">
        <f t="shared" si="171"/>
        <v>TRAIL (7XX)</v>
      </c>
    </row>
    <row r="1014" spans="1:79" s="39" customFormat="1" ht="15" customHeight="1">
      <c r="A1014" s="23">
        <f t="shared" si="170"/>
        <v>1012</v>
      </c>
      <c r="B1014" s="301" t="s">
        <v>84</v>
      </c>
      <c r="C1014" s="306" t="s">
        <v>1285</v>
      </c>
      <c r="D1014" s="298" t="s">
        <v>6172</v>
      </c>
      <c r="E1014" s="149" t="str">
        <f>CONCATENATE(LEFT(D1014,5),VLOOKUP(CONCATENATE(N1014,"x",O1014),'PART NUMBER GUIDE'!$B$9:$C$45,2,FALSE),VLOOKUP(CONCATENATE(P1014, V1014), 'PART NUMBER GUIDE'!$Q$6:$R$84, 2, FALSE),VLOOKUP(Y1014,'PART NUMBER GUIDE'!$J$8:$K$37,2, FALSE),IF(U1014="N/A",IF(ABS(S1014)&lt;10,"0"&amp;ABS(S1014),ABS(S1014)),CONCATENATE(LEFT(U1014,1),RIGHT(U1014,1))), F1014, G1014)</f>
        <v>MR70178516900</v>
      </c>
      <c r="F1014" s="93"/>
      <c r="G1014" s="93"/>
      <c r="H1014" s="310" t="s">
        <v>2044</v>
      </c>
      <c r="I1014" s="356">
        <v>43101</v>
      </c>
      <c r="J1014" s="305" t="s">
        <v>1265</v>
      </c>
      <c r="K1014" s="400">
        <v>356.5</v>
      </c>
      <c r="L1014" s="95">
        <f t="shared" si="166"/>
        <v>356.5</v>
      </c>
      <c r="M1014" s="402"/>
      <c r="N1014" s="298">
        <v>17</v>
      </c>
      <c r="O1014" s="298">
        <v>8.5</v>
      </c>
      <c r="P1014" s="105" t="str">
        <f t="shared" si="168"/>
        <v>6x135</v>
      </c>
      <c r="Q1014" s="298">
        <v>6</v>
      </c>
      <c r="R1014" s="298">
        <v>135</v>
      </c>
      <c r="S1014" s="298">
        <v>0</v>
      </c>
      <c r="T1014" s="311">
        <v>4.75</v>
      </c>
      <c r="U1014" s="309" t="s">
        <v>85</v>
      </c>
      <c r="V1014" s="86">
        <v>87</v>
      </c>
      <c r="W1014" s="85">
        <v>30.4</v>
      </c>
      <c r="X1014" s="52">
        <v>2650</v>
      </c>
      <c r="Y1014" s="310" t="s">
        <v>2312</v>
      </c>
      <c r="Z1014" s="302" t="s">
        <v>3003</v>
      </c>
      <c r="AA1014" s="369" t="str">
        <f t="shared" si="169"/>
        <v>17x8.5, 6x135, 0 OS</v>
      </c>
      <c r="AB1014" s="83" t="s">
        <v>4280</v>
      </c>
      <c r="AC1014" s="92">
        <f>_xlfn.IFNA(VLOOKUP(AB1014,ACCESSORIES!F:K,6,FALSE),"N/A")</f>
        <v>22</v>
      </c>
      <c r="AD1014" s="303" t="s">
        <v>85</v>
      </c>
      <c r="AE1014" s="304" t="s">
        <v>85</v>
      </c>
      <c r="AF1014" s="304" t="s">
        <v>85</v>
      </c>
      <c r="AG1014" s="304" t="s">
        <v>85</v>
      </c>
      <c r="AH1014" s="9" t="str">
        <f>_xlfn.IFNA(VLOOKUP(AG1014,ACCESSORIES!F:K,6,FALSE),"N/A")</f>
        <v>N/A</v>
      </c>
      <c r="AI1014" s="105" t="s">
        <v>265</v>
      </c>
      <c r="AJ1014" s="298" t="s">
        <v>85</v>
      </c>
      <c r="AK1014" s="301" t="s">
        <v>85</v>
      </c>
      <c r="AL1014" s="298" t="s">
        <v>85</v>
      </c>
      <c r="AM1014" s="298">
        <v>16.100000000000001</v>
      </c>
      <c r="AN1014" s="298">
        <v>173</v>
      </c>
      <c r="AO1014" s="298">
        <v>3</v>
      </c>
      <c r="AP1014" s="298">
        <v>16</v>
      </c>
      <c r="AQ1014" s="298">
        <v>43</v>
      </c>
      <c r="AR1014" s="298">
        <v>50</v>
      </c>
      <c r="AS1014" s="298">
        <v>208</v>
      </c>
      <c r="AT1014" s="298">
        <v>205</v>
      </c>
      <c r="AU1014" s="311">
        <v>87</v>
      </c>
      <c r="AV1014" s="55">
        <v>44</v>
      </c>
      <c r="AW1014" s="55">
        <v>44</v>
      </c>
      <c r="AX1014" s="312">
        <v>46</v>
      </c>
      <c r="AY1014" s="301" t="s">
        <v>85</v>
      </c>
      <c r="AZ1014" s="104" t="str">
        <f>_xlfn.IFNA(VLOOKUP(AY1014,ACCESSORIES!F:K,6,FALSE),"N/A")</f>
        <v>N/A</v>
      </c>
      <c r="BA1014" s="301" t="s">
        <v>85</v>
      </c>
      <c r="BB1014" s="104" t="str">
        <f>_xlfn.IFNA(VLOOKUP(BA1014,ACCESSORIES!F:K,6,FALSE),"N/A")</f>
        <v>N/A</v>
      </c>
      <c r="BC1014" s="79">
        <v>35.79</v>
      </c>
      <c r="BD1014" s="299">
        <v>19.7</v>
      </c>
      <c r="BE1014" s="299">
        <v>19.7</v>
      </c>
      <c r="BF1014" s="299">
        <v>11</v>
      </c>
      <c r="BG1014" s="304">
        <v>36</v>
      </c>
      <c r="BH1014" s="122" t="s">
        <v>3551</v>
      </c>
      <c r="BI1014" s="51" t="s">
        <v>4217</v>
      </c>
      <c r="BJ1014" s="83" t="s">
        <v>5302</v>
      </c>
      <c r="BK1014" s="83" t="s">
        <v>4233</v>
      </c>
      <c r="BL1014" s="83" t="s">
        <v>5814</v>
      </c>
      <c r="BM1014" s="83" t="s">
        <v>2887</v>
      </c>
      <c r="BN1014" s="83" t="s">
        <v>5815</v>
      </c>
      <c r="BO1014" s="83" t="s">
        <v>5816</v>
      </c>
      <c r="BP1014" s="100" t="s">
        <v>5802</v>
      </c>
      <c r="BQ1014" s="83" t="s">
        <v>4480</v>
      </c>
      <c r="BR1014" s="83" t="s">
        <v>4235</v>
      </c>
      <c r="BS1014" s="83"/>
      <c r="BT1014" s="417" t="s">
        <v>4363</v>
      </c>
      <c r="BU1014" s="418" t="s">
        <v>4362</v>
      </c>
      <c r="BV1014" s="417" t="s">
        <v>4361</v>
      </c>
      <c r="BW1014" s="418" t="s">
        <v>4360</v>
      </c>
      <c r="BX1014" s="96" t="str">
        <f t="shared" si="167"/>
        <v>MR701 Bead Grip, 17x8.5, 0mm Offset, 6x135, 87mm Centerbore, Method Bronze</v>
      </c>
      <c r="BY1014" s="83" t="s">
        <v>4044</v>
      </c>
      <c r="BZ1014" s="83" t="s">
        <v>4045</v>
      </c>
      <c r="CA1014" s="83" t="str">
        <f t="shared" si="171"/>
        <v>TRAIL (7XX)</v>
      </c>
    </row>
    <row r="1015" spans="1:79" s="39" customFormat="1" ht="15" customHeight="1">
      <c r="A1015" s="23">
        <f t="shared" si="170"/>
        <v>1013</v>
      </c>
      <c r="B1015" s="301" t="s">
        <v>84</v>
      </c>
      <c r="C1015" s="306" t="s">
        <v>1285</v>
      </c>
      <c r="D1015" s="298" t="s">
        <v>6172</v>
      </c>
      <c r="E1015" s="149" t="str">
        <f>CONCATENATE(LEFT(D1015,5),VLOOKUP(CONCATENATE(N1015,"x",O1015),'PART NUMBER GUIDE'!$B$9:$C$45,2,FALSE),VLOOKUP(CONCATENATE(P1015, V1015), 'PART NUMBER GUIDE'!$Q$6:$R$84, 2, FALSE),VLOOKUP(Y1015,'PART NUMBER GUIDE'!$J$8:$K$37,2, FALSE),IF(U1015="N/A",IF(ABS(S1015)&lt;10,"0"&amp;ABS(S1015),ABS(S1015)),CONCATENATE(LEFT(U1015,1),RIGHT(U1015,1))), F1015, G1015)</f>
        <v>MR70178516600</v>
      </c>
      <c r="F1015" s="93"/>
      <c r="G1015" s="93"/>
      <c r="H1015" s="310" t="s">
        <v>4935</v>
      </c>
      <c r="I1015" s="350">
        <v>44134</v>
      </c>
      <c r="J1015" s="87" t="s">
        <v>1265</v>
      </c>
      <c r="K1015" s="400">
        <v>356.5</v>
      </c>
      <c r="L1015" s="95">
        <f t="shared" si="166"/>
        <v>356.5</v>
      </c>
      <c r="M1015" s="402"/>
      <c r="N1015" s="298">
        <v>17</v>
      </c>
      <c r="O1015" s="298">
        <v>8.5</v>
      </c>
      <c r="P1015" s="105" t="str">
        <f t="shared" si="168"/>
        <v>6x135</v>
      </c>
      <c r="Q1015" s="298">
        <v>6</v>
      </c>
      <c r="R1015" s="298">
        <v>135</v>
      </c>
      <c r="S1015" s="298">
        <v>0</v>
      </c>
      <c r="T1015" s="311">
        <v>4.75</v>
      </c>
      <c r="U1015" s="309" t="s">
        <v>85</v>
      </c>
      <c r="V1015" s="86">
        <v>87</v>
      </c>
      <c r="W1015" s="85">
        <v>32.700000000000003</v>
      </c>
      <c r="X1015" s="52">
        <v>2650</v>
      </c>
      <c r="Y1015" s="310" t="s">
        <v>4926</v>
      </c>
      <c r="Z1015" s="302" t="s">
        <v>4927</v>
      </c>
      <c r="AA1015" s="369" t="str">
        <f t="shared" si="169"/>
        <v>17x8.5, 6x135, 0 OS</v>
      </c>
      <c r="AB1015" s="83" t="s">
        <v>4280</v>
      </c>
      <c r="AC1015" s="92">
        <f>_xlfn.IFNA(VLOOKUP(AB1015,ACCESSORIES!F:K,6,FALSE),"N/A")</f>
        <v>22</v>
      </c>
      <c r="AD1015" s="303" t="s">
        <v>85</v>
      </c>
      <c r="AE1015" s="304" t="s">
        <v>85</v>
      </c>
      <c r="AF1015" s="304" t="s">
        <v>85</v>
      </c>
      <c r="AG1015" s="304" t="s">
        <v>85</v>
      </c>
      <c r="AH1015" s="9" t="str">
        <f>_xlfn.IFNA(VLOOKUP(AG1015,ACCESSORIES!F:K,6,FALSE),"N/A")</f>
        <v>N/A</v>
      </c>
      <c r="AI1015" s="105" t="s">
        <v>265</v>
      </c>
      <c r="AJ1015" s="298" t="s">
        <v>85</v>
      </c>
      <c r="AK1015" s="301" t="s">
        <v>85</v>
      </c>
      <c r="AL1015" s="298" t="s">
        <v>85</v>
      </c>
      <c r="AM1015" s="298">
        <v>16.100000000000001</v>
      </c>
      <c r="AN1015" s="298">
        <v>173</v>
      </c>
      <c r="AO1015" s="298">
        <v>3</v>
      </c>
      <c r="AP1015" s="298">
        <v>16</v>
      </c>
      <c r="AQ1015" s="298">
        <v>43</v>
      </c>
      <c r="AR1015" s="298">
        <v>50</v>
      </c>
      <c r="AS1015" s="298">
        <v>208</v>
      </c>
      <c r="AT1015" s="298">
        <v>205</v>
      </c>
      <c r="AU1015" s="311">
        <v>87</v>
      </c>
      <c r="AV1015" s="55">
        <v>44</v>
      </c>
      <c r="AW1015" s="55">
        <v>44</v>
      </c>
      <c r="AX1015" s="312">
        <v>46</v>
      </c>
      <c r="AY1015" s="301" t="s">
        <v>85</v>
      </c>
      <c r="AZ1015" s="104" t="str">
        <f>_xlfn.IFNA(VLOOKUP(AY1015,ACCESSORIES!F:K,6,FALSE),"N/A")</f>
        <v>N/A</v>
      </c>
      <c r="BA1015" s="301" t="s">
        <v>85</v>
      </c>
      <c r="BB1015" s="104" t="str">
        <f>_xlfn.IFNA(VLOOKUP(BA1015,ACCESSORIES!F:K,6,FALSE),"N/A")</f>
        <v>N/A</v>
      </c>
      <c r="BC1015" s="79">
        <v>36.19</v>
      </c>
      <c r="BD1015" s="299">
        <v>19.7</v>
      </c>
      <c r="BE1015" s="299">
        <v>19.7</v>
      </c>
      <c r="BF1015" s="299">
        <v>11</v>
      </c>
      <c r="BG1015" s="304">
        <v>36</v>
      </c>
      <c r="BH1015" s="122" t="s">
        <v>3551</v>
      </c>
      <c r="BI1015" s="51" t="s">
        <v>4217</v>
      </c>
      <c r="BJ1015" s="83" t="s">
        <v>5302</v>
      </c>
      <c r="BK1015" s="83" t="s">
        <v>4233</v>
      </c>
      <c r="BL1015" s="83" t="s">
        <v>5814</v>
      </c>
      <c r="BM1015" s="83" t="s">
        <v>2887</v>
      </c>
      <c r="BN1015" s="83" t="s">
        <v>5815</v>
      </c>
      <c r="BO1015" s="83" t="s">
        <v>5816</v>
      </c>
      <c r="BP1015" s="100" t="s">
        <v>5802</v>
      </c>
      <c r="BQ1015" s="83" t="s">
        <v>4480</v>
      </c>
      <c r="BR1015" s="83" t="s">
        <v>4235</v>
      </c>
      <c r="BS1015" s="83"/>
      <c r="BT1015" s="417" t="s">
        <v>5216</v>
      </c>
      <c r="BU1015" s="418" t="s">
        <v>5217</v>
      </c>
      <c r="BV1015" s="417" t="s">
        <v>5218</v>
      </c>
      <c r="BW1015" s="418" t="s">
        <v>5219</v>
      </c>
      <c r="BX1015" s="96" t="str">
        <f t="shared" si="167"/>
        <v>MR701 Bead Grip, 17x8.5, 0mm Offset, 6x135, 87mm Centerbore, Bahia Blue</v>
      </c>
      <c r="BY1015" s="83" t="s">
        <v>4044</v>
      </c>
      <c r="BZ1015" s="83" t="s">
        <v>4045</v>
      </c>
      <c r="CA1015" s="83" t="str">
        <f t="shared" si="171"/>
        <v>TRAIL (7XX)</v>
      </c>
    </row>
    <row r="1016" spans="1:79" s="39" customFormat="1" ht="15" customHeight="1">
      <c r="A1016" s="23">
        <f t="shared" si="170"/>
        <v>1014</v>
      </c>
      <c r="B1016" s="301" t="s">
        <v>84</v>
      </c>
      <c r="C1016" s="306" t="s">
        <v>1285</v>
      </c>
      <c r="D1016" s="298" t="s">
        <v>6172</v>
      </c>
      <c r="E1016" s="149" t="str">
        <f>CONCATENATE(LEFT(D1016,5),VLOOKUP(CONCATENATE(N1016,"x",O1016),'PART NUMBER GUIDE'!$B$9:$C$45,2,FALSE),VLOOKUP(CONCATENATE(P1016, V1016), 'PART NUMBER GUIDE'!$Q$6:$R$84, 2, FALSE),VLOOKUP(Y1016,'PART NUMBER GUIDE'!$J$8:$K$37,2, FALSE),IF(U1016="N/A",IF(ABS(S1016)&lt;10,"0"&amp;ABS(S1016),ABS(S1016)),CONCATENATE(LEFT(U1016,1),RIGHT(U1016,1))), F1016, G1016)</f>
        <v>MR70178560500</v>
      </c>
      <c r="F1016" s="93"/>
      <c r="G1016" s="93"/>
      <c r="H1016" s="310" t="s">
        <v>2045</v>
      </c>
      <c r="I1016" s="356">
        <v>43101</v>
      </c>
      <c r="J1016" s="305" t="s">
        <v>1265</v>
      </c>
      <c r="K1016" s="400">
        <v>356.5</v>
      </c>
      <c r="L1016" s="95">
        <f t="shared" si="166"/>
        <v>356.5</v>
      </c>
      <c r="M1016" s="402"/>
      <c r="N1016" s="298">
        <v>17</v>
      </c>
      <c r="O1016" s="298">
        <v>8.5</v>
      </c>
      <c r="P1016" s="105" t="str">
        <f t="shared" si="168"/>
        <v>6x5.5</v>
      </c>
      <c r="Q1016" s="298">
        <v>6</v>
      </c>
      <c r="R1016" s="298">
        <v>5.5</v>
      </c>
      <c r="S1016" s="298">
        <v>0</v>
      </c>
      <c r="T1016" s="311">
        <v>4.75</v>
      </c>
      <c r="U1016" s="309" t="s">
        <v>85</v>
      </c>
      <c r="V1016" s="86">
        <v>106.25</v>
      </c>
      <c r="W1016" s="85">
        <v>31.69</v>
      </c>
      <c r="X1016" s="52">
        <v>2650</v>
      </c>
      <c r="Y1016" s="310" t="s">
        <v>2309</v>
      </c>
      <c r="Z1016" s="307" t="s">
        <v>3002</v>
      </c>
      <c r="AA1016" s="369" t="str">
        <f t="shared" si="169"/>
        <v>17x8.5, 6x5.5, 0 OS</v>
      </c>
      <c r="AB1016" s="83" t="s">
        <v>4281</v>
      </c>
      <c r="AC1016" s="92">
        <f>_xlfn.IFNA(VLOOKUP(AB1016,ACCESSORIES!F:K,6,FALSE),"N/A")</f>
        <v>22</v>
      </c>
      <c r="AD1016" s="303" t="s">
        <v>85</v>
      </c>
      <c r="AE1016" s="304" t="s">
        <v>85</v>
      </c>
      <c r="AF1016" s="304" t="s">
        <v>85</v>
      </c>
      <c r="AG1016" s="304" t="s">
        <v>85</v>
      </c>
      <c r="AH1016" s="9" t="str">
        <f>_xlfn.IFNA(VLOOKUP(AG1016,ACCESSORIES!F:K,6,FALSE),"N/A")</f>
        <v>N/A</v>
      </c>
      <c r="AI1016" s="105" t="s">
        <v>265</v>
      </c>
      <c r="AJ1016" s="298" t="s">
        <v>1712</v>
      </c>
      <c r="AK1016" s="313">
        <f>VLOOKUP(AJ1016,ACCESSORIES!F:K,6,FALSE)</f>
        <v>2.75</v>
      </c>
      <c r="AL1016" s="298">
        <v>78.3</v>
      </c>
      <c r="AM1016" s="298">
        <v>16.100000000000001</v>
      </c>
      <c r="AN1016" s="298">
        <v>175</v>
      </c>
      <c r="AO1016" s="298">
        <v>3</v>
      </c>
      <c r="AP1016" s="298">
        <v>16</v>
      </c>
      <c r="AQ1016" s="298">
        <v>44</v>
      </c>
      <c r="AR1016" s="298">
        <v>50</v>
      </c>
      <c r="AS1016" s="298">
        <v>208</v>
      </c>
      <c r="AT1016" s="298">
        <v>205</v>
      </c>
      <c r="AU1016" s="311">
        <v>106.25</v>
      </c>
      <c r="AV1016" s="55">
        <v>44</v>
      </c>
      <c r="AW1016" s="55">
        <v>44</v>
      </c>
      <c r="AX1016" s="312">
        <v>46</v>
      </c>
      <c r="AY1016" s="301" t="s">
        <v>85</v>
      </c>
      <c r="AZ1016" s="104" t="str">
        <f>_xlfn.IFNA(VLOOKUP(AY1016,ACCESSORIES!F:K,6,FALSE),"N/A")</f>
        <v>N/A</v>
      </c>
      <c r="BA1016" s="301" t="s">
        <v>85</v>
      </c>
      <c r="BB1016" s="104" t="str">
        <f>_xlfn.IFNA(VLOOKUP(BA1016,ACCESSORIES!F:K,6,FALSE),"N/A")</f>
        <v>N/A</v>
      </c>
      <c r="BC1016" s="79">
        <v>36.21</v>
      </c>
      <c r="BD1016" s="299">
        <v>19.7</v>
      </c>
      <c r="BE1016" s="299">
        <v>19.7</v>
      </c>
      <c r="BF1016" s="299">
        <v>11</v>
      </c>
      <c r="BG1016" s="304">
        <v>36</v>
      </c>
      <c r="BH1016" s="122" t="s">
        <v>3551</v>
      </c>
      <c r="BI1016" s="51" t="s">
        <v>4217</v>
      </c>
      <c r="BJ1016" s="83" t="s">
        <v>5302</v>
      </c>
      <c r="BK1016" s="83" t="s">
        <v>4233</v>
      </c>
      <c r="BL1016" s="83" t="s">
        <v>5814</v>
      </c>
      <c r="BM1016" s="83" t="s">
        <v>2887</v>
      </c>
      <c r="BN1016" s="83" t="s">
        <v>5815</v>
      </c>
      <c r="BO1016" s="83" t="s">
        <v>5816</v>
      </c>
      <c r="BP1016" s="100" t="s">
        <v>5802</v>
      </c>
      <c r="BQ1016" s="83" t="s">
        <v>4480</v>
      </c>
      <c r="BR1016" s="83" t="s">
        <v>4235</v>
      </c>
      <c r="BS1016" s="83"/>
      <c r="BT1016" s="351" t="s">
        <v>4513</v>
      </c>
      <c r="BU1016" s="363" t="s">
        <v>4512</v>
      </c>
      <c r="BV1016" s="351" t="s">
        <v>4514</v>
      </c>
      <c r="BW1016" s="363" t="s">
        <v>4515</v>
      </c>
      <c r="BX1016" s="96" t="str">
        <f t="shared" si="167"/>
        <v>MR701 Bead Grip, 17x8.5, 0mm Offset, 6x5.5, 106.25mm Centerbore, Matte Black</v>
      </c>
      <c r="BY1016" s="83" t="s">
        <v>4044</v>
      </c>
      <c r="BZ1016" s="83" t="s">
        <v>4045</v>
      </c>
      <c r="CA1016" s="83" t="str">
        <f t="shared" si="171"/>
        <v>TRAIL (7XX)</v>
      </c>
    </row>
    <row r="1017" spans="1:79" s="39" customFormat="1" ht="15" customHeight="1">
      <c r="A1017" s="23">
        <f t="shared" si="170"/>
        <v>1015</v>
      </c>
      <c r="B1017" s="301" t="s">
        <v>84</v>
      </c>
      <c r="C1017" s="306" t="s">
        <v>1285</v>
      </c>
      <c r="D1017" s="298" t="s">
        <v>6172</v>
      </c>
      <c r="E1017" s="149" t="str">
        <f>CONCATENATE(LEFT(D1017,5),VLOOKUP(CONCATENATE(N1017,"x",O1017),'PART NUMBER GUIDE'!$B$9:$C$45,2,FALSE),VLOOKUP(CONCATENATE(P1017, V1017), 'PART NUMBER GUIDE'!$Q$6:$R$84, 2, FALSE),VLOOKUP(Y1017,'PART NUMBER GUIDE'!$J$8:$K$37,2, FALSE),IF(U1017="N/A",IF(ABS(S1017)&lt;10,"0"&amp;ABS(S1017),ABS(S1017)),CONCATENATE(LEFT(U1017,1),RIGHT(U1017,1))), F1017, G1017)</f>
        <v>MR70178560900</v>
      </c>
      <c r="F1017" s="93"/>
      <c r="G1017" s="93"/>
      <c r="H1017" s="310" t="s">
        <v>2046</v>
      </c>
      <c r="I1017" s="356">
        <v>43101</v>
      </c>
      <c r="J1017" s="305" t="s">
        <v>1265</v>
      </c>
      <c r="K1017" s="400">
        <v>356.5</v>
      </c>
      <c r="L1017" s="95">
        <f t="shared" si="166"/>
        <v>356.5</v>
      </c>
      <c r="M1017" s="402"/>
      <c r="N1017" s="298">
        <v>17</v>
      </c>
      <c r="O1017" s="298">
        <v>8.5</v>
      </c>
      <c r="P1017" s="105" t="str">
        <f t="shared" si="168"/>
        <v>6x5.5</v>
      </c>
      <c r="Q1017" s="298">
        <v>6</v>
      </c>
      <c r="R1017" s="298">
        <v>5.5</v>
      </c>
      <c r="S1017" s="298">
        <v>0</v>
      </c>
      <c r="T1017" s="311">
        <v>4.75</v>
      </c>
      <c r="U1017" s="309" t="s">
        <v>85</v>
      </c>
      <c r="V1017" s="86">
        <v>106.25</v>
      </c>
      <c r="W1017" s="85">
        <v>31.42</v>
      </c>
      <c r="X1017" s="52">
        <v>2650</v>
      </c>
      <c r="Y1017" s="310" t="s">
        <v>2312</v>
      </c>
      <c r="Z1017" s="302" t="s">
        <v>3003</v>
      </c>
      <c r="AA1017" s="369" t="str">
        <f t="shared" si="169"/>
        <v>17x8.5, 6x5.5, 0 OS</v>
      </c>
      <c r="AB1017" s="83" t="s">
        <v>4281</v>
      </c>
      <c r="AC1017" s="92">
        <f>_xlfn.IFNA(VLOOKUP(AB1017,ACCESSORIES!F:K,6,FALSE),"N/A")</f>
        <v>22</v>
      </c>
      <c r="AD1017" s="303" t="s">
        <v>85</v>
      </c>
      <c r="AE1017" s="304" t="s">
        <v>85</v>
      </c>
      <c r="AF1017" s="304" t="s">
        <v>85</v>
      </c>
      <c r="AG1017" s="304" t="s">
        <v>85</v>
      </c>
      <c r="AH1017" s="9" t="str">
        <f>_xlfn.IFNA(VLOOKUP(AG1017,ACCESSORIES!F:K,6,FALSE),"N/A")</f>
        <v>N/A</v>
      </c>
      <c r="AI1017" s="105" t="s">
        <v>265</v>
      </c>
      <c r="AJ1017" s="298" t="s">
        <v>1712</v>
      </c>
      <c r="AK1017" s="313">
        <f>VLOOKUP(AJ1017,ACCESSORIES!F:K,6,FALSE)</f>
        <v>2.75</v>
      </c>
      <c r="AL1017" s="298">
        <v>78.3</v>
      </c>
      <c r="AM1017" s="298">
        <v>16.100000000000001</v>
      </c>
      <c r="AN1017" s="298">
        <v>175</v>
      </c>
      <c r="AO1017" s="298">
        <v>3</v>
      </c>
      <c r="AP1017" s="298">
        <v>16</v>
      </c>
      <c r="AQ1017" s="298">
        <v>44</v>
      </c>
      <c r="AR1017" s="298">
        <v>50</v>
      </c>
      <c r="AS1017" s="298">
        <v>208</v>
      </c>
      <c r="AT1017" s="298">
        <v>205</v>
      </c>
      <c r="AU1017" s="311">
        <v>106.25</v>
      </c>
      <c r="AV1017" s="55">
        <v>44</v>
      </c>
      <c r="AW1017" s="55">
        <v>44</v>
      </c>
      <c r="AX1017" s="312">
        <v>46</v>
      </c>
      <c r="AY1017" s="301" t="s">
        <v>85</v>
      </c>
      <c r="AZ1017" s="104" t="str">
        <f>_xlfn.IFNA(VLOOKUP(AY1017,ACCESSORIES!F:K,6,FALSE),"N/A")</f>
        <v>N/A</v>
      </c>
      <c r="BA1017" s="301" t="s">
        <v>85</v>
      </c>
      <c r="BB1017" s="104" t="str">
        <f>_xlfn.IFNA(VLOOKUP(BA1017,ACCESSORIES!F:K,6,FALSE),"N/A")</f>
        <v>N/A</v>
      </c>
      <c r="BC1017" s="79">
        <v>35.94</v>
      </c>
      <c r="BD1017" s="299">
        <v>19.7</v>
      </c>
      <c r="BE1017" s="299">
        <v>19.7</v>
      </c>
      <c r="BF1017" s="299">
        <v>11</v>
      </c>
      <c r="BG1017" s="304">
        <v>36</v>
      </c>
      <c r="BH1017" s="122" t="s">
        <v>3551</v>
      </c>
      <c r="BI1017" s="51" t="s">
        <v>4217</v>
      </c>
      <c r="BJ1017" s="83" t="s">
        <v>5302</v>
      </c>
      <c r="BK1017" s="83" t="s">
        <v>4233</v>
      </c>
      <c r="BL1017" s="83" t="s">
        <v>5814</v>
      </c>
      <c r="BM1017" s="83" t="s">
        <v>2887</v>
      </c>
      <c r="BN1017" s="83" t="s">
        <v>5815</v>
      </c>
      <c r="BO1017" s="83" t="s">
        <v>5816</v>
      </c>
      <c r="BP1017" s="100" t="s">
        <v>5802</v>
      </c>
      <c r="BQ1017" s="83" t="s">
        <v>4480</v>
      </c>
      <c r="BR1017" s="83" t="s">
        <v>4235</v>
      </c>
      <c r="BS1017" s="83"/>
      <c r="BT1017" s="417" t="s">
        <v>4363</v>
      </c>
      <c r="BU1017" s="418" t="s">
        <v>4362</v>
      </c>
      <c r="BV1017" s="417" t="s">
        <v>4361</v>
      </c>
      <c r="BW1017" s="418" t="s">
        <v>4360</v>
      </c>
      <c r="BX1017" s="96" t="str">
        <f t="shared" ref="BX1017:BX1068" si="172">CONCATENATE(IF(J1017="Closeout","CLOSEOUT - ",""),D1017,", ",N1017,"x",O1017,", ",IF(U1017="N/A","",CONCATENATE(U1017,"/")),IF(S1017&gt;0,CONCATENATE("+",S1017),S1017),"mm Offset, ",P1017,", ",V1017,"mm Centerbore, ",PROPER(Y1017),IF(G1017="R",", Race Drilled",""),"",IF(BA1017="N/A","",CONCATENATE(", w/ ",BA1017)))</f>
        <v>MR701 Bead Grip, 17x8.5, 0mm Offset, 6x5.5, 106.25mm Centerbore, Method Bronze</v>
      </c>
      <c r="BY1017" s="83" t="s">
        <v>4044</v>
      </c>
      <c r="BZ1017" s="83" t="s">
        <v>4045</v>
      </c>
      <c r="CA1017" s="83" t="str">
        <f t="shared" si="171"/>
        <v>TRAIL (7XX)</v>
      </c>
    </row>
    <row r="1018" spans="1:79" s="39" customFormat="1" ht="15" customHeight="1">
      <c r="A1018" s="23">
        <f t="shared" si="170"/>
        <v>1016</v>
      </c>
      <c r="B1018" s="301" t="s">
        <v>84</v>
      </c>
      <c r="C1018" s="306" t="s">
        <v>1285</v>
      </c>
      <c r="D1018" s="298" t="s">
        <v>6172</v>
      </c>
      <c r="E1018" s="149" t="str">
        <f>CONCATENATE(LEFT(D1018,5),VLOOKUP(CONCATENATE(N1018,"x",O1018),'PART NUMBER GUIDE'!$B$9:$C$45,2,FALSE),VLOOKUP(CONCATENATE(P1018, V1018), 'PART NUMBER GUIDE'!$Q$6:$R$84, 2, FALSE),VLOOKUP(Y1018,'PART NUMBER GUIDE'!$J$8:$K$37,2, FALSE),IF(U1018="N/A",IF(ABS(S1018)&lt;10,"0"&amp;ABS(S1018),ABS(S1018)),CONCATENATE(LEFT(U1018,1),RIGHT(U1018,1))), F1018, G1018)</f>
        <v>MR70178560600</v>
      </c>
      <c r="F1018" s="93"/>
      <c r="G1018" s="93"/>
      <c r="H1018" s="310" t="s">
        <v>4936</v>
      </c>
      <c r="I1018" s="350">
        <v>44134</v>
      </c>
      <c r="J1018" s="87" t="s">
        <v>1265</v>
      </c>
      <c r="K1018" s="400">
        <v>356.5</v>
      </c>
      <c r="L1018" s="95">
        <f t="shared" si="166"/>
        <v>356.5</v>
      </c>
      <c r="M1018" s="402"/>
      <c r="N1018" s="298">
        <v>17</v>
      </c>
      <c r="O1018" s="298">
        <v>8.5</v>
      </c>
      <c r="P1018" s="105" t="str">
        <f t="shared" si="168"/>
        <v>6x5.5</v>
      </c>
      <c r="Q1018" s="298">
        <v>6</v>
      </c>
      <c r="R1018" s="298">
        <v>5.5</v>
      </c>
      <c r="S1018" s="298">
        <v>0</v>
      </c>
      <c r="T1018" s="311">
        <v>4.75</v>
      </c>
      <c r="U1018" s="309" t="s">
        <v>85</v>
      </c>
      <c r="V1018" s="86">
        <v>106.25</v>
      </c>
      <c r="W1018" s="85">
        <v>30.4</v>
      </c>
      <c r="X1018" s="52">
        <v>2650</v>
      </c>
      <c r="Y1018" s="310" t="s">
        <v>4926</v>
      </c>
      <c r="Z1018" s="302" t="s">
        <v>4927</v>
      </c>
      <c r="AA1018" s="369" t="str">
        <f t="shared" si="169"/>
        <v>17x8.5, 6x5.5, 0 OS</v>
      </c>
      <c r="AB1018" s="83" t="s">
        <v>4281</v>
      </c>
      <c r="AC1018" s="92">
        <f>_xlfn.IFNA(VLOOKUP(AB1018,ACCESSORIES!F:K,6,FALSE),"N/A")</f>
        <v>22</v>
      </c>
      <c r="AD1018" s="303" t="s">
        <v>85</v>
      </c>
      <c r="AE1018" s="304" t="s">
        <v>85</v>
      </c>
      <c r="AF1018" s="304" t="s">
        <v>85</v>
      </c>
      <c r="AG1018" s="304" t="s">
        <v>85</v>
      </c>
      <c r="AH1018" s="9" t="str">
        <f>_xlfn.IFNA(VLOOKUP(AG1018,ACCESSORIES!F:K,6,FALSE),"N/A")</f>
        <v>N/A</v>
      </c>
      <c r="AI1018" s="105" t="s">
        <v>265</v>
      </c>
      <c r="AJ1018" s="298" t="s">
        <v>1712</v>
      </c>
      <c r="AK1018" s="313">
        <f>VLOOKUP(AJ1018,ACCESSORIES!F:K,6,FALSE)</f>
        <v>2.75</v>
      </c>
      <c r="AL1018" s="298">
        <v>78.3</v>
      </c>
      <c r="AM1018" s="298">
        <v>16.100000000000001</v>
      </c>
      <c r="AN1018" s="298">
        <v>175</v>
      </c>
      <c r="AO1018" s="298">
        <v>3</v>
      </c>
      <c r="AP1018" s="298">
        <v>16</v>
      </c>
      <c r="AQ1018" s="298">
        <v>44</v>
      </c>
      <c r="AR1018" s="298">
        <v>50</v>
      </c>
      <c r="AS1018" s="298">
        <v>208</v>
      </c>
      <c r="AT1018" s="298">
        <v>205</v>
      </c>
      <c r="AU1018" s="311">
        <v>106.25</v>
      </c>
      <c r="AV1018" s="55">
        <v>44</v>
      </c>
      <c r="AW1018" s="55">
        <v>44</v>
      </c>
      <c r="AX1018" s="312">
        <v>46</v>
      </c>
      <c r="AY1018" s="301" t="s">
        <v>85</v>
      </c>
      <c r="AZ1018" s="104" t="str">
        <f>_xlfn.IFNA(VLOOKUP(AY1018,ACCESSORIES!F:K,6,FALSE),"N/A")</f>
        <v>N/A</v>
      </c>
      <c r="BA1018" s="301" t="s">
        <v>85</v>
      </c>
      <c r="BB1018" s="104" t="str">
        <f>_xlfn.IFNA(VLOOKUP(BA1018,ACCESSORIES!F:K,6,FALSE),"N/A")</f>
        <v>N/A</v>
      </c>
      <c r="BC1018" s="79">
        <v>34.799999999999997</v>
      </c>
      <c r="BD1018" s="299">
        <v>19.7</v>
      </c>
      <c r="BE1018" s="299">
        <v>19.7</v>
      </c>
      <c r="BF1018" s="299">
        <v>11</v>
      </c>
      <c r="BG1018" s="304">
        <v>36</v>
      </c>
      <c r="BH1018" s="122" t="s">
        <v>3551</v>
      </c>
      <c r="BI1018" s="51" t="s">
        <v>4217</v>
      </c>
      <c r="BJ1018" s="83" t="s">
        <v>5302</v>
      </c>
      <c r="BK1018" s="83" t="s">
        <v>4233</v>
      </c>
      <c r="BL1018" s="83" t="s">
        <v>5814</v>
      </c>
      <c r="BM1018" s="83" t="s">
        <v>2887</v>
      </c>
      <c r="BN1018" s="83" t="s">
        <v>5815</v>
      </c>
      <c r="BO1018" s="83" t="s">
        <v>5816</v>
      </c>
      <c r="BP1018" s="100" t="s">
        <v>5802</v>
      </c>
      <c r="BQ1018" s="83" t="s">
        <v>4480</v>
      </c>
      <c r="BR1018" s="83" t="s">
        <v>4235</v>
      </c>
      <c r="BS1018" s="83"/>
      <c r="BT1018" s="417" t="s">
        <v>5216</v>
      </c>
      <c r="BU1018" s="418" t="s">
        <v>5217</v>
      </c>
      <c r="BV1018" s="417" t="s">
        <v>5218</v>
      </c>
      <c r="BW1018" s="418" t="s">
        <v>5219</v>
      </c>
      <c r="BX1018" s="96" t="str">
        <f t="shared" si="172"/>
        <v>MR701 Bead Grip, 17x8.5, 0mm Offset, 6x5.5, 106.25mm Centerbore, Bahia Blue</v>
      </c>
      <c r="BY1018" s="83" t="s">
        <v>4044</v>
      </c>
      <c r="BZ1018" s="83" t="s">
        <v>4045</v>
      </c>
      <c r="CA1018" s="83" t="str">
        <f t="shared" si="171"/>
        <v>TRAIL (7XX)</v>
      </c>
    </row>
    <row r="1019" spans="1:79" s="39" customFormat="1" ht="15" customHeight="1">
      <c r="A1019" s="23">
        <f t="shared" si="170"/>
        <v>1017</v>
      </c>
      <c r="B1019" s="3" t="s">
        <v>84</v>
      </c>
      <c r="C1019" s="105" t="s">
        <v>1285</v>
      </c>
      <c r="D1019" s="83" t="s">
        <v>6172</v>
      </c>
      <c r="E1019" s="94" t="str">
        <f>CONCATENATE(LEFT(D1019,5),VLOOKUP(CONCATENATE(N1019,"x",O1019),'PART NUMBER GUIDE'!$B$9:$C$45,2,FALSE),VLOOKUP(CONCATENATE(P1019, V1019), 'PART NUMBER GUIDE'!$Q$6:$R$84, 2, FALSE),VLOOKUP(Y1019,'PART NUMBER GUIDE'!$J$8:$K$37,2, FALSE),IF(U1019="N/A",IF(ABS(S1019)&lt;10,"0"&amp;ABS(S1019),ABS(S1019)),CONCATENATE(LEFT(U1019,1),RIGHT(U1019,1))), F1019, G1019)</f>
        <v>MR70178580500</v>
      </c>
      <c r="F1019" s="93"/>
      <c r="G1019" s="93"/>
      <c r="H1019" s="91" t="s">
        <v>2047</v>
      </c>
      <c r="I1019" s="356">
        <v>43101</v>
      </c>
      <c r="J1019" s="87" t="s">
        <v>1265</v>
      </c>
      <c r="K1019" s="400">
        <v>372.5</v>
      </c>
      <c r="L1019" s="95">
        <f t="shared" si="166"/>
        <v>372.5</v>
      </c>
      <c r="M1019" s="402"/>
      <c r="N1019" s="83">
        <v>17</v>
      </c>
      <c r="O1019" s="83">
        <v>8.5</v>
      </c>
      <c r="P1019" s="105" t="str">
        <f t="shared" si="168"/>
        <v>8x6.5</v>
      </c>
      <c r="Q1019" s="83">
        <v>8</v>
      </c>
      <c r="R1019" s="83">
        <v>6.5</v>
      </c>
      <c r="S1019" s="83">
        <v>0</v>
      </c>
      <c r="T1019" s="86">
        <v>4.75</v>
      </c>
      <c r="U1019" s="106" t="s">
        <v>85</v>
      </c>
      <c r="V1019" s="86">
        <v>130.81</v>
      </c>
      <c r="W1019" s="85">
        <v>30.5</v>
      </c>
      <c r="X1019" s="52">
        <v>3640</v>
      </c>
      <c r="Y1019" s="91" t="s">
        <v>2309</v>
      </c>
      <c r="Z1019" s="81" t="s">
        <v>3002</v>
      </c>
      <c r="AA1019" s="369" t="str">
        <f t="shared" si="169"/>
        <v>17x8.5, 8x6.5, 0 OS</v>
      </c>
      <c r="AB1019" s="83" t="s">
        <v>4284</v>
      </c>
      <c r="AC1019" s="92">
        <f>_xlfn.IFNA(VLOOKUP(AB1019,ACCESSORIES!F:K,6,FALSE),"N/A")</f>
        <v>33</v>
      </c>
      <c r="AD1019" s="89" t="s">
        <v>85</v>
      </c>
      <c r="AE1019" s="82" t="s">
        <v>85</v>
      </c>
      <c r="AF1019" s="3" t="s">
        <v>3020</v>
      </c>
      <c r="AG1019" s="82" t="s">
        <v>85</v>
      </c>
      <c r="AH1019" s="9" t="str">
        <f>_xlfn.IFNA(VLOOKUP(AG1019,ACCESSORIES!F:K,6,FALSE),"N/A")</f>
        <v>N/A</v>
      </c>
      <c r="AI1019" s="105" t="s">
        <v>265</v>
      </c>
      <c r="AJ1019" s="83" t="s">
        <v>85</v>
      </c>
      <c r="AK1019" s="3" t="s">
        <v>85</v>
      </c>
      <c r="AL1019" s="83" t="s">
        <v>85</v>
      </c>
      <c r="AM1019" s="83">
        <v>16.100000000000001</v>
      </c>
      <c r="AN1019" s="83">
        <v>197</v>
      </c>
      <c r="AO1019" s="83">
        <v>0</v>
      </c>
      <c r="AP1019" s="83">
        <v>0</v>
      </c>
      <c r="AQ1019" s="83">
        <v>45</v>
      </c>
      <c r="AR1019" s="298">
        <v>50</v>
      </c>
      <c r="AS1019" s="298">
        <v>208</v>
      </c>
      <c r="AT1019" s="83">
        <v>204</v>
      </c>
      <c r="AU1019" s="86">
        <v>125</v>
      </c>
      <c r="AV1019" s="55">
        <v>92</v>
      </c>
      <c r="AW1019" s="55">
        <v>92</v>
      </c>
      <c r="AX1019" s="55">
        <v>46</v>
      </c>
      <c r="AY1019" s="3" t="s">
        <v>85</v>
      </c>
      <c r="AZ1019" s="104" t="str">
        <f>_xlfn.IFNA(VLOOKUP(AY1019,ACCESSORIES!F:K,6,FALSE),"N/A")</f>
        <v>N/A</v>
      </c>
      <c r="BA1019" s="3" t="s">
        <v>85</v>
      </c>
      <c r="BB1019" s="104" t="str">
        <f>_xlfn.IFNA(VLOOKUP(BA1019,ACCESSORIES!F:K,6,FALSE),"N/A")</f>
        <v>N/A</v>
      </c>
      <c r="BC1019" s="79">
        <v>35.75</v>
      </c>
      <c r="BD1019" s="57">
        <v>19.7</v>
      </c>
      <c r="BE1019" s="57">
        <v>19.7</v>
      </c>
      <c r="BF1019" s="57">
        <v>11</v>
      </c>
      <c r="BG1019" s="82">
        <v>36</v>
      </c>
      <c r="BH1019" s="122" t="s">
        <v>3551</v>
      </c>
      <c r="BI1019" s="51" t="s">
        <v>4217</v>
      </c>
      <c r="BJ1019" s="83" t="s">
        <v>5302</v>
      </c>
      <c r="BK1019" s="83" t="s">
        <v>4233</v>
      </c>
      <c r="BL1019" s="83" t="s">
        <v>5814</v>
      </c>
      <c r="BM1019" s="83" t="s">
        <v>2887</v>
      </c>
      <c r="BN1019" s="83" t="s">
        <v>5815</v>
      </c>
      <c r="BO1019" s="83" t="s">
        <v>5816</v>
      </c>
      <c r="BP1019" s="100" t="s">
        <v>5802</v>
      </c>
      <c r="BQ1019" s="83" t="s">
        <v>4480</v>
      </c>
      <c r="BR1019" s="83" t="s">
        <v>4235</v>
      </c>
      <c r="BS1019" s="83"/>
      <c r="BT1019" s="351" t="s">
        <v>4373</v>
      </c>
      <c r="BU1019" s="363" t="s">
        <v>4372</v>
      </c>
      <c r="BV1019" s="351" t="s">
        <v>4374</v>
      </c>
      <c r="BW1019" s="363" t="s">
        <v>4375</v>
      </c>
      <c r="BX1019" s="96" t="str">
        <f t="shared" si="172"/>
        <v>MR701 Bead Grip, 17x8.5, 0mm Offset, 8x6.5, 130.81mm Centerbore, Matte Black</v>
      </c>
      <c r="BY1019" s="83" t="s">
        <v>4044</v>
      </c>
      <c r="BZ1019" s="83" t="s">
        <v>4045</v>
      </c>
      <c r="CA1019" s="83" t="str">
        <f t="shared" si="171"/>
        <v>TRAIL (7XX)</v>
      </c>
    </row>
    <row r="1020" spans="1:79" s="39" customFormat="1" ht="15" customHeight="1">
      <c r="A1020" s="23">
        <f t="shared" si="170"/>
        <v>1018</v>
      </c>
      <c r="B1020" s="3" t="s">
        <v>84</v>
      </c>
      <c r="C1020" s="105" t="s">
        <v>1285</v>
      </c>
      <c r="D1020" s="83" t="s">
        <v>6172</v>
      </c>
      <c r="E1020" s="94" t="str">
        <f>CONCATENATE(LEFT(D1020,5),VLOOKUP(CONCATENATE(N1020,"x",O1020),'PART NUMBER GUIDE'!$B$9:$C$45,2,FALSE),VLOOKUP(CONCATENATE(P1020, V1020), 'PART NUMBER GUIDE'!$Q$6:$R$84, 2, FALSE),VLOOKUP(Y1020,'PART NUMBER GUIDE'!$J$8:$K$37,2, FALSE),IF(U1020="N/A",IF(ABS(S1020)&lt;10,"0"&amp;ABS(S1020),ABS(S1020)),CONCATENATE(LEFT(U1020,1),RIGHT(U1020,1))), F1020, G1020)</f>
        <v>MR70178580900</v>
      </c>
      <c r="F1020" s="93"/>
      <c r="G1020" s="93"/>
      <c r="H1020" s="91" t="s">
        <v>2048</v>
      </c>
      <c r="I1020" s="356">
        <v>43101</v>
      </c>
      <c r="J1020" s="43" t="s">
        <v>4038</v>
      </c>
      <c r="K1020" s="400">
        <v>372.5</v>
      </c>
      <c r="L1020" s="95" t="str">
        <f t="shared" ref="L1020:L1075" si="173">IF(J1020="Coming Soon",K1020,IF(J1020="Active",K1020,""))</f>
        <v/>
      </c>
      <c r="M1020" s="402"/>
      <c r="N1020" s="83">
        <v>17</v>
      </c>
      <c r="O1020" s="83">
        <v>8.5</v>
      </c>
      <c r="P1020" s="105" t="str">
        <f t="shared" si="168"/>
        <v>8x6.5</v>
      </c>
      <c r="Q1020" s="83">
        <v>8</v>
      </c>
      <c r="R1020" s="83">
        <v>6.5</v>
      </c>
      <c r="S1020" s="83">
        <v>0</v>
      </c>
      <c r="T1020" s="86">
        <v>4.75</v>
      </c>
      <c r="U1020" s="106" t="s">
        <v>85</v>
      </c>
      <c r="V1020" s="86">
        <v>130.81</v>
      </c>
      <c r="W1020" s="85">
        <v>30.53</v>
      </c>
      <c r="X1020" s="52">
        <v>3640</v>
      </c>
      <c r="Y1020" s="91" t="s">
        <v>2312</v>
      </c>
      <c r="Z1020" s="80" t="s">
        <v>3003</v>
      </c>
      <c r="AA1020" s="369" t="str">
        <f t="shared" si="169"/>
        <v>17x8.5, 8x6.5, 0 OS</v>
      </c>
      <c r="AB1020" s="83" t="s">
        <v>4284</v>
      </c>
      <c r="AC1020" s="92">
        <f>_xlfn.IFNA(VLOOKUP(AB1020,ACCESSORIES!F:K,6,FALSE),"N/A")</f>
        <v>33</v>
      </c>
      <c r="AD1020" s="89" t="s">
        <v>85</v>
      </c>
      <c r="AE1020" s="82" t="s">
        <v>85</v>
      </c>
      <c r="AF1020" s="3" t="s">
        <v>3020</v>
      </c>
      <c r="AG1020" s="82" t="s">
        <v>85</v>
      </c>
      <c r="AH1020" s="9" t="str">
        <f>_xlfn.IFNA(VLOOKUP(AG1020,ACCESSORIES!F:K,6,FALSE),"N/A")</f>
        <v>N/A</v>
      </c>
      <c r="AI1020" s="105" t="s">
        <v>265</v>
      </c>
      <c r="AJ1020" s="83" t="s">
        <v>85</v>
      </c>
      <c r="AK1020" s="3" t="s">
        <v>85</v>
      </c>
      <c r="AL1020" s="83" t="s">
        <v>85</v>
      </c>
      <c r="AM1020" s="83">
        <v>16.100000000000001</v>
      </c>
      <c r="AN1020" s="83">
        <v>197</v>
      </c>
      <c r="AO1020" s="83">
        <v>0</v>
      </c>
      <c r="AP1020" s="83">
        <v>0</v>
      </c>
      <c r="AQ1020" s="83">
        <v>45</v>
      </c>
      <c r="AR1020" s="298">
        <v>50</v>
      </c>
      <c r="AS1020" s="298">
        <v>208</v>
      </c>
      <c r="AT1020" s="83">
        <v>204</v>
      </c>
      <c r="AU1020" s="86">
        <v>125</v>
      </c>
      <c r="AV1020" s="55">
        <v>92</v>
      </c>
      <c r="AW1020" s="55">
        <v>92</v>
      </c>
      <c r="AX1020" s="55">
        <v>46</v>
      </c>
      <c r="AY1020" s="3" t="s">
        <v>85</v>
      </c>
      <c r="AZ1020" s="104" t="str">
        <f>_xlfn.IFNA(VLOOKUP(AY1020,ACCESSORIES!F:K,6,FALSE),"N/A")</f>
        <v>N/A</v>
      </c>
      <c r="BA1020" s="3" t="s">
        <v>85</v>
      </c>
      <c r="BB1020" s="104" t="str">
        <f>_xlfn.IFNA(VLOOKUP(BA1020,ACCESSORIES!F:K,6,FALSE),"N/A")</f>
        <v>N/A</v>
      </c>
      <c r="BC1020" s="79">
        <v>35.49</v>
      </c>
      <c r="BD1020" s="57">
        <v>19.7</v>
      </c>
      <c r="BE1020" s="57">
        <v>19.7</v>
      </c>
      <c r="BF1020" s="57">
        <v>11</v>
      </c>
      <c r="BG1020" s="82">
        <v>36</v>
      </c>
      <c r="BH1020" s="122" t="s">
        <v>3551</v>
      </c>
      <c r="BI1020" s="51" t="s">
        <v>4217</v>
      </c>
      <c r="BJ1020" s="83" t="s">
        <v>5302</v>
      </c>
      <c r="BK1020" s="83" t="s">
        <v>4233</v>
      </c>
      <c r="BL1020" s="83" t="s">
        <v>5814</v>
      </c>
      <c r="BM1020" s="83" t="s">
        <v>2887</v>
      </c>
      <c r="BN1020" s="83" t="s">
        <v>5815</v>
      </c>
      <c r="BO1020" s="83" t="s">
        <v>5816</v>
      </c>
      <c r="BP1020" s="100" t="s">
        <v>5802</v>
      </c>
      <c r="BQ1020" s="83" t="s">
        <v>4480</v>
      </c>
      <c r="BR1020" s="83" t="s">
        <v>4235</v>
      </c>
      <c r="BS1020" s="83"/>
      <c r="BT1020" s="351" t="s">
        <v>4367</v>
      </c>
      <c r="BU1020" s="363" t="s">
        <v>4366</v>
      </c>
      <c r="BV1020" s="351" t="s">
        <v>4365</v>
      </c>
      <c r="BW1020" s="363" t="s">
        <v>4364</v>
      </c>
      <c r="BX1020" s="96" t="str">
        <f t="shared" si="172"/>
        <v>CLOSEOUT - MR701 Bead Grip, 17x8.5, 0mm Offset, 8x6.5, 130.81mm Centerbore, Method Bronze</v>
      </c>
      <c r="BY1020" s="83" t="s">
        <v>4044</v>
      </c>
      <c r="BZ1020" s="83" t="s">
        <v>4045</v>
      </c>
      <c r="CA1020" s="83" t="str">
        <f t="shared" si="171"/>
        <v>TRAIL (7XX)</v>
      </c>
    </row>
    <row r="1021" spans="1:79" s="39" customFormat="1" ht="15" customHeight="1">
      <c r="A1021" s="23">
        <f t="shared" si="170"/>
        <v>1019</v>
      </c>
      <c r="B1021" s="3" t="s">
        <v>84</v>
      </c>
      <c r="C1021" s="105" t="s">
        <v>1285</v>
      </c>
      <c r="D1021" s="83" t="s">
        <v>6172</v>
      </c>
      <c r="E1021" s="94" t="str">
        <f>CONCATENATE(LEFT(D1021,5),VLOOKUP(CONCATENATE(N1021,"x",O1021),'PART NUMBER GUIDE'!$B$9:$C$45,2,FALSE),VLOOKUP(CONCATENATE(P1021, V1021), 'PART NUMBER GUIDE'!$Q$6:$R$84, 2, FALSE),VLOOKUP(Y1021,'PART NUMBER GUIDE'!$J$8:$K$37,2, FALSE),IF(U1021="N/A",IF(ABS(S1021)&lt;10,"0"&amp;ABS(S1021),ABS(S1021)),CONCATENATE(LEFT(U1021,1),RIGHT(U1021,1))), F1021, G1021)</f>
        <v>MR70178587500</v>
      </c>
      <c r="F1021" s="93"/>
      <c r="G1021" s="93"/>
      <c r="H1021" s="91" t="s">
        <v>2049</v>
      </c>
      <c r="I1021" s="356">
        <v>43101</v>
      </c>
      <c r="J1021" s="87" t="s">
        <v>1265</v>
      </c>
      <c r="K1021" s="400">
        <v>372.5</v>
      </c>
      <c r="L1021" s="95">
        <f t="shared" si="173"/>
        <v>372.5</v>
      </c>
      <c r="M1021" s="402"/>
      <c r="N1021" s="83">
        <v>17</v>
      </c>
      <c r="O1021" s="83">
        <v>8.5</v>
      </c>
      <c r="P1021" s="105" t="str">
        <f t="shared" si="168"/>
        <v>8x170</v>
      </c>
      <c r="Q1021" s="83">
        <v>8</v>
      </c>
      <c r="R1021" s="83">
        <v>170</v>
      </c>
      <c r="S1021" s="83">
        <v>0</v>
      </c>
      <c r="T1021" s="86">
        <v>4.75</v>
      </c>
      <c r="U1021" s="106" t="s">
        <v>85</v>
      </c>
      <c r="V1021" s="17">
        <v>130.81</v>
      </c>
      <c r="W1021" s="85">
        <v>30.48</v>
      </c>
      <c r="X1021" s="52">
        <v>3640</v>
      </c>
      <c r="Y1021" s="91" t="s">
        <v>2309</v>
      </c>
      <c r="Z1021" s="81" t="s">
        <v>3002</v>
      </c>
      <c r="AA1021" s="369" t="str">
        <f t="shared" si="169"/>
        <v>17x8.5, 8x170, 0 OS</v>
      </c>
      <c r="AB1021" s="83" t="s">
        <v>4283</v>
      </c>
      <c r="AC1021" s="92">
        <f>_xlfn.IFNA(VLOOKUP(AB1021,ACCESSORIES!F:K,6,FALSE),"N/A")</f>
        <v>33</v>
      </c>
      <c r="AD1021" s="89" t="s">
        <v>85</v>
      </c>
      <c r="AE1021" s="82" t="s">
        <v>85</v>
      </c>
      <c r="AF1021" s="3" t="s">
        <v>3020</v>
      </c>
      <c r="AG1021" s="82" t="s">
        <v>85</v>
      </c>
      <c r="AH1021" s="9" t="str">
        <f>_xlfn.IFNA(VLOOKUP(AG1021,ACCESSORIES!F:K,6,FALSE),"N/A")</f>
        <v>N/A</v>
      </c>
      <c r="AI1021" s="105" t="s">
        <v>265</v>
      </c>
      <c r="AJ1021" s="83" t="s">
        <v>85</v>
      </c>
      <c r="AK1021" s="3" t="s">
        <v>85</v>
      </c>
      <c r="AL1021" s="83" t="s">
        <v>85</v>
      </c>
      <c r="AM1021" s="83">
        <v>16.100000000000001</v>
      </c>
      <c r="AN1021" s="83">
        <v>197</v>
      </c>
      <c r="AO1021" s="83">
        <v>0</v>
      </c>
      <c r="AP1021" s="83">
        <v>0</v>
      </c>
      <c r="AQ1021" s="83">
        <v>45</v>
      </c>
      <c r="AR1021" s="298">
        <v>50</v>
      </c>
      <c r="AS1021" s="298">
        <v>208</v>
      </c>
      <c r="AT1021" s="83">
        <v>204</v>
      </c>
      <c r="AU1021" s="86">
        <v>128</v>
      </c>
      <c r="AV1021" s="55">
        <v>103.9</v>
      </c>
      <c r="AW1021" s="55">
        <v>107</v>
      </c>
      <c r="AX1021" s="55">
        <v>46</v>
      </c>
      <c r="AY1021" s="3" t="s">
        <v>85</v>
      </c>
      <c r="AZ1021" s="104" t="str">
        <f>_xlfn.IFNA(VLOOKUP(AY1021,ACCESSORIES!F:K,6,FALSE),"N/A")</f>
        <v>N/A</v>
      </c>
      <c r="BA1021" s="3" t="s">
        <v>85</v>
      </c>
      <c r="BB1021" s="104" t="str">
        <f>_xlfn.IFNA(VLOOKUP(BA1021,ACCESSORIES!F:K,6,FALSE),"N/A")</f>
        <v>N/A</v>
      </c>
      <c r="BC1021" s="79">
        <v>35.659999999999997</v>
      </c>
      <c r="BD1021" s="57">
        <v>19.7</v>
      </c>
      <c r="BE1021" s="57">
        <v>19.7</v>
      </c>
      <c r="BF1021" s="57">
        <v>11</v>
      </c>
      <c r="BG1021" s="82">
        <v>36</v>
      </c>
      <c r="BH1021" s="122" t="s">
        <v>3551</v>
      </c>
      <c r="BI1021" s="51" t="s">
        <v>4217</v>
      </c>
      <c r="BJ1021" s="83" t="s">
        <v>5302</v>
      </c>
      <c r="BK1021" s="83" t="s">
        <v>4233</v>
      </c>
      <c r="BL1021" s="83" t="s">
        <v>5814</v>
      </c>
      <c r="BM1021" s="83" t="s">
        <v>2887</v>
      </c>
      <c r="BN1021" s="83" t="s">
        <v>5815</v>
      </c>
      <c r="BO1021" s="83" t="s">
        <v>5816</v>
      </c>
      <c r="BP1021" s="100" t="s">
        <v>5802</v>
      </c>
      <c r="BQ1021" s="83" t="s">
        <v>4480</v>
      </c>
      <c r="BR1021" s="83" t="s">
        <v>4235</v>
      </c>
      <c r="BS1021" s="83"/>
      <c r="BT1021" s="351" t="s">
        <v>4373</v>
      </c>
      <c r="BU1021" s="363" t="s">
        <v>4372</v>
      </c>
      <c r="BV1021" s="351" t="s">
        <v>4374</v>
      </c>
      <c r="BW1021" s="363" t="s">
        <v>4375</v>
      </c>
      <c r="BX1021" s="96" t="str">
        <f t="shared" si="172"/>
        <v>MR701 Bead Grip, 17x8.5, 0mm Offset, 8x170, 130.81mm Centerbore, Matte Black</v>
      </c>
      <c r="BY1021" s="83" t="s">
        <v>4044</v>
      </c>
      <c r="BZ1021" s="83" t="s">
        <v>4045</v>
      </c>
      <c r="CA1021" s="83" t="str">
        <f t="shared" si="171"/>
        <v>TRAIL (7XX)</v>
      </c>
    </row>
    <row r="1022" spans="1:79" s="39" customFormat="1" ht="15" customHeight="1">
      <c r="A1022" s="23">
        <f t="shared" si="170"/>
        <v>1020</v>
      </c>
      <c r="B1022" s="3" t="s">
        <v>84</v>
      </c>
      <c r="C1022" s="105" t="s">
        <v>1285</v>
      </c>
      <c r="D1022" s="83" t="s">
        <v>6172</v>
      </c>
      <c r="E1022" s="94" t="str">
        <f>CONCATENATE(LEFT(D1022,5),VLOOKUP(CONCATENATE(N1022,"x",O1022),'PART NUMBER GUIDE'!$B$9:$C$45,2,FALSE),VLOOKUP(CONCATENATE(P1022, V1022), 'PART NUMBER GUIDE'!$Q$6:$R$84, 2, FALSE),VLOOKUP(Y1022,'PART NUMBER GUIDE'!$J$8:$K$37,2, FALSE),IF(U1022="N/A",IF(ABS(S1022)&lt;10,"0"&amp;ABS(S1022),ABS(S1022)),CONCATENATE(LEFT(U1022,1),RIGHT(U1022,1))), F1022, G1022)</f>
        <v>MR70179050512N</v>
      </c>
      <c r="F1022" s="93" t="s">
        <v>2239</v>
      </c>
      <c r="G1022" s="93"/>
      <c r="H1022" s="91" t="s">
        <v>3466</v>
      </c>
      <c r="I1022" s="350">
        <v>43696</v>
      </c>
      <c r="J1022" s="87" t="s">
        <v>1265</v>
      </c>
      <c r="K1022" s="400">
        <v>368</v>
      </c>
      <c r="L1022" s="95">
        <f t="shared" si="173"/>
        <v>368</v>
      </c>
      <c r="M1022" s="402"/>
      <c r="N1022" s="83">
        <v>17</v>
      </c>
      <c r="O1022" s="8">
        <v>9</v>
      </c>
      <c r="P1022" s="105" t="str">
        <f t="shared" si="168"/>
        <v>5x5</v>
      </c>
      <c r="Q1022" s="83">
        <v>5</v>
      </c>
      <c r="R1022" s="83">
        <v>5</v>
      </c>
      <c r="S1022" s="83">
        <v>-12</v>
      </c>
      <c r="T1022" s="86">
        <v>4.5999999999999996</v>
      </c>
      <c r="U1022" s="106" t="s">
        <v>85</v>
      </c>
      <c r="V1022" s="17">
        <v>71.5</v>
      </c>
      <c r="W1022" s="85">
        <v>32.409999999999997</v>
      </c>
      <c r="X1022" s="52">
        <v>2650</v>
      </c>
      <c r="Y1022" s="91" t="s">
        <v>2309</v>
      </c>
      <c r="Z1022" s="81" t="s">
        <v>3002</v>
      </c>
      <c r="AA1022" s="369" t="str">
        <f t="shared" si="169"/>
        <v>17x9, 5x5, -12 OS</v>
      </c>
      <c r="AB1022" s="83" t="s">
        <v>4280</v>
      </c>
      <c r="AC1022" s="92">
        <f>_xlfn.IFNA(VLOOKUP(AB1022,ACCESSORIES!F:K,6,FALSE),"N/A")</f>
        <v>22</v>
      </c>
      <c r="AD1022" s="89" t="s">
        <v>85</v>
      </c>
      <c r="AE1022" s="82" t="s">
        <v>85</v>
      </c>
      <c r="AF1022" s="82" t="s">
        <v>85</v>
      </c>
      <c r="AG1022" s="82" t="s">
        <v>85</v>
      </c>
      <c r="AH1022" s="9" t="str">
        <f>_xlfn.IFNA(VLOOKUP(AG1022,ACCESSORIES!F:K,6,FALSE),"N/A")</f>
        <v>N/A</v>
      </c>
      <c r="AI1022" s="105" t="s">
        <v>265</v>
      </c>
      <c r="AJ1022" s="83" t="s">
        <v>85</v>
      </c>
      <c r="AK1022" s="3" t="s">
        <v>85</v>
      </c>
      <c r="AL1022" s="83" t="s">
        <v>85</v>
      </c>
      <c r="AM1022" s="83">
        <v>16.100000000000001</v>
      </c>
      <c r="AN1022" s="83">
        <v>175</v>
      </c>
      <c r="AO1022" s="83">
        <v>4</v>
      </c>
      <c r="AP1022" s="83">
        <v>21</v>
      </c>
      <c r="AQ1022" s="83">
        <v>53</v>
      </c>
      <c r="AR1022" s="83">
        <v>61</v>
      </c>
      <c r="AS1022" s="83">
        <v>209</v>
      </c>
      <c r="AT1022" s="83">
        <v>205</v>
      </c>
      <c r="AU1022" s="86">
        <v>71.5</v>
      </c>
      <c r="AV1022" s="55">
        <v>42</v>
      </c>
      <c r="AW1022" s="55">
        <v>42</v>
      </c>
      <c r="AX1022" s="55">
        <v>50</v>
      </c>
      <c r="AY1022" s="3" t="s">
        <v>85</v>
      </c>
      <c r="AZ1022" s="104" t="str">
        <f>_xlfn.IFNA(VLOOKUP(AY1022,ACCESSORIES!F:K,6,FALSE),"N/A")</f>
        <v>N/A</v>
      </c>
      <c r="BA1022" s="3" t="s">
        <v>85</v>
      </c>
      <c r="BB1022" s="104" t="str">
        <f>_xlfn.IFNA(VLOOKUP(BA1022,ACCESSORIES!F:K,6,FALSE),"N/A")</f>
        <v>N/A</v>
      </c>
      <c r="BC1022" s="79">
        <v>37.81</v>
      </c>
      <c r="BD1022" s="57">
        <v>19.7</v>
      </c>
      <c r="BE1022" s="57">
        <v>19.7</v>
      </c>
      <c r="BF1022" s="57">
        <v>11.5</v>
      </c>
      <c r="BG1022" s="82">
        <v>36</v>
      </c>
      <c r="BH1022" s="122" t="s">
        <v>3551</v>
      </c>
      <c r="BI1022" s="51" t="s">
        <v>4217</v>
      </c>
      <c r="BJ1022" s="83" t="s">
        <v>5302</v>
      </c>
      <c r="BK1022" s="83" t="s">
        <v>4233</v>
      </c>
      <c r="BL1022" s="83" t="s">
        <v>5814</v>
      </c>
      <c r="BM1022" s="83" t="s">
        <v>2887</v>
      </c>
      <c r="BN1022" s="83" t="s">
        <v>5815</v>
      </c>
      <c r="BO1022" s="83" t="s">
        <v>5816</v>
      </c>
      <c r="BP1022" s="100" t="s">
        <v>5802</v>
      </c>
      <c r="BQ1022" s="83" t="s">
        <v>4480</v>
      </c>
      <c r="BR1022" s="83" t="s">
        <v>4235</v>
      </c>
      <c r="BS1022" s="83"/>
      <c r="BT1022" s="351" t="s">
        <v>4371</v>
      </c>
      <c r="BU1022" s="363" t="s">
        <v>4370</v>
      </c>
      <c r="BV1022" s="351" t="s">
        <v>4369</v>
      </c>
      <c r="BW1022" s="363" t="s">
        <v>4368</v>
      </c>
      <c r="BX1022" s="96" t="str">
        <f t="shared" si="172"/>
        <v>MR701 Bead Grip, 17x9, -12mm Offset, 5x5, 71.5mm Centerbore, Matte Black</v>
      </c>
      <c r="BY1022" s="83" t="s">
        <v>4044</v>
      </c>
      <c r="BZ1022" s="83" t="s">
        <v>4045</v>
      </c>
      <c r="CA1022" s="83" t="str">
        <f t="shared" si="171"/>
        <v>TRAIL (7XX)</v>
      </c>
    </row>
    <row r="1023" spans="1:79" s="39" customFormat="1" ht="15" customHeight="1">
      <c r="A1023" s="23">
        <f t="shared" si="170"/>
        <v>1021</v>
      </c>
      <c r="B1023" s="3" t="s">
        <v>84</v>
      </c>
      <c r="C1023" s="105" t="s">
        <v>1285</v>
      </c>
      <c r="D1023" s="83" t="s">
        <v>6172</v>
      </c>
      <c r="E1023" s="94" t="str">
        <f>CONCATENATE(LEFT(D1023,5),VLOOKUP(CONCATENATE(N1023,"x",O1023),'PART NUMBER GUIDE'!$B$9:$C$45,2,FALSE),VLOOKUP(CONCATENATE(P1023, V1023), 'PART NUMBER GUIDE'!$Q$6:$R$84, 2, FALSE),VLOOKUP(Y1023,'PART NUMBER GUIDE'!$J$8:$K$37,2, FALSE),IF(U1023="N/A",IF(ABS(S1023)&lt;10,"0"&amp;ABS(S1023),ABS(S1023)),CONCATENATE(LEFT(U1023,1),RIGHT(U1023,1))), F1023, G1023)</f>
        <v>MR70179050912N</v>
      </c>
      <c r="F1023" s="93" t="s">
        <v>2239</v>
      </c>
      <c r="G1023" s="93"/>
      <c r="H1023" s="91" t="s">
        <v>3467</v>
      </c>
      <c r="I1023" s="350">
        <v>43696</v>
      </c>
      <c r="J1023" s="87" t="s">
        <v>1265</v>
      </c>
      <c r="K1023" s="400">
        <v>368</v>
      </c>
      <c r="L1023" s="95">
        <f t="shared" si="173"/>
        <v>368</v>
      </c>
      <c r="M1023" s="402"/>
      <c r="N1023" s="83">
        <v>17</v>
      </c>
      <c r="O1023" s="8">
        <v>9</v>
      </c>
      <c r="P1023" s="105" t="str">
        <f t="shared" si="168"/>
        <v>5x5</v>
      </c>
      <c r="Q1023" s="83">
        <v>5</v>
      </c>
      <c r="R1023" s="83">
        <v>5</v>
      </c>
      <c r="S1023" s="83">
        <v>-12</v>
      </c>
      <c r="T1023" s="86">
        <v>4.5999999999999996</v>
      </c>
      <c r="U1023" s="106" t="s">
        <v>85</v>
      </c>
      <c r="V1023" s="17">
        <v>71.5</v>
      </c>
      <c r="W1023" s="85">
        <v>32.409999999999997</v>
      </c>
      <c r="X1023" s="52">
        <v>2650</v>
      </c>
      <c r="Y1023" s="91" t="s">
        <v>2312</v>
      </c>
      <c r="Z1023" s="80" t="s">
        <v>3003</v>
      </c>
      <c r="AA1023" s="369" t="str">
        <f t="shared" si="169"/>
        <v>17x9, 5x5, -12 OS</v>
      </c>
      <c r="AB1023" s="83" t="s">
        <v>4280</v>
      </c>
      <c r="AC1023" s="92">
        <f>_xlfn.IFNA(VLOOKUP(AB1023,ACCESSORIES!F:K,6,FALSE),"N/A")</f>
        <v>22</v>
      </c>
      <c r="AD1023" s="89" t="s">
        <v>85</v>
      </c>
      <c r="AE1023" s="82" t="s">
        <v>85</v>
      </c>
      <c r="AF1023" s="82" t="s">
        <v>85</v>
      </c>
      <c r="AG1023" s="82" t="s">
        <v>85</v>
      </c>
      <c r="AH1023" s="9" t="str">
        <f>_xlfn.IFNA(VLOOKUP(AG1023,ACCESSORIES!F:K,6,FALSE),"N/A")</f>
        <v>N/A</v>
      </c>
      <c r="AI1023" s="105" t="s">
        <v>265</v>
      </c>
      <c r="AJ1023" s="83" t="s">
        <v>85</v>
      </c>
      <c r="AK1023" s="3" t="s">
        <v>85</v>
      </c>
      <c r="AL1023" s="83" t="s">
        <v>85</v>
      </c>
      <c r="AM1023" s="83">
        <v>16.100000000000001</v>
      </c>
      <c r="AN1023" s="83">
        <v>175</v>
      </c>
      <c r="AO1023" s="83">
        <v>4</v>
      </c>
      <c r="AP1023" s="83">
        <v>21</v>
      </c>
      <c r="AQ1023" s="83">
        <v>53</v>
      </c>
      <c r="AR1023" s="83">
        <v>61</v>
      </c>
      <c r="AS1023" s="83">
        <v>209</v>
      </c>
      <c r="AT1023" s="83">
        <v>205</v>
      </c>
      <c r="AU1023" s="86">
        <v>71.5</v>
      </c>
      <c r="AV1023" s="55">
        <v>42</v>
      </c>
      <c r="AW1023" s="55">
        <v>42</v>
      </c>
      <c r="AX1023" s="55">
        <v>50</v>
      </c>
      <c r="AY1023" s="3" t="s">
        <v>85</v>
      </c>
      <c r="AZ1023" s="104" t="str">
        <f>_xlfn.IFNA(VLOOKUP(AY1023,ACCESSORIES!F:K,6,FALSE),"N/A")</f>
        <v>N/A</v>
      </c>
      <c r="BA1023" s="3" t="s">
        <v>85</v>
      </c>
      <c r="BB1023" s="104" t="str">
        <f>_xlfn.IFNA(VLOOKUP(BA1023,ACCESSORIES!F:K,6,FALSE),"N/A")</f>
        <v>N/A</v>
      </c>
      <c r="BC1023" s="79">
        <v>36.93</v>
      </c>
      <c r="BD1023" s="57">
        <v>19.7</v>
      </c>
      <c r="BE1023" s="57">
        <v>19.7</v>
      </c>
      <c r="BF1023" s="57">
        <v>11.5</v>
      </c>
      <c r="BG1023" s="82">
        <v>36</v>
      </c>
      <c r="BH1023" s="122" t="s">
        <v>3551</v>
      </c>
      <c r="BI1023" s="51" t="s">
        <v>4217</v>
      </c>
      <c r="BJ1023" s="83" t="s">
        <v>5302</v>
      </c>
      <c r="BK1023" s="83" t="s">
        <v>4233</v>
      </c>
      <c r="BL1023" s="83" t="s">
        <v>5814</v>
      </c>
      <c r="BM1023" s="83" t="s">
        <v>2887</v>
      </c>
      <c r="BN1023" s="83" t="s">
        <v>5815</v>
      </c>
      <c r="BO1023" s="83" t="s">
        <v>5816</v>
      </c>
      <c r="BP1023" s="100" t="s">
        <v>5802</v>
      </c>
      <c r="BQ1023" s="83" t="s">
        <v>4480</v>
      </c>
      <c r="BR1023" s="83" t="s">
        <v>4235</v>
      </c>
      <c r="BS1023" s="83"/>
      <c r="BT1023" s="351" t="s">
        <v>4357</v>
      </c>
      <c r="BU1023" s="363" t="s">
        <v>4356</v>
      </c>
      <c r="BV1023" s="351" t="s">
        <v>4359</v>
      </c>
      <c r="BW1023" s="363" t="s">
        <v>4358</v>
      </c>
      <c r="BX1023" s="96" t="str">
        <f t="shared" si="172"/>
        <v>MR701 Bead Grip, 17x9, -12mm Offset, 5x5, 71.5mm Centerbore, Method Bronze</v>
      </c>
      <c r="BY1023" s="83" t="s">
        <v>4044</v>
      </c>
      <c r="BZ1023" s="83" t="s">
        <v>4045</v>
      </c>
      <c r="CA1023" s="83" t="str">
        <f t="shared" si="171"/>
        <v>TRAIL (7XX)</v>
      </c>
    </row>
    <row r="1024" spans="1:79" s="39" customFormat="1" ht="15" customHeight="1">
      <c r="A1024" s="23">
        <f t="shared" si="170"/>
        <v>1022</v>
      </c>
      <c r="B1024" s="3" t="s">
        <v>84</v>
      </c>
      <c r="C1024" s="105" t="s">
        <v>1285</v>
      </c>
      <c r="D1024" s="83" t="s">
        <v>6172</v>
      </c>
      <c r="E1024" s="94" t="str">
        <f>CONCATENATE(LEFT(D1024,5),VLOOKUP(CONCATENATE(N1024,"x",O1024),'PART NUMBER GUIDE'!$B$9:$C$45,2,FALSE),VLOOKUP(CONCATENATE(P1024, V1024), 'PART NUMBER GUIDE'!$Q$6:$R$84, 2, FALSE),VLOOKUP(Y1024,'PART NUMBER GUIDE'!$J$8:$K$37,2, FALSE),IF(U1024="N/A",IF(ABS(S1024)&lt;10,"0"&amp;ABS(S1024),ABS(S1024)),CONCATENATE(LEFT(U1024,1),RIGHT(U1024,1))), F1024, G1024)</f>
        <v>MR70179050612N</v>
      </c>
      <c r="F1024" s="93" t="s">
        <v>2239</v>
      </c>
      <c r="G1024" s="93"/>
      <c r="H1024" s="91" t="s">
        <v>4937</v>
      </c>
      <c r="I1024" s="350">
        <v>44134</v>
      </c>
      <c r="J1024" s="87" t="s">
        <v>1265</v>
      </c>
      <c r="K1024" s="400">
        <v>368</v>
      </c>
      <c r="L1024" s="95">
        <f t="shared" si="173"/>
        <v>368</v>
      </c>
      <c r="M1024" s="402"/>
      <c r="N1024" s="83">
        <v>17</v>
      </c>
      <c r="O1024" s="8">
        <v>9</v>
      </c>
      <c r="P1024" s="105" t="str">
        <f t="shared" si="168"/>
        <v>5x5</v>
      </c>
      <c r="Q1024" s="83">
        <v>5</v>
      </c>
      <c r="R1024" s="83">
        <v>5</v>
      </c>
      <c r="S1024" s="83">
        <v>-12</v>
      </c>
      <c r="T1024" s="86">
        <v>4.5999999999999996</v>
      </c>
      <c r="U1024" s="106" t="s">
        <v>85</v>
      </c>
      <c r="V1024" s="17">
        <v>71.5</v>
      </c>
      <c r="W1024" s="85">
        <v>32.409999999999997</v>
      </c>
      <c r="X1024" s="52">
        <v>2650</v>
      </c>
      <c r="Y1024" s="91" t="s">
        <v>4926</v>
      </c>
      <c r="Z1024" s="80" t="s">
        <v>4927</v>
      </c>
      <c r="AA1024" s="369" t="str">
        <f t="shared" si="169"/>
        <v>17x9, 5x5, -12 OS</v>
      </c>
      <c r="AB1024" s="83" t="s">
        <v>4280</v>
      </c>
      <c r="AC1024" s="92">
        <f>_xlfn.IFNA(VLOOKUP(AB1024,ACCESSORIES!F:K,6,FALSE),"N/A")</f>
        <v>22</v>
      </c>
      <c r="AD1024" s="89" t="s">
        <v>85</v>
      </c>
      <c r="AE1024" s="82" t="s">
        <v>85</v>
      </c>
      <c r="AF1024" s="82" t="s">
        <v>85</v>
      </c>
      <c r="AG1024" s="82" t="s">
        <v>85</v>
      </c>
      <c r="AH1024" s="9" t="str">
        <f>_xlfn.IFNA(VLOOKUP(AG1024,ACCESSORIES!F:K,6,FALSE),"N/A")</f>
        <v>N/A</v>
      </c>
      <c r="AI1024" s="105" t="s">
        <v>265</v>
      </c>
      <c r="AJ1024" s="83" t="s">
        <v>85</v>
      </c>
      <c r="AK1024" s="3" t="s">
        <v>85</v>
      </c>
      <c r="AL1024" s="83" t="s">
        <v>85</v>
      </c>
      <c r="AM1024" s="83">
        <v>16.100000000000001</v>
      </c>
      <c r="AN1024" s="83">
        <v>175</v>
      </c>
      <c r="AO1024" s="83">
        <v>4</v>
      </c>
      <c r="AP1024" s="83">
        <v>21</v>
      </c>
      <c r="AQ1024" s="83">
        <v>53</v>
      </c>
      <c r="AR1024" s="83">
        <v>61</v>
      </c>
      <c r="AS1024" s="298">
        <v>208</v>
      </c>
      <c r="AT1024" s="83">
        <v>205</v>
      </c>
      <c r="AU1024" s="86">
        <v>71.5</v>
      </c>
      <c r="AV1024" s="55">
        <v>42</v>
      </c>
      <c r="AW1024" s="55">
        <v>42</v>
      </c>
      <c r="AX1024" s="55">
        <v>50</v>
      </c>
      <c r="AY1024" s="3" t="s">
        <v>85</v>
      </c>
      <c r="AZ1024" s="104" t="str">
        <f>_xlfn.IFNA(VLOOKUP(AY1024,ACCESSORIES!F:K,6,FALSE),"N/A")</f>
        <v>N/A</v>
      </c>
      <c r="BA1024" s="3" t="s">
        <v>85</v>
      </c>
      <c r="BB1024" s="104" t="str">
        <f>_xlfn.IFNA(VLOOKUP(BA1024,ACCESSORIES!F:K,6,FALSE),"N/A")</f>
        <v>N/A</v>
      </c>
      <c r="BC1024" s="79">
        <v>36.93</v>
      </c>
      <c r="BD1024" s="57">
        <v>19.7</v>
      </c>
      <c r="BE1024" s="57">
        <v>19.7</v>
      </c>
      <c r="BF1024" s="57">
        <v>11.5</v>
      </c>
      <c r="BG1024" s="82">
        <v>36</v>
      </c>
      <c r="BH1024" s="122" t="s">
        <v>3551</v>
      </c>
      <c r="BI1024" s="51" t="s">
        <v>4217</v>
      </c>
      <c r="BJ1024" s="83" t="s">
        <v>5302</v>
      </c>
      <c r="BK1024" s="83" t="s">
        <v>4233</v>
      </c>
      <c r="BL1024" s="83" t="s">
        <v>5814</v>
      </c>
      <c r="BM1024" s="83" t="s">
        <v>2887</v>
      </c>
      <c r="BN1024" s="83" t="s">
        <v>5815</v>
      </c>
      <c r="BO1024" s="83" t="s">
        <v>5816</v>
      </c>
      <c r="BP1024" s="100" t="s">
        <v>5802</v>
      </c>
      <c r="BQ1024" s="83" t="s">
        <v>4480</v>
      </c>
      <c r="BR1024" s="83" t="s">
        <v>4235</v>
      </c>
      <c r="BS1024" s="83"/>
      <c r="BT1024" s="351" t="s">
        <v>4952</v>
      </c>
      <c r="BU1024" s="363" t="s">
        <v>4953</v>
      </c>
      <c r="BV1024" s="351" t="s">
        <v>4955</v>
      </c>
      <c r="BW1024" s="363" t="s">
        <v>4954</v>
      </c>
      <c r="BX1024" s="96" t="str">
        <f t="shared" si="172"/>
        <v>MR701 Bead Grip, 17x9, -12mm Offset, 5x5, 71.5mm Centerbore, Bahia Blue</v>
      </c>
      <c r="BY1024" s="83" t="s">
        <v>4044</v>
      </c>
      <c r="BZ1024" s="83" t="s">
        <v>4045</v>
      </c>
      <c r="CA1024" s="83" t="str">
        <f t="shared" si="171"/>
        <v>TRAIL (7XX)</v>
      </c>
    </row>
    <row r="1025" spans="1:79" s="39" customFormat="1" ht="15" customHeight="1">
      <c r="A1025" s="23">
        <f t="shared" si="170"/>
        <v>1023</v>
      </c>
      <c r="B1025" s="3" t="s">
        <v>84</v>
      </c>
      <c r="C1025" s="105" t="s">
        <v>1285</v>
      </c>
      <c r="D1025" s="83" t="s">
        <v>6172</v>
      </c>
      <c r="E1025" s="94" t="str">
        <f>CONCATENATE(LEFT(D1025,5),VLOOKUP(CONCATENATE(N1025,"x",O1025),'PART NUMBER GUIDE'!$B$9:$C$45,2,FALSE),VLOOKUP(CONCATENATE(P1025, V1025), 'PART NUMBER GUIDE'!$Q$6:$R$84, 2, FALSE),VLOOKUP(Y1025,'PART NUMBER GUIDE'!$J$8:$K$37,2, FALSE),IF(U1025="N/A",IF(ABS(S1025)&lt;10,"0"&amp;ABS(S1025),ABS(S1025)),CONCATENATE(LEFT(U1025,1),RIGHT(U1025,1))), F1025, G1025)</f>
        <v>MR70179055512N</v>
      </c>
      <c r="F1025" s="93" t="s">
        <v>2239</v>
      </c>
      <c r="G1025" s="93"/>
      <c r="H1025" s="91" t="s">
        <v>3468</v>
      </c>
      <c r="I1025" s="350">
        <v>43696</v>
      </c>
      <c r="J1025" s="87" t="s">
        <v>1265</v>
      </c>
      <c r="K1025" s="400">
        <v>369.5</v>
      </c>
      <c r="L1025" s="95">
        <f t="shared" si="173"/>
        <v>369.5</v>
      </c>
      <c r="M1025" s="402"/>
      <c r="N1025" s="83">
        <v>17</v>
      </c>
      <c r="O1025" s="8">
        <v>9</v>
      </c>
      <c r="P1025" s="105" t="str">
        <f t="shared" si="168"/>
        <v>5x5.5</v>
      </c>
      <c r="Q1025" s="83">
        <v>5</v>
      </c>
      <c r="R1025" s="83">
        <v>5.5</v>
      </c>
      <c r="S1025" s="83">
        <v>-12</v>
      </c>
      <c r="T1025" s="86">
        <v>4.5999999999999996</v>
      </c>
      <c r="U1025" s="106" t="s">
        <v>85</v>
      </c>
      <c r="V1025" s="17">
        <v>108</v>
      </c>
      <c r="W1025" s="85">
        <v>31.71</v>
      </c>
      <c r="X1025" s="52">
        <v>2650</v>
      </c>
      <c r="Y1025" s="91" t="s">
        <v>2309</v>
      </c>
      <c r="Z1025" s="81" t="s">
        <v>3002</v>
      </c>
      <c r="AA1025" s="369" t="str">
        <f t="shared" si="169"/>
        <v>17x9, 5x5.5, -12 OS</v>
      </c>
      <c r="AB1025" s="83" t="s">
        <v>4281</v>
      </c>
      <c r="AC1025" s="92">
        <f>_xlfn.IFNA(VLOOKUP(AB1025,ACCESSORIES!F:K,6,FALSE),"N/A")</f>
        <v>22</v>
      </c>
      <c r="AD1025" s="89" t="s">
        <v>85</v>
      </c>
      <c r="AE1025" s="82" t="s">
        <v>85</v>
      </c>
      <c r="AF1025" s="82" t="s">
        <v>85</v>
      </c>
      <c r="AG1025" s="82" t="s">
        <v>85</v>
      </c>
      <c r="AH1025" s="9" t="str">
        <f>_xlfn.IFNA(VLOOKUP(AG1025,ACCESSORIES!F:K,6,FALSE),"N/A")</f>
        <v>N/A</v>
      </c>
      <c r="AI1025" s="105" t="s">
        <v>265</v>
      </c>
      <c r="AJ1025" s="83" t="s">
        <v>85</v>
      </c>
      <c r="AK1025" s="298" t="s">
        <v>85</v>
      </c>
      <c r="AL1025" s="298" t="s">
        <v>85</v>
      </c>
      <c r="AM1025" s="84">
        <v>16.100000000000001</v>
      </c>
      <c r="AN1025" s="83">
        <v>175</v>
      </c>
      <c r="AO1025" s="83">
        <v>4</v>
      </c>
      <c r="AP1025" s="83">
        <v>21</v>
      </c>
      <c r="AQ1025" s="83">
        <v>53</v>
      </c>
      <c r="AR1025" s="83">
        <v>61</v>
      </c>
      <c r="AS1025" s="298">
        <v>208</v>
      </c>
      <c r="AT1025" s="83">
        <v>205</v>
      </c>
      <c r="AU1025" s="86">
        <v>100</v>
      </c>
      <c r="AV1025" s="55">
        <v>42</v>
      </c>
      <c r="AW1025" s="55">
        <v>42</v>
      </c>
      <c r="AX1025" s="55">
        <v>50</v>
      </c>
      <c r="AY1025" s="3" t="s">
        <v>85</v>
      </c>
      <c r="AZ1025" s="104" t="str">
        <f>_xlfn.IFNA(VLOOKUP(AY1025,ACCESSORIES!F:K,6,FALSE),"N/A")</f>
        <v>N/A</v>
      </c>
      <c r="BA1025" s="3" t="s">
        <v>85</v>
      </c>
      <c r="BB1025" s="104" t="str">
        <f>_xlfn.IFNA(VLOOKUP(BA1025,ACCESSORIES!F:K,6,FALSE),"N/A")</f>
        <v>N/A</v>
      </c>
      <c r="BC1025" s="79">
        <v>37</v>
      </c>
      <c r="BD1025" s="57">
        <v>19.7</v>
      </c>
      <c r="BE1025" s="57">
        <v>19.7</v>
      </c>
      <c r="BF1025" s="57">
        <v>11.5</v>
      </c>
      <c r="BG1025" s="82">
        <v>36</v>
      </c>
      <c r="BH1025" s="122" t="s">
        <v>3551</v>
      </c>
      <c r="BI1025" s="51" t="s">
        <v>4217</v>
      </c>
      <c r="BJ1025" s="83" t="s">
        <v>5302</v>
      </c>
      <c r="BK1025" s="83" t="s">
        <v>4233</v>
      </c>
      <c r="BL1025" s="83" t="s">
        <v>5814</v>
      </c>
      <c r="BM1025" s="83" t="s">
        <v>2887</v>
      </c>
      <c r="BN1025" s="83" t="s">
        <v>5815</v>
      </c>
      <c r="BO1025" s="83" t="s">
        <v>5816</v>
      </c>
      <c r="BP1025" s="100" t="s">
        <v>5802</v>
      </c>
      <c r="BQ1025" s="83" t="s">
        <v>4480</v>
      </c>
      <c r="BR1025" s="83" t="s">
        <v>4235</v>
      </c>
      <c r="BS1025" s="83"/>
      <c r="BT1025" s="351" t="s">
        <v>4371</v>
      </c>
      <c r="BU1025" s="363" t="s">
        <v>4370</v>
      </c>
      <c r="BV1025" s="351" t="s">
        <v>4369</v>
      </c>
      <c r="BW1025" s="363" t="s">
        <v>4368</v>
      </c>
      <c r="BX1025" s="96" t="str">
        <f t="shared" si="172"/>
        <v>MR701 Bead Grip, 17x9, -12mm Offset, 5x5.5, 108mm Centerbore, Matte Black</v>
      </c>
      <c r="BY1025" s="83" t="s">
        <v>4044</v>
      </c>
      <c r="BZ1025" s="83" t="s">
        <v>4045</v>
      </c>
      <c r="CA1025" s="83" t="str">
        <f t="shared" si="171"/>
        <v>TRAIL (7XX)</v>
      </c>
    </row>
    <row r="1026" spans="1:79" s="39" customFormat="1" ht="15" customHeight="1">
      <c r="A1026" s="23">
        <f t="shared" si="170"/>
        <v>1024</v>
      </c>
      <c r="B1026" s="3" t="s">
        <v>84</v>
      </c>
      <c r="C1026" s="105" t="s">
        <v>1285</v>
      </c>
      <c r="D1026" s="83" t="s">
        <v>6172</v>
      </c>
      <c r="E1026" s="94" t="str">
        <f>CONCATENATE(LEFT(D1026,5),VLOOKUP(CONCATENATE(N1026,"x",O1026),'PART NUMBER GUIDE'!$B$9:$C$45,2,FALSE),VLOOKUP(CONCATENATE(P1026, V1026), 'PART NUMBER GUIDE'!$Q$6:$R$84, 2, FALSE),VLOOKUP(Y1026,'PART NUMBER GUIDE'!$J$8:$K$37,2, FALSE),IF(U1026="N/A",IF(ABS(S1026)&lt;10,"0"&amp;ABS(S1026),ABS(S1026)),CONCATENATE(LEFT(U1026,1),RIGHT(U1026,1))), F1026, G1026)</f>
        <v>MR70179060512N</v>
      </c>
      <c r="F1026" s="93" t="s">
        <v>2239</v>
      </c>
      <c r="G1026" s="93"/>
      <c r="H1026" s="91" t="s">
        <v>3470</v>
      </c>
      <c r="I1026" s="350">
        <v>43696</v>
      </c>
      <c r="J1026" s="87" t="s">
        <v>1265</v>
      </c>
      <c r="K1026" s="400">
        <v>371.5</v>
      </c>
      <c r="L1026" s="95">
        <f t="shared" si="173"/>
        <v>371.5</v>
      </c>
      <c r="M1026" s="402"/>
      <c r="N1026" s="83">
        <v>17</v>
      </c>
      <c r="O1026" s="8">
        <v>9</v>
      </c>
      <c r="P1026" s="105" t="str">
        <f t="shared" si="168"/>
        <v>6x5.5</v>
      </c>
      <c r="Q1026" s="83">
        <v>6</v>
      </c>
      <c r="R1026" s="83">
        <v>5.5</v>
      </c>
      <c r="S1026" s="83">
        <v>-12</v>
      </c>
      <c r="T1026" s="86">
        <v>4.5999999999999996</v>
      </c>
      <c r="U1026" s="106" t="s">
        <v>85</v>
      </c>
      <c r="V1026" s="17">
        <v>106.25</v>
      </c>
      <c r="W1026" s="85">
        <v>32.67</v>
      </c>
      <c r="X1026" s="52">
        <v>2650</v>
      </c>
      <c r="Y1026" s="91" t="s">
        <v>2309</v>
      </c>
      <c r="Z1026" s="81" t="s">
        <v>3002</v>
      </c>
      <c r="AA1026" s="369" t="str">
        <f t="shared" si="169"/>
        <v>17x9, 6x5.5, -12 OS</v>
      </c>
      <c r="AB1026" s="83" t="s">
        <v>4281</v>
      </c>
      <c r="AC1026" s="92">
        <f>_xlfn.IFNA(VLOOKUP(AB1026,ACCESSORIES!F:K,6,FALSE),"N/A")</f>
        <v>22</v>
      </c>
      <c r="AD1026" s="89" t="s">
        <v>85</v>
      </c>
      <c r="AE1026" s="82" t="s">
        <v>85</v>
      </c>
      <c r="AF1026" s="82" t="s">
        <v>85</v>
      </c>
      <c r="AG1026" s="82" t="s">
        <v>85</v>
      </c>
      <c r="AH1026" s="9" t="str">
        <f>_xlfn.IFNA(VLOOKUP(AG1026,ACCESSORIES!F:K,6,FALSE),"N/A")</f>
        <v>N/A</v>
      </c>
      <c r="AI1026" s="105" t="s">
        <v>265</v>
      </c>
      <c r="AJ1026" s="84" t="s">
        <v>1712</v>
      </c>
      <c r="AK1026" s="41">
        <f>VLOOKUP(AJ1026,ACCESSORIES!F:K,6,FALSE)</f>
        <v>2.75</v>
      </c>
      <c r="AL1026" s="84">
        <v>78.3</v>
      </c>
      <c r="AM1026" s="84">
        <v>16.100000000000001</v>
      </c>
      <c r="AN1026" s="83">
        <v>175</v>
      </c>
      <c r="AO1026" s="83">
        <v>4</v>
      </c>
      <c r="AP1026" s="83">
        <v>21</v>
      </c>
      <c r="AQ1026" s="83">
        <v>53</v>
      </c>
      <c r="AR1026" s="83">
        <v>61</v>
      </c>
      <c r="AS1026" s="298">
        <v>208</v>
      </c>
      <c r="AT1026" s="83">
        <v>205</v>
      </c>
      <c r="AU1026" s="86">
        <v>106.25</v>
      </c>
      <c r="AV1026" s="55">
        <v>42</v>
      </c>
      <c r="AW1026" s="55">
        <v>42</v>
      </c>
      <c r="AX1026" s="55">
        <v>50</v>
      </c>
      <c r="AY1026" s="3" t="s">
        <v>85</v>
      </c>
      <c r="AZ1026" s="104" t="str">
        <f>_xlfn.IFNA(VLOOKUP(AY1026,ACCESSORIES!F:K,6,FALSE),"N/A")</f>
        <v>N/A</v>
      </c>
      <c r="BA1026" s="3" t="s">
        <v>85</v>
      </c>
      <c r="BB1026" s="104" t="str">
        <f>_xlfn.IFNA(VLOOKUP(BA1026,ACCESSORIES!F:K,6,FALSE),"N/A")</f>
        <v>N/A</v>
      </c>
      <c r="BC1026" s="79">
        <v>37.96</v>
      </c>
      <c r="BD1026" s="57">
        <v>19.7</v>
      </c>
      <c r="BE1026" s="57">
        <v>19.7</v>
      </c>
      <c r="BF1026" s="57">
        <v>11.5</v>
      </c>
      <c r="BG1026" s="82">
        <v>36</v>
      </c>
      <c r="BH1026" s="122" t="s">
        <v>3551</v>
      </c>
      <c r="BI1026" s="51" t="s">
        <v>4217</v>
      </c>
      <c r="BJ1026" s="83" t="s">
        <v>5302</v>
      </c>
      <c r="BK1026" s="83" t="s">
        <v>4233</v>
      </c>
      <c r="BL1026" s="83" t="s">
        <v>5814</v>
      </c>
      <c r="BM1026" s="83" t="s">
        <v>2887</v>
      </c>
      <c r="BN1026" s="83" t="s">
        <v>5815</v>
      </c>
      <c r="BO1026" s="83" t="s">
        <v>5816</v>
      </c>
      <c r="BP1026" s="100" t="s">
        <v>5802</v>
      </c>
      <c r="BQ1026" s="83" t="s">
        <v>4480</v>
      </c>
      <c r="BR1026" s="83" t="s">
        <v>4235</v>
      </c>
      <c r="BS1026" s="83"/>
      <c r="BT1026" s="351" t="s">
        <v>4513</v>
      </c>
      <c r="BU1026" s="363" t="s">
        <v>4512</v>
      </c>
      <c r="BV1026" s="351" t="s">
        <v>4514</v>
      </c>
      <c r="BW1026" s="363" t="s">
        <v>4515</v>
      </c>
      <c r="BX1026" s="96" t="str">
        <f t="shared" si="172"/>
        <v>MR701 Bead Grip, 17x9, -12mm Offset, 6x5.5, 106.25mm Centerbore, Matte Black</v>
      </c>
      <c r="BY1026" s="83" t="s">
        <v>4044</v>
      </c>
      <c r="BZ1026" s="83" t="s">
        <v>4045</v>
      </c>
      <c r="CA1026" s="83" t="str">
        <f t="shared" si="171"/>
        <v>TRAIL (7XX)</v>
      </c>
    </row>
    <row r="1027" spans="1:79" s="39" customFormat="1" ht="15" customHeight="1">
      <c r="A1027" s="23">
        <f t="shared" si="170"/>
        <v>1025</v>
      </c>
      <c r="B1027" s="3" t="s">
        <v>84</v>
      </c>
      <c r="C1027" s="105" t="s">
        <v>1285</v>
      </c>
      <c r="D1027" s="83" t="s">
        <v>6172</v>
      </c>
      <c r="E1027" s="94" t="str">
        <f>CONCATENATE(LEFT(D1027,5),VLOOKUP(CONCATENATE(N1027,"x",O1027),'PART NUMBER GUIDE'!$B$9:$C$45,2,FALSE),VLOOKUP(CONCATENATE(P1027, V1027), 'PART NUMBER GUIDE'!$Q$6:$R$84, 2, FALSE),VLOOKUP(Y1027,'PART NUMBER GUIDE'!$J$8:$K$37,2, FALSE),IF(U1027="N/A",IF(ABS(S1027)&lt;10,"0"&amp;ABS(S1027),ABS(S1027)),CONCATENATE(LEFT(U1027,1),RIGHT(U1027,1))), F1027, G1027)</f>
        <v>MR70179060912N</v>
      </c>
      <c r="F1027" s="93" t="s">
        <v>2239</v>
      </c>
      <c r="G1027" s="93"/>
      <c r="H1027" s="91" t="s">
        <v>3471</v>
      </c>
      <c r="I1027" s="350">
        <v>43696</v>
      </c>
      <c r="J1027" s="87" t="s">
        <v>1265</v>
      </c>
      <c r="K1027" s="400">
        <v>371.5</v>
      </c>
      <c r="L1027" s="95">
        <f t="shared" si="173"/>
        <v>371.5</v>
      </c>
      <c r="M1027" s="402"/>
      <c r="N1027" s="83">
        <v>17</v>
      </c>
      <c r="O1027" s="8">
        <v>9</v>
      </c>
      <c r="P1027" s="105" t="str">
        <f t="shared" ref="P1027:P1090" si="174">CONCATENATE(Q1027,"x",R1027)</f>
        <v>6x5.5</v>
      </c>
      <c r="Q1027" s="83">
        <v>6</v>
      </c>
      <c r="R1027" s="83">
        <v>5.5</v>
      </c>
      <c r="S1027" s="83">
        <v>-12</v>
      </c>
      <c r="T1027" s="86">
        <v>4.5999999999999996</v>
      </c>
      <c r="U1027" s="106" t="s">
        <v>85</v>
      </c>
      <c r="V1027" s="17">
        <v>106.25</v>
      </c>
      <c r="W1027" s="85">
        <v>32.299999999999997</v>
      </c>
      <c r="X1027" s="52">
        <v>2650</v>
      </c>
      <c r="Y1027" s="91" t="s">
        <v>2312</v>
      </c>
      <c r="Z1027" s="80" t="s">
        <v>3003</v>
      </c>
      <c r="AA1027" s="369" t="str">
        <f t="shared" ref="AA1027:AA1090" si="175">_xlfn.CONCAT(N1027,"x",O1027,","," ",P1027,","," ",S1027," ","OS")</f>
        <v>17x9, 6x5.5, -12 OS</v>
      </c>
      <c r="AB1027" s="83" t="s">
        <v>4281</v>
      </c>
      <c r="AC1027" s="92">
        <f>_xlfn.IFNA(VLOOKUP(AB1027,ACCESSORIES!F:K,6,FALSE),"N/A")</f>
        <v>22</v>
      </c>
      <c r="AD1027" s="89" t="s">
        <v>85</v>
      </c>
      <c r="AE1027" s="82" t="s">
        <v>85</v>
      </c>
      <c r="AF1027" s="82" t="s">
        <v>85</v>
      </c>
      <c r="AG1027" s="82" t="s">
        <v>85</v>
      </c>
      <c r="AH1027" s="9" t="str">
        <f>_xlfn.IFNA(VLOOKUP(AG1027,ACCESSORIES!F:K,6,FALSE),"N/A")</f>
        <v>N/A</v>
      </c>
      <c r="AI1027" s="105" t="s">
        <v>265</v>
      </c>
      <c r="AJ1027" s="84" t="s">
        <v>1712</v>
      </c>
      <c r="AK1027" s="41">
        <f>VLOOKUP(AJ1027,ACCESSORIES!F:K,6,FALSE)</f>
        <v>2.75</v>
      </c>
      <c r="AL1027" s="84">
        <v>78.3</v>
      </c>
      <c r="AM1027" s="84">
        <v>16.100000000000001</v>
      </c>
      <c r="AN1027" s="83">
        <v>175</v>
      </c>
      <c r="AO1027" s="83">
        <v>4</v>
      </c>
      <c r="AP1027" s="83">
        <v>21</v>
      </c>
      <c r="AQ1027" s="83">
        <v>53</v>
      </c>
      <c r="AR1027" s="83">
        <v>61</v>
      </c>
      <c r="AS1027" s="83">
        <v>209</v>
      </c>
      <c r="AT1027" s="83">
        <v>205</v>
      </c>
      <c r="AU1027" s="86">
        <v>106.25</v>
      </c>
      <c r="AV1027" s="55">
        <v>42</v>
      </c>
      <c r="AW1027" s="55">
        <v>42</v>
      </c>
      <c r="AX1027" s="55">
        <v>50</v>
      </c>
      <c r="AY1027" s="3" t="s">
        <v>85</v>
      </c>
      <c r="AZ1027" s="104" t="str">
        <f>_xlfn.IFNA(VLOOKUP(AY1027,ACCESSORIES!F:K,6,FALSE),"N/A")</f>
        <v>N/A</v>
      </c>
      <c r="BA1027" s="3" t="s">
        <v>85</v>
      </c>
      <c r="BB1027" s="104" t="str">
        <f>_xlfn.IFNA(VLOOKUP(BA1027,ACCESSORIES!F:K,6,FALSE),"N/A")</f>
        <v>N/A</v>
      </c>
      <c r="BC1027" s="79">
        <v>37.700000000000003</v>
      </c>
      <c r="BD1027" s="57">
        <v>19.7</v>
      </c>
      <c r="BE1027" s="57">
        <v>19.7</v>
      </c>
      <c r="BF1027" s="57">
        <v>11.5</v>
      </c>
      <c r="BG1027" s="82">
        <v>36</v>
      </c>
      <c r="BH1027" s="122" t="s">
        <v>3551</v>
      </c>
      <c r="BI1027" s="51" t="s">
        <v>4217</v>
      </c>
      <c r="BJ1027" s="83" t="s">
        <v>5302</v>
      </c>
      <c r="BK1027" s="83" t="s">
        <v>4233</v>
      </c>
      <c r="BL1027" s="83" t="s">
        <v>5814</v>
      </c>
      <c r="BM1027" s="83" t="s">
        <v>2887</v>
      </c>
      <c r="BN1027" s="83" t="s">
        <v>5815</v>
      </c>
      <c r="BO1027" s="83" t="s">
        <v>5816</v>
      </c>
      <c r="BP1027" s="100" t="s">
        <v>5802</v>
      </c>
      <c r="BQ1027" s="83" t="s">
        <v>4480</v>
      </c>
      <c r="BR1027" s="83" t="s">
        <v>4235</v>
      </c>
      <c r="BS1027" s="83"/>
      <c r="BT1027" s="417" t="s">
        <v>4363</v>
      </c>
      <c r="BU1027" s="418" t="s">
        <v>4362</v>
      </c>
      <c r="BV1027" s="417" t="s">
        <v>4361</v>
      </c>
      <c r="BW1027" s="418" t="s">
        <v>4360</v>
      </c>
      <c r="BX1027" s="96" t="str">
        <f t="shared" si="172"/>
        <v>MR701 Bead Grip, 17x9, -12mm Offset, 6x5.5, 106.25mm Centerbore, Method Bronze</v>
      </c>
      <c r="BY1027" s="83" t="s">
        <v>4044</v>
      </c>
      <c r="BZ1027" s="83" t="s">
        <v>4045</v>
      </c>
      <c r="CA1027" s="83" t="str">
        <f t="shared" si="171"/>
        <v>TRAIL (7XX)</v>
      </c>
    </row>
    <row r="1028" spans="1:79" s="39" customFormat="1" ht="15" customHeight="1">
      <c r="A1028" s="23">
        <f t="shared" si="170"/>
        <v>1026</v>
      </c>
      <c r="B1028" s="3" t="s">
        <v>84</v>
      </c>
      <c r="C1028" s="105" t="s">
        <v>1285</v>
      </c>
      <c r="D1028" s="83" t="s">
        <v>6172</v>
      </c>
      <c r="E1028" s="94" t="str">
        <f>CONCATENATE(LEFT(D1028,5),VLOOKUP(CONCATENATE(N1028,"x",O1028),'PART NUMBER GUIDE'!$B$9:$C$45,2,FALSE),VLOOKUP(CONCATENATE(P1028, V1028), 'PART NUMBER GUIDE'!$Q$6:$R$84, 2, FALSE),VLOOKUP(Y1028,'PART NUMBER GUIDE'!$J$8:$K$37,2, FALSE),IF(U1028="N/A",IF(ABS(S1028)&lt;10,"0"&amp;ABS(S1028),ABS(S1028)),CONCATENATE(LEFT(U1028,1),RIGHT(U1028,1))), F1028, G1028)</f>
        <v>MR70179060612N</v>
      </c>
      <c r="F1028" s="93" t="s">
        <v>2239</v>
      </c>
      <c r="G1028" s="93"/>
      <c r="H1028" s="91" t="s">
        <v>4938</v>
      </c>
      <c r="I1028" s="350">
        <v>44134</v>
      </c>
      <c r="J1028" s="87" t="s">
        <v>1265</v>
      </c>
      <c r="K1028" s="400">
        <v>371.5</v>
      </c>
      <c r="L1028" s="95">
        <f t="shared" si="173"/>
        <v>371.5</v>
      </c>
      <c r="M1028" s="402"/>
      <c r="N1028" s="83">
        <v>17</v>
      </c>
      <c r="O1028" s="8">
        <v>9</v>
      </c>
      <c r="P1028" s="105" t="str">
        <f t="shared" si="174"/>
        <v>6x5.5</v>
      </c>
      <c r="Q1028" s="83">
        <v>6</v>
      </c>
      <c r="R1028" s="83">
        <v>5.5</v>
      </c>
      <c r="S1028" s="83">
        <v>-12</v>
      </c>
      <c r="T1028" s="86">
        <v>4.5999999999999996</v>
      </c>
      <c r="U1028" s="106" t="s">
        <v>85</v>
      </c>
      <c r="V1028" s="17">
        <v>106.25</v>
      </c>
      <c r="W1028" s="85">
        <v>32.299999999999997</v>
      </c>
      <c r="X1028" s="52">
        <v>2650</v>
      </c>
      <c r="Y1028" s="91" t="s">
        <v>4926</v>
      </c>
      <c r="Z1028" s="80" t="s">
        <v>4927</v>
      </c>
      <c r="AA1028" s="369" t="str">
        <f t="shared" si="175"/>
        <v>17x9, 6x5.5, -12 OS</v>
      </c>
      <c r="AB1028" s="83" t="s">
        <v>4281</v>
      </c>
      <c r="AC1028" s="92">
        <f>_xlfn.IFNA(VLOOKUP(AB1028,ACCESSORIES!F:K,6,FALSE),"N/A")</f>
        <v>22</v>
      </c>
      <c r="AD1028" s="89" t="s">
        <v>85</v>
      </c>
      <c r="AE1028" s="82" t="s">
        <v>85</v>
      </c>
      <c r="AF1028" s="82" t="s">
        <v>85</v>
      </c>
      <c r="AG1028" s="82" t="s">
        <v>85</v>
      </c>
      <c r="AH1028" s="9" t="str">
        <f>_xlfn.IFNA(VLOOKUP(AG1028,ACCESSORIES!F:K,6,FALSE),"N/A")</f>
        <v>N/A</v>
      </c>
      <c r="AI1028" s="105" t="s">
        <v>265</v>
      </c>
      <c r="AJ1028" s="84" t="s">
        <v>1712</v>
      </c>
      <c r="AK1028" s="41">
        <f>VLOOKUP(AJ1028,ACCESSORIES!F:K,6,FALSE)</f>
        <v>2.75</v>
      </c>
      <c r="AL1028" s="84">
        <v>78.3</v>
      </c>
      <c r="AM1028" s="84">
        <v>16.100000000000001</v>
      </c>
      <c r="AN1028" s="83">
        <v>175</v>
      </c>
      <c r="AO1028" s="83">
        <v>4</v>
      </c>
      <c r="AP1028" s="83">
        <v>21</v>
      </c>
      <c r="AQ1028" s="83">
        <v>53</v>
      </c>
      <c r="AR1028" s="83">
        <v>61</v>
      </c>
      <c r="AS1028" s="83">
        <v>209</v>
      </c>
      <c r="AT1028" s="83">
        <v>205</v>
      </c>
      <c r="AU1028" s="86">
        <v>106.25</v>
      </c>
      <c r="AV1028" s="55">
        <v>42</v>
      </c>
      <c r="AW1028" s="55">
        <v>42</v>
      </c>
      <c r="AX1028" s="55">
        <v>50</v>
      </c>
      <c r="AY1028" s="3" t="s">
        <v>85</v>
      </c>
      <c r="AZ1028" s="104" t="str">
        <f>_xlfn.IFNA(VLOOKUP(AY1028,ACCESSORIES!F:K,6,FALSE),"N/A")</f>
        <v>N/A</v>
      </c>
      <c r="BA1028" s="3" t="s">
        <v>85</v>
      </c>
      <c r="BB1028" s="104" t="str">
        <f>_xlfn.IFNA(VLOOKUP(BA1028,ACCESSORIES!F:K,6,FALSE),"N/A")</f>
        <v>N/A</v>
      </c>
      <c r="BC1028" s="79">
        <v>36.82</v>
      </c>
      <c r="BD1028" s="57">
        <v>19.7</v>
      </c>
      <c r="BE1028" s="57">
        <v>19.7</v>
      </c>
      <c r="BF1028" s="57">
        <v>11.5</v>
      </c>
      <c r="BG1028" s="82">
        <v>36</v>
      </c>
      <c r="BH1028" s="122" t="s">
        <v>3551</v>
      </c>
      <c r="BI1028" s="51" t="s">
        <v>4217</v>
      </c>
      <c r="BJ1028" s="83" t="s">
        <v>5302</v>
      </c>
      <c r="BK1028" s="83" t="s">
        <v>4233</v>
      </c>
      <c r="BL1028" s="83" t="s">
        <v>5814</v>
      </c>
      <c r="BM1028" s="83" t="s">
        <v>2887</v>
      </c>
      <c r="BN1028" s="83" t="s">
        <v>5815</v>
      </c>
      <c r="BO1028" s="83" t="s">
        <v>5816</v>
      </c>
      <c r="BP1028" s="100" t="s">
        <v>5802</v>
      </c>
      <c r="BQ1028" s="83" t="s">
        <v>4480</v>
      </c>
      <c r="BR1028" s="83" t="s">
        <v>4235</v>
      </c>
      <c r="BS1028" s="83"/>
      <c r="BT1028" s="417" t="s">
        <v>5216</v>
      </c>
      <c r="BU1028" s="418" t="s">
        <v>5217</v>
      </c>
      <c r="BV1028" s="417" t="s">
        <v>5218</v>
      </c>
      <c r="BW1028" s="418" t="s">
        <v>5219</v>
      </c>
      <c r="BX1028" s="96" t="str">
        <f t="shared" si="172"/>
        <v>MR701 Bead Grip, 17x9, -12mm Offset, 6x5.5, 106.25mm Centerbore, Bahia Blue</v>
      </c>
      <c r="BY1028" s="83" t="s">
        <v>4044</v>
      </c>
      <c r="BZ1028" s="83" t="s">
        <v>4045</v>
      </c>
      <c r="CA1028" s="83" t="str">
        <f t="shared" si="171"/>
        <v>TRAIL (7XX)</v>
      </c>
    </row>
    <row r="1029" spans="1:79" s="39" customFormat="1" ht="15" customHeight="1">
      <c r="A1029" s="23">
        <f t="shared" si="170"/>
        <v>1027</v>
      </c>
      <c r="B1029" s="3" t="s">
        <v>84</v>
      </c>
      <c r="C1029" s="105" t="s">
        <v>1285</v>
      </c>
      <c r="D1029" s="83" t="s">
        <v>6172</v>
      </c>
      <c r="E1029" s="94" t="str">
        <f>CONCATENATE(LEFT(D1029,5),VLOOKUP(CONCATENATE(N1029,"x",O1029),'PART NUMBER GUIDE'!$B$9:$C$45,2,FALSE),VLOOKUP(CONCATENATE(P1029, V1029), 'PART NUMBER GUIDE'!$Q$6:$R$84, 2, FALSE),VLOOKUP(Y1029,'PART NUMBER GUIDE'!$J$8:$K$37,2, FALSE),IF(U1029="N/A",IF(ABS(S1029)&lt;10,"0"&amp;ABS(S1029),ABS(S1029)),CONCATENATE(LEFT(U1029,1),RIGHT(U1029,1))), F1029, G1029)</f>
        <v>MR70179080512N</v>
      </c>
      <c r="F1029" s="93" t="s">
        <v>2239</v>
      </c>
      <c r="G1029" s="93"/>
      <c r="H1029" s="91" t="s">
        <v>3472</v>
      </c>
      <c r="I1029" s="350">
        <v>43696</v>
      </c>
      <c r="J1029" s="87" t="s">
        <v>1265</v>
      </c>
      <c r="K1029" s="400">
        <v>372.5</v>
      </c>
      <c r="L1029" s="95">
        <f t="shared" si="173"/>
        <v>372.5</v>
      </c>
      <c r="M1029" s="402"/>
      <c r="N1029" s="83">
        <v>17</v>
      </c>
      <c r="O1029" s="8">
        <v>9</v>
      </c>
      <c r="P1029" s="105" t="str">
        <f t="shared" si="174"/>
        <v>8x6.5</v>
      </c>
      <c r="Q1029" s="83">
        <v>8</v>
      </c>
      <c r="R1029" s="83">
        <v>6.5</v>
      </c>
      <c r="S1029" s="83">
        <v>-12</v>
      </c>
      <c r="T1029" s="86">
        <v>4.5999999999999996</v>
      </c>
      <c r="U1029" s="106" t="s">
        <v>85</v>
      </c>
      <c r="V1029" s="17">
        <v>130.81</v>
      </c>
      <c r="W1029" s="85">
        <v>31.93</v>
      </c>
      <c r="X1029" s="52">
        <v>3640</v>
      </c>
      <c r="Y1029" s="91" t="s">
        <v>2309</v>
      </c>
      <c r="Z1029" s="81" t="s">
        <v>3002</v>
      </c>
      <c r="AA1029" s="369" t="str">
        <f t="shared" si="175"/>
        <v>17x9, 8x6.5, -12 OS</v>
      </c>
      <c r="AB1029" s="83" t="s">
        <v>4284</v>
      </c>
      <c r="AC1029" s="92">
        <f>_xlfn.IFNA(VLOOKUP(AB1029,ACCESSORIES!F:K,6,FALSE),"N/A")</f>
        <v>33</v>
      </c>
      <c r="AD1029" s="89" t="s">
        <v>85</v>
      </c>
      <c r="AE1029" s="82" t="s">
        <v>85</v>
      </c>
      <c r="AF1029" s="3" t="s">
        <v>3020</v>
      </c>
      <c r="AG1029" s="82" t="s">
        <v>85</v>
      </c>
      <c r="AH1029" s="9" t="str">
        <f>_xlfn.IFNA(VLOOKUP(AG1029,ACCESSORIES!F:K,6,FALSE),"N/A")</f>
        <v>N/A</v>
      </c>
      <c r="AI1029" s="105" t="s">
        <v>265</v>
      </c>
      <c r="AJ1029" s="83" t="s">
        <v>85</v>
      </c>
      <c r="AK1029" s="3" t="s">
        <v>85</v>
      </c>
      <c r="AL1029" s="83" t="s">
        <v>85</v>
      </c>
      <c r="AM1029" s="83">
        <v>16.100000000000001</v>
      </c>
      <c r="AN1029" s="83">
        <v>200</v>
      </c>
      <c r="AO1029" s="83">
        <v>3</v>
      </c>
      <c r="AP1029" s="83">
        <v>3</v>
      </c>
      <c r="AQ1029" s="83">
        <v>53</v>
      </c>
      <c r="AR1029" s="83">
        <v>61</v>
      </c>
      <c r="AS1029" s="83">
        <v>209</v>
      </c>
      <c r="AT1029" s="83">
        <v>205</v>
      </c>
      <c r="AU1029" s="86">
        <v>125</v>
      </c>
      <c r="AV1029" s="55">
        <v>92</v>
      </c>
      <c r="AW1029" s="55">
        <v>92</v>
      </c>
      <c r="AX1029" s="55">
        <v>50</v>
      </c>
      <c r="AY1029" s="3" t="s">
        <v>85</v>
      </c>
      <c r="AZ1029" s="104" t="str">
        <f>_xlfn.IFNA(VLOOKUP(AY1029,ACCESSORIES!F:K,6,FALSE),"N/A")</f>
        <v>N/A</v>
      </c>
      <c r="BA1029" s="3" t="s">
        <v>85</v>
      </c>
      <c r="BB1029" s="104" t="str">
        <f>_xlfn.IFNA(VLOOKUP(BA1029,ACCESSORIES!F:K,6,FALSE),"N/A")</f>
        <v>N/A</v>
      </c>
      <c r="BC1029" s="79">
        <v>36.78</v>
      </c>
      <c r="BD1029" s="57">
        <v>19.7</v>
      </c>
      <c r="BE1029" s="57">
        <v>19.7</v>
      </c>
      <c r="BF1029" s="57">
        <v>11.5</v>
      </c>
      <c r="BG1029" s="82">
        <v>36</v>
      </c>
      <c r="BH1029" s="122" t="s">
        <v>3551</v>
      </c>
      <c r="BI1029" s="51" t="s">
        <v>4217</v>
      </c>
      <c r="BJ1029" s="83" t="s">
        <v>5302</v>
      </c>
      <c r="BK1029" s="83" t="s">
        <v>4233</v>
      </c>
      <c r="BL1029" s="83" t="s">
        <v>5814</v>
      </c>
      <c r="BM1029" s="83" t="s">
        <v>2887</v>
      </c>
      <c r="BN1029" s="83" t="s">
        <v>5815</v>
      </c>
      <c r="BO1029" s="83" t="s">
        <v>5816</v>
      </c>
      <c r="BP1029" s="100" t="s">
        <v>5802</v>
      </c>
      <c r="BQ1029" s="83" t="s">
        <v>4480</v>
      </c>
      <c r="BR1029" s="83" t="s">
        <v>4235</v>
      </c>
      <c r="BS1029" s="83"/>
      <c r="BT1029" s="351" t="s">
        <v>4373</v>
      </c>
      <c r="BU1029" s="363" t="s">
        <v>4372</v>
      </c>
      <c r="BV1029" s="351" t="s">
        <v>4374</v>
      </c>
      <c r="BW1029" s="363" t="s">
        <v>4375</v>
      </c>
      <c r="BX1029" s="96" t="str">
        <f t="shared" si="172"/>
        <v>MR701 Bead Grip, 17x9, -12mm Offset, 8x6.5, 130.81mm Centerbore, Matte Black</v>
      </c>
      <c r="BY1029" s="83" t="s">
        <v>4044</v>
      </c>
      <c r="BZ1029" s="83" t="s">
        <v>4045</v>
      </c>
      <c r="CA1029" s="83" t="str">
        <f t="shared" si="171"/>
        <v>TRAIL (7XX)</v>
      </c>
    </row>
    <row r="1030" spans="1:79" s="39" customFormat="1" ht="15" customHeight="1">
      <c r="A1030" s="23">
        <f t="shared" ref="A1030:A1084" si="176">ROW(B1030)-2</f>
        <v>1028</v>
      </c>
      <c r="B1030" s="3" t="s">
        <v>84</v>
      </c>
      <c r="C1030" s="105" t="s">
        <v>1285</v>
      </c>
      <c r="D1030" s="83" t="s">
        <v>6172</v>
      </c>
      <c r="E1030" s="94" t="str">
        <f>CONCATENATE(LEFT(D1030,5),VLOOKUP(CONCATENATE(N1030,"x",O1030),'PART NUMBER GUIDE'!$B$9:$C$45,2,FALSE),VLOOKUP(CONCATENATE(P1030, V1030), 'PART NUMBER GUIDE'!$Q$6:$R$84, 2, FALSE),VLOOKUP(Y1030,'PART NUMBER GUIDE'!$J$8:$K$37,2, FALSE),IF(U1030="N/A",IF(ABS(S1030)&lt;10,"0"&amp;ABS(S1030),ABS(S1030)),CONCATENATE(LEFT(U1030,1),RIGHT(U1030,1))), F1030, G1030)</f>
        <v>MR70179087512N</v>
      </c>
      <c r="F1030" s="93" t="s">
        <v>2239</v>
      </c>
      <c r="G1030" s="93"/>
      <c r="H1030" s="91" t="s">
        <v>3474</v>
      </c>
      <c r="I1030" s="350">
        <v>43696</v>
      </c>
      <c r="J1030" s="87" t="s">
        <v>1265</v>
      </c>
      <c r="K1030" s="400">
        <v>372.5</v>
      </c>
      <c r="L1030" s="95">
        <f t="shared" si="173"/>
        <v>372.5</v>
      </c>
      <c r="M1030" s="402"/>
      <c r="N1030" s="83">
        <v>17</v>
      </c>
      <c r="O1030" s="8">
        <v>9</v>
      </c>
      <c r="P1030" s="105" t="str">
        <f t="shared" si="174"/>
        <v>8x170</v>
      </c>
      <c r="Q1030" s="83">
        <v>8</v>
      </c>
      <c r="R1030" s="83">
        <v>170</v>
      </c>
      <c r="S1030" s="83">
        <v>-12</v>
      </c>
      <c r="T1030" s="86">
        <v>4.5999999999999996</v>
      </c>
      <c r="U1030" s="106" t="s">
        <v>85</v>
      </c>
      <c r="V1030" s="17">
        <v>130.81</v>
      </c>
      <c r="W1030" s="85">
        <v>31.78</v>
      </c>
      <c r="X1030" s="52">
        <v>3640</v>
      </c>
      <c r="Y1030" s="91" t="s">
        <v>2309</v>
      </c>
      <c r="Z1030" s="81" t="s">
        <v>3002</v>
      </c>
      <c r="AA1030" s="369" t="str">
        <f t="shared" si="175"/>
        <v>17x9, 8x170, -12 OS</v>
      </c>
      <c r="AB1030" s="83" t="s">
        <v>4283</v>
      </c>
      <c r="AC1030" s="92">
        <f>_xlfn.IFNA(VLOOKUP(AB1030,ACCESSORIES!F:K,6,FALSE),"N/A")</f>
        <v>33</v>
      </c>
      <c r="AD1030" s="89" t="s">
        <v>85</v>
      </c>
      <c r="AE1030" s="82" t="s">
        <v>85</v>
      </c>
      <c r="AF1030" s="3" t="s">
        <v>3020</v>
      </c>
      <c r="AG1030" s="82" t="s">
        <v>85</v>
      </c>
      <c r="AH1030" s="9" t="str">
        <f>_xlfn.IFNA(VLOOKUP(AG1030,ACCESSORIES!F:K,6,FALSE),"N/A")</f>
        <v>N/A</v>
      </c>
      <c r="AI1030" s="105" t="s">
        <v>265</v>
      </c>
      <c r="AJ1030" s="83" t="s">
        <v>85</v>
      </c>
      <c r="AK1030" s="3" t="s">
        <v>85</v>
      </c>
      <c r="AL1030" s="83" t="s">
        <v>85</v>
      </c>
      <c r="AM1030" s="83">
        <v>16.100000000000001</v>
      </c>
      <c r="AN1030" s="83">
        <v>200</v>
      </c>
      <c r="AO1030" s="83">
        <v>3</v>
      </c>
      <c r="AP1030" s="83">
        <v>3</v>
      </c>
      <c r="AQ1030" s="83">
        <v>53</v>
      </c>
      <c r="AR1030" s="83">
        <v>61</v>
      </c>
      <c r="AS1030" s="83">
        <v>209</v>
      </c>
      <c r="AT1030" s="83">
        <v>205</v>
      </c>
      <c r="AU1030" s="86">
        <v>128</v>
      </c>
      <c r="AV1030" s="55">
        <v>103.9</v>
      </c>
      <c r="AW1030" s="55">
        <v>107</v>
      </c>
      <c r="AX1030" s="55">
        <v>50</v>
      </c>
      <c r="AY1030" s="3" t="s">
        <v>85</v>
      </c>
      <c r="AZ1030" s="104" t="str">
        <f>_xlfn.IFNA(VLOOKUP(AY1030,ACCESSORIES!F:K,6,FALSE),"N/A")</f>
        <v>N/A</v>
      </c>
      <c r="BA1030" s="3" t="s">
        <v>85</v>
      </c>
      <c r="BB1030" s="104" t="str">
        <f>_xlfn.IFNA(VLOOKUP(BA1030,ACCESSORIES!F:K,6,FALSE),"N/A")</f>
        <v>N/A</v>
      </c>
      <c r="BC1030" s="79">
        <v>37.29</v>
      </c>
      <c r="BD1030" s="57">
        <v>19.7</v>
      </c>
      <c r="BE1030" s="57">
        <v>19.7</v>
      </c>
      <c r="BF1030" s="57">
        <v>11.5</v>
      </c>
      <c r="BG1030" s="82">
        <v>36</v>
      </c>
      <c r="BH1030" s="122" t="s">
        <v>3551</v>
      </c>
      <c r="BI1030" s="51" t="s">
        <v>4217</v>
      </c>
      <c r="BJ1030" s="83" t="s">
        <v>5302</v>
      </c>
      <c r="BK1030" s="83" t="s">
        <v>4233</v>
      </c>
      <c r="BL1030" s="83" t="s">
        <v>5814</v>
      </c>
      <c r="BM1030" s="83" t="s">
        <v>2887</v>
      </c>
      <c r="BN1030" s="83" t="s">
        <v>5815</v>
      </c>
      <c r="BO1030" s="83" t="s">
        <v>5816</v>
      </c>
      <c r="BP1030" s="100" t="s">
        <v>5802</v>
      </c>
      <c r="BQ1030" s="83" t="s">
        <v>4480</v>
      </c>
      <c r="BR1030" s="83" t="s">
        <v>4235</v>
      </c>
      <c r="BS1030" s="83"/>
      <c r="BT1030" s="351" t="s">
        <v>4373</v>
      </c>
      <c r="BU1030" s="363" t="s">
        <v>4372</v>
      </c>
      <c r="BV1030" s="351" t="s">
        <v>4374</v>
      </c>
      <c r="BW1030" s="363" t="s">
        <v>4375</v>
      </c>
      <c r="BX1030" s="96" t="str">
        <f t="shared" si="172"/>
        <v>MR701 Bead Grip, 17x9, -12mm Offset, 8x170, 130.81mm Centerbore, Matte Black</v>
      </c>
      <c r="BY1030" s="83" t="s">
        <v>4044</v>
      </c>
      <c r="BZ1030" s="83" t="s">
        <v>4045</v>
      </c>
      <c r="CA1030" s="83" t="str">
        <f t="shared" si="171"/>
        <v>TRAIL (7XX)</v>
      </c>
    </row>
    <row r="1031" spans="1:79" s="39" customFormat="1" ht="15" customHeight="1">
      <c r="A1031" s="23">
        <f t="shared" si="176"/>
        <v>1029</v>
      </c>
      <c r="B1031" s="3" t="s">
        <v>84</v>
      </c>
      <c r="C1031" s="105" t="s">
        <v>1285</v>
      </c>
      <c r="D1031" s="83" t="s">
        <v>6172</v>
      </c>
      <c r="E1031" s="94" t="str">
        <f>CONCATENATE(LEFT(D1031,5),VLOOKUP(CONCATENATE(N1031,"x",O1031),'PART NUMBER GUIDE'!$B$9:$C$45,2,FALSE),VLOOKUP(CONCATENATE(P1031, V1031), 'PART NUMBER GUIDE'!$Q$6:$R$84, 2, FALSE),VLOOKUP(Y1031,'PART NUMBER GUIDE'!$J$8:$K$37,2, FALSE),IF(U1031="N/A",IF(ABS(S1031)&lt;10,"0"&amp;ABS(S1031),ABS(S1031)),CONCATENATE(LEFT(U1031,1),RIGHT(U1031,1))), F1031, G1031)</f>
        <v>MR70189058525</v>
      </c>
      <c r="F1031" s="93"/>
      <c r="G1031" s="93"/>
      <c r="H1031" s="91" t="s">
        <v>3219</v>
      </c>
      <c r="I1031" s="350">
        <v>43592</v>
      </c>
      <c r="J1031" s="87" t="s">
        <v>1265</v>
      </c>
      <c r="K1031" s="400">
        <v>421</v>
      </c>
      <c r="L1031" s="95">
        <f t="shared" si="173"/>
        <v>421</v>
      </c>
      <c r="M1031" s="402"/>
      <c r="N1031" s="83">
        <v>18</v>
      </c>
      <c r="O1031" s="8">
        <v>9</v>
      </c>
      <c r="P1031" s="105" t="str">
        <f t="shared" si="174"/>
        <v>5x150</v>
      </c>
      <c r="Q1031" s="83">
        <v>5</v>
      </c>
      <c r="R1031" s="83">
        <v>150</v>
      </c>
      <c r="S1031" s="83">
        <v>25</v>
      </c>
      <c r="T1031" s="86">
        <v>6</v>
      </c>
      <c r="U1031" s="106" t="s">
        <v>85</v>
      </c>
      <c r="V1031" s="17">
        <v>110.5</v>
      </c>
      <c r="W1031" s="85">
        <v>30.57</v>
      </c>
      <c r="X1031" s="52">
        <v>2650</v>
      </c>
      <c r="Y1031" s="91" t="s">
        <v>2309</v>
      </c>
      <c r="Z1031" s="81" t="s">
        <v>3002</v>
      </c>
      <c r="AA1031" s="369" t="str">
        <f t="shared" si="175"/>
        <v>18x9, 5x150, 25 OS</v>
      </c>
      <c r="AB1031" s="83" t="s">
        <v>4281</v>
      </c>
      <c r="AC1031" s="92">
        <f>_xlfn.IFNA(VLOOKUP(AB1031,ACCESSORIES!F:K,6,FALSE),"N/A")</f>
        <v>22</v>
      </c>
      <c r="AD1031" s="89" t="s">
        <v>85</v>
      </c>
      <c r="AE1031" s="82" t="s">
        <v>85</v>
      </c>
      <c r="AF1031" s="82" t="s">
        <v>85</v>
      </c>
      <c r="AG1031" s="82" t="s">
        <v>85</v>
      </c>
      <c r="AH1031" s="9" t="str">
        <f>_xlfn.IFNA(VLOOKUP(AG1031,ACCESSORIES!F:K,6,FALSE),"N/A")</f>
        <v>N/A</v>
      </c>
      <c r="AI1031" s="105" t="s">
        <v>265</v>
      </c>
      <c r="AJ1031" s="298" t="s">
        <v>85</v>
      </c>
      <c r="AK1031" s="298" t="s">
        <v>85</v>
      </c>
      <c r="AL1031" s="83" t="s">
        <v>85</v>
      </c>
      <c r="AM1031" s="84">
        <v>16.100000000000001</v>
      </c>
      <c r="AN1031" s="83">
        <v>180</v>
      </c>
      <c r="AO1031" s="37">
        <v>0</v>
      </c>
      <c r="AP1031" s="37">
        <v>14.5</v>
      </c>
      <c r="AQ1031" s="37">
        <v>36</v>
      </c>
      <c r="AR1031" s="37">
        <v>41</v>
      </c>
      <c r="AS1031" s="37">
        <v>223</v>
      </c>
      <c r="AT1031" s="37">
        <v>222</v>
      </c>
      <c r="AU1031" s="86">
        <v>110.5</v>
      </c>
      <c r="AV1031" s="55">
        <v>50</v>
      </c>
      <c r="AW1031" s="55">
        <v>50</v>
      </c>
      <c r="AX1031" s="55">
        <v>46</v>
      </c>
      <c r="AY1031" s="3" t="s">
        <v>85</v>
      </c>
      <c r="AZ1031" s="104" t="str">
        <f>_xlfn.IFNA(VLOOKUP(AY1031,ACCESSORIES!F:K,6,FALSE),"N/A")</f>
        <v>N/A</v>
      </c>
      <c r="BA1031" s="3" t="s">
        <v>85</v>
      </c>
      <c r="BB1031" s="104" t="str">
        <f>_xlfn.IFNA(VLOOKUP(BA1031,ACCESSORIES!F:K,6,FALSE),"N/A")</f>
        <v>N/A</v>
      </c>
      <c r="BC1031" s="79">
        <v>35.31</v>
      </c>
      <c r="BD1031" s="57">
        <v>20.6</v>
      </c>
      <c r="BE1031" s="57">
        <v>20.6</v>
      </c>
      <c r="BF1031" s="57">
        <v>11.4</v>
      </c>
      <c r="BG1031" s="82">
        <v>36</v>
      </c>
      <c r="BH1031" s="122" t="s">
        <v>3551</v>
      </c>
      <c r="BI1031" s="51" t="s">
        <v>4217</v>
      </c>
      <c r="BJ1031" s="83" t="s">
        <v>5302</v>
      </c>
      <c r="BK1031" s="83" t="s">
        <v>4233</v>
      </c>
      <c r="BL1031" s="83" t="s">
        <v>5814</v>
      </c>
      <c r="BM1031" s="83" t="s">
        <v>2887</v>
      </c>
      <c r="BN1031" s="83" t="s">
        <v>5815</v>
      </c>
      <c r="BO1031" s="83" t="s">
        <v>5816</v>
      </c>
      <c r="BP1031" s="100" t="s">
        <v>5802</v>
      </c>
      <c r="BQ1031" s="83" t="s">
        <v>4480</v>
      </c>
      <c r="BR1031" s="83" t="s">
        <v>4235</v>
      </c>
      <c r="BS1031" s="83"/>
      <c r="BT1031" s="351" t="s">
        <v>4371</v>
      </c>
      <c r="BU1031" s="363" t="s">
        <v>4370</v>
      </c>
      <c r="BV1031" s="351" t="s">
        <v>4369</v>
      </c>
      <c r="BW1031" s="363" t="s">
        <v>4368</v>
      </c>
      <c r="BX1031" s="96" t="str">
        <f t="shared" si="172"/>
        <v>MR701 Bead Grip, 18x9, +25mm Offset, 5x150, 110.5mm Centerbore, Matte Black</v>
      </c>
      <c r="BY1031" s="83" t="s">
        <v>4044</v>
      </c>
      <c r="BZ1031" s="83" t="s">
        <v>4045</v>
      </c>
      <c r="CA1031" s="83" t="str">
        <f t="shared" si="171"/>
        <v>TRAIL (7XX)</v>
      </c>
    </row>
    <row r="1032" spans="1:79" s="39" customFormat="1" ht="15" customHeight="1">
      <c r="A1032" s="23">
        <f t="shared" si="176"/>
        <v>1030</v>
      </c>
      <c r="B1032" s="3" t="s">
        <v>84</v>
      </c>
      <c r="C1032" s="105" t="s">
        <v>1285</v>
      </c>
      <c r="D1032" s="83" t="s">
        <v>6172</v>
      </c>
      <c r="E1032" s="94" t="str">
        <f>CONCATENATE(LEFT(D1032,5),VLOOKUP(CONCATENATE(N1032,"x",O1032),'PART NUMBER GUIDE'!$B$9:$C$45,2,FALSE),VLOOKUP(CONCATENATE(P1032, V1032), 'PART NUMBER GUIDE'!$Q$6:$R$84, 2, FALSE),VLOOKUP(Y1032,'PART NUMBER GUIDE'!$J$8:$K$37,2, FALSE),IF(U1032="N/A",IF(ABS(S1032)&lt;10,"0"&amp;ABS(S1032),ABS(S1032)),CONCATENATE(LEFT(U1032,1),RIGHT(U1032,1))), F1032, G1032)</f>
        <v>MR70189058925</v>
      </c>
      <c r="F1032" s="93"/>
      <c r="G1032" s="93"/>
      <c r="H1032" s="91" t="s">
        <v>3220</v>
      </c>
      <c r="I1032" s="350">
        <v>43592</v>
      </c>
      <c r="J1032" s="87" t="s">
        <v>1265</v>
      </c>
      <c r="K1032" s="400">
        <v>421</v>
      </c>
      <c r="L1032" s="95">
        <f t="shared" si="173"/>
        <v>421</v>
      </c>
      <c r="M1032" s="402"/>
      <c r="N1032" s="83">
        <v>18</v>
      </c>
      <c r="O1032" s="8">
        <v>9</v>
      </c>
      <c r="P1032" s="105" t="str">
        <f t="shared" si="174"/>
        <v>5x150</v>
      </c>
      <c r="Q1032" s="83">
        <v>5</v>
      </c>
      <c r="R1032" s="83">
        <v>150</v>
      </c>
      <c r="S1032" s="83">
        <v>25</v>
      </c>
      <c r="T1032" s="86">
        <v>6</v>
      </c>
      <c r="U1032" s="106" t="s">
        <v>85</v>
      </c>
      <c r="V1032" s="17">
        <v>110.5</v>
      </c>
      <c r="W1032" s="85">
        <v>31.27</v>
      </c>
      <c r="X1032" s="52">
        <v>2650</v>
      </c>
      <c r="Y1032" s="91" t="s">
        <v>2312</v>
      </c>
      <c r="Z1032" s="80" t="s">
        <v>3003</v>
      </c>
      <c r="AA1032" s="369" t="str">
        <f t="shared" si="175"/>
        <v>18x9, 5x150, 25 OS</v>
      </c>
      <c r="AB1032" s="83" t="s">
        <v>4281</v>
      </c>
      <c r="AC1032" s="92">
        <f>_xlfn.IFNA(VLOOKUP(AB1032,ACCESSORIES!F:K,6,FALSE),"N/A")</f>
        <v>22</v>
      </c>
      <c r="AD1032" s="89" t="s">
        <v>85</v>
      </c>
      <c r="AE1032" s="82" t="s">
        <v>85</v>
      </c>
      <c r="AF1032" s="82" t="s">
        <v>85</v>
      </c>
      <c r="AG1032" s="82" t="s">
        <v>85</v>
      </c>
      <c r="AH1032" s="9" t="str">
        <f>_xlfn.IFNA(VLOOKUP(AG1032,ACCESSORIES!F:K,6,FALSE),"N/A")</f>
        <v>N/A</v>
      </c>
      <c r="AI1032" s="105" t="s">
        <v>265</v>
      </c>
      <c r="AJ1032" s="298" t="s">
        <v>85</v>
      </c>
      <c r="AK1032" s="298" t="s">
        <v>85</v>
      </c>
      <c r="AL1032" s="83" t="s">
        <v>85</v>
      </c>
      <c r="AM1032" s="84">
        <v>16.100000000000001</v>
      </c>
      <c r="AN1032" s="83">
        <v>180</v>
      </c>
      <c r="AO1032" s="37">
        <v>0</v>
      </c>
      <c r="AP1032" s="37">
        <v>14.5</v>
      </c>
      <c r="AQ1032" s="37">
        <v>36</v>
      </c>
      <c r="AR1032" s="37">
        <v>41</v>
      </c>
      <c r="AS1032" s="37">
        <v>223</v>
      </c>
      <c r="AT1032" s="37">
        <v>222</v>
      </c>
      <c r="AU1032" s="86">
        <v>110.5</v>
      </c>
      <c r="AV1032" s="55">
        <v>50</v>
      </c>
      <c r="AW1032" s="55">
        <v>50</v>
      </c>
      <c r="AX1032" s="55">
        <v>46</v>
      </c>
      <c r="AY1032" s="3" t="s">
        <v>85</v>
      </c>
      <c r="AZ1032" s="104" t="str">
        <f>_xlfn.IFNA(VLOOKUP(AY1032,ACCESSORIES!F:K,6,FALSE),"N/A")</f>
        <v>N/A</v>
      </c>
      <c r="BA1032" s="3" t="s">
        <v>85</v>
      </c>
      <c r="BB1032" s="104" t="str">
        <f>_xlfn.IFNA(VLOOKUP(BA1032,ACCESSORIES!F:K,6,FALSE),"N/A")</f>
        <v>N/A</v>
      </c>
      <c r="BC1032" s="79">
        <v>36.67</v>
      </c>
      <c r="BD1032" s="57">
        <v>20.6</v>
      </c>
      <c r="BE1032" s="57">
        <v>20.6</v>
      </c>
      <c r="BF1032" s="57">
        <v>11.4</v>
      </c>
      <c r="BG1032" s="82">
        <v>36</v>
      </c>
      <c r="BH1032" s="122" t="s">
        <v>3551</v>
      </c>
      <c r="BI1032" s="51" t="s">
        <v>4217</v>
      </c>
      <c r="BJ1032" s="83" t="s">
        <v>5302</v>
      </c>
      <c r="BK1032" s="83" t="s">
        <v>4233</v>
      </c>
      <c r="BL1032" s="83" t="s">
        <v>5814</v>
      </c>
      <c r="BM1032" s="83" t="s">
        <v>2887</v>
      </c>
      <c r="BN1032" s="83" t="s">
        <v>5815</v>
      </c>
      <c r="BO1032" s="83" t="s">
        <v>5816</v>
      </c>
      <c r="BP1032" s="100" t="s">
        <v>5802</v>
      </c>
      <c r="BQ1032" s="83" t="s">
        <v>4480</v>
      </c>
      <c r="BR1032" s="83" t="s">
        <v>4235</v>
      </c>
      <c r="BS1032" s="83"/>
      <c r="BT1032" s="351" t="s">
        <v>4357</v>
      </c>
      <c r="BU1032" s="363" t="s">
        <v>4356</v>
      </c>
      <c r="BV1032" s="351" t="s">
        <v>4359</v>
      </c>
      <c r="BW1032" s="363" t="s">
        <v>4358</v>
      </c>
      <c r="BX1032" s="96" t="str">
        <f t="shared" si="172"/>
        <v>MR701 Bead Grip, 18x9, +25mm Offset, 5x150, 110.5mm Centerbore, Method Bronze</v>
      </c>
      <c r="BY1032" s="83" t="s">
        <v>4044</v>
      </c>
      <c r="BZ1032" s="83" t="s">
        <v>4045</v>
      </c>
      <c r="CA1032" s="83" t="str">
        <f t="shared" si="171"/>
        <v>TRAIL (7XX)</v>
      </c>
    </row>
    <row r="1033" spans="1:79" s="39" customFormat="1" ht="15" customHeight="1">
      <c r="A1033" s="23">
        <f t="shared" si="176"/>
        <v>1031</v>
      </c>
      <c r="B1033" s="3" t="s">
        <v>84</v>
      </c>
      <c r="C1033" s="105" t="s">
        <v>1285</v>
      </c>
      <c r="D1033" s="83" t="s">
        <v>6172</v>
      </c>
      <c r="E1033" s="94" t="str">
        <f>CONCATENATE(LEFT(D1033,5),VLOOKUP(CONCATENATE(N1033,"x",O1033),'PART NUMBER GUIDE'!$B$9:$C$45,2,FALSE),VLOOKUP(CONCATENATE(P1033, V1033), 'PART NUMBER GUIDE'!$Q$6:$R$84, 2, FALSE),VLOOKUP(Y1033,'PART NUMBER GUIDE'!$J$8:$K$37,2, FALSE),IF(U1033="N/A",IF(ABS(S1033)&lt;10,"0"&amp;ABS(S1033),ABS(S1033)),CONCATENATE(LEFT(U1033,1),RIGHT(U1033,1))), F1033, G1033)</f>
        <v>MR70189058625</v>
      </c>
      <c r="F1033" s="93"/>
      <c r="G1033" s="93"/>
      <c r="H1033" s="91" t="s">
        <v>4939</v>
      </c>
      <c r="I1033" s="350">
        <v>44134</v>
      </c>
      <c r="J1033" s="87" t="s">
        <v>1265</v>
      </c>
      <c r="K1033" s="400">
        <v>421</v>
      </c>
      <c r="L1033" s="95">
        <f t="shared" si="173"/>
        <v>421</v>
      </c>
      <c r="M1033" s="402"/>
      <c r="N1033" s="83">
        <v>18</v>
      </c>
      <c r="O1033" s="8">
        <v>9</v>
      </c>
      <c r="P1033" s="105" t="str">
        <f t="shared" si="174"/>
        <v>5x150</v>
      </c>
      <c r="Q1033" s="83">
        <v>5</v>
      </c>
      <c r="R1033" s="83">
        <v>150</v>
      </c>
      <c r="S1033" s="83">
        <v>25</v>
      </c>
      <c r="T1033" s="86">
        <v>6</v>
      </c>
      <c r="U1033" s="106" t="s">
        <v>85</v>
      </c>
      <c r="V1033" s="17">
        <v>110.5</v>
      </c>
      <c r="W1033" s="85">
        <v>31.27</v>
      </c>
      <c r="X1033" s="52">
        <v>2650</v>
      </c>
      <c r="Y1033" s="91" t="s">
        <v>4926</v>
      </c>
      <c r="Z1033" s="80" t="s">
        <v>4927</v>
      </c>
      <c r="AA1033" s="369" t="str">
        <f t="shared" si="175"/>
        <v>18x9, 5x150, 25 OS</v>
      </c>
      <c r="AB1033" s="83" t="s">
        <v>4281</v>
      </c>
      <c r="AC1033" s="92">
        <f>_xlfn.IFNA(VLOOKUP(AB1033,ACCESSORIES!F:K,6,FALSE),"N/A")</f>
        <v>22</v>
      </c>
      <c r="AD1033" s="89" t="s">
        <v>85</v>
      </c>
      <c r="AE1033" s="82" t="s">
        <v>85</v>
      </c>
      <c r="AF1033" s="82" t="s">
        <v>85</v>
      </c>
      <c r="AG1033" s="82" t="s">
        <v>85</v>
      </c>
      <c r="AH1033" s="9" t="str">
        <f>_xlfn.IFNA(VLOOKUP(AG1033,ACCESSORIES!F:K,6,FALSE),"N/A")</f>
        <v>N/A</v>
      </c>
      <c r="AI1033" s="105" t="s">
        <v>265</v>
      </c>
      <c r="AJ1033" s="298" t="s">
        <v>85</v>
      </c>
      <c r="AK1033" s="298" t="s">
        <v>85</v>
      </c>
      <c r="AL1033" s="83" t="s">
        <v>85</v>
      </c>
      <c r="AM1033" s="84">
        <v>16.100000000000001</v>
      </c>
      <c r="AN1033" s="83">
        <v>180</v>
      </c>
      <c r="AO1033" s="37">
        <v>0</v>
      </c>
      <c r="AP1033" s="37">
        <v>14.5</v>
      </c>
      <c r="AQ1033" s="37">
        <v>36</v>
      </c>
      <c r="AR1033" s="37">
        <v>41</v>
      </c>
      <c r="AS1033" s="37">
        <v>223</v>
      </c>
      <c r="AT1033" s="37">
        <v>222</v>
      </c>
      <c r="AU1033" s="86">
        <v>110.5</v>
      </c>
      <c r="AV1033" s="55">
        <v>50</v>
      </c>
      <c r="AW1033" s="55">
        <v>50</v>
      </c>
      <c r="AX1033" s="55">
        <v>46</v>
      </c>
      <c r="AY1033" s="3" t="s">
        <v>85</v>
      </c>
      <c r="AZ1033" s="104" t="str">
        <f>_xlfn.IFNA(VLOOKUP(AY1033,ACCESSORIES!F:K,6,FALSE),"N/A")</f>
        <v>N/A</v>
      </c>
      <c r="BA1033" s="3" t="s">
        <v>85</v>
      </c>
      <c r="BB1033" s="104" t="str">
        <f>_xlfn.IFNA(VLOOKUP(BA1033,ACCESSORIES!F:K,6,FALSE),"N/A")</f>
        <v>N/A</v>
      </c>
      <c r="BC1033" s="79">
        <v>35.79</v>
      </c>
      <c r="BD1033" s="57">
        <v>20.6</v>
      </c>
      <c r="BE1033" s="57">
        <v>20.6</v>
      </c>
      <c r="BF1033" s="57">
        <v>11.4</v>
      </c>
      <c r="BG1033" s="82">
        <v>36</v>
      </c>
      <c r="BH1033" s="122" t="s">
        <v>3551</v>
      </c>
      <c r="BI1033" s="51" t="s">
        <v>4217</v>
      </c>
      <c r="BJ1033" s="83" t="s">
        <v>5302</v>
      </c>
      <c r="BK1033" s="83" t="s">
        <v>4233</v>
      </c>
      <c r="BL1033" s="83" t="s">
        <v>5814</v>
      </c>
      <c r="BM1033" s="83" t="s">
        <v>2887</v>
      </c>
      <c r="BN1033" s="83" t="s">
        <v>5815</v>
      </c>
      <c r="BO1033" s="83" t="s">
        <v>5816</v>
      </c>
      <c r="BP1033" s="100" t="s">
        <v>5802</v>
      </c>
      <c r="BQ1033" s="83" t="s">
        <v>4480</v>
      </c>
      <c r="BR1033" s="83" t="s">
        <v>4235</v>
      </c>
      <c r="BS1033" s="83"/>
      <c r="BT1033" s="351" t="s">
        <v>4952</v>
      </c>
      <c r="BU1033" s="363" t="s">
        <v>4953</v>
      </c>
      <c r="BV1033" s="351" t="s">
        <v>4955</v>
      </c>
      <c r="BW1033" s="363" t="s">
        <v>4954</v>
      </c>
      <c r="BX1033" s="96" t="str">
        <f t="shared" si="172"/>
        <v>MR701 Bead Grip, 18x9, +25mm Offset, 5x150, 110.5mm Centerbore, Bahia Blue</v>
      </c>
      <c r="BY1033" s="83" t="s">
        <v>4044</v>
      </c>
      <c r="BZ1033" s="83" t="s">
        <v>4045</v>
      </c>
      <c r="CA1033" s="83" t="str">
        <f t="shared" si="171"/>
        <v>TRAIL (7XX)</v>
      </c>
    </row>
    <row r="1034" spans="1:79" s="39" customFormat="1" ht="15" customHeight="1">
      <c r="A1034" s="23">
        <f t="shared" si="176"/>
        <v>1032</v>
      </c>
      <c r="B1034" s="3" t="s">
        <v>84</v>
      </c>
      <c r="C1034" s="105" t="s">
        <v>1285</v>
      </c>
      <c r="D1034" s="83" t="s">
        <v>6172</v>
      </c>
      <c r="E1034" s="94" t="str">
        <f>CONCATENATE(LEFT(D1034,5),VLOOKUP(CONCATENATE(N1034,"x",O1034),'PART NUMBER GUIDE'!$B$9:$C$45,2,FALSE),VLOOKUP(CONCATENATE(P1034, V1034), 'PART NUMBER GUIDE'!$Q$6:$R$84, 2, FALSE),VLOOKUP(Y1034,'PART NUMBER GUIDE'!$J$8:$K$37,2, FALSE),IF(U1034="N/A",IF(ABS(S1034)&lt;10,"0"&amp;ABS(S1034),ABS(S1034)),CONCATENATE(LEFT(U1034,1),RIGHT(U1034,1))), F1034, G1034)</f>
        <v>MR70189016518</v>
      </c>
      <c r="F1034" s="93"/>
      <c r="G1034" s="93"/>
      <c r="H1034" s="91" t="s">
        <v>3221</v>
      </c>
      <c r="I1034" s="350">
        <v>43592</v>
      </c>
      <c r="J1034" s="87" t="s">
        <v>1265</v>
      </c>
      <c r="K1034" s="400">
        <v>421</v>
      </c>
      <c r="L1034" s="95">
        <f t="shared" si="173"/>
        <v>421</v>
      </c>
      <c r="M1034" s="402"/>
      <c r="N1034" s="83">
        <v>18</v>
      </c>
      <c r="O1034" s="8">
        <v>9</v>
      </c>
      <c r="P1034" s="105" t="str">
        <f t="shared" si="174"/>
        <v>6x135</v>
      </c>
      <c r="Q1034" s="83">
        <v>6</v>
      </c>
      <c r="R1034" s="83">
        <v>135</v>
      </c>
      <c r="S1034" s="83">
        <v>18</v>
      </c>
      <c r="T1034" s="86">
        <v>5.8</v>
      </c>
      <c r="U1034" s="106" t="s">
        <v>85</v>
      </c>
      <c r="V1034" s="17">
        <v>87</v>
      </c>
      <c r="W1034" s="85">
        <v>31.49</v>
      </c>
      <c r="X1034" s="52">
        <v>2650</v>
      </c>
      <c r="Y1034" s="91" t="s">
        <v>2309</v>
      </c>
      <c r="Z1034" s="81" t="s">
        <v>3002</v>
      </c>
      <c r="AA1034" s="369" t="str">
        <f t="shared" si="175"/>
        <v>18x9, 6x135, 18 OS</v>
      </c>
      <c r="AB1034" s="83" t="s">
        <v>4280</v>
      </c>
      <c r="AC1034" s="92">
        <f>_xlfn.IFNA(VLOOKUP(AB1034,ACCESSORIES!F:K,6,FALSE),"N/A")</f>
        <v>22</v>
      </c>
      <c r="AD1034" s="89" t="s">
        <v>85</v>
      </c>
      <c r="AE1034" s="82" t="s">
        <v>85</v>
      </c>
      <c r="AF1034" s="82" t="s">
        <v>85</v>
      </c>
      <c r="AG1034" s="82" t="s">
        <v>85</v>
      </c>
      <c r="AH1034" s="9" t="str">
        <f>_xlfn.IFNA(VLOOKUP(AG1034,ACCESSORIES!F:K,6,FALSE),"N/A")</f>
        <v>N/A</v>
      </c>
      <c r="AI1034" s="105" t="s">
        <v>265</v>
      </c>
      <c r="AJ1034" s="83" t="s">
        <v>85</v>
      </c>
      <c r="AK1034" s="3" t="s">
        <v>85</v>
      </c>
      <c r="AL1034" s="83" t="s">
        <v>85</v>
      </c>
      <c r="AM1034" s="83">
        <v>16.100000000000001</v>
      </c>
      <c r="AN1034" s="83">
        <v>175</v>
      </c>
      <c r="AO1034" s="37">
        <v>7</v>
      </c>
      <c r="AP1034" s="37">
        <v>21</v>
      </c>
      <c r="AQ1034" s="37">
        <v>44</v>
      </c>
      <c r="AR1034" s="37">
        <v>48</v>
      </c>
      <c r="AS1034" s="37">
        <v>223</v>
      </c>
      <c r="AT1034" s="37">
        <v>222</v>
      </c>
      <c r="AU1034" s="86">
        <v>87</v>
      </c>
      <c r="AV1034" s="55">
        <v>48</v>
      </c>
      <c r="AW1034" s="55">
        <v>48</v>
      </c>
      <c r="AX1034" s="55">
        <v>46</v>
      </c>
      <c r="AY1034" s="3" t="s">
        <v>85</v>
      </c>
      <c r="AZ1034" s="104" t="str">
        <f>_xlfn.IFNA(VLOOKUP(AY1034,ACCESSORIES!F:K,6,FALSE),"N/A")</f>
        <v>N/A</v>
      </c>
      <c r="BA1034" s="3" t="s">
        <v>85</v>
      </c>
      <c r="BB1034" s="104" t="str">
        <f>_xlfn.IFNA(VLOOKUP(BA1034,ACCESSORIES!F:K,6,FALSE),"N/A")</f>
        <v>N/A</v>
      </c>
      <c r="BC1034" s="79">
        <v>36.96</v>
      </c>
      <c r="BD1034" s="57">
        <v>20.6</v>
      </c>
      <c r="BE1034" s="57">
        <v>20.6</v>
      </c>
      <c r="BF1034" s="57">
        <v>11.4</v>
      </c>
      <c r="BG1034" s="82">
        <v>36</v>
      </c>
      <c r="BH1034" s="122" t="s">
        <v>3551</v>
      </c>
      <c r="BI1034" s="51" t="s">
        <v>4217</v>
      </c>
      <c r="BJ1034" s="83" t="s">
        <v>5302</v>
      </c>
      <c r="BK1034" s="83" t="s">
        <v>4233</v>
      </c>
      <c r="BL1034" s="83" t="s">
        <v>5814</v>
      </c>
      <c r="BM1034" s="83" t="s">
        <v>2887</v>
      </c>
      <c r="BN1034" s="83" t="s">
        <v>5815</v>
      </c>
      <c r="BO1034" s="83" t="s">
        <v>5816</v>
      </c>
      <c r="BP1034" s="100" t="s">
        <v>5802</v>
      </c>
      <c r="BQ1034" s="83" t="s">
        <v>4480</v>
      </c>
      <c r="BR1034" s="83" t="s">
        <v>4235</v>
      </c>
      <c r="BS1034" s="83"/>
      <c r="BT1034" s="351" t="s">
        <v>4513</v>
      </c>
      <c r="BU1034" s="363" t="s">
        <v>4512</v>
      </c>
      <c r="BV1034" s="351" t="s">
        <v>4514</v>
      </c>
      <c r="BW1034" s="363" t="s">
        <v>4515</v>
      </c>
      <c r="BX1034" s="96" t="str">
        <f t="shared" si="172"/>
        <v>MR701 Bead Grip, 18x9, +18mm Offset, 6x135, 87mm Centerbore, Matte Black</v>
      </c>
      <c r="BY1034" s="83" t="s">
        <v>4044</v>
      </c>
      <c r="BZ1034" s="83" t="s">
        <v>4045</v>
      </c>
      <c r="CA1034" s="83" t="str">
        <f t="shared" si="171"/>
        <v>TRAIL (7XX)</v>
      </c>
    </row>
    <row r="1035" spans="1:79" s="39" customFormat="1" ht="15" customHeight="1">
      <c r="A1035" s="23">
        <f t="shared" si="176"/>
        <v>1033</v>
      </c>
      <c r="B1035" s="3" t="s">
        <v>84</v>
      </c>
      <c r="C1035" s="105" t="s">
        <v>1285</v>
      </c>
      <c r="D1035" s="83" t="s">
        <v>6172</v>
      </c>
      <c r="E1035" s="94" t="str">
        <f>CONCATENATE(LEFT(D1035,5),VLOOKUP(CONCATENATE(N1035,"x",O1035),'PART NUMBER GUIDE'!$B$9:$C$45,2,FALSE),VLOOKUP(CONCATENATE(P1035, V1035), 'PART NUMBER GUIDE'!$Q$6:$R$84, 2, FALSE),VLOOKUP(Y1035,'PART NUMBER GUIDE'!$J$8:$K$37,2, FALSE),IF(U1035="N/A",IF(ABS(S1035)&lt;10,"0"&amp;ABS(S1035),ABS(S1035)),CONCATENATE(LEFT(U1035,1),RIGHT(U1035,1))), F1035, G1035)</f>
        <v>MR70189016918</v>
      </c>
      <c r="F1035" s="93"/>
      <c r="G1035" s="93"/>
      <c r="H1035" s="91" t="s">
        <v>3222</v>
      </c>
      <c r="I1035" s="350">
        <v>43592</v>
      </c>
      <c r="J1035" s="87" t="s">
        <v>1265</v>
      </c>
      <c r="K1035" s="400">
        <v>421</v>
      </c>
      <c r="L1035" s="95">
        <f t="shared" si="173"/>
        <v>421</v>
      </c>
      <c r="M1035" s="402"/>
      <c r="N1035" s="83">
        <v>18</v>
      </c>
      <c r="O1035" s="8">
        <v>9</v>
      </c>
      <c r="P1035" s="105" t="str">
        <f t="shared" si="174"/>
        <v>6x135</v>
      </c>
      <c r="Q1035" s="83">
        <v>6</v>
      </c>
      <c r="R1035" s="83">
        <v>135</v>
      </c>
      <c r="S1035" s="83">
        <v>18</v>
      </c>
      <c r="T1035" s="86">
        <v>5.8</v>
      </c>
      <c r="U1035" s="106" t="s">
        <v>85</v>
      </c>
      <c r="V1035" s="17">
        <v>87</v>
      </c>
      <c r="W1035" s="85">
        <v>31.49</v>
      </c>
      <c r="X1035" s="52">
        <v>2650</v>
      </c>
      <c r="Y1035" s="91" t="s">
        <v>2312</v>
      </c>
      <c r="Z1035" s="80" t="s">
        <v>3003</v>
      </c>
      <c r="AA1035" s="369" t="str">
        <f t="shared" si="175"/>
        <v>18x9, 6x135, 18 OS</v>
      </c>
      <c r="AB1035" s="83" t="s">
        <v>4280</v>
      </c>
      <c r="AC1035" s="92">
        <f>_xlfn.IFNA(VLOOKUP(AB1035,ACCESSORIES!F:K,6,FALSE),"N/A")</f>
        <v>22</v>
      </c>
      <c r="AD1035" s="89" t="s">
        <v>85</v>
      </c>
      <c r="AE1035" s="82" t="s">
        <v>85</v>
      </c>
      <c r="AF1035" s="82" t="s">
        <v>85</v>
      </c>
      <c r="AG1035" s="82" t="s">
        <v>85</v>
      </c>
      <c r="AH1035" s="9" t="str">
        <f>_xlfn.IFNA(VLOOKUP(AG1035,ACCESSORIES!F:K,6,FALSE),"N/A")</f>
        <v>N/A</v>
      </c>
      <c r="AI1035" s="105" t="s">
        <v>265</v>
      </c>
      <c r="AJ1035" s="83" t="s">
        <v>85</v>
      </c>
      <c r="AK1035" s="3" t="s">
        <v>85</v>
      </c>
      <c r="AL1035" s="83" t="s">
        <v>85</v>
      </c>
      <c r="AM1035" s="83">
        <v>16.100000000000001</v>
      </c>
      <c r="AN1035" s="83">
        <v>175</v>
      </c>
      <c r="AO1035" s="37">
        <v>7</v>
      </c>
      <c r="AP1035" s="37">
        <v>21</v>
      </c>
      <c r="AQ1035" s="37">
        <v>44</v>
      </c>
      <c r="AR1035" s="37">
        <v>48</v>
      </c>
      <c r="AS1035" s="37">
        <v>223</v>
      </c>
      <c r="AT1035" s="37">
        <v>222</v>
      </c>
      <c r="AU1035" s="86">
        <v>87</v>
      </c>
      <c r="AV1035" s="55">
        <v>48</v>
      </c>
      <c r="AW1035" s="55">
        <v>48</v>
      </c>
      <c r="AX1035" s="55">
        <v>46</v>
      </c>
      <c r="AY1035" s="3" t="s">
        <v>85</v>
      </c>
      <c r="AZ1035" s="104" t="str">
        <f>_xlfn.IFNA(VLOOKUP(AY1035,ACCESSORIES!F:K,6,FALSE),"N/A")</f>
        <v>N/A</v>
      </c>
      <c r="BA1035" s="3" t="s">
        <v>85</v>
      </c>
      <c r="BB1035" s="104" t="str">
        <f>_xlfn.IFNA(VLOOKUP(BA1035,ACCESSORIES!F:K,6,FALSE),"N/A")</f>
        <v>N/A</v>
      </c>
      <c r="BC1035" s="79">
        <v>36.08</v>
      </c>
      <c r="BD1035" s="57">
        <v>20.6</v>
      </c>
      <c r="BE1035" s="57">
        <v>20.6</v>
      </c>
      <c r="BF1035" s="57">
        <v>11.4</v>
      </c>
      <c r="BG1035" s="82">
        <v>36</v>
      </c>
      <c r="BH1035" s="122" t="s">
        <v>3551</v>
      </c>
      <c r="BI1035" s="51" t="s">
        <v>4217</v>
      </c>
      <c r="BJ1035" s="83" t="s">
        <v>5302</v>
      </c>
      <c r="BK1035" s="83" t="s">
        <v>4233</v>
      </c>
      <c r="BL1035" s="83" t="s">
        <v>5814</v>
      </c>
      <c r="BM1035" s="83" t="s">
        <v>2887</v>
      </c>
      <c r="BN1035" s="83" t="s">
        <v>5815</v>
      </c>
      <c r="BO1035" s="83" t="s">
        <v>5816</v>
      </c>
      <c r="BP1035" s="100" t="s">
        <v>5802</v>
      </c>
      <c r="BQ1035" s="83" t="s">
        <v>4480</v>
      </c>
      <c r="BR1035" s="83" t="s">
        <v>4235</v>
      </c>
      <c r="BS1035" s="83"/>
      <c r="BT1035" s="417" t="s">
        <v>4363</v>
      </c>
      <c r="BU1035" s="418" t="s">
        <v>4362</v>
      </c>
      <c r="BV1035" s="417" t="s">
        <v>4361</v>
      </c>
      <c r="BW1035" s="418" t="s">
        <v>4360</v>
      </c>
      <c r="BX1035" s="96" t="str">
        <f t="shared" si="172"/>
        <v>MR701 Bead Grip, 18x9, +18mm Offset, 6x135, 87mm Centerbore, Method Bronze</v>
      </c>
      <c r="BY1035" s="83" t="s">
        <v>4044</v>
      </c>
      <c r="BZ1035" s="83" t="s">
        <v>4045</v>
      </c>
      <c r="CA1035" s="83" t="str">
        <f t="shared" si="171"/>
        <v>TRAIL (7XX)</v>
      </c>
    </row>
    <row r="1036" spans="1:79" s="39" customFormat="1" ht="15" customHeight="1">
      <c r="A1036" s="23">
        <f t="shared" si="176"/>
        <v>1034</v>
      </c>
      <c r="B1036" s="3" t="s">
        <v>84</v>
      </c>
      <c r="C1036" s="105" t="s">
        <v>1285</v>
      </c>
      <c r="D1036" s="83" t="s">
        <v>6172</v>
      </c>
      <c r="E1036" s="94" t="str">
        <f>CONCATENATE(LEFT(D1036,5),VLOOKUP(CONCATENATE(N1036,"x",O1036),'PART NUMBER GUIDE'!$B$9:$C$45,2,FALSE),VLOOKUP(CONCATENATE(P1036, V1036), 'PART NUMBER GUIDE'!$Q$6:$R$84, 2, FALSE),VLOOKUP(Y1036,'PART NUMBER GUIDE'!$J$8:$K$37,2, FALSE),IF(U1036="N/A",IF(ABS(S1036)&lt;10,"0"&amp;ABS(S1036),ABS(S1036)),CONCATENATE(LEFT(U1036,1),RIGHT(U1036,1))), F1036, G1036)</f>
        <v>MR70189016618</v>
      </c>
      <c r="F1036" s="93"/>
      <c r="G1036" s="93"/>
      <c r="H1036" s="91" t="s">
        <v>4940</v>
      </c>
      <c r="I1036" s="350">
        <v>44134</v>
      </c>
      <c r="J1036" s="43" t="s">
        <v>4038</v>
      </c>
      <c r="K1036" s="400">
        <v>421</v>
      </c>
      <c r="L1036" s="95" t="str">
        <f t="shared" si="173"/>
        <v/>
      </c>
      <c r="M1036" s="402"/>
      <c r="N1036" s="83">
        <v>18</v>
      </c>
      <c r="O1036" s="8">
        <v>9</v>
      </c>
      <c r="P1036" s="105" t="str">
        <f t="shared" si="174"/>
        <v>6x135</v>
      </c>
      <c r="Q1036" s="83">
        <v>6</v>
      </c>
      <c r="R1036" s="83">
        <v>135</v>
      </c>
      <c r="S1036" s="83">
        <v>18</v>
      </c>
      <c r="T1036" s="86">
        <v>5.8</v>
      </c>
      <c r="U1036" s="106" t="s">
        <v>85</v>
      </c>
      <c r="V1036" s="17">
        <v>87</v>
      </c>
      <c r="W1036" s="85">
        <v>32.08</v>
      </c>
      <c r="X1036" s="52">
        <v>2650</v>
      </c>
      <c r="Y1036" s="91" t="s">
        <v>4926</v>
      </c>
      <c r="Z1036" s="80" t="s">
        <v>4927</v>
      </c>
      <c r="AA1036" s="369" t="str">
        <f t="shared" si="175"/>
        <v>18x9, 6x135, 18 OS</v>
      </c>
      <c r="AB1036" s="83" t="s">
        <v>4280</v>
      </c>
      <c r="AC1036" s="92">
        <f>_xlfn.IFNA(VLOOKUP(AB1036,ACCESSORIES!F:K,6,FALSE),"N/A")</f>
        <v>22</v>
      </c>
      <c r="AD1036" s="89" t="s">
        <v>85</v>
      </c>
      <c r="AE1036" s="82" t="s">
        <v>85</v>
      </c>
      <c r="AF1036" s="82" t="s">
        <v>85</v>
      </c>
      <c r="AG1036" s="82" t="s">
        <v>85</v>
      </c>
      <c r="AH1036" s="9" t="str">
        <f>_xlfn.IFNA(VLOOKUP(AG1036,ACCESSORIES!F:K,6,FALSE),"N/A")</f>
        <v>N/A</v>
      </c>
      <c r="AI1036" s="105" t="s">
        <v>265</v>
      </c>
      <c r="AJ1036" s="83" t="s">
        <v>85</v>
      </c>
      <c r="AK1036" s="3" t="s">
        <v>85</v>
      </c>
      <c r="AL1036" s="83" t="s">
        <v>85</v>
      </c>
      <c r="AM1036" s="83">
        <v>16.100000000000001</v>
      </c>
      <c r="AN1036" s="83">
        <v>175</v>
      </c>
      <c r="AO1036" s="37">
        <v>7</v>
      </c>
      <c r="AP1036" s="37">
        <v>21</v>
      </c>
      <c r="AQ1036" s="37">
        <v>44</v>
      </c>
      <c r="AR1036" s="37">
        <v>48</v>
      </c>
      <c r="AS1036" s="37">
        <v>223</v>
      </c>
      <c r="AT1036" s="37">
        <v>222</v>
      </c>
      <c r="AU1036" s="86">
        <v>87</v>
      </c>
      <c r="AV1036" s="55">
        <v>48</v>
      </c>
      <c r="AW1036" s="55">
        <v>48</v>
      </c>
      <c r="AX1036" s="55">
        <v>46</v>
      </c>
      <c r="AY1036" s="3" t="s">
        <v>85</v>
      </c>
      <c r="AZ1036" s="104" t="str">
        <f>_xlfn.IFNA(VLOOKUP(AY1036,ACCESSORIES!F:K,6,FALSE),"N/A")</f>
        <v>N/A</v>
      </c>
      <c r="BA1036" s="3" t="s">
        <v>85</v>
      </c>
      <c r="BB1036" s="104" t="str">
        <f>_xlfn.IFNA(VLOOKUP(BA1036,ACCESSORIES!F:K,6,FALSE),"N/A")</f>
        <v>N/A</v>
      </c>
      <c r="BC1036" s="79">
        <v>36.74</v>
      </c>
      <c r="BD1036" s="57">
        <v>20.6</v>
      </c>
      <c r="BE1036" s="57">
        <v>20.6</v>
      </c>
      <c r="BF1036" s="57">
        <v>11.4</v>
      </c>
      <c r="BG1036" s="82">
        <v>36</v>
      </c>
      <c r="BH1036" s="122" t="s">
        <v>3551</v>
      </c>
      <c r="BI1036" s="51" t="s">
        <v>4217</v>
      </c>
      <c r="BJ1036" s="83" t="s">
        <v>5302</v>
      </c>
      <c r="BK1036" s="83" t="s">
        <v>4233</v>
      </c>
      <c r="BL1036" s="83" t="s">
        <v>5814</v>
      </c>
      <c r="BM1036" s="83" t="s">
        <v>2887</v>
      </c>
      <c r="BN1036" s="83" t="s">
        <v>5815</v>
      </c>
      <c r="BO1036" s="83" t="s">
        <v>5816</v>
      </c>
      <c r="BP1036" s="100" t="s">
        <v>5802</v>
      </c>
      <c r="BQ1036" s="83" t="s">
        <v>4480</v>
      </c>
      <c r="BR1036" s="83" t="s">
        <v>4235</v>
      </c>
      <c r="BS1036" s="83"/>
      <c r="BT1036" s="417" t="s">
        <v>5216</v>
      </c>
      <c r="BU1036" s="418" t="s">
        <v>5217</v>
      </c>
      <c r="BV1036" s="417" t="s">
        <v>5218</v>
      </c>
      <c r="BW1036" s="418" t="s">
        <v>5219</v>
      </c>
      <c r="BX1036" s="96" t="str">
        <f t="shared" si="172"/>
        <v>CLOSEOUT - MR701 Bead Grip, 18x9, +18mm Offset, 6x135, 87mm Centerbore, Bahia Blue</v>
      </c>
      <c r="BY1036" s="83" t="s">
        <v>4044</v>
      </c>
      <c r="BZ1036" s="83" t="s">
        <v>4045</v>
      </c>
      <c r="CA1036" s="83" t="str">
        <f t="shared" si="171"/>
        <v>TRAIL (7XX)</v>
      </c>
    </row>
    <row r="1037" spans="1:79" s="39" customFormat="1" ht="15" customHeight="1">
      <c r="A1037" s="23">
        <f t="shared" si="176"/>
        <v>1035</v>
      </c>
      <c r="B1037" s="3" t="s">
        <v>84</v>
      </c>
      <c r="C1037" s="105" t="s">
        <v>1285</v>
      </c>
      <c r="D1037" s="83" t="s">
        <v>6172</v>
      </c>
      <c r="E1037" s="94" t="str">
        <f>CONCATENATE(LEFT(D1037,5),VLOOKUP(CONCATENATE(N1037,"x",O1037),'PART NUMBER GUIDE'!$B$9:$C$45,2,FALSE),VLOOKUP(CONCATENATE(P1037, V1037), 'PART NUMBER GUIDE'!$Q$6:$R$84, 2, FALSE),VLOOKUP(Y1037,'PART NUMBER GUIDE'!$J$8:$K$37,2, FALSE),IF(U1037="N/A",IF(ABS(S1037)&lt;10,"0"&amp;ABS(S1037),ABS(S1037)),CONCATENATE(LEFT(U1037,1),RIGHT(U1037,1))), F1037, G1037)</f>
        <v>MR70189060518</v>
      </c>
      <c r="F1037" s="93"/>
      <c r="G1037" s="93"/>
      <c r="H1037" s="91" t="s">
        <v>3223</v>
      </c>
      <c r="I1037" s="350">
        <v>43592</v>
      </c>
      <c r="J1037" s="87" t="s">
        <v>1265</v>
      </c>
      <c r="K1037" s="400">
        <v>421</v>
      </c>
      <c r="L1037" s="95">
        <f t="shared" si="173"/>
        <v>421</v>
      </c>
      <c r="M1037" s="402"/>
      <c r="N1037" s="83">
        <v>18</v>
      </c>
      <c r="O1037" s="8">
        <v>9</v>
      </c>
      <c r="P1037" s="105" t="str">
        <f t="shared" si="174"/>
        <v>6x5.5</v>
      </c>
      <c r="Q1037" s="83">
        <v>6</v>
      </c>
      <c r="R1037" s="83">
        <v>5.5</v>
      </c>
      <c r="S1037" s="83">
        <v>18</v>
      </c>
      <c r="T1037" s="86">
        <v>5.8</v>
      </c>
      <c r="U1037" s="106" t="s">
        <v>85</v>
      </c>
      <c r="V1037" s="17">
        <v>106.25</v>
      </c>
      <c r="W1037" s="85">
        <v>32</v>
      </c>
      <c r="X1037" s="52">
        <v>2650</v>
      </c>
      <c r="Y1037" s="91" t="s">
        <v>2309</v>
      </c>
      <c r="Z1037" s="81" t="s">
        <v>3002</v>
      </c>
      <c r="AA1037" s="369" t="str">
        <f t="shared" si="175"/>
        <v>18x9, 6x5.5, 18 OS</v>
      </c>
      <c r="AB1037" s="83" t="s">
        <v>4281</v>
      </c>
      <c r="AC1037" s="92">
        <f>_xlfn.IFNA(VLOOKUP(AB1037,ACCESSORIES!F:K,6,FALSE),"N/A")</f>
        <v>22</v>
      </c>
      <c r="AD1037" s="89" t="s">
        <v>85</v>
      </c>
      <c r="AE1037" s="82" t="s">
        <v>85</v>
      </c>
      <c r="AF1037" s="82" t="s">
        <v>85</v>
      </c>
      <c r="AG1037" s="82" t="s">
        <v>85</v>
      </c>
      <c r="AH1037" s="9" t="str">
        <f>_xlfn.IFNA(VLOOKUP(AG1037,ACCESSORIES!F:K,6,FALSE),"N/A")</f>
        <v>N/A</v>
      </c>
      <c r="AI1037" s="105" t="s">
        <v>265</v>
      </c>
      <c r="AJ1037" s="83" t="s">
        <v>1712</v>
      </c>
      <c r="AK1037" s="41">
        <f>VLOOKUP(AJ1037,ACCESSORIES!F:K,6,FALSE)</f>
        <v>2.75</v>
      </c>
      <c r="AL1037" s="83">
        <v>78.3</v>
      </c>
      <c r="AM1037" s="83">
        <v>16.100000000000001</v>
      </c>
      <c r="AN1037" s="83">
        <v>175</v>
      </c>
      <c r="AO1037" s="37">
        <v>7</v>
      </c>
      <c r="AP1037" s="37">
        <v>21</v>
      </c>
      <c r="AQ1037" s="37">
        <v>44</v>
      </c>
      <c r="AR1037" s="37">
        <v>48</v>
      </c>
      <c r="AS1037" s="37">
        <v>223</v>
      </c>
      <c r="AT1037" s="37">
        <v>222</v>
      </c>
      <c r="AU1037" s="86">
        <v>106.25</v>
      </c>
      <c r="AV1037" s="55">
        <v>50</v>
      </c>
      <c r="AW1037" s="55">
        <v>50</v>
      </c>
      <c r="AX1037" s="55">
        <v>46</v>
      </c>
      <c r="AY1037" s="3" t="s">
        <v>85</v>
      </c>
      <c r="AZ1037" s="104" t="str">
        <f>_xlfn.IFNA(VLOOKUP(AY1037,ACCESSORIES!F:K,6,FALSE),"N/A")</f>
        <v>N/A</v>
      </c>
      <c r="BA1037" s="3" t="s">
        <v>85</v>
      </c>
      <c r="BB1037" s="104" t="str">
        <f>_xlfn.IFNA(VLOOKUP(BA1037,ACCESSORIES!F:K,6,FALSE),"N/A")</f>
        <v>N/A</v>
      </c>
      <c r="BC1037" s="79">
        <v>37.520000000000003</v>
      </c>
      <c r="BD1037" s="57">
        <v>20.6</v>
      </c>
      <c r="BE1037" s="57">
        <v>20.6</v>
      </c>
      <c r="BF1037" s="57">
        <v>11.4</v>
      </c>
      <c r="BG1037" s="82">
        <v>36</v>
      </c>
      <c r="BH1037" s="122" t="s">
        <v>3551</v>
      </c>
      <c r="BI1037" s="51" t="s">
        <v>4217</v>
      </c>
      <c r="BJ1037" s="83" t="s">
        <v>5302</v>
      </c>
      <c r="BK1037" s="83" t="s">
        <v>4233</v>
      </c>
      <c r="BL1037" s="83" t="s">
        <v>5814</v>
      </c>
      <c r="BM1037" s="83" t="s">
        <v>2887</v>
      </c>
      <c r="BN1037" s="83" t="s">
        <v>5815</v>
      </c>
      <c r="BO1037" s="83" t="s">
        <v>5816</v>
      </c>
      <c r="BP1037" s="100" t="s">
        <v>5802</v>
      </c>
      <c r="BQ1037" s="83" t="s">
        <v>4480</v>
      </c>
      <c r="BR1037" s="83" t="s">
        <v>4235</v>
      </c>
      <c r="BS1037" s="83"/>
      <c r="BT1037" s="351" t="s">
        <v>4513</v>
      </c>
      <c r="BU1037" s="363" t="s">
        <v>4512</v>
      </c>
      <c r="BV1037" s="351" t="s">
        <v>4514</v>
      </c>
      <c r="BW1037" s="363" t="s">
        <v>4515</v>
      </c>
      <c r="BX1037" s="96" t="str">
        <f t="shared" si="172"/>
        <v>MR701 Bead Grip, 18x9, +18mm Offset, 6x5.5, 106.25mm Centerbore, Matte Black</v>
      </c>
      <c r="BY1037" s="83" t="s">
        <v>4044</v>
      </c>
      <c r="BZ1037" s="83" t="s">
        <v>4045</v>
      </c>
      <c r="CA1037" s="83" t="str">
        <f t="shared" si="171"/>
        <v>TRAIL (7XX)</v>
      </c>
    </row>
    <row r="1038" spans="1:79" s="39" customFormat="1" ht="15" customHeight="1">
      <c r="A1038" s="23">
        <f t="shared" si="176"/>
        <v>1036</v>
      </c>
      <c r="B1038" s="3" t="s">
        <v>84</v>
      </c>
      <c r="C1038" s="105" t="s">
        <v>1285</v>
      </c>
      <c r="D1038" s="83" t="s">
        <v>6172</v>
      </c>
      <c r="E1038" s="94" t="str">
        <f>CONCATENATE(LEFT(D1038,5),VLOOKUP(CONCATENATE(N1038,"x",O1038),'PART NUMBER GUIDE'!$B$9:$C$45,2,FALSE),VLOOKUP(CONCATENATE(P1038, V1038), 'PART NUMBER GUIDE'!$Q$6:$R$84, 2, FALSE),VLOOKUP(Y1038,'PART NUMBER GUIDE'!$J$8:$K$37,2, FALSE),IF(U1038="N/A",IF(ABS(S1038)&lt;10,"0"&amp;ABS(S1038),ABS(S1038)),CONCATENATE(LEFT(U1038,1),RIGHT(U1038,1))), F1038, G1038)</f>
        <v>MR70189060918</v>
      </c>
      <c r="F1038" s="93"/>
      <c r="G1038" s="93"/>
      <c r="H1038" s="91" t="s">
        <v>3224</v>
      </c>
      <c r="I1038" s="350">
        <v>43592</v>
      </c>
      <c r="J1038" s="87" t="s">
        <v>1265</v>
      </c>
      <c r="K1038" s="400">
        <v>421</v>
      </c>
      <c r="L1038" s="95">
        <f t="shared" si="173"/>
        <v>421</v>
      </c>
      <c r="M1038" s="402"/>
      <c r="N1038" s="83">
        <v>18</v>
      </c>
      <c r="O1038" s="8">
        <v>9</v>
      </c>
      <c r="P1038" s="105" t="str">
        <f t="shared" si="174"/>
        <v>6x5.5</v>
      </c>
      <c r="Q1038" s="83">
        <v>6</v>
      </c>
      <c r="R1038" s="83">
        <v>5.5</v>
      </c>
      <c r="S1038" s="83">
        <v>18</v>
      </c>
      <c r="T1038" s="86">
        <v>5.8</v>
      </c>
      <c r="U1038" s="106" t="s">
        <v>85</v>
      </c>
      <c r="V1038" s="17">
        <v>106.25</v>
      </c>
      <c r="W1038" s="85">
        <v>32</v>
      </c>
      <c r="X1038" s="52">
        <v>2650</v>
      </c>
      <c r="Y1038" s="91" t="s">
        <v>2312</v>
      </c>
      <c r="Z1038" s="80" t="s">
        <v>3003</v>
      </c>
      <c r="AA1038" s="369" t="str">
        <f t="shared" si="175"/>
        <v>18x9, 6x5.5, 18 OS</v>
      </c>
      <c r="AB1038" s="83" t="s">
        <v>4281</v>
      </c>
      <c r="AC1038" s="92">
        <f>_xlfn.IFNA(VLOOKUP(AB1038,ACCESSORIES!F:K,6,FALSE),"N/A")</f>
        <v>22</v>
      </c>
      <c r="AD1038" s="89" t="s">
        <v>85</v>
      </c>
      <c r="AE1038" s="82" t="s">
        <v>85</v>
      </c>
      <c r="AF1038" s="82" t="s">
        <v>85</v>
      </c>
      <c r="AG1038" s="82" t="s">
        <v>85</v>
      </c>
      <c r="AH1038" s="9" t="str">
        <f>_xlfn.IFNA(VLOOKUP(AG1038,ACCESSORIES!F:K,6,FALSE),"N/A")</f>
        <v>N/A</v>
      </c>
      <c r="AI1038" s="105" t="s">
        <v>265</v>
      </c>
      <c r="AJ1038" s="83" t="s">
        <v>1712</v>
      </c>
      <c r="AK1038" s="41">
        <f>VLOOKUP(AJ1038,ACCESSORIES!F:K,6,FALSE)</f>
        <v>2.75</v>
      </c>
      <c r="AL1038" s="83">
        <v>78.3</v>
      </c>
      <c r="AM1038" s="83">
        <v>16.100000000000001</v>
      </c>
      <c r="AN1038" s="83">
        <v>175</v>
      </c>
      <c r="AO1038" s="37">
        <v>7</v>
      </c>
      <c r="AP1038" s="37">
        <v>21</v>
      </c>
      <c r="AQ1038" s="37">
        <v>44</v>
      </c>
      <c r="AR1038" s="37">
        <v>48</v>
      </c>
      <c r="AS1038" s="37">
        <v>223</v>
      </c>
      <c r="AT1038" s="37">
        <v>222</v>
      </c>
      <c r="AU1038" s="86">
        <v>106.25</v>
      </c>
      <c r="AV1038" s="55">
        <v>50</v>
      </c>
      <c r="AW1038" s="55">
        <v>50</v>
      </c>
      <c r="AX1038" s="55">
        <v>46</v>
      </c>
      <c r="AY1038" s="3" t="s">
        <v>85</v>
      </c>
      <c r="AZ1038" s="104" t="str">
        <f>_xlfn.IFNA(VLOOKUP(AY1038,ACCESSORIES!F:K,6,FALSE),"N/A")</f>
        <v>N/A</v>
      </c>
      <c r="BA1038" s="3" t="s">
        <v>85</v>
      </c>
      <c r="BB1038" s="104" t="str">
        <f>_xlfn.IFNA(VLOOKUP(BA1038,ACCESSORIES!F:K,6,FALSE),"N/A")</f>
        <v>N/A</v>
      </c>
      <c r="BC1038" s="79">
        <v>36.630000000000003</v>
      </c>
      <c r="BD1038" s="57">
        <v>20.6</v>
      </c>
      <c r="BE1038" s="57">
        <v>20.6</v>
      </c>
      <c r="BF1038" s="57">
        <v>11.4</v>
      </c>
      <c r="BG1038" s="82">
        <v>36</v>
      </c>
      <c r="BH1038" s="122" t="s">
        <v>3551</v>
      </c>
      <c r="BI1038" s="51" t="s">
        <v>4217</v>
      </c>
      <c r="BJ1038" s="83" t="s">
        <v>5302</v>
      </c>
      <c r="BK1038" s="83" t="s">
        <v>4233</v>
      </c>
      <c r="BL1038" s="83" t="s">
        <v>5814</v>
      </c>
      <c r="BM1038" s="83" t="s">
        <v>2887</v>
      </c>
      <c r="BN1038" s="83" t="s">
        <v>5815</v>
      </c>
      <c r="BO1038" s="83" t="s">
        <v>5816</v>
      </c>
      <c r="BP1038" s="100" t="s">
        <v>5802</v>
      </c>
      <c r="BQ1038" s="83" t="s">
        <v>4480</v>
      </c>
      <c r="BR1038" s="83" t="s">
        <v>4235</v>
      </c>
      <c r="BS1038" s="83"/>
      <c r="BT1038" s="417" t="s">
        <v>4363</v>
      </c>
      <c r="BU1038" s="418" t="s">
        <v>4362</v>
      </c>
      <c r="BV1038" s="417" t="s">
        <v>4361</v>
      </c>
      <c r="BW1038" s="418" t="s">
        <v>4360</v>
      </c>
      <c r="BX1038" s="96" t="str">
        <f t="shared" si="172"/>
        <v>MR701 Bead Grip, 18x9, +18mm Offset, 6x5.5, 106.25mm Centerbore, Method Bronze</v>
      </c>
      <c r="BY1038" s="83" t="s">
        <v>4044</v>
      </c>
      <c r="BZ1038" s="83" t="s">
        <v>4045</v>
      </c>
      <c r="CA1038" s="83" t="str">
        <f t="shared" si="171"/>
        <v>TRAIL (7XX)</v>
      </c>
    </row>
    <row r="1039" spans="1:79" s="39" customFormat="1" ht="15" customHeight="1">
      <c r="A1039" s="23">
        <f t="shared" si="176"/>
        <v>1037</v>
      </c>
      <c r="B1039" s="3" t="s">
        <v>84</v>
      </c>
      <c r="C1039" s="105" t="s">
        <v>1285</v>
      </c>
      <c r="D1039" s="83" t="s">
        <v>6172</v>
      </c>
      <c r="E1039" s="94" t="str">
        <f>CONCATENATE(LEFT(D1039,5),VLOOKUP(CONCATENATE(N1039,"x",O1039),'PART NUMBER GUIDE'!$B$9:$C$45,2,FALSE),VLOOKUP(CONCATENATE(P1039, V1039), 'PART NUMBER GUIDE'!$Q$6:$R$84, 2, FALSE),VLOOKUP(Y1039,'PART NUMBER GUIDE'!$J$8:$K$37,2, FALSE),IF(U1039="N/A",IF(ABS(S1039)&lt;10,"0"&amp;ABS(S1039),ABS(S1039)),CONCATENATE(LEFT(U1039,1),RIGHT(U1039,1))), F1039, G1039)</f>
        <v>MR70189060618</v>
      </c>
      <c r="F1039" s="93"/>
      <c r="G1039" s="93"/>
      <c r="H1039" s="91" t="s">
        <v>4941</v>
      </c>
      <c r="I1039" s="350">
        <v>44134</v>
      </c>
      <c r="J1039" s="87" t="s">
        <v>1265</v>
      </c>
      <c r="K1039" s="400">
        <v>421</v>
      </c>
      <c r="L1039" s="95">
        <f t="shared" si="173"/>
        <v>421</v>
      </c>
      <c r="M1039" s="402"/>
      <c r="N1039" s="83">
        <v>18</v>
      </c>
      <c r="O1039" s="8">
        <v>9</v>
      </c>
      <c r="P1039" s="105" t="str">
        <f t="shared" si="174"/>
        <v>6x5.5</v>
      </c>
      <c r="Q1039" s="83">
        <v>6</v>
      </c>
      <c r="R1039" s="83">
        <v>5.5</v>
      </c>
      <c r="S1039" s="83">
        <v>18</v>
      </c>
      <c r="T1039" s="86">
        <v>5.8</v>
      </c>
      <c r="U1039" s="106" t="s">
        <v>85</v>
      </c>
      <c r="V1039" s="17">
        <v>106.25</v>
      </c>
      <c r="W1039" s="85">
        <v>32.630000000000003</v>
      </c>
      <c r="X1039" s="52">
        <v>2650</v>
      </c>
      <c r="Y1039" s="91" t="s">
        <v>4926</v>
      </c>
      <c r="Z1039" s="80" t="s">
        <v>4927</v>
      </c>
      <c r="AA1039" s="369" t="str">
        <f t="shared" si="175"/>
        <v>18x9, 6x5.5, 18 OS</v>
      </c>
      <c r="AB1039" s="83" t="s">
        <v>4281</v>
      </c>
      <c r="AC1039" s="92">
        <f>_xlfn.IFNA(VLOOKUP(AB1039,ACCESSORIES!F:K,6,FALSE),"N/A")</f>
        <v>22</v>
      </c>
      <c r="AD1039" s="89" t="s">
        <v>85</v>
      </c>
      <c r="AE1039" s="82" t="s">
        <v>85</v>
      </c>
      <c r="AF1039" s="82" t="s">
        <v>85</v>
      </c>
      <c r="AG1039" s="82" t="s">
        <v>85</v>
      </c>
      <c r="AH1039" s="9" t="str">
        <f>_xlfn.IFNA(VLOOKUP(AG1039,ACCESSORIES!F:K,6,FALSE),"N/A")</f>
        <v>N/A</v>
      </c>
      <c r="AI1039" s="105" t="s">
        <v>265</v>
      </c>
      <c r="AJ1039" s="83" t="s">
        <v>1712</v>
      </c>
      <c r="AK1039" s="41">
        <f>VLOOKUP(AJ1039,ACCESSORIES!F:K,6,FALSE)</f>
        <v>2.75</v>
      </c>
      <c r="AL1039" s="83">
        <v>78.3</v>
      </c>
      <c r="AM1039" s="83">
        <v>16.100000000000001</v>
      </c>
      <c r="AN1039" s="83">
        <v>175</v>
      </c>
      <c r="AO1039" s="37">
        <v>7</v>
      </c>
      <c r="AP1039" s="37">
        <v>21</v>
      </c>
      <c r="AQ1039" s="37">
        <v>44</v>
      </c>
      <c r="AR1039" s="37">
        <v>48</v>
      </c>
      <c r="AS1039" s="37">
        <v>223</v>
      </c>
      <c r="AT1039" s="37">
        <v>222</v>
      </c>
      <c r="AU1039" s="86">
        <v>106.25</v>
      </c>
      <c r="AV1039" s="55">
        <v>50</v>
      </c>
      <c r="AW1039" s="55">
        <v>50</v>
      </c>
      <c r="AX1039" s="55">
        <v>46</v>
      </c>
      <c r="AY1039" s="3" t="s">
        <v>85</v>
      </c>
      <c r="AZ1039" s="104" t="str">
        <f>_xlfn.IFNA(VLOOKUP(AY1039,ACCESSORIES!F:K,6,FALSE),"N/A")</f>
        <v>N/A</v>
      </c>
      <c r="BA1039" s="3" t="s">
        <v>85</v>
      </c>
      <c r="BB1039" s="104" t="str">
        <f>_xlfn.IFNA(VLOOKUP(BA1039,ACCESSORIES!F:K,6,FALSE),"N/A")</f>
        <v>N/A</v>
      </c>
      <c r="BC1039" s="79">
        <v>37.26</v>
      </c>
      <c r="BD1039" s="57">
        <v>20.6</v>
      </c>
      <c r="BE1039" s="57">
        <v>20.6</v>
      </c>
      <c r="BF1039" s="57">
        <v>11.4</v>
      </c>
      <c r="BG1039" s="82">
        <v>36</v>
      </c>
      <c r="BH1039" s="122" t="s">
        <v>3551</v>
      </c>
      <c r="BI1039" s="51" t="s">
        <v>4217</v>
      </c>
      <c r="BJ1039" s="83" t="s">
        <v>5302</v>
      </c>
      <c r="BK1039" s="83" t="s">
        <v>4233</v>
      </c>
      <c r="BL1039" s="83" t="s">
        <v>5814</v>
      </c>
      <c r="BM1039" s="83" t="s">
        <v>2887</v>
      </c>
      <c r="BN1039" s="83" t="s">
        <v>5815</v>
      </c>
      <c r="BO1039" s="83" t="s">
        <v>5816</v>
      </c>
      <c r="BP1039" s="100" t="s">
        <v>5802</v>
      </c>
      <c r="BQ1039" s="83" t="s">
        <v>4480</v>
      </c>
      <c r="BR1039" s="83" t="s">
        <v>4235</v>
      </c>
      <c r="BS1039" s="83"/>
      <c r="BT1039" s="417" t="s">
        <v>5216</v>
      </c>
      <c r="BU1039" s="418" t="s">
        <v>5217</v>
      </c>
      <c r="BV1039" s="417" t="s">
        <v>5218</v>
      </c>
      <c r="BW1039" s="418" t="s">
        <v>5219</v>
      </c>
      <c r="BX1039" s="96" t="str">
        <f t="shared" si="172"/>
        <v>MR701 Bead Grip, 18x9, +18mm Offset, 6x5.5, 106.25mm Centerbore, Bahia Blue</v>
      </c>
      <c r="BY1039" s="83" t="s">
        <v>4044</v>
      </c>
      <c r="BZ1039" s="83" t="s">
        <v>4045</v>
      </c>
      <c r="CA1039" s="83" t="str">
        <f t="shared" si="171"/>
        <v>TRAIL (7XX)</v>
      </c>
    </row>
    <row r="1040" spans="1:79" s="39" customFormat="1" ht="15" customHeight="1">
      <c r="A1040" s="23">
        <f t="shared" si="176"/>
        <v>1038</v>
      </c>
      <c r="B1040" s="3" t="s">
        <v>84</v>
      </c>
      <c r="C1040" s="105" t="s">
        <v>1285</v>
      </c>
      <c r="D1040" s="83" t="s">
        <v>6173</v>
      </c>
      <c r="E1040" s="94" t="str">
        <f>CONCATENATE(LEFT(D1040,5),VLOOKUP(CONCATENATE(N1040,"x",O1040),'PART NUMBER GUIDE'!$B$9:$C$45,2,FALSE),VLOOKUP(CONCATENATE(P1040, V1040), 'PART NUMBER GUIDE'!$Q$6:$R$84, 2, FALSE),VLOOKUP(Y1040,'PART NUMBER GUIDE'!$J$8:$K$37,2, FALSE),IF(U1040="N/A",IF(ABS(S1040)&lt;10,"0"&amp;ABS(S1040),ABS(S1040)),CONCATENATE(LEFT(U1040,1),RIGHT(U1040,1))), F1040, G1040)</f>
        <v>MR70189080518H</v>
      </c>
      <c r="F1040" s="93" t="s">
        <v>2244</v>
      </c>
      <c r="G1040" s="93"/>
      <c r="H1040" s="91" t="s">
        <v>3225</v>
      </c>
      <c r="I1040" s="350">
        <v>43605</v>
      </c>
      <c r="J1040" s="87" t="s">
        <v>1265</v>
      </c>
      <c r="K1040" s="400">
        <v>485.5</v>
      </c>
      <c r="L1040" s="95">
        <f t="shared" si="173"/>
        <v>485.5</v>
      </c>
      <c r="M1040" s="402"/>
      <c r="N1040" s="83">
        <v>18</v>
      </c>
      <c r="O1040" s="8">
        <v>9</v>
      </c>
      <c r="P1040" s="105" t="str">
        <f t="shared" si="174"/>
        <v>8x6.5</v>
      </c>
      <c r="Q1040" s="83">
        <v>8</v>
      </c>
      <c r="R1040" s="83">
        <v>6.5</v>
      </c>
      <c r="S1040" s="83">
        <v>18</v>
      </c>
      <c r="T1040" s="86">
        <v>5.8</v>
      </c>
      <c r="U1040" s="106" t="s">
        <v>85</v>
      </c>
      <c r="V1040" s="17">
        <v>130.81</v>
      </c>
      <c r="W1040" s="85">
        <v>37.590000000000003</v>
      </c>
      <c r="X1040" s="52">
        <v>4500</v>
      </c>
      <c r="Y1040" s="91" t="s">
        <v>2309</v>
      </c>
      <c r="Z1040" s="81" t="s">
        <v>3002</v>
      </c>
      <c r="AA1040" s="369" t="str">
        <f t="shared" si="175"/>
        <v>18x9, 8x6.5, 18 OS</v>
      </c>
      <c r="AB1040" s="83" t="s">
        <v>4284</v>
      </c>
      <c r="AC1040" s="92">
        <f>_xlfn.IFNA(VLOOKUP(AB1040,ACCESSORIES!F:K,6,FALSE),"N/A")</f>
        <v>33</v>
      </c>
      <c r="AD1040" s="89" t="s">
        <v>85</v>
      </c>
      <c r="AE1040" s="82" t="s">
        <v>85</v>
      </c>
      <c r="AF1040" s="3" t="s">
        <v>3020</v>
      </c>
      <c r="AG1040" s="82" t="s">
        <v>85</v>
      </c>
      <c r="AH1040" s="9" t="str">
        <f>_xlfn.IFNA(VLOOKUP(AG1040,ACCESSORIES!F:K,6,FALSE),"N/A")</f>
        <v>N/A</v>
      </c>
      <c r="AI1040" s="105" t="s">
        <v>265</v>
      </c>
      <c r="AJ1040" s="83" t="s">
        <v>85</v>
      </c>
      <c r="AK1040" s="3" t="s">
        <v>85</v>
      </c>
      <c r="AL1040" s="83" t="s">
        <v>85</v>
      </c>
      <c r="AM1040" s="83">
        <v>16.100000000000001</v>
      </c>
      <c r="AN1040" s="83">
        <v>200</v>
      </c>
      <c r="AO1040" s="37">
        <v>0</v>
      </c>
      <c r="AP1040" s="37">
        <v>0</v>
      </c>
      <c r="AQ1040" s="37">
        <v>33</v>
      </c>
      <c r="AR1040" s="37">
        <v>39</v>
      </c>
      <c r="AS1040" s="37">
        <v>219</v>
      </c>
      <c r="AT1040" s="37">
        <v>213</v>
      </c>
      <c r="AU1040" s="86">
        <v>125</v>
      </c>
      <c r="AV1040" s="55">
        <v>92</v>
      </c>
      <c r="AW1040" s="55">
        <v>92</v>
      </c>
      <c r="AX1040" s="55">
        <v>46</v>
      </c>
      <c r="AY1040" s="3" t="s">
        <v>85</v>
      </c>
      <c r="AZ1040" s="104" t="str">
        <f>_xlfn.IFNA(VLOOKUP(AY1040,ACCESSORIES!F:K,6,FALSE),"N/A")</f>
        <v>N/A</v>
      </c>
      <c r="BA1040" s="3" t="s">
        <v>85</v>
      </c>
      <c r="BB1040" s="104" t="str">
        <f>_xlfn.IFNA(VLOOKUP(BA1040,ACCESSORIES!F:K,6,FALSE),"N/A")</f>
        <v>N/A</v>
      </c>
      <c r="BC1040" s="79">
        <v>42.77</v>
      </c>
      <c r="BD1040" s="57">
        <v>20.6</v>
      </c>
      <c r="BE1040" s="57">
        <v>20.6</v>
      </c>
      <c r="BF1040" s="57">
        <v>11.4</v>
      </c>
      <c r="BG1040" s="82">
        <v>36</v>
      </c>
      <c r="BH1040" s="122" t="s">
        <v>3551</v>
      </c>
      <c r="BI1040" s="51" t="s">
        <v>4217</v>
      </c>
      <c r="BJ1040" s="83" t="s">
        <v>5302</v>
      </c>
      <c r="BK1040" s="83" t="s">
        <v>4233</v>
      </c>
      <c r="BL1040" s="83" t="s">
        <v>5814</v>
      </c>
      <c r="BM1040" s="83" t="s">
        <v>2887</v>
      </c>
      <c r="BN1040" s="83" t="s">
        <v>4510</v>
      </c>
      <c r="BO1040" s="83" t="s">
        <v>5679</v>
      </c>
      <c r="BP1040" s="83" t="s">
        <v>4480</v>
      </c>
      <c r="BQ1040" s="83" t="s">
        <v>4235</v>
      </c>
      <c r="BR1040" s="83"/>
      <c r="BS1040" s="83"/>
      <c r="BT1040" s="351" t="s">
        <v>4769</v>
      </c>
      <c r="BU1040" s="363" t="s">
        <v>4768</v>
      </c>
      <c r="BV1040" s="351" t="s">
        <v>4770</v>
      </c>
      <c r="BW1040" s="363" t="s">
        <v>4771</v>
      </c>
      <c r="BX1040" s="96" t="str">
        <f t="shared" si="172"/>
        <v>MR701 HD Bead Grip, 18x9, +18mm Offset, 8x6.5, 130.81mm Centerbore, Matte Black</v>
      </c>
      <c r="BY1040" s="83" t="s">
        <v>4044</v>
      </c>
      <c r="BZ1040" s="83" t="s">
        <v>4045</v>
      </c>
      <c r="CA1040" s="83" t="str">
        <f t="shared" si="171"/>
        <v>TRAIL (7XX)</v>
      </c>
    </row>
    <row r="1041" spans="1:79" s="39" customFormat="1" ht="15" customHeight="1">
      <c r="A1041" s="23">
        <f t="shared" si="176"/>
        <v>1039</v>
      </c>
      <c r="B1041" s="3" t="s">
        <v>84</v>
      </c>
      <c r="C1041" s="105" t="s">
        <v>1285</v>
      </c>
      <c r="D1041" s="83" t="s">
        <v>6173</v>
      </c>
      <c r="E1041" s="94" t="str">
        <f>CONCATENATE(LEFT(D1041,5),VLOOKUP(CONCATENATE(N1041,"x",O1041),'PART NUMBER GUIDE'!$B$9:$C$45,2,FALSE),VLOOKUP(CONCATENATE(P1041, V1041), 'PART NUMBER GUIDE'!$Q$6:$R$84, 2, FALSE),VLOOKUP(Y1041,'PART NUMBER GUIDE'!$J$8:$K$37,2, FALSE),IF(U1041="N/A",IF(ABS(S1041)&lt;10,"0"&amp;ABS(S1041),ABS(S1041)),CONCATENATE(LEFT(U1041,1),RIGHT(U1041,1))), F1041, G1041)</f>
        <v>MR70189080918H</v>
      </c>
      <c r="F1041" s="93" t="s">
        <v>2244</v>
      </c>
      <c r="G1041" s="93"/>
      <c r="H1041" s="91" t="s">
        <v>3226</v>
      </c>
      <c r="I1041" s="350">
        <v>43605</v>
      </c>
      <c r="J1041" s="87" t="s">
        <v>1265</v>
      </c>
      <c r="K1041" s="400">
        <v>485.5</v>
      </c>
      <c r="L1041" s="95">
        <f t="shared" si="173"/>
        <v>485.5</v>
      </c>
      <c r="M1041" s="402"/>
      <c r="N1041" s="83">
        <v>18</v>
      </c>
      <c r="O1041" s="8">
        <v>9</v>
      </c>
      <c r="P1041" s="105" t="str">
        <f t="shared" si="174"/>
        <v>8x6.5</v>
      </c>
      <c r="Q1041" s="83">
        <v>8</v>
      </c>
      <c r="R1041" s="83">
        <v>6.5</v>
      </c>
      <c r="S1041" s="83">
        <v>18</v>
      </c>
      <c r="T1041" s="86">
        <v>5.8</v>
      </c>
      <c r="U1041" s="106" t="s">
        <v>85</v>
      </c>
      <c r="V1041" s="17">
        <v>130.81</v>
      </c>
      <c r="W1041" s="85">
        <v>36.96</v>
      </c>
      <c r="X1041" s="52">
        <v>4500</v>
      </c>
      <c r="Y1041" s="91" t="s">
        <v>2312</v>
      </c>
      <c r="Z1041" s="80" t="s">
        <v>3003</v>
      </c>
      <c r="AA1041" s="369" t="str">
        <f t="shared" si="175"/>
        <v>18x9, 8x6.5, 18 OS</v>
      </c>
      <c r="AB1041" s="83" t="s">
        <v>4284</v>
      </c>
      <c r="AC1041" s="92">
        <f>_xlfn.IFNA(VLOOKUP(AB1041,ACCESSORIES!F:K,6,FALSE),"N/A")</f>
        <v>33</v>
      </c>
      <c r="AD1041" s="89" t="s">
        <v>85</v>
      </c>
      <c r="AE1041" s="82" t="s">
        <v>85</v>
      </c>
      <c r="AF1041" s="3" t="s">
        <v>3020</v>
      </c>
      <c r="AG1041" s="82" t="s">
        <v>85</v>
      </c>
      <c r="AH1041" s="9" t="str">
        <f>_xlfn.IFNA(VLOOKUP(AG1041,ACCESSORIES!F:K,6,FALSE),"N/A")</f>
        <v>N/A</v>
      </c>
      <c r="AI1041" s="105" t="s">
        <v>265</v>
      </c>
      <c r="AJ1041" s="83" t="s">
        <v>85</v>
      </c>
      <c r="AK1041" s="3" t="s">
        <v>85</v>
      </c>
      <c r="AL1041" s="83" t="s">
        <v>85</v>
      </c>
      <c r="AM1041" s="83">
        <v>16.100000000000001</v>
      </c>
      <c r="AN1041" s="83">
        <v>200</v>
      </c>
      <c r="AO1041" s="37">
        <v>0</v>
      </c>
      <c r="AP1041" s="37">
        <v>0</v>
      </c>
      <c r="AQ1041" s="37">
        <v>33</v>
      </c>
      <c r="AR1041" s="37">
        <v>39</v>
      </c>
      <c r="AS1041" s="37">
        <v>219</v>
      </c>
      <c r="AT1041" s="37">
        <v>213</v>
      </c>
      <c r="AU1041" s="86">
        <v>125</v>
      </c>
      <c r="AV1041" s="55">
        <v>92</v>
      </c>
      <c r="AW1041" s="55">
        <v>92</v>
      </c>
      <c r="AX1041" s="55">
        <v>46</v>
      </c>
      <c r="AY1041" s="3" t="s">
        <v>85</v>
      </c>
      <c r="AZ1041" s="104" t="str">
        <f>_xlfn.IFNA(VLOOKUP(AY1041,ACCESSORIES!F:K,6,FALSE),"N/A")</f>
        <v>N/A</v>
      </c>
      <c r="BA1041" s="3" t="s">
        <v>85</v>
      </c>
      <c r="BB1041" s="104" t="str">
        <f>_xlfn.IFNA(VLOOKUP(BA1041,ACCESSORIES!F:K,6,FALSE),"N/A")</f>
        <v>N/A</v>
      </c>
      <c r="BC1041" s="79">
        <v>42.37</v>
      </c>
      <c r="BD1041" s="57">
        <v>20.6</v>
      </c>
      <c r="BE1041" s="57">
        <v>20.6</v>
      </c>
      <c r="BF1041" s="57">
        <v>11.4</v>
      </c>
      <c r="BG1041" s="82">
        <v>36</v>
      </c>
      <c r="BH1041" s="122" t="s">
        <v>3551</v>
      </c>
      <c r="BI1041" s="51" t="s">
        <v>4217</v>
      </c>
      <c r="BJ1041" s="83" t="s">
        <v>5302</v>
      </c>
      <c r="BK1041" s="83" t="s">
        <v>4233</v>
      </c>
      <c r="BL1041" s="83" t="s">
        <v>5814</v>
      </c>
      <c r="BM1041" s="83" t="s">
        <v>2887</v>
      </c>
      <c r="BN1041" s="83" t="s">
        <v>4510</v>
      </c>
      <c r="BO1041" s="83" t="s">
        <v>5679</v>
      </c>
      <c r="BP1041" s="83" t="s">
        <v>4480</v>
      </c>
      <c r="BQ1041" s="83" t="s">
        <v>4235</v>
      </c>
      <c r="BR1041" s="83"/>
      <c r="BS1041" s="83"/>
      <c r="BT1041" s="351" t="s">
        <v>4517</v>
      </c>
      <c r="BU1041" s="363" t="s">
        <v>4516</v>
      </c>
      <c r="BV1041" s="351" t="s">
        <v>4518</v>
      </c>
      <c r="BW1041" s="363" t="s">
        <v>4519</v>
      </c>
      <c r="BX1041" s="96" t="str">
        <f t="shared" si="172"/>
        <v>MR701 HD Bead Grip, 18x9, +18mm Offset, 8x6.5, 130.81mm Centerbore, Method Bronze</v>
      </c>
      <c r="BY1041" s="83" t="s">
        <v>4044</v>
      </c>
      <c r="BZ1041" s="83" t="s">
        <v>4045</v>
      </c>
      <c r="CA1041" s="83" t="str">
        <f t="shared" si="171"/>
        <v>TRAIL (7XX)</v>
      </c>
    </row>
    <row r="1042" spans="1:79" s="39" customFormat="1" ht="15" customHeight="1">
      <c r="A1042" s="23">
        <f t="shared" si="176"/>
        <v>1040</v>
      </c>
      <c r="B1042" s="3" t="s">
        <v>84</v>
      </c>
      <c r="C1042" s="105" t="s">
        <v>1285</v>
      </c>
      <c r="D1042" s="83" t="s">
        <v>6173</v>
      </c>
      <c r="E1042" s="94" t="str">
        <f>CONCATENATE(LEFT(D1042,5),VLOOKUP(CONCATENATE(N1042,"x",O1042),'PART NUMBER GUIDE'!$B$9:$C$45,2,FALSE),VLOOKUP(CONCATENATE(P1042, V1042), 'PART NUMBER GUIDE'!$Q$6:$R$84, 2, FALSE),VLOOKUP(Y1042,'PART NUMBER GUIDE'!$J$8:$K$37,2, FALSE),IF(U1042="N/A",IF(ABS(S1042)&lt;10,"0"&amp;ABS(S1042),ABS(S1042)),CONCATENATE(LEFT(U1042,1),RIGHT(U1042,1))), F1042, G1042)</f>
        <v>MR70189087518H</v>
      </c>
      <c r="F1042" s="93" t="s">
        <v>2244</v>
      </c>
      <c r="G1042" s="93"/>
      <c r="H1042" s="91" t="s">
        <v>3227</v>
      </c>
      <c r="I1042" s="350">
        <v>43605</v>
      </c>
      <c r="J1042" s="87" t="s">
        <v>1265</v>
      </c>
      <c r="K1042" s="400">
        <v>485.5</v>
      </c>
      <c r="L1042" s="95">
        <f t="shared" si="173"/>
        <v>485.5</v>
      </c>
      <c r="M1042" s="402"/>
      <c r="N1042" s="83">
        <v>18</v>
      </c>
      <c r="O1042" s="8">
        <v>9</v>
      </c>
      <c r="P1042" s="105" t="str">
        <f t="shared" si="174"/>
        <v>8x170</v>
      </c>
      <c r="Q1042" s="83">
        <v>8</v>
      </c>
      <c r="R1042" s="83">
        <v>170</v>
      </c>
      <c r="S1042" s="83">
        <v>18</v>
      </c>
      <c r="T1042" s="86">
        <v>5.8</v>
      </c>
      <c r="U1042" s="106" t="s">
        <v>85</v>
      </c>
      <c r="V1042" s="17">
        <v>130.81</v>
      </c>
      <c r="W1042" s="85">
        <v>37.520000000000003</v>
      </c>
      <c r="X1042" s="52">
        <v>4500</v>
      </c>
      <c r="Y1042" s="91" t="s">
        <v>2309</v>
      </c>
      <c r="Z1042" s="81" t="s">
        <v>3002</v>
      </c>
      <c r="AA1042" s="369" t="str">
        <f t="shared" si="175"/>
        <v>18x9, 8x170, 18 OS</v>
      </c>
      <c r="AB1042" s="83" t="s">
        <v>4283</v>
      </c>
      <c r="AC1042" s="92">
        <f>_xlfn.IFNA(VLOOKUP(AB1042,ACCESSORIES!F:K,6,FALSE),"N/A")</f>
        <v>33</v>
      </c>
      <c r="AD1042" s="89" t="s">
        <v>85</v>
      </c>
      <c r="AE1042" s="82" t="s">
        <v>85</v>
      </c>
      <c r="AF1042" s="3" t="s">
        <v>3020</v>
      </c>
      <c r="AG1042" s="82" t="s">
        <v>85</v>
      </c>
      <c r="AH1042" s="9" t="str">
        <f>_xlfn.IFNA(VLOOKUP(AG1042,ACCESSORIES!F:K,6,FALSE),"N/A")</f>
        <v>N/A</v>
      </c>
      <c r="AI1042" s="105" t="s">
        <v>265</v>
      </c>
      <c r="AJ1042" s="83" t="s">
        <v>85</v>
      </c>
      <c r="AK1042" s="3" t="s">
        <v>85</v>
      </c>
      <c r="AL1042" s="83" t="s">
        <v>85</v>
      </c>
      <c r="AM1042" s="83">
        <v>16.100000000000001</v>
      </c>
      <c r="AN1042" s="83">
        <v>200</v>
      </c>
      <c r="AO1042" s="37">
        <v>0</v>
      </c>
      <c r="AP1042" s="37">
        <v>0</v>
      </c>
      <c r="AQ1042" s="37">
        <v>33</v>
      </c>
      <c r="AR1042" s="37">
        <v>39</v>
      </c>
      <c r="AS1042" s="37">
        <v>219</v>
      </c>
      <c r="AT1042" s="37">
        <v>213</v>
      </c>
      <c r="AU1042" s="86">
        <v>128</v>
      </c>
      <c r="AV1042" s="55">
        <v>103.9</v>
      </c>
      <c r="AW1042" s="55">
        <v>107</v>
      </c>
      <c r="AX1042" s="55">
        <v>46</v>
      </c>
      <c r="AY1042" s="3" t="s">
        <v>85</v>
      </c>
      <c r="AZ1042" s="104" t="str">
        <f>_xlfn.IFNA(VLOOKUP(AY1042,ACCESSORIES!F:K,6,FALSE),"N/A")</f>
        <v>N/A</v>
      </c>
      <c r="BA1042" s="3" t="s">
        <v>85</v>
      </c>
      <c r="BB1042" s="104" t="str">
        <f>_xlfn.IFNA(VLOOKUP(BA1042,ACCESSORIES!F:K,6,FALSE),"N/A")</f>
        <v>N/A</v>
      </c>
      <c r="BC1042" s="79">
        <v>42.92</v>
      </c>
      <c r="BD1042" s="57">
        <v>20.6</v>
      </c>
      <c r="BE1042" s="57">
        <v>20.6</v>
      </c>
      <c r="BF1042" s="57">
        <v>11.4</v>
      </c>
      <c r="BG1042" s="82">
        <v>36</v>
      </c>
      <c r="BH1042" s="122" t="s">
        <v>3551</v>
      </c>
      <c r="BI1042" s="51" t="s">
        <v>4217</v>
      </c>
      <c r="BJ1042" s="83" t="s">
        <v>5302</v>
      </c>
      <c r="BK1042" s="83" t="s">
        <v>4233</v>
      </c>
      <c r="BL1042" s="83" t="s">
        <v>5814</v>
      </c>
      <c r="BM1042" s="83" t="s">
        <v>2887</v>
      </c>
      <c r="BN1042" s="83" t="s">
        <v>4510</v>
      </c>
      <c r="BO1042" s="83" t="s">
        <v>5679</v>
      </c>
      <c r="BP1042" s="83" t="s">
        <v>4480</v>
      </c>
      <c r="BQ1042" s="83" t="s">
        <v>4235</v>
      </c>
      <c r="BR1042" s="83"/>
      <c r="BS1042" s="83"/>
      <c r="BT1042" s="351" t="s">
        <v>4769</v>
      </c>
      <c r="BU1042" s="363" t="s">
        <v>4768</v>
      </c>
      <c r="BV1042" s="351" t="s">
        <v>4770</v>
      </c>
      <c r="BW1042" s="363" t="s">
        <v>4771</v>
      </c>
      <c r="BX1042" s="96" t="str">
        <f t="shared" si="172"/>
        <v>MR701 HD Bead Grip, 18x9, +18mm Offset, 8x170, 130.81mm Centerbore, Matte Black</v>
      </c>
      <c r="BY1042" s="83" t="s">
        <v>4044</v>
      </c>
      <c r="BZ1042" s="83" t="s">
        <v>4045</v>
      </c>
      <c r="CA1042" s="83" t="str">
        <f t="shared" si="171"/>
        <v>TRAIL (7XX)</v>
      </c>
    </row>
    <row r="1043" spans="1:79" s="39" customFormat="1" ht="15" customHeight="1">
      <c r="A1043" s="23">
        <f t="shared" si="176"/>
        <v>1041</v>
      </c>
      <c r="B1043" s="3" t="s">
        <v>84</v>
      </c>
      <c r="C1043" s="105" t="s">
        <v>1285</v>
      </c>
      <c r="D1043" s="83" t="s">
        <v>6173</v>
      </c>
      <c r="E1043" s="94" t="str">
        <f>CONCATENATE(LEFT(D1043,5),VLOOKUP(CONCATENATE(N1043,"x",O1043),'PART NUMBER GUIDE'!$B$9:$C$45,2,FALSE),VLOOKUP(CONCATENATE(P1043, V1043), 'PART NUMBER GUIDE'!$Q$6:$R$84, 2, FALSE),VLOOKUP(Y1043,'PART NUMBER GUIDE'!$J$8:$K$37,2, FALSE),IF(U1043="N/A",IF(ABS(S1043)&lt;10,"0"&amp;ABS(S1043),ABS(S1043)),CONCATENATE(LEFT(U1043,1),RIGHT(U1043,1))), F1043, G1043)</f>
        <v>MR70189088518H</v>
      </c>
      <c r="F1043" s="93" t="s">
        <v>2244</v>
      </c>
      <c r="G1043" s="93"/>
      <c r="H1043" s="91" t="s">
        <v>3229</v>
      </c>
      <c r="I1043" s="350">
        <v>43605</v>
      </c>
      <c r="J1043" s="87" t="s">
        <v>1265</v>
      </c>
      <c r="K1043" s="400">
        <v>485.5</v>
      </c>
      <c r="L1043" s="95">
        <f t="shared" si="173"/>
        <v>485.5</v>
      </c>
      <c r="M1043" s="402"/>
      <c r="N1043" s="83">
        <v>18</v>
      </c>
      <c r="O1043" s="8">
        <v>9</v>
      </c>
      <c r="P1043" s="105" t="str">
        <f t="shared" si="174"/>
        <v>8x180</v>
      </c>
      <c r="Q1043" s="83">
        <v>8</v>
      </c>
      <c r="R1043" s="83">
        <v>180</v>
      </c>
      <c r="S1043" s="83">
        <v>18</v>
      </c>
      <c r="T1043" s="86">
        <v>5.8</v>
      </c>
      <c r="U1043" s="106" t="s">
        <v>85</v>
      </c>
      <c r="V1043" s="17">
        <v>130.81</v>
      </c>
      <c r="W1043" s="85">
        <v>37.549999999999997</v>
      </c>
      <c r="X1043" s="52">
        <v>4500</v>
      </c>
      <c r="Y1043" s="91" t="s">
        <v>2309</v>
      </c>
      <c r="Z1043" s="81" t="s">
        <v>3002</v>
      </c>
      <c r="AA1043" s="369" t="str">
        <f t="shared" si="175"/>
        <v>18x9, 8x180, 18 OS</v>
      </c>
      <c r="AB1043" s="83" t="s">
        <v>4284</v>
      </c>
      <c r="AC1043" s="92">
        <f>_xlfn.IFNA(VLOOKUP(AB1043,ACCESSORIES!F:K,6,FALSE),"N/A")</f>
        <v>33</v>
      </c>
      <c r="AD1043" s="89" t="s">
        <v>85</v>
      </c>
      <c r="AE1043" s="82" t="s">
        <v>85</v>
      </c>
      <c r="AF1043" s="3" t="s">
        <v>3020</v>
      </c>
      <c r="AG1043" s="82" t="s">
        <v>85</v>
      </c>
      <c r="AH1043" s="9" t="str">
        <f>_xlfn.IFNA(VLOOKUP(AG1043,ACCESSORIES!F:K,6,FALSE),"N/A")</f>
        <v>N/A</v>
      </c>
      <c r="AI1043" s="105" t="s">
        <v>265</v>
      </c>
      <c r="AJ1043" s="83" t="s">
        <v>85</v>
      </c>
      <c r="AK1043" s="3" t="s">
        <v>85</v>
      </c>
      <c r="AL1043" s="83" t="s">
        <v>85</v>
      </c>
      <c r="AM1043" s="83">
        <v>16.100000000000001</v>
      </c>
      <c r="AN1043" s="83">
        <v>207</v>
      </c>
      <c r="AO1043" s="37">
        <v>0</v>
      </c>
      <c r="AP1043" s="37">
        <v>0</v>
      </c>
      <c r="AQ1043" s="37">
        <v>29</v>
      </c>
      <c r="AR1043" s="37">
        <v>39</v>
      </c>
      <c r="AS1043" s="37">
        <v>219</v>
      </c>
      <c r="AT1043" s="37">
        <v>213</v>
      </c>
      <c r="AU1043" s="86">
        <v>125</v>
      </c>
      <c r="AV1043" s="55">
        <v>92</v>
      </c>
      <c r="AW1043" s="55">
        <v>92</v>
      </c>
      <c r="AX1043" s="55">
        <v>46</v>
      </c>
      <c r="AY1043" s="3" t="s">
        <v>85</v>
      </c>
      <c r="AZ1043" s="104" t="str">
        <f>_xlfn.IFNA(VLOOKUP(AY1043,ACCESSORIES!F:K,6,FALSE),"N/A")</f>
        <v>N/A</v>
      </c>
      <c r="BA1043" s="3" t="s">
        <v>85</v>
      </c>
      <c r="BB1043" s="104" t="str">
        <f>_xlfn.IFNA(VLOOKUP(BA1043,ACCESSORIES!F:K,6,FALSE),"N/A")</f>
        <v>N/A</v>
      </c>
      <c r="BC1043" s="79">
        <v>43.06</v>
      </c>
      <c r="BD1043" s="57">
        <v>20.6</v>
      </c>
      <c r="BE1043" s="57">
        <v>20.6</v>
      </c>
      <c r="BF1043" s="57">
        <v>11.4</v>
      </c>
      <c r="BG1043" s="82">
        <v>36</v>
      </c>
      <c r="BH1043" s="122" t="s">
        <v>3551</v>
      </c>
      <c r="BI1043" s="51" t="s">
        <v>4217</v>
      </c>
      <c r="BJ1043" s="83" t="s">
        <v>5302</v>
      </c>
      <c r="BK1043" s="83" t="s">
        <v>4233</v>
      </c>
      <c r="BL1043" s="83" t="s">
        <v>5814</v>
      </c>
      <c r="BM1043" s="83" t="s">
        <v>2887</v>
      </c>
      <c r="BN1043" s="83" t="s">
        <v>4510</v>
      </c>
      <c r="BO1043" s="83" t="s">
        <v>5679</v>
      </c>
      <c r="BP1043" s="83" t="s">
        <v>4480</v>
      </c>
      <c r="BQ1043" s="83" t="s">
        <v>4235</v>
      </c>
      <c r="BR1043" s="83"/>
      <c r="BS1043" s="83"/>
      <c r="BT1043" s="351" t="s">
        <v>4769</v>
      </c>
      <c r="BU1043" s="363" t="s">
        <v>4768</v>
      </c>
      <c r="BV1043" s="351" t="s">
        <v>4770</v>
      </c>
      <c r="BW1043" s="363" t="s">
        <v>4771</v>
      </c>
      <c r="BX1043" s="96" t="str">
        <f t="shared" si="172"/>
        <v>MR701 HD Bead Grip, 18x9, +18mm Offset, 8x180, 130.81mm Centerbore, Matte Black</v>
      </c>
      <c r="BY1043" s="83" t="s">
        <v>4044</v>
      </c>
      <c r="BZ1043" s="83" t="s">
        <v>4045</v>
      </c>
      <c r="CA1043" s="83" t="str">
        <f t="shared" si="171"/>
        <v>TRAIL (7XX)</v>
      </c>
    </row>
    <row r="1044" spans="1:79" s="39" customFormat="1" ht="15" customHeight="1">
      <c r="A1044" s="23">
        <f t="shared" si="176"/>
        <v>1042</v>
      </c>
      <c r="B1044" s="3" t="s">
        <v>84</v>
      </c>
      <c r="C1044" s="105" t="s">
        <v>1285</v>
      </c>
      <c r="D1044" s="83" t="s">
        <v>6174</v>
      </c>
      <c r="E1044" s="94" t="str">
        <f>CONCATENATE(LEFT(D1044,5),VLOOKUP(CONCATENATE(N1044,"x",O1044),'PART NUMBER GUIDE'!$B$9:$C$45,2,FALSE),VLOOKUP(CONCATENATE(P1044, V1044), 'PART NUMBER GUIDE'!$Q$6:$R$84, 2, FALSE),VLOOKUP(Y1044,'PART NUMBER GUIDE'!$J$8:$K$37,2, FALSE),IF(U1044="N/A",IF(ABS(S1044)&lt;10,"0"&amp;ABS(S1044),ABS(S1044)),CONCATENATE(LEFT(U1044,1),RIGHT(U1044,1))), F1044, G1044)</f>
        <v>MR70257051915</v>
      </c>
      <c r="F1044" s="93"/>
      <c r="G1044" s="93"/>
      <c r="H1044" s="91" t="s">
        <v>3232</v>
      </c>
      <c r="I1044" s="350">
        <v>43592</v>
      </c>
      <c r="J1044" s="43" t="s">
        <v>4038</v>
      </c>
      <c r="K1044" s="400">
        <v>266</v>
      </c>
      <c r="L1044" s="95" t="str">
        <f t="shared" si="173"/>
        <v/>
      </c>
      <c r="M1044" s="402"/>
      <c r="N1044" s="83">
        <v>15</v>
      </c>
      <c r="O1044" s="85">
        <v>7</v>
      </c>
      <c r="P1044" s="105" t="str">
        <f t="shared" si="174"/>
        <v>5x100</v>
      </c>
      <c r="Q1044" s="83">
        <v>5</v>
      </c>
      <c r="R1044" s="83">
        <v>100</v>
      </c>
      <c r="S1044" s="83">
        <v>15</v>
      </c>
      <c r="T1044" s="86">
        <v>4.5999999999999996</v>
      </c>
      <c r="U1044" s="106" t="s">
        <v>85</v>
      </c>
      <c r="V1044" s="86">
        <v>56.1</v>
      </c>
      <c r="W1044" s="85">
        <v>21.6</v>
      </c>
      <c r="X1044" s="52">
        <v>2100</v>
      </c>
      <c r="Y1044" s="91" t="s">
        <v>2312</v>
      </c>
      <c r="Z1044" s="80" t="s">
        <v>3003</v>
      </c>
      <c r="AA1044" s="369" t="str">
        <f t="shared" si="175"/>
        <v>15x7, 5x100, 15 OS</v>
      </c>
      <c r="AB1044" s="83" t="s">
        <v>4279</v>
      </c>
      <c r="AC1044" s="92">
        <f>_xlfn.IFNA(VLOOKUP(AB1044,ACCESSORIES!F:K,6,FALSE),"N/A")</f>
        <v>22</v>
      </c>
      <c r="AD1044" s="89" t="s">
        <v>85</v>
      </c>
      <c r="AE1044" s="82" t="s">
        <v>85</v>
      </c>
      <c r="AF1044" s="82" t="s">
        <v>85</v>
      </c>
      <c r="AG1044" s="82" t="s">
        <v>85</v>
      </c>
      <c r="AH1044" s="9" t="str">
        <f>_xlfn.IFNA(VLOOKUP(AG1044,ACCESSORIES!F:K,6,FALSE),"N/A")</f>
        <v>N/A</v>
      </c>
      <c r="AI1044" s="105" t="s">
        <v>265</v>
      </c>
      <c r="AJ1044" s="83" t="s">
        <v>85</v>
      </c>
      <c r="AK1044" s="3" t="s">
        <v>85</v>
      </c>
      <c r="AL1044" s="83" t="s">
        <v>85</v>
      </c>
      <c r="AM1044" s="83">
        <v>16.100000000000001</v>
      </c>
      <c r="AN1044" s="83">
        <v>141</v>
      </c>
      <c r="AO1044" s="37">
        <v>32</v>
      </c>
      <c r="AP1044" s="37">
        <v>41</v>
      </c>
      <c r="AQ1044" s="37">
        <v>51</v>
      </c>
      <c r="AR1044" s="37">
        <v>44</v>
      </c>
      <c r="AS1044" s="37">
        <v>181</v>
      </c>
      <c r="AT1044" s="37">
        <v>171</v>
      </c>
      <c r="AU1044" s="86">
        <v>56.1</v>
      </c>
      <c r="AV1044" s="55">
        <v>32</v>
      </c>
      <c r="AW1044" s="55">
        <v>32</v>
      </c>
      <c r="AX1044" s="55">
        <v>12</v>
      </c>
      <c r="AY1044" s="3" t="s">
        <v>85</v>
      </c>
      <c r="AZ1044" s="104" t="str">
        <f>_xlfn.IFNA(VLOOKUP(AY1044,ACCESSORIES!F:K,6,FALSE),"N/A")</f>
        <v>N/A</v>
      </c>
      <c r="BA1044" s="3" t="s">
        <v>85</v>
      </c>
      <c r="BB1044" s="104" t="str">
        <f>_xlfn.IFNA(VLOOKUP(BA1044,ACCESSORIES!F:K,6,FALSE),"N/A")</f>
        <v>N/A</v>
      </c>
      <c r="BC1044" s="79">
        <v>25</v>
      </c>
      <c r="BD1044" s="57">
        <v>17.7</v>
      </c>
      <c r="BE1044" s="57">
        <v>17.7</v>
      </c>
      <c r="BF1044" s="57">
        <v>9.6</v>
      </c>
      <c r="BG1044" s="3">
        <v>48</v>
      </c>
      <c r="BH1044" s="122" t="s">
        <v>3551</v>
      </c>
      <c r="BI1044" s="51" t="s">
        <v>4217</v>
      </c>
      <c r="BJ1044" s="83" t="s">
        <v>5302</v>
      </c>
      <c r="BK1044" s="83" t="s">
        <v>4233</v>
      </c>
      <c r="BL1044" s="83" t="s">
        <v>5817</v>
      </c>
      <c r="BM1044" s="83" t="s">
        <v>2887</v>
      </c>
      <c r="BN1044" s="83" t="s">
        <v>4510</v>
      </c>
      <c r="BO1044" s="83" t="s">
        <v>5816</v>
      </c>
      <c r="BP1044" s="83" t="s">
        <v>4480</v>
      </c>
      <c r="BQ1044" s="83" t="s">
        <v>4235</v>
      </c>
      <c r="BR1044" s="83"/>
      <c r="BS1044" s="83"/>
      <c r="BT1044" s="351" t="s">
        <v>4381</v>
      </c>
      <c r="BU1044" s="363" t="s">
        <v>4380</v>
      </c>
      <c r="BV1044" s="351" t="s">
        <v>4383</v>
      </c>
      <c r="BW1044" s="363" t="s">
        <v>4382</v>
      </c>
      <c r="BX1044" s="96" t="str">
        <f t="shared" si="172"/>
        <v>CLOSEOUT - MR702 Bead Grip, 15x7, +15mm Offset, 5x100, 56.1mm Centerbore, Method Bronze</v>
      </c>
      <c r="BY1044" s="83" t="s">
        <v>4044</v>
      </c>
      <c r="BZ1044" s="83" t="s">
        <v>4045</v>
      </c>
      <c r="CA1044" s="83" t="str">
        <f t="shared" si="171"/>
        <v>TRAIL (7XX)</v>
      </c>
    </row>
    <row r="1045" spans="1:79" s="39" customFormat="1" ht="15" customHeight="1">
      <c r="A1045" s="23">
        <f t="shared" si="176"/>
        <v>1043</v>
      </c>
      <c r="B1045" s="3" t="s">
        <v>84</v>
      </c>
      <c r="C1045" s="105" t="s">
        <v>1285</v>
      </c>
      <c r="D1045" s="83" t="s">
        <v>6174</v>
      </c>
      <c r="E1045" s="94" t="str">
        <f>CONCATENATE(LEFT(D1045,5),VLOOKUP(CONCATENATE(N1045,"x",O1045),'PART NUMBER GUIDE'!$B$9:$C$45,2,FALSE),VLOOKUP(CONCATENATE(P1045, V1045), 'PART NUMBER GUIDE'!$Q$6:$R$84, 2, FALSE),VLOOKUP(Y1045,'PART NUMBER GUIDE'!$J$8:$K$37,2, FALSE),IF(U1045="N/A",IF(ABS(S1045)&lt;10,"0"&amp;ABS(S1045),ABS(S1045)),CONCATENATE(LEFT(U1045,1),RIGHT(U1045,1))), F1045, G1045)</f>
        <v>MR70268052900</v>
      </c>
      <c r="F1045" s="93"/>
      <c r="G1045" s="93"/>
      <c r="H1045" s="91" t="s">
        <v>3234</v>
      </c>
      <c r="I1045" s="350">
        <v>43592</v>
      </c>
      <c r="J1045" s="43" t="s">
        <v>4038</v>
      </c>
      <c r="K1045" s="400">
        <v>333.5</v>
      </c>
      <c r="L1045" s="95" t="str">
        <f t="shared" si="173"/>
        <v/>
      </c>
      <c r="M1045" s="402"/>
      <c r="N1045" s="83">
        <v>16</v>
      </c>
      <c r="O1045" s="85">
        <v>8</v>
      </c>
      <c r="P1045" s="105" t="str">
        <f t="shared" si="174"/>
        <v>5x120</v>
      </c>
      <c r="Q1045" s="83">
        <v>5</v>
      </c>
      <c r="R1045" s="83">
        <v>120</v>
      </c>
      <c r="S1045" s="83">
        <v>0</v>
      </c>
      <c r="T1045" s="86">
        <v>4.5</v>
      </c>
      <c r="U1045" s="106" t="s">
        <v>85</v>
      </c>
      <c r="V1045" s="86">
        <v>72.599999999999994</v>
      </c>
      <c r="W1045" s="85">
        <v>24.4</v>
      </c>
      <c r="X1045" s="52">
        <v>2650</v>
      </c>
      <c r="Y1045" s="91" t="s">
        <v>2312</v>
      </c>
      <c r="Z1045" s="80" t="s">
        <v>3003</v>
      </c>
      <c r="AA1045" s="369" t="str">
        <f t="shared" si="175"/>
        <v>16x8, 5x120, 0 OS</v>
      </c>
      <c r="AB1045" s="83" t="s">
        <v>4280</v>
      </c>
      <c r="AC1045" s="92">
        <f>_xlfn.IFNA(VLOOKUP(AB1045,ACCESSORIES!F:K,6,FALSE),"N/A")</f>
        <v>22</v>
      </c>
      <c r="AD1045" s="89" t="s">
        <v>85</v>
      </c>
      <c r="AE1045" s="82" t="s">
        <v>85</v>
      </c>
      <c r="AF1045" s="82" t="s">
        <v>85</v>
      </c>
      <c r="AG1045" s="82" t="s">
        <v>85</v>
      </c>
      <c r="AH1045" s="9" t="str">
        <f>_xlfn.IFNA(VLOOKUP(AG1045,ACCESSORIES!F:K,6,FALSE),"N/A")</f>
        <v>N/A</v>
      </c>
      <c r="AI1045" s="105" t="s">
        <v>265</v>
      </c>
      <c r="AJ1045" s="83" t="s">
        <v>85</v>
      </c>
      <c r="AK1045" s="3" t="s">
        <v>85</v>
      </c>
      <c r="AL1045" s="83" t="s">
        <v>85</v>
      </c>
      <c r="AM1045" s="83">
        <v>16.100000000000001</v>
      </c>
      <c r="AN1045" s="83">
        <v>160</v>
      </c>
      <c r="AO1045" s="37">
        <v>13</v>
      </c>
      <c r="AP1045" s="37">
        <v>27</v>
      </c>
      <c r="AQ1045" s="37">
        <v>54</v>
      </c>
      <c r="AR1045" s="37">
        <v>72</v>
      </c>
      <c r="AS1045" s="37">
        <v>193</v>
      </c>
      <c r="AT1045" s="37">
        <v>191</v>
      </c>
      <c r="AU1045" s="86">
        <v>72.599999999999994</v>
      </c>
      <c r="AV1045" s="55">
        <v>49</v>
      </c>
      <c r="AW1045" s="55">
        <v>49</v>
      </c>
      <c r="AX1045" s="55">
        <v>12</v>
      </c>
      <c r="AY1045" s="3" t="s">
        <v>85</v>
      </c>
      <c r="AZ1045" s="104" t="str">
        <f>_xlfn.IFNA(VLOOKUP(AY1045,ACCESSORIES!F:K,6,FALSE),"N/A")</f>
        <v>N/A</v>
      </c>
      <c r="BA1045" s="3" t="s">
        <v>85</v>
      </c>
      <c r="BB1045" s="104" t="str">
        <f>_xlfn.IFNA(VLOOKUP(BA1045,ACCESSORIES!F:K,6,FALSE),"N/A")</f>
        <v>N/A</v>
      </c>
      <c r="BC1045" s="79">
        <v>27.9</v>
      </c>
      <c r="BD1045" s="57">
        <v>18.7</v>
      </c>
      <c r="BE1045" s="57">
        <v>18.7</v>
      </c>
      <c r="BF1045" s="57">
        <v>10.6</v>
      </c>
      <c r="BG1045" s="82">
        <v>36</v>
      </c>
      <c r="BH1045" s="122" t="s">
        <v>3551</v>
      </c>
      <c r="BI1045" s="51" t="s">
        <v>4217</v>
      </c>
      <c r="BJ1045" s="83" t="s">
        <v>5302</v>
      </c>
      <c r="BK1045" s="83" t="s">
        <v>4233</v>
      </c>
      <c r="BL1045" s="83" t="s">
        <v>5817</v>
      </c>
      <c r="BM1045" s="83" t="s">
        <v>2887</v>
      </c>
      <c r="BN1045" s="83" t="s">
        <v>4510</v>
      </c>
      <c r="BO1045" s="83" t="s">
        <v>5816</v>
      </c>
      <c r="BP1045" s="83" t="s">
        <v>4480</v>
      </c>
      <c r="BQ1045" s="83" t="s">
        <v>4235</v>
      </c>
      <c r="BR1045" s="83"/>
      <c r="BS1045" s="83"/>
      <c r="BT1045" s="351" t="s">
        <v>4381</v>
      </c>
      <c r="BU1045" s="363" t="s">
        <v>4380</v>
      </c>
      <c r="BV1045" s="351" t="s">
        <v>4383</v>
      </c>
      <c r="BW1045" s="363" t="s">
        <v>4382</v>
      </c>
      <c r="BX1045" s="96" t="str">
        <f t="shared" si="172"/>
        <v>CLOSEOUT - MR702 Bead Grip, 16x8, 0mm Offset, 5x120, 72.6mm Centerbore, Method Bronze</v>
      </c>
      <c r="BY1045" s="83" t="s">
        <v>4044</v>
      </c>
      <c r="BZ1045" s="83" t="s">
        <v>4045</v>
      </c>
      <c r="CA1045" s="83" t="str">
        <f t="shared" si="171"/>
        <v>TRAIL (7XX)</v>
      </c>
    </row>
    <row r="1046" spans="1:79" s="39" customFormat="1" ht="15" customHeight="1">
      <c r="A1046" s="23">
        <f t="shared" si="176"/>
        <v>1044</v>
      </c>
      <c r="B1046" s="3" t="s">
        <v>84</v>
      </c>
      <c r="C1046" s="105" t="s">
        <v>1285</v>
      </c>
      <c r="D1046" s="83" t="s">
        <v>6174</v>
      </c>
      <c r="E1046" s="94" t="str">
        <f>CONCATENATE(LEFT(D1046,5),VLOOKUP(CONCATENATE(N1046,"x",O1046),'PART NUMBER GUIDE'!$B$9:$C$45,2,FALSE),VLOOKUP(CONCATENATE(P1046, V1046), 'PART NUMBER GUIDE'!$Q$6:$R$84, 2, FALSE),VLOOKUP(Y1046,'PART NUMBER GUIDE'!$J$8:$K$37,2, FALSE),IF(U1046="N/A",IF(ABS(S1046)&lt;10,"0"&amp;ABS(S1046),ABS(S1046)),CONCATENATE(LEFT(U1046,1),RIGHT(U1046,1))), F1046, G1046)</f>
        <v>MR70268059500</v>
      </c>
      <c r="F1046" s="93"/>
      <c r="G1046" s="93"/>
      <c r="H1046" s="91" t="s">
        <v>3235</v>
      </c>
      <c r="I1046" s="350">
        <v>43592</v>
      </c>
      <c r="J1046" s="87" t="s">
        <v>4038</v>
      </c>
      <c r="K1046" s="400">
        <v>308.83</v>
      </c>
      <c r="L1046" s="95" t="str">
        <f t="shared" si="173"/>
        <v/>
      </c>
      <c r="M1046" s="402"/>
      <c r="N1046" s="83">
        <v>16</v>
      </c>
      <c r="O1046" s="85">
        <v>8</v>
      </c>
      <c r="P1046" s="105" t="str">
        <f t="shared" si="174"/>
        <v>5x6.5</v>
      </c>
      <c r="Q1046" s="83">
        <v>5</v>
      </c>
      <c r="R1046" s="83">
        <v>6.5</v>
      </c>
      <c r="S1046" s="83">
        <v>0</v>
      </c>
      <c r="T1046" s="86">
        <v>4.5</v>
      </c>
      <c r="U1046" s="106" t="s">
        <v>85</v>
      </c>
      <c r="V1046" s="86">
        <v>114.25</v>
      </c>
      <c r="W1046" s="85">
        <v>24.4</v>
      </c>
      <c r="X1046" s="52">
        <v>2650</v>
      </c>
      <c r="Y1046" s="91" t="s">
        <v>2309</v>
      </c>
      <c r="Z1046" s="81" t="s">
        <v>3002</v>
      </c>
      <c r="AA1046" s="369" t="str">
        <f t="shared" si="175"/>
        <v>16x8, 5x6.5, 0 OS</v>
      </c>
      <c r="AB1046" s="2" t="s">
        <v>4282</v>
      </c>
      <c r="AC1046" s="92">
        <f>_xlfn.IFNA(VLOOKUP(AB1046,ACCESSORIES!F:K,6,FALSE),"N/A")</f>
        <v>22</v>
      </c>
      <c r="AD1046" s="89" t="s">
        <v>85</v>
      </c>
      <c r="AE1046" s="82" t="s">
        <v>85</v>
      </c>
      <c r="AF1046" s="82" t="s">
        <v>85</v>
      </c>
      <c r="AG1046" s="82" t="s">
        <v>85</v>
      </c>
      <c r="AH1046" s="9" t="str">
        <f>_xlfn.IFNA(VLOOKUP(AG1046,ACCESSORIES!F:K,6,FALSE),"N/A")</f>
        <v>N/A</v>
      </c>
      <c r="AI1046" s="105" t="s">
        <v>265</v>
      </c>
      <c r="AJ1046" s="83" t="s">
        <v>85</v>
      </c>
      <c r="AK1046" s="3" t="s">
        <v>85</v>
      </c>
      <c r="AL1046" s="83" t="s">
        <v>85</v>
      </c>
      <c r="AM1046" s="83">
        <v>16.100000000000001</v>
      </c>
      <c r="AN1046" s="83">
        <v>200</v>
      </c>
      <c r="AO1046" s="37">
        <v>0</v>
      </c>
      <c r="AP1046" s="37">
        <v>0</v>
      </c>
      <c r="AQ1046" s="37">
        <v>55</v>
      </c>
      <c r="AR1046" s="37">
        <v>72</v>
      </c>
      <c r="AS1046" s="37">
        <v>193</v>
      </c>
      <c r="AT1046" s="37">
        <v>191</v>
      </c>
      <c r="AU1046" s="86">
        <v>114</v>
      </c>
      <c r="AV1046" s="55">
        <v>69</v>
      </c>
      <c r="AW1046" s="55">
        <v>69</v>
      </c>
      <c r="AX1046" s="55">
        <v>12</v>
      </c>
      <c r="AY1046" s="3" t="s">
        <v>85</v>
      </c>
      <c r="AZ1046" s="104" t="str">
        <f>_xlfn.IFNA(VLOOKUP(AY1046,ACCESSORIES!F:K,6,FALSE),"N/A")</f>
        <v>N/A</v>
      </c>
      <c r="BA1046" s="3" t="s">
        <v>85</v>
      </c>
      <c r="BB1046" s="104" t="str">
        <f>_xlfn.IFNA(VLOOKUP(BA1046,ACCESSORIES!F:K,6,FALSE),"N/A")</f>
        <v>N/A</v>
      </c>
      <c r="BC1046" s="79">
        <v>27.9</v>
      </c>
      <c r="BD1046" s="57">
        <v>18.7</v>
      </c>
      <c r="BE1046" s="57">
        <v>18.7</v>
      </c>
      <c r="BF1046" s="57">
        <v>10.6</v>
      </c>
      <c r="BG1046" s="82">
        <v>36</v>
      </c>
      <c r="BH1046" s="122" t="s">
        <v>3551</v>
      </c>
      <c r="BI1046" s="51" t="s">
        <v>4217</v>
      </c>
      <c r="BJ1046" s="83" t="s">
        <v>5302</v>
      </c>
      <c r="BK1046" s="83" t="s">
        <v>4233</v>
      </c>
      <c r="BL1046" s="83" t="s">
        <v>5817</v>
      </c>
      <c r="BM1046" s="83" t="s">
        <v>2887</v>
      </c>
      <c r="BN1046" s="83" t="s">
        <v>4510</v>
      </c>
      <c r="BO1046" s="83" t="s">
        <v>5816</v>
      </c>
      <c r="BP1046" s="83" t="s">
        <v>4480</v>
      </c>
      <c r="BQ1046" s="83" t="s">
        <v>4235</v>
      </c>
      <c r="BR1046" s="83"/>
      <c r="BS1046" s="83"/>
      <c r="BT1046" s="351" t="s">
        <v>4385</v>
      </c>
      <c r="BU1046" s="363" t="s">
        <v>4384</v>
      </c>
      <c r="BV1046" s="351" t="s">
        <v>4386</v>
      </c>
      <c r="BW1046" s="363" t="s">
        <v>4387</v>
      </c>
      <c r="BX1046" s="96" t="str">
        <f t="shared" si="172"/>
        <v>CLOSEOUT - MR702 Bead Grip, 16x8, 0mm Offset, 5x6.5, 114.25mm Centerbore, Matte Black</v>
      </c>
      <c r="BY1046" s="83" t="s">
        <v>4044</v>
      </c>
      <c r="BZ1046" s="83" t="s">
        <v>4045</v>
      </c>
      <c r="CA1046" s="83" t="str">
        <f t="shared" si="171"/>
        <v>TRAIL (7XX)</v>
      </c>
    </row>
    <row r="1047" spans="1:79" s="39" customFormat="1" ht="15" customHeight="1">
      <c r="A1047" s="23">
        <f t="shared" si="176"/>
        <v>1045</v>
      </c>
      <c r="B1047" s="3" t="s">
        <v>84</v>
      </c>
      <c r="C1047" s="105" t="s">
        <v>1285</v>
      </c>
      <c r="D1047" s="83" t="s">
        <v>6174</v>
      </c>
      <c r="E1047" s="94" t="str">
        <f>CONCATENATE(LEFT(D1047,5),VLOOKUP(CONCATENATE(N1047,"x",O1047),'PART NUMBER GUIDE'!$B$9:$C$45,2,FALSE),VLOOKUP(CONCATENATE(P1047, V1047), 'PART NUMBER GUIDE'!$Q$6:$R$84, 2, FALSE),VLOOKUP(Y1047,'PART NUMBER GUIDE'!$J$8:$K$37,2, FALSE),IF(U1047="N/A",IF(ABS(S1047)&lt;10,"0"&amp;ABS(S1047),ABS(S1047)),CONCATENATE(LEFT(U1047,1),RIGHT(U1047,1))), F1047, G1047)</f>
        <v>MR70268059900</v>
      </c>
      <c r="F1047" s="93"/>
      <c r="G1047" s="93"/>
      <c r="H1047" s="91" t="s">
        <v>3236</v>
      </c>
      <c r="I1047" s="350">
        <v>43592</v>
      </c>
      <c r="J1047" s="43" t="s">
        <v>4038</v>
      </c>
      <c r="K1047" s="400">
        <v>333.5</v>
      </c>
      <c r="L1047" s="95" t="str">
        <f t="shared" si="173"/>
        <v/>
      </c>
      <c r="M1047" s="402"/>
      <c r="N1047" s="83">
        <v>16</v>
      </c>
      <c r="O1047" s="85">
        <v>8</v>
      </c>
      <c r="P1047" s="105" t="str">
        <f t="shared" si="174"/>
        <v>5x6.5</v>
      </c>
      <c r="Q1047" s="83">
        <v>5</v>
      </c>
      <c r="R1047" s="83">
        <v>6.5</v>
      </c>
      <c r="S1047" s="83">
        <v>0</v>
      </c>
      <c r="T1047" s="86">
        <v>4.5</v>
      </c>
      <c r="U1047" s="106" t="s">
        <v>85</v>
      </c>
      <c r="V1047" s="86">
        <v>114.25</v>
      </c>
      <c r="W1047" s="85">
        <v>24.4</v>
      </c>
      <c r="X1047" s="52">
        <v>2650</v>
      </c>
      <c r="Y1047" s="91" t="s">
        <v>2312</v>
      </c>
      <c r="Z1047" s="80" t="s">
        <v>3003</v>
      </c>
      <c r="AA1047" s="369" t="str">
        <f t="shared" si="175"/>
        <v>16x8, 5x6.5, 0 OS</v>
      </c>
      <c r="AB1047" s="2" t="s">
        <v>4282</v>
      </c>
      <c r="AC1047" s="92">
        <f>_xlfn.IFNA(VLOOKUP(AB1047,ACCESSORIES!F:K,6,FALSE),"N/A")</f>
        <v>22</v>
      </c>
      <c r="AD1047" s="89" t="s">
        <v>85</v>
      </c>
      <c r="AE1047" s="82" t="s">
        <v>85</v>
      </c>
      <c r="AF1047" s="82" t="s">
        <v>85</v>
      </c>
      <c r="AG1047" s="82" t="s">
        <v>85</v>
      </c>
      <c r="AH1047" s="9" t="str">
        <f>_xlfn.IFNA(VLOOKUP(AG1047,ACCESSORIES!F:K,6,FALSE),"N/A")</f>
        <v>N/A</v>
      </c>
      <c r="AI1047" s="105" t="s">
        <v>265</v>
      </c>
      <c r="AJ1047" s="83" t="s">
        <v>85</v>
      </c>
      <c r="AK1047" s="3" t="s">
        <v>85</v>
      </c>
      <c r="AL1047" s="83" t="s">
        <v>85</v>
      </c>
      <c r="AM1047" s="83">
        <v>16.100000000000001</v>
      </c>
      <c r="AN1047" s="83">
        <v>200</v>
      </c>
      <c r="AO1047" s="37">
        <v>0</v>
      </c>
      <c r="AP1047" s="37">
        <v>0</v>
      </c>
      <c r="AQ1047" s="37">
        <v>55</v>
      </c>
      <c r="AR1047" s="37">
        <v>72</v>
      </c>
      <c r="AS1047" s="37">
        <v>193</v>
      </c>
      <c r="AT1047" s="37">
        <v>191</v>
      </c>
      <c r="AU1047" s="86">
        <v>114</v>
      </c>
      <c r="AV1047" s="55">
        <v>69</v>
      </c>
      <c r="AW1047" s="55">
        <v>69</v>
      </c>
      <c r="AX1047" s="55">
        <v>12</v>
      </c>
      <c r="AY1047" s="3" t="s">
        <v>85</v>
      </c>
      <c r="AZ1047" s="104" t="str">
        <f>_xlfn.IFNA(VLOOKUP(AY1047,ACCESSORIES!F:K,6,FALSE),"N/A")</f>
        <v>N/A</v>
      </c>
      <c r="BA1047" s="3" t="s">
        <v>85</v>
      </c>
      <c r="BB1047" s="104" t="str">
        <f>_xlfn.IFNA(VLOOKUP(BA1047,ACCESSORIES!F:K,6,FALSE),"N/A")</f>
        <v>N/A</v>
      </c>
      <c r="BC1047" s="79">
        <v>27.9</v>
      </c>
      <c r="BD1047" s="57">
        <v>18.7</v>
      </c>
      <c r="BE1047" s="57">
        <v>18.7</v>
      </c>
      <c r="BF1047" s="57">
        <v>10.6</v>
      </c>
      <c r="BG1047" s="82">
        <v>36</v>
      </c>
      <c r="BH1047" s="122" t="s">
        <v>3551</v>
      </c>
      <c r="BI1047" s="51" t="s">
        <v>4217</v>
      </c>
      <c r="BJ1047" s="83" t="s">
        <v>5302</v>
      </c>
      <c r="BK1047" s="83" t="s">
        <v>4233</v>
      </c>
      <c r="BL1047" s="83" t="s">
        <v>5817</v>
      </c>
      <c r="BM1047" s="83" t="s">
        <v>2887</v>
      </c>
      <c r="BN1047" s="83" t="s">
        <v>4510</v>
      </c>
      <c r="BO1047" s="83" t="s">
        <v>5816</v>
      </c>
      <c r="BP1047" s="83" t="s">
        <v>4480</v>
      </c>
      <c r="BQ1047" s="83" t="s">
        <v>4235</v>
      </c>
      <c r="BR1047" s="83"/>
      <c r="BS1047" s="83"/>
      <c r="BT1047" s="351" t="s">
        <v>4381</v>
      </c>
      <c r="BU1047" s="363" t="s">
        <v>4380</v>
      </c>
      <c r="BV1047" s="351" t="s">
        <v>4383</v>
      </c>
      <c r="BW1047" s="363" t="s">
        <v>4382</v>
      </c>
      <c r="BX1047" s="96" t="str">
        <f t="shared" si="172"/>
        <v>CLOSEOUT - MR702 Bead Grip, 16x8, 0mm Offset, 5x6.5, 114.25mm Centerbore, Method Bronze</v>
      </c>
      <c r="BY1047" s="83" t="s">
        <v>4044</v>
      </c>
      <c r="BZ1047" s="83" t="s">
        <v>4045</v>
      </c>
      <c r="CA1047" s="83" t="str">
        <f t="shared" si="171"/>
        <v>TRAIL (7XX)</v>
      </c>
    </row>
    <row r="1048" spans="1:79" s="39" customFormat="1" ht="15" customHeight="1">
      <c r="A1048" s="23">
        <f t="shared" si="176"/>
        <v>1046</v>
      </c>
      <c r="B1048" s="3" t="s">
        <v>84</v>
      </c>
      <c r="C1048" s="105" t="s">
        <v>1285</v>
      </c>
      <c r="D1048" s="83" t="s">
        <v>6174</v>
      </c>
      <c r="E1048" s="94" t="str">
        <f>CONCATENATE(LEFT(D1048,5),VLOOKUP(CONCATENATE(N1048,"x",O1048),'PART NUMBER GUIDE'!$B$9:$C$45,2,FALSE),VLOOKUP(CONCATENATE(P1048, V1048), 'PART NUMBER GUIDE'!$Q$6:$R$84, 2, FALSE),VLOOKUP(Y1048,'PART NUMBER GUIDE'!$J$8:$K$37,2, FALSE),IF(U1048="N/A",IF(ABS(S1048)&lt;10,"0"&amp;ABS(S1048),ABS(S1048)),CONCATENATE(LEFT(U1048,1),RIGHT(U1048,1))), F1048, G1048)</f>
        <v>MR70268062500</v>
      </c>
      <c r="F1048" s="93"/>
      <c r="G1048" s="93"/>
      <c r="H1048" s="91" t="s">
        <v>3237</v>
      </c>
      <c r="I1048" s="350">
        <v>43592</v>
      </c>
      <c r="J1048" s="43" t="s">
        <v>4038</v>
      </c>
      <c r="K1048" s="400">
        <v>333.5</v>
      </c>
      <c r="L1048" s="95" t="str">
        <f t="shared" si="173"/>
        <v/>
      </c>
      <c r="M1048" s="402"/>
      <c r="N1048" s="83">
        <v>16</v>
      </c>
      <c r="O1048" s="85">
        <v>8</v>
      </c>
      <c r="P1048" s="105" t="str">
        <f t="shared" si="174"/>
        <v>6x120</v>
      </c>
      <c r="Q1048" s="83">
        <v>6</v>
      </c>
      <c r="R1048" s="83">
        <v>120</v>
      </c>
      <c r="S1048" s="83">
        <v>0</v>
      </c>
      <c r="T1048" s="86">
        <v>4.5</v>
      </c>
      <c r="U1048" s="106" t="s">
        <v>85</v>
      </c>
      <c r="V1048" s="86">
        <v>67</v>
      </c>
      <c r="W1048" s="85">
        <v>24.4</v>
      </c>
      <c r="X1048" s="52">
        <v>2650</v>
      </c>
      <c r="Y1048" s="91" t="s">
        <v>2309</v>
      </c>
      <c r="Z1048" s="81" t="s">
        <v>3002</v>
      </c>
      <c r="AA1048" s="369" t="str">
        <f t="shared" si="175"/>
        <v>16x8, 6x120, 0 OS</v>
      </c>
      <c r="AB1048" s="83" t="s">
        <v>4280</v>
      </c>
      <c r="AC1048" s="92">
        <f>_xlfn.IFNA(VLOOKUP(AB1048,ACCESSORIES!F:K,6,FALSE),"N/A")</f>
        <v>22</v>
      </c>
      <c r="AD1048" s="89" t="s">
        <v>85</v>
      </c>
      <c r="AE1048" s="82" t="s">
        <v>85</v>
      </c>
      <c r="AF1048" s="82" t="s">
        <v>85</v>
      </c>
      <c r="AG1048" s="82" t="s">
        <v>85</v>
      </c>
      <c r="AH1048" s="9" t="str">
        <f>_xlfn.IFNA(VLOOKUP(AG1048,ACCESSORIES!F:K,6,FALSE),"N/A")</f>
        <v>N/A</v>
      </c>
      <c r="AI1048" s="105" t="s">
        <v>265</v>
      </c>
      <c r="AJ1048" s="83" t="s">
        <v>85</v>
      </c>
      <c r="AK1048" s="3" t="s">
        <v>85</v>
      </c>
      <c r="AL1048" s="83" t="s">
        <v>85</v>
      </c>
      <c r="AM1048" s="83">
        <v>16.100000000000001</v>
      </c>
      <c r="AN1048" s="83">
        <v>160</v>
      </c>
      <c r="AO1048" s="37">
        <v>13</v>
      </c>
      <c r="AP1048" s="37">
        <v>27</v>
      </c>
      <c r="AQ1048" s="37">
        <v>54</v>
      </c>
      <c r="AR1048" s="37">
        <v>72</v>
      </c>
      <c r="AS1048" s="37">
        <v>193</v>
      </c>
      <c r="AT1048" s="37">
        <v>191</v>
      </c>
      <c r="AU1048" s="86">
        <v>67</v>
      </c>
      <c r="AV1048" s="55">
        <v>49</v>
      </c>
      <c r="AW1048" s="55">
        <v>49</v>
      </c>
      <c r="AX1048" s="55">
        <v>12</v>
      </c>
      <c r="AY1048" s="3" t="s">
        <v>85</v>
      </c>
      <c r="AZ1048" s="104" t="str">
        <f>_xlfn.IFNA(VLOOKUP(AY1048,ACCESSORIES!F:K,6,FALSE),"N/A")</f>
        <v>N/A</v>
      </c>
      <c r="BA1048" s="3" t="s">
        <v>85</v>
      </c>
      <c r="BB1048" s="104" t="str">
        <f>_xlfn.IFNA(VLOOKUP(BA1048,ACCESSORIES!F:K,6,FALSE),"N/A")</f>
        <v>N/A</v>
      </c>
      <c r="BC1048" s="79">
        <v>27.9</v>
      </c>
      <c r="BD1048" s="57">
        <v>18.7</v>
      </c>
      <c r="BE1048" s="57">
        <v>18.7</v>
      </c>
      <c r="BF1048" s="57">
        <v>10.6</v>
      </c>
      <c r="BG1048" s="82">
        <v>36</v>
      </c>
      <c r="BH1048" s="122" t="s">
        <v>3551</v>
      </c>
      <c r="BI1048" s="51" t="s">
        <v>4217</v>
      </c>
      <c r="BJ1048" s="83" t="s">
        <v>5302</v>
      </c>
      <c r="BK1048" s="83" t="s">
        <v>4233</v>
      </c>
      <c r="BL1048" s="83" t="s">
        <v>5817</v>
      </c>
      <c r="BM1048" s="83" t="s">
        <v>2887</v>
      </c>
      <c r="BN1048" s="83" t="s">
        <v>4510</v>
      </c>
      <c r="BO1048" s="83" t="s">
        <v>5816</v>
      </c>
      <c r="BP1048" s="83" t="s">
        <v>4480</v>
      </c>
      <c r="BQ1048" s="83" t="s">
        <v>4235</v>
      </c>
      <c r="BR1048" s="83"/>
      <c r="BS1048" s="83"/>
      <c r="BT1048" s="351" t="s">
        <v>4389</v>
      </c>
      <c r="BU1048" s="363" t="s">
        <v>4388</v>
      </c>
      <c r="BV1048" s="351" t="s">
        <v>4390</v>
      </c>
      <c r="BW1048" s="363" t="s">
        <v>4391</v>
      </c>
      <c r="BX1048" s="96" t="str">
        <f t="shared" si="172"/>
        <v>CLOSEOUT - MR702 Bead Grip, 16x8, 0mm Offset, 6x120, 67mm Centerbore, Matte Black</v>
      </c>
      <c r="BY1048" s="83" t="s">
        <v>4044</v>
      </c>
      <c r="BZ1048" s="83" t="s">
        <v>4045</v>
      </c>
      <c r="CA1048" s="83" t="str">
        <f t="shared" si="171"/>
        <v>TRAIL (7XX)</v>
      </c>
    </row>
    <row r="1049" spans="1:79" s="39" customFormat="1" ht="15" customHeight="1">
      <c r="A1049" s="23">
        <f t="shared" si="176"/>
        <v>1047</v>
      </c>
      <c r="B1049" s="3" t="s">
        <v>84</v>
      </c>
      <c r="C1049" s="105" t="s">
        <v>1285</v>
      </c>
      <c r="D1049" s="83" t="s">
        <v>6174</v>
      </c>
      <c r="E1049" s="94" t="str">
        <f>CONCATENATE(LEFT(D1049,5),VLOOKUP(CONCATENATE(N1049,"x",O1049),'PART NUMBER GUIDE'!$B$9:$C$45,2,FALSE),VLOOKUP(CONCATENATE(P1049, V1049), 'PART NUMBER GUIDE'!$Q$6:$R$84, 2, FALSE),VLOOKUP(Y1049,'PART NUMBER GUIDE'!$J$8:$K$37,2, FALSE),IF(U1049="N/A",IF(ABS(S1049)&lt;10,"0"&amp;ABS(S1049),ABS(S1049)),CONCATENATE(LEFT(U1049,1),RIGHT(U1049,1))), F1049, G1049)</f>
        <v>MR70268062900</v>
      </c>
      <c r="F1049" s="93"/>
      <c r="G1049" s="93"/>
      <c r="H1049" s="91" t="s">
        <v>3238</v>
      </c>
      <c r="I1049" s="350">
        <v>43592</v>
      </c>
      <c r="J1049" s="87" t="s">
        <v>1265</v>
      </c>
      <c r="K1049" s="400">
        <v>333.5</v>
      </c>
      <c r="L1049" s="95">
        <f t="shared" si="173"/>
        <v>333.5</v>
      </c>
      <c r="M1049" s="402"/>
      <c r="N1049" s="83">
        <v>16</v>
      </c>
      <c r="O1049" s="85">
        <v>8</v>
      </c>
      <c r="P1049" s="105" t="str">
        <f t="shared" si="174"/>
        <v>6x120</v>
      </c>
      <c r="Q1049" s="83">
        <v>6</v>
      </c>
      <c r="R1049" s="83">
        <v>120</v>
      </c>
      <c r="S1049" s="83">
        <v>0</v>
      </c>
      <c r="T1049" s="86">
        <v>4.5</v>
      </c>
      <c r="U1049" s="106" t="s">
        <v>85</v>
      </c>
      <c r="V1049" s="86">
        <v>67</v>
      </c>
      <c r="W1049" s="85">
        <v>24.4</v>
      </c>
      <c r="X1049" s="52">
        <v>2650</v>
      </c>
      <c r="Y1049" s="91" t="s">
        <v>2312</v>
      </c>
      <c r="Z1049" s="80" t="s">
        <v>3003</v>
      </c>
      <c r="AA1049" s="369" t="str">
        <f t="shared" si="175"/>
        <v>16x8, 6x120, 0 OS</v>
      </c>
      <c r="AB1049" s="83" t="s">
        <v>4280</v>
      </c>
      <c r="AC1049" s="92">
        <f>_xlfn.IFNA(VLOOKUP(AB1049,ACCESSORIES!F:K,6,FALSE),"N/A")</f>
        <v>22</v>
      </c>
      <c r="AD1049" s="89" t="s">
        <v>85</v>
      </c>
      <c r="AE1049" s="82" t="s">
        <v>85</v>
      </c>
      <c r="AF1049" s="82" t="s">
        <v>85</v>
      </c>
      <c r="AG1049" s="82" t="s">
        <v>85</v>
      </c>
      <c r="AH1049" s="9" t="str">
        <f>_xlfn.IFNA(VLOOKUP(AG1049,ACCESSORIES!F:K,6,FALSE),"N/A")</f>
        <v>N/A</v>
      </c>
      <c r="AI1049" s="105" t="s">
        <v>265</v>
      </c>
      <c r="AJ1049" s="83" t="s">
        <v>85</v>
      </c>
      <c r="AK1049" s="3" t="s">
        <v>85</v>
      </c>
      <c r="AL1049" s="83" t="s">
        <v>85</v>
      </c>
      <c r="AM1049" s="83">
        <v>16.100000000000001</v>
      </c>
      <c r="AN1049" s="83">
        <v>160</v>
      </c>
      <c r="AO1049" s="37">
        <v>13</v>
      </c>
      <c r="AP1049" s="37">
        <v>27</v>
      </c>
      <c r="AQ1049" s="37">
        <v>54</v>
      </c>
      <c r="AR1049" s="37">
        <v>72</v>
      </c>
      <c r="AS1049" s="37">
        <v>193</v>
      </c>
      <c r="AT1049" s="37">
        <v>191</v>
      </c>
      <c r="AU1049" s="86">
        <v>67</v>
      </c>
      <c r="AV1049" s="55">
        <v>49</v>
      </c>
      <c r="AW1049" s="55">
        <v>49</v>
      </c>
      <c r="AX1049" s="55">
        <v>12</v>
      </c>
      <c r="AY1049" s="3" t="s">
        <v>85</v>
      </c>
      <c r="AZ1049" s="104" t="str">
        <f>_xlfn.IFNA(VLOOKUP(AY1049,ACCESSORIES!F:K,6,FALSE),"N/A")</f>
        <v>N/A</v>
      </c>
      <c r="BA1049" s="3" t="s">
        <v>85</v>
      </c>
      <c r="BB1049" s="104" t="str">
        <f>_xlfn.IFNA(VLOOKUP(BA1049,ACCESSORIES!F:K,6,FALSE),"N/A")</f>
        <v>N/A</v>
      </c>
      <c r="BC1049" s="79">
        <v>27.9</v>
      </c>
      <c r="BD1049" s="57">
        <v>18.7</v>
      </c>
      <c r="BE1049" s="57">
        <v>18.7</v>
      </c>
      <c r="BF1049" s="57">
        <v>10.6</v>
      </c>
      <c r="BG1049" s="82">
        <v>36</v>
      </c>
      <c r="BH1049" s="122" t="s">
        <v>3551</v>
      </c>
      <c r="BI1049" s="51" t="s">
        <v>4217</v>
      </c>
      <c r="BJ1049" s="83" t="s">
        <v>5302</v>
      </c>
      <c r="BK1049" s="83" t="s">
        <v>4233</v>
      </c>
      <c r="BL1049" s="83" t="s">
        <v>5817</v>
      </c>
      <c r="BM1049" s="83" t="s">
        <v>2887</v>
      </c>
      <c r="BN1049" s="83" t="s">
        <v>4510</v>
      </c>
      <c r="BO1049" s="83" t="s">
        <v>5816</v>
      </c>
      <c r="BP1049" s="83" t="s">
        <v>4480</v>
      </c>
      <c r="BQ1049" s="83" t="s">
        <v>4235</v>
      </c>
      <c r="BR1049" s="83"/>
      <c r="BS1049" s="83"/>
      <c r="BT1049" s="351" t="s">
        <v>4377</v>
      </c>
      <c r="BU1049" s="363" t="s">
        <v>4376</v>
      </c>
      <c r="BV1049" s="351" t="s">
        <v>4379</v>
      </c>
      <c r="BW1049" s="363" t="s">
        <v>4378</v>
      </c>
      <c r="BX1049" s="96" t="str">
        <f t="shared" si="172"/>
        <v>MR702 Bead Grip, 16x8, 0mm Offset, 6x120, 67mm Centerbore, Method Bronze</v>
      </c>
      <c r="BY1049" s="83" t="s">
        <v>4044</v>
      </c>
      <c r="BZ1049" s="83" t="s">
        <v>4045</v>
      </c>
      <c r="CA1049" s="83" t="str">
        <f t="shared" si="171"/>
        <v>TRAIL (7XX)</v>
      </c>
    </row>
    <row r="1050" spans="1:79" s="39" customFormat="1" ht="15" customHeight="1">
      <c r="A1050" s="23">
        <f t="shared" si="176"/>
        <v>1048</v>
      </c>
      <c r="B1050" s="3" t="s">
        <v>84</v>
      </c>
      <c r="C1050" s="105" t="s">
        <v>1285</v>
      </c>
      <c r="D1050" s="83" t="s">
        <v>6174</v>
      </c>
      <c r="E1050" s="94" t="str">
        <f>CONCATENATE(LEFT(D1050,5),VLOOKUP(CONCATENATE(N1050,"x",O1050),'PART NUMBER GUIDE'!$B$9:$C$45,2,FALSE),VLOOKUP(CONCATENATE(P1050, V1050), 'PART NUMBER GUIDE'!$Q$6:$R$84, 2, FALSE),VLOOKUP(Y1050,'PART NUMBER GUIDE'!$J$8:$K$37,2, FALSE),IF(U1050="N/A",IF(ABS(S1050)&lt;10,"0"&amp;ABS(S1050),ABS(S1050)),CONCATENATE(LEFT(U1050,1),RIGHT(U1050,1))), F1050, G1050)</f>
        <v>MR70268060500</v>
      </c>
      <c r="F1050" s="93"/>
      <c r="G1050" s="93"/>
      <c r="H1050" s="91" t="s">
        <v>3239</v>
      </c>
      <c r="I1050" s="350">
        <v>43592</v>
      </c>
      <c r="J1050" s="87" t="s">
        <v>1265</v>
      </c>
      <c r="K1050" s="400">
        <v>333.5</v>
      </c>
      <c r="L1050" s="95">
        <f t="shared" si="173"/>
        <v>333.5</v>
      </c>
      <c r="M1050" s="402"/>
      <c r="N1050" s="83">
        <v>16</v>
      </c>
      <c r="O1050" s="85">
        <v>8</v>
      </c>
      <c r="P1050" s="105" t="str">
        <f t="shared" si="174"/>
        <v>6x5.5</v>
      </c>
      <c r="Q1050" s="83">
        <v>6</v>
      </c>
      <c r="R1050" s="83">
        <v>5.5</v>
      </c>
      <c r="S1050" s="83">
        <v>0</v>
      </c>
      <c r="T1050" s="86">
        <v>4.5</v>
      </c>
      <c r="U1050" s="106" t="s">
        <v>85</v>
      </c>
      <c r="V1050" s="86">
        <v>106.25</v>
      </c>
      <c r="W1050" s="85">
        <v>24.4</v>
      </c>
      <c r="X1050" s="52">
        <v>2650</v>
      </c>
      <c r="Y1050" s="91" t="s">
        <v>2309</v>
      </c>
      <c r="Z1050" s="81" t="s">
        <v>3002</v>
      </c>
      <c r="AA1050" s="369" t="str">
        <f t="shared" si="175"/>
        <v>16x8, 6x5.5, 0 OS</v>
      </c>
      <c r="AB1050" s="83" t="s">
        <v>4281</v>
      </c>
      <c r="AC1050" s="92">
        <f>_xlfn.IFNA(VLOOKUP(AB1050,ACCESSORIES!F:K,6,FALSE),"N/A")</f>
        <v>22</v>
      </c>
      <c r="AD1050" s="89" t="s">
        <v>85</v>
      </c>
      <c r="AE1050" s="82" t="s">
        <v>85</v>
      </c>
      <c r="AF1050" s="82" t="s">
        <v>85</v>
      </c>
      <c r="AG1050" s="82" t="s">
        <v>85</v>
      </c>
      <c r="AH1050" s="9" t="str">
        <f>_xlfn.IFNA(VLOOKUP(AG1050,ACCESSORIES!F:K,6,FALSE),"N/A")</f>
        <v>N/A</v>
      </c>
      <c r="AI1050" s="105" t="s">
        <v>265</v>
      </c>
      <c r="AJ1050" s="83" t="s">
        <v>1712</v>
      </c>
      <c r="AK1050" s="41">
        <f>VLOOKUP(AJ1050,ACCESSORIES!F:K,6,FALSE)</f>
        <v>2.75</v>
      </c>
      <c r="AL1050" s="83">
        <v>78.3</v>
      </c>
      <c r="AM1050" s="83">
        <v>16.100000000000001</v>
      </c>
      <c r="AN1050" s="83">
        <v>175</v>
      </c>
      <c r="AO1050" s="37">
        <v>4</v>
      </c>
      <c r="AP1050" s="37">
        <v>2</v>
      </c>
      <c r="AQ1050" s="37">
        <v>53</v>
      </c>
      <c r="AR1050" s="37">
        <v>72</v>
      </c>
      <c r="AS1050" s="37">
        <v>193</v>
      </c>
      <c r="AT1050" s="37">
        <v>191</v>
      </c>
      <c r="AU1050" s="86">
        <v>106.25</v>
      </c>
      <c r="AV1050" s="55">
        <v>49</v>
      </c>
      <c r="AW1050" s="55">
        <v>49</v>
      </c>
      <c r="AX1050" s="55">
        <v>12</v>
      </c>
      <c r="AY1050" s="3" t="s">
        <v>85</v>
      </c>
      <c r="AZ1050" s="104" t="str">
        <f>_xlfn.IFNA(VLOOKUP(AY1050,ACCESSORIES!F:K,6,FALSE),"N/A")</f>
        <v>N/A</v>
      </c>
      <c r="BA1050" s="3" t="s">
        <v>85</v>
      </c>
      <c r="BB1050" s="104" t="str">
        <f>_xlfn.IFNA(VLOOKUP(BA1050,ACCESSORIES!F:K,6,FALSE),"N/A")</f>
        <v>N/A</v>
      </c>
      <c r="BC1050" s="79">
        <v>27.9</v>
      </c>
      <c r="BD1050" s="57">
        <v>18.7</v>
      </c>
      <c r="BE1050" s="57">
        <v>18.7</v>
      </c>
      <c r="BF1050" s="57">
        <v>10.6</v>
      </c>
      <c r="BG1050" s="82">
        <v>36</v>
      </c>
      <c r="BH1050" s="122" t="s">
        <v>3551</v>
      </c>
      <c r="BI1050" s="51" t="s">
        <v>4217</v>
      </c>
      <c r="BJ1050" s="83" t="s">
        <v>5302</v>
      </c>
      <c r="BK1050" s="83" t="s">
        <v>4233</v>
      </c>
      <c r="BL1050" s="83" t="s">
        <v>5817</v>
      </c>
      <c r="BM1050" s="83" t="s">
        <v>2887</v>
      </c>
      <c r="BN1050" s="83" t="s">
        <v>4510</v>
      </c>
      <c r="BO1050" s="83" t="s">
        <v>5816</v>
      </c>
      <c r="BP1050" s="83" t="s">
        <v>4480</v>
      </c>
      <c r="BQ1050" s="83" t="s">
        <v>4235</v>
      </c>
      <c r="BR1050" s="83"/>
      <c r="BS1050" s="83"/>
      <c r="BT1050" s="351" t="s">
        <v>4389</v>
      </c>
      <c r="BU1050" s="363" t="s">
        <v>4388</v>
      </c>
      <c r="BV1050" s="351" t="s">
        <v>4390</v>
      </c>
      <c r="BW1050" s="363" t="s">
        <v>4391</v>
      </c>
      <c r="BX1050" s="96" t="str">
        <f t="shared" si="172"/>
        <v>MR702 Bead Grip, 16x8, 0mm Offset, 6x5.5, 106.25mm Centerbore, Matte Black</v>
      </c>
      <c r="BY1050" s="83" t="s">
        <v>4044</v>
      </c>
      <c r="BZ1050" s="83" t="s">
        <v>4045</v>
      </c>
      <c r="CA1050" s="83" t="str">
        <f t="shared" si="171"/>
        <v>TRAIL (7XX)</v>
      </c>
    </row>
    <row r="1051" spans="1:79" s="39" customFormat="1" ht="15" customHeight="1">
      <c r="A1051" s="23">
        <f t="shared" si="176"/>
        <v>1049</v>
      </c>
      <c r="B1051" s="3" t="s">
        <v>84</v>
      </c>
      <c r="C1051" s="105" t="s">
        <v>1285</v>
      </c>
      <c r="D1051" s="83" t="s">
        <v>6174</v>
      </c>
      <c r="E1051" s="94" t="str">
        <f>CONCATENATE(LEFT(D1051,5),VLOOKUP(CONCATENATE(N1051,"x",O1051),'PART NUMBER GUIDE'!$B$9:$C$45,2,FALSE),VLOOKUP(CONCATENATE(P1051, V1051), 'PART NUMBER GUIDE'!$Q$6:$R$84, 2, FALSE),VLOOKUP(Y1051,'PART NUMBER GUIDE'!$J$8:$K$37,2, FALSE),IF(U1051="N/A",IF(ABS(S1051)&lt;10,"0"&amp;ABS(S1051),ABS(S1051)),CONCATENATE(LEFT(U1051,1),RIGHT(U1051,1))), F1051, G1051)</f>
        <v>MR70268062530</v>
      </c>
      <c r="F1051" s="93"/>
      <c r="G1051" s="93"/>
      <c r="H1051" s="91" t="s">
        <v>3241</v>
      </c>
      <c r="I1051" s="350">
        <v>43592</v>
      </c>
      <c r="J1051" s="43" t="s">
        <v>4038</v>
      </c>
      <c r="K1051" s="400">
        <v>333.5</v>
      </c>
      <c r="L1051" s="95" t="str">
        <f t="shared" si="173"/>
        <v/>
      </c>
      <c r="M1051" s="402"/>
      <c r="N1051" s="83">
        <v>16</v>
      </c>
      <c r="O1051" s="85">
        <v>8</v>
      </c>
      <c r="P1051" s="105" t="str">
        <f t="shared" si="174"/>
        <v>6x120</v>
      </c>
      <c r="Q1051" s="83">
        <v>6</v>
      </c>
      <c r="R1051" s="83">
        <v>120</v>
      </c>
      <c r="S1051" s="83">
        <v>30</v>
      </c>
      <c r="T1051" s="86">
        <v>5.6</v>
      </c>
      <c r="U1051" s="106" t="s">
        <v>85</v>
      </c>
      <c r="V1051" s="86">
        <v>67</v>
      </c>
      <c r="W1051" s="85">
        <v>22.5</v>
      </c>
      <c r="X1051" s="52">
        <v>2650</v>
      </c>
      <c r="Y1051" s="91" t="s">
        <v>2309</v>
      </c>
      <c r="Z1051" s="81" t="s">
        <v>3002</v>
      </c>
      <c r="AA1051" s="369" t="str">
        <f t="shared" si="175"/>
        <v>16x8, 6x120, 30 OS</v>
      </c>
      <c r="AB1051" s="83" t="s">
        <v>4280</v>
      </c>
      <c r="AC1051" s="92">
        <f>_xlfn.IFNA(VLOOKUP(AB1051,ACCESSORIES!F:K,6,FALSE),"N/A")</f>
        <v>22</v>
      </c>
      <c r="AD1051" s="89" t="s">
        <v>85</v>
      </c>
      <c r="AE1051" s="82" t="s">
        <v>85</v>
      </c>
      <c r="AF1051" s="82" t="s">
        <v>85</v>
      </c>
      <c r="AG1051" s="82" t="s">
        <v>85</v>
      </c>
      <c r="AH1051" s="9" t="str">
        <f>_xlfn.IFNA(VLOOKUP(AG1051,ACCESSORIES!F:K,6,FALSE),"N/A")</f>
        <v>N/A</v>
      </c>
      <c r="AI1051" s="105" t="s">
        <v>265</v>
      </c>
      <c r="AJ1051" s="83" t="s">
        <v>85</v>
      </c>
      <c r="AK1051" s="3" t="s">
        <v>85</v>
      </c>
      <c r="AL1051" s="83" t="s">
        <v>85</v>
      </c>
      <c r="AM1051" s="83">
        <v>16.100000000000001</v>
      </c>
      <c r="AN1051" s="83">
        <v>160</v>
      </c>
      <c r="AO1051" s="37">
        <v>12</v>
      </c>
      <c r="AP1051" s="37">
        <v>25</v>
      </c>
      <c r="AQ1051" s="37">
        <v>37.700000000000003</v>
      </c>
      <c r="AR1051" s="37">
        <v>41</v>
      </c>
      <c r="AS1051" s="37">
        <v>202</v>
      </c>
      <c r="AT1051" s="37">
        <v>182</v>
      </c>
      <c r="AU1051" s="86">
        <v>67</v>
      </c>
      <c r="AV1051" s="55">
        <v>39</v>
      </c>
      <c r="AW1051" s="55">
        <v>39</v>
      </c>
      <c r="AX1051" s="55">
        <v>12</v>
      </c>
      <c r="AY1051" s="3" t="s">
        <v>85</v>
      </c>
      <c r="AZ1051" s="104" t="str">
        <f>_xlfn.IFNA(VLOOKUP(AY1051,ACCESSORIES!F:K,6,FALSE),"N/A")</f>
        <v>N/A</v>
      </c>
      <c r="BA1051" s="3" t="s">
        <v>85</v>
      </c>
      <c r="BB1051" s="104" t="str">
        <f>_xlfn.IFNA(VLOOKUP(BA1051,ACCESSORIES!F:K,6,FALSE),"N/A")</f>
        <v>N/A</v>
      </c>
      <c r="BC1051" s="79">
        <v>26</v>
      </c>
      <c r="BD1051" s="57">
        <v>18.7</v>
      </c>
      <c r="BE1051" s="57">
        <v>18.7</v>
      </c>
      <c r="BF1051" s="57">
        <v>10.6</v>
      </c>
      <c r="BG1051" s="82">
        <v>36</v>
      </c>
      <c r="BH1051" s="122" t="s">
        <v>3551</v>
      </c>
      <c r="BI1051" s="51" t="s">
        <v>4217</v>
      </c>
      <c r="BJ1051" s="83" t="s">
        <v>5302</v>
      </c>
      <c r="BK1051" s="83" t="s">
        <v>4233</v>
      </c>
      <c r="BL1051" s="83" t="s">
        <v>5817</v>
      </c>
      <c r="BM1051" s="83" t="s">
        <v>2887</v>
      </c>
      <c r="BN1051" s="83" t="s">
        <v>4510</v>
      </c>
      <c r="BO1051" s="83" t="s">
        <v>5816</v>
      </c>
      <c r="BP1051" s="83" t="s">
        <v>4480</v>
      </c>
      <c r="BQ1051" s="83" t="s">
        <v>4235</v>
      </c>
      <c r="BR1051" s="83"/>
      <c r="BS1051" s="83"/>
      <c r="BT1051" s="351" t="s">
        <v>4389</v>
      </c>
      <c r="BU1051" s="363" t="s">
        <v>4388</v>
      </c>
      <c r="BV1051" s="351" t="s">
        <v>4390</v>
      </c>
      <c r="BW1051" s="363" t="s">
        <v>4391</v>
      </c>
      <c r="BX1051" s="96" t="str">
        <f t="shared" si="172"/>
        <v>CLOSEOUT - MR702 Bead Grip, 16x8, +30mm Offset, 6x120, 67mm Centerbore, Matte Black</v>
      </c>
      <c r="BY1051" s="83" t="s">
        <v>4044</v>
      </c>
      <c r="BZ1051" s="83" t="s">
        <v>4045</v>
      </c>
      <c r="CA1051" s="83" t="str">
        <f t="shared" ref="CA1051:CA1108" si="177">C1051</f>
        <v>TRAIL (7XX)</v>
      </c>
    </row>
    <row r="1052" spans="1:79" s="39" customFormat="1" ht="15" customHeight="1">
      <c r="A1052" s="23">
        <f t="shared" si="176"/>
        <v>1050</v>
      </c>
      <c r="B1052" s="3" t="s">
        <v>84</v>
      </c>
      <c r="C1052" s="105" t="s">
        <v>1285</v>
      </c>
      <c r="D1052" s="83" t="s">
        <v>6174</v>
      </c>
      <c r="E1052" s="94" t="str">
        <f>CONCATENATE(LEFT(D1052,5),VLOOKUP(CONCATENATE(N1052,"x",O1052),'PART NUMBER GUIDE'!$B$9:$C$45,2,FALSE),VLOOKUP(CONCATENATE(P1052, V1052), 'PART NUMBER GUIDE'!$Q$6:$R$84, 2, FALSE),VLOOKUP(Y1052,'PART NUMBER GUIDE'!$J$8:$K$37,2, FALSE),IF(U1052="N/A",IF(ABS(S1052)&lt;10,"0"&amp;ABS(S1052),ABS(S1052)),CONCATENATE(LEFT(U1052,1),RIGHT(U1052,1))), F1052, G1052)</f>
        <v>MR70268062930</v>
      </c>
      <c r="F1052" s="93"/>
      <c r="G1052" s="93"/>
      <c r="H1052" s="91" t="s">
        <v>3242</v>
      </c>
      <c r="I1052" s="350">
        <v>43592</v>
      </c>
      <c r="J1052" s="43" t="s">
        <v>4038</v>
      </c>
      <c r="K1052" s="400">
        <v>333.5</v>
      </c>
      <c r="L1052" s="95" t="str">
        <f t="shared" si="173"/>
        <v/>
      </c>
      <c r="M1052" s="402"/>
      <c r="N1052" s="83">
        <v>16</v>
      </c>
      <c r="O1052" s="85">
        <v>8</v>
      </c>
      <c r="P1052" s="105" t="str">
        <f t="shared" si="174"/>
        <v>6x120</v>
      </c>
      <c r="Q1052" s="83">
        <v>6</v>
      </c>
      <c r="R1052" s="83">
        <v>120</v>
      </c>
      <c r="S1052" s="83">
        <v>30</v>
      </c>
      <c r="T1052" s="86">
        <v>5.6</v>
      </c>
      <c r="U1052" s="106" t="s">
        <v>85</v>
      </c>
      <c r="V1052" s="86">
        <v>67</v>
      </c>
      <c r="W1052" s="85">
        <v>22.5</v>
      </c>
      <c r="X1052" s="52">
        <v>2650</v>
      </c>
      <c r="Y1052" s="91" t="s">
        <v>2312</v>
      </c>
      <c r="Z1052" s="80" t="s">
        <v>3003</v>
      </c>
      <c r="AA1052" s="369" t="str">
        <f t="shared" si="175"/>
        <v>16x8, 6x120, 30 OS</v>
      </c>
      <c r="AB1052" s="83" t="s">
        <v>4280</v>
      </c>
      <c r="AC1052" s="92">
        <f>_xlfn.IFNA(VLOOKUP(AB1052,ACCESSORIES!F:K,6,FALSE),"N/A")</f>
        <v>22</v>
      </c>
      <c r="AD1052" s="89" t="s">
        <v>85</v>
      </c>
      <c r="AE1052" s="82" t="s">
        <v>85</v>
      </c>
      <c r="AF1052" s="82" t="s">
        <v>85</v>
      </c>
      <c r="AG1052" s="82" t="s">
        <v>85</v>
      </c>
      <c r="AH1052" s="9" t="str">
        <f>_xlfn.IFNA(VLOOKUP(AG1052,ACCESSORIES!F:K,6,FALSE),"N/A")</f>
        <v>N/A</v>
      </c>
      <c r="AI1052" s="105" t="s">
        <v>265</v>
      </c>
      <c r="AJ1052" s="83" t="s">
        <v>85</v>
      </c>
      <c r="AK1052" s="3" t="s">
        <v>85</v>
      </c>
      <c r="AL1052" s="83" t="s">
        <v>85</v>
      </c>
      <c r="AM1052" s="83">
        <v>16.100000000000001</v>
      </c>
      <c r="AN1052" s="83">
        <v>160</v>
      </c>
      <c r="AO1052" s="37">
        <v>12</v>
      </c>
      <c r="AP1052" s="37">
        <v>25</v>
      </c>
      <c r="AQ1052" s="37">
        <v>37.700000000000003</v>
      </c>
      <c r="AR1052" s="37">
        <v>41</v>
      </c>
      <c r="AS1052" s="37">
        <v>202</v>
      </c>
      <c r="AT1052" s="37">
        <v>182</v>
      </c>
      <c r="AU1052" s="86">
        <v>67</v>
      </c>
      <c r="AV1052" s="55">
        <v>39</v>
      </c>
      <c r="AW1052" s="55">
        <v>39</v>
      </c>
      <c r="AX1052" s="55">
        <v>12</v>
      </c>
      <c r="AY1052" s="3" t="s">
        <v>85</v>
      </c>
      <c r="AZ1052" s="104" t="str">
        <f>_xlfn.IFNA(VLOOKUP(AY1052,ACCESSORIES!F:K,6,FALSE),"N/A")</f>
        <v>N/A</v>
      </c>
      <c r="BA1052" s="3" t="s">
        <v>85</v>
      </c>
      <c r="BB1052" s="104" t="str">
        <f>_xlfn.IFNA(VLOOKUP(BA1052,ACCESSORIES!F:K,6,FALSE),"N/A")</f>
        <v>N/A</v>
      </c>
      <c r="BC1052" s="79">
        <v>26</v>
      </c>
      <c r="BD1052" s="57">
        <v>18.7</v>
      </c>
      <c r="BE1052" s="57">
        <v>18.7</v>
      </c>
      <c r="BF1052" s="57">
        <v>10.6</v>
      </c>
      <c r="BG1052" s="82">
        <v>36</v>
      </c>
      <c r="BH1052" s="122" t="s">
        <v>3551</v>
      </c>
      <c r="BI1052" s="51" t="s">
        <v>4217</v>
      </c>
      <c r="BJ1052" s="83" t="s">
        <v>5302</v>
      </c>
      <c r="BK1052" s="83" t="s">
        <v>4233</v>
      </c>
      <c r="BL1052" s="83" t="s">
        <v>5817</v>
      </c>
      <c r="BM1052" s="83" t="s">
        <v>2887</v>
      </c>
      <c r="BN1052" s="83" t="s">
        <v>4510</v>
      </c>
      <c r="BO1052" s="83" t="s">
        <v>5816</v>
      </c>
      <c r="BP1052" s="83" t="s">
        <v>4480</v>
      </c>
      <c r="BQ1052" s="83" t="s">
        <v>4235</v>
      </c>
      <c r="BR1052" s="83"/>
      <c r="BS1052" s="83"/>
      <c r="BT1052" s="351" t="s">
        <v>4377</v>
      </c>
      <c r="BU1052" s="363" t="s">
        <v>4376</v>
      </c>
      <c r="BV1052" s="351" t="s">
        <v>4379</v>
      </c>
      <c r="BW1052" s="363" t="s">
        <v>4378</v>
      </c>
      <c r="BX1052" s="96" t="str">
        <f t="shared" si="172"/>
        <v>CLOSEOUT - MR702 Bead Grip, 16x8, +30mm Offset, 6x120, 67mm Centerbore, Method Bronze</v>
      </c>
      <c r="BY1052" s="83" t="s">
        <v>4044</v>
      </c>
      <c r="BZ1052" s="83" t="s">
        <v>4045</v>
      </c>
      <c r="CA1052" s="83" t="str">
        <f t="shared" si="177"/>
        <v>TRAIL (7XX)</v>
      </c>
    </row>
    <row r="1053" spans="1:79" s="39" customFormat="1" ht="15" customHeight="1">
      <c r="A1053" s="23">
        <f t="shared" si="176"/>
        <v>1051</v>
      </c>
      <c r="B1053" s="3" t="s">
        <v>84</v>
      </c>
      <c r="C1053" s="105" t="s">
        <v>1285</v>
      </c>
      <c r="D1053" s="83" t="s">
        <v>6174</v>
      </c>
      <c r="E1053" s="94" t="str">
        <f>CONCATENATE(LEFT(D1053,5),VLOOKUP(CONCATENATE(N1053,"x",O1053),'PART NUMBER GUIDE'!$B$9:$C$45,2,FALSE),VLOOKUP(CONCATENATE(P1053, V1053), 'PART NUMBER GUIDE'!$Q$6:$R$84, 2, FALSE),VLOOKUP(Y1053,'PART NUMBER GUIDE'!$J$8:$K$37,2, FALSE),IF(U1053="N/A",IF(ABS(S1053)&lt;10,"0"&amp;ABS(S1053),ABS(S1053)),CONCATENATE(LEFT(U1053,1),RIGHT(U1053,1))), F1053, G1053)</f>
        <v>MR70268060930</v>
      </c>
      <c r="F1053" s="93"/>
      <c r="G1053" s="93"/>
      <c r="H1053" s="91" t="s">
        <v>3244</v>
      </c>
      <c r="I1053" s="350">
        <v>43592</v>
      </c>
      <c r="J1053" s="43" t="s">
        <v>4038</v>
      </c>
      <c r="K1053" s="400">
        <v>333.5</v>
      </c>
      <c r="L1053" s="95" t="str">
        <f t="shared" si="173"/>
        <v/>
      </c>
      <c r="M1053" s="402"/>
      <c r="N1053" s="83">
        <v>16</v>
      </c>
      <c r="O1053" s="85">
        <v>8</v>
      </c>
      <c r="P1053" s="105" t="str">
        <f t="shared" si="174"/>
        <v>6x5.5</v>
      </c>
      <c r="Q1053" s="83">
        <v>6</v>
      </c>
      <c r="R1053" s="83">
        <v>5.5</v>
      </c>
      <c r="S1053" s="83">
        <v>30</v>
      </c>
      <c r="T1053" s="86">
        <v>5.6</v>
      </c>
      <c r="U1053" s="106" t="s">
        <v>85</v>
      </c>
      <c r="V1053" s="86">
        <v>106.25</v>
      </c>
      <c r="W1053" s="85">
        <v>22.5</v>
      </c>
      <c r="X1053" s="52">
        <v>2650</v>
      </c>
      <c r="Y1053" s="91" t="s">
        <v>2312</v>
      </c>
      <c r="Z1053" s="80" t="s">
        <v>3003</v>
      </c>
      <c r="AA1053" s="369" t="str">
        <f t="shared" si="175"/>
        <v>16x8, 6x5.5, 30 OS</v>
      </c>
      <c r="AB1053" s="83" t="s">
        <v>4281</v>
      </c>
      <c r="AC1053" s="92">
        <f>_xlfn.IFNA(VLOOKUP(AB1053,ACCESSORIES!F:K,6,FALSE),"N/A")</f>
        <v>22</v>
      </c>
      <c r="AD1053" s="89" t="s">
        <v>85</v>
      </c>
      <c r="AE1053" s="82" t="s">
        <v>85</v>
      </c>
      <c r="AF1053" s="82" t="s">
        <v>85</v>
      </c>
      <c r="AG1053" s="82" t="s">
        <v>85</v>
      </c>
      <c r="AH1053" s="9" t="str">
        <f>_xlfn.IFNA(VLOOKUP(AG1053,ACCESSORIES!F:K,6,FALSE),"N/A")</f>
        <v>N/A</v>
      </c>
      <c r="AI1053" s="105" t="s">
        <v>265</v>
      </c>
      <c r="AJ1053" s="83" t="s">
        <v>1712</v>
      </c>
      <c r="AK1053" s="41">
        <f>VLOOKUP(AJ1053,ACCESSORIES!F:K,6,FALSE)</f>
        <v>2.75</v>
      </c>
      <c r="AL1053" s="83">
        <v>78.3</v>
      </c>
      <c r="AM1053" s="83">
        <v>16.100000000000001</v>
      </c>
      <c r="AN1053" s="83">
        <v>175</v>
      </c>
      <c r="AO1053" s="37">
        <v>4</v>
      </c>
      <c r="AP1053" s="37">
        <v>20</v>
      </c>
      <c r="AQ1053" s="37">
        <v>37.700000000000003</v>
      </c>
      <c r="AR1053" s="37">
        <v>41</v>
      </c>
      <c r="AS1053" s="37">
        <v>202</v>
      </c>
      <c r="AT1053" s="37">
        <v>182</v>
      </c>
      <c r="AU1053" s="86">
        <v>106.25</v>
      </c>
      <c r="AV1053" s="55">
        <v>39</v>
      </c>
      <c r="AW1053" s="55">
        <v>39</v>
      </c>
      <c r="AX1053" s="55">
        <v>12</v>
      </c>
      <c r="AY1053" s="3" t="s">
        <v>85</v>
      </c>
      <c r="AZ1053" s="104" t="str">
        <f>_xlfn.IFNA(VLOOKUP(AY1053,ACCESSORIES!F:K,6,FALSE),"N/A")</f>
        <v>N/A</v>
      </c>
      <c r="BA1053" s="3" t="s">
        <v>85</v>
      </c>
      <c r="BB1053" s="104" t="str">
        <f>_xlfn.IFNA(VLOOKUP(BA1053,ACCESSORIES!F:K,6,FALSE),"N/A")</f>
        <v>N/A</v>
      </c>
      <c r="BC1053" s="79">
        <v>26</v>
      </c>
      <c r="BD1053" s="57">
        <v>18.7</v>
      </c>
      <c r="BE1053" s="57">
        <v>18.7</v>
      </c>
      <c r="BF1053" s="57">
        <v>10.6</v>
      </c>
      <c r="BG1053" s="82">
        <v>36</v>
      </c>
      <c r="BH1053" s="122" t="s">
        <v>3551</v>
      </c>
      <c r="BI1053" s="51" t="s">
        <v>4217</v>
      </c>
      <c r="BJ1053" s="83" t="s">
        <v>5302</v>
      </c>
      <c r="BK1053" s="83" t="s">
        <v>4233</v>
      </c>
      <c r="BL1053" s="83" t="s">
        <v>5817</v>
      </c>
      <c r="BM1053" s="83" t="s">
        <v>2887</v>
      </c>
      <c r="BN1053" s="83" t="s">
        <v>4510</v>
      </c>
      <c r="BO1053" s="83" t="s">
        <v>5816</v>
      </c>
      <c r="BP1053" s="83" t="s">
        <v>4480</v>
      </c>
      <c r="BQ1053" s="83" t="s">
        <v>4235</v>
      </c>
      <c r="BR1053" s="83"/>
      <c r="BS1053" s="83"/>
      <c r="BT1053" s="351" t="s">
        <v>4377</v>
      </c>
      <c r="BU1053" s="363" t="s">
        <v>4376</v>
      </c>
      <c r="BV1053" s="351" t="s">
        <v>4379</v>
      </c>
      <c r="BW1053" s="363" t="s">
        <v>4378</v>
      </c>
      <c r="BX1053" s="96" t="str">
        <f t="shared" si="172"/>
        <v>CLOSEOUT - MR702 Bead Grip, 16x8, +30mm Offset, 6x5.5, 106.25mm Centerbore, Method Bronze</v>
      </c>
      <c r="BY1053" s="83" t="s">
        <v>4044</v>
      </c>
      <c r="BZ1053" s="83" t="s">
        <v>4045</v>
      </c>
      <c r="CA1053" s="83" t="str">
        <f t="shared" si="177"/>
        <v>TRAIL (7XX)</v>
      </c>
    </row>
    <row r="1054" spans="1:79" s="39" customFormat="1" ht="15" customHeight="1">
      <c r="A1054" s="23">
        <f t="shared" si="176"/>
        <v>1052</v>
      </c>
      <c r="B1054" s="3" t="s">
        <v>84</v>
      </c>
      <c r="C1054" s="105" t="s">
        <v>1285</v>
      </c>
      <c r="D1054" s="83" t="s">
        <v>6174</v>
      </c>
      <c r="E1054" s="94" t="str">
        <f>CONCATENATE(LEFT(D1054,5),VLOOKUP(CONCATENATE(N1054,"x",O1054),'PART NUMBER GUIDE'!$B$9:$C$45,2,FALSE),VLOOKUP(CONCATENATE(P1054, V1054), 'PART NUMBER GUIDE'!$Q$6:$R$84, 2, FALSE),VLOOKUP(Y1054,'PART NUMBER GUIDE'!$J$8:$K$37,2, FALSE),IF(U1054="N/A",IF(ABS(S1054)&lt;10,"0"&amp;ABS(S1054),ABS(S1054)),CONCATENATE(LEFT(U1054,1),RIGHT(U1054,1))), F1054, G1054)</f>
        <v>MR70277553550</v>
      </c>
      <c r="F1054" s="93"/>
      <c r="G1054" s="93"/>
      <c r="H1054" s="91" t="s">
        <v>3245</v>
      </c>
      <c r="I1054" s="350">
        <v>43592</v>
      </c>
      <c r="J1054" s="87" t="s">
        <v>1265</v>
      </c>
      <c r="K1054" s="400">
        <v>341.5</v>
      </c>
      <c r="L1054" s="95">
        <f t="shared" si="173"/>
        <v>341.5</v>
      </c>
      <c r="M1054" s="402"/>
      <c r="N1054" s="83">
        <v>17</v>
      </c>
      <c r="O1054" s="83">
        <v>7.5</v>
      </c>
      <c r="P1054" s="105" t="str">
        <f t="shared" si="174"/>
        <v>5x130</v>
      </c>
      <c r="Q1054" s="83">
        <v>5</v>
      </c>
      <c r="R1054" s="83">
        <v>130</v>
      </c>
      <c r="S1054" s="83">
        <v>50</v>
      </c>
      <c r="T1054" s="86">
        <v>6.2</v>
      </c>
      <c r="U1054" s="106" t="s">
        <v>85</v>
      </c>
      <c r="V1054" s="86">
        <v>78.099999999999994</v>
      </c>
      <c r="W1054" s="85">
        <v>27.45</v>
      </c>
      <c r="X1054" s="52">
        <v>3640</v>
      </c>
      <c r="Y1054" s="91" t="s">
        <v>2309</v>
      </c>
      <c r="Z1054" s="81" t="s">
        <v>3002</v>
      </c>
      <c r="AA1054" s="369" t="str">
        <f t="shared" si="175"/>
        <v>17x7.5, 5x130, 50 OS</v>
      </c>
      <c r="AB1054" s="83" t="s">
        <v>4280</v>
      </c>
      <c r="AC1054" s="92">
        <f>_xlfn.IFNA(VLOOKUP(AB1054,ACCESSORIES!F:K,6,FALSE),"N/A")</f>
        <v>22</v>
      </c>
      <c r="AD1054" s="89" t="s">
        <v>85</v>
      </c>
      <c r="AE1054" s="82" t="s">
        <v>85</v>
      </c>
      <c r="AF1054" s="82" t="s">
        <v>85</v>
      </c>
      <c r="AG1054" s="82" t="s">
        <v>85</v>
      </c>
      <c r="AH1054" s="9" t="str">
        <f>_xlfn.IFNA(VLOOKUP(AG1054,ACCESSORIES!F:K,6,FALSE),"N/A")</f>
        <v>N/A</v>
      </c>
      <c r="AI1054" s="105" t="s">
        <v>265</v>
      </c>
      <c r="AJ1054" s="83" t="s">
        <v>85</v>
      </c>
      <c r="AK1054" s="3" t="s">
        <v>85</v>
      </c>
      <c r="AL1054" s="83" t="s">
        <v>85</v>
      </c>
      <c r="AM1054" s="83">
        <v>19</v>
      </c>
      <c r="AN1054" s="83">
        <v>160</v>
      </c>
      <c r="AO1054" s="37">
        <v>6</v>
      </c>
      <c r="AP1054" s="37">
        <v>12</v>
      </c>
      <c r="AQ1054" s="37">
        <v>19</v>
      </c>
      <c r="AR1054" s="37">
        <v>18</v>
      </c>
      <c r="AS1054" s="37">
        <v>207</v>
      </c>
      <c r="AT1054" s="37">
        <v>191</v>
      </c>
      <c r="AU1054" s="86">
        <v>78.099999999999994</v>
      </c>
      <c r="AV1054" s="55">
        <v>39</v>
      </c>
      <c r="AW1054" s="55">
        <v>39</v>
      </c>
      <c r="AX1054" s="55">
        <v>12</v>
      </c>
      <c r="AY1054" s="3" t="s">
        <v>85</v>
      </c>
      <c r="AZ1054" s="104" t="str">
        <f>_xlfn.IFNA(VLOOKUP(AY1054,ACCESSORIES!F:K,6,FALSE),"N/A")</f>
        <v>N/A</v>
      </c>
      <c r="BA1054" s="3" t="s">
        <v>85</v>
      </c>
      <c r="BB1054" s="104" t="str">
        <f>_xlfn.IFNA(VLOOKUP(BA1054,ACCESSORIES!F:K,6,FALSE),"N/A")</f>
        <v>N/A</v>
      </c>
      <c r="BC1054" s="79">
        <v>30.95</v>
      </c>
      <c r="BD1054" s="57">
        <v>19.8</v>
      </c>
      <c r="BE1054" s="57">
        <v>19.8</v>
      </c>
      <c r="BF1054" s="57">
        <v>9.9</v>
      </c>
      <c r="BG1054" s="82">
        <v>36</v>
      </c>
      <c r="BH1054" s="122" t="s">
        <v>3551</v>
      </c>
      <c r="BI1054" s="51" t="s">
        <v>4217</v>
      </c>
      <c r="BJ1054" s="83" t="s">
        <v>5302</v>
      </c>
      <c r="BK1054" s="83" t="s">
        <v>4233</v>
      </c>
      <c r="BL1054" s="83" t="s">
        <v>5817</v>
      </c>
      <c r="BM1054" s="83" t="s">
        <v>2887</v>
      </c>
      <c r="BN1054" s="83" t="s">
        <v>4510</v>
      </c>
      <c r="BO1054" s="83" t="s">
        <v>5816</v>
      </c>
      <c r="BP1054" s="83" t="s">
        <v>4480</v>
      </c>
      <c r="BQ1054" s="83" t="s">
        <v>4235</v>
      </c>
      <c r="BR1054" s="83"/>
      <c r="BS1054" s="83"/>
      <c r="BT1054" s="351" t="s">
        <v>4385</v>
      </c>
      <c r="BU1054" s="363" t="s">
        <v>4384</v>
      </c>
      <c r="BV1054" s="351" t="s">
        <v>4386</v>
      </c>
      <c r="BW1054" s="363" t="s">
        <v>4387</v>
      </c>
      <c r="BX1054" s="96" t="str">
        <f t="shared" si="172"/>
        <v>MR702 Bead Grip, 17x7.5, +50mm Offset, 5x130, 78.1mm Centerbore, Matte Black</v>
      </c>
      <c r="BY1054" s="83" t="s">
        <v>4044</v>
      </c>
      <c r="BZ1054" s="83" t="s">
        <v>4045</v>
      </c>
      <c r="CA1054" s="83" t="str">
        <f t="shared" si="177"/>
        <v>TRAIL (7XX)</v>
      </c>
    </row>
    <row r="1055" spans="1:79" s="39" customFormat="1" ht="15" customHeight="1">
      <c r="A1055" s="23">
        <f t="shared" si="176"/>
        <v>1053</v>
      </c>
      <c r="B1055" s="3" t="s">
        <v>84</v>
      </c>
      <c r="C1055" s="105" t="s">
        <v>1285</v>
      </c>
      <c r="D1055" s="83" t="s">
        <v>6174</v>
      </c>
      <c r="E1055" s="94" t="str">
        <f>CONCATENATE(LEFT(D1055,5),VLOOKUP(CONCATENATE(N1055,"x",O1055),'PART NUMBER GUIDE'!$B$9:$C$45,2,FALSE),VLOOKUP(CONCATENATE(P1055, V1055), 'PART NUMBER GUIDE'!$Q$6:$R$84, 2, FALSE),VLOOKUP(Y1055,'PART NUMBER GUIDE'!$J$8:$K$37,2, FALSE),IF(U1055="N/A",IF(ABS(S1055)&lt;10,"0"&amp;ABS(S1055),ABS(S1055)),CONCATENATE(LEFT(U1055,1),RIGHT(U1055,1))), F1055, G1055)</f>
        <v>MR70277553950</v>
      </c>
      <c r="F1055" s="93"/>
      <c r="G1055" s="93"/>
      <c r="H1055" s="91" t="s">
        <v>3246</v>
      </c>
      <c r="I1055" s="350">
        <v>43592</v>
      </c>
      <c r="J1055" s="87" t="s">
        <v>1265</v>
      </c>
      <c r="K1055" s="400">
        <v>341.5</v>
      </c>
      <c r="L1055" s="95">
        <f t="shared" si="173"/>
        <v>341.5</v>
      </c>
      <c r="M1055" s="402"/>
      <c r="N1055" s="83">
        <v>17</v>
      </c>
      <c r="O1055" s="83">
        <v>7.5</v>
      </c>
      <c r="P1055" s="105" t="str">
        <f t="shared" si="174"/>
        <v>5x130</v>
      </c>
      <c r="Q1055" s="83">
        <v>5</v>
      </c>
      <c r="R1055" s="83">
        <v>130</v>
      </c>
      <c r="S1055" s="83">
        <v>50</v>
      </c>
      <c r="T1055" s="86">
        <v>6.2</v>
      </c>
      <c r="U1055" s="106" t="s">
        <v>85</v>
      </c>
      <c r="V1055" s="86">
        <v>78.099999999999994</v>
      </c>
      <c r="W1055" s="85">
        <v>27.45</v>
      </c>
      <c r="X1055" s="52">
        <v>3640</v>
      </c>
      <c r="Y1055" s="91" t="s">
        <v>2312</v>
      </c>
      <c r="Z1055" s="80" t="s">
        <v>3003</v>
      </c>
      <c r="AA1055" s="369" t="str">
        <f t="shared" si="175"/>
        <v>17x7.5, 5x130, 50 OS</v>
      </c>
      <c r="AB1055" s="83" t="s">
        <v>4280</v>
      </c>
      <c r="AC1055" s="92">
        <f>_xlfn.IFNA(VLOOKUP(AB1055,ACCESSORIES!F:K,6,FALSE),"N/A")</f>
        <v>22</v>
      </c>
      <c r="AD1055" s="89" t="s">
        <v>85</v>
      </c>
      <c r="AE1055" s="82" t="s">
        <v>85</v>
      </c>
      <c r="AF1055" s="82" t="s">
        <v>85</v>
      </c>
      <c r="AG1055" s="82" t="s">
        <v>85</v>
      </c>
      <c r="AH1055" s="9" t="str">
        <f>_xlfn.IFNA(VLOOKUP(AG1055,ACCESSORIES!F:K,6,FALSE),"N/A")</f>
        <v>N/A</v>
      </c>
      <c r="AI1055" s="105" t="s">
        <v>265</v>
      </c>
      <c r="AJ1055" s="83" t="s">
        <v>85</v>
      </c>
      <c r="AK1055" s="3" t="s">
        <v>85</v>
      </c>
      <c r="AL1055" s="83" t="s">
        <v>85</v>
      </c>
      <c r="AM1055" s="83">
        <v>19</v>
      </c>
      <c r="AN1055" s="83">
        <v>160</v>
      </c>
      <c r="AO1055" s="37">
        <v>6</v>
      </c>
      <c r="AP1055" s="37">
        <v>12</v>
      </c>
      <c r="AQ1055" s="37">
        <v>19</v>
      </c>
      <c r="AR1055" s="37">
        <v>18</v>
      </c>
      <c r="AS1055" s="37">
        <v>207</v>
      </c>
      <c r="AT1055" s="37">
        <v>191</v>
      </c>
      <c r="AU1055" s="86">
        <v>78.099999999999994</v>
      </c>
      <c r="AV1055" s="55">
        <v>39</v>
      </c>
      <c r="AW1055" s="55">
        <v>39</v>
      </c>
      <c r="AX1055" s="55">
        <v>12</v>
      </c>
      <c r="AY1055" s="3" t="s">
        <v>85</v>
      </c>
      <c r="AZ1055" s="104" t="str">
        <f>_xlfn.IFNA(VLOOKUP(AY1055,ACCESSORIES!F:K,6,FALSE),"N/A")</f>
        <v>N/A</v>
      </c>
      <c r="BA1055" s="3" t="s">
        <v>85</v>
      </c>
      <c r="BB1055" s="104" t="str">
        <f>_xlfn.IFNA(VLOOKUP(BA1055,ACCESSORIES!F:K,6,FALSE),"N/A")</f>
        <v>N/A</v>
      </c>
      <c r="BC1055" s="79">
        <v>30.95</v>
      </c>
      <c r="BD1055" s="57">
        <v>19.8</v>
      </c>
      <c r="BE1055" s="57">
        <v>19.8</v>
      </c>
      <c r="BF1055" s="57">
        <v>9.9</v>
      </c>
      <c r="BG1055" s="82">
        <v>36</v>
      </c>
      <c r="BH1055" s="122" t="s">
        <v>3551</v>
      </c>
      <c r="BI1055" s="51" t="s">
        <v>4217</v>
      </c>
      <c r="BJ1055" s="83" t="s">
        <v>5302</v>
      </c>
      <c r="BK1055" s="83" t="s">
        <v>4233</v>
      </c>
      <c r="BL1055" s="83" t="s">
        <v>5817</v>
      </c>
      <c r="BM1055" s="83" t="s">
        <v>2887</v>
      </c>
      <c r="BN1055" s="83" t="s">
        <v>4510</v>
      </c>
      <c r="BO1055" s="83" t="s">
        <v>5816</v>
      </c>
      <c r="BP1055" s="83" t="s">
        <v>4480</v>
      </c>
      <c r="BQ1055" s="83" t="s">
        <v>4235</v>
      </c>
      <c r="BR1055" s="83"/>
      <c r="BS1055" s="83"/>
      <c r="BT1055" s="351" t="s">
        <v>4381</v>
      </c>
      <c r="BU1055" s="363" t="s">
        <v>4380</v>
      </c>
      <c r="BV1055" s="351" t="s">
        <v>4383</v>
      </c>
      <c r="BW1055" s="363" t="s">
        <v>4382</v>
      </c>
      <c r="BX1055" s="96" t="str">
        <f t="shared" si="172"/>
        <v>MR702 Bead Grip, 17x7.5, +50mm Offset, 5x130, 78.1mm Centerbore, Method Bronze</v>
      </c>
      <c r="BY1055" s="83" t="s">
        <v>4044</v>
      </c>
      <c r="BZ1055" s="83" t="s">
        <v>4045</v>
      </c>
      <c r="CA1055" s="83" t="str">
        <f t="shared" si="177"/>
        <v>TRAIL (7XX)</v>
      </c>
    </row>
    <row r="1056" spans="1:79" s="39" customFormat="1" ht="15" customHeight="1">
      <c r="A1056" s="23">
        <f t="shared" si="176"/>
        <v>1054</v>
      </c>
      <c r="B1056" s="3" t="s">
        <v>84</v>
      </c>
      <c r="C1056" s="105" t="s">
        <v>1285</v>
      </c>
      <c r="D1056" s="83" t="s">
        <v>6174</v>
      </c>
      <c r="E1056" s="94" t="str">
        <f>CONCATENATE(LEFT(D1056,5),VLOOKUP(CONCATENATE(N1056,"x",O1056),'PART NUMBER GUIDE'!$B$9:$C$45,2,FALSE),VLOOKUP(CONCATENATE(P1056, V1056), 'PART NUMBER GUIDE'!$Q$6:$R$84, 2, FALSE),VLOOKUP(Y1056,'PART NUMBER GUIDE'!$J$8:$K$37,2, FALSE),IF(U1056="N/A",IF(ABS(S1056)&lt;10,"0"&amp;ABS(S1056),ABS(S1056)),CONCATENATE(LEFT(U1056,1),RIGHT(U1056,1))), F1056, G1056)</f>
        <v>MR70277556550</v>
      </c>
      <c r="F1056" s="93"/>
      <c r="G1056" s="93"/>
      <c r="H1056" s="91" t="s">
        <v>3247</v>
      </c>
      <c r="I1056" s="350">
        <v>43592</v>
      </c>
      <c r="J1056" s="43" t="s">
        <v>4038</v>
      </c>
      <c r="K1056" s="400">
        <v>341.5</v>
      </c>
      <c r="L1056" s="95" t="str">
        <f t="shared" si="173"/>
        <v/>
      </c>
      <c r="M1056" s="402"/>
      <c r="N1056" s="83">
        <v>17</v>
      </c>
      <c r="O1056" s="83">
        <v>7.5</v>
      </c>
      <c r="P1056" s="105" t="str">
        <f t="shared" si="174"/>
        <v>5x160</v>
      </c>
      <c r="Q1056" s="83">
        <v>5</v>
      </c>
      <c r="R1056" s="83">
        <v>160</v>
      </c>
      <c r="S1056" s="83">
        <v>50</v>
      </c>
      <c r="T1056" s="86">
        <v>6.2</v>
      </c>
      <c r="U1056" s="106" t="s">
        <v>85</v>
      </c>
      <c r="V1056" s="86">
        <v>65</v>
      </c>
      <c r="W1056" s="85">
        <v>27.45</v>
      </c>
      <c r="X1056" s="52">
        <v>3640</v>
      </c>
      <c r="Y1056" s="91" t="s">
        <v>2309</v>
      </c>
      <c r="Z1056" s="81" t="s">
        <v>3002</v>
      </c>
      <c r="AA1056" s="369" t="str">
        <f t="shared" si="175"/>
        <v>17x7.5, 5x160, 50 OS</v>
      </c>
      <c r="AB1056" s="83" t="s">
        <v>4280</v>
      </c>
      <c r="AC1056" s="92">
        <f>_xlfn.IFNA(VLOOKUP(AB1056,ACCESSORIES!F:K,6,FALSE),"N/A")</f>
        <v>22</v>
      </c>
      <c r="AD1056" s="89" t="s">
        <v>85</v>
      </c>
      <c r="AE1056" s="82" t="s">
        <v>85</v>
      </c>
      <c r="AF1056" s="82" t="s">
        <v>85</v>
      </c>
      <c r="AG1056" s="82" t="s">
        <v>85</v>
      </c>
      <c r="AH1056" s="9" t="str">
        <f>_xlfn.IFNA(VLOOKUP(AG1056,ACCESSORIES!F:K,6,FALSE),"N/A")</f>
        <v>N/A</v>
      </c>
      <c r="AI1056" s="105" t="s">
        <v>265</v>
      </c>
      <c r="AJ1056" s="83" t="s">
        <v>85</v>
      </c>
      <c r="AK1056" s="3" t="s">
        <v>85</v>
      </c>
      <c r="AL1056" s="83" t="s">
        <v>85</v>
      </c>
      <c r="AM1056" s="83">
        <v>16.100000000000001</v>
      </c>
      <c r="AN1056" s="83">
        <v>190</v>
      </c>
      <c r="AO1056" s="37">
        <v>0</v>
      </c>
      <c r="AP1056" s="37">
        <v>4</v>
      </c>
      <c r="AQ1056" s="37">
        <v>18</v>
      </c>
      <c r="AR1056" s="37">
        <v>18</v>
      </c>
      <c r="AS1056" s="37">
        <v>207</v>
      </c>
      <c r="AT1056" s="37">
        <v>191</v>
      </c>
      <c r="AU1056" s="86">
        <v>65</v>
      </c>
      <c r="AV1056" s="55">
        <v>39</v>
      </c>
      <c r="AW1056" s="55">
        <v>39</v>
      </c>
      <c r="AX1056" s="55">
        <v>12</v>
      </c>
      <c r="AY1056" s="3" t="s">
        <v>85</v>
      </c>
      <c r="AZ1056" s="104" t="str">
        <f>_xlfn.IFNA(VLOOKUP(AY1056,ACCESSORIES!F:K,6,FALSE),"N/A")</f>
        <v>N/A</v>
      </c>
      <c r="BA1056" s="3" t="s">
        <v>85</v>
      </c>
      <c r="BB1056" s="104" t="str">
        <f>_xlfn.IFNA(VLOOKUP(BA1056,ACCESSORIES!F:K,6,FALSE),"N/A")</f>
        <v>N/A</v>
      </c>
      <c r="BC1056" s="79">
        <v>30.95</v>
      </c>
      <c r="BD1056" s="57">
        <v>19.8</v>
      </c>
      <c r="BE1056" s="57">
        <v>19.8</v>
      </c>
      <c r="BF1056" s="57">
        <v>9.9</v>
      </c>
      <c r="BG1056" s="82">
        <v>36</v>
      </c>
      <c r="BH1056" s="122" t="s">
        <v>3551</v>
      </c>
      <c r="BI1056" s="51" t="s">
        <v>4217</v>
      </c>
      <c r="BJ1056" s="83" t="s">
        <v>5302</v>
      </c>
      <c r="BK1056" s="83" t="s">
        <v>4233</v>
      </c>
      <c r="BL1056" s="83" t="s">
        <v>5817</v>
      </c>
      <c r="BM1056" s="83" t="s">
        <v>2887</v>
      </c>
      <c r="BN1056" s="83" t="s">
        <v>4510</v>
      </c>
      <c r="BO1056" s="83" t="s">
        <v>5816</v>
      </c>
      <c r="BP1056" s="83" t="s">
        <v>4480</v>
      </c>
      <c r="BQ1056" s="83" t="s">
        <v>4235</v>
      </c>
      <c r="BR1056" s="83"/>
      <c r="BS1056" s="83"/>
      <c r="BT1056" s="351" t="s">
        <v>4385</v>
      </c>
      <c r="BU1056" s="363" t="s">
        <v>4384</v>
      </c>
      <c r="BV1056" s="351" t="s">
        <v>4386</v>
      </c>
      <c r="BW1056" s="363" t="s">
        <v>4387</v>
      </c>
      <c r="BX1056" s="96" t="str">
        <f t="shared" si="172"/>
        <v>CLOSEOUT - MR702 Bead Grip, 17x7.5, +50mm Offset, 5x160, 65mm Centerbore, Matte Black</v>
      </c>
      <c r="BY1056" s="83" t="s">
        <v>4044</v>
      </c>
      <c r="BZ1056" s="83" t="s">
        <v>4045</v>
      </c>
      <c r="CA1056" s="83" t="str">
        <f t="shared" si="177"/>
        <v>TRAIL (7XX)</v>
      </c>
    </row>
    <row r="1057" spans="1:79" s="39" customFormat="1" ht="15" customHeight="1">
      <c r="A1057" s="23">
        <f t="shared" si="176"/>
        <v>1055</v>
      </c>
      <c r="B1057" s="3" t="s">
        <v>84</v>
      </c>
      <c r="C1057" s="105" t="s">
        <v>1285</v>
      </c>
      <c r="D1057" s="83" t="s">
        <v>6174</v>
      </c>
      <c r="E1057" s="94" t="str">
        <f>CONCATENATE(LEFT(D1057,5),VLOOKUP(CONCATENATE(N1057,"x",O1057),'PART NUMBER GUIDE'!$B$9:$C$45,2,FALSE),VLOOKUP(CONCATENATE(P1057, V1057), 'PART NUMBER GUIDE'!$Q$6:$R$84, 2, FALSE),VLOOKUP(Y1057,'PART NUMBER GUIDE'!$J$8:$K$37,2, FALSE),IF(U1057="N/A",IF(ABS(S1057)&lt;10,"0"&amp;ABS(S1057),ABS(S1057)),CONCATENATE(LEFT(U1057,1),RIGHT(U1057,1))), F1057, G1057)</f>
        <v>MR70277556950</v>
      </c>
      <c r="F1057" s="93"/>
      <c r="G1057" s="93"/>
      <c r="H1057" s="91" t="s">
        <v>3248</v>
      </c>
      <c r="I1057" s="350">
        <v>43592</v>
      </c>
      <c r="J1057" s="43" t="s">
        <v>4038</v>
      </c>
      <c r="K1057" s="400">
        <v>341.5</v>
      </c>
      <c r="L1057" s="95" t="str">
        <f t="shared" si="173"/>
        <v/>
      </c>
      <c r="M1057" s="402"/>
      <c r="N1057" s="83">
        <v>17</v>
      </c>
      <c r="O1057" s="83">
        <v>7.5</v>
      </c>
      <c r="P1057" s="105" t="str">
        <f t="shared" si="174"/>
        <v>5x160</v>
      </c>
      <c r="Q1057" s="83">
        <v>5</v>
      </c>
      <c r="R1057" s="83">
        <v>160</v>
      </c>
      <c r="S1057" s="83">
        <v>50</v>
      </c>
      <c r="T1057" s="86">
        <v>6.2</v>
      </c>
      <c r="U1057" s="106" t="s">
        <v>85</v>
      </c>
      <c r="V1057" s="86">
        <v>65</v>
      </c>
      <c r="W1057" s="85">
        <v>27.45</v>
      </c>
      <c r="X1057" s="52">
        <v>3640</v>
      </c>
      <c r="Y1057" s="91" t="s">
        <v>2312</v>
      </c>
      <c r="Z1057" s="80" t="s">
        <v>3003</v>
      </c>
      <c r="AA1057" s="369" t="str">
        <f t="shared" si="175"/>
        <v>17x7.5, 5x160, 50 OS</v>
      </c>
      <c r="AB1057" s="83" t="s">
        <v>4280</v>
      </c>
      <c r="AC1057" s="92">
        <f>_xlfn.IFNA(VLOOKUP(AB1057,ACCESSORIES!F:K,6,FALSE),"N/A")</f>
        <v>22</v>
      </c>
      <c r="AD1057" s="89" t="s">
        <v>85</v>
      </c>
      <c r="AE1057" s="82" t="s">
        <v>85</v>
      </c>
      <c r="AF1057" s="82" t="s">
        <v>85</v>
      </c>
      <c r="AG1057" s="82" t="s">
        <v>85</v>
      </c>
      <c r="AH1057" s="9" t="str">
        <f>_xlfn.IFNA(VLOOKUP(AG1057,ACCESSORIES!F:K,6,FALSE),"N/A")</f>
        <v>N/A</v>
      </c>
      <c r="AI1057" s="105" t="s">
        <v>265</v>
      </c>
      <c r="AJ1057" s="83" t="s">
        <v>85</v>
      </c>
      <c r="AK1057" s="3" t="s">
        <v>85</v>
      </c>
      <c r="AL1057" s="83" t="s">
        <v>85</v>
      </c>
      <c r="AM1057" s="83">
        <v>16.100000000000001</v>
      </c>
      <c r="AN1057" s="83">
        <v>190</v>
      </c>
      <c r="AO1057" s="37">
        <v>0</v>
      </c>
      <c r="AP1057" s="37">
        <v>4</v>
      </c>
      <c r="AQ1057" s="37">
        <v>18</v>
      </c>
      <c r="AR1057" s="37">
        <v>18</v>
      </c>
      <c r="AS1057" s="37">
        <v>207</v>
      </c>
      <c r="AT1057" s="37">
        <v>191</v>
      </c>
      <c r="AU1057" s="86">
        <v>65</v>
      </c>
      <c r="AV1057" s="55">
        <v>39</v>
      </c>
      <c r="AW1057" s="55">
        <v>39</v>
      </c>
      <c r="AX1057" s="55">
        <v>12</v>
      </c>
      <c r="AY1057" s="3" t="s">
        <v>85</v>
      </c>
      <c r="AZ1057" s="104" t="str">
        <f>_xlfn.IFNA(VLOOKUP(AY1057,ACCESSORIES!F:K,6,FALSE),"N/A")</f>
        <v>N/A</v>
      </c>
      <c r="BA1057" s="3" t="s">
        <v>85</v>
      </c>
      <c r="BB1057" s="104" t="str">
        <f>_xlfn.IFNA(VLOOKUP(BA1057,ACCESSORIES!F:K,6,FALSE),"N/A")</f>
        <v>N/A</v>
      </c>
      <c r="BC1057" s="79">
        <v>30.95</v>
      </c>
      <c r="BD1057" s="57">
        <v>19.8</v>
      </c>
      <c r="BE1057" s="57">
        <v>19.8</v>
      </c>
      <c r="BF1057" s="57">
        <v>9.9</v>
      </c>
      <c r="BG1057" s="82">
        <v>36</v>
      </c>
      <c r="BH1057" s="122" t="s">
        <v>3551</v>
      </c>
      <c r="BI1057" s="51" t="s">
        <v>4217</v>
      </c>
      <c r="BJ1057" s="83" t="s">
        <v>5302</v>
      </c>
      <c r="BK1057" s="83" t="s">
        <v>4233</v>
      </c>
      <c r="BL1057" s="83" t="s">
        <v>5817</v>
      </c>
      <c r="BM1057" s="83" t="s">
        <v>2887</v>
      </c>
      <c r="BN1057" s="83" t="s">
        <v>4510</v>
      </c>
      <c r="BO1057" s="83" t="s">
        <v>5816</v>
      </c>
      <c r="BP1057" s="83" t="s">
        <v>4480</v>
      </c>
      <c r="BQ1057" s="83" t="s">
        <v>4235</v>
      </c>
      <c r="BR1057" s="83"/>
      <c r="BS1057" s="83"/>
      <c r="BT1057" s="351" t="s">
        <v>4381</v>
      </c>
      <c r="BU1057" s="363" t="s">
        <v>4380</v>
      </c>
      <c r="BV1057" s="351" t="s">
        <v>4383</v>
      </c>
      <c r="BW1057" s="363" t="s">
        <v>4382</v>
      </c>
      <c r="BX1057" s="96" t="str">
        <f t="shared" si="172"/>
        <v>CLOSEOUT - MR702 Bead Grip, 17x7.5, +50mm Offset, 5x160, 65mm Centerbore, Method Bronze</v>
      </c>
      <c r="BY1057" s="83" t="s">
        <v>4044</v>
      </c>
      <c r="BZ1057" s="83" t="s">
        <v>4045</v>
      </c>
      <c r="CA1057" s="83" t="str">
        <f t="shared" si="177"/>
        <v>TRAIL (7XX)</v>
      </c>
    </row>
    <row r="1058" spans="1:79" s="39" customFormat="1" ht="15" customHeight="1">
      <c r="A1058" s="23">
        <f t="shared" si="176"/>
        <v>1056</v>
      </c>
      <c r="B1058" s="3" t="s">
        <v>84</v>
      </c>
      <c r="C1058" s="105" t="s">
        <v>1285</v>
      </c>
      <c r="D1058" s="83" t="s">
        <v>6174</v>
      </c>
      <c r="E1058" s="94" t="str">
        <f>CONCATENATE(LEFT(D1058,5),VLOOKUP(CONCATENATE(N1058,"x",O1058),'PART NUMBER GUIDE'!$B$9:$C$45,2,FALSE),VLOOKUP(CONCATENATE(P1058, V1058), 'PART NUMBER GUIDE'!$Q$6:$R$84, 2, FALSE),VLOOKUP(Y1058,'PART NUMBER GUIDE'!$J$8:$K$37,2, FALSE),IF(U1058="N/A",IF(ABS(S1058)&lt;10,"0"&amp;ABS(S1058),ABS(S1058)),CONCATENATE(LEFT(U1058,1),RIGHT(U1058,1))), F1058, G1058)</f>
        <v>MR70277563550</v>
      </c>
      <c r="F1058" s="93"/>
      <c r="G1058" s="93"/>
      <c r="H1058" s="91" t="s">
        <v>3249</v>
      </c>
      <c r="I1058" s="350">
        <v>43592</v>
      </c>
      <c r="J1058" s="87" t="s">
        <v>1265</v>
      </c>
      <c r="K1058" s="400">
        <v>341.5</v>
      </c>
      <c r="L1058" s="95">
        <f t="shared" si="173"/>
        <v>341.5</v>
      </c>
      <c r="M1058" s="402"/>
      <c r="N1058" s="83">
        <v>17</v>
      </c>
      <c r="O1058" s="83">
        <v>7.5</v>
      </c>
      <c r="P1058" s="105" t="str">
        <f t="shared" si="174"/>
        <v>6x130</v>
      </c>
      <c r="Q1058" s="83">
        <v>6</v>
      </c>
      <c r="R1058" s="83">
        <v>130</v>
      </c>
      <c r="S1058" s="83">
        <v>50</v>
      </c>
      <c r="T1058" s="86">
        <v>6.2</v>
      </c>
      <c r="U1058" s="106" t="s">
        <v>85</v>
      </c>
      <c r="V1058" s="86">
        <v>84.1</v>
      </c>
      <c r="W1058" s="85">
        <v>27.45</v>
      </c>
      <c r="X1058" s="52">
        <v>3640</v>
      </c>
      <c r="Y1058" s="91" t="s">
        <v>2309</v>
      </c>
      <c r="Z1058" s="81" t="s">
        <v>3002</v>
      </c>
      <c r="AA1058" s="369" t="str">
        <f t="shared" si="175"/>
        <v>17x7.5, 6x130, 50 OS</v>
      </c>
      <c r="AB1058" s="83" t="s">
        <v>4280</v>
      </c>
      <c r="AC1058" s="92">
        <f>_xlfn.IFNA(VLOOKUP(AB1058,ACCESSORIES!F:K,6,FALSE),"N/A")</f>
        <v>22</v>
      </c>
      <c r="AD1058" s="89" t="s">
        <v>85</v>
      </c>
      <c r="AE1058" s="82" t="s">
        <v>85</v>
      </c>
      <c r="AF1058" s="82" t="s">
        <v>85</v>
      </c>
      <c r="AG1058" s="82" t="s">
        <v>85</v>
      </c>
      <c r="AH1058" s="9" t="str">
        <f>_xlfn.IFNA(VLOOKUP(AG1058,ACCESSORIES!F:K,6,FALSE),"N/A")</f>
        <v>N/A</v>
      </c>
      <c r="AI1058" s="105" t="s">
        <v>265</v>
      </c>
      <c r="AJ1058" s="83" t="s">
        <v>85</v>
      </c>
      <c r="AK1058" s="3" t="s">
        <v>85</v>
      </c>
      <c r="AL1058" s="83" t="s">
        <v>85</v>
      </c>
      <c r="AM1058" s="83">
        <v>16.100000000000001</v>
      </c>
      <c r="AN1058" s="83">
        <v>160</v>
      </c>
      <c r="AO1058" s="37">
        <v>6</v>
      </c>
      <c r="AP1058" s="37">
        <v>12</v>
      </c>
      <c r="AQ1058" s="37">
        <v>19</v>
      </c>
      <c r="AR1058" s="37">
        <v>18</v>
      </c>
      <c r="AS1058" s="37">
        <v>207</v>
      </c>
      <c r="AT1058" s="37">
        <v>191</v>
      </c>
      <c r="AU1058" s="86">
        <v>84.1</v>
      </c>
      <c r="AV1058" s="55">
        <v>39</v>
      </c>
      <c r="AW1058" s="55">
        <v>39</v>
      </c>
      <c r="AX1058" s="55">
        <v>12</v>
      </c>
      <c r="AY1058" s="3" t="s">
        <v>85</v>
      </c>
      <c r="AZ1058" s="104" t="str">
        <f>_xlfn.IFNA(VLOOKUP(AY1058,ACCESSORIES!F:K,6,FALSE),"N/A")</f>
        <v>N/A</v>
      </c>
      <c r="BA1058" s="3" t="s">
        <v>85</v>
      </c>
      <c r="BB1058" s="104" t="str">
        <f>_xlfn.IFNA(VLOOKUP(BA1058,ACCESSORIES!F:K,6,FALSE),"N/A")</f>
        <v>N/A</v>
      </c>
      <c r="BC1058" s="79">
        <v>30.95</v>
      </c>
      <c r="BD1058" s="57">
        <v>19.8</v>
      </c>
      <c r="BE1058" s="57">
        <v>19.8</v>
      </c>
      <c r="BF1058" s="57">
        <v>9.9</v>
      </c>
      <c r="BG1058" s="82">
        <v>36</v>
      </c>
      <c r="BH1058" s="122" t="s">
        <v>3551</v>
      </c>
      <c r="BI1058" s="51" t="s">
        <v>4217</v>
      </c>
      <c r="BJ1058" s="83" t="s">
        <v>5302</v>
      </c>
      <c r="BK1058" s="83" t="s">
        <v>4233</v>
      </c>
      <c r="BL1058" s="83" t="s">
        <v>5817</v>
      </c>
      <c r="BM1058" s="83" t="s">
        <v>2887</v>
      </c>
      <c r="BN1058" s="83" t="s">
        <v>4510</v>
      </c>
      <c r="BO1058" s="83" t="s">
        <v>5816</v>
      </c>
      <c r="BP1058" s="83" t="s">
        <v>4480</v>
      </c>
      <c r="BQ1058" s="83" t="s">
        <v>4235</v>
      </c>
      <c r="BR1058" s="83"/>
      <c r="BS1058" s="83"/>
      <c r="BT1058" s="351" t="s">
        <v>4389</v>
      </c>
      <c r="BU1058" s="363" t="s">
        <v>4388</v>
      </c>
      <c r="BV1058" s="351" t="s">
        <v>4390</v>
      </c>
      <c r="BW1058" s="363" t="s">
        <v>4391</v>
      </c>
      <c r="BX1058" s="96" t="str">
        <f t="shared" si="172"/>
        <v>MR702 Bead Grip, 17x7.5, +50mm Offset, 6x130, 84.1mm Centerbore, Matte Black</v>
      </c>
      <c r="BY1058" s="83" t="s">
        <v>4044</v>
      </c>
      <c r="BZ1058" s="83" t="s">
        <v>4045</v>
      </c>
      <c r="CA1058" s="83" t="str">
        <f t="shared" si="177"/>
        <v>TRAIL (7XX)</v>
      </c>
    </row>
    <row r="1059" spans="1:79" s="39" customFormat="1" ht="15" customHeight="1">
      <c r="A1059" s="23">
        <f t="shared" si="176"/>
        <v>1057</v>
      </c>
      <c r="B1059" s="3" t="s">
        <v>84</v>
      </c>
      <c r="C1059" s="105" t="s">
        <v>1285</v>
      </c>
      <c r="D1059" s="83" t="s">
        <v>6174</v>
      </c>
      <c r="E1059" s="94" t="str">
        <f>CONCATENATE(LEFT(D1059,5),VLOOKUP(CONCATENATE(N1059,"x",O1059),'PART NUMBER GUIDE'!$B$9:$C$45,2,FALSE),VLOOKUP(CONCATENATE(P1059, V1059), 'PART NUMBER GUIDE'!$Q$6:$R$84, 2, FALSE),VLOOKUP(Y1059,'PART NUMBER GUIDE'!$J$8:$K$37,2, FALSE),IF(U1059="N/A",IF(ABS(S1059)&lt;10,"0"&amp;ABS(S1059),ABS(S1059)),CONCATENATE(LEFT(U1059,1),RIGHT(U1059,1))), F1059, G1059)</f>
        <v>MR70277563950</v>
      </c>
      <c r="F1059" s="93"/>
      <c r="G1059" s="93"/>
      <c r="H1059" s="91" t="s">
        <v>3250</v>
      </c>
      <c r="I1059" s="350">
        <v>43592</v>
      </c>
      <c r="J1059" s="87" t="s">
        <v>1265</v>
      </c>
      <c r="K1059" s="400">
        <v>341.5</v>
      </c>
      <c r="L1059" s="95">
        <f t="shared" si="173"/>
        <v>341.5</v>
      </c>
      <c r="M1059" s="402"/>
      <c r="N1059" s="83">
        <v>17</v>
      </c>
      <c r="O1059" s="83">
        <v>7.5</v>
      </c>
      <c r="P1059" s="105" t="str">
        <f t="shared" si="174"/>
        <v>6x130</v>
      </c>
      <c r="Q1059" s="83">
        <v>6</v>
      </c>
      <c r="R1059" s="83">
        <v>130</v>
      </c>
      <c r="S1059" s="83">
        <v>50</v>
      </c>
      <c r="T1059" s="86">
        <v>6.2</v>
      </c>
      <c r="U1059" s="106" t="s">
        <v>85</v>
      </c>
      <c r="V1059" s="86">
        <v>84.1</v>
      </c>
      <c r="W1059" s="85">
        <v>27.45</v>
      </c>
      <c r="X1059" s="52">
        <v>3640</v>
      </c>
      <c r="Y1059" s="91" t="s">
        <v>2312</v>
      </c>
      <c r="Z1059" s="80" t="s">
        <v>3003</v>
      </c>
      <c r="AA1059" s="369" t="str">
        <f t="shared" si="175"/>
        <v>17x7.5, 6x130, 50 OS</v>
      </c>
      <c r="AB1059" s="83" t="s">
        <v>4280</v>
      </c>
      <c r="AC1059" s="92">
        <f>_xlfn.IFNA(VLOOKUP(AB1059,ACCESSORIES!F:K,6,FALSE),"N/A")</f>
        <v>22</v>
      </c>
      <c r="AD1059" s="89" t="s">
        <v>85</v>
      </c>
      <c r="AE1059" s="82" t="s">
        <v>85</v>
      </c>
      <c r="AF1059" s="82" t="s">
        <v>85</v>
      </c>
      <c r="AG1059" s="82" t="s">
        <v>85</v>
      </c>
      <c r="AH1059" s="9" t="str">
        <f>_xlfn.IFNA(VLOOKUP(AG1059,ACCESSORIES!F:K,6,FALSE),"N/A")</f>
        <v>N/A</v>
      </c>
      <c r="AI1059" s="105" t="s">
        <v>265</v>
      </c>
      <c r="AJ1059" s="83" t="s">
        <v>85</v>
      </c>
      <c r="AK1059" s="3" t="s">
        <v>85</v>
      </c>
      <c r="AL1059" s="83" t="s">
        <v>85</v>
      </c>
      <c r="AM1059" s="83">
        <v>16.100000000000001</v>
      </c>
      <c r="AN1059" s="83">
        <v>160</v>
      </c>
      <c r="AO1059" s="37">
        <v>6</v>
      </c>
      <c r="AP1059" s="37">
        <v>12</v>
      </c>
      <c r="AQ1059" s="37">
        <v>19</v>
      </c>
      <c r="AR1059" s="37">
        <v>18</v>
      </c>
      <c r="AS1059" s="37">
        <v>207</v>
      </c>
      <c r="AT1059" s="37">
        <v>191</v>
      </c>
      <c r="AU1059" s="86">
        <v>84.1</v>
      </c>
      <c r="AV1059" s="55">
        <v>39</v>
      </c>
      <c r="AW1059" s="55">
        <v>39</v>
      </c>
      <c r="AX1059" s="55">
        <v>12</v>
      </c>
      <c r="AY1059" s="3" t="s">
        <v>85</v>
      </c>
      <c r="AZ1059" s="104" t="str">
        <f>_xlfn.IFNA(VLOOKUP(AY1059,ACCESSORIES!F:K,6,FALSE),"N/A")</f>
        <v>N/A</v>
      </c>
      <c r="BA1059" s="3" t="s">
        <v>85</v>
      </c>
      <c r="BB1059" s="104" t="str">
        <f>_xlfn.IFNA(VLOOKUP(BA1059,ACCESSORIES!F:K,6,FALSE),"N/A")</f>
        <v>N/A</v>
      </c>
      <c r="BC1059" s="79">
        <v>30.95</v>
      </c>
      <c r="BD1059" s="57">
        <v>19.8</v>
      </c>
      <c r="BE1059" s="57">
        <v>19.8</v>
      </c>
      <c r="BF1059" s="57">
        <v>9.9</v>
      </c>
      <c r="BG1059" s="82">
        <v>36</v>
      </c>
      <c r="BH1059" s="122" t="s">
        <v>3551</v>
      </c>
      <c r="BI1059" s="51" t="s">
        <v>4217</v>
      </c>
      <c r="BJ1059" s="83" t="s">
        <v>5302</v>
      </c>
      <c r="BK1059" s="83" t="s">
        <v>4233</v>
      </c>
      <c r="BL1059" s="83" t="s">
        <v>5817</v>
      </c>
      <c r="BM1059" s="83" t="s">
        <v>2887</v>
      </c>
      <c r="BN1059" s="83" t="s">
        <v>4510</v>
      </c>
      <c r="BO1059" s="83" t="s">
        <v>5816</v>
      </c>
      <c r="BP1059" s="83" t="s">
        <v>4480</v>
      </c>
      <c r="BQ1059" s="83" t="s">
        <v>4235</v>
      </c>
      <c r="BR1059" s="83"/>
      <c r="BS1059" s="83"/>
      <c r="BT1059" s="351" t="s">
        <v>4377</v>
      </c>
      <c r="BU1059" s="363" t="s">
        <v>4376</v>
      </c>
      <c r="BV1059" s="351" t="s">
        <v>4379</v>
      </c>
      <c r="BW1059" s="363" t="s">
        <v>4378</v>
      </c>
      <c r="BX1059" s="96" t="str">
        <f t="shared" si="172"/>
        <v>MR702 Bead Grip, 17x7.5, +50mm Offset, 6x130, 84.1mm Centerbore, Method Bronze</v>
      </c>
      <c r="BY1059" s="83" t="s">
        <v>4044</v>
      </c>
      <c r="BZ1059" s="83" t="s">
        <v>4045</v>
      </c>
      <c r="CA1059" s="83" t="str">
        <f t="shared" si="177"/>
        <v>TRAIL (7XX)</v>
      </c>
    </row>
    <row r="1060" spans="1:79" s="39" customFormat="1" ht="15" customHeight="1">
      <c r="A1060" s="23">
        <f t="shared" si="176"/>
        <v>1058</v>
      </c>
      <c r="B1060" s="3" t="s">
        <v>84</v>
      </c>
      <c r="C1060" s="105" t="s">
        <v>1285</v>
      </c>
      <c r="D1060" s="83" t="s">
        <v>6174</v>
      </c>
      <c r="E1060" s="94" t="str">
        <f>CONCATENATE(LEFT(D1060,5),VLOOKUP(CONCATENATE(N1060,"x",O1060),'PART NUMBER GUIDE'!$B$9:$C$45,2,FALSE),VLOOKUP(CONCATENATE(P1060, V1060), 'PART NUMBER GUIDE'!$Q$6:$R$84, 2, FALSE),VLOOKUP(Y1060,'PART NUMBER GUIDE'!$J$8:$K$37,2, FALSE),IF(U1060="N/A",IF(ABS(S1060)&lt;10,"0"&amp;ABS(S1060),ABS(S1060)),CONCATENATE(LEFT(U1060,1),RIGHT(U1060,1))), F1060, G1060)</f>
        <v>MR70278550500</v>
      </c>
      <c r="F1060" s="93"/>
      <c r="G1060" s="93"/>
      <c r="H1060" s="91" t="s">
        <v>2171</v>
      </c>
      <c r="I1060" s="356">
        <v>43101</v>
      </c>
      <c r="J1060" s="87" t="s">
        <v>1265</v>
      </c>
      <c r="K1060" s="400">
        <v>356.5</v>
      </c>
      <c r="L1060" s="95">
        <f t="shared" si="173"/>
        <v>356.5</v>
      </c>
      <c r="M1060" s="402"/>
      <c r="N1060" s="83">
        <v>17</v>
      </c>
      <c r="O1060" s="83">
        <v>8.5</v>
      </c>
      <c r="P1060" s="105" t="str">
        <f t="shared" si="174"/>
        <v>5x5</v>
      </c>
      <c r="Q1060" s="83">
        <v>5</v>
      </c>
      <c r="R1060" s="83">
        <v>5</v>
      </c>
      <c r="S1060" s="83">
        <v>0</v>
      </c>
      <c r="T1060" s="86">
        <v>4.75</v>
      </c>
      <c r="U1060" s="106" t="s">
        <v>85</v>
      </c>
      <c r="V1060" s="86">
        <v>71.5</v>
      </c>
      <c r="W1060" s="85">
        <v>30.1</v>
      </c>
      <c r="X1060" s="52">
        <v>2650</v>
      </c>
      <c r="Y1060" s="91" t="s">
        <v>2309</v>
      </c>
      <c r="Z1060" s="81" t="s">
        <v>3002</v>
      </c>
      <c r="AA1060" s="369" t="str">
        <f t="shared" si="175"/>
        <v>17x8.5, 5x5, 0 OS</v>
      </c>
      <c r="AB1060" s="83" t="s">
        <v>4280</v>
      </c>
      <c r="AC1060" s="92">
        <f>_xlfn.IFNA(VLOOKUP(AB1060,ACCESSORIES!F:K,6,FALSE),"N/A")</f>
        <v>22</v>
      </c>
      <c r="AD1060" s="89" t="s">
        <v>85</v>
      </c>
      <c r="AE1060" s="82" t="s">
        <v>85</v>
      </c>
      <c r="AF1060" s="82" t="s">
        <v>85</v>
      </c>
      <c r="AG1060" s="82" t="s">
        <v>85</v>
      </c>
      <c r="AH1060" s="9" t="str">
        <f>_xlfn.IFNA(VLOOKUP(AG1060,ACCESSORIES!F:K,6,FALSE),"N/A")</f>
        <v>N/A</v>
      </c>
      <c r="AI1060" s="105" t="s">
        <v>265</v>
      </c>
      <c r="AJ1060" s="83" t="s">
        <v>85</v>
      </c>
      <c r="AK1060" s="3" t="s">
        <v>85</v>
      </c>
      <c r="AL1060" s="83" t="s">
        <v>85</v>
      </c>
      <c r="AM1060" s="83">
        <v>16.100000000000001</v>
      </c>
      <c r="AN1060" s="83">
        <v>166</v>
      </c>
      <c r="AO1060" s="83">
        <v>12</v>
      </c>
      <c r="AP1060" s="83">
        <v>29</v>
      </c>
      <c r="AQ1060" s="83">
        <v>61</v>
      </c>
      <c r="AR1060" s="83">
        <v>75</v>
      </c>
      <c r="AS1060" s="83">
        <v>208</v>
      </c>
      <c r="AT1060" s="83">
        <v>207</v>
      </c>
      <c r="AU1060" s="86">
        <v>71.5</v>
      </c>
      <c r="AV1060" s="55">
        <v>40</v>
      </c>
      <c r="AW1060" s="55">
        <v>40</v>
      </c>
      <c r="AX1060" s="55">
        <v>30</v>
      </c>
      <c r="AY1060" s="3" t="s">
        <v>85</v>
      </c>
      <c r="AZ1060" s="104" t="str">
        <f>_xlfn.IFNA(VLOOKUP(AY1060,ACCESSORIES!F:K,6,FALSE),"N/A")</f>
        <v>N/A</v>
      </c>
      <c r="BA1060" s="3" t="s">
        <v>85</v>
      </c>
      <c r="BB1060" s="104" t="str">
        <f>_xlfn.IFNA(VLOOKUP(BA1060,ACCESSORIES!F:K,6,FALSE),"N/A")</f>
        <v>N/A</v>
      </c>
      <c r="BC1060" s="79">
        <v>35.299999999999997</v>
      </c>
      <c r="BD1060" s="57">
        <v>19.7</v>
      </c>
      <c r="BE1060" s="57">
        <v>19.7</v>
      </c>
      <c r="BF1060" s="57">
        <v>11</v>
      </c>
      <c r="BG1060" s="82">
        <v>36</v>
      </c>
      <c r="BH1060" s="122" t="s">
        <v>3551</v>
      </c>
      <c r="BI1060" s="51" t="s">
        <v>4217</v>
      </c>
      <c r="BJ1060" s="83" t="s">
        <v>5302</v>
      </c>
      <c r="BK1060" s="83" t="s">
        <v>4233</v>
      </c>
      <c r="BL1060" s="83" t="s">
        <v>5817</v>
      </c>
      <c r="BM1060" s="83" t="s">
        <v>2887</v>
      </c>
      <c r="BN1060" s="83" t="s">
        <v>4510</v>
      </c>
      <c r="BO1060" s="83" t="s">
        <v>5816</v>
      </c>
      <c r="BP1060" s="83" t="s">
        <v>4480</v>
      </c>
      <c r="BQ1060" s="83" t="s">
        <v>4235</v>
      </c>
      <c r="BR1060" s="83"/>
      <c r="BS1060" s="83"/>
      <c r="BT1060" s="351" t="s">
        <v>4385</v>
      </c>
      <c r="BU1060" s="363" t="s">
        <v>4384</v>
      </c>
      <c r="BV1060" s="351" t="s">
        <v>4386</v>
      </c>
      <c r="BW1060" s="363" t="s">
        <v>4387</v>
      </c>
      <c r="BX1060" s="96" t="str">
        <f t="shared" si="172"/>
        <v>MR702 Bead Grip, 17x8.5, 0mm Offset, 5x5, 71.5mm Centerbore, Matte Black</v>
      </c>
      <c r="BY1060" s="83" t="s">
        <v>4044</v>
      </c>
      <c r="BZ1060" s="83" t="s">
        <v>4045</v>
      </c>
      <c r="CA1060" s="83" t="str">
        <f t="shared" si="177"/>
        <v>TRAIL (7XX)</v>
      </c>
    </row>
    <row r="1061" spans="1:79" s="39" customFormat="1" ht="15" customHeight="1">
      <c r="A1061" s="23">
        <f t="shared" si="176"/>
        <v>1059</v>
      </c>
      <c r="B1061" s="3" t="s">
        <v>84</v>
      </c>
      <c r="C1061" s="105" t="s">
        <v>1285</v>
      </c>
      <c r="D1061" s="83" t="s">
        <v>6174</v>
      </c>
      <c r="E1061" s="94" t="str">
        <f>CONCATENATE(LEFT(D1061,5),VLOOKUP(CONCATENATE(N1061,"x",O1061),'PART NUMBER GUIDE'!$B$9:$C$45,2,FALSE),VLOOKUP(CONCATENATE(P1061, V1061), 'PART NUMBER GUIDE'!$Q$6:$R$84, 2, FALSE),VLOOKUP(Y1061,'PART NUMBER GUIDE'!$J$8:$K$37,2, FALSE),IF(U1061="N/A",IF(ABS(S1061)&lt;10,"0"&amp;ABS(S1061),ABS(S1061)),CONCATENATE(LEFT(U1061,1),RIGHT(U1061,1))), F1061, G1061)</f>
        <v>MR70278550900</v>
      </c>
      <c r="F1061" s="93"/>
      <c r="G1061" s="93"/>
      <c r="H1061" s="91" t="s">
        <v>2172</v>
      </c>
      <c r="I1061" s="356">
        <v>43101</v>
      </c>
      <c r="J1061" s="87" t="s">
        <v>1265</v>
      </c>
      <c r="K1061" s="400">
        <v>356.5</v>
      </c>
      <c r="L1061" s="95">
        <f t="shared" si="173"/>
        <v>356.5</v>
      </c>
      <c r="M1061" s="402"/>
      <c r="N1061" s="83">
        <v>17</v>
      </c>
      <c r="O1061" s="83">
        <v>8.5</v>
      </c>
      <c r="P1061" s="105" t="str">
        <f t="shared" si="174"/>
        <v>5x5</v>
      </c>
      <c r="Q1061" s="83">
        <v>5</v>
      </c>
      <c r="R1061" s="83">
        <v>5</v>
      </c>
      <c r="S1061" s="83">
        <v>0</v>
      </c>
      <c r="T1061" s="86">
        <v>4.75</v>
      </c>
      <c r="U1061" s="106" t="s">
        <v>85</v>
      </c>
      <c r="V1061" s="86">
        <v>71.5</v>
      </c>
      <c r="W1061" s="85">
        <v>29.1</v>
      </c>
      <c r="X1061" s="52">
        <v>2650</v>
      </c>
      <c r="Y1061" s="91" t="s">
        <v>2312</v>
      </c>
      <c r="Z1061" s="80" t="s">
        <v>3003</v>
      </c>
      <c r="AA1061" s="369" t="str">
        <f t="shared" si="175"/>
        <v>17x8.5, 5x5, 0 OS</v>
      </c>
      <c r="AB1061" s="83" t="s">
        <v>4280</v>
      </c>
      <c r="AC1061" s="92">
        <f>_xlfn.IFNA(VLOOKUP(AB1061,ACCESSORIES!F:K,6,FALSE),"N/A")</f>
        <v>22</v>
      </c>
      <c r="AD1061" s="89" t="s">
        <v>85</v>
      </c>
      <c r="AE1061" s="82" t="s">
        <v>85</v>
      </c>
      <c r="AF1061" s="82" t="s">
        <v>85</v>
      </c>
      <c r="AG1061" s="82" t="s">
        <v>85</v>
      </c>
      <c r="AH1061" s="9" t="str">
        <f>_xlfn.IFNA(VLOOKUP(AG1061,ACCESSORIES!F:K,6,FALSE),"N/A")</f>
        <v>N/A</v>
      </c>
      <c r="AI1061" s="105" t="s">
        <v>265</v>
      </c>
      <c r="AJ1061" s="83" t="s">
        <v>85</v>
      </c>
      <c r="AK1061" s="3" t="s">
        <v>85</v>
      </c>
      <c r="AL1061" s="83" t="s">
        <v>85</v>
      </c>
      <c r="AM1061" s="83">
        <v>16.100000000000001</v>
      </c>
      <c r="AN1061" s="83">
        <v>166</v>
      </c>
      <c r="AO1061" s="83">
        <v>12</v>
      </c>
      <c r="AP1061" s="83">
        <v>29</v>
      </c>
      <c r="AQ1061" s="83">
        <v>61</v>
      </c>
      <c r="AR1061" s="83">
        <v>75</v>
      </c>
      <c r="AS1061" s="83">
        <v>208</v>
      </c>
      <c r="AT1061" s="83">
        <v>207</v>
      </c>
      <c r="AU1061" s="86">
        <v>71.5</v>
      </c>
      <c r="AV1061" s="55">
        <v>40</v>
      </c>
      <c r="AW1061" s="55">
        <v>40</v>
      </c>
      <c r="AX1061" s="55">
        <v>30</v>
      </c>
      <c r="AY1061" s="3" t="s">
        <v>85</v>
      </c>
      <c r="AZ1061" s="104" t="str">
        <f>_xlfn.IFNA(VLOOKUP(AY1061,ACCESSORIES!F:K,6,FALSE),"N/A")</f>
        <v>N/A</v>
      </c>
      <c r="BA1061" s="3" t="s">
        <v>85</v>
      </c>
      <c r="BB1061" s="104" t="str">
        <f>_xlfn.IFNA(VLOOKUP(BA1061,ACCESSORIES!F:K,6,FALSE),"N/A")</f>
        <v>N/A</v>
      </c>
      <c r="BC1061" s="79">
        <v>34.200000000000003</v>
      </c>
      <c r="BD1061" s="57">
        <v>19.7</v>
      </c>
      <c r="BE1061" s="57">
        <v>19.7</v>
      </c>
      <c r="BF1061" s="57">
        <v>11</v>
      </c>
      <c r="BG1061" s="82">
        <v>36</v>
      </c>
      <c r="BH1061" s="122" t="s">
        <v>3551</v>
      </c>
      <c r="BI1061" s="51" t="s">
        <v>4217</v>
      </c>
      <c r="BJ1061" s="83" t="s">
        <v>5302</v>
      </c>
      <c r="BK1061" s="83" t="s">
        <v>4233</v>
      </c>
      <c r="BL1061" s="83" t="s">
        <v>5817</v>
      </c>
      <c r="BM1061" s="83" t="s">
        <v>2887</v>
      </c>
      <c r="BN1061" s="83" t="s">
        <v>4510</v>
      </c>
      <c r="BO1061" s="83" t="s">
        <v>5816</v>
      </c>
      <c r="BP1061" s="83" t="s">
        <v>4480</v>
      </c>
      <c r="BQ1061" s="83" t="s">
        <v>4235</v>
      </c>
      <c r="BR1061" s="83"/>
      <c r="BS1061" s="83"/>
      <c r="BT1061" s="351" t="s">
        <v>4381</v>
      </c>
      <c r="BU1061" s="363" t="s">
        <v>4380</v>
      </c>
      <c r="BV1061" s="351" t="s">
        <v>4383</v>
      </c>
      <c r="BW1061" s="363" t="s">
        <v>4382</v>
      </c>
      <c r="BX1061" s="96" t="str">
        <f t="shared" si="172"/>
        <v>MR702 Bead Grip, 17x8.5, 0mm Offset, 5x5, 71.5mm Centerbore, Method Bronze</v>
      </c>
      <c r="BY1061" s="83" t="s">
        <v>4044</v>
      </c>
      <c r="BZ1061" s="83" t="s">
        <v>4045</v>
      </c>
      <c r="CA1061" s="83" t="str">
        <f t="shared" si="177"/>
        <v>TRAIL (7XX)</v>
      </c>
    </row>
    <row r="1062" spans="1:79" s="39" customFormat="1" ht="15" customHeight="1">
      <c r="A1062" s="23">
        <f t="shared" si="176"/>
        <v>1060</v>
      </c>
      <c r="B1062" s="3" t="s">
        <v>84</v>
      </c>
      <c r="C1062" s="105" t="s">
        <v>1285</v>
      </c>
      <c r="D1062" s="83" t="s">
        <v>6174</v>
      </c>
      <c r="E1062" s="94" t="str">
        <f>CONCATENATE(LEFT(D1062,5),VLOOKUP(CONCATENATE(N1062,"x",O1062),'PART NUMBER GUIDE'!$B$9:$C$45,2,FALSE),VLOOKUP(CONCATENATE(P1062, V1062), 'PART NUMBER GUIDE'!$Q$6:$R$84, 2, FALSE),VLOOKUP(Y1062,'PART NUMBER GUIDE'!$J$8:$K$37,2, FALSE),IF(U1062="N/A",IF(ABS(S1062)&lt;10,"0"&amp;ABS(S1062),ABS(S1062)),CONCATENATE(LEFT(U1062,1),RIGHT(U1062,1))), F1062, G1062)</f>
        <v>MR70278558500</v>
      </c>
      <c r="F1062" s="93"/>
      <c r="G1062" s="93"/>
      <c r="H1062" s="91" t="s">
        <v>2173</v>
      </c>
      <c r="I1062" s="356">
        <v>43101</v>
      </c>
      <c r="J1062" s="87" t="s">
        <v>1265</v>
      </c>
      <c r="K1062" s="400">
        <v>356.5</v>
      </c>
      <c r="L1062" s="95">
        <f t="shared" si="173"/>
        <v>356.5</v>
      </c>
      <c r="M1062" s="402"/>
      <c r="N1062" s="83">
        <v>17</v>
      </c>
      <c r="O1062" s="83">
        <v>8.5</v>
      </c>
      <c r="P1062" s="105" t="str">
        <f t="shared" si="174"/>
        <v>5x150</v>
      </c>
      <c r="Q1062" s="83">
        <v>5</v>
      </c>
      <c r="R1062" s="83">
        <v>150</v>
      </c>
      <c r="S1062" s="83">
        <v>0</v>
      </c>
      <c r="T1062" s="86">
        <v>4.75</v>
      </c>
      <c r="U1062" s="106" t="s">
        <v>85</v>
      </c>
      <c r="V1062" s="86">
        <v>110.5</v>
      </c>
      <c r="W1062" s="85">
        <v>29.06</v>
      </c>
      <c r="X1062" s="52">
        <v>2650</v>
      </c>
      <c r="Y1062" s="91" t="s">
        <v>2309</v>
      </c>
      <c r="Z1062" s="81" t="s">
        <v>3002</v>
      </c>
      <c r="AA1062" s="369" t="str">
        <f t="shared" si="175"/>
        <v>17x8.5, 5x150, 0 OS</v>
      </c>
      <c r="AB1062" s="83" t="s">
        <v>4281</v>
      </c>
      <c r="AC1062" s="92">
        <f>_xlfn.IFNA(VLOOKUP(AB1062,ACCESSORIES!F:K,6,FALSE),"N/A")</f>
        <v>22</v>
      </c>
      <c r="AD1062" s="89" t="s">
        <v>85</v>
      </c>
      <c r="AE1062" s="82" t="s">
        <v>85</v>
      </c>
      <c r="AF1062" s="82" t="s">
        <v>85</v>
      </c>
      <c r="AG1062" s="82" t="s">
        <v>85</v>
      </c>
      <c r="AH1062" s="9" t="str">
        <f>_xlfn.IFNA(VLOOKUP(AG1062,ACCESSORIES!F:K,6,FALSE),"N/A")</f>
        <v>N/A</v>
      </c>
      <c r="AI1062" s="105" t="s">
        <v>265</v>
      </c>
      <c r="AJ1062" s="298" t="s">
        <v>85</v>
      </c>
      <c r="AK1062" s="298" t="s">
        <v>85</v>
      </c>
      <c r="AL1062" s="83" t="s">
        <v>85</v>
      </c>
      <c r="AM1062" s="84">
        <v>16.100000000000001</v>
      </c>
      <c r="AN1062" s="83">
        <v>180</v>
      </c>
      <c r="AO1062" s="83">
        <v>0</v>
      </c>
      <c r="AP1062" s="83">
        <v>17</v>
      </c>
      <c r="AQ1062" s="83">
        <v>52</v>
      </c>
      <c r="AR1062" s="83">
        <v>75</v>
      </c>
      <c r="AS1062" s="83">
        <v>208</v>
      </c>
      <c r="AT1062" s="83">
        <v>207</v>
      </c>
      <c r="AU1062" s="86">
        <v>110.5</v>
      </c>
      <c r="AV1062" s="55">
        <v>40</v>
      </c>
      <c r="AW1062" s="55">
        <v>40</v>
      </c>
      <c r="AX1062" s="55">
        <v>30</v>
      </c>
      <c r="AY1062" s="3" t="s">
        <v>85</v>
      </c>
      <c r="AZ1062" s="104" t="str">
        <f>_xlfn.IFNA(VLOOKUP(AY1062,ACCESSORIES!F:K,6,FALSE),"N/A")</f>
        <v>N/A</v>
      </c>
      <c r="BA1062" s="3" t="s">
        <v>85</v>
      </c>
      <c r="BB1062" s="104" t="str">
        <f>_xlfn.IFNA(VLOOKUP(BA1062,ACCESSORIES!F:K,6,FALSE),"N/A")</f>
        <v>N/A</v>
      </c>
      <c r="BC1062" s="79">
        <v>34.17</v>
      </c>
      <c r="BD1062" s="57">
        <v>19.7</v>
      </c>
      <c r="BE1062" s="57">
        <v>19.7</v>
      </c>
      <c r="BF1062" s="57">
        <v>11</v>
      </c>
      <c r="BG1062" s="82">
        <v>36</v>
      </c>
      <c r="BH1062" s="122" t="s">
        <v>3551</v>
      </c>
      <c r="BI1062" s="51" t="s">
        <v>4217</v>
      </c>
      <c r="BJ1062" s="83" t="s">
        <v>5302</v>
      </c>
      <c r="BK1062" s="83" t="s">
        <v>4233</v>
      </c>
      <c r="BL1062" s="83" t="s">
        <v>5817</v>
      </c>
      <c r="BM1062" s="83" t="s">
        <v>2887</v>
      </c>
      <c r="BN1062" s="83" t="s">
        <v>4510</v>
      </c>
      <c r="BO1062" s="83" t="s">
        <v>5816</v>
      </c>
      <c r="BP1062" s="83" t="s">
        <v>4480</v>
      </c>
      <c r="BQ1062" s="83" t="s">
        <v>4235</v>
      </c>
      <c r="BR1062" s="83"/>
      <c r="BS1062" s="83"/>
      <c r="BT1062" s="351" t="s">
        <v>4385</v>
      </c>
      <c r="BU1062" s="363" t="s">
        <v>4384</v>
      </c>
      <c r="BV1062" s="351" t="s">
        <v>4386</v>
      </c>
      <c r="BW1062" s="363" t="s">
        <v>4387</v>
      </c>
      <c r="BX1062" s="96" t="str">
        <f t="shared" si="172"/>
        <v>MR702 Bead Grip, 17x8.5, 0mm Offset, 5x150, 110.5mm Centerbore, Matte Black</v>
      </c>
      <c r="BY1062" s="83" t="s">
        <v>4044</v>
      </c>
      <c r="BZ1062" s="83" t="s">
        <v>4045</v>
      </c>
      <c r="CA1062" s="83" t="str">
        <f t="shared" si="177"/>
        <v>TRAIL (7XX)</v>
      </c>
    </row>
    <row r="1063" spans="1:79" s="39" customFormat="1" ht="15" customHeight="1">
      <c r="A1063" s="23">
        <f t="shared" si="176"/>
        <v>1061</v>
      </c>
      <c r="B1063" s="3" t="s">
        <v>84</v>
      </c>
      <c r="C1063" s="105" t="s">
        <v>1285</v>
      </c>
      <c r="D1063" s="83" t="s">
        <v>6174</v>
      </c>
      <c r="E1063" s="94" t="str">
        <f>CONCATENATE(LEFT(D1063,5),VLOOKUP(CONCATENATE(N1063,"x",O1063),'PART NUMBER GUIDE'!$B$9:$C$45,2,FALSE),VLOOKUP(CONCATENATE(P1063, V1063), 'PART NUMBER GUIDE'!$Q$6:$R$84, 2, FALSE),VLOOKUP(Y1063,'PART NUMBER GUIDE'!$J$8:$K$37,2, FALSE),IF(U1063="N/A",IF(ABS(S1063)&lt;10,"0"&amp;ABS(S1063),ABS(S1063)),CONCATENATE(LEFT(U1063,1),RIGHT(U1063,1))), F1063, G1063)</f>
        <v>MR70278558900</v>
      </c>
      <c r="F1063" s="93"/>
      <c r="G1063" s="93"/>
      <c r="H1063" s="91" t="s">
        <v>2174</v>
      </c>
      <c r="I1063" s="356">
        <v>43101</v>
      </c>
      <c r="J1063" s="87" t="s">
        <v>1265</v>
      </c>
      <c r="K1063" s="400">
        <v>356.5</v>
      </c>
      <c r="L1063" s="95">
        <f t="shared" si="173"/>
        <v>356.5</v>
      </c>
      <c r="M1063" s="402"/>
      <c r="N1063" s="83">
        <v>17</v>
      </c>
      <c r="O1063" s="83">
        <v>8.5</v>
      </c>
      <c r="P1063" s="105" t="str">
        <f t="shared" si="174"/>
        <v>5x150</v>
      </c>
      <c r="Q1063" s="83">
        <v>5</v>
      </c>
      <c r="R1063" s="83">
        <v>150</v>
      </c>
      <c r="S1063" s="83">
        <v>0</v>
      </c>
      <c r="T1063" s="86">
        <v>4.75</v>
      </c>
      <c r="U1063" s="106" t="s">
        <v>85</v>
      </c>
      <c r="V1063" s="86">
        <v>110.5</v>
      </c>
      <c r="W1063" s="85">
        <v>29.3</v>
      </c>
      <c r="X1063" s="52">
        <v>2650</v>
      </c>
      <c r="Y1063" s="91" t="s">
        <v>2312</v>
      </c>
      <c r="Z1063" s="80" t="s">
        <v>3003</v>
      </c>
      <c r="AA1063" s="369" t="str">
        <f t="shared" si="175"/>
        <v>17x8.5, 5x150, 0 OS</v>
      </c>
      <c r="AB1063" s="83" t="s">
        <v>4281</v>
      </c>
      <c r="AC1063" s="92">
        <f>_xlfn.IFNA(VLOOKUP(AB1063,ACCESSORIES!F:K,6,FALSE),"N/A")</f>
        <v>22</v>
      </c>
      <c r="AD1063" s="89" t="s">
        <v>85</v>
      </c>
      <c r="AE1063" s="82" t="s">
        <v>85</v>
      </c>
      <c r="AF1063" s="82" t="s">
        <v>85</v>
      </c>
      <c r="AG1063" s="82" t="s">
        <v>85</v>
      </c>
      <c r="AH1063" s="9" t="str">
        <f>_xlfn.IFNA(VLOOKUP(AG1063,ACCESSORIES!F:K,6,FALSE),"N/A")</f>
        <v>N/A</v>
      </c>
      <c r="AI1063" s="105" t="s">
        <v>265</v>
      </c>
      <c r="AJ1063" s="298" t="s">
        <v>85</v>
      </c>
      <c r="AK1063" s="298" t="s">
        <v>85</v>
      </c>
      <c r="AL1063" s="83" t="s">
        <v>85</v>
      </c>
      <c r="AM1063" s="84">
        <v>16.100000000000001</v>
      </c>
      <c r="AN1063" s="83">
        <v>180</v>
      </c>
      <c r="AO1063" s="83">
        <v>0</v>
      </c>
      <c r="AP1063" s="83">
        <v>17</v>
      </c>
      <c r="AQ1063" s="83">
        <v>52</v>
      </c>
      <c r="AR1063" s="83">
        <v>75</v>
      </c>
      <c r="AS1063" s="83">
        <v>208</v>
      </c>
      <c r="AT1063" s="83">
        <v>207</v>
      </c>
      <c r="AU1063" s="86">
        <v>110.5</v>
      </c>
      <c r="AV1063" s="55">
        <v>40</v>
      </c>
      <c r="AW1063" s="55">
        <v>40</v>
      </c>
      <c r="AX1063" s="55">
        <v>30</v>
      </c>
      <c r="AY1063" s="3" t="s">
        <v>85</v>
      </c>
      <c r="AZ1063" s="104" t="str">
        <f>_xlfn.IFNA(VLOOKUP(AY1063,ACCESSORIES!F:K,6,FALSE),"N/A")</f>
        <v>N/A</v>
      </c>
      <c r="BA1063" s="3" t="s">
        <v>85</v>
      </c>
      <c r="BB1063" s="104" t="str">
        <f>_xlfn.IFNA(VLOOKUP(BA1063,ACCESSORIES!F:K,6,FALSE),"N/A")</f>
        <v>N/A</v>
      </c>
      <c r="BC1063" s="79">
        <v>34.22</v>
      </c>
      <c r="BD1063" s="57">
        <v>19.7</v>
      </c>
      <c r="BE1063" s="57">
        <v>19.7</v>
      </c>
      <c r="BF1063" s="57">
        <v>11</v>
      </c>
      <c r="BG1063" s="82">
        <v>36</v>
      </c>
      <c r="BH1063" s="122" t="s">
        <v>3551</v>
      </c>
      <c r="BI1063" s="51" t="s">
        <v>4217</v>
      </c>
      <c r="BJ1063" s="83" t="s">
        <v>5302</v>
      </c>
      <c r="BK1063" s="83" t="s">
        <v>4233</v>
      </c>
      <c r="BL1063" s="83" t="s">
        <v>5817</v>
      </c>
      <c r="BM1063" s="83" t="s">
        <v>2887</v>
      </c>
      <c r="BN1063" s="83" t="s">
        <v>4510</v>
      </c>
      <c r="BO1063" s="83" t="s">
        <v>5816</v>
      </c>
      <c r="BP1063" s="83" t="s">
        <v>4480</v>
      </c>
      <c r="BQ1063" s="83" t="s">
        <v>4235</v>
      </c>
      <c r="BR1063" s="83"/>
      <c r="BS1063" s="83"/>
      <c r="BT1063" s="351" t="s">
        <v>4381</v>
      </c>
      <c r="BU1063" s="363" t="s">
        <v>4380</v>
      </c>
      <c r="BV1063" s="351" t="s">
        <v>4383</v>
      </c>
      <c r="BW1063" s="363" t="s">
        <v>4382</v>
      </c>
      <c r="BX1063" s="96" t="str">
        <f t="shared" si="172"/>
        <v>MR702 Bead Grip, 17x8.5, 0mm Offset, 5x150, 110.5mm Centerbore, Method Bronze</v>
      </c>
      <c r="BY1063" s="83" t="s">
        <v>4044</v>
      </c>
      <c r="BZ1063" s="83" t="s">
        <v>4045</v>
      </c>
      <c r="CA1063" s="83" t="str">
        <f t="shared" si="177"/>
        <v>TRAIL (7XX)</v>
      </c>
    </row>
    <row r="1064" spans="1:79" s="39" customFormat="1" ht="15" customHeight="1">
      <c r="A1064" s="23">
        <f t="shared" si="176"/>
        <v>1062</v>
      </c>
      <c r="B1064" s="3" t="s">
        <v>84</v>
      </c>
      <c r="C1064" s="105" t="s">
        <v>1285</v>
      </c>
      <c r="D1064" s="83" t="s">
        <v>6174</v>
      </c>
      <c r="E1064" s="94" t="str">
        <f>CONCATENATE(LEFT(D1064,5),VLOOKUP(CONCATENATE(N1064,"x",O1064),'PART NUMBER GUIDE'!$B$9:$C$45,2,FALSE),VLOOKUP(CONCATENATE(P1064, V1064), 'PART NUMBER GUIDE'!$Q$6:$R$84, 2, FALSE),VLOOKUP(Y1064,'PART NUMBER GUIDE'!$J$8:$K$37,2, FALSE),IF(U1064="N/A",IF(ABS(S1064)&lt;10,"0"&amp;ABS(S1064),ABS(S1064)),CONCATENATE(LEFT(U1064,1),RIGHT(U1064,1))), F1064, G1064)</f>
        <v>MR70278516500</v>
      </c>
      <c r="F1064" s="93"/>
      <c r="G1064" s="93"/>
      <c r="H1064" s="91" t="s">
        <v>2177</v>
      </c>
      <c r="I1064" s="356">
        <v>43101</v>
      </c>
      <c r="J1064" s="87" t="s">
        <v>1265</v>
      </c>
      <c r="K1064" s="400">
        <v>356.5</v>
      </c>
      <c r="L1064" s="95">
        <f t="shared" si="173"/>
        <v>356.5</v>
      </c>
      <c r="M1064" s="402"/>
      <c r="N1064" s="83">
        <v>17</v>
      </c>
      <c r="O1064" s="83">
        <v>8.5</v>
      </c>
      <c r="P1064" s="105" t="str">
        <f t="shared" si="174"/>
        <v>6x135</v>
      </c>
      <c r="Q1064" s="83">
        <v>6</v>
      </c>
      <c r="R1064" s="83">
        <v>135</v>
      </c>
      <c r="S1064" s="83">
        <v>0</v>
      </c>
      <c r="T1064" s="86">
        <v>4.75</v>
      </c>
      <c r="U1064" s="106" t="s">
        <v>85</v>
      </c>
      <c r="V1064" s="86">
        <v>87</v>
      </c>
      <c r="W1064" s="85">
        <v>29.7</v>
      </c>
      <c r="X1064" s="52">
        <v>2650</v>
      </c>
      <c r="Y1064" s="91" t="s">
        <v>2309</v>
      </c>
      <c r="Z1064" s="81" t="s">
        <v>3002</v>
      </c>
      <c r="AA1064" s="369" t="str">
        <f t="shared" si="175"/>
        <v>17x8.5, 6x135, 0 OS</v>
      </c>
      <c r="AB1064" s="83" t="s">
        <v>4280</v>
      </c>
      <c r="AC1064" s="92">
        <f>_xlfn.IFNA(VLOOKUP(AB1064,ACCESSORIES!F:K,6,FALSE),"N/A")</f>
        <v>22</v>
      </c>
      <c r="AD1064" s="89" t="s">
        <v>85</v>
      </c>
      <c r="AE1064" s="82" t="s">
        <v>85</v>
      </c>
      <c r="AF1064" s="82" t="s">
        <v>85</v>
      </c>
      <c r="AG1064" s="82" t="s">
        <v>85</v>
      </c>
      <c r="AH1064" s="9" t="str">
        <f>_xlfn.IFNA(VLOOKUP(AG1064,ACCESSORIES!F:K,6,FALSE),"N/A")</f>
        <v>N/A</v>
      </c>
      <c r="AI1064" s="105" t="s">
        <v>265</v>
      </c>
      <c r="AJ1064" s="83" t="s">
        <v>85</v>
      </c>
      <c r="AK1064" s="3" t="s">
        <v>85</v>
      </c>
      <c r="AL1064" s="83" t="s">
        <v>85</v>
      </c>
      <c r="AM1064" s="83">
        <v>16.100000000000001</v>
      </c>
      <c r="AN1064" s="83">
        <v>170</v>
      </c>
      <c r="AO1064" s="83">
        <v>8</v>
      </c>
      <c r="AP1064" s="83">
        <v>26</v>
      </c>
      <c r="AQ1064" s="37">
        <v>59.8</v>
      </c>
      <c r="AR1064" s="83">
        <v>75</v>
      </c>
      <c r="AS1064" s="83">
        <v>208</v>
      </c>
      <c r="AT1064" s="83">
        <v>207</v>
      </c>
      <c r="AU1064" s="86">
        <v>87</v>
      </c>
      <c r="AV1064" s="55">
        <v>40</v>
      </c>
      <c r="AW1064" s="55">
        <v>40</v>
      </c>
      <c r="AX1064" s="55">
        <v>30</v>
      </c>
      <c r="AY1064" s="3" t="s">
        <v>85</v>
      </c>
      <c r="AZ1064" s="104" t="str">
        <f>_xlfn.IFNA(VLOOKUP(AY1064,ACCESSORIES!F:K,6,FALSE),"N/A")</f>
        <v>N/A</v>
      </c>
      <c r="BA1064" s="3" t="s">
        <v>85</v>
      </c>
      <c r="BB1064" s="104" t="str">
        <f>_xlfn.IFNA(VLOOKUP(BA1064,ACCESSORIES!F:K,6,FALSE),"N/A")</f>
        <v>N/A</v>
      </c>
      <c r="BC1064" s="79">
        <v>34.9</v>
      </c>
      <c r="BD1064" s="57">
        <v>19.7</v>
      </c>
      <c r="BE1064" s="57">
        <v>19.7</v>
      </c>
      <c r="BF1064" s="57">
        <v>11</v>
      </c>
      <c r="BG1064" s="82">
        <v>36</v>
      </c>
      <c r="BH1064" s="122" t="s">
        <v>3551</v>
      </c>
      <c r="BI1064" s="51" t="s">
        <v>4217</v>
      </c>
      <c r="BJ1064" s="83" t="s">
        <v>5302</v>
      </c>
      <c r="BK1064" s="83" t="s">
        <v>4233</v>
      </c>
      <c r="BL1064" s="83" t="s">
        <v>5817</v>
      </c>
      <c r="BM1064" s="83" t="s">
        <v>2887</v>
      </c>
      <c r="BN1064" s="83" t="s">
        <v>4510</v>
      </c>
      <c r="BO1064" s="83" t="s">
        <v>5816</v>
      </c>
      <c r="BP1064" s="83" t="s">
        <v>4480</v>
      </c>
      <c r="BQ1064" s="83" t="s">
        <v>4235</v>
      </c>
      <c r="BR1064" s="83"/>
      <c r="BS1064" s="83"/>
      <c r="BT1064" s="351" t="s">
        <v>4389</v>
      </c>
      <c r="BU1064" s="363" t="s">
        <v>4388</v>
      </c>
      <c r="BV1064" s="351" t="s">
        <v>4390</v>
      </c>
      <c r="BW1064" s="363" t="s">
        <v>4391</v>
      </c>
      <c r="BX1064" s="96" t="str">
        <f t="shared" si="172"/>
        <v>MR702 Bead Grip, 17x8.5, 0mm Offset, 6x135, 87mm Centerbore, Matte Black</v>
      </c>
      <c r="BY1064" s="83" t="s">
        <v>4044</v>
      </c>
      <c r="BZ1064" s="83" t="s">
        <v>4045</v>
      </c>
      <c r="CA1064" s="83" t="str">
        <f t="shared" si="177"/>
        <v>TRAIL (7XX)</v>
      </c>
    </row>
    <row r="1065" spans="1:79" s="39" customFormat="1" ht="15" customHeight="1">
      <c r="A1065" s="23">
        <f t="shared" si="176"/>
        <v>1063</v>
      </c>
      <c r="B1065" s="3" t="s">
        <v>84</v>
      </c>
      <c r="C1065" s="105" t="s">
        <v>1285</v>
      </c>
      <c r="D1065" s="83" t="s">
        <v>6174</v>
      </c>
      <c r="E1065" s="94" t="str">
        <f>CONCATENATE(LEFT(D1065,5),VLOOKUP(CONCATENATE(N1065,"x",O1065),'PART NUMBER GUIDE'!$B$9:$C$45,2,FALSE),VLOOKUP(CONCATENATE(P1065, V1065), 'PART NUMBER GUIDE'!$Q$6:$R$84, 2, FALSE),VLOOKUP(Y1065,'PART NUMBER GUIDE'!$J$8:$K$37,2, FALSE),IF(U1065="N/A",IF(ABS(S1065)&lt;10,"0"&amp;ABS(S1065),ABS(S1065)),CONCATENATE(LEFT(U1065,1),RIGHT(U1065,1))), F1065, G1065)</f>
        <v>MR70278516900</v>
      </c>
      <c r="F1065" s="93"/>
      <c r="G1065" s="93"/>
      <c r="H1065" s="91" t="s">
        <v>2178</v>
      </c>
      <c r="I1065" s="356">
        <v>43101</v>
      </c>
      <c r="J1065" s="43" t="s">
        <v>4038</v>
      </c>
      <c r="K1065" s="400">
        <v>356.5</v>
      </c>
      <c r="L1065" s="95" t="str">
        <f t="shared" si="173"/>
        <v/>
      </c>
      <c r="M1065" s="402"/>
      <c r="N1065" s="83">
        <v>17</v>
      </c>
      <c r="O1065" s="83">
        <v>8.5</v>
      </c>
      <c r="P1065" s="105" t="str">
        <f t="shared" si="174"/>
        <v>6x135</v>
      </c>
      <c r="Q1065" s="83">
        <v>6</v>
      </c>
      <c r="R1065" s="83">
        <v>135</v>
      </c>
      <c r="S1065" s="83">
        <v>0</v>
      </c>
      <c r="T1065" s="86">
        <v>4.75</v>
      </c>
      <c r="U1065" s="106" t="s">
        <v>85</v>
      </c>
      <c r="V1065" s="86">
        <v>87</v>
      </c>
      <c r="W1065" s="85">
        <v>28.15</v>
      </c>
      <c r="X1065" s="52">
        <v>2650</v>
      </c>
      <c r="Y1065" s="91" t="s">
        <v>2312</v>
      </c>
      <c r="Z1065" s="80" t="s">
        <v>3003</v>
      </c>
      <c r="AA1065" s="369" t="str">
        <f t="shared" si="175"/>
        <v>17x8.5, 6x135, 0 OS</v>
      </c>
      <c r="AB1065" s="83" t="s">
        <v>4280</v>
      </c>
      <c r="AC1065" s="92">
        <f>_xlfn.IFNA(VLOOKUP(AB1065,ACCESSORIES!F:K,6,FALSE),"N/A")</f>
        <v>22</v>
      </c>
      <c r="AD1065" s="89" t="s">
        <v>85</v>
      </c>
      <c r="AE1065" s="82" t="s">
        <v>85</v>
      </c>
      <c r="AF1065" s="82" t="s">
        <v>85</v>
      </c>
      <c r="AG1065" s="82" t="s">
        <v>85</v>
      </c>
      <c r="AH1065" s="9" t="str">
        <f>_xlfn.IFNA(VLOOKUP(AG1065,ACCESSORIES!F:K,6,FALSE),"N/A")</f>
        <v>N/A</v>
      </c>
      <c r="AI1065" s="105" t="s">
        <v>265</v>
      </c>
      <c r="AJ1065" s="83" t="s">
        <v>85</v>
      </c>
      <c r="AK1065" s="3" t="s">
        <v>85</v>
      </c>
      <c r="AL1065" s="83" t="s">
        <v>85</v>
      </c>
      <c r="AM1065" s="83">
        <v>16.100000000000001</v>
      </c>
      <c r="AN1065" s="83">
        <v>170</v>
      </c>
      <c r="AO1065" s="83">
        <v>8</v>
      </c>
      <c r="AP1065" s="83">
        <v>26</v>
      </c>
      <c r="AQ1065" s="37">
        <v>59.8</v>
      </c>
      <c r="AR1065" s="83">
        <v>75</v>
      </c>
      <c r="AS1065" s="83">
        <v>208</v>
      </c>
      <c r="AT1065" s="83">
        <v>207</v>
      </c>
      <c r="AU1065" s="86">
        <v>87</v>
      </c>
      <c r="AV1065" s="55">
        <v>40</v>
      </c>
      <c r="AW1065" s="55">
        <v>40</v>
      </c>
      <c r="AX1065" s="55">
        <v>30</v>
      </c>
      <c r="AY1065" s="3" t="s">
        <v>85</v>
      </c>
      <c r="AZ1065" s="104" t="str">
        <f>_xlfn.IFNA(VLOOKUP(AY1065,ACCESSORIES!F:K,6,FALSE),"N/A")</f>
        <v>N/A</v>
      </c>
      <c r="BA1065" s="3" t="s">
        <v>85</v>
      </c>
      <c r="BB1065" s="104" t="str">
        <f>_xlfn.IFNA(VLOOKUP(BA1065,ACCESSORIES!F:K,6,FALSE),"N/A")</f>
        <v>N/A</v>
      </c>
      <c r="BC1065" s="79">
        <v>31.65</v>
      </c>
      <c r="BD1065" s="57">
        <v>19.7</v>
      </c>
      <c r="BE1065" s="57">
        <v>19.7</v>
      </c>
      <c r="BF1065" s="57">
        <v>11</v>
      </c>
      <c r="BG1065" s="82">
        <v>36</v>
      </c>
      <c r="BH1065" s="122" t="s">
        <v>3551</v>
      </c>
      <c r="BI1065" s="51" t="s">
        <v>4217</v>
      </c>
      <c r="BJ1065" s="83" t="s">
        <v>5302</v>
      </c>
      <c r="BK1065" s="83" t="s">
        <v>4233</v>
      </c>
      <c r="BL1065" s="83" t="s">
        <v>5817</v>
      </c>
      <c r="BM1065" s="83" t="s">
        <v>2887</v>
      </c>
      <c r="BN1065" s="83" t="s">
        <v>4510</v>
      </c>
      <c r="BO1065" s="83" t="s">
        <v>5816</v>
      </c>
      <c r="BP1065" s="83" t="s">
        <v>4480</v>
      </c>
      <c r="BQ1065" s="83" t="s">
        <v>4235</v>
      </c>
      <c r="BR1065" s="83"/>
      <c r="BS1065" s="83"/>
      <c r="BT1065" s="351" t="s">
        <v>4377</v>
      </c>
      <c r="BU1065" s="363" t="s">
        <v>4376</v>
      </c>
      <c r="BV1065" s="351" t="s">
        <v>4379</v>
      </c>
      <c r="BW1065" s="363" t="s">
        <v>4378</v>
      </c>
      <c r="BX1065" s="96" t="str">
        <f t="shared" si="172"/>
        <v>CLOSEOUT - MR702 Bead Grip, 17x8.5, 0mm Offset, 6x135, 87mm Centerbore, Method Bronze</v>
      </c>
      <c r="BY1065" s="83" t="s">
        <v>4044</v>
      </c>
      <c r="BZ1065" s="83" t="s">
        <v>4045</v>
      </c>
      <c r="CA1065" s="83" t="str">
        <f t="shared" si="177"/>
        <v>TRAIL (7XX)</v>
      </c>
    </row>
    <row r="1066" spans="1:79" s="39" customFormat="1" ht="15" customHeight="1">
      <c r="A1066" s="23">
        <f t="shared" si="176"/>
        <v>1064</v>
      </c>
      <c r="B1066" s="3" t="s">
        <v>84</v>
      </c>
      <c r="C1066" s="105" t="s">
        <v>1285</v>
      </c>
      <c r="D1066" s="83" t="s">
        <v>6174</v>
      </c>
      <c r="E1066" s="94" t="str">
        <f>CONCATENATE(LEFT(D1066,5),VLOOKUP(CONCATENATE(N1066,"x",O1066),'PART NUMBER GUIDE'!$B$9:$C$45,2,FALSE),VLOOKUP(CONCATENATE(P1066, V1066), 'PART NUMBER GUIDE'!$Q$6:$R$84, 2, FALSE),VLOOKUP(Y1066,'PART NUMBER GUIDE'!$J$8:$K$37,2, FALSE),IF(U1066="N/A",IF(ABS(S1066)&lt;10,"0"&amp;ABS(S1066),ABS(S1066)),CONCATENATE(LEFT(U1066,1),RIGHT(U1066,1))), F1066, G1066)</f>
        <v>MR70278560500</v>
      </c>
      <c r="F1066" s="93"/>
      <c r="G1066" s="93"/>
      <c r="H1066" s="91" t="s">
        <v>2179</v>
      </c>
      <c r="I1066" s="356">
        <v>43101</v>
      </c>
      <c r="J1066" s="87" t="s">
        <v>1265</v>
      </c>
      <c r="K1066" s="400">
        <v>356.5</v>
      </c>
      <c r="L1066" s="95">
        <f t="shared" si="173"/>
        <v>356.5</v>
      </c>
      <c r="M1066" s="402"/>
      <c r="N1066" s="83">
        <v>17</v>
      </c>
      <c r="O1066" s="83">
        <v>8.5</v>
      </c>
      <c r="P1066" s="105" t="str">
        <f t="shared" si="174"/>
        <v>6x5.5</v>
      </c>
      <c r="Q1066" s="83">
        <v>6</v>
      </c>
      <c r="R1066" s="83">
        <v>5.5</v>
      </c>
      <c r="S1066" s="83">
        <v>0</v>
      </c>
      <c r="T1066" s="86">
        <v>4.75</v>
      </c>
      <c r="U1066" s="106" t="s">
        <v>85</v>
      </c>
      <c r="V1066" s="86">
        <v>106.25</v>
      </c>
      <c r="W1066" s="85">
        <v>29.2</v>
      </c>
      <c r="X1066" s="52">
        <v>2650</v>
      </c>
      <c r="Y1066" s="91" t="s">
        <v>2309</v>
      </c>
      <c r="Z1066" s="81" t="s">
        <v>3002</v>
      </c>
      <c r="AA1066" s="369" t="str">
        <f t="shared" si="175"/>
        <v>17x8.5, 6x5.5, 0 OS</v>
      </c>
      <c r="AB1066" s="83" t="s">
        <v>4281</v>
      </c>
      <c r="AC1066" s="92">
        <f>_xlfn.IFNA(VLOOKUP(AB1066,ACCESSORIES!F:K,6,FALSE),"N/A")</f>
        <v>22</v>
      </c>
      <c r="AD1066" s="89" t="s">
        <v>85</v>
      </c>
      <c r="AE1066" s="82" t="s">
        <v>85</v>
      </c>
      <c r="AF1066" s="82" t="s">
        <v>85</v>
      </c>
      <c r="AG1066" s="82" t="s">
        <v>85</v>
      </c>
      <c r="AH1066" s="9" t="str">
        <f>_xlfn.IFNA(VLOOKUP(AG1066,ACCESSORIES!F:K,6,FALSE),"N/A")</f>
        <v>N/A</v>
      </c>
      <c r="AI1066" s="105" t="s">
        <v>265</v>
      </c>
      <c r="AJ1066" s="83" t="s">
        <v>1712</v>
      </c>
      <c r="AK1066" s="41">
        <f>VLOOKUP(AJ1066,ACCESSORIES!F:K,6,FALSE)</f>
        <v>2.75</v>
      </c>
      <c r="AL1066" s="83">
        <v>78.3</v>
      </c>
      <c r="AM1066" s="83">
        <v>16.100000000000001</v>
      </c>
      <c r="AN1066" s="83">
        <v>170</v>
      </c>
      <c r="AO1066" s="83">
        <v>8</v>
      </c>
      <c r="AP1066" s="83">
        <v>26</v>
      </c>
      <c r="AQ1066" s="37">
        <v>59.8</v>
      </c>
      <c r="AR1066" s="83">
        <v>75</v>
      </c>
      <c r="AS1066" s="83">
        <v>208</v>
      </c>
      <c r="AT1066" s="83">
        <v>207</v>
      </c>
      <c r="AU1066" s="86">
        <v>106.25</v>
      </c>
      <c r="AV1066" s="55">
        <v>40</v>
      </c>
      <c r="AW1066" s="55">
        <v>40</v>
      </c>
      <c r="AX1066" s="55">
        <v>30</v>
      </c>
      <c r="AY1066" s="3" t="s">
        <v>85</v>
      </c>
      <c r="AZ1066" s="104" t="str">
        <f>_xlfn.IFNA(VLOOKUP(AY1066,ACCESSORIES!F:K,6,FALSE),"N/A")</f>
        <v>N/A</v>
      </c>
      <c r="BA1066" s="3" t="s">
        <v>85</v>
      </c>
      <c r="BB1066" s="104" t="str">
        <f>_xlfn.IFNA(VLOOKUP(BA1066,ACCESSORIES!F:K,6,FALSE),"N/A")</f>
        <v>N/A</v>
      </c>
      <c r="BC1066" s="79">
        <v>34.1</v>
      </c>
      <c r="BD1066" s="57">
        <v>19.7</v>
      </c>
      <c r="BE1066" s="57">
        <v>19.7</v>
      </c>
      <c r="BF1066" s="57">
        <v>11</v>
      </c>
      <c r="BG1066" s="82">
        <v>36</v>
      </c>
      <c r="BH1066" s="122" t="s">
        <v>3551</v>
      </c>
      <c r="BI1066" s="51" t="s">
        <v>4217</v>
      </c>
      <c r="BJ1066" s="83" t="s">
        <v>5302</v>
      </c>
      <c r="BK1066" s="83" t="s">
        <v>4233</v>
      </c>
      <c r="BL1066" s="83" t="s">
        <v>5817</v>
      </c>
      <c r="BM1066" s="83" t="s">
        <v>2887</v>
      </c>
      <c r="BN1066" s="83" t="s">
        <v>4510</v>
      </c>
      <c r="BO1066" s="83" t="s">
        <v>5816</v>
      </c>
      <c r="BP1066" s="83" t="s">
        <v>4480</v>
      </c>
      <c r="BQ1066" s="83" t="s">
        <v>4235</v>
      </c>
      <c r="BR1066" s="83"/>
      <c r="BS1066" s="83"/>
      <c r="BT1066" s="351" t="s">
        <v>4389</v>
      </c>
      <c r="BU1066" s="363" t="s">
        <v>4388</v>
      </c>
      <c r="BV1066" s="351" t="s">
        <v>4390</v>
      </c>
      <c r="BW1066" s="363" t="s">
        <v>4391</v>
      </c>
      <c r="BX1066" s="96" t="str">
        <f t="shared" si="172"/>
        <v>MR702 Bead Grip, 17x8.5, 0mm Offset, 6x5.5, 106.25mm Centerbore, Matte Black</v>
      </c>
      <c r="BY1066" s="83" t="s">
        <v>4044</v>
      </c>
      <c r="BZ1066" s="83" t="s">
        <v>4045</v>
      </c>
      <c r="CA1066" s="83" t="str">
        <f t="shared" si="177"/>
        <v>TRAIL (7XX)</v>
      </c>
    </row>
    <row r="1067" spans="1:79" s="39" customFormat="1" ht="15" customHeight="1">
      <c r="A1067" s="23">
        <f t="shared" si="176"/>
        <v>1065</v>
      </c>
      <c r="B1067" s="3" t="s">
        <v>84</v>
      </c>
      <c r="C1067" s="105" t="s">
        <v>1285</v>
      </c>
      <c r="D1067" s="83" t="s">
        <v>6174</v>
      </c>
      <c r="E1067" s="94" t="str">
        <f>CONCATENATE(LEFT(D1067,5),VLOOKUP(CONCATENATE(N1067,"x",O1067),'PART NUMBER GUIDE'!$B$9:$C$45,2,FALSE),VLOOKUP(CONCATENATE(P1067, V1067), 'PART NUMBER GUIDE'!$Q$6:$R$84, 2, FALSE),VLOOKUP(Y1067,'PART NUMBER GUIDE'!$J$8:$K$37,2, FALSE),IF(U1067="N/A",IF(ABS(S1067)&lt;10,"0"&amp;ABS(S1067),ABS(S1067)),CONCATENATE(LEFT(U1067,1),RIGHT(U1067,1))), F1067, G1067)</f>
        <v>MR70278560900</v>
      </c>
      <c r="F1067" s="93"/>
      <c r="G1067" s="93"/>
      <c r="H1067" s="91" t="s">
        <v>2180</v>
      </c>
      <c r="I1067" s="356">
        <v>43101</v>
      </c>
      <c r="J1067" s="87" t="s">
        <v>1265</v>
      </c>
      <c r="K1067" s="400">
        <v>356.5</v>
      </c>
      <c r="L1067" s="95">
        <f t="shared" si="173"/>
        <v>356.5</v>
      </c>
      <c r="M1067" s="402"/>
      <c r="N1067" s="83">
        <v>17</v>
      </c>
      <c r="O1067" s="83">
        <v>8.5</v>
      </c>
      <c r="P1067" s="105" t="str">
        <f t="shared" si="174"/>
        <v>6x5.5</v>
      </c>
      <c r="Q1067" s="83">
        <v>6</v>
      </c>
      <c r="R1067" s="83">
        <v>5.5</v>
      </c>
      <c r="S1067" s="83">
        <v>0</v>
      </c>
      <c r="T1067" s="86">
        <v>4.75</v>
      </c>
      <c r="U1067" s="106" t="s">
        <v>85</v>
      </c>
      <c r="V1067" s="86">
        <v>106.25</v>
      </c>
      <c r="W1067" s="85">
        <v>29.03</v>
      </c>
      <c r="X1067" s="52">
        <v>2650</v>
      </c>
      <c r="Y1067" s="91" t="s">
        <v>2312</v>
      </c>
      <c r="Z1067" s="80" t="s">
        <v>3003</v>
      </c>
      <c r="AA1067" s="369" t="str">
        <f t="shared" si="175"/>
        <v>17x8.5, 6x5.5, 0 OS</v>
      </c>
      <c r="AB1067" s="83" t="s">
        <v>4281</v>
      </c>
      <c r="AC1067" s="92">
        <f>_xlfn.IFNA(VLOOKUP(AB1067,ACCESSORIES!F:K,6,FALSE),"N/A")</f>
        <v>22</v>
      </c>
      <c r="AD1067" s="89" t="s">
        <v>85</v>
      </c>
      <c r="AE1067" s="15" t="s">
        <v>85</v>
      </c>
      <c r="AF1067" s="15" t="s">
        <v>85</v>
      </c>
      <c r="AG1067" s="15" t="s">
        <v>85</v>
      </c>
      <c r="AH1067" s="9" t="str">
        <f>_xlfn.IFNA(VLOOKUP(AG1067,ACCESSORIES!F:K,6,FALSE),"N/A")</f>
        <v>N/A</v>
      </c>
      <c r="AI1067" s="105" t="s">
        <v>265</v>
      </c>
      <c r="AJ1067" s="83" t="s">
        <v>1712</v>
      </c>
      <c r="AK1067" s="41">
        <f>VLOOKUP(AJ1067,ACCESSORIES!F:K,6,FALSE)</f>
        <v>2.75</v>
      </c>
      <c r="AL1067" s="83">
        <v>78.3</v>
      </c>
      <c r="AM1067" s="83">
        <v>16.100000000000001</v>
      </c>
      <c r="AN1067" s="83">
        <v>170</v>
      </c>
      <c r="AO1067" s="83">
        <v>8</v>
      </c>
      <c r="AP1067" s="83">
        <v>26</v>
      </c>
      <c r="AQ1067" s="37">
        <v>59.8</v>
      </c>
      <c r="AR1067" s="83">
        <v>75</v>
      </c>
      <c r="AS1067" s="83">
        <v>208</v>
      </c>
      <c r="AT1067" s="83">
        <v>207</v>
      </c>
      <c r="AU1067" s="86">
        <v>106.25</v>
      </c>
      <c r="AV1067" s="55">
        <v>40</v>
      </c>
      <c r="AW1067" s="55">
        <v>40</v>
      </c>
      <c r="AX1067" s="55">
        <v>30</v>
      </c>
      <c r="AY1067" s="3" t="s">
        <v>85</v>
      </c>
      <c r="AZ1067" s="104" t="str">
        <f>_xlfn.IFNA(VLOOKUP(AY1067,ACCESSORIES!F:K,6,FALSE),"N/A")</f>
        <v>N/A</v>
      </c>
      <c r="BA1067" s="3" t="s">
        <v>85</v>
      </c>
      <c r="BB1067" s="104" t="str">
        <f>_xlfn.IFNA(VLOOKUP(BA1067,ACCESSORIES!F:K,6,FALSE),"N/A")</f>
        <v>N/A</v>
      </c>
      <c r="BC1067" s="79">
        <v>34.08</v>
      </c>
      <c r="BD1067" s="57">
        <v>19.7</v>
      </c>
      <c r="BE1067" s="57">
        <v>19.7</v>
      </c>
      <c r="BF1067" s="57">
        <v>11</v>
      </c>
      <c r="BG1067" s="82">
        <v>36</v>
      </c>
      <c r="BH1067" s="122" t="s">
        <v>3551</v>
      </c>
      <c r="BI1067" s="51" t="s">
        <v>4217</v>
      </c>
      <c r="BJ1067" s="83" t="s">
        <v>5302</v>
      </c>
      <c r="BK1067" s="83" t="s">
        <v>4233</v>
      </c>
      <c r="BL1067" s="83" t="s">
        <v>5817</v>
      </c>
      <c r="BM1067" s="83" t="s">
        <v>2887</v>
      </c>
      <c r="BN1067" s="83" t="s">
        <v>4510</v>
      </c>
      <c r="BO1067" s="83" t="s">
        <v>5816</v>
      </c>
      <c r="BP1067" s="83" t="s">
        <v>4480</v>
      </c>
      <c r="BQ1067" s="83" t="s">
        <v>4235</v>
      </c>
      <c r="BR1067" s="83"/>
      <c r="BS1067" s="83"/>
      <c r="BT1067" s="351" t="s">
        <v>4377</v>
      </c>
      <c r="BU1067" s="363" t="s">
        <v>4376</v>
      </c>
      <c r="BV1067" s="351" t="s">
        <v>4379</v>
      </c>
      <c r="BW1067" s="363" t="s">
        <v>4378</v>
      </c>
      <c r="BX1067" s="96" t="str">
        <f t="shared" si="172"/>
        <v>MR702 Bead Grip, 17x8.5, 0mm Offset, 6x5.5, 106.25mm Centerbore, Method Bronze</v>
      </c>
      <c r="BY1067" s="83" t="s">
        <v>4044</v>
      </c>
      <c r="BZ1067" s="83" t="s">
        <v>4045</v>
      </c>
      <c r="CA1067" s="83" t="str">
        <f t="shared" si="177"/>
        <v>TRAIL (7XX)</v>
      </c>
    </row>
    <row r="1068" spans="1:79" s="39" customFormat="1" ht="15" customHeight="1">
      <c r="A1068" s="23">
        <f t="shared" si="176"/>
        <v>1066</v>
      </c>
      <c r="B1068" s="3" t="s">
        <v>84</v>
      </c>
      <c r="C1068" s="105" t="s">
        <v>1285</v>
      </c>
      <c r="D1068" s="83" t="s">
        <v>6175</v>
      </c>
      <c r="E1068" s="94" t="str">
        <f>CONCATENATE(LEFT(D1068,5),VLOOKUP(CONCATENATE(N1068,"x",O1068),'PART NUMBER GUIDE'!$B$9:$C$45,2,FALSE),VLOOKUP(CONCATENATE(P1068, V1068), 'PART NUMBER GUIDE'!$Q$6:$R$84, 2, FALSE),VLOOKUP(Y1068,'PART NUMBER GUIDE'!$J$8:$K$37,2, FALSE),IF(U1068="N/A",IF(ABS(S1068)&lt;10,"0"&amp;ABS(S1068),ABS(S1068)),CONCATENATE(LEFT(U1068,1),RIGHT(U1068,1))), F1068, G1068)</f>
        <v>MR70357051515</v>
      </c>
      <c r="F1068" s="93"/>
      <c r="G1068" s="93"/>
      <c r="H1068" s="91" t="s">
        <v>4591</v>
      </c>
      <c r="I1068" s="350">
        <v>43998</v>
      </c>
      <c r="J1068" s="87" t="s">
        <v>1265</v>
      </c>
      <c r="K1068" s="400">
        <v>266</v>
      </c>
      <c r="L1068" s="95">
        <f t="shared" si="173"/>
        <v>266</v>
      </c>
      <c r="M1068" s="402"/>
      <c r="N1068" s="83">
        <v>15</v>
      </c>
      <c r="O1068" s="85">
        <v>7</v>
      </c>
      <c r="P1068" s="105" t="str">
        <f t="shared" si="174"/>
        <v>5x100</v>
      </c>
      <c r="Q1068" s="83">
        <v>5</v>
      </c>
      <c r="R1068" s="83">
        <v>100</v>
      </c>
      <c r="S1068" s="83">
        <v>15</v>
      </c>
      <c r="T1068" s="86">
        <v>4.5999999999999996</v>
      </c>
      <c r="U1068" s="106" t="s">
        <v>85</v>
      </c>
      <c r="V1068" s="86">
        <v>56.1</v>
      </c>
      <c r="W1068" s="85">
        <v>19.399999999999999</v>
      </c>
      <c r="X1068" s="52">
        <v>2100</v>
      </c>
      <c r="Y1068" s="91" t="s">
        <v>2309</v>
      </c>
      <c r="Z1068" s="81" t="s">
        <v>3002</v>
      </c>
      <c r="AA1068" s="369" t="str">
        <f t="shared" si="175"/>
        <v>15x7, 5x100, 15 OS</v>
      </c>
      <c r="AB1068" s="83" t="s">
        <v>4279</v>
      </c>
      <c r="AC1068" s="92">
        <f>_xlfn.IFNA(VLOOKUP(AB1068,ACCESSORIES!F:K,6,FALSE),"N/A")</f>
        <v>22</v>
      </c>
      <c r="AD1068" s="89" t="s">
        <v>85</v>
      </c>
      <c r="AE1068" s="15" t="s">
        <v>85</v>
      </c>
      <c r="AF1068" s="15" t="s">
        <v>85</v>
      </c>
      <c r="AG1068" s="15" t="s">
        <v>85</v>
      </c>
      <c r="AH1068" s="9" t="str">
        <f>_xlfn.IFNA(VLOOKUP(AG1068,ACCESSORIES!F:K,6,FALSE),"N/A")</f>
        <v>N/A</v>
      </c>
      <c r="AI1068" s="105" t="s">
        <v>265</v>
      </c>
      <c r="AJ1068" s="83" t="s">
        <v>85</v>
      </c>
      <c r="AK1068" s="3" t="s">
        <v>85</v>
      </c>
      <c r="AL1068" s="83" t="s">
        <v>85</v>
      </c>
      <c r="AM1068" s="83">
        <v>16</v>
      </c>
      <c r="AN1068" s="83">
        <v>130</v>
      </c>
      <c r="AO1068" s="83">
        <v>21</v>
      </c>
      <c r="AP1068" s="83">
        <v>23</v>
      </c>
      <c r="AQ1068" s="83">
        <v>26</v>
      </c>
      <c r="AR1068" s="83">
        <v>25</v>
      </c>
      <c r="AS1068" s="83">
        <v>178</v>
      </c>
      <c r="AT1068" s="83">
        <v>171</v>
      </c>
      <c r="AU1068" s="86">
        <v>56.1</v>
      </c>
      <c r="AV1068" s="55">
        <v>28</v>
      </c>
      <c r="AW1068" s="55">
        <v>28</v>
      </c>
      <c r="AX1068" s="55">
        <v>31</v>
      </c>
      <c r="AY1068" s="3" t="s">
        <v>85</v>
      </c>
      <c r="AZ1068" s="104" t="str">
        <f>_xlfn.IFNA(VLOOKUP(AY1068,ACCESSORIES!F:K,6,FALSE),"N/A")</f>
        <v>N/A</v>
      </c>
      <c r="BA1068" s="3" t="s">
        <v>85</v>
      </c>
      <c r="BB1068" s="104" t="str">
        <f>_xlfn.IFNA(VLOOKUP(BA1068,ACCESSORIES!F:K,6,FALSE),"N/A")</f>
        <v>N/A</v>
      </c>
      <c r="BC1068" s="79">
        <v>23.4</v>
      </c>
      <c r="BD1068" s="57">
        <v>17.7</v>
      </c>
      <c r="BE1068" s="57">
        <v>17.7</v>
      </c>
      <c r="BF1068" s="57">
        <v>9.6</v>
      </c>
      <c r="BG1068" s="3">
        <v>48</v>
      </c>
      <c r="BH1068" s="122" t="s">
        <v>3551</v>
      </c>
      <c r="BI1068" s="51" t="s">
        <v>4217</v>
      </c>
      <c r="BJ1068" s="83" t="s">
        <v>5302</v>
      </c>
      <c r="BK1068" s="83" t="s">
        <v>4233</v>
      </c>
      <c r="BL1068" s="83" t="s">
        <v>5150</v>
      </c>
      <c r="BM1068" s="83" t="s">
        <v>2887</v>
      </c>
      <c r="BN1068" s="83" t="s">
        <v>4510</v>
      </c>
      <c r="BO1068" s="83" t="s">
        <v>5816</v>
      </c>
      <c r="BP1068" s="83" t="s">
        <v>5802</v>
      </c>
      <c r="BQ1068" s="83" t="s">
        <v>4480</v>
      </c>
      <c r="BR1068" s="83" t="s">
        <v>4235</v>
      </c>
      <c r="BS1068" s="83"/>
      <c r="BT1068" s="351" t="s">
        <v>4636</v>
      </c>
      <c r="BU1068" s="363" t="s">
        <v>4637</v>
      </c>
      <c r="BV1068" s="351" t="s">
        <v>4638</v>
      </c>
      <c r="BW1068" s="363" t="s">
        <v>4639</v>
      </c>
      <c r="BX1068" s="96" t="str">
        <f t="shared" si="172"/>
        <v>MR703 Bead Grip, 15x7, +15mm Offset, 5x100, 56.1mm Centerbore, Matte Black</v>
      </c>
      <c r="BY1068" s="83" t="s">
        <v>4044</v>
      </c>
      <c r="BZ1068" s="83" t="s">
        <v>4045</v>
      </c>
      <c r="CA1068" s="83" t="str">
        <f t="shared" si="177"/>
        <v>TRAIL (7XX)</v>
      </c>
    </row>
    <row r="1069" spans="1:79" s="39" customFormat="1" ht="15" customHeight="1">
      <c r="A1069" s="23">
        <f t="shared" si="176"/>
        <v>1067</v>
      </c>
      <c r="B1069" s="3" t="s">
        <v>84</v>
      </c>
      <c r="C1069" s="105" t="s">
        <v>1285</v>
      </c>
      <c r="D1069" s="83" t="s">
        <v>6175</v>
      </c>
      <c r="E1069" s="94" t="str">
        <f>CONCATENATE(LEFT(D1069,5),VLOOKUP(CONCATENATE(N1069,"x",O1069),'PART NUMBER GUIDE'!$B$9:$C$45,2,FALSE),VLOOKUP(CONCATENATE(P1069, V1069), 'PART NUMBER GUIDE'!$Q$6:$R$84, 2, FALSE),VLOOKUP(Y1069,'PART NUMBER GUIDE'!$J$8:$K$37,2, FALSE),IF(U1069="N/A",IF(ABS(S1069)&lt;10,"0"&amp;ABS(S1069),ABS(S1069)),CONCATENATE(LEFT(U1069,1),RIGHT(U1069,1))), F1069, G1069)</f>
        <v>MR70357051915</v>
      </c>
      <c r="F1069" s="93"/>
      <c r="G1069" s="93"/>
      <c r="H1069" s="91" t="s">
        <v>4592</v>
      </c>
      <c r="I1069" s="350">
        <v>43998</v>
      </c>
      <c r="J1069" s="87" t="s">
        <v>1265</v>
      </c>
      <c r="K1069" s="400">
        <v>266</v>
      </c>
      <c r="L1069" s="95">
        <f t="shared" si="173"/>
        <v>266</v>
      </c>
      <c r="M1069" s="402"/>
      <c r="N1069" s="83">
        <v>15</v>
      </c>
      <c r="O1069" s="85">
        <v>7</v>
      </c>
      <c r="P1069" s="105" t="str">
        <f t="shared" si="174"/>
        <v>5x100</v>
      </c>
      <c r="Q1069" s="83">
        <v>5</v>
      </c>
      <c r="R1069" s="83">
        <v>100</v>
      </c>
      <c r="S1069" s="83">
        <v>15</v>
      </c>
      <c r="T1069" s="86">
        <v>4.5999999999999996</v>
      </c>
      <c r="U1069" s="106" t="s">
        <v>85</v>
      </c>
      <c r="V1069" s="86">
        <v>56.1</v>
      </c>
      <c r="W1069" s="85">
        <v>19.399999999999999</v>
      </c>
      <c r="X1069" s="52">
        <v>2100</v>
      </c>
      <c r="Y1069" s="91" t="s">
        <v>2312</v>
      </c>
      <c r="Z1069" s="80" t="s">
        <v>3003</v>
      </c>
      <c r="AA1069" s="369" t="str">
        <f t="shared" si="175"/>
        <v>15x7, 5x100, 15 OS</v>
      </c>
      <c r="AB1069" s="83" t="s">
        <v>4279</v>
      </c>
      <c r="AC1069" s="92">
        <f>_xlfn.IFNA(VLOOKUP(AB1069,ACCESSORIES!F:K,6,FALSE),"N/A")</f>
        <v>22</v>
      </c>
      <c r="AD1069" s="89" t="s">
        <v>85</v>
      </c>
      <c r="AE1069" s="15" t="s">
        <v>85</v>
      </c>
      <c r="AF1069" s="15" t="s">
        <v>85</v>
      </c>
      <c r="AG1069" s="15" t="s">
        <v>85</v>
      </c>
      <c r="AH1069" s="9" t="str">
        <f>_xlfn.IFNA(VLOOKUP(AG1069,ACCESSORIES!F:K,6,FALSE),"N/A")</f>
        <v>N/A</v>
      </c>
      <c r="AI1069" s="105" t="s">
        <v>265</v>
      </c>
      <c r="AJ1069" s="83" t="s">
        <v>85</v>
      </c>
      <c r="AK1069" s="3" t="s">
        <v>85</v>
      </c>
      <c r="AL1069" s="83" t="s">
        <v>85</v>
      </c>
      <c r="AM1069" s="83">
        <v>16</v>
      </c>
      <c r="AN1069" s="83">
        <v>130</v>
      </c>
      <c r="AO1069" s="83">
        <v>21</v>
      </c>
      <c r="AP1069" s="83">
        <v>23</v>
      </c>
      <c r="AQ1069" s="83">
        <v>26</v>
      </c>
      <c r="AR1069" s="83">
        <v>25</v>
      </c>
      <c r="AS1069" s="83">
        <v>178</v>
      </c>
      <c r="AT1069" s="83">
        <v>171</v>
      </c>
      <c r="AU1069" s="86">
        <v>56.1</v>
      </c>
      <c r="AV1069" s="55">
        <v>28</v>
      </c>
      <c r="AW1069" s="55">
        <v>28</v>
      </c>
      <c r="AX1069" s="55">
        <v>31</v>
      </c>
      <c r="AY1069" s="3" t="s">
        <v>85</v>
      </c>
      <c r="AZ1069" s="104" t="str">
        <f>_xlfn.IFNA(VLOOKUP(AY1069,ACCESSORIES!F:K,6,FALSE),"N/A")</f>
        <v>N/A</v>
      </c>
      <c r="BA1069" s="3" t="s">
        <v>85</v>
      </c>
      <c r="BB1069" s="104" t="str">
        <f>_xlfn.IFNA(VLOOKUP(BA1069,ACCESSORIES!F:K,6,FALSE),"N/A")</f>
        <v>N/A</v>
      </c>
      <c r="BC1069" s="79">
        <v>23.4</v>
      </c>
      <c r="BD1069" s="57">
        <v>17.7</v>
      </c>
      <c r="BE1069" s="57">
        <v>17.7</v>
      </c>
      <c r="BF1069" s="57">
        <v>9.6</v>
      </c>
      <c r="BG1069" s="3">
        <v>48</v>
      </c>
      <c r="BH1069" s="122" t="s">
        <v>3551</v>
      </c>
      <c r="BI1069" s="51" t="s">
        <v>4217</v>
      </c>
      <c r="BJ1069" s="83" t="s">
        <v>5302</v>
      </c>
      <c r="BK1069" s="83" t="s">
        <v>4233</v>
      </c>
      <c r="BL1069" s="83" t="s">
        <v>5150</v>
      </c>
      <c r="BM1069" s="83" t="s">
        <v>2887</v>
      </c>
      <c r="BN1069" s="83" t="s">
        <v>4510</v>
      </c>
      <c r="BO1069" s="83" t="s">
        <v>5816</v>
      </c>
      <c r="BP1069" s="83" t="s">
        <v>5802</v>
      </c>
      <c r="BQ1069" s="83" t="s">
        <v>4480</v>
      </c>
      <c r="BR1069" s="83" t="s">
        <v>4235</v>
      </c>
      <c r="BS1069" s="83"/>
      <c r="BT1069" s="351" t="s">
        <v>4632</v>
      </c>
      <c r="BU1069" s="363" t="s">
        <v>4633</v>
      </c>
      <c r="BV1069" s="351" t="s">
        <v>4634</v>
      </c>
      <c r="BW1069" s="363" t="s">
        <v>4635</v>
      </c>
      <c r="BX1069" s="96" t="str">
        <f t="shared" ref="BX1069:BX1137" si="178">CONCATENATE(IF(J1069="Closeout","CLOSEOUT - ",""),D1069,", ",N1069,"x",O1069,", ",IF(U1069="N/A","",CONCATENATE(U1069,"/")),IF(S1069&gt;0,CONCATENATE("+",S1069),S1069),"mm Offset, ",P1069,", ",V1069,"mm Centerbore, ",PROPER(Y1069),IF(G1069="R",", Race Drilled",""),"",IF(BA1069="N/A","",CONCATENATE(", w/ ",BA1069)))</f>
        <v>MR703 Bead Grip, 15x7, +15mm Offset, 5x100, 56.1mm Centerbore, Method Bronze</v>
      </c>
      <c r="BY1069" s="83" t="s">
        <v>4044</v>
      </c>
      <c r="BZ1069" s="83" t="s">
        <v>4045</v>
      </c>
      <c r="CA1069" s="83" t="str">
        <f t="shared" si="177"/>
        <v>TRAIL (7XX)</v>
      </c>
    </row>
    <row r="1070" spans="1:79" s="39" customFormat="1" ht="15" customHeight="1">
      <c r="A1070" s="23">
        <f t="shared" si="176"/>
        <v>1068</v>
      </c>
      <c r="B1070" s="3" t="s">
        <v>84</v>
      </c>
      <c r="C1070" s="105" t="s">
        <v>1285</v>
      </c>
      <c r="D1070" s="83" t="s">
        <v>6175</v>
      </c>
      <c r="E1070" s="94" t="str">
        <f>CONCATENATE(LEFT(D1070,5),VLOOKUP(CONCATENATE(N1070,"x",O1070),'PART NUMBER GUIDE'!$B$9:$C$45,2,FALSE),VLOOKUP(CONCATENATE(P1070, V1070), 'PART NUMBER GUIDE'!$Q$6:$R$84, 2, FALSE),VLOOKUP(Y1070,'PART NUMBER GUIDE'!$J$8:$K$37,2, FALSE),IF(U1070="N/A",IF(ABS(S1070)&lt;10,"0"&amp;ABS(S1070),ABS(S1070)),CONCATENATE(LEFT(U1070,1),RIGHT(U1070,1))), F1070, G1070)</f>
        <v>MR70357051815</v>
      </c>
      <c r="F1070" s="93"/>
      <c r="G1070" s="93"/>
      <c r="H1070" s="91" t="s">
        <v>4965</v>
      </c>
      <c r="I1070" s="350">
        <v>44159</v>
      </c>
      <c r="J1070" s="87" t="s">
        <v>1265</v>
      </c>
      <c r="K1070" s="400">
        <v>266</v>
      </c>
      <c r="L1070" s="95">
        <f t="shared" si="173"/>
        <v>266</v>
      </c>
      <c r="M1070" s="402"/>
      <c r="N1070" s="83">
        <v>15</v>
      </c>
      <c r="O1070" s="85">
        <v>7</v>
      </c>
      <c r="P1070" s="105" t="str">
        <f t="shared" si="174"/>
        <v>5x100</v>
      </c>
      <c r="Q1070" s="83">
        <v>5</v>
      </c>
      <c r="R1070" s="83">
        <v>100</v>
      </c>
      <c r="S1070" s="83">
        <v>15</v>
      </c>
      <c r="T1070" s="86">
        <v>4.5999999999999996</v>
      </c>
      <c r="U1070" s="106" t="s">
        <v>85</v>
      </c>
      <c r="V1070" s="86">
        <v>56.1</v>
      </c>
      <c r="W1070" s="85">
        <v>19.399999999999999</v>
      </c>
      <c r="X1070" s="52">
        <v>2100</v>
      </c>
      <c r="Y1070" s="91" t="s">
        <v>2661</v>
      </c>
      <c r="Z1070" s="80" t="s">
        <v>3007</v>
      </c>
      <c r="AA1070" s="369" t="str">
        <f t="shared" si="175"/>
        <v>15x7, 5x100, 15 OS</v>
      </c>
      <c r="AB1070" s="83" t="s">
        <v>4279</v>
      </c>
      <c r="AC1070" s="92">
        <f>_xlfn.IFNA(VLOOKUP(AB1070,ACCESSORIES!F:K,6,FALSE),"N/A")</f>
        <v>22</v>
      </c>
      <c r="AD1070" s="89" t="s">
        <v>85</v>
      </c>
      <c r="AE1070" s="15" t="s">
        <v>85</v>
      </c>
      <c r="AF1070" s="15" t="s">
        <v>85</v>
      </c>
      <c r="AG1070" s="15" t="s">
        <v>85</v>
      </c>
      <c r="AH1070" s="9" t="str">
        <f>_xlfn.IFNA(VLOOKUP(AG1070,ACCESSORIES!F:K,6,FALSE),"N/A")</f>
        <v>N/A</v>
      </c>
      <c r="AI1070" s="105" t="s">
        <v>265</v>
      </c>
      <c r="AJ1070" s="83" t="s">
        <v>85</v>
      </c>
      <c r="AK1070" s="3" t="s">
        <v>85</v>
      </c>
      <c r="AL1070" s="83" t="s">
        <v>85</v>
      </c>
      <c r="AM1070" s="83">
        <v>16</v>
      </c>
      <c r="AN1070" s="83">
        <v>130</v>
      </c>
      <c r="AO1070" s="83">
        <v>21</v>
      </c>
      <c r="AP1070" s="83">
        <v>23</v>
      </c>
      <c r="AQ1070" s="83">
        <v>26</v>
      </c>
      <c r="AR1070" s="83">
        <v>25</v>
      </c>
      <c r="AS1070" s="83">
        <v>178</v>
      </c>
      <c r="AT1070" s="83">
        <v>171</v>
      </c>
      <c r="AU1070" s="86">
        <v>56.1</v>
      </c>
      <c r="AV1070" s="55">
        <v>28</v>
      </c>
      <c r="AW1070" s="55">
        <v>28</v>
      </c>
      <c r="AX1070" s="55">
        <v>31</v>
      </c>
      <c r="AY1070" s="3" t="s">
        <v>85</v>
      </c>
      <c r="AZ1070" s="104" t="str">
        <f>_xlfn.IFNA(VLOOKUP(AY1070,ACCESSORIES!F:K,6,FALSE),"N/A")</f>
        <v>N/A</v>
      </c>
      <c r="BA1070" s="3" t="s">
        <v>85</v>
      </c>
      <c r="BB1070" s="104" t="str">
        <f>_xlfn.IFNA(VLOOKUP(BA1070,ACCESSORIES!F:K,6,FALSE),"N/A")</f>
        <v>N/A</v>
      </c>
      <c r="BC1070" s="79">
        <v>23.4</v>
      </c>
      <c r="BD1070" s="57">
        <v>17.7</v>
      </c>
      <c r="BE1070" s="57">
        <v>17.7</v>
      </c>
      <c r="BF1070" s="57">
        <v>9.6</v>
      </c>
      <c r="BG1070" s="3">
        <v>48</v>
      </c>
      <c r="BH1070" s="122" t="s">
        <v>3551</v>
      </c>
      <c r="BI1070" s="51" t="s">
        <v>4217</v>
      </c>
      <c r="BJ1070" s="83" t="s">
        <v>5302</v>
      </c>
      <c r="BK1070" s="83" t="s">
        <v>4233</v>
      </c>
      <c r="BL1070" s="83" t="s">
        <v>5150</v>
      </c>
      <c r="BM1070" s="83" t="s">
        <v>2887</v>
      </c>
      <c r="BN1070" s="83" t="s">
        <v>4510</v>
      </c>
      <c r="BO1070" s="83" t="s">
        <v>5816</v>
      </c>
      <c r="BP1070" s="83" t="s">
        <v>5802</v>
      </c>
      <c r="BQ1070" s="83" t="s">
        <v>4480</v>
      </c>
      <c r="BR1070" s="83" t="s">
        <v>4235</v>
      </c>
      <c r="BS1070" s="83"/>
      <c r="BT1070" s="351" t="s">
        <v>6256</v>
      </c>
      <c r="BU1070" s="363" t="s">
        <v>6255</v>
      </c>
      <c r="BV1070" s="351" t="s">
        <v>6258</v>
      </c>
      <c r="BW1070" s="363" t="s">
        <v>6257</v>
      </c>
      <c r="BX1070" s="96" t="str">
        <f t="shared" si="178"/>
        <v>MR703 Bead Grip, 15x7, +15mm Offset, 5x100, 56.1mm Centerbore, Gloss Titanium</v>
      </c>
      <c r="BY1070" s="83" t="s">
        <v>4044</v>
      </c>
      <c r="BZ1070" s="83" t="s">
        <v>4045</v>
      </c>
      <c r="CA1070" s="83" t="str">
        <f t="shared" si="177"/>
        <v>TRAIL (7XX)</v>
      </c>
    </row>
    <row r="1071" spans="1:79" s="39" customFormat="1" ht="15" customHeight="1">
      <c r="A1071" s="23">
        <f t="shared" si="176"/>
        <v>1069</v>
      </c>
      <c r="B1071" s="3" t="s">
        <v>84</v>
      </c>
      <c r="C1071" s="105" t="s">
        <v>1285</v>
      </c>
      <c r="D1071" s="83" t="s">
        <v>6175</v>
      </c>
      <c r="E1071" s="94" t="str">
        <f>CONCATENATE(LEFT(D1071,5),VLOOKUP(CONCATENATE(N1071,"x",O1071),'PART NUMBER GUIDE'!$B$9:$C$45,2,FALSE),VLOOKUP(CONCATENATE(P1071, V1071), 'PART NUMBER GUIDE'!$Q$6:$R$84, 2, FALSE),VLOOKUP(Y1071,'PART NUMBER GUIDE'!$J$8:$K$37,2, FALSE),IF(U1071="N/A",IF(ABS(S1071)&lt;10,"0"&amp;ABS(S1071),ABS(S1071)),CONCATENATE(LEFT(U1071,1),RIGHT(U1071,1))), F1071, G1071)</f>
        <v>MR70366053568</v>
      </c>
      <c r="F1071" s="93"/>
      <c r="G1071" s="93"/>
      <c r="H1071" s="81" t="s">
        <v>5512</v>
      </c>
      <c r="I1071" s="356">
        <v>44351</v>
      </c>
      <c r="J1071" s="87" t="s">
        <v>1265</v>
      </c>
      <c r="K1071" s="400">
        <v>322</v>
      </c>
      <c r="L1071" s="95">
        <f t="shared" si="173"/>
        <v>322</v>
      </c>
      <c r="M1071" s="402"/>
      <c r="N1071" s="83">
        <v>16</v>
      </c>
      <c r="O1071" s="85">
        <v>6</v>
      </c>
      <c r="P1071" s="105" t="str">
        <f t="shared" si="174"/>
        <v>5x130</v>
      </c>
      <c r="Q1071" s="83">
        <v>5</v>
      </c>
      <c r="R1071" s="83">
        <v>130</v>
      </c>
      <c r="S1071" s="83">
        <v>68</v>
      </c>
      <c r="T1071" s="86">
        <v>6.17</v>
      </c>
      <c r="U1071" s="106" t="s">
        <v>85</v>
      </c>
      <c r="V1071" s="86">
        <v>78.099999999999994</v>
      </c>
      <c r="W1071" s="17">
        <v>24.43</v>
      </c>
      <c r="X1071" s="52">
        <v>3300</v>
      </c>
      <c r="Y1071" s="91" t="s">
        <v>2309</v>
      </c>
      <c r="Z1071" s="81" t="s">
        <v>3002</v>
      </c>
      <c r="AA1071" s="369" t="str">
        <f t="shared" si="175"/>
        <v>16x6, 5x130, 68 OS</v>
      </c>
      <c r="AB1071" s="83" t="s">
        <v>4280</v>
      </c>
      <c r="AC1071" s="92">
        <f>_xlfn.IFNA(VLOOKUP(AB1071,ACCESSORIES!F:K,6,FALSE),"N/A")</f>
        <v>22</v>
      </c>
      <c r="AD1071" s="89" t="s">
        <v>85</v>
      </c>
      <c r="AE1071" s="15" t="s">
        <v>85</v>
      </c>
      <c r="AF1071" s="15" t="s">
        <v>85</v>
      </c>
      <c r="AG1071" s="15" t="s">
        <v>85</v>
      </c>
      <c r="AH1071" s="9" t="str">
        <f>_xlfn.IFNA(VLOOKUP(AG1071,ACCESSORIES!F:K,6,FALSE),"N/A")</f>
        <v>N/A</v>
      </c>
      <c r="AI1071" s="105" t="s">
        <v>265</v>
      </c>
      <c r="AJ1071" s="83" t="s">
        <v>85</v>
      </c>
      <c r="AK1071" s="3" t="s">
        <v>85</v>
      </c>
      <c r="AL1071" s="3" t="s">
        <v>85</v>
      </c>
      <c r="AM1071" s="83">
        <v>19</v>
      </c>
      <c r="AN1071" s="83">
        <v>174</v>
      </c>
      <c r="AO1071" s="83">
        <v>3</v>
      </c>
      <c r="AP1071" s="83">
        <v>7</v>
      </c>
      <c r="AQ1071" s="83">
        <v>8</v>
      </c>
      <c r="AR1071" s="83">
        <v>3</v>
      </c>
      <c r="AS1071" s="83">
        <v>180</v>
      </c>
      <c r="AT1071" s="83">
        <v>158</v>
      </c>
      <c r="AU1071" s="86">
        <v>78.099999999999994</v>
      </c>
      <c r="AV1071" s="55">
        <v>42</v>
      </c>
      <c r="AW1071" s="55">
        <v>42</v>
      </c>
      <c r="AX1071" s="55">
        <v>0</v>
      </c>
      <c r="AY1071" s="3" t="s">
        <v>85</v>
      </c>
      <c r="AZ1071" s="104" t="str">
        <f>_xlfn.IFNA(VLOOKUP(AY1071,ACCESSORIES!F:K,6,FALSE),"N/A")</f>
        <v>N/A</v>
      </c>
      <c r="BA1071" s="3" t="s">
        <v>85</v>
      </c>
      <c r="BB1071" s="104" t="str">
        <f>_xlfn.IFNA(VLOOKUP(BA1071,ACCESSORIES!F:K,6,FALSE),"N/A")</f>
        <v>N/A</v>
      </c>
      <c r="BC1071" s="79">
        <v>28.51</v>
      </c>
      <c r="BD1071" s="57">
        <v>18.07</v>
      </c>
      <c r="BE1071" s="57">
        <v>18.07</v>
      </c>
      <c r="BF1071" s="57">
        <v>8.39</v>
      </c>
      <c r="BG1071" s="3">
        <v>48</v>
      </c>
      <c r="BH1071" s="122" t="s">
        <v>3551</v>
      </c>
      <c r="BI1071" s="51" t="s">
        <v>4217</v>
      </c>
      <c r="BJ1071" s="83" t="s">
        <v>5302</v>
      </c>
      <c r="BK1071" s="83" t="s">
        <v>4233</v>
      </c>
      <c r="BL1071" s="83" t="s">
        <v>5150</v>
      </c>
      <c r="BM1071" s="83" t="s">
        <v>2887</v>
      </c>
      <c r="BN1071" s="83" t="s">
        <v>4510</v>
      </c>
      <c r="BO1071" s="83" t="s">
        <v>5816</v>
      </c>
      <c r="BP1071" s="83" t="s">
        <v>5802</v>
      </c>
      <c r="BQ1071" s="83" t="s">
        <v>4480</v>
      </c>
      <c r="BR1071" s="83" t="s">
        <v>4235</v>
      </c>
      <c r="BS1071" s="83"/>
      <c r="BT1071" s="351" t="s">
        <v>6228</v>
      </c>
      <c r="BU1071" s="363" t="s">
        <v>6227</v>
      </c>
      <c r="BV1071" s="351" t="s">
        <v>6230</v>
      </c>
      <c r="BW1071" s="363" t="s">
        <v>6229</v>
      </c>
      <c r="BX1071" s="96" t="str">
        <f t="shared" si="178"/>
        <v>MR703 Bead Grip, 16x6, +68mm Offset, 5x130, 78.1mm Centerbore, Matte Black</v>
      </c>
      <c r="BY1071" s="83" t="s">
        <v>4044</v>
      </c>
      <c r="BZ1071" s="83" t="s">
        <v>4045</v>
      </c>
      <c r="CA1071" s="83" t="str">
        <f t="shared" si="177"/>
        <v>TRAIL (7XX)</v>
      </c>
    </row>
    <row r="1072" spans="1:79" s="39" customFormat="1" ht="15" customHeight="1">
      <c r="A1072" s="23">
        <f t="shared" si="176"/>
        <v>1070</v>
      </c>
      <c r="B1072" s="3" t="s">
        <v>84</v>
      </c>
      <c r="C1072" s="105" t="s">
        <v>1285</v>
      </c>
      <c r="D1072" s="83" t="s">
        <v>6175</v>
      </c>
      <c r="E1072" s="94" t="str">
        <f>CONCATENATE(LEFT(D1072,5),VLOOKUP(CONCATENATE(N1072,"x",O1072),'PART NUMBER GUIDE'!$B$9:$C$45,2,FALSE),VLOOKUP(CONCATENATE(P1072, V1072), 'PART NUMBER GUIDE'!$Q$6:$R$84, 2, FALSE),VLOOKUP(Y1072,'PART NUMBER GUIDE'!$J$8:$K$37,2, FALSE),IF(U1072="N/A",IF(ABS(S1072)&lt;10,"0"&amp;ABS(S1072),ABS(S1072)),CONCATENATE(LEFT(U1072,1),RIGHT(U1072,1))), F1072, G1072)</f>
        <v>MR70366053968</v>
      </c>
      <c r="F1072" s="93"/>
      <c r="G1072" s="93"/>
      <c r="H1072" s="81" t="s">
        <v>5513</v>
      </c>
      <c r="I1072" s="356">
        <v>44351</v>
      </c>
      <c r="J1072" s="87" t="s">
        <v>1265</v>
      </c>
      <c r="K1072" s="400">
        <v>322</v>
      </c>
      <c r="L1072" s="95">
        <f t="shared" si="173"/>
        <v>322</v>
      </c>
      <c r="M1072" s="402"/>
      <c r="N1072" s="83">
        <v>16</v>
      </c>
      <c r="O1072" s="85">
        <v>6</v>
      </c>
      <c r="P1072" s="105" t="str">
        <f t="shared" si="174"/>
        <v>5x130</v>
      </c>
      <c r="Q1072" s="83">
        <v>5</v>
      </c>
      <c r="R1072" s="83">
        <v>130</v>
      </c>
      <c r="S1072" s="83">
        <v>68</v>
      </c>
      <c r="T1072" s="86">
        <v>6.17</v>
      </c>
      <c r="U1072" s="106" t="s">
        <v>85</v>
      </c>
      <c r="V1072" s="86">
        <v>78.099999999999994</v>
      </c>
      <c r="W1072" s="17">
        <v>24.62</v>
      </c>
      <c r="X1072" s="52">
        <v>3300</v>
      </c>
      <c r="Y1072" s="91" t="s">
        <v>2312</v>
      </c>
      <c r="Z1072" s="80" t="s">
        <v>3003</v>
      </c>
      <c r="AA1072" s="369" t="str">
        <f t="shared" si="175"/>
        <v>16x6, 5x130, 68 OS</v>
      </c>
      <c r="AB1072" s="83" t="s">
        <v>4280</v>
      </c>
      <c r="AC1072" s="92">
        <f>_xlfn.IFNA(VLOOKUP(AB1072,ACCESSORIES!F:K,6,FALSE),"N/A")</f>
        <v>22</v>
      </c>
      <c r="AD1072" s="89" t="s">
        <v>85</v>
      </c>
      <c r="AE1072" s="15" t="s">
        <v>85</v>
      </c>
      <c r="AF1072" s="15" t="s">
        <v>85</v>
      </c>
      <c r="AG1072" s="15" t="s">
        <v>85</v>
      </c>
      <c r="AH1072" s="9" t="str">
        <f>_xlfn.IFNA(VLOOKUP(AG1072,ACCESSORIES!F:K,6,FALSE),"N/A")</f>
        <v>N/A</v>
      </c>
      <c r="AI1072" s="105" t="s">
        <v>265</v>
      </c>
      <c r="AJ1072" s="83" t="s">
        <v>85</v>
      </c>
      <c r="AK1072" s="3" t="s">
        <v>85</v>
      </c>
      <c r="AL1072" s="3" t="s">
        <v>85</v>
      </c>
      <c r="AM1072" s="83">
        <v>19</v>
      </c>
      <c r="AN1072" s="83">
        <v>174</v>
      </c>
      <c r="AO1072" s="83">
        <v>3</v>
      </c>
      <c r="AP1072" s="83">
        <v>7</v>
      </c>
      <c r="AQ1072" s="83">
        <v>8</v>
      </c>
      <c r="AR1072" s="83">
        <v>3</v>
      </c>
      <c r="AS1072" s="83">
        <v>180</v>
      </c>
      <c r="AT1072" s="83">
        <v>158</v>
      </c>
      <c r="AU1072" s="86">
        <v>78.099999999999994</v>
      </c>
      <c r="AV1072" s="55">
        <v>42</v>
      </c>
      <c r="AW1072" s="55">
        <v>42</v>
      </c>
      <c r="AX1072" s="55">
        <v>0</v>
      </c>
      <c r="AY1072" s="3" t="s">
        <v>85</v>
      </c>
      <c r="AZ1072" s="104" t="str">
        <f>_xlfn.IFNA(VLOOKUP(AY1072,ACCESSORIES!F:K,6,FALSE),"N/A")</f>
        <v>N/A</v>
      </c>
      <c r="BA1072" s="3" t="s">
        <v>85</v>
      </c>
      <c r="BB1072" s="104" t="str">
        <f>_xlfn.IFNA(VLOOKUP(BA1072,ACCESSORIES!F:K,6,FALSE),"N/A")</f>
        <v>N/A</v>
      </c>
      <c r="BC1072" s="79">
        <v>28.59</v>
      </c>
      <c r="BD1072" s="57">
        <v>18.07</v>
      </c>
      <c r="BE1072" s="57">
        <v>18.07</v>
      </c>
      <c r="BF1072" s="57">
        <v>8.39</v>
      </c>
      <c r="BG1072" s="3">
        <v>48</v>
      </c>
      <c r="BH1072" s="122" t="s">
        <v>3551</v>
      </c>
      <c r="BI1072" s="51" t="s">
        <v>4217</v>
      </c>
      <c r="BJ1072" s="83" t="s">
        <v>5302</v>
      </c>
      <c r="BK1072" s="83" t="s">
        <v>4233</v>
      </c>
      <c r="BL1072" s="83" t="s">
        <v>5150</v>
      </c>
      <c r="BM1072" s="83" t="s">
        <v>2887</v>
      </c>
      <c r="BN1072" s="83" t="s">
        <v>4510</v>
      </c>
      <c r="BO1072" s="83" t="s">
        <v>5816</v>
      </c>
      <c r="BP1072" s="83" t="s">
        <v>5802</v>
      </c>
      <c r="BQ1072" s="83" t="s">
        <v>4480</v>
      </c>
      <c r="BR1072" s="83" t="s">
        <v>4235</v>
      </c>
      <c r="BS1072" s="83"/>
      <c r="BT1072" s="351" t="s">
        <v>6224</v>
      </c>
      <c r="BU1072" s="363" t="s">
        <v>6223</v>
      </c>
      <c r="BV1072" s="351" t="s">
        <v>6226</v>
      </c>
      <c r="BW1072" s="363" t="s">
        <v>6225</v>
      </c>
      <c r="BX1072" s="96" t="str">
        <f t="shared" si="178"/>
        <v>MR703 Bead Grip, 16x6, +68mm Offset, 5x130, 78.1mm Centerbore, Method Bronze</v>
      </c>
      <c r="BY1072" s="83" t="s">
        <v>4044</v>
      </c>
      <c r="BZ1072" s="83" t="s">
        <v>4045</v>
      </c>
      <c r="CA1072" s="83" t="str">
        <f t="shared" si="177"/>
        <v>TRAIL (7XX)</v>
      </c>
    </row>
    <row r="1073" spans="1:79" s="39" customFormat="1" ht="15" customHeight="1">
      <c r="A1073" s="23">
        <f t="shared" si="176"/>
        <v>1071</v>
      </c>
      <c r="B1073" s="3" t="s">
        <v>84</v>
      </c>
      <c r="C1073" s="105" t="s">
        <v>1285</v>
      </c>
      <c r="D1073" s="83" t="s">
        <v>6175</v>
      </c>
      <c r="E1073" s="94" t="str">
        <f>CONCATENATE(LEFT(D1073,5),VLOOKUP(CONCATENATE(N1073,"x",O1073),'PART NUMBER GUIDE'!$B$9:$C$45,2,FALSE),VLOOKUP(CONCATENATE(P1073, V1073), 'PART NUMBER GUIDE'!$Q$6:$R$84, 2, FALSE),VLOOKUP(Y1073,'PART NUMBER GUIDE'!$J$8:$K$37,2, FALSE),IF(U1073="N/A",IF(ABS(S1073)&lt;10,"0"&amp;ABS(S1073),ABS(S1073)),CONCATENATE(LEFT(U1073,1),RIGHT(U1073,1))), F1073, G1073)</f>
        <v>MR70366053868</v>
      </c>
      <c r="F1073" s="93"/>
      <c r="G1073" s="93"/>
      <c r="H1073" s="81" t="s">
        <v>5514</v>
      </c>
      <c r="I1073" s="356">
        <v>44351</v>
      </c>
      <c r="J1073" s="87" t="s">
        <v>1265</v>
      </c>
      <c r="K1073" s="400">
        <v>322</v>
      </c>
      <c r="L1073" s="95">
        <f t="shared" si="173"/>
        <v>322</v>
      </c>
      <c r="M1073" s="402"/>
      <c r="N1073" s="83">
        <v>16</v>
      </c>
      <c r="O1073" s="85">
        <v>6</v>
      </c>
      <c r="P1073" s="105" t="str">
        <f t="shared" si="174"/>
        <v>5x130</v>
      </c>
      <c r="Q1073" s="83">
        <v>5</v>
      </c>
      <c r="R1073" s="83">
        <v>130</v>
      </c>
      <c r="S1073" s="83">
        <v>68</v>
      </c>
      <c r="T1073" s="86">
        <v>6.17</v>
      </c>
      <c r="U1073" s="106" t="s">
        <v>85</v>
      </c>
      <c r="V1073" s="86">
        <v>78.099999999999994</v>
      </c>
      <c r="W1073" s="17">
        <v>24.62</v>
      </c>
      <c r="X1073" s="52">
        <v>3300</v>
      </c>
      <c r="Y1073" s="91" t="s">
        <v>2661</v>
      </c>
      <c r="Z1073" s="80" t="s">
        <v>3007</v>
      </c>
      <c r="AA1073" s="369" t="str">
        <f t="shared" si="175"/>
        <v>16x6, 5x130, 68 OS</v>
      </c>
      <c r="AB1073" s="83" t="s">
        <v>4280</v>
      </c>
      <c r="AC1073" s="92">
        <f>_xlfn.IFNA(VLOOKUP(AB1073,ACCESSORIES!F:K,6,FALSE),"N/A")</f>
        <v>22</v>
      </c>
      <c r="AD1073" s="89" t="s">
        <v>85</v>
      </c>
      <c r="AE1073" s="15" t="s">
        <v>85</v>
      </c>
      <c r="AF1073" s="15" t="s">
        <v>85</v>
      </c>
      <c r="AG1073" s="15" t="s">
        <v>85</v>
      </c>
      <c r="AH1073" s="9" t="str">
        <f>_xlfn.IFNA(VLOOKUP(AG1073,ACCESSORIES!F:K,6,FALSE),"N/A")</f>
        <v>N/A</v>
      </c>
      <c r="AI1073" s="105" t="s">
        <v>265</v>
      </c>
      <c r="AJ1073" s="83" t="s">
        <v>85</v>
      </c>
      <c r="AK1073" s="3" t="s">
        <v>85</v>
      </c>
      <c r="AL1073" s="3" t="s">
        <v>85</v>
      </c>
      <c r="AM1073" s="83">
        <v>19</v>
      </c>
      <c r="AN1073" s="83">
        <v>174</v>
      </c>
      <c r="AO1073" s="83">
        <v>3</v>
      </c>
      <c r="AP1073" s="83">
        <v>7</v>
      </c>
      <c r="AQ1073" s="83">
        <v>8</v>
      </c>
      <c r="AR1073" s="83">
        <v>3</v>
      </c>
      <c r="AS1073" s="83">
        <v>180</v>
      </c>
      <c r="AT1073" s="83">
        <v>158</v>
      </c>
      <c r="AU1073" s="86">
        <v>78.099999999999994</v>
      </c>
      <c r="AV1073" s="55">
        <v>42</v>
      </c>
      <c r="AW1073" s="55">
        <v>42</v>
      </c>
      <c r="AX1073" s="55">
        <v>0</v>
      </c>
      <c r="AY1073" s="3" t="s">
        <v>85</v>
      </c>
      <c r="AZ1073" s="104" t="str">
        <f>_xlfn.IFNA(VLOOKUP(AY1073,ACCESSORIES!F:K,6,FALSE),"N/A")</f>
        <v>N/A</v>
      </c>
      <c r="BA1073" s="3" t="s">
        <v>85</v>
      </c>
      <c r="BB1073" s="104" t="str">
        <f>_xlfn.IFNA(VLOOKUP(BA1073,ACCESSORIES!F:K,6,FALSE),"N/A")</f>
        <v>N/A</v>
      </c>
      <c r="BC1073" s="79">
        <v>28.59</v>
      </c>
      <c r="BD1073" s="57">
        <v>18.07</v>
      </c>
      <c r="BE1073" s="57">
        <v>18.07</v>
      </c>
      <c r="BF1073" s="57">
        <v>8.39</v>
      </c>
      <c r="BG1073" s="3">
        <v>48</v>
      </c>
      <c r="BH1073" s="122" t="s">
        <v>3551</v>
      </c>
      <c r="BI1073" s="51" t="s">
        <v>4217</v>
      </c>
      <c r="BJ1073" s="83" t="s">
        <v>5302</v>
      </c>
      <c r="BK1073" s="83" t="s">
        <v>4233</v>
      </c>
      <c r="BL1073" s="83" t="s">
        <v>5150</v>
      </c>
      <c r="BM1073" s="83" t="s">
        <v>2887</v>
      </c>
      <c r="BN1073" s="83" t="s">
        <v>4510</v>
      </c>
      <c r="BO1073" s="83" t="s">
        <v>5816</v>
      </c>
      <c r="BP1073" s="83" t="s">
        <v>5802</v>
      </c>
      <c r="BQ1073" s="83" t="s">
        <v>4480</v>
      </c>
      <c r="BR1073" s="83" t="s">
        <v>4235</v>
      </c>
      <c r="BS1073" s="83"/>
      <c r="BT1073" s="351"/>
      <c r="BU1073" s="363"/>
      <c r="BV1073" s="351"/>
      <c r="BW1073" s="363"/>
      <c r="BX1073" s="96" t="str">
        <f t="shared" si="178"/>
        <v>MR703 Bead Grip, 16x6, +68mm Offset, 5x130, 78.1mm Centerbore, Gloss Titanium</v>
      </c>
      <c r="BY1073" s="83" t="s">
        <v>4044</v>
      </c>
      <c r="BZ1073" s="83" t="s">
        <v>4045</v>
      </c>
      <c r="CA1073" s="83" t="str">
        <f t="shared" si="177"/>
        <v>TRAIL (7XX)</v>
      </c>
    </row>
    <row r="1074" spans="1:79" s="39" customFormat="1" ht="15" customHeight="1">
      <c r="A1074" s="23">
        <f t="shared" si="176"/>
        <v>1072</v>
      </c>
      <c r="B1074" s="3" t="s">
        <v>84</v>
      </c>
      <c r="C1074" s="105" t="s">
        <v>1285</v>
      </c>
      <c r="D1074" s="83" t="s">
        <v>6175</v>
      </c>
      <c r="E1074" s="94" t="str">
        <f>CONCATENATE(LEFT(D1074,5),VLOOKUP(CONCATENATE(N1074,"x",O1074),'PART NUMBER GUIDE'!$B$9:$C$45,2,FALSE),VLOOKUP(CONCATENATE(P1074, V1074), 'PART NUMBER GUIDE'!$Q$6:$R$84, 2, FALSE),VLOOKUP(Y1074,'PART NUMBER GUIDE'!$J$8:$K$37,2, FALSE),IF(U1074="N/A",IF(ABS(S1074)&lt;10,"0"&amp;ABS(S1074),ABS(S1074)),CONCATENATE(LEFT(U1074,1),RIGHT(U1074,1))), F1074, G1074)</f>
        <v>MR70366568590</v>
      </c>
      <c r="F1074" s="93"/>
      <c r="G1074" s="93"/>
      <c r="H1074" s="91" t="s">
        <v>5153</v>
      </c>
      <c r="I1074" s="356">
        <v>44244</v>
      </c>
      <c r="J1074" s="87" t="s">
        <v>1265</v>
      </c>
      <c r="K1074" s="400">
        <v>322</v>
      </c>
      <c r="L1074" s="95">
        <f t="shared" si="173"/>
        <v>322</v>
      </c>
      <c r="M1074" s="402"/>
      <c r="N1074" s="83">
        <v>16</v>
      </c>
      <c r="O1074" s="85">
        <v>6.5</v>
      </c>
      <c r="P1074" s="105" t="str">
        <f t="shared" si="174"/>
        <v>6x180</v>
      </c>
      <c r="Q1074" s="83">
        <v>6</v>
      </c>
      <c r="R1074" s="83">
        <v>180</v>
      </c>
      <c r="S1074" s="83">
        <v>90</v>
      </c>
      <c r="T1074" s="86">
        <v>7.28</v>
      </c>
      <c r="U1074" s="106" t="s">
        <v>85</v>
      </c>
      <c r="V1074" s="86">
        <v>138.9</v>
      </c>
      <c r="W1074" s="85">
        <v>25.37</v>
      </c>
      <c r="X1074" s="52">
        <v>3300</v>
      </c>
      <c r="Y1074" s="91" t="s">
        <v>2309</v>
      </c>
      <c r="Z1074" s="81" t="s">
        <v>3002</v>
      </c>
      <c r="AA1074" s="369" t="str">
        <f t="shared" si="175"/>
        <v>16x6.5, 6x180, 90 OS</v>
      </c>
      <c r="AB1074" s="83" t="s">
        <v>4281</v>
      </c>
      <c r="AC1074" s="92">
        <f>_xlfn.IFNA(VLOOKUP(AB1074,ACCESSORIES!F:K,6,FALSE),"N/A")</f>
        <v>22</v>
      </c>
      <c r="AD1074" s="89" t="s">
        <v>85</v>
      </c>
      <c r="AE1074" s="15" t="s">
        <v>85</v>
      </c>
      <c r="AF1074" s="15" t="s">
        <v>85</v>
      </c>
      <c r="AG1074" s="15" t="s">
        <v>85</v>
      </c>
      <c r="AH1074" s="9" t="str">
        <f>_xlfn.IFNA(VLOOKUP(AG1074,ACCESSORIES!F:K,6,FALSE),"N/A")</f>
        <v>N/A</v>
      </c>
      <c r="AI1074" s="105" t="s">
        <v>265</v>
      </c>
      <c r="AJ1074" s="83" t="s">
        <v>85</v>
      </c>
      <c r="AK1074" s="3" t="s">
        <v>85</v>
      </c>
      <c r="AL1074" s="3" t="s">
        <v>85</v>
      </c>
      <c r="AM1074" s="83">
        <v>15.5</v>
      </c>
      <c r="AN1074" s="83">
        <v>230</v>
      </c>
      <c r="AO1074" s="83">
        <v>3</v>
      </c>
      <c r="AP1074" s="83">
        <v>3</v>
      </c>
      <c r="AQ1074" s="83">
        <v>3</v>
      </c>
      <c r="AR1074" s="83">
        <v>3</v>
      </c>
      <c r="AS1074" s="83">
        <v>175</v>
      </c>
      <c r="AT1074" s="83">
        <v>117</v>
      </c>
      <c r="AU1074" s="86">
        <v>138.9</v>
      </c>
      <c r="AV1074" s="55">
        <v>32</v>
      </c>
      <c r="AW1074" s="55">
        <v>32</v>
      </c>
      <c r="AX1074" s="55">
        <v>0</v>
      </c>
      <c r="AY1074" s="3" t="s">
        <v>85</v>
      </c>
      <c r="AZ1074" s="104" t="str">
        <f>_xlfn.IFNA(VLOOKUP(AY1074,ACCESSORIES!F:K,6,FALSE),"N/A")</f>
        <v>N/A</v>
      </c>
      <c r="BA1074" s="3" t="s">
        <v>85</v>
      </c>
      <c r="BB1074" s="104" t="str">
        <f>_xlfn.IFNA(VLOOKUP(BA1074,ACCESSORIES!F:K,6,FALSE),"N/A")</f>
        <v>N/A</v>
      </c>
      <c r="BC1074" s="79">
        <v>30.23</v>
      </c>
      <c r="BD1074" s="57">
        <v>18.07</v>
      </c>
      <c r="BE1074" s="57">
        <v>18.07</v>
      </c>
      <c r="BF1074" s="57">
        <v>8.86</v>
      </c>
      <c r="BG1074" s="3">
        <v>48</v>
      </c>
      <c r="BH1074" s="122" t="s">
        <v>3551</v>
      </c>
      <c r="BI1074" s="51" t="s">
        <v>4217</v>
      </c>
      <c r="BJ1074" s="83" t="s">
        <v>5302</v>
      </c>
      <c r="BK1074" s="83" t="s">
        <v>4233</v>
      </c>
      <c r="BL1074" s="83" t="s">
        <v>5150</v>
      </c>
      <c r="BM1074" s="83" t="s">
        <v>2887</v>
      </c>
      <c r="BN1074" s="83" t="s">
        <v>4510</v>
      </c>
      <c r="BO1074" s="83" t="s">
        <v>5816</v>
      </c>
      <c r="BP1074" s="83" t="s">
        <v>5802</v>
      </c>
      <c r="BQ1074" s="83" t="s">
        <v>4480</v>
      </c>
      <c r="BR1074" s="83" t="s">
        <v>4235</v>
      </c>
      <c r="BS1074" s="83"/>
      <c r="BT1074" s="351" t="s">
        <v>6216</v>
      </c>
      <c r="BU1074" s="363" t="s">
        <v>6215</v>
      </c>
      <c r="BV1074" s="351" t="s">
        <v>6218</v>
      </c>
      <c r="BW1074" s="363" t="s">
        <v>6217</v>
      </c>
      <c r="BX1074" s="96" t="str">
        <f t="shared" si="178"/>
        <v>MR703 Bead Grip, 16x6.5, +90mm Offset, 6x180, 138.9mm Centerbore, Matte Black</v>
      </c>
      <c r="BY1074" s="83" t="s">
        <v>4044</v>
      </c>
      <c r="BZ1074" s="83" t="s">
        <v>4045</v>
      </c>
      <c r="CA1074" s="83" t="str">
        <f t="shared" si="177"/>
        <v>TRAIL (7XX)</v>
      </c>
    </row>
    <row r="1075" spans="1:79" s="39" customFormat="1" ht="15" customHeight="1">
      <c r="A1075" s="23">
        <f t="shared" si="176"/>
        <v>1073</v>
      </c>
      <c r="B1075" s="3" t="s">
        <v>84</v>
      </c>
      <c r="C1075" s="105" t="s">
        <v>1285</v>
      </c>
      <c r="D1075" s="83" t="s">
        <v>6175</v>
      </c>
      <c r="E1075" s="94" t="str">
        <f>CONCATENATE(LEFT(D1075,5),VLOOKUP(CONCATENATE(N1075,"x",O1075),'PART NUMBER GUIDE'!$B$9:$C$45,2,FALSE),VLOOKUP(CONCATENATE(P1075, V1075), 'PART NUMBER GUIDE'!$Q$6:$R$84, 2, FALSE),VLOOKUP(Y1075,'PART NUMBER GUIDE'!$J$8:$K$37,2, FALSE),IF(U1075="N/A",IF(ABS(S1075)&lt;10,"0"&amp;ABS(S1075),ABS(S1075)),CONCATENATE(LEFT(U1075,1),RIGHT(U1075,1))), F1075, G1075)</f>
        <v>MR70366568990</v>
      </c>
      <c r="F1075" s="93"/>
      <c r="G1075" s="93"/>
      <c r="H1075" s="91" t="s">
        <v>5154</v>
      </c>
      <c r="I1075" s="356">
        <v>44244</v>
      </c>
      <c r="J1075" s="87" t="s">
        <v>1265</v>
      </c>
      <c r="K1075" s="400">
        <v>322</v>
      </c>
      <c r="L1075" s="95">
        <f t="shared" si="173"/>
        <v>322</v>
      </c>
      <c r="M1075" s="402"/>
      <c r="N1075" s="83">
        <v>16</v>
      </c>
      <c r="O1075" s="85">
        <v>6.5</v>
      </c>
      <c r="P1075" s="105" t="str">
        <f t="shared" si="174"/>
        <v>6x180</v>
      </c>
      <c r="Q1075" s="83">
        <v>6</v>
      </c>
      <c r="R1075" s="83">
        <v>180</v>
      </c>
      <c r="S1075" s="83">
        <v>90</v>
      </c>
      <c r="T1075" s="86">
        <v>7.28</v>
      </c>
      <c r="U1075" s="106" t="s">
        <v>85</v>
      </c>
      <c r="V1075" s="86">
        <v>138.9</v>
      </c>
      <c r="W1075" s="85">
        <v>25.41</v>
      </c>
      <c r="X1075" s="52">
        <v>3300</v>
      </c>
      <c r="Y1075" s="91" t="s">
        <v>2312</v>
      </c>
      <c r="Z1075" s="80" t="s">
        <v>3003</v>
      </c>
      <c r="AA1075" s="369" t="str">
        <f t="shared" si="175"/>
        <v>16x6.5, 6x180, 90 OS</v>
      </c>
      <c r="AB1075" s="83" t="s">
        <v>4281</v>
      </c>
      <c r="AC1075" s="92">
        <f>_xlfn.IFNA(VLOOKUP(AB1075,ACCESSORIES!F:K,6,FALSE),"N/A")</f>
        <v>22</v>
      </c>
      <c r="AD1075" s="89" t="s">
        <v>85</v>
      </c>
      <c r="AE1075" s="15" t="s">
        <v>85</v>
      </c>
      <c r="AF1075" s="15" t="s">
        <v>85</v>
      </c>
      <c r="AG1075" s="15" t="s">
        <v>85</v>
      </c>
      <c r="AH1075" s="9" t="str">
        <f>_xlfn.IFNA(VLOOKUP(AG1075,ACCESSORIES!F:K,6,FALSE),"N/A")</f>
        <v>N/A</v>
      </c>
      <c r="AI1075" s="105" t="s">
        <v>265</v>
      </c>
      <c r="AJ1075" s="83" t="s">
        <v>85</v>
      </c>
      <c r="AK1075" s="3" t="s">
        <v>85</v>
      </c>
      <c r="AL1075" s="3" t="s">
        <v>85</v>
      </c>
      <c r="AM1075" s="83">
        <v>15.5</v>
      </c>
      <c r="AN1075" s="83">
        <v>230</v>
      </c>
      <c r="AO1075" s="83">
        <v>3</v>
      </c>
      <c r="AP1075" s="83">
        <v>3</v>
      </c>
      <c r="AQ1075" s="83">
        <v>3</v>
      </c>
      <c r="AR1075" s="83">
        <v>3</v>
      </c>
      <c r="AS1075" s="83">
        <v>175</v>
      </c>
      <c r="AT1075" s="83">
        <v>117</v>
      </c>
      <c r="AU1075" s="86">
        <v>138.9</v>
      </c>
      <c r="AV1075" s="55">
        <v>32</v>
      </c>
      <c r="AW1075" s="55">
        <v>32</v>
      </c>
      <c r="AX1075" s="55">
        <v>0</v>
      </c>
      <c r="AY1075" s="3" t="s">
        <v>85</v>
      </c>
      <c r="AZ1075" s="104" t="str">
        <f>_xlfn.IFNA(VLOOKUP(AY1075,ACCESSORIES!F:K,6,FALSE),"N/A")</f>
        <v>N/A</v>
      </c>
      <c r="BA1075" s="3" t="s">
        <v>85</v>
      </c>
      <c r="BB1075" s="104" t="str">
        <f>_xlfn.IFNA(VLOOKUP(BA1075,ACCESSORIES!F:K,6,FALSE),"N/A")</f>
        <v>N/A</v>
      </c>
      <c r="BC1075" s="79">
        <v>30.31</v>
      </c>
      <c r="BD1075" s="57">
        <v>18.07</v>
      </c>
      <c r="BE1075" s="57">
        <v>18.07</v>
      </c>
      <c r="BF1075" s="57">
        <v>8.86</v>
      </c>
      <c r="BG1075" s="3">
        <v>48</v>
      </c>
      <c r="BH1075" s="122" t="s">
        <v>3551</v>
      </c>
      <c r="BI1075" s="51" t="s">
        <v>4217</v>
      </c>
      <c r="BJ1075" s="83" t="s">
        <v>5302</v>
      </c>
      <c r="BK1075" s="83" t="s">
        <v>4233</v>
      </c>
      <c r="BL1075" s="83" t="s">
        <v>5150</v>
      </c>
      <c r="BM1075" s="83" t="s">
        <v>2887</v>
      </c>
      <c r="BN1075" s="83" t="s">
        <v>4510</v>
      </c>
      <c r="BO1075" s="83" t="s">
        <v>5816</v>
      </c>
      <c r="BP1075" s="83" t="s">
        <v>5802</v>
      </c>
      <c r="BQ1075" s="83" t="s">
        <v>4480</v>
      </c>
      <c r="BR1075" s="83" t="s">
        <v>4235</v>
      </c>
      <c r="BS1075" s="83"/>
      <c r="BT1075" s="351" t="s">
        <v>6212</v>
      </c>
      <c r="BU1075" s="363" t="s">
        <v>6211</v>
      </c>
      <c r="BV1075" s="351" t="s">
        <v>6214</v>
      </c>
      <c r="BW1075" s="363" t="s">
        <v>6213</v>
      </c>
      <c r="BX1075" s="96" t="str">
        <f t="shared" si="178"/>
        <v>MR703 Bead Grip, 16x6.5, +90mm Offset, 6x180, 138.9mm Centerbore, Method Bronze</v>
      </c>
      <c r="BY1075" s="83" t="s">
        <v>4044</v>
      </c>
      <c r="BZ1075" s="83" t="s">
        <v>4045</v>
      </c>
      <c r="CA1075" s="83" t="str">
        <f t="shared" si="177"/>
        <v>TRAIL (7XX)</v>
      </c>
    </row>
    <row r="1076" spans="1:79" s="39" customFormat="1" ht="15" customHeight="1">
      <c r="A1076" s="23">
        <f t="shared" si="176"/>
        <v>1074</v>
      </c>
      <c r="B1076" s="3" t="s">
        <v>84</v>
      </c>
      <c r="C1076" s="105" t="s">
        <v>1285</v>
      </c>
      <c r="D1076" s="83" t="s">
        <v>6175</v>
      </c>
      <c r="E1076" s="94" t="str">
        <f>CONCATENATE(LEFT(D1076,5),VLOOKUP(CONCATENATE(N1076,"x",O1076),'PART NUMBER GUIDE'!$B$9:$C$45,2,FALSE),VLOOKUP(CONCATENATE(P1076, V1076), 'PART NUMBER GUIDE'!$Q$6:$R$84, 2, FALSE),VLOOKUP(Y1076,'PART NUMBER GUIDE'!$J$8:$K$37,2, FALSE),IF(U1076="N/A",IF(ABS(S1076)&lt;10,"0"&amp;ABS(S1076),ABS(S1076)),CONCATENATE(LEFT(U1076,1),RIGHT(U1076,1))), F1076, G1076)</f>
        <v>MR70366568890</v>
      </c>
      <c r="F1076" s="93"/>
      <c r="G1076" s="93"/>
      <c r="H1076" s="91" t="s">
        <v>5155</v>
      </c>
      <c r="I1076" s="356">
        <v>44244</v>
      </c>
      <c r="J1076" s="87" t="s">
        <v>1265</v>
      </c>
      <c r="K1076" s="400">
        <v>322</v>
      </c>
      <c r="L1076" s="95">
        <f t="shared" ref="L1076:L1134" si="179">IF(J1076="Coming Soon",K1076,IF(J1076="Active",K1076,""))</f>
        <v>322</v>
      </c>
      <c r="M1076" s="402"/>
      <c r="N1076" s="83">
        <v>16</v>
      </c>
      <c r="O1076" s="85">
        <v>6.5</v>
      </c>
      <c r="P1076" s="105" t="str">
        <f t="shared" si="174"/>
        <v>6x180</v>
      </c>
      <c r="Q1076" s="83">
        <v>6</v>
      </c>
      <c r="R1076" s="83">
        <v>180</v>
      </c>
      <c r="S1076" s="83">
        <v>90</v>
      </c>
      <c r="T1076" s="86">
        <v>7.28</v>
      </c>
      <c r="U1076" s="106" t="s">
        <v>85</v>
      </c>
      <c r="V1076" s="86">
        <v>138.9</v>
      </c>
      <c r="W1076" s="85">
        <v>25.47</v>
      </c>
      <c r="X1076" s="52">
        <v>3300</v>
      </c>
      <c r="Y1076" s="91" t="s">
        <v>2661</v>
      </c>
      <c r="Z1076" s="80" t="s">
        <v>3007</v>
      </c>
      <c r="AA1076" s="369" t="str">
        <f t="shared" si="175"/>
        <v>16x6.5, 6x180, 90 OS</v>
      </c>
      <c r="AB1076" s="83" t="s">
        <v>4281</v>
      </c>
      <c r="AC1076" s="92">
        <f>_xlfn.IFNA(VLOOKUP(AB1076,ACCESSORIES!F:K,6,FALSE),"N/A")</f>
        <v>22</v>
      </c>
      <c r="AD1076" s="89" t="s">
        <v>85</v>
      </c>
      <c r="AE1076" s="15" t="s">
        <v>85</v>
      </c>
      <c r="AF1076" s="15" t="s">
        <v>85</v>
      </c>
      <c r="AG1076" s="15" t="s">
        <v>85</v>
      </c>
      <c r="AH1076" s="9" t="str">
        <f>_xlfn.IFNA(VLOOKUP(AG1076,ACCESSORIES!F:K,6,FALSE),"N/A")</f>
        <v>N/A</v>
      </c>
      <c r="AI1076" s="105" t="s">
        <v>265</v>
      </c>
      <c r="AJ1076" s="83" t="s">
        <v>85</v>
      </c>
      <c r="AK1076" s="3" t="s">
        <v>85</v>
      </c>
      <c r="AL1076" s="3" t="s">
        <v>85</v>
      </c>
      <c r="AM1076" s="83">
        <v>15.5</v>
      </c>
      <c r="AN1076" s="83">
        <v>230</v>
      </c>
      <c r="AO1076" s="83">
        <v>3</v>
      </c>
      <c r="AP1076" s="83">
        <v>3</v>
      </c>
      <c r="AQ1076" s="83">
        <v>3</v>
      </c>
      <c r="AR1076" s="83">
        <v>3</v>
      </c>
      <c r="AS1076" s="83">
        <v>175</v>
      </c>
      <c r="AT1076" s="83">
        <v>117</v>
      </c>
      <c r="AU1076" s="86">
        <v>138.9</v>
      </c>
      <c r="AV1076" s="55">
        <v>32</v>
      </c>
      <c r="AW1076" s="55">
        <v>32</v>
      </c>
      <c r="AX1076" s="55">
        <v>0</v>
      </c>
      <c r="AY1076" s="3" t="s">
        <v>85</v>
      </c>
      <c r="AZ1076" s="104" t="str">
        <f>_xlfn.IFNA(VLOOKUP(AY1076,ACCESSORIES!F:K,6,FALSE),"N/A")</f>
        <v>N/A</v>
      </c>
      <c r="BA1076" s="3" t="s">
        <v>85</v>
      </c>
      <c r="BB1076" s="104" t="str">
        <f>_xlfn.IFNA(VLOOKUP(BA1076,ACCESSORIES!F:K,6,FALSE),"N/A")</f>
        <v>N/A</v>
      </c>
      <c r="BC1076" s="79">
        <v>30.31</v>
      </c>
      <c r="BD1076" s="57">
        <v>18.07</v>
      </c>
      <c r="BE1076" s="57">
        <v>18.07</v>
      </c>
      <c r="BF1076" s="57">
        <v>8.86</v>
      </c>
      <c r="BG1076" s="3">
        <v>48</v>
      </c>
      <c r="BH1076" s="122" t="s">
        <v>3551</v>
      </c>
      <c r="BI1076" s="51" t="s">
        <v>4217</v>
      </c>
      <c r="BJ1076" s="83" t="s">
        <v>5302</v>
      </c>
      <c r="BK1076" s="83" t="s">
        <v>4233</v>
      </c>
      <c r="BL1076" s="83" t="s">
        <v>5150</v>
      </c>
      <c r="BM1076" s="83" t="s">
        <v>2887</v>
      </c>
      <c r="BN1076" s="83" t="s">
        <v>4510</v>
      </c>
      <c r="BO1076" s="83" t="s">
        <v>5816</v>
      </c>
      <c r="BP1076" s="83" t="s">
        <v>5802</v>
      </c>
      <c r="BQ1076" s="83" t="s">
        <v>4480</v>
      </c>
      <c r="BR1076" s="83" t="s">
        <v>4235</v>
      </c>
      <c r="BS1076" s="83"/>
      <c r="BT1076" s="351" t="s">
        <v>6220</v>
      </c>
      <c r="BU1076" s="363" t="s">
        <v>6219</v>
      </c>
      <c r="BV1076" s="351" t="s">
        <v>6222</v>
      </c>
      <c r="BW1076" s="363" t="s">
        <v>6221</v>
      </c>
      <c r="BX1076" s="96" t="str">
        <f t="shared" si="178"/>
        <v>MR703 Bead Grip, 16x6.5, +90mm Offset, 6x180, 138.9mm Centerbore, Gloss Titanium</v>
      </c>
      <c r="BY1076" s="83" t="s">
        <v>4044</v>
      </c>
      <c r="BZ1076" s="83" t="s">
        <v>4045</v>
      </c>
      <c r="CA1076" s="83" t="str">
        <f t="shared" si="177"/>
        <v>TRAIL (7XX)</v>
      </c>
    </row>
    <row r="1077" spans="1:79" s="39" customFormat="1" ht="15" customHeight="1">
      <c r="A1077" s="23">
        <f t="shared" si="176"/>
        <v>1075</v>
      </c>
      <c r="B1077" s="3" t="s">
        <v>84</v>
      </c>
      <c r="C1077" s="105" t="s">
        <v>1285</v>
      </c>
      <c r="D1077" s="83" t="s">
        <v>6175</v>
      </c>
      <c r="E1077" s="94" t="str">
        <f>CONCATENATE(LEFT(D1077,5),VLOOKUP(CONCATENATE(N1077,"x",O1077),'PART NUMBER GUIDE'!$B$9:$C$45,2,FALSE),VLOOKUP(CONCATENATE(P1077, V1077), 'PART NUMBER GUIDE'!$Q$6:$R$84, 2, FALSE),VLOOKUP(Y1077,'PART NUMBER GUIDE'!$J$8:$K$37,2, FALSE),IF(U1077="N/A",IF(ABS(S1077)&lt;10,"0"&amp;ABS(S1077),ABS(S1077)),CONCATENATE(LEFT(U1077,1),RIGHT(U1077,1))), F1077, G1077)</f>
        <v>MR70368062500</v>
      </c>
      <c r="F1077" s="93"/>
      <c r="G1077" s="93"/>
      <c r="H1077" s="91" t="s">
        <v>4321</v>
      </c>
      <c r="I1077" s="350">
        <v>43886</v>
      </c>
      <c r="J1077" s="43" t="s">
        <v>4038</v>
      </c>
      <c r="K1077" s="400">
        <v>333.5</v>
      </c>
      <c r="L1077" s="95" t="str">
        <f t="shared" si="179"/>
        <v/>
      </c>
      <c r="M1077" s="402"/>
      <c r="N1077" s="83">
        <v>16</v>
      </c>
      <c r="O1077" s="8">
        <v>8</v>
      </c>
      <c r="P1077" s="105" t="str">
        <f t="shared" si="174"/>
        <v>6x120</v>
      </c>
      <c r="Q1077" s="83">
        <v>6</v>
      </c>
      <c r="R1077" s="83">
        <v>120</v>
      </c>
      <c r="S1077" s="83">
        <v>0</v>
      </c>
      <c r="T1077" s="77">
        <v>4.5</v>
      </c>
      <c r="U1077" s="106" t="s">
        <v>85</v>
      </c>
      <c r="V1077" s="86">
        <v>67</v>
      </c>
      <c r="W1077" s="85">
        <v>25.2</v>
      </c>
      <c r="X1077" s="52">
        <v>2650</v>
      </c>
      <c r="Y1077" s="91" t="s">
        <v>2309</v>
      </c>
      <c r="Z1077" s="81" t="s">
        <v>3002</v>
      </c>
      <c r="AA1077" s="369" t="str">
        <f t="shared" si="175"/>
        <v>16x8, 6x120, 0 OS</v>
      </c>
      <c r="AB1077" s="83" t="s">
        <v>4280</v>
      </c>
      <c r="AC1077" s="92">
        <f>_xlfn.IFNA(VLOOKUP(AB1077,ACCESSORIES!F:K,6,FALSE),"N/A")</f>
        <v>22</v>
      </c>
      <c r="AD1077" s="89" t="s">
        <v>85</v>
      </c>
      <c r="AE1077" s="15" t="s">
        <v>85</v>
      </c>
      <c r="AF1077" s="15" t="s">
        <v>85</v>
      </c>
      <c r="AG1077" s="15" t="s">
        <v>85</v>
      </c>
      <c r="AH1077" s="9" t="str">
        <f>_xlfn.IFNA(VLOOKUP(AG1077,ACCESSORIES!F:K,6,FALSE),"N/A")</f>
        <v>N/A</v>
      </c>
      <c r="AI1077" s="105" t="s">
        <v>265</v>
      </c>
      <c r="AJ1077" s="83" t="s">
        <v>85</v>
      </c>
      <c r="AK1077" s="3" t="s">
        <v>85</v>
      </c>
      <c r="AL1077" s="83" t="s">
        <v>85</v>
      </c>
      <c r="AM1077" s="83">
        <v>16.100000000000001</v>
      </c>
      <c r="AN1077" s="83">
        <v>150</v>
      </c>
      <c r="AO1077" s="83">
        <v>14</v>
      </c>
      <c r="AP1077" s="83">
        <v>24</v>
      </c>
      <c r="AQ1077" s="83">
        <v>34</v>
      </c>
      <c r="AR1077" s="83">
        <v>47</v>
      </c>
      <c r="AS1077" s="83">
        <v>193</v>
      </c>
      <c r="AT1077" s="83">
        <v>187</v>
      </c>
      <c r="AU1077" s="86">
        <v>67</v>
      </c>
      <c r="AV1077" s="55">
        <v>40</v>
      </c>
      <c r="AW1077" s="55">
        <v>40</v>
      </c>
      <c r="AX1077" s="55">
        <v>31</v>
      </c>
      <c r="AY1077" s="3" t="s">
        <v>85</v>
      </c>
      <c r="AZ1077" s="104" t="str">
        <f>_xlfn.IFNA(VLOOKUP(AY1077,ACCESSORIES!F:K,6,FALSE),"N/A")</f>
        <v>N/A</v>
      </c>
      <c r="BA1077" s="3" t="s">
        <v>85</v>
      </c>
      <c r="BB1077" s="104" t="str">
        <f>_xlfn.IFNA(VLOOKUP(BA1077,ACCESSORIES!F:K,6,FALSE),"N/A")</f>
        <v>N/A</v>
      </c>
      <c r="BC1077" s="79">
        <v>29.2</v>
      </c>
      <c r="BD1077" s="57">
        <v>18.7</v>
      </c>
      <c r="BE1077" s="57">
        <v>18.7</v>
      </c>
      <c r="BF1077" s="57">
        <v>10.6</v>
      </c>
      <c r="BG1077" s="15">
        <v>36</v>
      </c>
      <c r="BH1077" s="122" t="s">
        <v>3551</v>
      </c>
      <c r="BI1077" s="51" t="s">
        <v>4217</v>
      </c>
      <c r="BJ1077" s="83" t="s">
        <v>5302</v>
      </c>
      <c r="BK1077" s="83" t="s">
        <v>4233</v>
      </c>
      <c r="BL1077" s="83" t="s">
        <v>5150</v>
      </c>
      <c r="BM1077" s="83" t="s">
        <v>2887</v>
      </c>
      <c r="BN1077" s="83" t="s">
        <v>4510</v>
      </c>
      <c r="BO1077" s="83" t="s">
        <v>5816</v>
      </c>
      <c r="BP1077" s="83" t="s">
        <v>5802</v>
      </c>
      <c r="BQ1077" s="83" t="s">
        <v>4480</v>
      </c>
      <c r="BR1077" s="83" t="s">
        <v>4235</v>
      </c>
      <c r="BS1077" s="83"/>
      <c r="BT1077" s="351" t="s">
        <v>4621</v>
      </c>
      <c r="BU1077" s="363" t="s">
        <v>4620</v>
      </c>
      <c r="BV1077" s="351" t="s">
        <v>4623</v>
      </c>
      <c r="BW1077" s="363" t="s">
        <v>4622</v>
      </c>
      <c r="BX1077" s="96" t="str">
        <f t="shared" si="178"/>
        <v>CLOSEOUT - MR703 Bead Grip, 16x8, 0mm Offset, 6x120, 67mm Centerbore, Matte Black</v>
      </c>
      <c r="BY1077" s="83" t="s">
        <v>4044</v>
      </c>
      <c r="BZ1077" s="83" t="s">
        <v>4045</v>
      </c>
      <c r="CA1077" s="83" t="str">
        <f t="shared" si="177"/>
        <v>TRAIL (7XX)</v>
      </c>
    </row>
    <row r="1078" spans="1:79" s="39" customFormat="1" ht="15" customHeight="1">
      <c r="A1078" s="23">
        <f t="shared" si="176"/>
        <v>1076</v>
      </c>
      <c r="B1078" s="3" t="s">
        <v>84</v>
      </c>
      <c r="C1078" s="105" t="s">
        <v>1285</v>
      </c>
      <c r="D1078" s="83" t="s">
        <v>6175</v>
      </c>
      <c r="E1078" s="94" t="str">
        <f>CONCATENATE(LEFT(D1078,5),VLOOKUP(CONCATENATE(N1078,"x",O1078),'PART NUMBER GUIDE'!$B$9:$C$45,2,FALSE),VLOOKUP(CONCATENATE(P1078, V1078), 'PART NUMBER GUIDE'!$Q$6:$R$84, 2, FALSE),VLOOKUP(Y1078,'PART NUMBER GUIDE'!$J$8:$K$37,2, FALSE),IF(U1078="N/A",IF(ABS(S1078)&lt;10,"0"&amp;ABS(S1078),ABS(S1078)),CONCATENATE(LEFT(U1078,1),RIGHT(U1078,1))), F1078, G1078)</f>
        <v>MR70368062900</v>
      </c>
      <c r="F1078" s="93"/>
      <c r="G1078" s="93"/>
      <c r="H1078" s="91" t="s">
        <v>4322</v>
      </c>
      <c r="I1078" s="350">
        <v>43886</v>
      </c>
      <c r="J1078" s="43" t="s">
        <v>4038</v>
      </c>
      <c r="K1078" s="400">
        <v>333.5</v>
      </c>
      <c r="L1078" s="95" t="str">
        <f t="shared" si="179"/>
        <v/>
      </c>
      <c r="M1078" s="402"/>
      <c r="N1078" s="83">
        <v>16</v>
      </c>
      <c r="O1078" s="8">
        <v>8</v>
      </c>
      <c r="P1078" s="105" t="str">
        <f t="shared" si="174"/>
        <v>6x120</v>
      </c>
      <c r="Q1078" s="83">
        <v>6</v>
      </c>
      <c r="R1078" s="83">
        <v>120</v>
      </c>
      <c r="S1078" s="83">
        <v>0</v>
      </c>
      <c r="T1078" s="77">
        <v>4.5</v>
      </c>
      <c r="U1078" s="106" t="s">
        <v>85</v>
      </c>
      <c r="V1078" s="86">
        <v>67</v>
      </c>
      <c r="W1078" s="85">
        <v>25.2</v>
      </c>
      <c r="X1078" s="52">
        <v>2650</v>
      </c>
      <c r="Y1078" s="91" t="s">
        <v>2312</v>
      </c>
      <c r="Z1078" s="80" t="s">
        <v>3003</v>
      </c>
      <c r="AA1078" s="369" t="str">
        <f t="shared" si="175"/>
        <v>16x8, 6x120, 0 OS</v>
      </c>
      <c r="AB1078" s="83" t="s">
        <v>4280</v>
      </c>
      <c r="AC1078" s="92">
        <f>_xlfn.IFNA(VLOOKUP(AB1078,ACCESSORIES!F:K,6,FALSE),"N/A")</f>
        <v>22</v>
      </c>
      <c r="AD1078" s="89" t="s">
        <v>85</v>
      </c>
      <c r="AE1078" s="15" t="s">
        <v>85</v>
      </c>
      <c r="AF1078" s="15" t="s">
        <v>85</v>
      </c>
      <c r="AG1078" s="15" t="s">
        <v>85</v>
      </c>
      <c r="AH1078" s="9" t="str">
        <f>_xlfn.IFNA(VLOOKUP(AG1078,ACCESSORIES!F:K,6,FALSE),"N/A")</f>
        <v>N/A</v>
      </c>
      <c r="AI1078" s="105" t="s">
        <v>265</v>
      </c>
      <c r="AJ1078" s="83" t="s">
        <v>85</v>
      </c>
      <c r="AK1078" s="3" t="s">
        <v>85</v>
      </c>
      <c r="AL1078" s="83" t="s">
        <v>85</v>
      </c>
      <c r="AM1078" s="83">
        <v>16.100000000000001</v>
      </c>
      <c r="AN1078" s="83">
        <v>150</v>
      </c>
      <c r="AO1078" s="83">
        <v>14</v>
      </c>
      <c r="AP1078" s="83">
        <v>24</v>
      </c>
      <c r="AQ1078" s="83">
        <v>34</v>
      </c>
      <c r="AR1078" s="83">
        <v>47</v>
      </c>
      <c r="AS1078" s="83">
        <v>193</v>
      </c>
      <c r="AT1078" s="83">
        <v>187</v>
      </c>
      <c r="AU1078" s="86">
        <v>67</v>
      </c>
      <c r="AV1078" s="55">
        <v>40</v>
      </c>
      <c r="AW1078" s="55">
        <v>40</v>
      </c>
      <c r="AX1078" s="55">
        <v>31</v>
      </c>
      <c r="AY1078" s="3" t="s">
        <v>85</v>
      </c>
      <c r="AZ1078" s="104" t="str">
        <f>_xlfn.IFNA(VLOOKUP(AY1078,ACCESSORIES!F:K,6,FALSE),"N/A")</f>
        <v>N/A</v>
      </c>
      <c r="BA1078" s="3" t="s">
        <v>85</v>
      </c>
      <c r="BB1078" s="104" t="str">
        <f>_xlfn.IFNA(VLOOKUP(BA1078,ACCESSORIES!F:K,6,FALSE),"N/A")</f>
        <v>N/A</v>
      </c>
      <c r="BC1078" s="79">
        <v>29.2</v>
      </c>
      <c r="BD1078" s="57">
        <v>18.7</v>
      </c>
      <c r="BE1078" s="57">
        <v>18.7</v>
      </c>
      <c r="BF1078" s="57">
        <v>10.6</v>
      </c>
      <c r="BG1078" s="15">
        <v>36</v>
      </c>
      <c r="BH1078" s="122" t="s">
        <v>3551</v>
      </c>
      <c r="BI1078" s="51" t="s">
        <v>4217</v>
      </c>
      <c r="BJ1078" s="83" t="s">
        <v>5302</v>
      </c>
      <c r="BK1078" s="83" t="s">
        <v>4233</v>
      </c>
      <c r="BL1078" s="83" t="s">
        <v>5150</v>
      </c>
      <c r="BM1078" s="83" t="s">
        <v>2887</v>
      </c>
      <c r="BN1078" s="83" t="s">
        <v>4510</v>
      </c>
      <c r="BO1078" s="83" t="s">
        <v>5816</v>
      </c>
      <c r="BP1078" s="83" t="s">
        <v>5802</v>
      </c>
      <c r="BQ1078" s="83" t="s">
        <v>4480</v>
      </c>
      <c r="BR1078" s="83" t="s">
        <v>4235</v>
      </c>
      <c r="BS1078" s="83"/>
      <c r="BT1078" s="351" t="s">
        <v>4617</v>
      </c>
      <c r="BU1078" s="363" t="s">
        <v>4616</v>
      </c>
      <c r="BV1078" s="351" t="s">
        <v>4619</v>
      </c>
      <c r="BW1078" s="363" t="s">
        <v>4618</v>
      </c>
      <c r="BX1078" s="96" t="str">
        <f t="shared" si="178"/>
        <v>CLOSEOUT - MR703 Bead Grip, 16x8, 0mm Offset, 6x120, 67mm Centerbore, Method Bronze</v>
      </c>
      <c r="BY1078" s="83" t="s">
        <v>4044</v>
      </c>
      <c r="BZ1078" s="83" t="s">
        <v>4045</v>
      </c>
      <c r="CA1078" s="83" t="str">
        <f t="shared" si="177"/>
        <v>TRAIL (7XX)</v>
      </c>
    </row>
    <row r="1079" spans="1:79" s="39" customFormat="1" ht="15" customHeight="1">
      <c r="A1079" s="23">
        <f t="shared" si="176"/>
        <v>1077</v>
      </c>
      <c r="B1079" s="3" t="s">
        <v>84</v>
      </c>
      <c r="C1079" s="105" t="s">
        <v>1285</v>
      </c>
      <c r="D1079" s="83" t="s">
        <v>6175</v>
      </c>
      <c r="E1079" s="94" t="str">
        <f>CONCATENATE(LEFT(D1079,5),VLOOKUP(CONCATENATE(N1079,"x",O1079),'PART NUMBER GUIDE'!$B$9:$C$45,2,FALSE),VLOOKUP(CONCATENATE(P1079, V1079), 'PART NUMBER GUIDE'!$Q$6:$R$84, 2, FALSE),VLOOKUP(Y1079,'PART NUMBER GUIDE'!$J$8:$K$37,2, FALSE),IF(U1079="N/A",IF(ABS(S1079)&lt;10,"0"&amp;ABS(S1079),ABS(S1079)),CONCATENATE(LEFT(U1079,1),RIGHT(U1079,1))), F1079, G1079)</f>
        <v>MR70368060500</v>
      </c>
      <c r="F1079" s="93"/>
      <c r="G1079" s="93"/>
      <c r="H1079" s="91" t="s">
        <v>4323</v>
      </c>
      <c r="I1079" s="350">
        <v>43886</v>
      </c>
      <c r="J1079" s="87" t="s">
        <v>1265</v>
      </c>
      <c r="K1079" s="400">
        <v>333.5</v>
      </c>
      <c r="L1079" s="95">
        <f t="shared" si="179"/>
        <v>333.5</v>
      </c>
      <c r="M1079" s="402"/>
      <c r="N1079" s="83">
        <v>16</v>
      </c>
      <c r="O1079" s="8">
        <v>8</v>
      </c>
      <c r="P1079" s="105" t="str">
        <f t="shared" si="174"/>
        <v>6x5.5</v>
      </c>
      <c r="Q1079" s="83">
        <v>6</v>
      </c>
      <c r="R1079" s="83">
        <v>5.5</v>
      </c>
      <c r="S1079" s="83">
        <v>0</v>
      </c>
      <c r="T1079" s="77">
        <v>4.5</v>
      </c>
      <c r="U1079" s="106" t="s">
        <v>85</v>
      </c>
      <c r="V1079" s="86">
        <v>106.25</v>
      </c>
      <c r="W1079" s="85">
        <v>25.37</v>
      </c>
      <c r="X1079" s="52">
        <v>2650</v>
      </c>
      <c r="Y1079" s="91" t="s">
        <v>2309</v>
      </c>
      <c r="Z1079" s="81" t="s">
        <v>3002</v>
      </c>
      <c r="AA1079" s="369" t="str">
        <f t="shared" si="175"/>
        <v>16x8, 6x5.5, 0 OS</v>
      </c>
      <c r="AB1079" s="83" t="s">
        <v>4281</v>
      </c>
      <c r="AC1079" s="92">
        <f>_xlfn.IFNA(VLOOKUP(AB1079,ACCESSORIES!F:K,6,FALSE),"N/A")</f>
        <v>22</v>
      </c>
      <c r="AD1079" s="89" t="s">
        <v>85</v>
      </c>
      <c r="AE1079" s="15" t="s">
        <v>85</v>
      </c>
      <c r="AF1079" s="15" t="s">
        <v>85</v>
      </c>
      <c r="AG1079" s="15" t="s">
        <v>85</v>
      </c>
      <c r="AH1079" s="9" t="str">
        <f>_xlfn.IFNA(VLOOKUP(AG1079,ACCESSORIES!F:K,6,FALSE),"N/A")</f>
        <v>N/A</v>
      </c>
      <c r="AI1079" s="105" t="s">
        <v>265</v>
      </c>
      <c r="AJ1079" s="84" t="s">
        <v>1712</v>
      </c>
      <c r="AK1079" s="41">
        <f>VLOOKUP(AJ1079,ACCESSORIES!F:K,6,FALSE)</f>
        <v>2.75</v>
      </c>
      <c r="AL1079" s="83">
        <v>78.3</v>
      </c>
      <c r="AM1079" s="83">
        <v>16.100000000000001</v>
      </c>
      <c r="AN1079" s="83">
        <v>175</v>
      </c>
      <c r="AO1079" s="83">
        <v>3</v>
      </c>
      <c r="AP1079" s="83">
        <v>14</v>
      </c>
      <c r="AQ1079" s="83">
        <v>34</v>
      </c>
      <c r="AR1079" s="83">
        <v>47</v>
      </c>
      <c r="AS1079" s="83">
        <v>193</v>
      </c>
      <c r="AT1079" s="83">
        <v>187</v>
      </c>
      <c r="AU1079" s="86">
        <v>106.25</v>
      </c>
      <c r="AV1079" s="55">
        <v>40</v>
      </c>
      <c r="AW1079" s="55">
        <v>40</v>
      </c>
      <c r="AX1079" s="55">
        <v>31</v>
      </c>
      <c r="AY1079" s="3" t="s">
        <v>85</v>
      </c>
      <c r="AZ1079" s="104" t="str">
        <f>_xlfn.IFNA(VLOOKUP(AY1079,ACCESSORIES!F:K,6,FALSE),"N/A")</f>
        <v>N/A</v>
      </c>
      <c r="BA1079" s="3" t="s">
        <v>85</v>
      </c>
      <c r="BB1079" s="104" t="str">
        <f>_xlfn.IFNA(VLOOKUP(BA1079,ACCESSORIES!F:K,6,FALSE),"N/A")</f>
        <v>N/A</v>
      </c>
      <c r="BC1079" s="79">
        <v>30.47</v>
      </c>
      <c r="BD1079" s="57">
        <v>18.7</v>
      </c>
      <c r="BE1079" s="57">
        <v>18.7</v>
      </c>
      <c r="BF1079" s="57">
        <v>10.6</v>
      </c>
      <c r="BG1079" s="15">
        <v>36</v>
      </c>
      <c r="BH1079" s="122" t="s">
        <v>3551</v>
      </c>
      <c r="BI1079" s="51" t="s">
        <v>4217</v>
      </c>
      <c r="BJ1079" s="83" t="s">
        <v>5302</v>
      </c>
      <c r="BK1079" s="83" t="s">
        <v>4233</v>
      </c>
      <c r="BL1079" s="83" t="s">
        <v>5150</v>
      </c>
      <c r="BM1079" s="83" t="s">
        <v>2887</v>
      </c>
      <c r="BN1079" s="83" t="s">
        <v>4510</v>
      </c>
      <c r="BO1079" s="83" t="s">
        <v>5816</v>
      </c>
      <c r="BP1079" s="83" t="s">
        <v>5802</v>
      </c>
      <c r="BQ1079" s="83" t="s">
        <v>4480</v>
      </c>
      <c r="BR1079" s="83" t="s">
        <v>4235</v>
      </c>
      <c r="BS1079" s="83"/>
      <c r="BT1079" s="351" t="s">
        <v>4621</v>
      </c>
      <c r="BU1079" s="363" t="s">
        <v>4620</v>
      </c>
      <c r="BV1079" s="351" t="s">
        <v>4623</v>
      </c>
      <c r="BW1079" s="363" t="s">
        <v>4622</v>
      </c>
      <c r="BX1079" s="96" t="str">
        <f t="shared" si="178"/>
        <v>MR703 Bead Grip, 16x8, 0mm Offset, 6x5.5, 106.25mm Centerbore, Matte Black</v>
      </c>
      <c r="BY1079" s="83" t="s">
        <v>4044</v>
      </c>
      <c r="BZ1079" s="83" t="s">
        <v>4045</v>
      </c>
      <c r="CA1079" s="83" t="str">
        <f t="shared" si="177"/>
        <v>TRAIL (7XX)</v>
      </c>
    </row>
    <row r="1080" spans="1:79" s="39" customFormat="1" ht="15" customHeight="1">
      <c r="A1080" s="23">
        <f t="shared" si="176"/>
        <v>1078</v>
      </c>
      <c r="B1080" s="3" t="s">
        <v>84</v>
      </c>
      <c r="C1080" s="105" t="s">
        <v>1285</v>
      </c>
      <c r="D1080" s="83" t="s">
        <v>6175</v>
      </c>
      <c r="E1080" s="94" t="str">
        <f>CONCATENATE(LEFT(D1080,5),VLOOKUP(CONCATENATE(N1080,"x",O1080),'PART NUMBER GUIDE'!$B$9:$C$45,2,FALSE),VLOOKUP(CONCATENATE(P1080, V1080), 'PART NUMBER GUIDE'!$Q$6:$R$84, 2, FALSE),VLOOKUP(Y1080,'PART NUMBER GUIDE'!$J$8:$K$37,2, FALSE),IF(U1080="N/A",IF(ABS(S1080)&lt;10,"0"&amp;ABS(S1080),ABS(S1080)),CONCATENATE(LEFT(U1080,1),RIGHT(U1080,1))), F1080, G1080)</f>
        <v>MR70368060900</v>
      </c>
      <c r="F1080" s="93"/>
      <c r="G1080" s="93"/>
      <c r="H1080" s="91" t="s">
        <v>4324</v>
      </c>
      <c r="I1080" s="350">
        <v>43886</v>
      </c>
      <c r="J1080" s="87" t="s">
        <v>1265</v>
      </c>
      <c r="K1080" s="400">
        <v>333.5</v>
      </c>
      <c r="L1080" s="95">
        <f t="shared" si="179"/>
        <v>333.5</v>
      </c>
      <c r="M1080" s="402"/>
      <c r="N1080" s="83">
        <v>16</v>
      </c>
      <c r="O1080" s="8">
        <v>8</v>
      </c>
      <c r="P1080" s="105" t="str">
        <f t="shared" si="174"/>
        <v>6x5.5</v>
      </c>
      <c r="Q1080" s="83">
        <v>6</v>
      </c>
      <c r="R1080" s="83">
        <v>5.5</v>
      </c>
      <c r="S1080" s="83">
        <v>0</v>
      </c>
      <c r="T1080" s="77">
        <v>4.5</v>
      </c>
      <c r="U1080" s="106" t="s">
        <v>85</v>
      </c>
      <c r="V1080" s="86">
        <v>106.25</v>
      </c>
      <c r="W1080" s="85">
        <v>25.2</v>
      </c>
      <c r="X1080" s="52">
        <v>2650</v>
      </c>
      <c r="Y1080" s="91" t="s">
        <v>2312</v>
      </c>
      <c r="Z1080" s="80" t="s">
        <v>3003</v>
      </c>
      <c r="AA1080" s="369" t="str">
        <f t="shared" si="175"/>
        <v>16x8, 6x5.5, 0 OS</v>
      </c>
      <c r="AB1080" s="83" t="s">
        <v>4281</v>
      </c>
      <c r="AC1080" s="92">
        <f>_xlfn.IFNA(VLOOKUP(AB1080,ACCESSORIES!F:K,6,FALSE),"N/A")</f>
        <v>22</v>
      </c>
      <c r="AD1080" s="89" t="s">
        <v>85</v>
      </c>
      <c r="AE1080" s="15" t="s">
        <v>85</v>
      </c>
      <c r="AF1080" s="15" t="s">
        <v>85</v>
      </c>
      <c r="AG1080" s="15" t="s">
        <v>85</v>
      </c>
      <c r="AH1080" s="9" t="str">
        <f>_xlfn.IFNA(VLOOKUP(AG1080,ACCESSORIES!F:K,6,FALSE),"N/A")</f>
        <v>N/A</v>
      </c>
      <c r="AI1080" s="105" t="s">
        <v>265</v>
      </c>
      <c r="AJ1080" s="84" t="s">
        <v>1712</v>
      </c>
      <c r="AK1080" s="41">
        <f>VLOOKUP(AJ1080,ACCESSORIES!F:K,6,FALSE)</f>
        <v>2.75</v>
      </c>
      <c r="AL1080" s="83">
        <v>78.3</v>
      </c>
      <c r="AM1080" s="83">
        <v>16.100000000000001</v>
      </c>
      <c r="AN1080" s="83">
        <v>175</v>
      </c>
      <c r="AO1080" s="83">
        <v>3</v>
      </c>
      <c r="AP1080" s="83">
        <v>14</v>
      </c>
      <c r="AQ1080" s="83">
        <v>34</v>
      </c>
      <c r="AR1080" s="83">
        <v>47</v>
      </c>
      <c r="AS1080" s="83">
        <v>193</v>
      </c>
      <c r="AT1080" s="83">
        <v>187</v>
      </c>
      <c r="AU1080" s="86">
        <v>106.25</v>
      </c>
      <c r="AV1080" s="55">
        <v>40</v>
      </c>
      <c r="AW1080" s="55">
        <v>40</v>
      </c>
      <c r="AX1080" s="55">
        <v>31</v>
      </c>
      <c r="AY1080" s="3" t="s">
        <v>85</v>
      </c>
      <c r="AZ1080" s="104" t="str">
        <f>_xlfn.IFNA(VLOOKUP(AY1080,ACCESSORIES!F:K,6,FALSE),"N/A")</f>
        <v>N/A</v>
      </c>
      <c r="BA1080" s="3" t="s">
        <v>85</v>
      </c>
      <c r="BB1080" s="104" t="str">
        <f>_xlfn.IFNA(VLOOKUP(BA1080,ACCESSORIES!F:K,6,FALSE),"N/A")</f>
        <v>N/A</v>
      </c>
      <c r="BC1080" s="79">
        <v>29.2</v>
      </c>
      <c r="BD1080" s="57">
        <v>18.7</v>
      </c>
      <c r="BE1080" s="57">
        <v>18.7</v>
      </c>
      <c r="BF1080" s="57">
        <v>10.6</v>
      </c>
      <c r="BG1080" s="15">
        <v>36</v>
      </c>
      <c r="BH1080" s="122" t="s">
        <v>3551</v>
      </c>
      <c r="BI1080" s="51" t="s">
        <v>4217</v>
      </c>
      <c r="BJ1080" s="83" t="s">
        <v>5302</v>
      </c>
      <c r="BK1080" s="83" t="s">
        <v>4233</v>
      </c>
      <c r="BL1080" s="83" t="s">
        <v>5150</v>
      </c>
      <c r="BM1080" s="83" t="s">
        <v>2887</v>
      </c>
      <c r="BN1080" s="83" t="s">
        <v>4510</v>
      </c>
      <c r="BO1080" s="83" t="s">
        <v>5816</v>
      </c>
      <c r="BP1080" s="83" t="s">
        <v>5802</v>
      </c>
      <c r="BQ1080" s="83" t="s">
        <v>4480</v>
      </c>
      <c r="BR1080" s="83" t="s">
        <v>4235</v>
      </c>
      <c r="BS1080" s="83"/>
      <c r="BT1080" s="351" t="s">
        <v>4617</v>
      </c>
      <c r="BU1080" s="363" t="s">
        <v>4616</v>
      </c>
      <c r="BV1080" s="351" t="s">
        <v>4619</v>
      </c>
      <c r="BW1080" s="363" t="s">
        <v>4618</v>
      </c>
      <c r="BX1080" s="96" t="str">
        <f t="shared" si="178"/>
        <v>MR703 Bead Grip, 16x8, 0mm Offset, 6x5.5, 106.25mm Centerbore, Method Bronze</v>
      </c>
      <c r="BY1080" s="83" t="s">
        <v>4044</v>
      </c>
      <c r="BZ1080" s="83" t="s">
        <v>4045</v>
      </c>
      <c r="CA1080" s="83" t="str">
        <f t="shared" si="177"/>
        <v>TRAIL (7XX)</v>
      </c>
    </row>
    <row r="1081" spans="1:79" s="39" customFormat="1" ht="15" customHeight="1">
      <c r="A1081" s="23">
        <f t="shared" si="176"/>
        <v>1079</v>
      </c>
      <c r="B1081" s="3" t="s">
        <v>84</v>
      </c>
      <c r="C1081" s="105" t="s">
        <v>1285</v>
      </c>
      <c r="D1081" s="83" t="s">
        <v>6175</v>
      </c>
      <c r="E1081" s="94" t="str">
        <f>CONCATENATE(LEFT(D1081,5),VLOOKUP(CONCATENATE(N1081,"x",O1081),'PART NUMBER GUIDE'!$B$9:$C$45,2,FALSE),VLOOKUP(CONCATENATE(P1081, V1081), 'PART NUMBER GUIDE'!$Q$6:$R$84, 2, FALSE),VLOOKUP(Y1081,'PART NUMBER GUIDE'!$J$8:$K$37,2, FALSE),IF(U1081="N/A",IF(ABS(S1081)&lt;10,"0"&amp;ABS(S1081),ABS(S1081)),CONCATENATE(LEFT(U1081,1),RIGHT(U1081,1))), F1081, G1081)</f>
        <v>MR70368060800</v>
      </c>
      <c r="F1081" s="93"/>
      <c r="G1081" s="93"/>
      <c r="H1081" s="91" t="s">
        <v>4966</v>
      </c>
      <c r="I1081" s="350">
        <v>44159</v>
      </c>
      <c r="J1081" s="87" t="s">
        <v>1265</v>
      </c>
      <c r="K1081" s="400">
        <v>333.5</v>
      </c>
      <c r="L1081" s="95">
        <f t="shared" si="179"/>
        <v>333.5</v>
      </c>
      <c r="M1081" s="402"/>
      <c r="N1081" s="83">
        <v>16</v>
      </c>
      <c r="O1081" s="8">
        <v>8</v>
      </c>
      <c r="P1081" s="105" t="str">
        <f t="shared" si="174"/>
        <v>6x5.5</v>
      </c>
      <c r="Q1081" s="83">
        <v>6</v>
      </c>
      <c r="R1081" s="83">
        <v>5.5</v>
      </c>
      <c r="S1081" s="83">
        <v>0</v>
      </c>
      <c r="T1081" s="77">
        <v>4.5</v>
      </c>
      <c r="U1081" s="106" t="s">
        <v>85</v>
      </c>
      <c r="V1081" s="86">
        <v>106.25</v>
      </c>
      <c r="W1081" s="85">
        <v>25.2</v>
      </c>
      <c r="X1081" s="52">
        <v>2650</v>
      </c>
      <c r="Y1081" s="91" t="s">
        <v>2661</v>
      </c>
      <c r="Z1081" s="80" t="s">
        <v>3007</v>
      </c>
      <c r="AA1081" s="369" t="str">
        <f t="shared" si="175"/>
        <v>16x8, 6x5.5, 0 OS</v>
      </c>
      <c r="AB1081" s="83" t="s">
        <v>4281</v>
      </c>
      <c r="AC1081" s="92">
        <f>_xlfn.IFNA(VLOOKUP(AB1081,ACCESSORIES!F:K,6,FALSE),"N/A")</f>
        <v>22</v>
      </c>
      <c r="AD1081" s="89" t="s">
        <v>85</v>
      </c>
      <c r="AE1081" s="15" t="s">
        <v>85</v>
      </c>
      <c r="AF1081" s="15" t="s">
        <v>85</v>
      </c>
      <c r="AG1081" s="15" t="s">
        <v>85</v>
      </c>
      <c r="AH1081" s="9" t="str">
        <f>_xlfn.IFNA(VLOOKUP(AG1081,ACCESSORIES!F:K,6,FALSE),"N/A")</f>
        <v>N/A</v>
      </c>
      <c r="AI1081" s="105" t="s">
        <v>265</v>
      </c>
      <c r="AJ1081" s="84" t="s">
        <v>1712</v>
      </c>
      <c r="AK1081" s="41">
        <f>VLOOKUP(AJ1081,ACCESSORIES!F:K,6,FALSE)</f>
        <v>2.75</v>
      </c>
      <c r="AL1081" s="83">
        <v>78.3</v>
      </c>
      <c r="AM1081" s="83">
        <v>16.100000000000001</v>
      </c>
      <c r="AN1081" s="83">
        <v>175</v>
      </c>
      <c r="AO1081" s="83">
        <v>3</v>
      </c>
      <c r="AP1081" s="83">
        <v>14</v>
      </c>
      <c r="AQ1081" s="83">
        <v>34</v>
      </c>
      <c r="AR1081" s="83">
        <v>47</v>
      </c>
      <c r="AS1081" s="83">
        <v>193</v>
      </c>
      <c r="AT1081" s="83">
        <v>187</v>
      </c>
      <c r="AU1081" s="86">
        <v>106.25</v>
      </c>
      <c r="AV1081" s="55">
        <v>40</v>
      </c>
      <c r="AW1081" s="55">
        <v>40</v>
      </c>
      <c r="AX1081" s="55">
        <v>31</v>
      </c>
      <c r="AY1081" s="3" t="s">
        <v>85</v>
      </c>
      <c r="AZ1081" s="104" t="str">
        <f>_xlfn.IFNA(VLOOKUP(AY1081,ACCESSORIES!F:K,6,FALSE),"N/A")</f>
        <v>N/A</v>
      </c>
      <c r="BA1081" s="3" t="s">
        <v>85</v>
      </c>
      <c r="BB1081" s="104" t="str">
        <f>_xlfn.IFNA(VLOOKUP(BA1081,ACCESSORIES!F:K,6,FALSE),"N/A")</f>
        <v>N/A</v>
      </c>
      <c r="BC1081" s="79">
        <v>29.2</v>
      </c>
      <c r="BD1081" s="57">
        <v>18.7</v>
      </c>
      <c r="BE1081" s="57">
        <v>18.7</v>
      </c>
      <c r="BF1081" s="57">
        <v>10.6</v>
      </c>
      <c r="BG1081" s="15">
        <v>36</v>
      </c>
      <c r="BH1081" s="122" t="s">
        <v>3551</v>
      </c>
      <c r="BI1081" s="51" t="s">
        <v>4217</v>
      </c>
      <c r="BJ1081" s="83" t="s">
        <v>5302</v>
      </c>
      <c r="BK1081" s="83" t="s">
        <v>4233</v>
      </c>
      <c r="BL1081" s="83" t="s">
        <v>5150</v>
      </c>
      <c r="BM1081" s="83" t="s">
        <v>2887</v>
      </c>
      <c r="BN1081" s="83" t="s">
        <v>4510</v>
      </c>
      <c r="BO1081" s="83" t="s">
        <v>5816</v>
      </c>
      <c r="BP1081" s="83" t="s">
        <v>5802</v>
      </c>
      <c r="BQ1081" s="83" t="s">
        <v>4480</v>
      </c>
      <c r="BR1081" s="83" t="s">
        <v>4235</v>
      </c>
      <c r="BS1081" s="83"/>
      <c r="BT1081" s="351" t="s">
        <v>5277</v>
      </c>
      <c r="BU1081" s="363" t="s">
        <v>5276</v>
      </c>
      <c r="BV1081" s="351" t="s">
        <v>5279</v>
      </c>
      <c r="BW1081" s="363" t="s">
        <v>5278</v>
      </c>
      <c r="BX1081" s="96" t="str">
        <f t="shared" si="178"/>
        <v>MR703 Bead Grip, 16x8, 0mm Offset, 6x5.5, 106.25mm Centerbore, Gloss Titanium</v>
      </c>
      <c r="BY1081" s="83" t="s">
        <v>4044</v>
      </c>
      <c r="BZ1081" s="83" t="s">
        <v>4045</v>
      </c>
      <c r="CA1081" s="83" t="str">
        <f t="shared" si="177"/>
        <v>TRAIL (7XX)</v>
      </c>
    </row>
    <row r="1082" spans="1:79" s="39" customFormat="1" ht="15" customHeight="1">
      <c r="A1082" s="23">
        <f t="shared" si="176"/>
        <v>1080</v>
      </c>
      <c r="B1082" s="3" t="s">
        <v>84</v>
      </c>
      <c r="C1082" s="105" t="s">
        <v>1285</v>
      </c>
      <c r="D1082" s="83" t="s">
        <v>6175</v>
      </c>
      <c r="E1082" s="94" t="str">
        <f>CONCATENATE(LEFT(D1082,5),VLOOKUP(CONCATENATE(N1082,"x",O1082),'PART NUMBER GUIDE'!$B$9:$C$45,2,FALSE),VLOOKUP(CONCATENATE(P1082, V1082), 'PART NUMBER GUIDE'!$Q$6:$R$84, 2, FALSE),VLOOKUP(Y1082,'PART NUMBER GUIDE'!$J$8:$K$37,2, FALSE),IF(U1082="N/A",IF(ABS(S1082)&lt;10,"0"&amp;ABS(S1082),ABS(S1082)),CONCATENATE(LEFT(U1082,1),RIGHT(U1082,1))), F1082, G1082)</f>
        <v>MR70377553550</v>
      </c>
      <c r="F1082" s="93"/>
      <c r="G1082" s="93"/>
      <c r="H1082" s="91" t="s">
        <v>4325</v>
      </c>
      <c r="I1082" s="350">
        <v>43886</v>
      </c>
      <c r="J1082" s="87" t="s">
        <v>1265</v>
      </c>
      <c r="K1082" s="400">
        <v>341.5</v>
      </c>
      <c r="L1082" s="95">
        <f t="shared" si="179"/>
        <v>341.5</v>
      </c>
      <c r="M1082" s="402"/>
      <c r="N1082" s="83">
        <v>17</v>
      </c>
      <c r="O1082" s="83">
        <v>7.5</v>
      </c>
      <c r="P1082" s="105" t="str">
        <f t="shared" si="174"/>
        <v>5x130</v>
      </c>
      <c r="Q1082" s="83">
        <v>5</v>
      </c>
      <c r="R1082" s="83">
        <v>130</v>
      </c>
      <c r="S1082" s="83">
        <v>50</v>
      </c>
      <c r="T1082" s="77">
        <v>6.2</v>
      </c>
      <c r="U1082" s="106" t="s">
        <v>85</v>
      </c>
      <c r="V1082" s="86">
        <v>78.099999999999994</v>
      </c>
      <c r="W1082" s="85">
        <v>27.7</v>
      </c>
      <c r="X1082" s="52">
        <v>3640</v>
      </c>
      <c r="Y1082" s="91" t="s">
        <v>2309</v>
      </c>
      <c r="Z1082" s="81" t="s">
        <v>3002</v>
      </c>
      <c r="AA1082" s="369" t="str">
        <f t="shared" si="175"/>
        <v>17x7.5, 5x130, 50 OS</v>
      </c>
      <c r="AB1082" s="83" t="s">
        <v>4280</v>
      </c>
      <c r="AC1082" s="92">
        <f>_xlfn.IFNA(VLOOKUP(AB1082,ACCESSORIES!F:K,6,FALSE),"N/A")</f>
        <v>22</v>
      </c>
      <c r="AD1082" s="89" t="s">
        <v>85</v>
      </c>
      <c r="AE1082" s="15" t="s">
        <v>85</v>
      </c>
      <c r="AF1082" s="15" t="s">
        <v>85</v>
      </c>
      <c r="AG1082" s="15" t="s">
        <v>85</v>
      </c>
      <c r="AH1082" s="9" t="str">
        <f>_xlfn.IFNA(VLOOKUP(AG1082,ACCESSORIES!F:K,6,FALSE),"N/A")</f>
        <v>N/A</v>
      </c>
      <c r="AI1082" s="105" t="s">
        <v>265</v>
      </c>
      <c r="AJ1082" s="83" t="s">
        <v>85</v>
      </c>
      <c r="AK1082" s="3" t="s">
        <v>85</v>
      </c>
      <c r="AL1082" s="83" t="s">
        <v>85</v>
      </c>
      <c r="AM1082" s="83">
        <v>19</v>
      </c>
      <c r="AN1082" s="83">
        <v>160</v>
      </c>
      <c r="AO1082" s="83">
        <v>8</v>
      </c>
      <c r="AP1082" s="83">
        <v>14</v>
      </c>
      <c r="AQ1082" s="83">
        <v>17</v>
      </c>
      <c r="AR1082" s="83">
        <v>14</v>
      </c>
      <c r="AS1082" s="83">
        <v>199</v>
      </c>
      <c r="AT1082" s="83">
        <v>189</v>
      </c>
      <c r="AU1082" s="86">
        <v>78.099999999999994</v>
      </c>
      <c r="AV1082" s="55">
        <v>40</v>
      </c>
      <c r="AW1082" s="55">
        <v>40</v>
      </c>
      <c r="AX1082" s="55">
        <v>22</v>
      </c>
      <c r="AY1082" s="3" t="s">
        <v>85</v>
      </c>
      <c r="AZ1082" s="104" t="str">
        <f>_xlfn.IFNA(VLOOKUP(AY1082,ACCESSORIES!F:K,6,FALSE),"N/A")</f>
        <v>N/A</v>
      </c>
      <c r="BA1082" s="3" t="s">
        <v>85</v>
      </c>
      <c r="BB1082" s="104" t="str">
        <f>_xlfn.IFNA(VLOOKUP(BA1082,ACCESSORIES!F:K,6,FALSE),"N/A")</f>
        <v>N/A</v>
      </c>
      <c r="BC1082" s="79">
        <v>31.7</v>
      </c>
      <c r="BD1082" s="57">
        <v>19.8</v>
      </c>
      <c r="BE1082" s="57">
        <v>19.8</v>
      </c>
      <c r="BF1082" s="57">
        <v>9.9</v>
      </c>
      <c r="BG1082" s="82">
        <v>36</v>
      </c>
      <c r="BH1082" s="122" t="s">
        <v>3551</v>
      </c>
      <c r="BI1082" s="51" t="s">
        <v>4217</v>
      </c>
      <c r="BJ1082" s="83" t="s">
        <v>5302</v>
      </c>
      <c r="BK1082" s="83" t="s">
        <v>4233</v>
      </c>
      <c r="BL1082" s="83" t="s">
        <v>5150</v>
      </c>
      <c r="BM1082" s="83" t="s">
        <v>2887</v>
      </c>
      <c r="BN1082" s="83" t="s">
        <v>4510</v>
      </c>
      <c r="BO1082" s="83" t="s">
        <v>5816</v>
      </c>
      <c r="BP1082" s="83" t="s">
        <v>5802</v>
      </c>
      <c r="BQ1082" s="83" t="s">
        <v>4480</v>
      </c>
      <c r="BR1082" s="83" t="s">
        <v>4235</v>
      </c>
      <c r="BS1082" s="83"/>
      <c r="BT1082" s="351" t="s">
        <v>4636</v>
      </c>
      <c r="BU1082" s="363" t="s">
        <v>4637</v>
      </c>
      <c r="BV1082" s="351" t="s">
        <v>4638</v>
      </c>
      <c r="BW1082" s="363" t="s">
        <v>4639</v>
      </c>
      <c r="BX1082" s="96" t="str">
        <f t="shared" si="178"/>
        <v>MR703 Bead Grip, 17x7.5, +50mm Offset, 5x130, 78.1mm Centerbore, Matte Black</v>
      </c>
      <c r="BY1082" s="83" t="s">
        <v>4044</v>
      </c>
      <c r="BZ1082" s="83" t="s">
        <v>4045</v>
      </c>
      <c r="CA1082" s="83" t="str">
        <f t="shared" si="177"/>
        <v>TRAIL (7XX)</v>
      </c>
    </row>
    <row r="1083" spans="1:79" s="39" customFormat="1" ht="15" customHeight="1">
      <c r="A1083" s="23">
        <f t="shared" si="176"/>
        <v>1081</v>
      </c>
      <c r="B1083" s="3" t="s">
        <v>84</v>
      </c>
      <c r="C1083" s="105" t="s">
        <v>1285</v>
      </c>
      <c r="D1083" s="83" t="s">
        <v>6175</v>
      </c>
      <c r="E1083" s="94" t="str">
        <f>CONCATENATE(LEFT(D1083,5),VLOOKUP(CONCATENATE(N1083,"x",O1083),'PART NUMBER GUIDE'!$B$9:$C$45,2,FALSE),VLOOKUP(CONCATENATE(P1083, V1083), 'PART NUMBER GUIDE'!$Q$6:$R$84, 2, FALSE),VLOOKUP(Y1083,'PART NUMBER GUIDE'!$J$8:$K$37,2, FALSE),IF(U1083="N/A",IF(ABS(S1083)&lt;10,"0"&amp;ABS(S1083),ABS(S1083)),CONCATENATE(LEFT(U1083,1),RIGHT(U1083,1))), F1083, G1083)</f>
        <v>MR70377553950</v>
      </c>
      <c r="F1083" s="93"/>
      <c r="G1083" s="93"/>
      <c r="H1083" s="91" t="s">
        <v>4326</v>
      </c>
      <c r="I1083" s="350">
        <v>43886</v>
      </c>
      <c r="J1083" s="87" t="s">
        <v>1265</v>
      </c>
      <c r="K1083" s="400">
        <v>341.5</v>
      </c>
      <c r="L1083" s="95">
        <f t="shared" si="179"/>
        <v>341.5</v>
      </c>
      <c r="M1083" s="402"/>
      <c r="N1083" s="83">
        <v>17</v>
      </c>
      <c r="O1083" s="83">
        <v>7.5</v>
      </c>
      <c r="P1083" s="105" t="str">
        <f t="shared" si="174"/>
        <v>5x130</v>
      </c>
      <c r="Q1083" s="83">
        <v>5</v>
      </c>
      <c r="R1083" s="83">
        <v>130</v>
      </c>
      <c r="S1083" s="83">
        <v>50</v>
      </c>
      <c r="T1083" s="77">
        <v>6.2</v>
      </c>
      <c r="U1083" s="106" t="s">
        <v>85</v>
      </c>
      <c r="V1083" s="86">
        <v>78.099999999999994</v>
      </c>
      <c r="W1083" s="85">
        <v>27.7</v>
      </c>
      <c r="X1083" s="52">
        <v>3640</v>
      </c>
      <c r="Y1083" s="91" t="s">
        <v>2312</v>
      </c>
      <c r="Z1083" s="80" t="s">
        <v>3003</v>
      </c>
      <c r="AA1083" s="369" t="str">
        <f t="shared" si="175"/>
        <v>17x7.5, 5x130, 50 OS</v>
      </c>
      <c r="AB1083" s="83" t="s">
        <v>4280</v>
      </c>
      <c r="AC1083" s="92">
        <f>_xlfn.IFNA(VLOOKUP(AB1083,ACCESSORIES!F:K,6,FALSE),"N/A")</f>
        <v>22</v>
      </c>
      <c r="AD1083" s="89" t="s">
        <v>85</v>
      </c>
      <c r="AE1083" s="15" t="s">
        <v>85</v>
      </c>
      <c r="AF1083" s="15" t="s">
        <v>85</v>
      </c>
      <c r="AG1083" s="15" t="s">
        <v>85</v>
      </c>
      <c r="AH1083" s="9" t="str">
        <f>_xlfn.IFNA(VLOOKUP(AG1083,ACCESSORIES!F:K,6,FALSE),"N/A")</f>
        <v>N/A</v>
      </c>
      <c r="AI1083" s="105" t="s">
        <v>265</v>
      </c>
      <c r="AJ1083" s="83" t="s">
        <v>85</v>
      </c>
      <c r="AK1083" s="3" t="s">
        <v>85</v>
      </c>
      <c r="AL1083" s="83" t="s">
        <v>85</v>
      </c>
      <c r="AM1083" s="83">
        <v>19</v>
      </c>
      <c r="AN1083" s="83">
        <v>160</v>
      </c>
      <c r="AO1083" s="83">
        <v>8</v>
      </c>
      <c r="AP1083" s="83">
        <v>14</v>
      </c>
      <c r="AQ1083" s="83">
        <v>17</v>
      </c>
      <c r="AR1083" s="83">
        <v>14</v>
      </c>
      <c r="AS1083" s="83">
        <v>199</v>
      </c>
      <c r="AT1083" s="83">
        <v>189</v>
      </c>
      <c r="AU1083" s="86">
        <v>78.099999999999994</v>
      </c>
      <c r="AV1083" s="55">
        <v>40</v>
      </c>
      <c r="AW1083" s="55">
        <v>40</v>
      </c>
      <c r="AX1083" s="55">
        <v>22</v>
      </c>
      <c r="AY1083" s="3" t="s">
        <v>85</v>
      </c>
      <c r="AZ1083" s="104" t="str">
        <f>_xlfn.IFNA(VLOOKUP(AY1083,ACCESSORIES!F:K,6,FALSE),"N/A")</f>
        <v>N/A</v>
      </c>
      <c r="BA1083" s="3" t="s">
        <v>85</v>
      </c>
      <c r="BB1083" s="104" t="str">
        <f>_xlfn.IFNA(VLOOKUP(BA1083,ACCESSORIES!F:K,6,FALSE),"N/A")</f>
        <v>N/A</v>
      </c>
      <c r="BC1083" s="79">
        <v>31.7</v>
      </c>
      <c r="BD1083" s="57">
        <v>19.8</v>
      </c>
      <c r="BE1083" s="57">
        <v>19.8</v>
      </c>
      <c r="BF1083" s="57">
        <v>9.9</v>
      </c>
      <c r="BG1083" s="82">
        <v>36</v>
      </c>
      <c r="BH1083" s="122" t="s">
        <v>3551</v>
      </c>
      <c r="BI1083" s="51" t="s">
        <v>4217</v>
      </c>
      <c r="BJ1083" s="83" t="s">
        <v>5302</v>
      </c>
      <c r="BK1083" s="83" t="s">
        <v>4233</v>
      </c>
      <c r="BL1083" s="83" t="s">
        <v>5150</v>
      </c>
      <c r="BM1083" s="83" t="s">
        <v>2887</v>
      </c>
      <c r="BN1083" s="83" t="s">
        <v>4510</v>
      </c>
      <c r="BO1083" s="83" t="s">
        <v>5816</v>
      </c>
      <c r="BP1083" s="83" t="s">
        <v>5802</v>
      </c>
      <c r="BQ1083" s="83" t="s">
        <v>4480</v>
      </c>
      <c r="BR1083" s="83" t="s">
        <v>4235</v>
      </c>
      <c r="BS1083" s="83"/>
      <c r="BT1083" s="351" t="s">
        <v>4632</v>
      </c>
      <c r="BU1083" s="363" t="s">
        <v>4633</v>
      </c>
      <c r="BV1083" s="351" t="s">
        <v>4634</v>
      </c>
      <c r="BW1083" s="363" t="s">
        <v>4635</v>
      </c>
      <c r="BX1083" s="96" t="str">
        <f t="shared" si="178"/>
        <v>MR703 Bead Grip, 17x7.5, +50mm Offset, 5x130, 78.1mm Centerbore, Method Bronze</v>
      </c>
      <c r="BY1083" s="83" t="s">
        <v>4044</v>
      </c>
      <c r="BZ1083" s="83" t="s">
        <v>4045</v>
      </c>
      <c r="CA1083" s="83" t="str">
        <f t="shared" si="177"/>
        <v>TRAIL (7XX)</v>
      </c>
    </row>
    <row r="1084" spans="1:79" s="39" customFormat="1" ht="15" customHeight="1">
      <c r="A1084" s="23">
        <f t="shared" si="176"/>
        <v>1082</v>
      </c>
      <c r="B1084" s="3" t="s">
        <v>84</v>
      </c>
      <c r="C1084" s="105" t="s">
        <v>1285</v>
      </c>
      <c r="D1084" s="83" t="s">
        <v>6175</v>
      </c>
      <c r="E1084" s="94" t="str">
        <f>CONCATENATE(LEFT(D1084,5),VLOOKUP(CONCATENATE(N1084,"x",O1084),'PART NUMBER GUIDE'!$B$9:$C$45,2,FALSE),VLOOKUP(CONCATENATE(P1084, V1084), 'PART NUMBER GUIDE'!$Q$6:$R$84, 2, FALSE),VLOOKUP(Y1084,'PART NUMBER GUIDE'!$J$8:$K$37,2, FALSE),IF(U1084="N/A",IF(ABS(S1084)&lt;10,"0"&amp;ABS(S1084),ABS(S1084)),CONCATENATE(LEFT(U1084,1),RIGHT(U1084,1))), F1084, G1084)</f>
        <v>MR70377556550</v>
      </c>
      <c r="F1084" s="93"/>
      <c r="G1084" s="93"/>
      <c r="H1084" s="91" t="s">
        <v>4327</v>
      </c>
      <c r="I1084" s="350">
        <v>43886</v>
      </c>
      <c r="J1084" s="87" t="s">
        <v>1265</v>
      </c>
      <c r="K1084" s="400">
        <v>341.5</v>
      </c>
      <c r="L1084" s="95">
        <f t="shared" si="179"/>
        <v>341.5</v>
      </c>
      <c r="M1084" s="402"/>
      <c r="N1084" s="83">
        <v>17</v>
      </c>
      <c r="O1084" s="83">
        <v>7.5</v>
      </c>
      <c r="P1084" s="105" t="str">
        <f t="shared" si="174"/>
        <v>5x160</v>
      </c>
      <c r="Q1084" s="83">
        <v>5</v>
      </c>
      <c r="R1084" s="83">
        <v>160</v>
      </c>
      <c r="S1084" s="83">
        <v>50</v>
      </c>
      <c r="T1084" s="77">
        <v>6.2</v>
      </c>
      <c r="U1084" s="106" t="s">
        <v>85</v>
      </c>
      <c r="V1084" s="86">
        <v>65</v>
      </c>
      <c r="W1084" s="85">
        <v>27.7</v>
      </c>
      <c r="X1084" s="52">
        <v>3640</v>
      </c>
      <c r="Y1084" s="91" t="s">
        <v>2309</v>
      </c>
      <c r="Z1084" s="81" t="s">
        <v>3002</v>
      </c>
      <c r="AA1084" s="369" t="str">
        <f t="shared" si="175"/>
        <v>17x7.5, 5x160, 50 OS</v>
      </c>
      <c r="AB1084" s="83" t="s">
        <v>4280</v>
      </c>
      <c r="AC1084" s="92">
        <f>_xlfn.IFNA(VLOOKUP(AB1084,ACCESSORIES!F:K,6,FALSE),"N/A")</f>
        <v>22</v>
      </c>
      <c r="AD1084" s="89" t="s">
        <v>85</v>
      </c>
      <c r="AE1084" s="15" t="s">
        <v>85</v>
      </c>
      <c r="AF1084" s="15" t="s">
        <v>85</v>
      </c>
      <c r="AG1084" s="15" t="s">
        <v>85</v>
      </c>
      <c r="AH1084" s="9" t="str">
        <f>_xlfn.IFNA(VLOOKUP(AG1084,ACCESSORIES!F:K,6,FALSE),"N/A")</f>
        <v>N/A</v>
      </c>
      <c r="AI1084" s="105" t="s">
        <v>265</v>
      </c>
      <c r="AJ1084" s="83" t="s">
        <v>85</v>
      </c>
      <c r="AK1084" s="3" t="s">
        <v>85</v>
      </c>
      <c r="AL1084" s="83" t="s">
        <v>85</v>
      </c>
      <c r="AM1084" s="83">
        <v>16</v>
      </c>
      <c r="AN1084" s="83">
        <v>190</v>
      </c>
      <c r="AO1084" s="83">
        <v>3</v>
      </c>
      <c r="AP1084" s="83">
        <v>6</v>
      </c>
      <c r="AQ1084" s="37">
        <v>15.8</v>
      </c>
      <c r="AR1084" s="83">
        <v>14</v>
      </c>
      <c r="AS1084" s="83">
        <v>199</v>
      </c>
      <c r="AT1084" s="83">
        <v>189</v>
      </c>
      <c r="AU1084" s="86">
        <v>65</v>
      </c>
      <c r="AV1084" s="55">
        <v>40</v>
      </c>
      <c r="AW1084" s="55">
        <v>40</v>
      </c>
      <c r="AX1084" s="55">
        <v>22</v>
      </c>
      <c r="AY1084" s="3" t="s">
        <v>85</v>
      </c>
      <c r="AZ1084" s="104" t="str">
        <f>_xlfn.IFNA(VLOOKUP(AY1084,ACCESSORIES!F:K,6,FALSE),"N/A")</f>
        <v>N/A</v>
      </c>
      <c r="BA1084" s="3" t="s">
        <v>85</v>
      </c>
      <c r="BB1084" s="104" t="str">
        <f>_xlfn.IFNA(VLOOKUP(BA1084,ACCESSORIES!F:K,6,FALSE),"N/A")</f>
        <v>N/A</v>
      </c>
      <c r="BC1084" s="79">
        <v>31.7</v>
      </c>
      <c r="BD1084" s="57">
        <v>19.8</v>
      </c>
      <c r="BE1084" s="57">
        <v>19.8</v>
      </c>
      <c r="BF1084" s="57">
        <v>9.9</v>
      </c>
      <c r="BG1084" s="82">
        <v>36</v>
      </c>
      <c r="BH1084" s="122" t="s">
        <v>3551</v>
      </c>
      <c r="BI1084" s="51" t="s">
        <v>4217</v>
      </c>
      <c r="BJ1084" s="83" t="s">
        <v>5302</v>
      </c>
      <c r="BK1084" s="83" t="s">
        <v>4233</v>
      </c>
      <c r="BL1084" s="83" t="s">
        <v>5150</v>
      </c>
      <c r="BM1084" s="83" t="s">
        <v>2887</v>
      </c>
      <c r="BN1084" s="83" t="s">
        <v>4510</v>
      </c>
      <c r="BO1084" s="83" t="s">
        <v>5816</v>
      </c>
      <c r="BP1084" s="83" t="s">
        <v>5802</v>
      </c>
      <c r="BQ1084" s="83" t="s">
        <v>4480</v>
      </c>
      <c r="BR1084" s="83" t="s">
        <v>4235</v>
      </c>
      <c r="BS1084" s="83"/>
      <c r="BT1084" s="351" t="s">
        <v>4636</v>
      </c>
      <c r="BU1084" s="363" t="s">
        <v>4637</v>
      </c>
      <c r="BV1084" s="351" t="s">
        <v>4638</v>
      </c>
      <c r="BW1084" s="363" t="s">
        <v>4639</v>
      </c>
      <c r="BX1084" s="96" t="str">
        <f t="shared" si="178"/>
        <v>MR703 Bead Grip, 17x7.5, +50mm Offset, 5x160, 65mm Centerbore, Matte Black</v>
      </c>
      <c r="BY1084" s="83" t="s">
        <v>4044</v>
      </c>
      <c r="BZ1084" s="83" t="s">
        <v>4045</v>
      </c>
      <c r="CA1084" s="83" t="str">
        <f t="shared" si="177"/>
        <v>TRAIL (7XX)</v>
      </c>
    </row>
    <row r="1085" spans="1:79" s="39" customFormat="1" ht="15" customHeight="1">
      <c r="A1085" s="23">
        <f t="shared" ref="A1085:A1151" si="180">ROW(B1085)-2</f>
        <v>1083</v>
      </c>
      <c r="B1085" s="3" t="s">
        <v>84</v>
      </c>
      <c r="C1085" s="105" t="s">
        <v>1285</v>
      </c>
      <c r="D1085" s="83" t="s">
        <v>6175</v>
      </c>
      <c r="E1085" s="94" t="str">
        <f>CONCATENATE(LEFT(D1085,5),VLOOKUP(CONCATENATE(N1085,"x",O1085),'PART NUMBER GUIDE'!$B$9:$C$45,2,FALSE),VLOOKUP(CONCATENATE(P1085, V1085), 'PART NUMBER GUIDE'!$Q$6:$R$84, 2, FALSE),VLOOKUP(Y1085,'PART NUMBER GUIDE'!$J$8:$K$37,2, FALSE),IF(U1085="N/A",IF(ABS(S1085)&lt;10,"0"&amp;ABS(S1085),ABS(S1085)),CONCATENATE(LEFT(U1085,1),RIGHT(U1085,1))), F1085, G1085)</f>
        <v>MR70377556950</v>
      </c>
      <c r="F1085" s="93"/>
      <c r="G1085" s="93"/>
      <c r="H1085" s="91" t="s">
        <v>4328</v>
      </c>
      <c r="I1085" s="350">
        <v>43886</v>
      </c>
      <c r="J1085" s="87" t="s">
        <v>1265</v>
      </c>
      <c r="K1085" s="400">
        <v>341.5</v>
      </c>
      <c r="L1085" s="95">
        <f t="shared" si="179"/>
        <v>341.5</v>
      </c>
      <c r="M1085" s="402"/>
      <c r="N1085" s="83">
        <v>17</v>
      </c>
      <c r="O1085" s="83">
        <v>7.5</v>
      </c>
      <c r="P1085" s="105" t="str">
        <f t="shared" si="174"/>
        <v>5x160</v>
      </c>
      <c r="Q1085" s="83">
        <v>5</v>
      </c>
      <c r="R1085" s="83">
        <v>160</v>
      </c>
      <c r="S1085" s="83">
        <v>50</v>
      </c>
      <c r="T1085" s="77">
        <v>6.2</v>
      </c>
      <c r="U1085" s="106" t="s">
        <v>85</v>
      </c>
      <c r="V1085" s="86">
        <v>65</v>
      </c>
      <c r="W1085" s="85">
        <v>27.7</v>
      </c>
      <c r="X1085" s="52">
        <v>3640</v>
      </c>
      <c r="Y1085" s="91" t="s">
        <v>2312</v>
      </c>
      <c r="Z1085" s="80" t="s">
        <v>3003</v>
      </c>
      <c r="AA1085" s="369" t="str">
        <f t="shared" si="175"/>
        <v>17x7.5, 5x160, 50 OS</v>
      </c>
      <c r="AB1085" s="83" t="s">
        <v>4280</v>
      </c>
      <c r="AC1085" s="92">
        <f>_xlfn.IFNA(VLOOKUP(AB1085,ACCESSORIES!F:K,6,FALSE),"N/A")</f>
        <v>22</v>
      </c>
      <c r="AD1085" s="89" t="s">
        <v>85</v>
      </c>
      <c r="AE1085" s="15" t="s">
        <v>85</v>
      </c>
      <c r="AF1085" s="15" t="s">
        <v>85</v>
      </c>
      <c r="AG1085" s="15" t="s">
        <v>85</v>
      </c>
      <c r="AH1085" s="9" t="str">
        <f>_xlfn.IFNA(VLOOKUP(AG1085,ACCESSORIES!F:K,6,FALSE),"N/A")</f>
        <v>N/A</v>
      </c>
      <c r="AI1085" s="105" t="s">
        <v>265</v>
      </c>
      <c r="AJ1085" s="83" t="s">
        <v>85</v>
      </c>
      <c r="AK1085" s="3" t="s">
        <v>85</v>
      </c>
      <c r="AL1085" s="83" t="s">
        <v>85</v>
      </c>
      <c r="AM1085" s="83">
        <v>16</v>
      </c>
      <c r="AN1085" s="83">
        <v>190</v>
      </c>
      <c r="AO1085" s="83">
        <v>3</v>
      </c>
      <c r="AP1085" s="83">
        <v>6</v>
      </c>
      <c r="AQ1085" s="37">
        <v>15.8</v>
      </c>
      <c r="AR1085" s="83">
        <v>14</v>
      </c>
      <c r="AS1085" s="83">
        <v>199</v>
      </c>
      <c r="AT1085" s="83">
        <v>189</v>
      </c>
      <c r="AU1085" s="86">
        <v>65</v>
      </c>
      <c r="AV1085" s="55">
        <v>40</v>
      </c>
      <c r="AW1085" s="55">
        <v>40</v>
      </c>
      <c r="AX1085" s="55">
        <v>22</v>
      </c>
      <c r="AY1085" s="3" t="s">
        <v>85</v>
      </c>
      <c r="AZ1085" s="104" t="str">
        <f>_xlfn.IFNA(VLOOKUP(AY1085,ACCESSORIES!F:K,6,FALSE),"N/A")</f>
        <v>N/A</v>
      </c>
      <c r="BA1085" s="3" t="s">
        <v>85</v>
      </c>
      <c r="BB1085" s="104" t="str">
        <f>_xlfn.IFNA(VLOOKUP(BA1085,ACCESSORIES!F:K,6,FALSE),"N/A")</f>
        <v>N/A</v>
      </c>
      <c r="BC1085" s="79">
        <v>31.7</v>
      </c>
      <c r="BD1085" s="57">
        <v>19.8</v>
      </c>
      <c r="BE1085" s="57">
        <v>19.8</v>
      </c>
      <c r="BF1085" s="57">
        <v>9.9</v>
      </c>
      <c r="BG1085" s="82">
        <v>36</v>
      </c>
      <c r="BH1085" s="122" t="s">
        <v>3551</v>
      </c>
      <c r="BI1085" s="51" t="s">
        <v>4217</v>
      </c>
      <c r="BJ1085" s="83" t="s">
        <v>5302</v>
      </c>
      <c r="BK1085" s="83" t="s">
        <v>4233</v>
      </c>
      <c r="BL1085" s="83" t="s">
        <v>5150</v>
      </c>
      <c r="BM1085" s="83" t="s">
        <v>2887</v>
      </c>
      <c r="BN1085" s="83" t="s">
        <v>4510</v>
      </c>
      <c r="BO1085" s="83" t="s">
        <v>5816</v>
      </c>
      <c r="BP1085" s="83" t="s">
        <v>5802</v>
      </c>
      <c r="BQ1085" s="83" t="s">
        <v>4480</v>
      </c>
      <c r="BR1085" s="83" t="s">
        <v>4235</v>
      </c>
      <c r="BS1085" s="83"/>
      <c r="BT1085" s="351" t="s">
        <v>4632</v>
      </c>
      <c r="BU1085" s="363" t="s">
        <v>4633</v>
      </c>
      <c r="BV1085" s="351" t="s">
        <v>4634</v>
      </c>
      <c r="BW1085" s="363" t="s">
        <v>4635</v>
      </c>
      <c r="BX1085" s="96" t="str">
        <f t="shared" si="178"/>
        <v>MR703 Bead Grip, 17x7.5, +50mm Offset, 5x160, 65mm Centerbore, Method Bronze</v>
      </c>
      <c r="BY1085" s="83" t="s">
        <v>4044</v>
      </c>
      <c r="BZ1085" s="83" t="s">
        <v>4045</v>
      </c>
      <c r="CA1085" s="83" t="str">
        <f t="shared" si="177"/>
        <v>TRAIL (7XX)</v>
      </c>
    </row>
    <row r="1086" spans="1:79" s="39" customFormat="1" ht="15" customHeight="1">
      <c r="A1086" s="23">
        <f t="shared" si="180"/>
        <v>1084</v>
      </c>
      <c r="B1086" s="3" t="s">
        <v>84</v>
      </c>
      <c r="C1086" s="105" t="s">
        <v>1285</v>
      </c>
      <c r="D1086" s="83" t="s">
        <v>6175</v>
      </c>
      <c r="E1086" s="94" t="str">
        <f>CONCATENATE(LEFT(D1086,5),VLOOKUP(CONCATENATE(N1086,"x",O1086),'PART NUMBER GUIDE'!$B$9:$C$45,2,FALSE),VLOOKUP(CONCATENATE(P1086, V1086), 'PART NUMBER GUIDE'!$Q$6:$R$84, 2, FALSE),VLOOKUP(Y1086,'PART NUMBER GUIDE'!$J$8:$K$37,2, FALSE),IF(U1086="N/A",IF(ABS(S1086)&lt;10,"0"&amp;ABS(S1086),ABS(S1086)),CONCATENATE(LEFT(U1086,1),RIGHT(U1086,1))), F1086, G1086)</f>
        <v>MR70377563550</v>
      </c>
      <c r="F1086" s="93"/>
      <c r="G1086" s="93"/>
      <c r="H1086" s="91" t="s">
        <v>4329</v>
      </c>
      <c r="I1086" s="350">
        <v>43886</v>
      </c>
      <c r="J1086" s="87" t="s">
        <v>1265</v>
      </c>
      <c r="K1086" s="400">
        <v>341.5</v>
      </c>
      <c r="L1086" s="95">
        <f t="shared" si="179"/>
        <v>341.5</v>
      </c>
      <c r="M1086" s="402"/>
      <c r="N1086" s="83">
        <v>17</v>
      </c>
      <c r="O1086" s="83">
        <v>7.5</v>
      </c>
      <c r="P1086" s="105" t="str">
        <f t="shared" si="174"/>
        <v>6x130</v>
      </c>
      <c r="Q1086" s="83">
        <v>6</v>
      </c>
      <c r="R1086" s="83">
        <v>130</v>
      </c>
      <c r="S1086" s="83">
        <v>50</v>
      </c>
      <c r="T1086" s="77">
        <v>6.2</v>
      </c>
      <c r="U1086" s="106" t="s">
        <v>85</v>
      </c>
      <c r="V1086" s="86">
        <v>84.1</v>
      </c>
      <c r="W1086" s="85">
        <v>27.7</v>
      </c>
      <c r="X1086" s="52">
        <v>3640</v>
      </c>
      <c r="Y1086" s="91" t="s">
        <v>2309</v>
      </c>
      <c r="Z1086" s="81" t="s">
        <v>3002</v>
      </c>
      <c r="AA1086" s="369" t="str">
        <f t="shared" si="175"/>
        <v>17x7.5, 6x130, 50 OS</v>
      </c>
      <c r="AB1086" s="83" t="s">
        <v>4280</v>
      </c>
      <c r="AC1086" s="92">
        <f>_xlfn.IFNA(VLOOKUP(AB1086,ACCESSORIES!F:K,6,FALSE),"N/A")</f>
        <v>22</v>
      </c>
      <c r="AD1086" s="89" t="s">
        <v>85</v>
      </c>
      <c r="AE1086" s="15" t="s">
        <v>85</v>
      </c>
      <c r="AF1086" s="15" t="s">
        <v>85</v>
      </c>
      <c r="AG1086" s="15" t="s">
        <v>85</v>
      </c>
      <c r="AH1086" s="9" t="str">
        <f>_xlfn.IFNA(VLOOKUP(AG1086,ACCESSORIES!F:K,6,FALSE),"N/A")</f>
        <v>N/A</v>
      </c>
      <c r="AI1086" s="105" t="s">
        <v>265</v>
      </c>
      <c r="AJ1086" s="83" t="s">
        <v>85</v>
      </c>
      <c r="AK1086" s="3" t="s">
        <v>85</v>
      </c>
      <c r="AL1086" s="83" t="s">
        <v>85</v>
      </c>
      <c r="AM1086" s="83">
        <v>16</v>
      </c>
      <c r="AN1086" s="83">
        <v>160</v>
      </c>
      <c r="AO1086" s="83">
        <v>8</v>
      </c>
      <c r="AP1086" s="83">
        <v>14</v>
      </c>
      <c r="AQ1086" s="83">
        <v>17</v>
      </c>
      <c r="AR1086" s="83">
        <v>14</v>
      </c>
      <c r="AS1086" s="83">
        <v>199</v>
      </c>
      <c r="AT1086" s="83">
        <v>189</v>
      </c>
      <c r="AU1086" s="86">
        <v>84.1</v>
      </c>
      <c r="AV1086" s="55">
        <v>40</v>
      </c>
      <c r="AW1086" s="55">
        <v>40</v>
      </c>
      <c r="AX1086" s="55">
        <v>22</v>
      </c>
      <c r="AY1086" s="3" t="s">
        <v>85</v>
      </c>
      <c r="AZ1086" s="104" t="str">
        <f>_xlfn.IFNA(VLOOKUP(AY1086,ACCESSORIES!F:K,6,FALSE),"N/A")</f>
        <v>N/A</v>
      </c>
      <c r="BA1086" s="3" t="s">
        <v>85</v>
      </c>
      <c r="BB1086" s="104" t="str">
        <f>_xlfn.IFNA(VLOOKUP(BA1086,ACCESSORIES!F:K,6,FALSE),"N/A")</f>
        <v>N/A</v>
      </c>
      <c r="BC1086" s="79">
        <v>31.7</v>
      </c>
      <c r="BD1086" s="57">
        <v>19.8</v>
      </c>
      <c r="BE1086" s="57">
        <v>19.8</v>
      </c>
      <c r="BF1086" s="57">
        <v>9.9</v>
      </c>
      <c r="BG1086" s="82">
        <v>36</v>
      </c>
      <c r="BH1086" s="122" t="s">
        <v>3551</v>
      </c>
      <c r="BI1086" s="51" t="s">
        <v>4217</v>
      </c>
      <c r="BJ1086" s="83" t="s">
        <v>5302</v>
      </c>
      <c r="BK1086" s="83" t="s">
        <v>4233</v>
      </c>
      <c r="BL1086" s="83" t="s">
        <v>5150</v>
      </c>
      <c r="BM1086" s="83" t="s">
        <v>2887</v>
      </c>
      <c r="BN1086" s="83" t="s">
        <v>4510</v>
      </c>
      <c r="BO1086" s="83" t="s">
        <v>5816</v>
      </c>
      <c r="BP1086" s="83" t="s">
        <v>5802</v>
      </c>
      <c r="BQ1086" s="83" t="s">
        <v>4480</v>
      </c>
      <c r="BR1086" s="83" t="s">
        <v>4235</v>
      </c>
      <c r="BS1086" s="83"/>
      <c r="BT1086" s="351" t="s">
        <v>4621</v>
      </c>
      <c r="BU1086" s="363" t="s">
        <v>4620</v>
      </c>
      <c r="BV1086" s="351" t="s">
        <v>4623</v>
      </c>
      <c r="BW1086" s="363" t="s">
        <v>4622</v>
      </c>
      <c r="BX1086" s="96" t="str">
        <f t="shared" si="178"/>
        <v>MR703 Bead Grip, 17x7.5, +50mm Offset, 6x130, 84.1mm Centerbore, Matte Black</v>
      </c>
      <c r="BY1086" s="83" t="s">
        <v>4044</v>
      </c>
      <c r="BZ1086" s="83" t="s">
        <v>4045</v>
      </c>
      <c r="CA1086" s="83" t="str">
        <f t="shared" si="177"/>
        <v>TRAIL (7XX)</v>
      </c>
    </row>
    <row r="1087" spans="1:79" s="39" customFormat="1" ht="15" customHeight="1">
      <c r="A1087" s="23">
        <f t="shared" si="180"/>
        <v>1085</v>
      </c>
      <c r="B1087" s="3" t="s">
        <v>84</v>
      </c>
      <c r="C1087" s="105" t="s">
        <v>1285</v>
      </c>
      <c r="D1087" s="83" t="s">
        <v>6175</v>
      </c>
      <c r="E1087" s="94" t="str">
        <f>CONCATENATE(LEFT(D1087,5),VLOOKUP(CONCATENATE(N1087,"x",O1087),'PART NUMBER GUIDE'!$B$9:$C$45,2,FALSE),VLOOKUP(CONCATENATE(P1087, V1087), 'PART NUMBER GUIDE'!$Q$6:$R$84, 2, FALSE),VLOOKUP(Y1087,'PART NUMBER GUIDE'!$J$8:$K$37,2, FALSE),IF(U1087="N/A",IF(ABS(S1087)&lt;10,"0"&amp;ABS(S1087),ABS(S1087)),CONCATENATE(LEFT(U1087,1),RIGHT(U1087,1))), F1087, G1087)</f>
        <v>MR70377563950</v>
      </c>
      <c r="F1087" s="93"/>
      <c r="G1087" s="93"/>
      <c r="H1087" s="91" t="s">
        <v>4330</v>
      </c>
      <c r="I1087" s="350">
        <v>43886</v>
      </c>
      <c r="J1087" s="87" t="s">
        <v>1265</v>
      </c>
      <c r="K1087" s="400">
        <v>341.5</v>
      </c>
      <c r="L1087" s="95">
        <f t="shared" si="179"/>
        <v>341.5</v>
      </c>
      <c r="M1087" s="402"/>
      <c r="N1087" s="83">
        <v>17</v>
      </c>
      <c r="O1087" s="83">
        <v>7.5</v>
      </c>
      <c r="P1087" s="105" t="str">
        <f t="shared" si="174"/>
        <v>6x130</v>
      </c>
      <c r="Q1087" s="83">
        <v>6</v>
      </c>
      <c r="R1087" s="83">
        <v>130</v>
      </c>
      <c r="S1087" s="83">
        <v>50</v>
      </c>
      <c r="T1087" s="77">
        <v>6.2</v>
      </c>
      <c r="U1087" s="106" t="s">
        <v>85</v>
      </c>
      <c r="V1087" s="86">
        <v>84.1</v>
      </c>
      <c r="W1087" s="85">
        <v>27.43</v>
      </c>
      <c r="X1087" s="52">
        <v>3640</v>
      </c>
      <c r="Y1087" s="91" t="s">
        <v>2312</v>
      </c>
      <c r="Z1087" s="80" t="s">
        <v>3003</v>
      </c>
      <c r="AA1087" s="369" t="str">
        <f t="shared" si="175"/>
        <v>17x7.5, 6x130, 50 OS</v>
      </c>
      <c r="AB1087" s="83" t="s">
        <v>4280</v>
      </c>
      <c r="AC1087" s="92">
        <f>_xlfn.IFNA(VLOOKUP(AB1087,ACCESSORIES!F:K,6,FALSE),"N/A")</f>
        <v>22</v>
      </c>
      <c r="AD1087" s="89" t="s">
        <v>85</v>
      </c>
      <c r="AE1087" s="15" t="s">
        <v>85</v>
      </c>
      <c r="AF1087" s="15" t="s">
        <v>85</v>
      </c>
      <c r="AG1087" s="15" t="s">
        <v>85</v>
      </c>
      <c r="AH1087" s="9" t="str">
        <f>_xlfn.IFNA(VLOOKUP(AG1087,ACCESSORIES!F:K,6,FALSE),"N/A")</f>
        <v>N/A</v>
      </c>
      <c r="AI1087" s="105" t="s">
        <v>265</v>
      </c>
      <c r="AJ1087" s="83" t="s">
        <v>85</v>
      </c>
      <c r="AK1087" s="3" t="s">
        <v>85</v>
      </c>
      <c r="AL1087" s="83" t="s">
        <v>85</v>
      </c>
      <c r="AM1087" s="83">
        <v>16</v>
      </c>
      <c r="AN1087" s="83">
        <v>160</v>
      </c>
      <c r="AO1087" s="83">
        <v>8</v>
      </c>
      <c r="AP1087" s="83">
        <v>14</v>
      </c>
      <c r="AQ1087" s="83">
        <v>17</v>
      </c>
      <c r="AR1087" s="83">
        <v>14</v>
      </c>
      <c r="AS1087" s="83">
        <v>199</v>
      </c>
      <c r="AT1087" s="83">
        <v>189</v>
      </c>
      <c r="AU1087" s="86">
        <v>84.1</v>
      </c>
      <c r="AV1087" s="55">
        <v>40</v>
      </c>
      <c r="AW1087" s="55">
        <v>40</v>
      </c>
      <c r="AX1087" s="55">
        <v>22</v>
      </c>
      <c r="AY1087" s="3" t="s">
        <v>85</v>
      </c>
      <c r="AZ1087" s="104" t="str">
        <f>_xlfn.IFNA(VLOOKUP(AY1087,ACCESSORIES!F:K,6,FALSE),"N/A")</f>
        <v>N/A</v>
      </c>
      <c r="BA1087" s="3" t="s">
        <v>85</v>
      </c>
      <c r="BB1087" s="104" t="str">
        <f>_xlfn.IFNA(VLOOKUP(BA1087,ACCESSORIES!F:K,6,FALSE),"N/A")</f>
        <v>N/A</v>
      </c>
      <c r="BC1087" s="79">
        <v>32.86</v>
      </c>
      <c r="BD1087" s="57">
        <v>19.8</v>
      </c>
      <c r="BE1087" s="57">
        <v>19.8</v>
      </c>
      <c r="BF1087" s="57">
        <v>9.9</v>
      </c>
      <c r="BG1087" s="82">
        <v>36</v>
      </c>
      <c r="BH1087" s="122" t="s">
        <v>3551</v>
      </c>
      <c r="BI1087" s="51" t="s">
        <v>4217</v>
      </c>
      <c r="BJ1087" s="83" t="s">
        <v>5302</v>
      </c>
      <c r="BK1087" s="83" t="s">
        <v>4233</v>
      </c>
      <c r="BL1087" s="83" t="s">
        <v>5150</v>
      </c>
      <c r="BM1087" s="83" t="s">
        <v>2887</v>
      </c>
      <c r="BN1087" s="83" t="s">
        <v>4510</v>
      </c>
      <c r="BO1087" s="83" t="s">
        <v>5816</v>
      </c>
      <c r="BP1087" s="83" t="s">
        <v>5802</v>
      </c>
      <c r="BQ1087" s="83" t="s">
        <v>4480</v>
      </c>
      <c r="BR1087" s="83" t="s">
        <v>4235</v>
      </c>
      <c r="BS1087" s="83"/>
      <c r="BT1087" s="351" t="s">
        <v>4617</v>
      </c>
      <c r="BU1087" s="363" t="s">
        <v>4616</v>
      </c>
      <c r="BV1087" s="351" t="s">
        <v>4619</v>
      </c>
      <c r="BW1087" s="363" t="s">
        <v>4618</v>
      </c>
      <c r="BX1087" s="96" t="str">
        <f t="shared" si="178"/>
        <v>MR703 Bead Grip, 17x7.5, +50mm Offset, 6x130, 84.1mm Centerbore, Method Bronze</v>
      </c>
      <c r="BY1087" s="83" t="s">
        <v>4044</v>
      </c>
      <c r="BZ1087" s="83" t="s">
        <v>4045</v>
      </c>
      <c r="CA1087" s="83" t="str">
        <f t="shared" si="177"/>
        <v>TRAIL (7XX)</v>
      </c>
    </row>
    <row r="1088" spans="1:79" s="39" customFormat="1" ht="15" customHeight="1">
      <c r="A1088" s="23">
        <f t="shared" si="180"/>
        <v>1086</v>
      </c>
      <c r="B1088" s="3" t="s">
        <v>84</v>
      </c>
      <c r="C1088" s="105" t="s">
        <v>1285</v>
      </c>
      <c r="D1088" s="83" t="s">
        <v>6175</v>
      </c>
      <c r="E1088" s="94" t="str">
        <f>CONCATENATE(LEFT(D1088,5),VLOOKUP(CONCATENATE(N1088,"x",O1088),'PART NUMBER GUIDE'!$B$9:$C$45,2,FALSE),VLOOKUP(CONCATENATE(P1088, V1088), 'PART NUMBER GUIDE'!$Q$6:$R$84, 2, FALSE),VLOOKUP(Y1088,'PART NUMBER GUIDE'!$J$8:$K$37,2, FALSE),IF(U1088="N/A",IF(ABS(S1088)&lt;10,"0"&amp;ABS(S1088),ABS(S1088)),CONCATENATE(LEFT(U1088,1),RIGHT(U1088,1))), F1088, G1088)</f>
        <v>MR70377563850</v>
      </c>
      <c r="F1088" s="93"/>
      <c r="G1088" s="93"/>
      <c r="H1088" s="91" t="s">
        <v>4967</v>
      </c>
      <c r="I1088" s="350">
        <v>44159</v>
      </c>
      <c r="J1088" s="87" t="s">
        <v>1265</v>
      </c>
      <c r="K1088" s="400">
        <v>341.5</v>
      </c>
      <c r="L1088" s="95">
        <f t="shared" si="179"/>
        <v>341.5</v>
      </c>
      <c r="M1088" s="402"/>
      <c r="N1088" s="83">
        <v>17</v>
      </c>
      <c r="O1088" s="83">
        <v>7.5</v>
      </c>
      <c r="P1088" s="105" t="str">
        <f t="shared" si="174"/>
        <v>6x130</v>
      </c>
      <c r="Q1088" s="83">
        <v>6</v>
      </c>
      <c r="R1088" s="83">
        <v>130</v>
      </c>
      <c r="S1088" s="83">
        <v>50</v>
      </c>
      <c r="T1088" s="77">
        <v>6.2</v>
      </c>
      <c r="U1088" s="106" t="s">
        <v>85</v>
      </c>
      <c r="V1088" s="86">
        <v>84.1</v>
      </c>
      <c r="W1088" s="85">
        <v>27.45</v>
      </c>
      <c r="X1088" s="52">
        <v>3640</v>
      </c>
      <c r="Y1088" s="91" t="s">
        <v>2661</v>
      </c>
      <c r="Z1088" s="80" t="s">
        <v>3007</v>
      </c>
      <c r="AA1088" s="369" t="str">
        <f t="shared" si="175"/>
        <v>17x7.5, 6x130, 50 OS</v>
      </c>
      <c r="AB1088" s="83" t="s">
        <v>4280</v>
      </c>
      <c r="AC1088" s="92">
        <f>_xlfn.IFNA(VLOOKUP(AB1088,ACCESSORIES!F:K,6,FALSE),"N/A")</f>
        <v>22</v>
      </c>
      <c r="AD1088" s="89" t="s">
        <v>85</v>
      </c>
      <c r="AE1088" s="15" t="s">
        <v>85</v>
      </c>
      <c r="AF1088" s="15" t="s">
        <v>85</v>
      </c>
      <c r="AG1088" s="15" t="s">
        <v>85</v>
      </c>
      <c r="AH1088" s="9" t="str">
        <f>_xlfn.IFNA(VLOOKUP(AG1088,ACCESSORIES!F:K,6,FALSE),"N/A")</f>
        <v>N/A</v>
      </c>
      <c r="AI1088" s="105" t="s">
        <v>265</v>
      </c>
      <c r="AJ1088" s="83" t="s">
        <v>85</v>
      </c>
      <c r="AK1088" s="3" t="s">
        <v>85</v>
      </c>
      <c r="AL1088" s="83" t="s">
        <v>85</v>
      </c>
      <c r="AM1088" s="83">
        <v>16</v>
      </c>
      <c r="AN1088" s="83">
        <v>160</v>
      </c>
      <c r="AO1088" s="83">
        <v>8</v>
      </c>
      <c r="AP1088" s="83">
        <v>14</v>
      </c>
      <c r="AQ1088" s="83">
        <v>17</v>
      </c>
      <c r="AR1088" s="83">
        <v>14</v>
      </c>
      <c r="AS1088" s="83">
        <v>199</v>
      </c>
      <c r="AT1088" s="83">
        <v>189</v>
      </c>
      <c r="AU1088" s="86">
        <v>84.1</v>
      </c>
      <c r="AV1088" s="55">
        <v>40</v>
      </c>
      <c r="AW1088" s="55">
        <v>40</v>
      </c>
      <c r="AX1088" s="55">
        <v>22</v>
      </c>
      <c r="AY1088" s="3" t="s">
        <v>85</v>
      </c>
      <c r="AZ1088" s="104" t="str">
        <f>_xlfn.IFNA(VLOOKUP(AY1088,ACCESSORIES!F:K,6,FALSE),"N/A")</f>
        <v>N/A</v>
      </c>
      <c r="BA1088" s="3" t="s">
        <v>85</v>
      </c>
      <c r="BB1088" s="104" t="str">
        <f>_xlfn.IFNA(VLOOKUP(BA1088,ACCESSORIES!F:K,6,FALSE),"N/A")</f>
        <v>N/A</v>
      </c>
      <c r="BC1088" s="79">
        <v>32.97</v>
      </c>
      <c r="BD1088" s="57">
        <v>19.8</v>
      </c>
      <c r="BE1088" s="57">
        <v>19.8</v>
      </c>
      <c r="BF1088" s="57">
        <v>9.9</v>
      </c>
      <c r="BG1088" s="82">
        <v>36</v>
      </c>
      <c r="BH1088" s="122" t="s">
        <v>3551</v>
      </c>
      <c r="BI1088" s="51" t="s">
        <v>4217</v>
      </c>
      <c r="BJ1088" s="83" t="s">
        <v>5302</v>
      </c>
      <c r="BK1088" s="83" t="s">
        <v>4233</v>
      </c>
      <c r="BL1088" s="83" t="s">
        <v>5150</v>
      </c>
      <c r="BM1088" s="83" t="s">
        <v>2887</v>
      </c>
      <c r="BN1088" s="83" t="s">
        <v>4510</v>
      </c>
      <c r="BO1088" s="83" t="s">
        <v>5816</v>
      </c>
      <c r="BP1088" s="83" t="s">
        <v>5802</v>
      </c>
      <c r="BQ1088" s="83" t="s">
        <v>4480</v>
      </c>
      <c r="BR1088" s="83" t="s">
        <v>4235</v>
      </c>
      <c r="BS1088" s="83"/>
      <c r="BT1088" s="351" t="s">
        <v>5277</v>
      </c>
      <c r="BU1088" s="363" t="s">
        <v>5276</v>
      </c>
      <c r="BV1088" s="351" t="s">
        <v>5279</v>
      </c>
      <c r="BW1088" s="363" t="s">
        <v>5278</v>
      </c>
      <c r="BX1088" s="96" t="str">
        <f t="shared" si="178"/>
        <v>MR703 Bead Grip, 17x7.5, +50mm Offset, 6x130, 84.1mm Centerbore, Gloss Titanium</v>
      </c>
      <c r="BY1088" s="83" t="s">
        <v>4044</v>
      </c>
      <c r="BZ1088" s="83" t="s">
        <v>4045</v>
      </c>
      <c r="CA1088" s="83" t="str">
        <f t="shared" si="177"/>
        <v>TRAIL (7XX)</v>
      </c>
    </row>
    <row r="1089" spans="1:79" s="39" customFormat="1" ht="15" customHeight="1">
      <c r="A1089" s="23">
        <f t="shared" si="180"/>
        <v>1087</v>
      </c>
      <c r="B1089" s="3" t="s">
        <v>84</v>
      </c>
      <c r="C1089" s="105" t="s">
        <v>1285</v>
      </c>
      <c r="D1089" s="83" t="s">
        <v>6175</v>
      </c>
      <c r="E1089" s="94" t="str">
        <f>CONCATENATE(LEFT(D1089,5),VLOOKUP(CONCATENATE(N1089,"x",O1089),'PART NUMBER GUIDE'!$B$9:$C$45,2,FALSE),VLOOKUP(CONCATENATE(P1089, V1089), 'PART NUMBER GUIDE'!$Q$6:$R$84, 2, FALSE),VLOOKUP(Y1089,'PART NUMBER GUIDE'!$J$8:$K$37,2, FALSE),IF(U1089="N/A",IF(ABS(S1089)&lt;10,"0"&amp;ABS(S1089),ABS(S1089)),CONCATENATE(LEFT(U1089,1),RIGHT(U1089,1))), F1089, G1089)</f>
        <v>MR70378550500</v>
      </c>
      <c r="F1089" s="93"/>
      <c r="G1089" s="93"/>
      <c r="H1089" s="91" t="s">
        <v>4331</v>
      </c>
      <c r="I1089" s="350">
        <v>43886</v>
      </c>
      <c r="J1089" s="87" t="s">
        <v>1265</v>
      </c>
      <c r="K1089" s="400">
        <v>356.5</v>
      </c>
      <c r="L1089" s="95">
        <f t="shared" si="179"/>
        <v>356.5</v>
      </c>
      <c r="M1089" s="402"/>
      <c r="N1089" s="83">
        <v>17</v>
      </c>
      <c r="O1089" s="83">
        <v>8.5</v>
      </c>
      <c r="P1089" s="105" t="str">
        <f t="shared" si="174"/>
        <v>5x5</v>
      </c>
      <c r="Q1089" s="83">
        <v>5</v>
      </c>
      <c r="R1089" s="83">
        <v>5</v>
      </c>
      <c r="S1089" s="83">
        <v>0</v>
      </c>
      <c r="T1089" s="77">
        <v>4.75</v>
      </c>
      <c r="U1089" s="106" t="s">
        <v>85</v>
      </c>
      <c r="V1089" s="86">
        <v>71.5</v>
      </c>
      <c r="W1089" s="85">
        <v>27.6</v>
      </c>
      <c r="X1089" s="52">
        <v>2650</v>
      </c>
      <c r="Y1089" s="91" t="s">
        <v>2309</v>
      </c>
      <c r="Z1089" s="81" t="s">
        <v>3002</v>
      </c>
      <c r="AA1089" s="369" t="str">
        <f t="shared" si="175"/>
        <v>17x8.5, 5x5, 0 OS</v>
      </c>
      <c r="AB1089" s="83" t="s">
        <v>4280</v>
      </c>
      <c r="AC1089" s="92">
        <f>_xlfn.IFNA(VLOOKUP(AB1089,ACCESSORIES!F:K,6,FALSE),"N/A")</f>
        <v>22</v>
      </c>
      <c r="AD1089" s="89" t="s">
        <v>85</v>
      </c>
      <c r="AE1089" s="15" t="s">
        <v>85</v>
      </c>
      <c r="AF1089" s="15" t="s">
        <v>85</v>
      </c>
      <c r="AG1089" s="15" t="s">
        <v>85</v>
      </c>
      <c r="AH1089" s="9" t="str">
        <f>_xlfn.IFNA(VLOOKUP(AG1089,ACCESSORIES!F:K,6,FALSE),"N/A")</f>
        <v>N/A</v>
      </c>
      <c r="AI1089" s="105" t="s">
        <v>265</v>
      </c>
      <c r="AJ1089" s="83" t="s">
        <v>85</v>
      </c>
      <c r="AK1089" s="3" t="s">
        <v>85</v>
      </c>
      <c r="AL1089" s="83" t="s">
        <v>85</v>
      </c>
      <c r="AM1089" s="83">
        <v>16</v>
      </c>
      <c r="AN1089" s="83">
        <v>170</v>
      </c>
      <c r="AO1089" s="83">
        <v>6</v>
      </c>
      <c r="AP1089" s="83">
        <v>18</v>
      </c>
      <c r="AQ1089" s="83">
        <v>35</v>
      </c>
      <c r="AR1089" s="83">
        <v>48</v>
      </c>
      <c r="AS1089" s="83">
        <v>209</v>
      </c>
      <c r="AT1089" s="83">
        <v>203</v>
      </c>
      <c r="AU1089" s="86">
        <v>71.5</v>
      </c>
      <c r="AV1089" s="55">
        <v>40</v>
      </c>
      <c r="AW1089" s="55">
        <v>40</v>
      </c>
      <c r="AX1089" s="55">
        <v>36</v>
      </c>
      <c r="AY1089" s="3" t="s">
        <v>85</v>
      </c>
      <c r="AZ1089" s="104" t="str">
        <f>_xlfn.IFNA(VLOOKUP(AY1089,ACCESSORIES!F:K,6,FALSE),"N/A")</f>
        <v>N/A</v>
      </c>
      <c r="BA1089" s="3" t="s">
        <v>85</v>
      </c>
      <c r="BB1089" s="104" t="str">
        <f>_xlfn.IFNA(VLOOKUP(BA1089,ACCESSORIES!F:K,6,FALSE),"N/A")</f>
        <v>N/A</v>
      </c>
      <c r="BC1089" s="79">
        <v>31.6</v>
      </c>
      <c r="BD1089" s="57">
        <v>19.7</v>
      </c>
      <c r="BE1089" s="57">
        <v>19.7</v>
      </c>
      <c r="BF1089" s="57">
        <v>11</v>
      </c>
      <c r="BG1089" s="82">
        <v>36</v>
      </c>
      <c r="BH1089" s="122" t="s">
        <v>3551</v>
      </c>
      <c r="BI1089" s="51" t="s">
        <v>4217</v>
      </c>
      <c r="BJ1089" s="83" t="s">
        <v>5302</v>
      </c>
      <c r="BK1089" s="83" t="s">
        <v>4233</v>
      </c>
      <c r="BL1089" s="83" t="s">
        <v>5150</v>
      </c>
      <c r="BM1089" s="83" t="s">
        <v>2887</v>
      </c>
      <c r="BN1089" s="83" t="s">
        <v>4510</v>
      </c>
      <c r="BO1089" s="83" t="s">
        <v>5816</v>
      </c>
      <c r="BP1089" s="83" t="s">
        <v>5802</v>
      </c>
      <c r="BQ1089" s="83" t="s">
        <v>4480</v>
      </c>
      <c r="BR1089" s="83" t="s">
        <v>4235</v>
      </c>
      <c r="BS1089" s="83"/>
      <c r="BT1089" s="351" t="s">
        <v>4636</v>
      </c>
      <c r="BU1089" s="363" t="s">
        <v>4637</v>
      </c>
      <c r="BV1089" s="351" t="s">
        <v>4638</v>
      </c>
      <c r="BW1089" s="363" t="s">
        <v>4639</v>
      </c>
      <c r="BX1089" s="96" t="str">
        <f t="shared" si="178"/>
        <v>MR703 Bead Grip, 17x8.5, 0mm Offset, 5x5, 71.5mm Centerbore, Matte Black</v>
      </c>
      <c r="BY1089" s="83" t="s">
        <v>4044</v>
      </c>
      <c r="BZ1089" s="83" t="s">
        <v>4045</v>
      </c>
      <c r="CA1089" s="83" t="str">
        <f t="shared" si="177"/>
        <v>TRAIL (7XX)</v>
      </c>
    </row>
    <row r="1090" spans="1:79" s="39" customFormat="1" ht="15" customHeight="1">
      <c r="A1090" s="23">
        <f t="shared" si="180"/>
        <v>1088</v>
      </c>
      <c r="B1090" s="3" t="s">
        <v>84</v>
      </c>
      <c r="C1090" s="105" t="s">
        <v>1285</v>
      </c>
      <c r="D1090" s="83" t="s">
        <v>6175</v>
      </c>
      <c r="E1090" s="94" t="str">
        <f>CONCATENATE(LEFT(D1090,5),VLOOKUP(CONCATENATE(N1090,"x",O1090),'PART NUMBER GUIDE'!$B$9:$C$45,2,FALSE),VLOOKUP(CONCATENATE(P1090, V1090), 'PART NUMBER GUIDE'!$Q$6:$R$84, 2, FALSE),VLOOKUP(Y1090,'PART NUMBER GUIDE'!$J$8:$K$37,2, FALSE),IF(U1090="N/A",IF(ABS(S1090)&lt;10,"0"&amp;ABS(S1090),ABS(S1090)),CONCATENATE(LEFT(U1090,1),RIGHT(U1090,1))), F1090, G1090)</f>
        <v>MR70378550900</v>
      </c>
      <c r="F1090" s="93"/>
      <c r="G1090" s="93"/>
      <c r="H1090" s="91" t="s">
        <v>4332</v>
      </c>
      <c r="I1090" s="350">
        <v>43886</v>
      </c>
      <c r="J1090" s="87" t="s">
        <v>1265</v>
      </c>
      <c r="K1090" s="400">
        <v>356.5</v>
      </c>
      <c r="L1090" s="95">
        <f t="shared" si="179"/>
        <v>356.5</v>
      </c>
      <c r="M1090" s="402"/>
      <c r="N1090" s="83">
        <v>17</v>
      </c>
      <c r="O1090" s="83">
        <v>8.5</v>
      </c>
      <c r="P1090" s="105" t="str">
        <f t="shared" si="174"/>
        <v>5x5</v>
      </c>
      <c r="Q1090" s="83">
        <v>5</v>
      </c>
      <c r="R1090" s="83">
        <v>5</v>
      </c>
      <c r="S1090" s="83">
        <v>0</v>
      </c>
      <c r="T1090" s="77">
        <v>4.75</v>
      </c>
      <c r="U1090" s="106" t="s">
        <v>85</v>
      </c>
      <c r="V1090" s="86">
        <v>71.5</v>
      </c>
      <c r="W1090" s="85">
        <v>27.88</v>
      </c>
      <c r="X1090" s="52">
        <v>2650</v>
      </c>
      <c r="Y1090" s="91" t="s">
        <v>2312</v>
      </c>
      <c r="Z1090" s="80" t="s">
        <v>3003</v>
      </c>
      <c r="AA1090" s="369" t="str">
        <f t="shared" si="175"/>
        <v>17x8.5, 5x5, 0 OS</v>
      </c>
      <c r="AB1090" s="83" t="s">
        <v>4280</v>
      </c>
      <c r="AC1090" s="92">
        <f>_xlfn.IFNA(VLOOKUP(AB1090,ACCESSORIES!F:K,6,FALSE),"N/A")</f>
        <v>22</v>
      </c>
      <c r="AD1090" s="89" t="s">
        <v>85</v>
      </c>
      <c r="AE1090" s="15" t="s">
        <v>85</v>
      </c>
      <c r="AF1090" s="15" t="s">
        <v>85</v>
      </c>
      <c r="AG1090" s="15" t="s">
        <v>85</v>
      </c>
      <c r="AH1090" s="9" t="str">
        <f>_xlfn.IFNA(VLOOKUP(AG1090,ACCESSORIES!F:K,6,FALSE),"N/A")</f>
        <v>N/A</v>
      </c>
      <c r="AI1090" s="105" t="s">
        <v>265</v>
      </c>
      <c r="AJ1090" s="83" t="s">
        <v>85</v>
      </c>
      <c r="AK1090" s="3" t="s">
        <v>85</v>
      </c>
      <c r="AL1090" s="83" t="s">
        <v>85</v>
      </c>
      <c r="AM1090" s="83">
        <v>16</v>
      </c>
      <c r="AN1090" s="83">
        <v>170</v>
      </c>
      <c r="AO1090" s="83">
        <v>6</v>
      </c>
      <c r="AP1090" s="83">
        <v>18</v>
      </c>
      <c r="AQ1090" s="83">
        <v>35</v>
      </c>
      <c r="AR1090" s="83">
        <v>48</v>
      </c>
      <c r="AS1090" s="83">
        <v>209</v>
      </c>
      <c r="AT1090" s="83">
        <v>203</v>
      </c>
      <c r="AU1090" s="86">
        <v>71.5</v>
      </c>
      <c r="AV1090" s="55">
        <v>40</v>
      </c>
      <c r="AW1090" s="55">
        <v>40</v>
      </c>
      <c r="AX1090" s="55">
        <v>36</v>
      </c>
      <c r="AY1090" s="3" t="s">
        <v>85</v>
      </c>
      <c r="AZ1090" s="104" t="str">
        <f>_xlfn.IFNA(VLOOKUP(AY1090,ACCESSORIES!F:K,6,FALSE),"N/A")</f>
        <v>N/A</v>
      </c>
      <c r="BA1090" s="3" t="s">
        <v>85</v>
      </c>
      <c r="BB1090" s="104" t="str">
        <f>_xlfn.IFNA(VLOOKUP(BA1090,ACCESSORIES!F:K,6,FALSE),"N/A")</f>
        <v>N/A</v>
      </c>
      <c r="BC1090" s="79">
        <v>33.630000000000003</v>
      </c>
      <c r="BD1090" s="57">
        <v>19.7</v>
      </c>
      <c r="BE1090" s="57">
        <v>19.7</v>
      </c>
      <c r="BF1090" s="57">
        <v>11</v>
      </c>
      <c r="BG1090" s="82">
        <v>36</v>
      </c>
      <c r="BH1090" s="122" t="s">
        <v>3551</v>
      </c>
      <c r="BI1090" s="51" t="s">
        <v>4217</v>
      </c>
      <c r="BJ1090" s="83" t="s">
        <v>5302</v>
      </c>
      <c r="BK1090" s="83" t="s">
        <v>4233</v>
      </c>
      <c r="BL1090" s="83" t="s">
        <v>5150</v>
      </c>
      <c r="BM1090" s="83" t="s">
        <v>2887</v>
      </c>
      <c r="BN1090" s="83" t="s">
        <v>4510</v>
      </c>
      <c r="BO1090" s="83" t="s">
        <v>5816</v>
      </c>
      <c r="BP1090" s="83" t="s">
        <v>5802</v>
      </c>
      <c r="BQ1090" s="83" t="s">
        <v>4480</v>
      </c>
      <c r="BR1090" s="83" t="s">
        <v>4235</v>
      </c>
      <c r="BS1090" s="83"/>
      <c r="BT1090" s="351" t="s">
        <v>4632</v>
      </c>
      <c r="BU1090" s="363" t="s">
        <v>4633</v>
      </c>
      <c r="BV1090" s="351" t="s">
        <v>4634</v>
      </c>
      <c r="BW1090" s="363" t="s">
        <v>4635</v>
      </c>
      <c r="BX1090" s="96" t="str">
        <f t="shared" si="178"/>
        <v>MR703 Bead Grip, 17x8.5, 0mm Offset, 5x5, 71.5mm Centerbore, Method Bronze</v>
      </c>
      <c r="BY1090" s="83" t="s">
        <v>4044</v>
      </c>
      <c r="BZ1090" s="83" t="s">
        <v>4045</v>
      </c>
      <c r="CA1090" s="83" t="str">
        <f t="shared" si="177"/>
        <v>TRAIL (7XX)</v>
      </c>
    </row>
    <row r="1091" spans="1:79" s="39" customFormat="1" ht="15" customHeight="1">
      <c r="A1091" s="23">
        <f t="shared" si="180"/>
        <v>1089</v>
      </c>
      <c r="B1091" s="3" t="s">
        <v>84</v>
      </c>
      <c r="C1091" s="105" t="s">
        <v>1285</v>
      </c>
      <c r="D1091" s="83" t="s">
        <v>6175</v>
      </c>
      <c r="E1091" s="94" t="str">
        <f>CONCATENATE(LEFT(D1091,5),VLOOKUP(CONCATENATE(N1091,"x",O1091),'PART NUMBER GUIDE'!$B$9:$C$45,2,FALSE),VLOOKUP(CONCATENATE(P1091, V1091), 'PART NUMBER GUIDE'!$Q$6:$R$84, 2, FALSE),VLOOKUP(Y1091,'PART NUMBER GUIDE'!$J$8:$K$37,2, FALSE),IF(U1091="N/A",IF(ABS(S1091)&lt;10,"0"&amp;ABS(S1091),ABS(S1091)),CONCATENATE(LEFT(U1091,1),RIGHT(U1091,1))), F1091, G1091)</f>
        <v>MR70378550800</v>
      </c>
      <c r="F1091" s="93"/>
      <c r="G1091" s="93"/>
      <c r="H1091" s="91" t="s">
        <v>4968</v>
      </c>
      <c r="I1091" s="350">
        <v>44159</v>
      </c>
      <c r="J1091" s="87" t="s">
        <v>1265</v>
      </c>
      <c r="K1091" s="400">
        <v>356.5</v>
      </c>
      <c r="L1091" s="95">
        <f t="shared" si="179"/>
        <v>356.5</v>
      </c>
      <c r="M1091" s="402"/>
      <c r="N1091" s="83">
        <v>17</v>
      </c>
      <c r="O1091" s="83">
        <v>8.5</v>
      </c>
      <c r="P1091" s="105" t="str">
        <f t="shared" ref="P1091:P1154" si="181">CONCATENATE(Q1091,"x",R1091)</f>
        <v>5x5</v>
      </c>
      <c r="Q1091" s="83">
        <v>5</v>
      </c>
      <c r="R1091" s="83">
        <v>5</v>
      </c>
      <c r="S1091" s="83">
        <v>0</v>
      </c>
      <c r="T1091" s="77">
        <v>4.75</v>
      </c>
      <c r="U1091" s="106" t="s">
        <v>85</v>
      </c>
      <c r="V1091" s="86">
        <v>71.5</v>
      </c>
      <c r="W1091" s="85">
        <v>27.6</v>
      </c>
      <c r="X1091" s="52">
        <v>2650</v>
      </c>
      <c r="Y1091" s="91" t="s">
        <v>2661</v>
      </c>
      <c r="Z1091" s="80" t="s">
        <v>3007</v>
      </c>
      <c r="AA1091" s="369" t="str">
        <f t="shared" ref="AA1091:AA1154" si="182">_xlfn.CONCAT(N1091,"x",O1091,","," ",P1091,","," ",S1091," ","OS")</f>
        <v>17x8.5, 5x5, 0 OS</v>
      </c>
      <c r="AB1091" s="83" t="s">
        <v>4280</v>
      </c>
      <c r="AC1091" s="92">
        <f>_xlfn.IFNA(VLOOKUP(AB1091,ACCESSORIES!F:K,6,FALSE),"N/A")</f>
        <v>22</v>
      </c>
      <c r="AD1091" s="89" t="s">
        <v>85</v>
      </c>
      <c r="AE1091" s="15" t="s">
        <v>85</v>
      </c>
      <c r="AF1091" s="15" t="s">
        <v>85</v>
      </c>
      <c r="AG1091" s="15" t="s">
        <v>85</v>
      </c>
      <c r="AH1091" s="9" t="str">
        <f>_xlfn.IFNA(VLOOKUP(AG1091,ACCESSORIES!F:K,6,FALSE),"N/A")</f>
        <v>N/A</v>
      </c>
      <c r="AI1091" s="105" t="s">
        <v>265</v>
      </c>
      <c r="AJ1091" s="83" t="s">
        <v>85</v>
      </c>
      <c r="AK1091" s="3" t="s">
        <v>85</v>
      </c>
      <c r="AL1091" s="83" t="s">
        <v>85</v>
      </c>
      <c r="AM1091" s="83">
        <v>16</v>
      </c>
      <c r="AN1091" s="83">
        <v>170</v>
      </c>
      <c r="AO1091" s="83">
        <v>6</v>
      </c>
      <c r="AP1091" s="83">
        <v>18</v>
      </c>
      <c r="AQ1091" s="83">
        <v>35</v>
      </c>
      <c r="AR1091" s="83">
        <v>48</v>
      </c>
      <c r="AS1091" s="83">
        <v>209</v>
      </c>
      <c r="AT1091" s="83">
        <v>203</v>
      </c>
      <c r="AU1091" s="86">
        <v>71.5</v>
      </c>
      <c r="AV1091" s="55">
        <v>40</v>
      </c>
      <c r="AW1091" s="55">
        <v>40</v>
      </c>
      <c r="AX1091" s="55">
        <v>36</v>
      </c>
      <c r="AY1091" s="3" t="s">
        <v>85</v>
      </c>
      <c r="AZ1091" s="104" t="str">
        <f>_xlfn.IFNA(VLOOKUP(AY1091,ACCESSORIES!F:K,6,FALSE),"N/A")</f>
        <v>N/A</v>
      </c>
      <c r="BA1091" s="3" t="s">
        <v>85</v>
      </c>
      <c r="BB1091" s="104" t="str">
        <f>_xlfn.IFNA(VLOOKUP(BA1091,ACCESSORIES!F:K,6,FALSE),"N/A")</f>
        <v>N/A</v>
      </c>
      <c r="BC1091" s="79">
        <v>31.6</v>
      </c>
      <c r="BD1091" s="57">
        <v>19.7</v>
      </c>
      <c r="BE1091" s="57">
        <v>19.7</v>
      </c>
      <c r="BF1091" s="57">
        <v>11</v>
      </c>
      <c r="BG1091" s="82">
        <v>36</v>
      </c>
      <c r="BH1091" s="122" t="s">
        <v>3551</v>
      </c>
      <c r="BI1091" s="51" t="s">
        <v>4217</v>
      </c>
      <c r="BJ1091" s="83" t="s">
        <v>5302</v>
      </c>
      <c r="BK1091" s="83" t="s">
        <v>4233</v>
      </c>
      <c r="BL1091" s="83" t="s">
        <v>5150</v>
      </c>
      <c r="BM1091" s="83" t="s">
        <v>2887</v>
      </c>
      <c r="BN1091" s="83" t="s">
        <v>4510</v>
      </c>
      <c r="BO1091" s="83" t="s">
        <v>5816</v>
      </c>
      <c r="BP1091" s="83" t="s">
        <v>5802</v>
      </c>
      <c r="BQ1091" s="83" t="s">
        <v>4480</v>
      </c>
      <c r="BR1091" s="83" t="s">
        <v>4235</v>
      </c>
      <c r="BS1091" s="83"/>
      <c r="BT1091" s="351" t="s">
        <v>6256</v>
      </c>
      <c r="BU1091" s="363" t="s">
        <v>6255</v>
      </c>
      <c r="BV1091" s="351" t="s">
        <v>6258</v>
      </c>
      <c r="BW1091" s="363" t="s">
        <v>6257</v>
      </c>
      <c r="BX1091" s="96" t="str">
        <f t="shared" si="178"/>
        <v>MR703 Bead Grip, 17x8.5, 0mm Offset, 5x5, 71.5mm Centerbore, Gloss Titanium</v>
      </c>
      <c r="BY1091" s="83" t="s">
        <v>4044</v>
      </c>
      <c r="BZ1091" s="83" t="s">
        <v>4045</v>
      </c>
      <c r="CA1091" s="83" t="str">
        <f t="shared" si="177"/>
        <v>TRAIL (7XX)</v>
      </c>
    </row>
    <row r="1092" spans="1:79" s="39" customFormat="1" ht="15" customHeight="1">
      <c r="A1092" s="23">
        <f t="shared" si="180"/>
        <v>1090</v>
      </c>
      <c r="B1092" s="3" t="s">
        <v>84</v>
      </c>
      <c r="C1092" s="105" t="s">
        <v>1285</v>
      </c>
      <c r="D1092" s="83" t="s">
        <v>6175</v>
      </c>
      <c r="E1092" s="94" t="str">
        <f>CONCATENATE(LEFT(D1092,5),VLOOKUP(CONCATENATE(N1092,"x",O1092),'PART NUMBER GUIDE'!$B$9:$C$45,2,FALSE),VLOOKUP(CONCATENATE(P1092, V1092), 'PART NUMBER GUIDE'!$Q$6:$R$84, 2, FALSE),VLOOKUP(Y1092,'PART NUMBER GUIDE'!$J$8:$K$37,2, FALSE),IF(U1092="N/A",IF(ABS(S1092)&lt;10,"0"&amp;ABS(S1092),ABS(S1092)),CONCATENATE(LEFT(U1092,1),RIGHT(U1092,1))), F1092, G1092)</f>
        <v>MR70378555500</v>
      </c>
      <c r="F1092" s="93"/>
      <c r="G1092" s="93"/>
      <c r="H1092" s="91" t="s">
        <v>4978</v>
      </c>
      <c r="I1092" s="350">
        <v>44159</v>
      </c>
      <c r="J1092" s="43" t="s">
        <v>4038</v>
      </c>
      <c r="K1092" s="400">
        <v>356.5</v>
      </c>
      <c r="L1092" s="95" t="str">
        <f t="shared" si="179"/>
        <v/>
      </c>
      <c r="M1092" s="402"/>
      <c r="N1092" s="83">
        <v>17</v>
      </c>
      <c r="O1092" s="83">
        <v>8.5</v>
      </c>
      <c r="P1092" s="105" t="str">
        <f t="shared" si="181"/>
        <v>5x5.5</v>
      </c>
      <c r="Q1092" s="83">
        <v>5</v>
      </c>
      <c r="R1092" s="83">
        <v>5.5</v>
      </c>
      <c r="S1092" s="83">
        <v>0</v>
      </c>
      <c r="T1092" s="77">
        <v>4.75</v>
      </c>
      <c r="U1092" s="106" t="s">
        <v>85</v>
      </c>
      <c r="V1092" s="86">
        <v>108</v>
      </c>
      <c r="W1092" s="85">
        <v>27.56</v>
      </c>
      <c r="X1092" s="52">
        <v>2650</v>
      </c>
      <c r="Y1092" s="91" t="s">
        <v>2309</v>
      </c>
      <c r="Z1092" s="81" t="s">
        <v>3002</v>
      </c>
      <c r="AA1092" s="369" t="str">
        <f t="shared" si="182"/>
        <v>17x8.5, 5x5.5, 0 OS</v>
      </c>
      <c r="AB1092" s="83" t="s">
        <v>4281</v>
      </c>
      <c r="AC1092" s="92">
        <f>_xlfn.IFNA(VLOOKUP(AB1092,ACCESSORIES!F:K,6,FALSE),"N/A")</f>
        <v>22</v>
      </c>
      <c r="AD1092" s="89" t="s">
        <v>85</v>
      </c>
      <c r="AE1092" s="15" t="s">
        <v>85</v>
      </c>
      <c r="AF1092" s="15" t="s">
        <v>85</v>
      </c>
      <c r="AG1092" s="15" t="s">
        <v>85</v>
      </c>
      <c r="AH1092" s="9" t="str">
        <f>_xlfn.IFNA(VLOOKUP(AG1092,ACCESSORIES!F:K,6,FALSE),"N/A")</f>
        <v>N/A</v>
      </c>
      <c r="AI1092" s="105" t="s">
        <v>265</v>
      </c>
      <c r="AJ1092" s="83" t="s">
        <v>85</v>
      </c>
      <c r="AK1092" s="3" t="s">
        <v>85</v>
      </c>
      <c r="AL1092" s="83" t="s">
        <v>85</v>
      </c>
      <c r="AM1092" s="83">
        <v>16</v>
      </c>
      <c r="AN1092" s="83">
        <v>170</v>
      </c>
      <c r="AO1092" s="83">
        <v>6</v>
      </c>
      <c r="AP1092" s="83">
        <v>18</v>
      </c>
      <c r="AQ1092" s="83">
        <v>35</v>
      </c>
      <c r="AR1092" s="83">
        <v>48</v>
      </c>
      <c r="AS1092" s="83">
        <v>209</v>
      </c>
      <c r="AT1092" s="83">
        <v>203</v>
      </c>
      <c r="AU1092" s="86">
        <v>108</v>
      </c>
      <c r="AV1092" s="55">
        <v>40</v>
      </c>
      <c r="AW1092" s="55">
        <v>40</v>
      </c>
      <c r="AX1092" s="55">
        <v>36</v>
      </c>
      <c r="AY1092" s="3" t="s">
        <v>85</v>
      </c>
      <c r="AZ1092" s="104" t="str">
        <f>_xlfn.IFNA(VLOOKUP(AY1092,ACCESSORIES!F:K,6,FALSE),"N/A")</f>
        <v>N/A</v>
      </c>
      <c r="BA1092" s="3" t="s">
        <v>85</v>
      </c>
      <c r="BB1092" s="104" t="str">
        <f>_xlfn.IFNA(VLOOKUP(BA1092,ACCESSORIES!F:K,6,FALSE),"N/A")</f>
        <v>N/A</v>
      </c>
      <c r="BC1092" s="79">
        <v>31.6</v>
      </c>
      <c r="BD1092" s="57">
        <v>19.7</v>
      </c>
      <c r="BE1092" s="57">
        <v>19.7</v>
      </c>
      <c r="BF1092" s="57">
        <v>11</v>
      </c>
      <c r="BG1092" s="82">
        <v>36</v>
      </c>
      <c r="BH1092" s="122" t="s">
        <v>3551</v>
      </c>
      <c r="BI1092" s="51" t="s">
        <v>4217</v>
      </c>
      <c r="BJ1092" s="83" t="s">
        <v>5302</v>
      </c>
      <c r="BK1092" s="83" t="s">
        <v>4233</v>
      </c>
      <c r="BL1092" s="83" t="s">
        <v>5150</v>
      </c>
      <c r="BM1092" s="83" t="s">
        <v>2887</v>
      </c>
      <c r="BN1092" s="83" t="s">
        <v>4510</v>
      </c>
      <c r="BO1092" s="83" t="s">
        <v>5816</v>
      </c>
      <c r="BP1092" s="83" t="s">
        <v>5802</v>
      </c>
      <c r="BQ1092" s="83" t="s">
        <v>4480</v>
      </c>
      <c r="BR1092" s="83" t="s">
        <v>4235</v>
      </c>
      <c r="BS1092" s="83"/>
      <c r="BT1092" s="351" t="s">
        <v>4636</v>
      </c>
      <c r="BU1092" s="363" t="s">
        <v>4637</v>
      </c>
      <c r="BV1092" s="351" t="s">
        <v>4638</v>
      </c>
      <c r="BW1092" s="363" t="s">
        <v>4639</v>
      </c>
      <c r="BX1092" s="96" t="str">
        <f t="shared" si="178"/>
        <v>CLOSEOUT - MR703 Bead Grip, 17x8.5, 0mm Offset, 5x5.5, 108mm Centerbore, Matte Black</v>
      </c>
      <c r="BY1092" s="83" t="s">
        <v>4044</v>
      </c>
      <c r="BZ1092" s="83" t="s">
        <v>4045</v>
      </c>
      <c r="CA1092" s="83" t="str">
        <f t="shared" si="177"/>
        <v>TRAIL (7XX)</v>
      </c>
    </row>
    <row r="1093" spans="1:79" s="39" customFormat="1" ht="15" customHeight="1">
      <c r="A1093" s="23">
        <f t="shared" si="180"/>
        <v>1091</v>
      </c>
      <c r="B1093" s="3" t="s">
        <v>84</v>
      </c>
      <c r="C1093" s="105" t="s">
        <v>1285</v>
      </c>
      <c r="D1093" s="83" t="s">
        <v>6175</v>
      </c>
      <c r="E1093" s="94" t="str">
        <f>CONCATENATE(LEFT(D1093,5),VLOOKUP(CONCATENATE(N1093,"x",O1093),'PART NUMBER GUIDE'!$B$9:$C$45,2,FALSE),VLOOKUP(CONCATENATE(P1093, V1093), 'PART NUMBER GUIDE'!$Q$6:$R$84, 2, FALSE),VLOOKUP(Y1093,'PART NUMBER GUIDE'!$J$8:$K$37,2, FALSE),IF(U1093="N/A",IF(ABS(S1093)&lt;10,"0"&amp;ABS(S1093),ABS(S1093)),CONCATENATE(LEFT(U1093,1),RIGHT(U1093,1))), F1093, G1093)</f>
        <v>MR70378555900</v>
      </c>
      <c r="F1093" s="93"/>
      <c r="G1093" s="93"/>
      <c r="H1093" s="91" t="s">
        <v>4977</v>
      </c>
      <c r="I1093" s="350">
        <v>44159</v>
      </c>
      <c r="J1093" s="43" t="s">
        <v>4038</v>
      </c>
      <c r="K1093" s="400">
        <v>356.5</v>
      </c>
      <c r="L1093" s="95" t="str">
        <f t="shared" si="179"/>
        <v/>
      </c>
      <c r="M1093" s="402"/>
      <c r="N1093" s="83">
        <v>17</v>
      </c>
      <c r="O1093" s="83">
        <v>8.5</v>
      </c>
      <c r="P1093" s="105" t="str">
        <f t="shared" si="181"/>
        <v>5x5.5</v>
      </c>
      <c r="Q1093" s="83">
        <v>5</v>
      </c>
      <c r="R1093" s="83">
        <v>5.5</v>
      </c>
      <c r="S1093" s="83">
        <v>0</v>
      </c>
      <c r="T1093" s="77">
        <v>4.75</v>
      </c>
      <c r="U1093" s="106" t="s">
        <v>85</v>
      </c>
      <c r="V1093" s="86">
        <v>108</v>
      </c>
      <c r="W1093" s="85">
        <v>27.56</v>
      </c>
      <c r="X1093" s="52">
        <v>2650</v>
      </c>
      <c r="Y1093" s="91" t="s">
        <v>2312</v>
      </c>
      <c r="Z1093" s="80" t="s">
        <v>3003</v>
      </c>
      <c r="AA1093" s="369" t="str">
        <f t="shared" si="182"/>
        <v>17x8.5, 5x5.5, 0 OS</v>
      </c>
      <c r="AB1093" s="83" t="s">
        <v>4281</v>
      </c>
      <c r="AC1093" s="92">
        <f>_xlfn.IFNA(VLOOKUP(AB1093,ACCESSORIES!F:K,6,FALSE),"N/A")</f>
        <v>22</v>
      </c>
      <c r="AD1093" s="89" t="s">
        <v>85</v>
      </c>
      <c r="AE1093" s="15" t="s">
        <v>85</v>
      </c>
      <c r="AF1093" s="15" t="s">
        <v>85</v>
      </c>
      <c r="AG1093" s="15" t="s">
        <v>85</v>
      </c>
      <c r="AH1093" s="9" t="str">
        <f>_xlfn.IFNA(VLOOKUP(AG1093,ACCESSORIES!F:K,6,FALSE),"N/A")</f>
        <v>N/A</v>
      </c>
      <c r="AI1093" s="105" t="s">
        <v>265</v>
      </c>
      <c r="AJ1093" s="83" t="s">
        <v>85</v>
      </c>
      <c r="AK1093" s="3" t="s">
        <v>85</v>
      </c>
      <c r="AL1093" s="83" t="s">
        <v>85</v>
      </c>
      <c r="AM1093" s="83">
        <v>16</v>
      </c>
      <c r="AN1093" s="83">
        <v>170</v>
      </c>
      <c r="AO1093" s="83">
        <v>6</v>
      </c>
      <c r="AP1093" s="83">
        <v>18</v>
      </c>
      <c r="AQ1093" s="83">
        <v>35</v>
      </c>
      <c r="AR1093" s="83">
        <v>48</v>
      </c>
      <c r="AS1093" s="83">
        <v>209</v>
      </c>
      <c r="AT1093" s="83">
        <v>203</v>
      </c>
      <c r="AU1093" s="86">
        <v>108</v>
      </c>
      <c r="AV1093" s="55">
        <v>40</v>
      </c>
      <c r="AW1093" s="55">
        <v>40</v>
      </c>
      <c r="AX1093" s="55">
        <v>36</v>
      </c>
      <c r="AY1093" s="3" t="s">
        <v>85</v>
      </c>
      <c r="AZ1093" s="104" t="str">
        <f>_xlfn.IFNA(VLOOKUP(AY1093,ACCESSORIES!F:K,6,FALSE),"N/A")</f>
        <v>N/A</v>
      </c>
      <c r="BA1093" s="3" t="s">
        <v>85</v>
      </c>
      <c r="BB1093" s="104" t="str">
        <f>_xlfn.IFNA(VLOOKUP(BA1093,ACCESSORIES!F:K,6,FALSE),"N/A")</f>
        <v>N/A</v>
      </c>
      <c r="BC1093" s="79">
        <v>31.6</v>
      </c>
      <c r="BD1093" s="57">
        <v>19.7</v>
      </c>
      <c r="BE1093" s="57">
        <v>19.7</v>
      </c>
      <c r="BF1093" s="57">
        <v>11</v>
      </c>
      <c r="BG1093" s="82">
        <v>36</v>
      </c>
      <c r="BH1093" s="122" t="s">
        <v>3551</v>
      </c>
      <c r="BI1093" s="51" t="s">
        <v>4217</v>
      </c>
      <c r="BJ1093" s="83" t="s">
        <v>5302</v>
      </c>
      <c r="BK1093" s="83" t="s">
        <v>4233</v>
      </c>
      <c r="BL1093" s="83" t="s">
        <v>5150</v>
      </c>
      <c r="BM1093" s="83" t="s">
        <v>2887</v>
      </c>
      <c r="BN1093" s="83" t="s">
        <v>4510</v>
      </c>
      <c r="BO1093" s="83" t="s">
        <v>5816</v>
      </c>
      <c r="BP1093" s="83" t="s">
        <v>5802</v>
      </c>
      <c r="BQ1093" s="83" t="s">
        <v>4480</v>
      </c>
      <c r="BR1093" s="83" t="s">
        <v>4235</v>
      </c>
      <c r="BS1093" s="83"/>
      <c r="BT1093" s="351" t="s">
        <v>4632</v>
      </c>
      <c r="BU1093" s="363" t="s">
        <v>4633</v>
      </c>
      <c r="BV1093" s="351" t="s">
        <v>4634</v>
      </c>
      <c r="BW1093" s="363" t="s">
        <v>4635</v>
      </c>
      <c r="BX1093" s="96" t="str">
        <f t="shared" si="178"/>
        <v>CLOSEOUT - MR703 Bead Grip, 17x8.5, 0mm Offset, 5x5.5, 108mm Centerbore, Method Bronze</v>
      </c>
      <c r="BY1093" s="83" t="s">
        <v>4044</v>
      </c>
      <c r="BZ1093" s="83" t="s">
        <v>4045</v>
      </c>
      <c r="CA1093" s="83" t="str">
        <f t="shared" si="177"/>
        <v>TRAIL (7XX)</v>
      </c>
    </row>
    <row r="1094" spans="1:79" s="39" customFormat="1" ht="15" customHeight="1">
      <c r="A1094" s="23">
        <f t="shared" si="180"/>
        <v>1092</v>
      </c>
      <c r="B1094" s="3" t="s">
        <v>84</v>
      </c>
      <c r="C1094" s="105" t="s">
        <v>1285</v>
      </c>
      <c r="D1094" s="83" t="s">
        <v>6175</v>
      </c>
      <c r="E1094" s="94" t="str">
        <f>CONCATENATE(LEFT(D1094,5),VLOOKUP(CONCATENATE(N1094,"x",O1094),'PART NUMBER GUIDE'!$B$9:$C$45,2,FALSE),VLOOKUP(CONCATENATE(P1094, V1094), 'PART NUMBER GUIDE'!$Q$6:$R$84, 2, FALSE),VLOOKUP(Y1094,'PART NUMBER GUIDE'!$J$8:$K$37,2, FALSE),IF(U1094="N/A",IF(ABS(S1094)&lt;10,"0"&amp;ABS(S1094),ABS(S1094)),CONCATENATE(LEFT(U1094,1),RIGHT(U1094,1))), F1094, G1094)</f>
        <v>MR70378558500</v>
      </c>
      <c r="F1094" s="93"/>
      <c r="G1094" s="93"/>
      <c r="H1094" s="91" t="s">
        <v>4333</v>
      </c>
      <c r="I1094" s="350">
        <v>43886</v>
      </c>
      <c r="J1094" s="87" t="s">
        <v>1265</v>
      </c>
      <c r="K1094" s="400">
        <v>356.5</v>
      </c>
      <c r="L1094" s="95">
        <f t="shared" si="179"/>
        <v>356.5</v>
      </c>
      <c r="M1094" s="402"/>
      <c r="N1094" s="83">
        <v>17</v>
      </c>
      <c r="O1094" s="83">
        <v>8.5</v>
      </c>
      <c r="P1094" s="105" t="str">
        <f t="shared" si="181"/>
        <v>5x150</v>
      </c>
      <c r="Q1094" s="83">
        <v>5</v>
      </c>
      <c r="R1094" s="83">
        <v>150</v>
      </c>
      <c r="S1094" s="83">
        <v>0</v>
      </c>
      <c r="T1094" s="77">
        <v>4.75</v>
      </c>
      <c r="U1094" s="106" t="s">
        <v>85</v>
      </c>
      <c r="V1094" s="86">
        <v>110.5</v>
      </c>
      <c r="W1094" s="85">
        <v>27.6</v>
      </c>
      <c r="X1094" s="52">
        <v>2650</v>
      </c>
      <c r="Y1094" s="91" t="s">
        <v>2309</v>
      </c>
      <c r="Z1094" s="81" t="s">
        <v>3002</v>
      </c>
      <c r="AA1094" s="369" t="str">
        <f t="shared" si="182"/>
        <v>17x8.5, 5x150, 0 OS</v>
      </c>
      <c r="AB1094" s="83" t="s">
        <v>4281</v>
      </c>
      <c r="AC1094" s="92">
        <f>_xlfn.IFNA(VLOOKUP(AB1094,ACCESSORIES!F:K,6,FALSE),"N/A")</f>
        <v>22</v>
      </c>
      <c r="AD1094" s="89" t="s">
        <v>85</v>
      </c>
      <c r="AE1094" s="15" t="s">
        <v>85</v>
      </c>
      <c r="AF1094" s="15" t="s">
        <v>85</v>
      </c>
      <c r="AG1094" s="15" t="s">
        <v>85</v>
      </c>
      <c r="AH1094" s="9" t="str">
        <f>_xlfn.IFNA(VLOOKUP(AG1094,ACCESSORIES!F:K,6,FALSE),"N/A")</f>
        <v>N/A</v>
      </c>
      <c r="AI1094" s="105" t="s">
        <v>265</v>
      </c>
      <c r="AJ1094" s="298" t="s">
        <v>85</v>
      </c>
      <c r="AK1094" s="298" t="s">
        <v>85</v>
      </c>
      <c r="AL1094" s="83" t="s">
        <v>85</v>
      </c>
      <c r="AM1094" s="83">
        <v>16</v>
      </c>
      <c r="AN1094" s="83">
        <v>180</v>
      </c>
      <c r="AO1094" s="83">
        <v>3</v>
      </c>
      <c r="AP1094" s="83">
        <v>14</v>
      </c>
      <c r="AQ1094" s="83">
        <v>35</v>
      </c>
      <c r="AR1094" s="83">
        <v>48</v>
      </c>
      <c r="AS1094" s="83">
        <v>209</v>
      </c>
      <c r="AT1094" s="83">
        <v>203</v>
      </c>
      <c r="AU1094" s="86">
        <v>110.5</v>
      </c>
      <c r="AV1094" s="55">
        <v>40</v>
      </c>
      <c r="AW1094" s="55">
        <v>40</v>
      </c>
      <c r="AX1094" s="55">
        <v>36</v>
      </c>
      <c r="AY1094" s="3" t="s">
        <v>85</v>
      </c>
      <c r="AZ1094" s="104" t="str">
        <f>_xlfn.IFNA(VLOOKUP(AY1094,ACCESSORIES!F:K,6,FALSE),"N/A")</f>
        <v>N/A</v>
      </c>
      <c r="BA1094" s="3" t="s">
        <v>85</v>
      </c>
      <c r="BB1094" s="104" t="str">
        <f>_xlfn.IFNA(VLOOKUP(BA1094,ACCESSORIES!F:K,6,FALSE),"N/A")</f>
        <v>N/A</v>
      </c>
      <c r="BC1094" s="79">
        <v>31.6</v>
      </c>
      <c r="BD1094" s="57">
        <v>19.7</v>
      </c>
      <c r="BE1094" s="57">
        <v>19.7</v>
      </c>
      <c r="BF1094" s="57">
        <v>11</v>
      </c>
      <c r="BG1094" s="82">
        <v>36</v>
      </c>
      <c r="BH1094" s="122" t="s">
        <v>3551</v>
      </c>
      <c r="BI1094" s="51" t="s">
        <v>4217</v>
      </c>
      <c r="BJ1094" s="83" t="s">
        <v>5302</v>
      </c>
      <c r="BK1094" s="83" t="s">
        <v>4233</v>
      </c>
      <c r="BL1094" s="83" t="s">
        <v>5150</v>
      </c>
      <c r="BM1094" s="83" t="s">
        <v>2887</v>
      </c>
      <c r="BN1094" s="83" t="s">
        <v>4510</v>
      </c>
      <c r="BO1094" s="83" t="s">
        <v>5816</v>
      </c>
      <c r="BP1094" s="83" t="s">
        <v>5802</v>
      </c>
      <c r="BQ1094" s="83" t="s">
        <v>4480</v>
      </c>
      <c r="BR1094" s="83" t="s">
        <v>4235</v>
      </c>
      <c r="BS1094" s="83"/>
      <c r="BT1094" s="351" t="s">
        <v>4636</v>
      </c>
      <c r="BU1094" s="363" t="s">
        <v>4637</v>
      </c>
      <c r="BV1094" s="351" t="s">
        <v>4638</v>
      </c>
      <c r="BW1094" s="363" t="s">
        <v>4639</v>
      </c>
      <c r="BX1094" s="96" t="str">
        <f t="shared" si="178"/>
        <v>MR703 Bead Grip, 17x8.5, 0mm Offset, 5x150, 110.5mm Centerbore, Matte Black</v>
      </c>
      <c r="BY1094" s="83" t="s">
        <v>4044</v>
      </c>
      <c r="BZ1094" s="83" t="s">
        <v>4045</v>
      </c>
      <c r="CA1094" s="83" t="str">
        <f t="shared" si="177"/>
        <v>TRAIL (7XX)</v>
      </c>
    </row>
    <row r="1095" spans="1:79" s="39" customFormat="1" ht="15" customHeight="1">
      <c r="A1095" s="23">
        <f t="shared" si="180"/>
        <v>1093</v>
      </c>
      <c r="B1095" s="3" t="s">
        <v>84</v>
      </c>
      <c r="C1095" s="105" t="s">
        <v>1285</v>
      </c>
      <c r="D1095" s="83" t="s">
        <v>6175</v>
      </c>
      <c r="E1095" s="94" t="str">
        <f>CONCATENATE(LEFT(D1095,5),VLOOKUP(CONCATENATE(N1095,"x",O1095),'PART NUMBER GUIDE'!$B$9:$C$45,2,FALSE),VLOOKUP(CONCATENATE(P1095, V1095), 'PART NUMBER GUIDE'!$Q$6:$R$84, 2, FALSE),VLOOKUP(Y1095,'PART NUMBER GUIDE'!$J$8:$K$37,2, FALSE),IF(U1095="N/A",IF(ABS(S1095)&lt;10,"0"&amp;ABS(S1095),ABS(S1095)),CONCATENATE(LEFT(U1095,1),RIGHT(U1095,1))), F1095, G1095)</f>
        <v>MR70378558900</v>
      </c>
      <c r="F1095" s="93"/>
      <c r="G1095" s="93"/>
      <c r="H1095" s="91" t="s">
        <v>4334</v>
      </c>
      <c r="I1095" s="350">
        <v>43886</v>
      </c>
      <c r="J1095" s="87" t="s">
        <v>1265</v>
      </c>
      <c r="K1095" s="400">
        <v>356.5</v>
      </c>
      <c r="L1095" s="95">
        <f t="shared" si="179"/>
        <v>356.5</v>
      </c>
      <c r="M1095" s="402"/>
      <c r="N1095" s="83">
        <v>17</v>
      </c>
      <c r="O1095" s="83">
        <v>8.5</v>
      </c>
      <c r="P1095" s="105" t="str">
        <f t="shared" si="181"/>
        <v>5x150</v>
      </c>
      <c r="Q1095" s="83">
        <v>5</v>
      </c>
      <c r="R1095" s="83">
        <v>150</v>
      </c>
      <c r="S1095" s="83">
        <v>0</v>
      </c>
      <c r="T1095" s="77">
        <v>4.75</v>
      </c>
      <c r="U1095" s="106" t="s">
        <v>85</v>
      </c>
      <c r="V1095" s="86">
        <v>110.5</v>
      </c>
      <c r="W1095" s="85">
        <v>27.6</v>
      </c>
      <c r="X1095" s="52">
        <v>2650</v>
      </c>
      <c r="Y1095" s="91" t="s">
        <v>2312</v>
      </c>
      <c r="Z1095" s="80" t="s">
        <v>3003</v>
      </c>
      <c r="AA1095" s="369" t="str">
        <f t="shared" si="182"/>
        <v>17x8.5, 5x150, 0 OS</v>
      </c>
      <c r="AB1095" s="83" t="s">
        <v>4281</v>
      </c>
      <c r="AC1095" s="92">
        <f>_xlfn.IFNA(VLOOKUP(AB1095,ACCESSORIES!F:K,6,FALSE),"N/A")</f>
        <v>22</v>
      </c>
      <c r="AD1095" s="89" t="s">
        <v>85</v>
      </c>
      <c r="AE1095" s="15" t="s">
        <v>85</v>
      </c>
      <c r="AF1095" s="15" t="s">
        <v>85</v>
      </c>
      <c r="AG1095" s="15" t="s">
        <v>85</v>
      </c>
      <c r="AH1095" s="9" t="str">
        <f>_xlfn.IFNA(VLOOKUP(AG1095,ACCESSORIES!F:K,6,FALSE),"N/A")</f>
        <v>N/A</v>
      </c>
      <c r="AI1095" s="105" t="s">
        <v>265</v>
      </c>
      <c r="AJ1095" s="298" t="s">
        <v>85</v>
      </c>
      <c r="AK1095" s="298" t="s">
        <v>85</v>
      </c>
      <c r="AL1095" s="83" t="s">
        <v>85</v>
      </c>
      <c r="AM1095" s="83">
        <v>16</v>
      </c>
      <c r="AN1095" s="83">
        <v>180</v>
      </c>
      <c r="AO1095" s="83">
        <v>3</v>
      </c>
      <c r="AP1095" s="83">
        <v>14</v>
      </c>
      <c r="AQ1095" s="83">
        <v>35</v>
      </c>
      <c r="AR1095" s="83">
        <v>48</v>
      </c>
      <c r="AS1095" s="83">
        <v>209</v>
      </c>
      <c r="AT1095" s="83">
        <v>203</v>
      </c>
      <c r="AU1095" s="86">
        <v>110.5</v>
      </c>
      <c r="AV1095" s="55">
        <v>40</v>
      </c>
      <c r="AW1095" s="55">
        <v>40</v>
      </c>
      <c r="AX1095" s="55">
        <v>36</v>
      </c>
      <c r="AY1095" s="3" t="s">
        <v>85</v>
      </c>
      <c r="AZ1095" s="104" t="str">
        <f>_xlfn.IFNA(VLOOKUP(AY1095,ACCESSORIES!F:K,6,FALSE),"N/A")</f>
        <v>N/A</v>
      </c>
      <c r="BA1095" s="3" t="s">
        <v>85</v>
      </c>
      <c r="BB1095" s="104" t="str">
        <f>_xlfn.IFNA(VLOOKUP(BA1095,ACCESSORIES!F:K,6,FALSE),"N/A")</f>
        <v>N/A</v>
      </c>
      <c r="BC1095" s="79">
        <v>31.6</v>
      </c>
      <c r="BD1095" s="57">
        <v>19.7</v>
      </c>
      <c r="BE1095" s="57">
        <v>19.7</v>
      </c>
      <c r="BF1095" s="57">
        <v>11</v>
      </c>
      <c r="BG1095" s="82">
        <v>36</v>
      </c>
      <c r="BH1095" s="122" t="s">
        <v>3551</v>
      </c>
      <c r="BI1095" s="51" t="s">
        <v>4217</v>
      </c>
      <c r="BJ1095" s="83" t="s">
        <v>5302</v>
      </c>
      <c r="BK1095" s="83" t="s">
        <v>4233</v>
      </c>
      <c r="BL1095" s="83" t="s">
        <v>5150</v>
      </c>
      <c r="BM1095" s="83" t="s">
        <v>2887</v>
      </c>
      <c r="BN1095" s="83" t="s">
        <v>4510</v>
      </c>
      <c r="BO1095" s="83" t="s">
        <v>5816</v>
      </c>
      <c r="BP1095" s="83" t="s">
        <v>5802</v>
      </c>
      <c r="BQ1095" s="83" t="s">
        <v>4480</v>
      </c>
      <c r="BR1095" s="83" t="s">
        <v>4235</v>
      </c>
      <c r="BS1095" s="83"/>
      <c r="BT1095" s="351" t="s">
        <v>4632</v>
      </c>
      <c r="BU1095" s="363" t="s">
        <v>4633</v>
      </c>
      <c r="BV1095" s="351" t="s">
        <v>4634</v>
      </c>
      <c r="BW1095" s="363" t="s">
        <v>4635</v>
      </c>
      <c r="BX1095" s="96" t="str">
        <f t="shared" si="178"/>
        <v>MR703 Bead Grip, 17x8.5, 0mm Offset, 5x150, 110.5mm Centerbore, Method Bronze</v>
      </c>
      <c r="BY1095" s="83" t="s">
        <v>4044</v>
      </c>
      <c r="BZ1095" s="83" t="s">
        <v>4045</v>
      </c>
      <c r="CA1095" s="83" t="str">
        <f t="shared" si="177"/>
        <v>TRAIL (7XX)</v>
      </c>
    </row>
    <row r="1096" spans="1:79" s="39" customFormat="1" ht="15" customHeight="1">
      <c r="A1096" s="23">
        <f t="shared" si="180"/>
        <v>1094</v>
      </c>
      <c r="B1096" s="3" t="s">
        <v>84</v>
      </c>
      <c r="C1096" s="105" t="s">
        <v>1285</v>
      </c>
      <c r="D1096" s="83" t="s">
        <v>6175</v>
      </c>
      <c r="E1096" s="94" t="str">
        <f>CONCATENATE(LEFT(D1096,5),VLOOKUP(CONCATENATE(N1096,"x",O1096),'PART NUMBER GUIDE'!$B$9:$C$45,2,FALSE),VLOOKUP(CONCATENATE(P1096, V1096), 'PART NUMBER GUIDE'!$Q$6:$R$84, 2, FALSE),VLOOKUP(Y1096,'PART NUMBER GUIDE'!$J$8:$K$37,2, FALSE),IF(U1096="N/A",IF(ABS(S1096)&lt;10,"0"&amp;ABS(S1096),ABS(S1096)),CONCATENATE(LEFT(U1096,1),RIGHT(U1096,1))), F1096, G1096)</f>
        <v>MR70378558800</v>
      </c>
      <c r="F1096" s="93"/>
      <c r="G1096" s="93"/>
      <c r="H1096" s="91" t="s">
        <v>4969</v>
      </c>
      <c r="I1096" s="350">
        <v>44159</v>
      </c>
      <c r="J1096" s="43" t="s">
        <v>4038</v>
      </c>
      <c r="K1096" s="400">
        <v>356.5</v>
      </c>
      <c r="L1096" s="95" t="str">
        <f t="shared" si="179"/>
        <v/>
      </c>
      <c r="M1096" s="402"/>
      <c r="N1096" s="83">
        <v>17</v>
      </c>
      <c r="O1096" s="83">
        <v>8.5</v>
      </c>
      <c r="P1096" s="105" t="str">
        <f t="shared" si="181"/>
        <v>5x150</v>
      </c>
      <c r="Q1096" s="83">
        <v>5</v>
      </c>
      <c r="R1096" s="83">
        <v>150</v>
      </c>
      <c r="S1096" s="83">
        <v>0</v>
      </c>
      <c r="T1096" s="77">
        <v>4.75</v>
      </c>
      <c r="U1096" s="106" t="s">
        <v>85</v>
      </c>
      <c r="V1096" s="86">
        <v>110.5</v>
      </c>
      <c r="W1096" s="85">
        <v>27.6</v>
      </c>
      <c r="X1096" s="52">
        <v>2650</v>
      </c>
      <c r="Y1096" s="91" t="s">
        <v>2661</v>
      </c>
      <c r="Z1096" s="80" t="s">
        <v>3007</v>
      </c>
      <c r="AA1096" s="369" t="str">
        <f t="shared" si="182"/>
        <v>17x8.5, 5x150, 0 OS</v>
      </c>
      <c r="AB1096" s="83" t="s">
        <v>4281</v>
      </c>
      <c r="AC1096" s="92">
        <f>_xlfn.IFNA(VLOOKUP(AB1096,ACCESSORIES!F:K,6,FALSE),"N/A")</f>
        <v>22</v>
      </c>
      <c r="AD1096" s="89" t="s">
        <v>85</v>
      </c>
      <c r="AE1096" s="15" t="s">
        <v>85</v>
      </c>
      <c r="AF1096" s="15" t="s">
        <v>85</v>
      </c>
      <c r="AG1096" s="15" t="s">
        <v>85</v>
      </c>
      <c r="AH1096" s="9" t="str">
        <f>_xlfn.IFNA(VLOOKUP(AG1096,ACCESSORIES!F:K,6,FALSE),"N/A")</f>
        <v>N/A</v>
      </c>
      <c r="AI1096" s="105" t="s">
        <v>265</v>
      </c>
      <c r="AJ1096" s="298" t="s">
        <v>85</v>
      </c>
      <c r="AK1096" s="298" t="s">
        <v>85</v>
      </c>
      <c r="AL1096" s="83" t="s">
        <v>85</v>
      </c>
      <c r="AM1096" s="83">
        <v>16</v>
      </c>
      <c r="AN1096" s="83">
        <v>180</v>
      </c>
      <c r="AO1096" s="83">
        <v>3</v>
      </c>
      <c r="AP1096" s="83">
        <v>14</v>
      </c>
      <c r="AQ1096" s="83">
        <v>35</v>
      </c>
      <c r="AR1096" s="83">
        <v>48</v>
      </c>
      <c r="AS1096" s="83">
        <v>209</v>
      </c>
      <c r="AT1096" s="83">
        <v>203</v>
      </c>
      <c r="AU1096" s="86">
        <v>110.5</v>
      </c>
      <c r="AV1096" s="55">
        <v>40</v>
      </c>
      <c r="AW1096" s="55">
        <v>40</v>
      </c>
      <c r="AX1096" s="55">
        <v>36</v>
      </c>
      <c r="AY1096" s="3" t="s">
        <v>85</v>
      </c>
      <c r="AZ1096" s="104" t="str">
        <f>_xlfn.IFNA(VLOOKUP(AY1096,ACCESSORIES!F:K,6,FALSE),"N/A")</f>
        <v>N/A</v>
      </c>
      <c r="BA1096" s="3" t="s">
        <v>85</v>
      </c>
      <c r="BB1096" s="104" t="str">
        <f>_xlfn.IFNA(VLOOKUP(BA1096,ACCESSORIES!F:K,6,FALSE),"N/A")</f>
        <v>N/A</v>
      </c>
      <c r="BC1096" s="79">
        <v>31.6</v>
      </c>
      <c r="BD1096" s="57">
        <v>19.7</v>
      </c>
      <c r="BE1096" s="57">
        <v>19.7</v>
      </c>
      <c r="BF1096" s="57">
        <v>11</v>
      </c>
      <c r="BG1096" s="82">
        <v>36</v>
      </c>
      <c r="BH1096" s="122" t="s">
        <v>3551</v>
      </c>
      <c r="BI1096" s="51" t="s">
        <v>4217</v>
      </c>
      <c r="BJ1096" s="83" t="s">
        <v>5302</v>
      </c>
      <c r="BK1096" s="83" t="s">
        <v>4233</v>
      </c>
      <c r="BL1096" s="83" t="s">
        <v>5150</v>
      </c>
      <c r="BM1096" s="83" t="s">
        <v>2887</v>
      </c>
      <c r="BN1096" s="83" t="s">
        <v>4510</v>
      </c>
      <c r="BO1096" s="83" t="s">
        <v>5816</v>
      </c>
      <c r="BP1096" s="83" t="s">
        <v>5802</v>
      </c>
      <c r="BQ1096" s="83" t="s">
        <v>4480</v>
      </c>
      <c r="BR1096" s="83" t="s">
        <v>4235</v>
      </c>
      <c r="BS1096" s="83"/>
      <c r="BT1096" s="351" t="s">
        <v>6256</v>
      </c>
      <c r="BU1096" s="363" t="s">
        <v>6255</v>
      </c>
      <c r="BV1096" s="351" t="s">
        <v>6258</v>
      </c>
      <c r="BW1096" s="363" t="s">
        <v>6257</v>
      </c>
      <c r="BX1096" s="96" t="str">
        <f t="shared" si="178"/>
        <v>CLOSEOUT - MR703 Bead Grip, 17x8.5, 0mm Offset, 5x150, 110.5mm Centerbore, Gloss Titanium</v>
      </c>
      <c r="BY1096" s="83" t="s">
        <v>4044</v>
      </c>
      <c r="BZ1096" s="83" t="s">
        <v>4045</v>
      </c>
      <c r="CA1096" s="83" t="str">
        <f t="shared" si="177"/>
        <v>TRAIL (7XX)</v>
      </c>
    </row>
    <row r="1097" spans="1:79" s="39" customFormat="1" ht="15" customHeight="1">
      <c r="A1097" s="23">
        <f t="shared" si="180"/>
        <v>1095</v>
      </c>
      <c r="B1097" s="3" t="s">
        <v>84</v>
      </c>
      <c r="C1097" s="105" t="s">
        <v>1285</v>
      </c>
      <c r="D1097" s="83" t="s">
        <v>6175</v>
      </c>
      <c r="E1097" s="94" t="str">
        <f>CONCATENATE(LEFT(D1097,5),VLOOKUP(CONCATENATE(N1097,"x",O1097),'PART NUMBER GUIDE'!$B$9:$C$45,2,FALSE),VLOOKUP(CONCATENATE(P1097, V1097), 'PART NUMBER GUIDE'!$Q$6:$R$84, 2, FALSE),VLOOKUP(Y1097,'PART NUMBER GUIDE'!$J$8:$K$37,2, FALSE),IF(U1097="N/A",IF(ABS(S1097)&lt;10,"0"&amp;ABS(S1097),ABS(S1097)),CONCATENATE(LEFT(U1097,1),RIGHT(U1097,1))), F1097, G1097)</f>
        <v>MR70378562900</v>
      </c>
      <c r="F1097" s="93"/>
      <c r="G1097" s="93"/>
      <c r="H1097" s="91" t="s">
        <v>4336</v>
      </c>
      <c r="I1097" s="350">
        <v>43886</v>
      </c>
      <c r="J1097" s="43" t="s">
        <v>4038</v>
      </c>
      <c r="K1097" s="400">
        <v>356.5</v>
      </c>
      <c r="L1097" s="95" t="str">
        <f t="shared" si="179"/>
        <v/>
      </c>
      <c r="M1097" s="402"/>
      <c r="N1097" s="83">
        <v>17</v>
      </c>
      <c r="O1097" s="83">
        <v>8.5</v>
      </c>
      <c r="P1097" s="105" t="str">
        <f t="shared" si="181"/>
        <v>6x120</v>
      </c>
      <c r="Q1097" s="83">
        <v>6</v>
      </c>
      <c r="R1097" s="83">
        <v>120</v>
      </c>
      <c r="S1097" s="83">
        <v>0</v>
      </c>
      <c r="T1097" s="77">
        <v>4.75</v>
      </c>
      <c r="U1097" s="106" t="s">
        <v>85</v>
      </c>
      <c r="V1097" s="86">
        <v>67</v>
      </c>
      <c r="W1097" s="85">
        <v>27.6</v>
      </c>
      <c r="X1097" s="52">
        <v>2650</v>
      </c>
      <c r="Y1097" s="91" t="s">
        <v>2312</v>
      </c>
      <c r="Z1097" s="80" t="s">
        <v>3003</v>
      </c>
      <c r="AA1097" s="369" t="str">
        <f t="shared" si="182"/>
        <v>17x8.5, 6x120, 0 OS</v>
      </c>
      <c r="AB1097" s="83" t="s">
        <v>4280</v>
      </c>
      <c r="AC1097" s="92">
        <f>_xlfn.IFNA(VLOOKUP(AB1097,ACCESSORIES!F:K,6,FALSE),"N/A")</f>
        <v>22</v>
      </c>
      <c r="AD1097" s="89" t="s">
        <v>85</v>
      </c>
      <c r="AE1097" s="15" t="s">
        <v>85</v>
      </c>
      <c r="AF1097" s="15" t="s">
        <v>85</v>
      </c>
      <c r="AG1097" s="15" t="s">
        <v>85</v>
      </c>
      <c r="AH1097" s="9" t="str">
        <f>_xlfn.IFNA(VLOOKUP(AG1097,ACCESSORIES!F:K,6,FALSE),"N/A")</f>
        <v>N/A</v>
      </c>
      <c r="AI1097" s="105" t="s">
        <v>265</v>
      </c>
      <c r="AJ1097" s="83" t="s">
        <v>85</v>
      </c>
      <c r="AK1097" s="3" t="s">
        <v>85</v>
      </c>
      <c r="AL1097" s="83" t="s">
        <v>85</v>
      </c>
      <c r="AM1097" s="83">
        <v>16</v>
      </c>
      <c r="AN1097" s="83">
        <v>160</v>
      </c>
      <c r="AO1097" s="83">
        <v>11</v>
      </c>
      <c r="AP1097" s="83">
        <v>23</v>
      </c>
      <c r="AQ1097" s="83">
        <v>35</v>
      </c>
      <c r="AR1097" s="83">
        <v>48</v>
      </c>
      <c r="AS1097" s="83">
        <v>209</v>
      </c>
      <c r="AT1097" s="83">
        <v>203</v>
      </c>
      <c r="AU1097" s="86">
        <v>67</v>
      </c>
      <c r="AV1097" s="55">
        <v>40</v>
      </c>
      <c r="AW1097" s="55">
        <v>40</v>
      </c>
      <c r="AX1097" s="55">
        <v>36</v>
      </c>
      <c r="AY1097" s="3" t="s">
        <v>85</v>
      </c>
      <c r="AZ1097" s="104" t="str">
        <f>_xlfn.IFNA(VLOOKUP(AY1097,ACCESSORIES!F:K,6,FALSE),"N/A")</f>
        <v>N/A</v>
      </c>
      <c r="BA1097" s="3" t="s">
        <v>85</v>
      </c>
      <c r="BB1097" s="104" t="str">
        <f>_xlfn.IFNA(VLOOKUP(BA1097,ACCESSORIES!F:K,6,FALSE),"N/A")</f>
        <v>N/A</v>
      </c>
      <c r="BC1097" s="79">
        <v>31.6</v>
      </c>
      <c r="BD1097" s="57">
        <v>19.7</v>
      </c>
      <c r="BE1097" s="57">
        <v>19.7</v>
      </c>
      <c r="BF1097" s="57">
        <v>11</v>
      </c>
      <c r="BG1097" s="82">
        <v>36</v>
      </c>
      <c r="BH1097" s="122" t="s">
        <v>3551</v>
      </c>
      <c r="BI1097" s="51" t="s">
        <v>4217</v>
      </c>
      <c r="BJ1097" s="83" t="s">
        <v>5302</v>
      </c>
      <c r="BK1097" s="83" t="s">
        <v>4233</v>
      </c>
      <c r="BL1097" s="83" t="s">
        <v>5150</v>
      </c>
      <c r="BM1097" s="83" t="s">
        <v>2887</v>
      </c>
      <c r="BN1097" s="83" t="s">
        <v>4510</v>
      </c>
      <c r="BO1097" s="83" t="s">
        <v>5816</v>
      </c>
      <c r="BP1097" s="83" t="s">
        <v>5802</v>
      </c>
      <c r="BQ1097" s="83" t="s">
        <v>4480</v>
      </c>
      <c r="BR1097" s="83" t="s">
        <v>4235</v>
      </c>
      <c r="BS1097" s="83"/>
      <c r="BT1097" s="351" t="s">
        <v>4617</v>
      </c>
      <c r="BU1097" s="363" t="s">
        <v>4616</v>
      </c>
      <c r="BV1097" s="351" t="s">
        <v>4619</v>
      </c>
      <c r="BW1097" s="363" t="s">
        <v>4618</v>
      </c>
      <c r="BX1097" s="96" t="str">
        <f t="shared" si="178"/>
        <v>CLOSEOUT - MR703 Bead Grip, 17x8.5, 0mm Offset, 6x120, 67mm Centerbore, Method Bronze</v>
      </c>
      <c r="BY1097" s="83" t="s">
        <v>4044</v>
      </c>
      <c r="BZ1097" s="83" t="s">
        <v>4045</v>
      </c>
      <c r="CA1097" s="83" t="str">
        <f t="shared" si="177"/>
        <v>TRAIL (7XX)</v>
      </c>
    </row>
    <row r="1098" spans="1:79" s="39" customFormat="1" ht="15" customHeight="1">
      <c r="A1098" s="23">
        <f t="shared" si="180"/>
        <v>1096</v>
      </c>
      <c r="B1098" s="3" t="s">
        <v>84</v>
      </c>
      <c r="C1098" s="105" t="s">
        <v>1285</v>
      </c>
      <c r="D1098" s="83" t="s">
        <v>6175</v>
      </c>
      <c r="E1098" s="94" t="str">
        <f>CONCATENATE(LEFT(D1098,5),VLOOKUP(CONCATENATE(N1098,"x",O1098),'PART NUMBER GUIDE'!$B$9:$C$45,2,FALSE),VLOOKUP(CONCATENATE(P1098, V1098), 'PART NUMBER GUIDE'!$Q$6:$R$84, 2, FALSE),VLOOKUP(Y1098,'PART NUMBER GUIDE'!$J$8:$K$37,2, FALSE),IF(U1098="N/A",IF(ABS(S1098)&lt;10,"0"&amp;ABS(S1098),ABS(S1098)),CONCATENATE(LEFT(U1098,1),RIGHT(U1098,1))), F1098, G1098)</f>
        <v>MR70378562800</v>
      </c>
      <c r="F1098" s="93"/>
      <c r="G1098" s="93"/>
      <c r="H1098" s="91" t="s">
        <v>5009</v>
      </c>
      <c r="I1098" s="350">
        <v>44159</v>
      </c>
      <c r="J1098" s="43" t="s">
        <v>4038</v>
      </c>
      <c r="K1098" s="400">
        <v>356.5</v>
      </c>
      <c r="L1098" s="95" t="str">
        <f t="shared" si="179"/>
        <v/>
      </c>
      <c r="M1098" s="402"/>
      <c r="N1098" s="83">
        <v>17</v>
      </c>
      <c r="O1098" s="83">
        <v>8.5</v>
      </c>
      <c r="P1098" s="105" t="str">
        <f t="shared" si="181"/>
        <v>6x120</v>
      </c>
      <c r="Q1098" s="83">
        <v>6</v>
      </c>
      <c r="R1098" s="83">
        <v>120</v>
      </c>
      <c r="S1098" s="83">
        <v>0</v>
      </c>
      <c r="T1098" s="77">
        <v>4.75</v>
      </c>
      <c r="U1098" s="106" t="s">
        <v>85</v>
      </c>
      <c r="V1098" s="86">
        <v>67</v>
      </c>
      <c r="W1098" s="85">
        <v>27.6</v>
      </c>
      <c r="X1098" s="52">
        <v>2650</v>
      </c>
      <c r="Y1098" s="91" t="s">
        <v>2661</v>
      </c>
      <c r="Z1098" s="80" t="s">
        <v>3007</v>
      </c>
      <c r="AA1098" s="369" t="str">
        <f t="shared" si="182"/>
        <v>17x8.5, 6x120, 0 OS</v>
      </c>
      <c r="AB1098" s="83" t="s">
        <v>4280</v>
      </c>
      <c r="AC1098" s="92">
        <f>_xlfn.IFNA(VLOOKUP(AB1098,ACCESSORIES!F:K,6,FALSE),"N/A")</f>
        <v>22</v>
      </c>
      <c r="AD1098" s="89" t="s">
        <v>85</v>
      </c>
      <c r="AE1098" s="15" t="s">
        <v>85</v>
      </c>
      <c r="AF1098" s="15" t="s">
        <v>85</v>
      </c>
      <c r="AG1098" s="15" t="s">
        <v>85</v>
      </c>
      <c r="AH1098" s="9" t="str">
        <f>_xlfn.IFNA(VLOOKUP(AG1098,ACCESSORIES!F:K,6,FALSE),"N/A")</f>
        <v>N/A</v>
      </c>
      <c r="AI1098" s="105" t="s">
        <v>265</v>
      </c>
      <c r="AJ1098" s="83" t="s">
        <v>85</v>
      </c>
      <c r="AK1098" s="3" t="s">
        <v>85</v>
      </c>
      <c r="AL1098" s="83" t="s">
        <v>85</v>
      </c>
      <c r="AM1098" s="83">
        <v>16</v>
      </c>
      <c r="AN1098" s="83">
        <v>160</v>
      </c>
      <c r="AO1098" s="83">
        <v>11</v>
      </c>
      <c r="AP1098" s="83">
        <v>23</v>
      </c>
      <c r="AQ1098" s="83">
        <v>35</v>
      </c>
      <c r="AR1098" s="83">
        <v>48</v>
      </c>
      <c r="AS1098" s="83">
        <v>209</v>
      </c>
      <c r="AT1098" s="83">
        <v>203</v>
      </c>
      <c r="AU1098" s="86">
        <v>67</v>
      </c>
      <c r="AV1098" s="55">
        <v>40</v>
      </c>
      <c r="AW1098" s="55">
        <v>40</v>
      </c>
      <c r="AX1098" s="55">
        <v>36</v>
      </c>
      <c r="AY1098" s="3" t="s">
        <v>85</v>
      </c>
      <c r="AZ1098" s="104" t="str">
        <f>_xlfn.IFNA(VLOOKUP(AY1098,ACCESSORIES!F:K,6,FALSE),"N/A")</f>
        <v>N/A</v>
      </c>
      <c r="BA1098" s="3" t="s">
        <v>85</v>
      </c>
      <c r="BB1098" s="104" t="str">
        <f>_xlfn.IFNA(VLOOKUP(BA1098,ACCESSORIES!F:K,6,FALSE),"N/A")</f>
        <v>N/A</v>
      </c>
      <c r="BC1098" s="79">
        <v>31.6</v>
      </c>
      <c r="BD1098" s="57">
        <v>19.7</v>
      </c>
      <c r="BE1098" s="57">
        <v>19.7</v>
      </c>
      <c r="BF1098" s="57">
        <v>11</v>
      </c>
      <c r="BG1098" s="82">
        <v>36</v>
      </c>
      <c r="BH1098" s="122" t="s">
        <v>3551</v>
      </c>
      <c r="BI1098" s="51" t="s">
        <v>4217</v>
      </c>
      <c r="BJ1098" s="83" t="s">
        <v>5302</v>
      </c>
      <c r="BK1098" s="83" t="s">
        <v>4233</v>
      </c>
      <c r="BL1098" s="83" t="s">
        <v>5150</v>
      </c>
      <c r="BM1098" s="83" t="s">
        <v>2887</v>
      </c>
      <c r="BN1098" s="83" t="s">
        <v>4510</v>
      </c>
      <c r="BO1098" s="83" t="s">
        <v>5816</v>
      </c>
      <c r="BP1098" s="83" t="s">
        <v>5802</v>
      </c>
      <c r="BQ1098" s="83" t="s">
        <v>4480</v>
      </c>
      <c r="BR1098" s="83" t="s">
        <v>4235</v>
      </c>
      <c r="BS1098" s="83"/>
      <c r="BT1098" s="351" t="s">
        <v>5277</v>
      </c>
      <c r="BU1098" s="363" t="s">
        <v>5276</v>
      </c>
      <c r="BV1098" s="351" t="s">
        <v>5279</v>
      </c>
      <c r="BW1098" s="363" t="s">
        <v>5278</v>
      </c>
      <c r="BX1098" s="96" t="str">
        <f t="shared" si="178"/>
        <v>CLOSEOUT - MR703 Bead Grip, 17x8.5, 0mm Offset, 6x120, 67mm Centerbore, Gloss Titanium</v>
      </c>
      <c r="BY1098" s="83" t="s">
        <v>4044</v>
      </c>
      <c r="BZ1098" s="83" t="s">
        <v>4045</v>
      </c>
      <c r="CA1098" s="83" t="str">
        <f t="shared" si="177"/>
        <v>TRAIL (7XX)</v>
      </c>
    </row>
    <row r="1099" spans="1:79" s="39" customFormat="1" ht="15" customHeight="1">
      <c r="A1099" s="23">
        <f t="shared" si="180"/>
        <v>1097</v>
      </c>
      <c r="B1099" s="3" t="s">
        <v>84</v>
      </c>
      <c r="C1099" s="105" t="s">
        <v>1285</v>
      </c>
      <c r="D1099" s="83" t="s">
        <v>6175</v>
      </c>
      <c r="E1099" s="94" t="str">
        <f>CONCATENATE(LEFT(D1099,5),VLOOKUP(CONCATENATE(N1099,"x",O1099),'PART NUMBER GUIDE'!$B$9:$C$45,2,FALSE),VLOOKUP(CONCATENATE(P1099, V1099), 'PART NUMBER GUIDE'!$Q$6:$R$84, 2, FALSE),VLOOKUP(Y1099,'PART NUMBER GUIDE'!$J$8:$K$37,2, FALSE),IF(U1099="N/A",IF(ABS(S1099)&lt;10,"0"&amp;ABS(S1099),ABS(S1099)),CONCATENATE(LEFT(U1099,1),RIGHT(U1099,1))), F1099, G1099)</f>
        <v>MR70378516500</v>
      </c>
      <c r="F1099" s="93"/>
      <c r="G1099" s="93"/>
      <c r="H1099" s="91" t="s">
        <v>4337</v>
      </c>
      <c r="I1099" s="350">
        <v>43886</v>
      </c>
      <c r="J1099" s="87" t="s">
        <v>1265</v>
      </c>
      <c r="K1099" s="400">
        <v>356.5</v>
      </c>
      <c r="L1099" s="95">
        <f t="shared" si="179"/>
        <v>356.5</v>
      </c>
      <c r="M1099" s="402"/>
      <c r="N1099" s="83">
        <v>17</v>
      </c>
      <c r="O1099" s="83">
        <v>8.5</v>
      </c>
      <c r="P1099" s="105" t="str">
        <f t="shared" si="181"/>
        <v>6x135</v>
      </c>
      <c r="Q1099" s="83">
        <v>6</v>
      </c>
      <c r="R1099" s="83">
        <v>135</v>
      </c>
      <c r="S1099" s="83">
        <v>0</v>
      </c>
      <c r="T1099" s="77">
        <v>4.75</v>
      </c>
      <c r="U1099" s="106" t="s">
        <v>85</v>
      </c>
      <c r="V1099" s="86">
        <v>87</v>
      </c>
      <c r="W1099" s="85">
        <v>27.6</v>
      </c>
      <c r="X1099" s="52">
        <v>2650</v>
      </c>
      <c r="Y1099" s="91" t="s">
        <v>2309</v>
      </c>
      <c r="Z1099" s="81" t="s">
        <v>3002</v>
      </c>
      <c r="AA1099" s="369" t="str">
        <f t="shared" si="182"/>
        <v>17x8.5, 6x135, 0 OS</v>
      </c>
      <c r="AB1099" s="83" t="s">
        <v>4280</v>
      </c>
      <c r="AC1099" s="92">
        <f>_xlfn.IFNA(VLOOKUP(AB1099,ACCESSORIES!F:K,6,FALSE),"N/A")</f>
        <v>22</v>
      </c>
      <c r="AD1099" s="89" t="s">
        <v>85</v>
      </c>
      <c r="AE1099" s="15" t="s">
        <v>85</v>
      </c>
      <c r="AF1099" s="15" t="s">
        <v>85</v>
      </c>
      <c r="AG1099" s="15" t="s">
        <v>85</v>
      </c>
      <c r="AH1099" s="9" t="str">
        <f>_xlfn.IFNA(VLOOKUP(AG1099,ACCESSORIES!F:K,6,FALSE),"N/A")</f>
        <v>N/A</v>
      </c>
      <c r="AI1099" s="105" t="s">
        <v>265</v>
      </c>
      <c r="AJ1099" s="83" t="s">
        <v>85</v>
      </c>
      <c r="AK1099" s="3" t="s">
        <v>85</v>
      </c>
      <c r="AL1099" s="83" t="s">
        <v>85</v>
      </c>
      <c r="AM1099" s="83">
        <v>16</v>
      </c>
      <c r="AN1099" s="83">
        <v>175</v>
      </c>
      <c r="AO1099" s="83">
        <v>4</v>
      </c>
      <c r="AP1099" s="83">
        <v>15</v>
      </c>
      <c r="AQ1099" s="83">
        <v>35</v>
      </c>
      <c r="AR1099" s="83">
        <v>48</v>
      </c>
      <c r="AS1099" s="83">
        <v>209</v>
      </c>
      <c r="AT1099" s="83">
        <v>203</v>
      </c>
      <c r="AU1099" s="86">
        <v>87</v>
      </c>
      <c r="AV1099" s="55">
        <v>40</v>
      </c>
      <c r="AW1099" s="55">
        <v>40</v>
      </c>
      <c r="AX1099" s="55">
        <v>36</v>
      </c>
      <c r="AY1099" s="3" t="s">
        <v>85</v>
      </c>
      <c r="AZ1099" s="104" t="str">
        <f>_xlfn.IFNA(VLOOKUP(AY1099,ACCESSORIES!F:K,6,FALSE),"N/A")</f>
        <v>N/A</v>
      </c>
      <c r="BA1099" s="3" t="s">
        <v>85</v>
      </c>
      <c r="BB1099" s="104" t="str">
        <f>_xlfn.IFNA(VLOOKUP(BA1099,ACCESSORIES!F:K,6,FALSE),"N/A")</f>
        <v>N/A</v>
      </c>
      <c r="BC1099" s="79">
        <v>31.6</v>
      </c>
      <c r="BD1099" s="57">
        <v>19.7</v>
      </c>
      <c r="BE1099" s="57">
        <v>19.7</v>
      </c>
      <c r="BF1099" s="57">
        <v>11</v>
      </c>
      <c r="BG1099" s="82">
        <v>36</v>
      </c>
      <c r="BH1099" s="122" t="s">
        <v>3551</v>
      </c>
      <c r="BI1099" s="51" t="s">
        <v>4217</v>
      </c>
      <c r="BJ1099" s="83" t="s">
        <v>5302</v>
      </c>
      <c r="BK1099" s="83" t="s">
        <v>4233</v>
      </c>
      <c r="BL1099" s="83" t="s">
        <v>5150</v>
      </c>
      <c r="BM1099" s="83" t="s">
        <v>2887</v>
      </c>
      <c r="BN1099" s="83" t="s">
        <v>4510</v>
      </c>
      <c r="BO1099" s="83" t="s">
        <v>5816</v>
      </c>
      <c r="BP1099" s="83" t="s">
        <v>5802</v>
      </c>
      <c r="BQ1099" s="83" t="s">
        <v>4480</v>
      </c>
      <c r="BR1099" s="83" t="s">
        <v>4235</v>
      </c>
      <c r="BS1099" s="83"/>
      <c r="BT1099" s="351" t="s">
        <v>4621</v>
      </c>
      <c r="BU1099" s="363" t="s">
        <v>4620</v>
      </c>
      <c r="BV1099" s="351" t="s">
        <v>4623</v>
      </c>
      <c r="BW1099" s="363" t="s">
        <v>4622</v>
      </c>
      <c r="BX1099" s="96" t="str">
        <f t="shared" si="178"/>
        <v>MR703 Bead Grip, 17x8.5, 0mm Offset, 6x135, 87mm Centerbore, Matte Black</v>
      </c>
      <c r="BY1099" s="83" t="s">
        <v>4044</v>
      </c>
      <c r="BZ1099" s="83" t="s">
        <v>4045</v>
      </c>
      <c r="CA1099" s="83" t="str">
        <f t="shared" si="177"/>
        <v>TRAIL (7XX)</v>
      </c>
    </row>
    <row r="1100" spans="1:79" s="39" customFormat="1" ht="15" customHeight="1">
      <c r="A1100" s="23">
        <f t="shared" si="180"/>
        <v>1098</v>
      </c>
      <c r="B1100" s="3" t="s">
        <v>84</v>
      </c>
      <c r="C1100" s="105" t="s">
        <v>1285</v>
      </c>
      <c r="D1100" s="83" t="s">
        <v>6175</v>
      </c>
      <c r="E1100" s="94" t="str">
        <f>CONCATENATE(LEFT(D1100,5),VLOOKUP(CONCATENATE(N1100,"x",O1100),'PART NUMBER GUIDE'!$B$9:$C$45,2,FALSE),VLOOKUP(CONCATENATE(P1100, V1100), 'PART NUMBER GUIDE'!$Q$6:$R$84, 2, FALSE),VLOOKUP(Y1100,'PART NUMBER GUIDE'!$J$8:$K$37,2, FALSE),IF(U1100="N/A",IF(ABS(S1100)&lt;10,"0"&amp;ABS(S1100),ABS(S1100)),CONCATENATE(LEFT(U1100,1),RIGHT(U1100,1))), F1100, G1100)</f>
        <v>MR70378516900</v>
      </c>
      <c r="F1100" s="93"/>
      <c r="G1100" s="93"/>
      <c r="H1100" s="91" t="s">
        <v>4338</v>
      </c>
      <c r="I1100" s="350">
        <v>43886</v>
      </c>
      <c r="J1100" s="87" t="s">
        <v>1265</v>
      </c>
      <c r="K1100" s="400">
        <v>356.5</v>
      </c>
      <c r="L1100" s="95">
        <f t="shared" si="179"/>
        <v>356.5</v>
      </c>
      <c r="M1100" s="402"/>
      <c r="N1100" s="83">
        <v>17</v>
      </c>
      <c r="O1100" s="83">
        <v>8.5</v>
      </c>
      <c r="P1100" s="105" t="str">
        <f t="shared" si="181"/>
        <v>6x135</v>
      </c>
      <c r="Q1100" s="83">
        <v>6</v>
      </c>
      <c r="R1100" s="83">
        <v>135</v>
      </c>
      <c r="S1100" s="83">
        <v>0</v>
      </c>
      <c r="T1100" s="77">
        <v>4.75</v>
      </c>
      <c r="U1100" s="106" t="s">
        <v>85</v>
      </c>
      <c r="V1100" s="86">
        <v>87</v>
      </c>
      <c r="W1100" s="85">
        <v>27.84</v>
      </c>
      <c r="X1100" s="52">
        <v>2650</v>
      </c>
      <c r="Y1100" s="91" t="s">
        <v>2312</v>
      </c>
      <c r="Z1100" s="80" t="s">
        <v>3003</v>
      </c>
      <c r="AA1100" s="369" t="str">
        <f t="shared" si="182"/>
        <v>17x8.5, 6x135, 0 OS</v>
      </c>
      <c r="AB1100" s="83" t="s">
        <v>4280</v>
      </c>
      <c r="AC1100" s="92">
        <f>_xlfn.IFNA(VLOOKUP(AB1100,ACCESSORIES!F:K,6,FALSE),"N/A")</f>
        <v>22</v>
      </c>
      <c r="AD1100" s="89" t="s">
        <v>85</v>
      </c>
      <c r="AE1100" s="15" t="s">
        <v>85</v>
      </c>
      <c r="AF1100" s="15" t="s">
        <v>85</v>
      </c>
      <c r="AG1100" s="15" t="s">
        <v>85</v>
      </c>
      <c r="AH1100" s="9" t="str">
        <f>_xlfn.IFNA(VLOOKUP(AG1100,ACCESSORIES!F:K,6,FALSE),"N/A")</f>
        <v>N/A</v>
      </c>
      <c r="AI1100" s="105" t="s">
        <v>265</v>
      </c>
      <c r="AJ1100" s="83" t="s">
        <v>85</v>
      </c>
      <c r="AK1100" s="3" t="s">
        <v>85</v>
      </c>
      <c r="AL1100" s="83" t="s">
        <v>85</v>
      </c>
      <c r="AM1100" s="83">
        <v>16</v>
      </c>
      <c r="AN1100" s="83">
        <v>175</v>
      </c>
      <c r="AO1100" s="83">
        <v>4</v>
      </c>
      <c r="AP1100" s="83">
        <v>15</v>
      </c>
      <c r="AQ1100" s="83">
        <v>35</v>
      </c>
      <c r="AR1100" s="83">
        <v>48</v>
      </c>
      <c r="AS1100" s="83">
        <v>209</v>
      </c>
      <c r="AT1100" s="83">
        <v>203</v>
      </c>
      <c r="AU1100" s="86">
        <v>87</v>
      </c>
      <c r="AV1100" s="55">
        <v>40</v>
      </c>
      <c r="AW1100" s="55">
        <v>40</v>
      </c>
      <c r="AX1100" s="55">
        <v>36</v>
      </c>
      <c r="AY1100" s="3" t="s">
        <v>85</v>
      </c>
      <c r="AZ1100" s="104" t="str">
        <f>_xlfn.IFNA(VLOOKUP(AY1100,ACCESSORIES!F:K,6,FALSE),"N/A")</f>
        <v>N/A</v>
      </c>
      <c r="BA1100" s="3" t="s">
        <v>85</v>
      </c>
      <c r="BB1100" s="104" t="str">
        <f>_xlfn.IFNA(VLOOKUP(BA1100,ACCESSORIES!F:K,6,FALSE),"N/A")</f>
        <v>N/A</v>
      </c>
      <c r="BC1100" s="79">
        <v>33.54</v>
      </c>
      <c r="BD1100" s="57">
        <v>19.7</v>
      </c>
      <c r="BE1100" s="57">
        <v>19.7</v>
      </c>
      <c r="BF1100" s="57">
        <v>11</v>
      </c>
      <c r="BG1100" s="82">
        <v>36</v>
      </c>
      <c r="BH1100" s="122" t="s">
        <v>3551</v>
      </c>
      <c r="BI1100" s="51" t="s">
        <v>4217</v>
      </c>
      <c r="BJ1100" s="83" t="s">
        <v>5302</v>
      </c>
      <c r="BK1100" s="83" t="s">
        <v>4233</v>
      </c>
      <c r="BL1100" s="83" t="s">
        <v>5150</v>
      </c>
      <c r="BM1100" s="83" t="s">
        <v>2887</v>
      </c>
      <c r="BN1100" s="83" t="s">
        <v>4510</v>
      </c>
      <c r="BO1100" s="83" t="s">
        <v>5816</v>
      </c>
      <c r="BP1100" s="83" t="s">
        <v>5802</v>
      </c>
      <c r="BQ1100" s="83" t="s">
        <v>4480</v>
      </c>
      <c r="BR1100" s="83" t="s">
        <v>4235</v>
      </c>
      <c r="BS1100" s="83"/>
      <c r="BT1100" s="351" t="s">
        <v>4617</v>
      </c>
      <c r="BU1100" s="363" t="s">
        <v>4616</v>
      </c>
      <c r="BV1100" s="351" t="s">
        <v>4619</v>
      </c>
      <c r="BW1100" s="363" t="s">
        <v>4618</v>
      </c>
      <c r="BX1100" s="96" t="str">
        <f t="shared" si="178"/>
        <v>MR703 Bead Grip, 17x8.5, 0mm Offset, 6x135, 87mm Centerbore, Method Bronze</v>
      </c>
      <c r="BY1100" s="83" t="s">
        <v>4044</v>
      </c>
      <c r="BZ1100" s="83" t="s">
        <v>4045</v>
      </c>
      <c r="CA1100" s="83" t="str">
        <f t="shared" si="177"/>
        <v>TRAIL (7XX)</v>
      </c>
    </row>
    <row r="1101" spans="1:79" s="39" customFormat="1" ht="15" customHeight="1">
      <c r="A1101" s="23">
        <f t="shared" si="180"/>
        <v>1099</v>
      </c>
      <c r="B1101" s="3" t="s">
        <v>84</v>
      </c>
      <c r="C1101" s="105" t="s">
        <v>1285</v>
      </c>
      <c r="D1101" s="83" t="s">
        <v>6175</v>
      </c>
      <c r="E1101" s="94" t="str">
        <f>CONCATENATE(LEFT(D1101,5),VLOOKUP(CONCATENATE(N1101,"x",O1101),'PART NUMBER GUIDE'!$B$9:$C$45,2,FALSE),VLOOKUP(CONCATENATE(P1101, V1101), 'PART NUMBER GUIDE'!$Q$6:$R$84, 2, FALSE),VLOOKUP(Y1101,'PART NUMBER GUIDE'!$J$8:$K$37,2, FALSE),IF(U1101="N/A",IF(ABS(S1101)&lt;10,"0"&amp;ABS(S1101),ABS(S1101)),CONCATENATE(LEFT(U1101,1),RIGHT(U1101,1))), F1101, G1101)</f>
        <v>MR70378516800</v>
      </c>
      <c r="F1101" s="93"/>
      <c r="G1101" s="93"/>
      <c r="H1101" s="91" t="s">
        <v>4970</v>
      </c>
      <c r="I1101" s="350">
        <v>44159</v>
      </c>
      <c r="J1101" s="87" t="s">
        <v>1265</v>
      </c>
      <c r="K1101" s="400">
        <v>356.5</v>
      </c>
      <c r="L1101" s="95">
        <f t="shared" si="179"/>
        <v>356.5</v>
      </c>
      <c r="M1101" s="402"/>
      <c r="N1101" s="83">
        <v>17</v>
      </c>
      <c r="O1101" s="83">
        <v>8.5</v>
      </c>
      <c r="P1101" s="105" t="str">
        <f t="shared" si="181"/>
        <v>6x135</v>
      </c>
      <c r="Q1101" s="83">
        <v>6</v>
      </c>
      <c r="R1101" s="83">
        <v>135</v>
      </c>
      <c r="S1101" s="83">
        <v>0</v>
      </c>
      <c r="T1101" s="77">
        <v>4.75</v>
      </c>
      <c r="U1101" s="106" t="s">
        <v>85</v>
      </c>
      <c r="V1101" s="86">
        <v>87</v>
      </c>
      <c r="W1101" s="85">
        <v>27.6</v>
      </c>
      <c r="X1101" s="52">
        <v>2650</v>
      </c>
      <c r="Y1101" s="91" t="s">
        <v>2661</v>
      </c>
      <c r="Z1101" s="80" t="s">
        <v>3007</v>
      </c>
      <c r="AA1101" s="369" t="str">
        <f t="shared" si="182"/>
        <v>17x8.5, 6x135, 0 OS</v>
      </c>
      <c r="AB1101" s="83" t="s">
        <v>4280</v>
      </c>
      <c r="AC1101" s="92">
        <f>_xlfn.IFNA(VLOOKUP(AB1101,ACCESSORIES!F:K,6,FALSE),"N/A")</f>
        <v>22</v>
      </c>
      <c r="AD1101" s="89" t="s">
        <v>85</v>
      </c>
      <c r="AE1101" s="15" t="s">
        <v>85</v>
      </c>
      <c r="AF1101" s="15" t="s">
        <v>85</v>
      </c>
      <c r="AG1101" s="15" t="s">
        <v>85</v>
      </c>
      <c r="AH1101" s="9" t="str">
        <f>_xlfn.IFNA(VLOOKUP(AG1101,ACCESSORIES!F:K,6,FALSE),"N/A")</f>
        <v>N/A</v>
      </c>
      <c r="AI1101" s="105" t="s">
        <v>265</v>
      </c>
      <c r="AJ1101" s="83" t="s">
        <v>85</v>
      </c>
      <c r="AK1101" s="3" t="s">
        <v>85</v>
      </c>
      <c r="AL1101" s="83" t="s">
        <v>85</v>
      </c>
      <c r="AM1101" s="83">
        <v>16</v>
      </c>
      <c r="AN1101" s="83">
        <v>175</v>
      </c>
      <c r="AO1101" s="83">
        <v>4</v>
      </c>
      <c r="AP1101" s="83">
        <v>15</v>
      </c>
      <c r="AQ1101" s="83">
        <v>35</v>
      </c>
      <c r="AR1101" s="83">
        <v>48</v>
      </c>
      <c r="AS1101" s="83">
        <v>209</v>
      </c>
      <c r="AT1101" s="83">
        <v>203</v>
      </c>
      <c r="AU1101" s="86">
        <v>87</v>
      </c>
      <c r="AV1101" s="55">
        <v>40</v>
      </c>
      <c r="AW1101" s="55">
        <v>40</v>
      </c>
      <c r="AX1101" s="55">
        <v>36</v>
      </c>
      <c r="AY1101" s="3" t="s">
        <v>85</v>
      </c>
      <c r="AZ1101" s="104" t="str">
        <f>_xlfn.IFNA(VLOOKUP(AY1101,ACCESSORIES!F:K,6,FALSE),"N/A")</f>
        <v>N/A</v>
      </c>
      <c r="BA1101" s="3" t="s">
        <v>85</v>
      </c>
      <c r="BB1101" s="104" t="str">
        <f>_xlfn.IFNA(VLOOKUP(BA1101,ACCESSORIES!F:K,6,FALSE),"N/A")</f>
        <v>N/A</v>
      </c>
      <c r="BC1101" s="79">
        <v>31.6</v>
      </c>
      <c r="BD1101" s="57">
        <v>19.7</v>
      </c>
      <c r="BE1101" s="57">
        <v>19.7</v>
      </c>
      <c r="BF1101" s="57">
        <v>11</v>
      </c>
      <c r="BG1101" s="82">
        <v>36</v>
      </c>
      <c r="BH1101" s="122" t="s">
        <v>3551</v>
      </c>
      <c r="BI1101" s="51" t="s">
        <v>4217</v>
      </c>
      <c r="BJ1101" s="83" t="s">
        <v>5302</v>
      </c>
      <c r="BK1101" s="83" t="s">
        <v>4233</v>
      </c>
      <c r="BL1101" s="83" t="s">
        <v>5150</v>
      </c>
      <c r="BM1101" s="83" t="s">
        <v>2887</v>
      </c>
      <c r="BN1101" s="83" t="s">
        <v>4510</v>
      </c>
      <c r="BO1101" s="83" t="s">
        <v>5816</v>
      </c>
      <c r="BP1101" s="83" t="s">
        <v>5802</v>
      </c>
      <c r="BQ1101" s="83" t="s">
        <v>4480</v>
      </c>
      <c r="BR1101" s="83" t="s">
        <v>4235</v>
      </c>
      <c r="BS1101" s="83"/>
      <c r="BT1101" s="351" t="s">
        <v>5277</v>
      </c>
      <c r="BU1101" s="363" t="s">
        <v>5276</v>
      </c>
      <c r="BV1101" s="351" t="s">
        <v>5279</v>
      </c>
      <c r="BW1101" s="363" t="s">
        <v>5278</v>
      </c>
      <c r="BX1101" s="96" t="str">
        <f t="shared" si="178"/>
        <v>MR703 Bead Grip, 17x8.5, 0mm Offset, 6x135, 87mm Centerbore, Gloss Titanium</v>
      </c>
      <c r="BY1101" s="83" t="s">
        <v>4044</v>
      </c>
      <c r="BZ1101" s="83" t="s">
        <v>4045</v>
      </c>
      <c r="CA1101" s="83" t="str">
        <f t="shared" si="177"/>
        <v>TRAIL (7XX)</v>
      </c>
    </row>
    <row r="1102" spans="1:79" s="39" customFormat="1" ht="15" customHeight="1">
      <c r="A1102" s="23">
        <f t="shared" si="180"/>
        <v>1100</v>
      </c>
      <c r="B1102" s="3" t="s">
        <v>84</v>
      </c>
      <c r="C1102" s="105" t="s">
        <v>1285</v>
      </c>
      <c r="D1102" s="83" t="s">
        <v>6175</v>
      </c>
      <c r="E1102" s="94" t="str">
        <f>CONCATENATE(LEFT(D1102,5),VLOOKUP(CONCATENATE(N1102,"x",O1102),'PART NUMBER GUIDE'!$B$9:$C$45,2,FALSE),VLOOKUP(CONCATENATE(P1102, V1102), 'PART NUMBER GUIDE'!$Q$6:$R$84, 2, FALSE),VLOOKUP(Y1102,'PART NUMBER GUIDE'!$J$8:$K$37,2, FALSE),IF(U1102="N/A",IF(ABS(S1102)&lt;10,"0"&amp;ABS(S1102),ABS(S1102)),CONCATENATE(LEFT(U1102,1),RIGHT(U1102,1))), F1102, G1102)</f>
        <v>MR70378560500</v>
      </c>
      <c r="F1102" s="93"/>
      <c r="G1102" s="93"/>
      <c r="H1102" s="91" t="s">
        <v>4339</v>
      </c>
      <c r="I1102" s="350">
        <v>43886</v>
      </c>
      <c r="J1102" s="87" t="s">
        <v>1265</v>
      </c>
      <c r="K1102" s="400">
        <v>356.5</v>
      </c>
      <c r="L1102" s="95">
        <f t="shared" si="179"/>
        <v>356.5</v>
      </c>
      <c r="M1102" s="402"/>
      <c r="N1102" s="83">
        <v>17</v>
      </c>
      <c r="O1102" s="83">
        <v>8.5</v>
      </c>
      <c r="P1102" s="105" t="str">
        <f t="shared" si="181"/>
        <v>6x5.5</v>
      </c>
      <c r="Q1102" s="83">
        <v>6</v>
      </c>
      <c r="R1102" s="83">
        <v>5.5</v>
      </c>
      <c r="S1102" s="83">
        <v>0</v>
      </c>
      <c r="T1102" s="77">
        <v>4.75</v>
      </c>
      <c r="U1102" s="106" t="s">
        <v>85</v>
      </c>
      <c r="V1102" s="86">
        <v>106.25</v>
      </c>
      <c r="W1102" s="85">
        <v>27.5</v>
      </c>
      <c r="X1102" s="52">
        <v>2650</v>
      </c>
      <c r="Y1102" s="91" t="s">
        <v>2309</v>
      </c>
      <c r="Z1102" s="81" t="s">
        <v>3002</v>
      </c>
      <c r="AA1102" s="369" t="str">
        <f t="shared" si="182"/>
        <v>17x8.5, 6x5.5, 0 OS</v>
      </c>
      <c r="AB1102" s="83" t="s">
        <v>4281</v>
      </c>
      <c r="AC1102" s="92">
        <f>_xlfn.IFNA(VLOOKUP(AB1102,ACCESSORIES!F:K,6,FALSE),"N/A")</f>
        <v>22</v>
      </c>
      <c r="AD1102" s="89" t="s">
        <v>85</v>
      </c>
      <c r="AE1102" s="15" t="s">
        <v>85</v>
      </c>
      <c r="AF1102" s="15" t="s">
        <v>85</v>
      </c>
      <c r="AG1102" s="15" t="s">
        <v>85</v>
      </c>
      <c r="AH1102" s="9" t="str">
        <f>_xlfn.IFNA(VLOOKUP(AG1102,ACCESSORIES!F:K,6,FALSE),"N/A")</f>
        <v>N/A</v>
      </c>
      <c r="AI1102" s="105" t="s">
        <v>265</v>
      </c>
      <c r="AJ1102" s="84" t="s">
        <v>1712</v>
      </c>
      <c r="AK1102" s="41">
        <f>VLOOKUP(AJ1102,ACCESSORIES!F:K,6,FALSE)</f>
        <v>2.75</v>
      </c>
      <c r="AL1102" s="83">
        <v>78.3</v>
      </c>
      <c r="AM1102" s="83">
        <v>16</v>
      </c>
      <c r="AN1102" s="83">
        <v>175</v>
      </c>
      <c r="AO1102" s="83">
        <v>3</v>
      </c>
      <c r="AP1102" s="83">
        <v>15</v>
      </c>
      <c r="AQ1102" s="83">
        <v>35</v>
      </c>
      <c r="AR1102" s="83">
        <v>48</v>
      </c>
      <c r="AS1102" s="83">
        <v>209</v>
      </c>
      <c r="AT1102" s="83">
        <v>203</v>
      </c>
      <c r="AU1102" s="86">
        <v>106.25</v>
      </c>
      <c r="AV1102" s="55">
        <v>40</v>
      </c>
      <c r="AW1102" s="55">
        <v>40</v>
      </c>
      <c r="AX1102" s="55">
        <v>36</v>
      </c>
      <c r="AY1102" s="3" t="s">
        <v>85</v>
      </c>
      <c r="AZ1102" s="104" t="str">
        <f>_xlfn.IFNA(VLOOKUP(AY1102,ACCESSORIES!F:K,6,FALSE),"N/A")</f>
        <v>N/A</v>
      </c>
      <c r="BA1102" s="3" t="s">
        <v>85</v>
      </c>
      <c r="BB1102" s="104" t="str">
        <f>_xlfn.IFNA(VLOOKUP(BA1102,ACCESSORIES!F:K,6,FALSE),"N/A")</f>
        <v>N/A</v>
      </c>
      <c r="BC1102" s="79">
        <v>33.200000000000003</v>
      </c>
      <c r="BD1102" s="57">
        <v>19.7</v>
      </c>
      <c r="BE1102" s="57">
        <v>19.7</v>
      </c>
      <c r="BF1102" s="57">
        <v>11</v>
      </c>
      <c r="BG1102" s="82">
        <v>36</v>
      </c>
      <c r="BH1102" s="122" t="s">
        <v>3551</v>
      </c>
      <c r="BI1102" s="51" t="s">
        <v>4217</v>
      </c>
      <c r="BJ1102" s="83" t="s">
        <v>5302</v>
      </c>
      <c r="BK1102" s="83" t="s">
        <v>4233</v>
      </c>
      <c r="BL1102" s="83" t="s">
        <v>5150</v>
      </c>
      <c r="BM1102" s="83" t="s">
        <v>2887</v>
      </c>
      <c r="BN1102" s="83" t="s">
        <v>4510</v>
      </c>
      <c r="BO1102" s="83" t="s">
        <v>5816</v>
      </c>
      <c r="BP1102" s="83" t="s">
        <v>5802</v>
      </c>
      <c r="BQ1102" s="83" t="s">
        <v>4480</v>
      </c>
      <c r="BR1102" s="83" t="s">
        <v>4235</v>
      </c>
      <c r="BS1102" s="83"/>
      <c r="BT1102" s="351" t="s">
        <v>4621</v>
      </c>
      <c r="BU1102" s="363" t="s">
        <v>4620</v>
      </c>
      <c r="BV1102" s="351" t="s">
        <v>4623</v>
      </c>
      <c r="BW1102" s="363" t="s">
        <v>4622</v>
      </c>
      <c r="BX1102" s="96" t="str">
        <f t="shared" si="178"/>
        <v>MR703 Bead Grip, 17x8.5, 0mm Offset, 6x5.5, 106.25mm Centerbore, Matte Black</v>
      </c>
      <c r="BY1102" s="83" t="s">
        <v>4044</v>
      </c>
      <c r="BZ1102" s="83" t="s">
        <v>4045</v>
      </c>
      <c r="CA1102" s="83" t="str">
        <f t="shared" si="177"/>
        <v>TRAIL (7XX)</v>
      </c>
    </row>
    <row r="1103" spans="1:79" s="39" customFormat="1" ht="15" customHeight="1">
      <c r="A1103" s="23">
        <f t="shared" si="180"/>
        <v>1101</v>
      </c>
      <c r="B1103" s="3" t="s">
        <v>84</v>
      </c>
      <c r="C1103" s="105" t="s">
        <v>1285</v>
      </c>
      <c r="D1103" s="83" t="s">
        <v>6175</v>
      </c>
      <c r="E1103" s="94" t="str">
        <f>CONCATENATE(LEFT(D1103,5),VLOOKUP(CONCATENATE(N1103,"x",O1103),'PART NUMBER GUIDE'!$B$9:$C$45,2,FALSE),VLOOKUP(CONCATENATE(P1103, V1103), 'PART NUMBER GUIDE'!$Q$6:$R$84, 2, FALSE),VLOOKUP(Y1103,'PART NUMBER GUIDE'!$J$8:$K$37,2, FALSE),IF(U1103="N/A",IF(ABS(S1103)&lt;10,"0"&amp;ABS(S1103),ABS(S1103)),CONCATENATE(LEFT(U1103,1),RIGHT(U1103,1))), F1103, G1103)</f>
        <v>MR70378560900</v>
      </c>
      <c r="F1103" s="93"/>
      <c r="G1103" s="93"/>
      <c r="H1103" s="91" t="s">
        <v>4340</v>
      </c>
      <c r="I1103" s="350">
        <v>43886</v>
      </c>
      <c r="J1103" s="87" t="s">
        <v>1265</v>
      </c>
      <c r="K1103" s="400">
        <v>356.5</v>
      </c>
      <c r="L1103" s="95">
        <f t="shared" si="179"/>
        <v>356.5</v>
      </c>
      <c r="M1103" s="402"/>
      <c r="N1103" s="83">
        <v>17</v>
      </c>
      <c r="O1103" s="83">
        <v>8.5</v>
      </c>
      <c r="P1103" s="105" t="str">
        <f t="shared" si="181"/>
        <v>6x5.5</v>
      </c>
      <c r="Q1103" s="83">
        <v>6</v>
      </c>
      <c r="R1103" s="83">
        <v>5.5</v>
      </c>
      <c r="S1103" s="83">
        <v>0</v>
      </c>
      <c r="T1103" s="77">
        <v>4.75</v>
      </c>
      <c r="U1103" s="106" t="s">
        <v>85</v>
      </c>
      <c r="V1103" s="86">
        <v>106.25</v>
      </c>
      <c r="W1103" s="85">
        <v>27.37</v>
      </c>
      <c r="X1103" s="52">
        <v>2650</v>
      </c>
      <c r="Y1103" s="91" t="s">
        <v>2312</v>
      </c>
      <c r="Z1103" s="80" t="s">
        <v>3003</v>
      </c>
      <c r="AA1103" s="369" t="str">
        <f t="shared" si="182"/>
        <v>17x8.5, 6x5.5, 0 OS</v>
      </c>
      <c r="AB1103" s="83" t="s">
        <v>4281</v>
      </c>
      <c r="AC1103" s="92">
        <f>_xlfn.IFNA(VLOOKUP(AB1103,ACCESSORIES!F:K,6,FALSE),"N/A")</f>
        <v>22</v>
      </c>
      <c r="AD1103" s="89" t="s">
        <v>85</v>
      </c>
      <c r="AE1103" s="15" t="s">
        <v>85</v>
      </c>
      <c r="AF1103" s="15" t="s">
        <v>85</v>
      </c>
      <c r="AG1103" s="15" t="s">
        <v>85</v>
      </c>
      <c r="AH1103" s="9" t="str">
        <f>_xlfn.IFNA(VLOOKUP(AG1103,ACCESSORIES!F:K,6,FALSE),"N/A")</f>
        <v>N/A</v>
      </c>
      <c r="AI1103" s="105" t="s">
        <v>265</v>
      </c>
      <c r="AJ1103" s="84" t="s">
        <v>1712</v>
      </c>
      <c r="AK1103" s="41">
        <f>VLOOKUP(AJ1103,ACCESSORIES!F:K,6,FALSE)</f>
        <v>2.75</v>
      </c>
      <c r="AL1103" s="83">
        <v>78.3</v>
      </c>
      <c r="AM1103" s="83">
        <v>16</v>
      </c>
      <c r="AN1103" s="83">
        <v>175</v>
      </c>
      <c r="AO1103" s="83">
        <v>3</v>
      </c>
      <c r="AP1103" s="83">
        <v>15</v>
      </c>
      <c r="AQ1103" s="83">
        <v>35</v>
      </c>
      <c r="AR1103" s="83">
        <v>48</v>
      </c>
      <c r="AS1103" s="83">
        <v>209</v>
      </c>
      <c r="AT1103" s="83">
        <v>203</v>
      </c>
      <c r="AU1103" s="86">
        <v>106.25</v>
      </c>
      <c r="AV1103" s="55">
        <v>40</v>
      </c>
      <c r="AW1103" s="55">
        <v>40</v>
      </c>
      <c r="AX1103" s="55">
        <v>36</v>
      </c>
      <c r="AY1103" s="3" t="s">
        <v>85</v>
      </c>
      <c r="AZ1103" s="104" t="str">
        <f>_xlfn.IFNA(VLOOKUP(AY1103,ACCESSORIES!F:K,6,FALSE),"N/A")</f>
        <v>N/A</v>
      </c>
      <c r="BA1103" s="3" t="s">
        <v>85</v>
      </c>
      <c r="BB1103" s="104" t="str">
        <f>_xlfn.IFNA(VLOOKUP(BA1103,ACCESSORIES!F:K,6,FALSE),"N/A")</f>
        <v>N/A</v>
      </c>
      <c r="BC1103" s="79">
        <v>33.049999999999997</v>
      </c>
      <c r="BD1103" s="57">
        <v>19.7</v>
      </c>
      <c r="BE1103" s="57">
        <v>19.7</v>
      </c>
      <c r="BF1103" s="57">
        <v>11</v>
      </c>
      <c r="BG1103" s="82">
        <v>36</v>
      </c>
      <c r="BH1103" s="122" t="s">
        <v>3551</v>
      </c>
      <c r="BI1103" s="51" t="s">
        <v>4217</v>
      </c>
      <c r="BJ1103" s="83" t="s">
        <v>5302</v>
      </c>
      <c r="BK1103" s="83" t="s">
        <v>4233</v>
      </c>
      <c r="BL1103" s="83" t="s">
        <v>5150</v>
      </c>
      <c r="BM1103" s="83" t="s">
        <v>2887</v>
      </c>
      <c r="BN1103" s="83" t="s">
        <v>4510</v>
      </c>
      <c r="BO1103" s="83" t="s">
        <v>5816</v>
      </c>
      <c r="BP1103" s="83" t="s">
        <v>5802</v>
      </c>
      <c r="BQ1103" s="83" t="s">
        <v>4480</v>
      </c>
      <c r="BR1103" s="83" t="s">
        <v>4235</v>
      </c>
      <c r="BS1103" s="83"/>
      <c r="BT1103" s="351" t="s">
        <v>4617</v>
      </c>
      <c r="BU1103" s="363" t="s">
        <v>4616</v>
      </c>
      <c r="BV1103" s="351" t="s">
        <v>4619</v>
      </c>
      <c r="BW1103" s="363" t="s">
        <v>4618</v>
      </c>
      <c r="BX1103" s="96" t="str">
        <f t="shared" si="178"/>
        <v>MR703 Bead Grip, 17x8.5, 0mm Offset, 6x5.5, 106.25mm Centerbore, Method Bronze</v>
      </c>
      <c r="BY1103" s="83" t="s">
        <v>4044</v>
      </c>
      <c r="BZ1103" s="83" t="s">
        <v>4045</v>
      </c>
      <c r="CA1103" s="83" t="str">
        <f t="shared" si="177"/>
        <v>TRAIL (7XX)</v>
      </c>
    </row>
    <row r="1104" spans="1:79" s="39" customFormat="1" ht="15" customHeight="1">
      <c r="A1104" s="23">
        <f t="shared" si="180"/>
        <v>1102</v>
      </c>
      <c r="B1104" s="3" t="s">
        <v>84</v>
      </c>
      <c r="C1104" s="105" t="s">
        <v>1285</v>
      </c>
      <c r="D1104" s="83" t="s">
        <v>6175</v>
      </c>
      <c r="E1104" s="94" t="str">
        <f>CONCATENATE(LEFT(D1104,5),VLOOKUP(CONCATENATE(N1104,"x",O1104),'PART NUMBER GUIDE'!$B$9:$C$45,2,FALSE),VLOOKUP(CONCATENATE(P1104, V1104), 'PART NUMBER GUIDE'!$Q$6:$R$84, 2, FALSE),VLOOKUP(Y1104,'PART NUMBER GUIDE'!$J$8:$K$37,2, FALSE),IF(U1104="N/A",IF(ABS(S1104)&lt;10,"0"&amp;ABS(S1104),ABS(S1104)),CONCATENATE(LEFT(U1104,1),RIGHT(U1104,1))), F1104, G1104)</f>
        <v>MR70378560800</v>
      </c>
      <c r="F1104" s="93"/>
      <c r="G1104" s="93"/>
      <c r="H1104" s="91" t="s">
        <v>4971</v>
      </c>
      <c r="I1104" s="350">
        <v>44159</v>
      </c>
      <c r="J1104" s="87" t="s">
        <v>1265</v>
      </c>
      <c r="K1104" s="400">
        <v>356.5</v>
      </c>
      <c r="L1104" s="95">
        <f t="shared" si="179"/>
        <v>356.5</v>
      </c>
      <c r="M1104" s="402"/>
      <c r="N1104" s="83">
        <v>17</v>
      </c>
      <c r="O1104" s="83">
        <v>8.5</v>
      </c>
      <c r="P1104" s="105" t="str">
        <f t="shared" si="181"/>
        <v>6x5.5</v>
      </c>
      <c r="Q1104" s="83">
        <v>6</v>
      </c>
      <c r="R1104" s="83">
        <v>5.5</v>
      </c>
      <c r="S1104" s="83">
        <v>0</v>
      </c>
      <c r="T1104" s="77">
        <v>4.75</v>
      </c>
      <c r="U1104" s="106" t="s">
        <v>85</v>
      </c>
      <c r="V1104" s="86">
        <v>106.25</v>
      </c>
      <c r="W1104" s="85">
        <v>27.1</v>
      </c>
      <c r="X1104" s="52">
        <v>2650</v>
      </c>
      <c r="Y1104" s="91" t="s">
        <v>2661</v>
      </c>
      <c r="Z1104" s="80" t="s">
        <v>3007</v>
      </c>
      <c r="AA1104" s="369" t="str">
        <f t="shared" si="182"/>
        <v>17x8.5, 6x5.5, 0 OS</v>
      </c>
      <c r="AB1104" s="83" t="s">
        <v>4281</v>
      </c>
      <c r="AC1104" s="92">
        <f>_xlfn.IFNA(VLOOKUP(AB1104,ACCESSORIES!F:K,6,FALSE),"N/A")</f>
        <v>22</v>
      </c>
      <c r="AD1104" s="89" t="s">
        <v>85</v>
      </c>
      <c r="AE1104" s="15" t="s">
        <v>85</v>
      </c>
      <c r="AF1104" s="15" t="s">
        <v>85</v>
      </c>
      <c r="AG1104" s="15" t="s">
        <v>85</v>
      </c>
      <c r="AH1104" s="9" t="str">
        <f>_xlfn.IFNA(VLOOKUP(AG1104,ACCESSORIES!F:K,6,FALSE),"N/A")</f>
        <v>N/A</v>
      </c>
      <c r="AI1104" s="105" t="s">
        <v>265</v>
      </c>
      <c r="AJ1104" s="84" t="s">
        <v>1712</v>
      </c>
      <c r="AK1104" s="41">
        <f>VLOOKUP(AJ1104,ACCESSORIES!F:K,6,FALSE)</f>
        <v>2.75</v>
      </c>
      <c r="AL1104" s="83">
        <v>78.3</v>
      </c>
      <c r="AM1104" s="83">
        <v>16</v>
      </c>
      <c r="AN1104" s="83">
        <v>175</v>
      </c>
      <c r="AO1104" s="83">
        <v>3</v>
      </c>
      <c r="AP1104" s="83">
        <v>15</v>
      </c>
      <c r="AQ1104" s="83">
        <v>35</v>
      </c>
      <c r="AR1104" s="83">
        <v>48</v>
      </c>
      <c r="AS1104" s="83">
        <v>209</v>
      </c>
      <c r="AT1104" s="83">
        <v>203</v>
      </c>
      <c r="AU1104" s="86">
        <v>106.25</v>
      </c>
      <c r="AV1104" s="55">
        <v>40</v>
      </c>
      <c r="AW1104" s="55">
        <v>40</v>
      </c>
      <c r="AX1104" s="55">
        <v>36</v>
      </c>
      <c r="AY1104" s="3" t="s">
        <v>85</v>
      </c>
      <c r="AZ1104" s="104" t="str">
        <f>_xlfn.IFNA(VLOOKUP(AY1104,ACCESSORIES!F:K,6,FALSE),"N/A")</f>
        <v>N/A</v>
      </c>
      <c r="BA1104" s="3" t="s">
        <v>85</v>
      </c>
      <c r="BB1104" s="104" t="str">
        <f>_xlfn.IFNA(VLOOKUP(BA1104,ACCESSORIES!F:K,6,FALSE),"N/A")</f>
        <v>N/A</v>
      </c>
      <c r="BC1104" s="79">
        <v>32.86</v>
      </c>
      <c r="BD1104" s="57">
        <v>19.7</v>
      </c>
      <c r="BE1104" s="57">
        <v>19.7</v>
      </c>
      <c r="BF1104" s="57">
        <v>11</v>
      </c>
      <c r="BG1104" s="82">
        <v>36</v>
      </c>
      <c r="BH1104" s="122" t="s">
        <v>3551</v>
      </c>
      <c r="BI1104" s="51" t="s">
        <v>4217</v>
      </c>
      <c r="BJ1104" s="83" t="s">
        <v>5302</v>
      </c>
      <c r="BK1104" s="83" t="s">
        <v>4233</v>
      </c>
      <c r="BL1104" s="83" t="s">
        <v>5150</v>
      </c>
      <c r="BM1104" s="83" t="s">
        <v>2887</v>
      </c>
      <c r="BN1104" s="83" t="s">
        <v>4510</v>
      </c>
      <c r="BO1104" s="83" t="s">
        <v>5816</v>
      </c>
      <c r="BP1104" s="83" t="s">
        <v>5802</v>
      </c>
      <c r="BQ1104" s="83" t="s">
        <v>4480</v>
      </c>
      <c r="BR1104" s="83" t="s">
        <v>4235</v>
      </c>
      <c r="BS1104" s="83"/>
      <c r="BT1104" s="351" t="s">
        <v>5277</v>
      </c>
      <c r="BU1104" s="363" t="s">
        <v>5276</v>
      </c>
      <c r="BV1104" s="351" t="s">
        <v>5279</v>
      </c>
      <c r="BW1104" s="363" t="s">
        <v>5278</v>
      </c>
      <c r="BX1104" s="96" t="str">
        <f t="shared" si="178"/>
        <v>MR703 Bead Grip, 17x8.5, 0mm Offset, 6x5.5, 106.25mm Centerbore, Gloss Titanium</v>
      </c>
      <c r="BY1104" s="83" t="s">
        <v>4044</v>
      </c>
      <c r="BZ1104" s="83" t="s">
        <v>4045</v>
      </c>
      <c r="CA1104" s="83" t="str">
        <f t="shared" si="177"/>
        <v>TRAIL (7XX)</v>
      </c>
    </row>
    <row r="1105" spans="1:79" s="39" customFormat="1" ht="15" customHeight="1">
      <c r="A1105" s="23">
        <f t="shared" si="180"/>
        <v>1103</v>
      </c>
      <c r="B1105" s="3" t="s">
        <v>84</v>
      </c>
      <c r="C1105" s="105" t="s">
        <v>1285</v>
      </c>
      <c r="D1105" s="83" t="s">
        <v>6175</v>
      </c>
      <c r="E1105" s="94" t="str">
        <f>CONCATENATE(LEFT(D1105,5),VLOOKUP(CONCATENATE(N1105,"x",O1105),'PART NUMBER GUIDE'!$B$9:$C$45,2,FALSE),VLOOKUP(CONCATENATE(P1105, V1105), 'PART NUMBER GUIDE'!$Q$6:$R$84, 2, FALSE),VLOOKUP(Y1105,'PART NUMBER GUIDE'!$J$8:$K$37,2, FALSE),IF(U1105="N/A",IF(ABS(S1105)&lt;10,"0"&amp;ABS(S1105),ABS(S1105)),CONCATENATE(LEFT(U1105,1),RIGHT(U1105,1))), F1105, G1105)</f>
        <v>MR70378580500</v>
      </c>
      <c r="F1105" s="93"/>
      <c r="G1105" s="93"/>
      <c r="H1105" s="91" t="s">
        <v>4341</v>
      </c>
      <c r="I1105" s="350">
        <v>43886</v>
      </c>
      <c r="J1105" s="87" t="s">
        <v>1265</v>
      </c>
      <c r="K1105" s="400">
        <v>372.5</v>
      </c>
      <c r="L1105" s="95">
        <f t="shared" si="179"/>
        <v>372.5</v>
      </c>
      <c r="M1105" s="402"/>
      <c r="N1105" s="83">
        <v>17</v>
      </c>
      <c r="O1105" s="83">
        <v>8.5</v>
      </c>
      <c r="P1105" s="105" t="str">
        <f t="shared" si="181"/>
        <v>8x6.5</v>
      </c>
      <c r="Q1105" s="83">
        <v>8</v>
      </c>
      <c r="R1105" s="83">
        <v>6.5</v>
      </c>
      <c r="S1105" s="83">
        <v>0</v>
      </c>
      <c r="T1105" s="77">
        <v>4.75</v>
      </c>
      <c r="U1105" s="106" t="s">
        <v>85</v>
      </c>
      <c r="V1105" s="86">
        <v>130.81</v>
      </c>
      <c r="W1105" s="85">
        <v>26.5</v>
      </c>
      <c r="X1105" s="52">
        <v>3640</v>
      </c>
      <c r="Y1105" s="91" t="s">
        <v>2309</v>
      </c>
      <c r="Z1105" s="81" t="s">
        <v>3002</v>
      </c>
      <c r="AA1105" s="369" t="str">
        <f t="shared" si="182"/>
        <v>17x8.5, 8x6.5, 0 OS</v>
      </c>
      <c r="AB1105" s="83" t="s">
        <v>4284</v>
      </c>
      <c r="AC1105" s="92">
        <f>_xlfn.IFNA(VLOOKUP(AB1105,ACCESSORIES!F:K,6,FALSE),"N/A")</f>
        <v>33</v>
      </c>
      <c r="AD1105" s="89" t="s">
        <v>85</v>
      </c>
      <c r="AE1105" s="15" t="s">
        <v>85</v>
      </c>
      <c r="AF1105" s="3" t="s">
        <v>3020</v>
      </c>
      <c r="AG1105" s="15" t="s">
        <v>85</v>
      </c>
      <c r="AH1105" s="9" t="str">
        <f>_xlfn.IFNA(VLOOKUP(AG1105,ACCESSORIES!F:K,6,FALSE),"N/A")</f>
        <v>N/A</v>
      </c>
      <c r="AI1105" s="105" t="s">
        <v>265</v>
      </c>
      <c r="AJ1105" s="83" t="s">
        <v>85</v>
      </c>
      <c r="AK1105" s="3" t="s">
        <v>85</v>
      </c>
      <c r="AL1105" s="83" t="s">
        <v>85</v>
      </c>
      <c r="AM1105" s="83">
        <v>16</v>
      </c>
      <c r="AN1105" s="83">
        <v>200</v>
      </c>
      <c r="AO1105" s="83">
        <v>3</v>
      </c>
      <c r="AP1105" s="83">
        <v>3</v>
      </c>
      <c r="AQ1105" s="83">
        <v>35</v>
      </c>
      <c r="AR1105" s="83">
        <v>48</v>
      </c>
      <c r="AS1105" s="83">
        <v>209</v>
      </c>
      <c r="AT1105" s="83">
        <v>203</v>
      </c>
      <c r="AU1105" s="86">
        <v>125</v>
      </c>
      <c r="AV1105" s="55">
        <v>92</v>
      </c>
      <c r="AW1105" s="55">
        <v>92</v>
      </c>
      <c r="AX1105" s="55">
        <v>36</v>
      </c>
      <c r="AY1105" s="3" t="s">
        <v>85</v>
      </c>
      <c r="AZ1105" s="104" t="str">
        <f>_xlfn.IFNA(VLOOKUP(AY1105,ACCESSORIES!F:K,6,FALSE),"N/A")</f>
        <v>N/A</v>
      </c>
      <c r="BA1105" s="3" t="s">
        <v>85</v>
      </c>
      <c r="BB1105" s="104" t="str">
        <f>_xlfn.IFNA(VLOOKUP(BA1105,ACCESSORIES!F:K,6,FALSE),"N/A")</f>
        <v>N/A</v>
      </c>
      <c r="BC1105" s="79">
        <v>30.5</v>
      </c>
      <c r="BD1105" s="57">
        <v>19.7</v>
      </c>
      <c r="BE1105" s="57">
        <v>19.7</v>
      </c>
      <c r="BF1105" s="57">
        <v>11</v>
      </c>
      <c r="BG1105" s="82">
        <v>36</v>
      </c>
      <c r="BH1105" s="122" t="s">
        <v>3551</v>
      </c>
      <c r="BI1105" s="51" t="s">
        <v>4217</v>
      </c>
      <c r="BJ1105" s="83" t="s">
        <v>5302</v>
      </c>
      <c r="BK1105" s="83" t="s">
        <v>4233</v>
      </c>
      <c r="BL1105" s="83" t="s">
        <v>5150</v>
      </c>
      <c r="BM1105" s="83" t="s">
        <v>2887</v>
      </c>
      <c r="BN1105" s="83" t="s">
        <v>4510</v>
      </c>
      <c r="BO1105" s="83" t="s">
        <v>5816</v>
      </c>
      <c r="BP1105" s="83" t="s">
        <v>5802</v>
      </c>
      <c r="BQ1105" s="83" t="s">
        <v>4480</v>
      </c>
      <c r="BR1105" s="83" t="s">
        <v>4235</v>
      </c>
      <c r="BS1105" s="83"/>
      <c r="BT1105" s="351" t="s">
        <v>4625</v>
      </c>
      <c r="BU1105" s="363" t="s">
        <v>4624</v>
      </c>
      <c r="BV1105" s="351" t="s">
        <v>4627</v>
      </c>
      <c r="BW1105" s="363" t="s">
        <v>4626</v>
      </c>
      <c r="BX1105" s="96" t="str">
        <f t="shared" si="178"/>
        <v>MR703 Bead Grip, 17x8.5, 0mm Offset, 8x6.5, 130.81mm Centerbore, Matte Black</v>
      </c>
      <c r="BY1105" s="83" t="s">
        <v>4044</v>
      </c>
      <c r="BZ1105" s="83" t="s">
        <v>4045</v>
      </c>
      <c r="CA1105" s="83" t="str">
        <f t="shared" si="177"/>
        <v>TRAIL (7XX)</v>
      </c>
    </row>
    <row r="1106" spans="1:79" s="39" customFormat="1" ht="15" customHeight="1">
      <c r="A1106" s="23">
        <f t="shared" si="180"/>
        <v>1104</v>
      </c>
      <c r="B1106" s="3" t="s">
        <v>84</v>
      </c>
      <c r="C1106" s="105" t="s">
        <v>1285</v>
      </c>
      <c r="D1106" s="83" t="s">
        <v>6175</v>
      </c>
      <c r="E1106" s="94" t="str">
        <f>CONCATENATE(LEFT(D1106,5),VLOOKUP(CONCATENATE(N1106,"x",O1106),'PART NUMBER GUIDE'!$B$9:$C$45,2,FALSE),VLOOKUP(CONCATENATE(P1106, V1106), 'PART NUMBER GUIDE'!$Q$6:$R$84, 2, FALSE),VLOOKUP(Y1106,'PART NUMBER GUIDE'!$J$8:$K$37,2, FALSE),IF(U1106="N/A",IF(ABS(S1106)&lt;10,"0"&amp;ABS(S1106),ABS(S1106)),CONCATENATE(LEFT(U1106,1),RIGHT(U1106,1))), F1106, G1106)</f>
        <v>MR70378580900</v>
      </c>
      <c r="F1106" s="93"/>
      <c r="G1106" s="93"/>
      <c r="H1106" s="91" t="s">
        <v>4342</v>
      </c>
      <c r="I1106" s="350">
        <v>43886</v>
      </c>
      <c r="J1106" s="87" t="s">
        <v>1265</v>
      </c>
      <c r="K1106" s="400">
        <v>372.5</v>
      </c>
      <c r="L1106" s="95">
        <f t="shared" si="179"/>
        <v>372.5</v>
      </c>
      <c r="M1106" s="402"/>
      <c r="N1106" s="83">
        <v>17</v>
      </c>
      <c r="O1106" s="83">
        <v>8.5</v>
      </c>
      <c r="P1106" s="105" t="str">
        <f t="shared" si="181"/>
        <v>8x6.5</v>
      </c>
      <c r="Q1106" s="83">
        <v>8</v>
      </c>
      <c r="R1106" s="83">
        <v>6.5</v>
      </c>
      <c r="S1106" s="83">
        <v>0</v>
      </c>
      <c r="T1106" s="77">
        <v>4.75</v>
      </c>
      <c r="U1106" s="106" t="s">
        <v>85</v>
      </c>
      <c r="V1106" s="86">
        <v>130.81</v>
      </c>
      <c r="W1106" s="85">
        <v>26.5</v>
      </c>
      <c r="X1106" s="52">
        <v>3640</v>
      </c>
      <c r="Y1106" s="91" t="s">
        <v>2312</v>
      </c>
      <c r="Z1106" s="80" t="s">
        <v>3003</v>
      </c>
      <c r="AA1106" s="369" t="str">
        <f t="shared" si="182"/>
        <v>17x8.5, 8x6.5, 0 OS</v>
      </c>
      <c r="AB1106" s="83" t="s">
        <v>4284</v>
      </c>
      <c r="AC1106" s="92">
        <f>_xlfn.IFNA(VLOOKUP(AB1106,ACCESSORIES!F:K,6,FALSE),"N/A")</f>
        <v>33</v>
      </c>
      <c r="AD1106" s="89" t="s">
        <v>85</v>
      </c>
      <c r="AE1106" s="15" t="s">
        <v>85</v>
      </c>
      <c r="AF1106" s="3" t="s">
        <v>3020</v>
      </c>
      <c r="AG1106" s="15" t="s">
        <v>85</v>
      </c>
      <c r="AH1106" s="9" t="str">
        <f>_xlfn.IFNA(VLOOKUP(AG1106,ACCESSORIES!F:K,6,FALSE),"N/A")</f>
        <v>N/A</v>
      </c>
      <c r="AI1106" s="105" t="s">
        <v>265</v>
      </c>
      <c r="AJ1106" s="83" t="s">
        <v>85</v>
      </c>
      <c r="AK1106" s="3" t="s">
        <v>85</v>
      </c>
      <c r="AL1106" s="83" t="s">
        <v>85</v>
      </c>
      <c r="AM1106" s="83">
        <v>16</v>
      </c>
      <c r="AN1106" s="83">
        <v>200</v>
      </c>
      <c r="AO1106" s="83">
        <v>3</v>
      </c>
      <c r="AP1106" s="83">
        <v>3</v>
      </c>
      <c r="AQ1106" s="83">
        <v>35</v>
      </c>
      <c r="AR1106" s="83">
        <v>48</v>
      </c>
      <c r="AS1106" s="83">
        <v>209</v>
      </c>
      <c r="AT1106" s="83">
        <v>203</v>
      </c>
      <c r="AU1106" s="86">
        <v>125</v>
      </c>
      <c r="AV1106" s="55">
        <v>92</v>
      </c>
      <c r="AW1106" s="55">
        <v>92</v>
      </c>
      <c r="AX1106" s="55">
        <v>36</v>
      </c>
      <c r="AY1106" s="3" t="s">
        <v>85</v>
      </c>
      <c r="AZ1106" s="104" t="str">
        <f>_xlfn.IFNA(VLOOKUP(AY1106,ACCESSORIES!F:K,6,FALSE),"N/A")</f>
        <v>N/A</v>
      </c>
      <c r="BA1106" s="3" t="s">
        <v>85</v>
      </c>
      <c r="BB1106" s="104" t="str">
        <f>_xlfn.IFNA(VLOOKUP(BA1106,ACCESSORIES!F:K,6,FALSE),"N/A")</f>
        <v>N/A</v>
      </c>
      <c r="BC1106" s="79">
        <v>30.5</v>
      </c>
      <c r="BD1106" s="57">
        <v>19.7</v>
      </c>
      <c r="BE1106" s="57">
        <v>19.7</v>
      </c>
      <c r="BF1106" s="57">
        <v>11</v>
      </c>
      <c r="BG1106" s="82">
        <v>36</v>
      </c>
      <c r="BH1106" s="122" t="s">
        <v>3551</v>
      </c>
      <c r="BI1106" s="51" t="s">
        <v>4217</v>
      </c>
      <c r="BJ1106" s="83" t="s">
        <v>5302</v>
      </c>
      <c r="BK1106" s="83" t="s">
        <v>4233</v>
      </c>
      <c r="BL1106" s="83" t="s">
        <v>5150</v>
      </c>
      <c r="BM1106" s="83" t="s">
        <v>2887</v>
      </c>
      <c r="BN1106" s="83" t="s">
        <v>4510</v>
      </c>
      <c r="BO1106" s="83" t="s">
        <v>5816</v>
      </c>
      <c r="BP1106" s="83" t="s">
        <v>5802</v>
      </c>
      <c r="BQ1106" s="83" t="s">
        <v>4480</v>
      </c>
      <c r="BR1106" s="83" t="s">
        <v>4235</v>
      </c>
      <c r="BS1106" s="83"/>
      <c r="BT1106" s="351" t="s">
        <v>4629</v>
      </c>
      <c r="BU1106" s="363" t="s">
        <v>4628</v>
      </c>
      <c r="BV1106" s="351" t="s">
        <v>4631</v>
      </c>
      <c r="BW1106" s="363" t="s">
        <v>4630</v>
      </c>
      <c r="BX1106" s="96" t="str">
        <f t="shared" si="178"/>
        <v>MR703 Bead Grip, 17x8.5, 0mm Offset, 8x6.5, 130.81mm Centerbore, Method Bronze</v>
      </c>
      <c r="BY1106" s="83" t="s">
        <v>4044</v>
      </c>
      <c r="BZ1106" s="83" t="s">
        <v>4045</v>
      </c>
      <c r="CA1106" s="83" t="str">
        <f t="shared" si="177"/>
        <v>TRAIL (7XX)</v>
      </c>
    </row>
    <row r="1107" spans="1:79" s="39" customFormat="1" ht="15" customHeight="1">
      <c r="A1107" s="23">
        <f t="shared" si="180"/>
        <v>1105</v>
      </c>
      <c r="B1107" s="3" t="s">
        <v>84</v>
      </c>
      <c r="C1107" s="105" t="s">
        <v>1285</v>
      </c>
      <c r="D1107" s="83" t="s">
        <v>6175</v>
      </c>
      <c r="E1107" s="94" t="str">
        <f>CONCATENATE(LEFT(D1107,5),VLOOKUP(CONCATENATE(N1107,"x",O1107),'PART NUMBER GUIDE'!$B$9:$C$45,2,FALSE),VLOOKUP(CONCATENATE(P1107, V1107), 'PART NUMBER GUIDE'!$Q$6:$R$84, 2, FALSE),VLOOKUP(Y1107,'PART NUMBER GUIDE'!$J$8:$K$37,2, FALSE),IF(U1107="N/A",IF(ABS(S1107)&lt;10,"0"&amp;ABS(S1107),ABS(S1107)),CONCATENATE(LEFT(U1107,1),RIGHT(U1107,1))), F1107, G1107)</f>
        <v>MR70378580800</v>
      </c>
      <c r="F1107" s="93"/>
      <c r="G1107" s="93"/>
      <c r="H1107" s="91" t="s">
        <v>4972</v>
      </c>
      <c r="I1107" s="350">
        <v>44159</v>
      </c>
      <c r="J1107" s="43" t="s">
        <v>4038</v>
      </c>
      <c r="K1107" s="400">
        <v>372.5</v>
      </c>
      <c r="L1107" s="95" t="str">
        <f t="shared" si="179"/>
        <v/>
      </c>
      <c r="M1107" s="402"/>
      <c r="N1107" s="83">
        <v>17</v>
      </c>
      <c r="O1107" s="83">
        <v>8.5</v>
      </c>
      <c r="P1107" s="105" t="str">
        <f t="shared" si="181"/>
        <v>8x6.5</v>
      </c>
      <c r="Q1107" s="83">
        <v>8</v>
      </c>
      <c r="R1107" s="83">
        <v>6.5</v>
      </c>
      <c r="S1107" s="83">
        <v>0</v>
      </c>
      <c r="T1107" s="77">
        <v>4.75</v>
      </c>
      <c r="U1107" s="106" t="s">
        <v>85</v>
      </c>
      <c r="V1107" s="86">
        <v>130.81</v>
      </c>
      <c r="W1107" s="85">
        <v>26.5</v>
      </c>
      <c r="X1107" s="52">
        <v>3640</v>
      </c>
      <c r="Y1107" s="91" t="s">
        <v>2661</v>
      </c>
      <c r="Z1107" s="80" t="s">
        <v>3007</v>
      </c>
      <c r="AA1107" s="369" t="str">
        <f t="shared" si="182"/>
        <v>17x8.5, 8x6.5, 0 OS</v>
      </c>
      <c r="AB1107" s="83" t="s">
        <v>4284</v>
      </c>
      <c r="AC1107" s="92">
        <f>_xlfn.IFNA(VLOOKUP(AB1107,ACCESSORIES!F:K,6,FALSE),"N/A")</f>
        <v>33</v>
      </c>
      <c r="AD1107" s="89" t="s">
        <v>85</v>
      </c>
      <c r="AE1107" s="15" t="s">
        <v>85</v>
      </c>
      <c r="AF1107" s="3" t="s">
        <v>3020</v>
      </c>
      <c r="AG1107" s="15" t="s">
        <v>85</v>
      </c>
      <c r="AH1107" s="9" t="str">
        <f>_xlfn.IFNA(VLOOKUP(AG1107,ACCESSORIES!F:K,6,FALSE),"N/A")</f>
        <v>N/A</v>
      </c>
      <c r="AI1107" s="105" t="s">
        <v>265</v>
      </c>
      <c r="AJ1107" s="83" t="s">
        <v>85</v>
      </c>
      <c r="AK1107" s="3" t="s">
        <v>85</v>
      </c>
      <c r="AL1107" s="83" t="s">
        <v>85</v>
      </c>
      <c r="AM1107" s="83">
        <v>16</v>
      </c>
      <c r="AN1107" s="83">
        <v>200</v>
      </c>
      <c r="AO1107" s="83">
        <v>3</v>
      </c>
      <c r="AP1107" s="83">
        <v>3</v>
      </c>
      <c r="AQ1107" s="83">
        <v>35</v>
      </c>
      <c r="AR1107" s="83">
        <v>48</v>
      </c>
      <c r="AS1107" s="83">
        <v>209</v>
      </c>
      <c r="AT1107" s="83">
        <v>203</v>
      </c>
      <c r="AU1107" s="86">
        <v>125</v>
      </c>
      <c r="AV1107" s="55">
        <v>92</v>
      </c>
      <c r="AW1107" s="55">
        <v>92</v>
      </c>
      <c r="AX1107" s="55">
        <v>36</v>
      </c>
      <c r="AY1107" s="3" t="s">
        <v>85</v>
      </c>
      <c r="AZ1107" s="104" t="str">
        <f>_xlfn.IFNA(VLOOKUP(AY1107,ACCESSORIES!F:K,6,FALSE),"N/A")</f>
        <v>N/A</v>
      </c>
      <c r="BA1107" s="3" t="s">
        <v>85</v>
      </c>
      <c r="BB1107" s="104" t="str">
        <f>_xlfn.IFNA(VLOOKUP(BA1107,ACCESSORIES!F:K,6,FALSE),"N/A")</f>
        <v>N/A</v>
      </c>
      <c r="BC1107" s="79">
        <v>30.5</v>
      </c>
      <c r="BD1107" s="57">
        <v>19.7</v>
      </c>
      <c r="BE1107" s="57">
        <v>19.7</v>
      </c>
      <c r="BF1107" s="57">
        <v>11</v>
      </c>
      <c r="BG1107" s="82">
        <v>36</v>
      </c>
      <c r="BH1107" s="122" t="s">
        <v>3551</v>
      </c>
      <c r="BI1107" s="51" t="s">
        <v>4217</v>
      </c>
      <c r="BJ1107" s="83" t="s">
        <v>5302</v>
      </c>
      <c r="BK1107" s="83" t="s">
        <v>4233</v>
      </c>
      <c r="BL1107" s="83" t="s">
        <v>5150</v>
      </c>
      <c r="BM1107" s="83" t="s">
        <v>2887</v>
      </c>
      <c r="BN1107" s="83" t="s">
        <v>4510</v>
      </c>
      <c r="BO1107" s="83" t="s">
        <v>5816</v>
      </c>
      <c r="BP1107" s="83" t="s">
        <v>5802</v>
      </c>
      <c r="BQ1107" s="83" t="s">
        <v>4480</v>
      </c>
      <c r="BR1107" s="83" t="s">
        <v>4235</v>
      </c>
      <c r="BS1107" s="83"/>
      <c r="BT1107" s="351" t="s">
        <v>5281</v>
      </c>
      <c r="BU1107" s="363" t="s">
        <v>5280</v>
      </c>
      <c r="BV1107" s="351" t="s">
        <v>5283</v>
      </c>
      <c r="BW1107" s="363" t="s">
        <v>5282</v>
      </c>
      <c r="BX1107" s="96" t="str">
        <f t="shared" si="178"/>
        <v>CLOSEOUT - MR703 Bead Grip, 17x8.5, 0mm Offset, 8x6.5, 130.81mm Centerbore, Gloss Titanium</v>
      </c>
      <c r="BY1107" s="83" t="s">
        <v>4044</v>
      </c>
      <c r="BZ1107" s="83" t="s">
        <v>4045</v>
      </c>
      <c r="CA1107" s="83" t="str">
        <f t="shared" si="177"/>
        <v>TRAIL (7XX)</v>
      </c>
    </row>
    <row r="1108" spans="1:79" s="39" customFormat="1" ht="15" customHeight="1">
      <c r="A1108" s="23">
        <f t="shared" si="180"/>
        <v>1106</v>
      </c>
      <c r="B1108" s="3" t="s">
        <v>84</v>
      </c>
      <c r="C1108" s="105" t="s">
        <v>1285</v>
      </c>
      <c r="D1108" s="83" t="s">
        <v>6175</v>
      </c>
      <c r="E1108" s="94" t="str">
        <f>CONCATENATE(LEFT(D1108,5),VLOOKUP(CONCATENATE(N1108,"x",O1108),'PART NUMBER GUIDE'!$B$9:$C$45,2,FALSE),VLOOKUP(CONCATENATE(P1108, V1108), 'PART NUMBER GUIDE'!$Q$6:$R$84, 2, FALSE),VLOOKUP(Y1108,'PART NUMBER GUIDE'!$J$8:$K$37,2, FALSE),IF(U1108="N/A",IF(ABS(S1108)&lt;10,"0"&amp;ABS(S1108),ABS(S1108)),CONCATENATE(LEFT(U1108,1),RIGHT(U1108,1))), F1108, G1108)</f>
        <v>MR70378587500</v>
      </c>
      <c r="F1108" s="93"/>
      <c r="G1108" s="93"/>
      <c r="H1108" s="91" t="s">
        <v>4343</v>
      </c>
      <c r="I1108" s="350">
        <v>43886</v>
      </c>
      <c r="J1108" s="87" t="s">
        <v>1265</v>
      </c>
      <c r="K1108" s="400">
        <v>372.5</v>
      </c>
      <c r="L1108" s="95">
        <f t="shared" si="179"/>
        <v>372.5</v>
      </c>
      <c r="M1108" s="402"/>
      <c r="N1108" s="83">
        <v>17</v>
      </c>
      <c r="O1108" s="83">
        <v>8.5</v>
      </c>
      <c r="P1108" s="105" t="str">
        <f t="shared" si="181"/>
        <v>8x170</v>
      </c>
      <c r="Q1108" s="83">
        <v>8</v>
      </c>
      <c r="R1108" s="83">
        <v>170</v>
      </c>
      <c r="S1108" s="83">
        <v>0</v>
      </c>
      <c r="T1108" s="77">
        <v>4.75</v>
      </c>
      <c r="U1108" s="106" t="s">
        <v>85</v>
      </c>
      <c r="V1108" s="86">
        <v>130.81</v>
      </c>
      <c r="W1108" s="85">
        <v>26.5</v>
      </c>
      <c r="X1108" s="52">
        <v>3640</v>
      </c>
      <c r="Y1108" s="91" t="s">
        <v>2309</v>
      </c>
      <c r="Z1108" s="81" t="s">
        <v>3002</v>
      </c>
      <c r="AA1108" s="369" t="str">
        <f t="shared" si="182"/>
        <v>17x8.5, 8x170, 0 OS</v>
      </c>
      <c r="AB1108" s="83" t="s">
        <v>4283</v>
      </c>
      <c r="AC1108" s="92">
        <f>_xlfn.IFNA(VLOOKUP(AB1108,ACCESSORIES!F:K,6,FALSE),"N/A")</f>
        <v>33</v>
      </c>
      <c r="AD1108" s="89" t="s">
        <v>85</v>
      </c>
      <c r="AE1108" s="15" t="s">
        <v>85</v>
      </c>
      <c r="AF1108" s="3" t="s">
        <v>3020</v>
      </c>
      <c r="AG1108" s="15" t="s">
        <v>85</v>
      </c>
      <c r="AH1108" s="9" t="str">
        <f>_xlfn.IFNA(VLOOKUP(AG1108,ACCESSORIES!F:K,6,FALSE),"N/A")</f>
        <v>N/A</v>
      </c>
      <c r="AI1108" s="105" t="s">
        <v>265</v>
      </c>
      <c r="AJ1108" s="83" t="s">
        <v>85</v>
      </c>
      <c r="AK1108" s="3" t="s">
        <v>85</v>
      </c>
      <c r="AL1108" s="83" t="s">
        <v>85</v>
      </c>
      <c r="AM1108" s="83">
        <v>16</v>
      </c>
      <c r="AN1108" s="83">
        <v>200</v>
      </c>
      <c r="AO1108" s="83">
        <v>3</v>
      </c>
      <c r="AP1108" s="83">
        <v>3</v>
      </c>
      <c r="AQ1108" s="83">
        <v>35</v>
      </c>
      <c r="AR1108" s="83">
        <v>48</v>
      </c>
      <c r="AS1108" s="83">
        <v>209</v>
      </c>
      <c r="AT1108" s="83">
        <v>203</v>
      </c>
      <c r="AU1108" s="86">
        <v>128</v>
      </c>
      <c r="AV1108" s="55">
        <v>103.9</v>
      </c>
      <c r="AW1108" s="55">
        <v>107</v>
      </c>
      <c r="AX1108" s="55">
        <v>36</v>
      </c>
      <c r="AY1108" s="3" t="s">
        <v>85</v>
      </c>
      <c r="AZ1108" s="104" t="str">
        <f>_xlfn.IFNA(VLOOKUP(AY1108,ACCESSORIES!F:K,6,FALSE),"N/A")</f>
        <v>N/A</v>
      </c>
      <c r="BA1108" s="3" t="s">
        <v>85</v>
      </c>
      <c r="BB1108" s="104" t="str">
        <f>_xlfn.IFNA(VLOOKUP(BA1108,ACCESSORIES!F:K,6,FALSE),"N/A")</f>
        <v>N/A</v>
      </c>
      <c r="BC1108" s="79">
        <v>30.5</v>
      </c>
      <c r="BD1108" s="57">
        <v>19.7</v>
      </c>
      <c r="BE1108" s="57">
        <v>19.7</v>
      </c>
      <c r="BF1108" s="57">
        <v>11</v>
      </c>
      <c r="BG1108" s="82">
        <v>36</v>
      </c>
      <c r="BH1108" s="122" t="s">
        <v>3551</v>
      </c>
      <c r="BI1108" s="51" t="s">
        <v>4217</v>
      </c>
      <c r="BJ1108" s="83" t="s">
        <v>5302</v>
      </c>
      <c r="BK1108" s="83" t="s">
        <v>4233</v>
      </c>
      <c r="BL1108" s="83" t="s">
        <v>5150</v>
      </c>
      <c r="BM1108" s="83" t="s">
        <v>2887</v>
      </c>
      <c r="BN1108" s="83" t="s">
        <v>4510</v>
      </c>
      <c r="BO1108" s="83" t="s">
        <v>5816</v>
      </c>
      <c r="BP1108" s="83" t="s">
        <v>5802</v>
      </c>
      <c r="BQ1108" s="83" t="s">
        <v>4480</v>
      </c>
      <c r="BR1108" s="83" t="s">
        <v>4235</v>
      </c>
      <c r="BS1108" s="83"/>
      <c r="BT1108" s="351" t="s">
        <v>4625</v>
      </c>
      <c r="BU1108" s="363" t="s">
        <v>4624</v>
      </c>
      <c r="BV1108" s="351" t="s">
        <v>4627</v>
      </c>
      <c r="BW1108" s="363" t="s">
        <v>4626</v>
      </c>
      <c r="BX1108" s="96" t="str">
        <f t="shared" si="178"/>
        <v>MR703 Bead Grip, 17x8.5, 0mm Offset, 8x170, 130.81mm Centerbore, Matte Black</v>
      </c>
      <c r="BY1108" s="83" t="s">
        <v>4044</v>
      </c>
      <c r="BZ1108" s="83" t="s">
        <v>4045</v>
      </c>
      <c r="CA1108" s="83" t="str">
        <f t="shared" si="177"/>
        <v>TRAIL (7XX)</v>
      </c>
    </row>
    <row r="1109" spans="1:79" s="39" customFormat="1" ht="15" customHeight="1">
      <c r="A1109" s="23">
        <f t="shared" si="180"/>
        <v>1107</v>
      </c>
      <c r="B1109" s="3" t="s">
        <v>84</v>
      </c>
      <c r="C1109" s="105" t="s">
        <v>1285</v>
      </c>
      <c r="D1109" s="83" t="s">
        <v>6175</v>
      </c>
      <c r="E1109" s="94" t="str">
        <f>CONCATENATE(LEFT(D1109,5),VLOOKUP(CONCATENATE(N1109,"x",O1109),'PART NUMBER GUIDE'!$B$9:$C$45,2,FALSE),VLOOKUP(CONCATENATE(P1109, V1109), 'PART NUMBER GUIDE'!$Q$6:$R$84, 2, FALSE),VLOOKUP(Y1109,'PART NUMBER GUIDE'!$J$8:$K$37,2, FALSE),IF(U1109="N/A",IF(ABS(S1109)&lt;10,"0"&amp;ABS(S1109),ABS(S1109)),CONCATENATE(LEFT(U1109,1),RIGHT(U1109,1))), F1109, G1109)</f>
        <v>MR70378550525</v>
      </c>
      <c r="F1109" s="93"/>
      <c r="G1109" s="93"/>
      <c r="H1109" s="91" t="s">
        <v>4643</v>
      </c>
      <c r="I1109" s="350">
        <v>44008</v>
      </c>
      <c r="J1109" s="87" t="s">
        <v>1265</v>
      </c>
      <c r="K1109" s="400">
        <v>356.5</v>
      </c>
      <c r="L1109" s="95">
        <f t="shared" si="179"/>
        <v>356.5</v>
      </c>
      <c r="M1109" s="402"/>
      <c r="N1109" s="83">
        <v>17</v>
      </c>
      <c r="O1109" s="83">
        <v>8.5</v>
      </c>
      <c r="P1109" s="105" t="str">
        <f t="shared" si="181"/>
        <v>5x5</v>
      </c>
      <c r="Q1109" s="83">
        <v>5</v>
      </c>
      <c r="R1109" s="83">
        <v>5</v>
      </c>
      <c r="S1109" s="83">
        <v>25</v>
      </c>
      <c r="T1109" s="77">
        <v>5.78</v>
      </c>
      <c r="U1109" s="106" t="s">
        <v>85</v>
      </c>
      <c r="V1109" s="86">
        <v>71.5</v>
      </c>
      <c r="W1109" s="85">
        <v>28.78</v>
      </c>
      <c r="X1109" s="52">
        <v>2650</v>
      </c>
      <c r="Y1109" s="91" t="s">
        <v>2309</v>
      </c>
      <c r="Z1109" s="81" t="s">
        <v>3002</v>
      </c>
      <c r="AA1109" s="369" t="str">
        <f t="shared" si="182"/>
        <v>17x8.5, 5x5, 25 OS</v>
      </c>
      <c r="AB1109" s="83" t="s">
        <v>4280</v>
      </c>
      <c r="AC1109" s="92">
        <f>_xlfn.IFNA(VLOOKUP(AB1109,ACCESSORIES!F:K,6,FALSE),"N/A")</f>
        <v>22</v>
      </c>
      <c r="AD1109" s="89" t="s">
        <v>85</v>
      </c>
      <c r="AE1109" s="89" t="s">
        <v>85</v>
      </c>
      <c r="AF1109" s="89" t="s">
        <v>85</v>
      </c>
      <c r="AG1109" s="89" t="s">
        <v>85</v>
      </c>
      <c r="AH1109" s="9" t="str">
        <f>_xlfn.IFNA(VLOOKUP(AG1109,ACCESSORIES!F:K,6,FALSE),"N/A")</f>
        <v>N/A</v>
      </c>
      <c r="AI1109" s="105" t="s">
        <v>265</v>
      </c>
      <c r="AJ1109" s="83" t="s">
        <v>85</v>
      </c>
      <c r="AK1109" s="3" t="s">
        <v>85</v>
      </c>
      <c r="AL1109" s="83" t="s">
        <v>85</v>
      </c>
      <c r="AM1109" s="83">
        <v>16</v>
      </c>
      <c r="AN1109" s="83">
        <v>170</v>
      </c>
      <c r="AO1109" s="83">
        <v>8</v>
      </c>
      <c r="AP1109" s="83">
        <v>24</v>
      </c>
      <c r="AQ1109" s="83">
        <v>36</v>
      </c>
      <c r="AR1109" s="83">
        <v>42</v>
      </c>
      <c r="AS1109" s="83">
        <v>209</v>
      </c>
      <c r="AT1109" s="83">
        <v>200</v>
      </c>
      <c r="AU1109" s="86">
        <v>71.5</v>
      </c>
      <c r="AV1109" s="55">
        <v>51</v>
      </c>
      <c r="AW1109" s="55">
        <v>51</v>
      </c>
      <c r="AX1109" s="55">
        <v>20</v>
      </c>
      <c r="AY1109" s="3" t="s">
        <v>85</v>
      </c>
      <c r="AZ1109" s="104" t="str">
        <f>_xlfn.IFNA(VLOOKUP(AY1109,ACCESSORIES!F:K,6,FALSE),"N/A")</f>
        <v>N/A</v>
      </c>
      <c r="BA1109" s="3" t="s">
        <v>85</v>
      </c>
      <c r="BB1109" s="104" t="str">
        <f>_xlfn.IFNA(VLOOKUP(BA1109,ACCESSORIES!F:K,6,FALSE),"N/A")</f>
        <v>N/A</v>
      </c>
      <c r="BC1109" s="79">
        <v>34.47</v>
      </c>
      <c r="BD1109" s="57">
        <v>19.7</v>
      </c>
      <c r="BE1109" s="57">
        <v>19.7</v>
      </c>
      <c r="BF1109" s="57">
        <v>11</v>
      </c>
      <c r="BG1109" s="82">
        <v>36</v>
      </c>
      <c r="BH1109" s="122" t="s">
        <v>3551</v>
      </c>
      <c r="BI1109" s="51" t="s">
        <v>4217</v>
      </c>
      <c r="BJ1109" s="83" t="s">
        <v>5302</v>
      </c>
      <c r="BK1109" s="83" t="s">
        <v>4233</v>
      </c>
      <c r="BL1109" s="83" t="s">
        <v>5150</v>
      </c>
      <c r="BM1109" s="83" t="s">
        <v>2887</v>
      </c>
      <c r="BN1109" s="83" t="s">
        <v>4510</v>
      </c>
      <c r="BO1109" s="83" t="s">
        <v>5816</v>
      </c>
      <c r="BP1109" s="83" t="s">
        <v>5802</v>
      </c>
      <c r="BQ1109" s="83" t="s">
        <v>4480</v>
      </c>
      <c r="BR1109" s="83" t="s">
        <v>4235</v>
      </c>
      <c r="BS1109" s="83"/>
      <c r="BT1109" s="351" t="s">
        <v>4636</v>
      </c>
      <c r="BU1109" s="363" t="s">
        <v>4637</v>
      </c>
      <c r="BV1109" s="351" t="s">
        <v>4638</v>
      </c>
      <c r="BW1109" s="363" t="s">
        <v>4639</v>
      </c>
      <c r="BX1109" s="96" t="str">
        <f t="shared" si="178"/>
        <v>MR703 Bead Grip, 17x8.5, +25mm Offset, 5x5, 71.5mm Centerbore, Matte Black</v>
      </c>
      <c r="BY1109" s="83" t="s">
        <v>4044</v>
      </c>
      <c r="BZ1109" s="83" t="s">
        <v>4045</v>
      </c>
      <c r="CA1109" s="83" t="str">
        <f t="shared" ref="CA1109:CA1169" si="183">C1109</f>
        <v>TRAIL (7XX)</v>
      </c>
    </row>
    <row r="1110" spans="1:79" s="39" customFormat="1" ht="15" customHeight="1">
      <c r="A1110" s="23">
        <f t="shared" si="180"/>
        <v>1108</v>
      </c>
      <c r="B1110" s="3" t="s">
        <v>84</v>
      </c>
      <c r="C1110" s="105" t="s">
        <v>1285</v>
      </c>
      <c r="D1110" s="83" t="s">
        <v>6175</v>
      </c>
      <c r="E1110" s="94" t="str">
        <f>CONCATENATE(LEFT(D1110,5),VLOOKUP(CONCATENATE(N1110,"x",O1110),'PART NUMBER GUIDE'!$B$9:$C$45,2,FALSE),VLOOKUP(CONCATENATE(P1110, V1110), 'PART NUMBER GUIDE'!$Q$6:$R$84, 2, FALSE),VLOOKUP(Y1110,'PART NUMBER GUIDE'!$J$8:$K$37,2, FALSE),IF(U1110="N/A",IF(ABS(S1110)&lt;10,"0"&amp;ABS(S1110),ABS(S1110)),CONCATENATE(LEFT(U1110,1),RIGHT(U1110,1))), F1110, G1110)</f>
        <v>MR70378550925</v>
      </c>
      <c r="F1110" s="93"/>
      <c r="G1110" s="93"/>
      <c r="H1110" s="91" t="s">
        <v>4644</v>
      </c>
      <c r="I1110" s="350">
        <v>44008</v>
      </c>
      <c r="J1110" s="87" t="s">
        <v>1265</v>
      </c>
      <c r="K1110" s="400">
        <v>356.5</v>
      </c>
      <c r="L1110" s="95">
        <f t="shared" si="179"/>
        <v>356.5</v>
      </c>
      <c r="M1110" s="402"/>
      <c r="N1110" s="83">
        <v>17</v>
      </c>
      <c r="O1110" s="83">
        <v>8.5</v>
      </c>
      <c r="P1110" s="105" t="str">
        <f t="shared" si="181"/>
        <v>5x5</v>
      </c>
      <c r="Q1110" s="83">
        <v>5</v>
      </c>
      <c r="R1110" s="83">
        <v>5</v>
      </c>
      <c r="S1110" s="83">
        <v>25</v>
      </c>
      <c r="T1110" s="77">
        <v>5.78</v>
      </c>
      <c r="U1110" s="106" t="s">
        <v>85</v>
      </c>
      <c r="V1110" s="86">
        <v>71.5</v>
      </c>
      <c r="W1110" s="85">
        <v>30.4</v>
      </c>
      <c r="X1110" s="52">
        <v>2650</v>
      </c>
      <c r="Y1110" s="91" t="s">
        <v>2312</v>
      </c>
      <c r="Z1110" s="80" t="s">
        <v>3003</v>
      </c>
      <c r="AA1110" s="369" t="str">
        <f t="shared" si="182"/>
        <v>17x8.5, 5x5, 25 OS</v>
      </c>
      <c r="AB1110" s="83" t="s">
        <v>4280</v>
      </c>
      <c r="AC1110" s="92">
        <f>_xlfn.IFNA(VLOOKUP(AB1110,ACCESSORIES!F:K,6,FALSE),"N/A")</f>
        <v>22</v>
      </c>
      <c r="AD1110" s="89" t="s">
        <v>85</v>
      </c>
      <c r="AE1110" s="89" t="s">
        <v>85</v>
      </c>
      <c r="AF1110" s="89" t="s">
        <v>85</v>
      </c>
      <c r="AG1110" s="89" t="s">
        <v>85</v>
      </c>
      <c r="AH1110" s="9" t="str">
        <f>_xlfn.IFNA(VLOOKUP(AG1110,ACCESSORIES!F:K,6,FALSE),"N/A")</f>
        <v>N/A</v>
      </c>
      <c r="AI1110" s="105" t="s">
        <v>265</v>
      </c>
      <c r="AJ1110" s="83" t="s">
        <v>85</v>
      </c>
      <c r="AK1110" s="3" t="s">
        <v>85</v>
      </c>
      <c r="AL1110" s="83" t="s">
        <v>85</v>
      </c>
      <c r="AM1110" s="83">
        <v>16</v>
      </c>
      <c r="AN1110" s="83">
        <v>170</v>
      </c>
      <c r="AO1110" s="83">
        <v>8</v>
      </c>
      <c r="AP1110" s="83">
        <v>24</v>
      </c>
      <c r="AQ1110" s="83">
        <v>36</v>
      </c>
      <c r="AR1110" s="83">
        <v>42</v>
      </c>
      <c r="AS1110" s="83">
        <v>209</v>
      </c>
      <c r="AT1110" s="83">
        <v>200</v>
      </c>
      <c r="AU1110" s="86">
        <v>71.5</v>
      </c>
      <c r="AV1110" s="55">
        <v>51</v>
      </c>
      <c r="AW1110" s="55">
        <v>51</v>
      </c>
      <c r="AX1110" s="55">
        <v>20</v>
      </c>
      <c r="AY1110" s="3" t="s">
        <v>85</v>
      </c>
      <c r="AZ1110" s="104" t="str">
        <f>_xlfn.IFNA(VLOOKUP(AY1110,ACCESSORIES!F:K,6,FALSE),"N/A")</f>
        <v>N/A</v>
      </c>
      <c r="BA1110" s="3" t="s">
        <v>85</v>
      </c>
      <c r="BB1110" s="104" t="str">
        <f>_xlfn.IFNA(VLOOKUP(BA1110,ACCESSORIES!F:K,6,FALSE),"N/A")</f>
        <v>N/A</v>
      </c>
      <c r="BC1110" s="79">
        <v>34.4</v>
      </c>
      <c r="BD1110" s="57">
        <v>19.7</v>
      </c>
      <c r="BE1110" s="57">
        <v>19.7</v>
      </c>
      <c r="BF1110" s="57">
        <v>11</v>
      </c>
      <c r="BG1110" s="82">
        <v>36</v>
      </c>
      <c r="BH1110" s="122" t="s">
        <v>3551</v>
      </c>
      <c r="BI1110" s="51" t="s">
        <v>4217</v>
      </c>
      <c r="BJ1110" s="83" t="s">
        <v>5302</v>
      </c>
      <c r="BK1110" s="83" t="s">
        <v>4233</v>
      </c>
      <c r="BL1110" s="83" t="s">
        <v>5150</v>
      </c>
      <c r="BM1110" s="83" t="s">
        <v>2887</v>
      </c>
      <c r="BN1110" s="83" t="s">
        <v>4510</v>
      </c>
      <c r="BO1110" s="83" t="s">
        <v>5816</v>
      </c>
      <c r="BP1110" s="83" t="s">
        <v>5802</v>
      </c>
      <c r="BQ1110" s="83" t="s">
        <v>4480</v>
      </c>
      <c r="BR1110" s="83" t="s">
        <v>4235</v>
      </c>
      <c r="BS1110" s="83"/>
      <c r="BT1110" s="351" t="s">
        <v>4632</v>
      </c>
      <c r="BU1110" s="363" t="s">
        <v>4633</v>
      </c>
      <c r="BV1110" s="351" t="s">
        <v>4634</v>
      </c>
      <c r="BW1110" s="363" t="s">
        <v>4635</v>
      </c>
      <c r="BX1110" s="96" t="str">
        <f t="shared" si="178"/>
        <v>MR703 Bead Grip, 17x8.5, +25mm Offset, 5x5, 71.5mm Centerbore, Method Bronze</v>
      </c>
      <c r="BY1110" s="83" t="s">
        <v>4044</v>
      </c>
      <c r="BZ1110" s="83" t="s">
        <v>4045</v>
      </c>
      <c r="CA1110" s="83" t="str">
        <f t="shared" si="183"/>
        <v>TRAIL (7XX)</v>
      </c>
    </row>
    <row r="1111" spans="1:79" s="39" customFormat="1" ht="15" customHeight="1">
      <c r="A1111" s="23">
        <f t="shared" si="180"/>
        <v>1109</v>
      </c>
      <c r="B1111" s="3" t="s">
        <v>84</v>
      </c>
      <c r="C1111" s="105" t="s">
        <v>1285</v>
      </c>
      <c r="D1111" s="83" t="s">
        <v>6175</v>
      </c>
      <c r="E1111" s="94" t="str">
        <f>CONCATENATE(LEFT(D1111,5),VLOOKUP(CONCATENATE(N1111,"x",O1111),'PART NUMBER GUIDE'!$B$9:$C$45,2,FALSE),VLOOKUP(CONCATENATE(P1111, V1111), 'PART NUMBER GUIDE'!$Q$6:$R$84, 2, FALSE),VLOOKUP(Y1111,'PART NUMBER GUIDE'!$J$8:$K$37,2, FALSE),IF(U1111="N/A",IF(ABS(S1111)&lt;10,"0"&amp;ABS(S1111),ABS(S1111)),CONCATENATE(LEFT(U1111,1),RIGHT(U1111,1))), F1111, G1111)</f>
        <v>MR70378558535</v>
      </c>
      <c r="F1111" s="93"/>
      <c r="G1111" s="93"/>
      <c r="H1111" s="91" t="s">
        <v>4645</v>
      </c>
      <c r="I1111" s="350">
        <v>44008</v>
      </c>
      <c r="J1111" s="87" t="s">
        <v>1265</v>
      </c>
      <c r="K1111" s="400">
        <v>356.5</v>
      </c>
      <c r="L1111" s="95">
        <f t="shared" si="179"/>
        <v>356.5</v>
      </c>
      <c r="M1111" s="402"/>
      <c r="N1111" s="83">
        <v>17</v>
      </c>
      <c r="O1111" s="83">
        <v>8.5</v>
      </c>
      <c r="P1111" s="105" t="str">
        <f t="shared" si="181"/>
        <v>5x150</v>
      </c>
      <c r="Q1111" s="83">
        <v>5</v>
      </c>
      <c r="R1111" s="83">
        <v>150</v>
      </c>
      <c r="S1111" s="83">
        <v>35</v>
      </c>
      <c r="T1111" s="77">
        <v>6.2</v>
      </c>
      <c r="U1111" s="106" t="s">
        <v>85</v>
      </c>
      <c r="V1111" s="86">
        <v>110.5</v>
      </c>
      <c r="W1111" s="85">
        <v>27.93</v>
      </c>
      <c r="X1111" s="52">
        <v>2650</v>
      </c>
      <c r="Y1111" s="91" t="s">
        <v>2309</v>
      </c>
      <c r="Z1111" s="81" t="s">
        <v>3002</v>
      </c>
      <c r="AA1111" s="369" t="str">
        <f t="shared" si="182"/>
        <v>17x8.5, 5x150, 35 OS</v>
      </c>
      <c r="AB1111" s="83" t="s">
        <v>4281</v>
      </c>
      <c r="AC1111" s="92">
        <f>_xlfn.IFNA(VLOOKUP(AB1111,ACCESSORIES!F:K,6,FALSE),"N/A")</f>
        <v>22</v>
      </c>
      <c r="AD1111" s="89" t="s">
        <v>85</v>
      </c>
      <c r="AE1111" s="15" t="s">
        <v>85</v>
      </c>
      <c r="AF1111" s="15" t="s">
        <v>85</v>
      </c>
      <c r="AG1111" s="15" t="s">
        <v>85</v>
      </c>
      <c r="AH1111" s="9" t="str">
        <f>_xlfn.IFNA(VLOOKUP(AG1111,ACCESSORIES!F:K,6,FALSE),"N/A")</f>
        <v>N/A</v>
      </c>
      <c r="AI1111" s="105" t="s">
        <v>265</v>
      </c>
      <c r="AJ1111" s="298" t="s">
        <v>85</v>
      </c>
      <c r="AK1111" s="298" t="s">
        <v>85</v>
      </c>
      <c r="AL1111" s="83" t="s">
        <v>85</v>
      </c>
      <c r="AM1111" s="83">
        <v>16</v>
      </c>
      <c r="AN1111" s="83">
        <v>180</v>
      </c>
      <c r="AO1111" s="83">
        <v>3</v>
      </c>
      <c r="AP1111" s="83">
        <v>12</v>
      </c>
      <c r="AQ1111" s="83">
        <v>26</v>
      </c>
      <c r="AR1111" s="83">
        <v>32</v>
      </c>
      <c r="AS1111" s="83">
        <v>209</v>
      </c>
      <c r="AT1111" s="83">
        <v>197</v>
      </c>
      <c r="AU1111" s="86">
        <v>110.5</v>
      </c>
      <c r="AV1111" s="55">
        <v>41</v>
      </c>
      <c r="AW1111" s="55">
        <v>41</v>
      </c>
      <c r="AX1111" s="55">
        <v>20</v>
      </c>
      <c r="AY1111" s="3" t="s">
        <v>85</v>
      </c>
      <c r="AZ1111" s="104" t="str">
        <f>_xlfn.IFNA(VLOOKUP(AY1111,ACCESSORIES!F:K,6,FALSE),"N/A")</f>
        <v>N/A</v>
      </c>
      <c r="BA1111" s="3" t="s">
        <v>85</v>
      </c>
      <c r="BB1111" s="104" t="str">
        <f>_xlfn.IFNA(VLOOKUP(BA1111,ACCESSORIES!F:K,6,FALSE),"N/A")</f>
        <v>N/A</v>
      </c>
      <c r="BC1111" s="79">
        <v>33.659999999999997</v>
      </c>
      <c r="BD1111" s="57">
        <v>19.7</v>
      </c>
      <c r="BE1111" s="57">
        <v>19.7</v>
      </c>
      <c r="BF1111" s="57">
        <v>11</v>
      </c>
      <c r="BG1111" s="82">
        <v>36</v>
      </c>
      <c r="BH1111" s="122" t="s">
        <v>3551</v>
      </c>
      <c r="BI1111" s="51" t="s">
        <v>4217</v>
      </c>
      <c r="BJ1111" s="83" t="s">
        <v>5302</v>
      </c>
      <c r="BK1111" s="83" t="s">
        <v>4233</v>
      </c>
      <c r="BL1111" s="83" t="s">
        <v>5150</v>
      </c>
      <c r="BM1111" s="83" t="s">
        <v>2887</v>
      </c>
      <c r="BN1111" s="83" t="s">
        <v>4510</v>
      </c>
      <c r="BO1111" s="83" t="s">
        <v>5816</v>
      </c>
      <c r="BP1111" s="83" t="s">
        <v>5802</v>
      </c>
      <c r="BQ1111" s="83" t="s">
        <v>4480</v>
      </c>
      <c r="BR1111" s="83" t="s">
        <v>4235</v>
      </c>
      <c r="BS1111" s="83"/>
      <c r="BT1111" s="351" t="s">
        <v>4636</v>
      </c>
      <c r="BU1111" s="363" t="s">
        <v>4637</v>
      </c>
      <c r="BV1111" s="351" t="s">
        <v>4638</v>
      </c>
      <c r="BW1111" s="363" t="s">
        <v>4639</v>
      </c>
      <c r="BX1111" s="96" t="str">
        <f t="shared" si="178"/>
        <v>MR703 Bead Grip, 17x8.5, +35mm Offset, 5x150, 110.5mm Centerbore, Matte Black</v>
      </c>
      <c r="BY1111" s="83" t="s">
        <v>4044</v>
      </c>
      <c r="BZ1111" s="83" t="s">
        <v>4045</v>
      </c>
      <c r="CA1111" s="83" t="str">
        <f t="shared" si="183"/>
        <v>TRAIL (7XX)</v>
      </c>
    </row>
    <row r="1112" spans="1:79" s="39" customFormat="1" ht="15" customHeight="1">
      <c r="A1112" s="23">
        <f t="shared" si="180"/>
        <v>1110</v>
      </c>
      <c r="B1112" s="3" t="s">
        <v>84</v>
      </c>
      <c r="C1112" s="105" t="s">
        <v>1285</v>
      </c>
      <c r="D1112" s="83" t="s">
        <v>6175</v>
      </c>
      <c r="E1112" s="94" t="str">
        <f>CONCATENATE(LEFT(D1112,5),VLOOKUP(CONCATENATE(N1112,"x",O1112),'PART NUMBER GUIDE'!$B$9:$C$45,2,FALSE),VLOOKUP(CONCATENATE(P1112, V1112), 'PART NUMBER GUIDE'!$Q$6:$R$84, 2, FALSE),VLOOKUP(Y1112,'PART NUMBER GUIDE'!$J$8:$K$37,2, FALSE),IF(U1112="N/A",IF(ABS(S1112)&lt;10,"0"&amp;ABS(S1112),ABS(S1112)),CONCATENATE(LEFT(U1112,1),RIGHT(U1112,1))), F1112, G1112)</f>
        <v>MR70378558935</v>
      </c>
      <c r="F1112" s="93"/>
      <c r="G1112" s="93"/>
      <c r="H1112" s="91" t="s">
        <v>4646</v>
      </c>
      <c r="I1112" s="350">
        <v>44008</v>
      </c>
      <c r="J1112" s="87" t="s">
        <v>1265</v>
      </c>
      <c r="K1112" s="400">
        <v>356.5</v>
      </c>
      <c r="L1112" s="95">
        <f t="shared" si="179"/>
        <v>356.5</v>
      </c>
      <c r="M1112" s="402"/>
      <c r="N1112" s="83">
        <v>17</v>
      </c>
      <c r="O1112" s="83">
        <v>8.5</v>
      </c>
      <c r="P1112" s="105" t="str">
        <f t="shared" si="181"/>
        <v>5x150</v>
      </c>
      <c r="Q1112" s="83">
        <v>5</v>
      </c>
      <c r="R1112" s="83">
        <v>150</v>
      </c>
      <c r="S1112" s="83">
        <v>35</v>
      </c>
      <c r="T1112" s="77">
        <v>6.2</v>
      </c>
      <c r="U1112" s="106" t="s">
        <v>85</v>
      </c>
      <c r="V1112" s="86">
        <v>110.5</v>
      </c>
      <c r="W1112" s="85">
        <v>28.7</v>
      </c>
      <c r="X1112" s="52">
        <v>2650</v>
      </c>
      <c r="Y1112" s="91" t="s">
        <v>2312</v>
      </c>
      <c r="Z1112" s="80" t="s">
        <v>3003</v>
      </c>
      <c r="AA1112" s="369" t="str">
        <f t="shared" si="182"/>
        <v>17x8.5, 5x150, 35 OS</v>
      </c>
      <c r="AB1112" s="83" t="s">
        <v>4281</v>
      </c>
      <c r="AC1112" s="92">
        <f>_xlfn.IFNA(VLOOKUP(AB1112,ACCESSORIES!F:K,6,FALSE),"N/A")</f>
        <v>22</v>
      </c>
      <c r="AD1112" s="89" t="s">
        <v>85</v>
      </c>
      <c r="AE1112" s="15" t="s">
        <v>85</v>
      </c>
      <c r="AF1112" s="15" t="s">
        <v>85</v>
      </c>
      <c r="AG1112" s="15" t="s">
        <v>85</v>
      </c>
      <c r="AH1112" s="9" t="str">
        <f>_xlfn.IFNA(VLOOKUP(AG1112,ACCESSORIES!F:K,6,FALSE),"N/A")</f>
        <v>N/A</v>
      </c>
      <c r="AI1112" s="105" t="s">
        <v>265</v>
      </c>
      <c r="AJ1112" s="298" t="s">
        <v>85</v>
      </c>
      <c r="AK1112" s="298" t="s">
        <v>85</v>
      </c>
      <c r="AL1112" s="83" t="s">
        <v>85</v>
      </c>
      <c r="AM1112" s="83">
        <v>16</v>
      </c>
      <c r="AN1112" s="83">
        <v>180</v>
      </c>
      <c r="AO1112" s="83">
        <v>3</v>
      </c>
      <c r="AP1112" s="83">
        <v>12</v>
      </c>
      <c r="AQ1112" s="83">
        <v>26</v>
      </c>
      <c r="AR1112" s="83">
        <v>32</v>
      </c>
      <c r="AS1112" s="83">
        <v>209</v>
      </c>
      <c r="AT1112" s="83">
        <v>197</v>
      </c>
      <c r="AU1112" s="86">
        <v>110.5</v>
      </c>
      <c r="AV1112" s="55">
        <v>41</v>
      </c>
      <c r="AW1112" s="55">
        <v>41</v>
      </c>
      <c r="AX1112" s="55">
        <v>20</v>
      </c>
      <c r="AY1112" s="3" t="s">
        <v>85</v>
      </c>
      <c r="AZ1112" s="104" t="str">
        <f>_xlfn.IFNA(VLOOKUP(AY1112,ACCESSORIES!F:K,6,FALSE),"N/A")</f>
        <v>N/A</v>
      </c>
      <c r="BA1112" s="3" t="s">
        <v>85</v>
      </c>
      <c r="BB1112" s="104" t="str">
        <f>_xlfn.IFNA(VLOOKUP(BA1112,ACCESSORIES!F:K,6,FALSE),"N/A")</f>
        <v>N/A</v>
      </c>
      <c r="BC1112" s="79">
        <v>32.700000000000003</v>
      </c>
      <c r="BD1112" s="57">
        <v>19.7</v>
      </c>
      <c r="BE1112" s="57">
        <v>19.7</v>
      </c>
      <c r="BF1112" s="57">
        <v>11</v>
      </c>
      <c r="BG1112" s="82">
        <v>36</v>
      </c>
      <c r="BH1112" s="122" t="s">
        <v>3551</v>
      </c>
      <c r="BI1112" s="51" t="s">
        <v>4217</v>
      </c>
      <c r="BJ1112" s="83" t="s">
        <v>5302</v>
      </c>
      <c r="BK1112" s="83" t="s">
        <v>4233</v>
      </c>
      <c r="BL1112" s="83" t="s">
        <v>5150</v>
      </c>
      <c r="BM1112" s="83" t="s">
        <v>2887</v>
      </c>
      <c r="BN1112" s="83" t="s">
        <v>4510</v>
      </c>
      <c r="BO1112" s="83" t="s">
        <v>5816</v>
      </c>
      <c r="BP1112" s="83" t="s">
        <v>5802</v>
      </c>
      <c r="BQ1112" s="83" t="s">
        <v>4480</v>
      </c>
      <c r="BR1112" s="83" t="s">
        <v>4235</v>
      </c>
      <c r="BS1112" s="83"/>
      <c r="BT1112" s="351" t="s">
        <v>4632</v>
      </c>
      <c r="BU1112" s="363" t="s">
        <v>4633</v>
      </c>
      <c r="BV1112" s="351" t="s">
        <v>4634</v>
      </c>
      <c r="BW1112" s="363" t="s">
        <v>4635</v>
      </c>
      <c r="BX1112" s="96" t="str">
        <f t="shared" si="178"/>
        <v>MR703 Bead Grip, 17x8.5, +35mm Offset, 5x150, 110.5mm Centerbore, Method Bronze</v>
      </c>
      <c r="BY1112" s="83" t="s">
        <v>4044</v>
      </c>
      <c r="BZ1112" s="83" t="s">
        <v>4045</v>
      </c>
      <c r="CA1112" s="83" t="str">
        <f t="shared" si="183"/>
        <v>TRAIL (7XX)</v>
      </c>
    </row>
    <row r="1113" spans="1:79" s="39" customFormat="1" ht="15" customHeight="1">
      <c r="A1113" s="23">
        <f t="shared" si="180"/>
        <v>1111</v>
      </c>
      <c r="B1113" s="3" t="s">
        <v>84</v>
      </c>
      <c r="C1113" s="105" t="s">
        <v>1285</v>
      </c>
      <c r="D1113" s="83" t="s">
        <v>6175</v>
      </c>
      <c r="E1113" s="94" t="str">
        <f>CONCATENATE(LEFT(D1113,5),VLOOKUP(CONCATENATE(N1113,"x",O1113),'PART NUMBER GUIDE'!$B$9:$C$45,2,FALSE),VLOOKUP(CONCATENATE(P1113, V1113), 'PART NUMBER GUIDE'!$Q$6:$R$84, 2, FALSE),VLOOKUP(Y1113,'PART NUMBER GUIDE'!$J$8:$K$37,2, FALSE),IF(U1113="N/A",IF(ABS(S1113)&lt;10,"0"&amp;ABS(S1113),ABS(S1113)),CONCATENATE(LEFT(U1113,1),RIGHT(U1113,1))), F1113, G1113)</f>
        <v>MR70378558835</v>
      </c>
      <c r="F1113" s="93"/>
      <c r="G1113" s="93"/>
      <c r="H1113" s="91" t="s">
        <v>5133</v>
      </c>
      <c r="I1113" s="350">
        <v>44210</v>
      </c>
      <c r="J1113" s="87" t="s">
        <v>1265</v>
      </c>
      <c r="K1113" s="400">
        <v>356.5</v>
      </c>
      <c r="L1113" s="95">
        <f t="shared" si="179"/>
        <v>356.5</v>
      </c>
      <c r="M1113" s="402"/>
      <c r="N1113" s="83">
        <v>17</v>
      </c>
      <c r="O1113" s="83">
        <v>8.5</v>
      </c>
      <c r="P1113" s="105" t="str">
        <f t="shared" si="181"/>
        <v>5x150</v>
      </c>
      <c r="Q1113" s="83">
        <v>5</v>
      </c>
      <c r="R1113" s="83">
        <v>150</v>
      </c>
      <c r="S1113" s="83">
        <v>35</v>
      </c>
      <c r="T1113" s="77">
        <v>6.2</v>
      </c>
      <c r="U1113" s="106" t="s">
        <v>85</v>
      </c>
      <c r="V1113" s="86">
        <v>110.5</v>
      </c>
      <c r="W1113" s="85">
        <v>28.7</v>
      </c>
      <c r="X1113" s="52">
        <v>2650</v>
      </c>
      <c r="Y1113" s="91" t="s">
        <v>2661</v>
      </c>
      <c r="Z1113" s="80" t="s">
        <v>3007</v>
      </c>
      <c r="AA1113" s="369" t="str">
        <f t="shared" si="182"/>
        <v>17x8.5, 5x150, 35 OS</v>
      </c>
      <c r="AB1113" s="83" t="s">
        <v>4281</v>
      </c>
      <c r="AC1113" s="92">
        <f>_xlfn.IFNA(VLOOKUP(AB1113,ACCESSORIES!F:K,6,FALSE),"N/A")</f>
        <v>22</v>
      </c>
      <c r="AD1113" s="89" t="s">
        <v>85</v>
      </c>
      <c r="AE1113" s="15" t="s">
        <v>85</v>
      </c>
      <c r="AF1113" s="15" t="s">
        <v>85</v>
      </c>
      <c r="AG1113" s="15" t="s">
        <v>85</v>
      </c>
      <c r="AH1113" s="9" t="str">
        <f>_xlfn.IFNA(VLOOKUP(AG1113,ACCESSORIES!F:K,6,FALSE),"N/A")</f>
        <v>N/A</v>
      </c>
      <c r="AI1113" s="105" t="s">
        <v>265</v>
      </c>
      <c r="AJ1113" s="298" t="s">
        <v>85</v>
      </c>
      <c r="AK1113" s="298" t="s">
        <v>85</v>
      </c>
      <c r="AL1113" s="83" t="s">
        <v>85</v>
      </c>
      <c r="AM1113" s="83">
        <v>16</v>
      </c>
      <c r="AN1113" s="83">
        <v>180</v>
      </c>
      <c r="AO1113" s="83">
        <v>3</v>
      </c>
      <c r="AP1113" s="83">
        <v>12</v>
      </c>
      <c r="AQ1113" s="83">
        <v>26</v>
      </c>
      <c r="AR1113" s="83">
        <v>32</v>
      </c>
      <c r="AS1113" s="83">
        <v>209</v>
      </c>
      <c r="AT1113" s="83">
        <v>197</v>
      </c>
      <c r="AU1113" s="86">
        <v>110.5</v>
      </c>
      <c r="AV1113" s="55">
        <v>41</v>
      </c>
      <c r="AW1113" s="55">
        <v>41</v>
      </c>
      <c r="AX1113" s="55">
        <v>20</v>
      </c>
      <c r="AY1113" s="3" t="s">
        <v>85</v>
      </c>
      <c r="AZ1113" s="104" t="str">
        <f>_xlfn.IFNA(VLOOKUP(AY1113,ACCESSORIES!F:K,6,FALSE),"N/A")</f>
        <v>N/A</v>
      </c>
      <c r="BA1113" s="3" t="s">
        <v>85</v>
      </c>
      <c r="BB1113" s="104" t="str">
        <f>_xlfn.IFNA(VLOOKUP(BA1113,ACCESSORIES!F:K,6,FALSE),"N/A")</f>
        <v>N/A</v>
      </c>
      <c r="BC1113" s="79">
        <v>32.700000000000003</v>
      </c>
      <c r="BD1113" s="57">
        <v>19.7</v>
      </c>
      <c r="BE1113" s="57">
        <v>19.7</v>
      </c>
      <c r="BF1113" s="57">
        <v>11</v>
      </c>
      <c r="BG1113" s="82">
        <v>36</v>
      </c>
      <c r="BH1113" s="122" t="s">
        <v>3551</v>
      </c>
      <c r="BI1113" s="51" t="s">
        <v>4217</v>
      </c>
      <c r="BJ1113" s="83" t="s">
        <v>5302</v>
      </c>
      <c r="BK1113" s="83" t="s">
        <v>4233</v>
      </c>
      <c r="BL1113" s="83" t="s">
        <v>5150</v>
      </c>
      <c r="BM1113" s="83" t="s">
        <v>2887</v>
      </c>
      <c r="BN1113" s="83" t="s">
        <v>4510</v>
      </c>
      <c r="BO1113" s="83" t="s">
        <v>5816</v>
      </c>
      <c r="BP1113" s="83" t="s">
        <v>5802</v>
      </c>
      <c r="BQ1113" s="83" t="s">
        <v>4480</v>
      </c>
      <c r="BR1113" s="83" t="s">
        <v>4235</v>
      </c>
      <c r="BS1113" s="83"/>
      <c r="BT1113" s="351" t="s">
        <v>6256</v>
      </c>
      <c r="BU1113" s="363" t="s">
        <v>6255</v>
      </c>
      <c r="BV1113" s="351" t="s">
        <v>6258</v>
      </c>
      <c r="BW1113" s="363" t="s">
        <v>6257</v>
      </c>
      <c r="BX1113" s="96" t="str">
        <f t="shared" si="178"/>
        <v>MR703 Bead Grip, 17x8.5, +35mm Offset, 5x150, 110.5mm Centerbore, Gloss Titanium</v>
      </c>
      <c r="BY1113" s="83" t="s">
        <v>4044</v>
      </c>
      <c r="BZ1113" s="83" t="s">
        <v>4045</v>
      </c>
      <c r="CA1113" s="83" t="str">
        <f t="shared" si="183"/>
        <v>TRAIL (7XX)</v>
      </c>
    </row>
    <row r="1114" spans="1:79" s="39" customFormat="1" ht="15" customHeight="1">
      <c r="A1114" s="23">
        <f t="shared" si="180"/>
        <v>1112</v>
      </c>
      <c r="B1114" s="3" t="s">
        <v>84</v>
      </c>
      <c r="C1114" s="105" t="s">
        <v>1285</v>
      </c>
      <c r="D1114" s="83" t="s">
        <v>6175</v>
      </c>
      <c r="E1114" s="94" t="str">
        <f>CONCATENATE(LEFT(D1114,5),VLOOKUP(CONCATENATE(N1114,"x",O1114),'PART NUMBER GUIDE'!$B$9:$C$45,2,FALSE),VLOOKUP(CONCATENATE(P1114, V1114), 'PART NUMBER GUIDE'!$Q$6:$R$84, 2, FALSE),VLOOKUP(Y1114,'PART NUMBER GUIDE'!$J$8:$K$37,2, FALSE),IF(U1114="N/A",IF(ABS(S1114)&lt;10,"0"&amp;ABS(S1114),ABS(S1114)),CONCATENATE(LEFT(U1114,1),RIGHT(U1114,1))), F1114, G1114)</f>
        <v>MR70378516525</v>
      </c>
      <c r="F1114" s="93"/>
      <c r="G1114" s="93"/>
      <c r="H1114" s="91" t="s">
        <v>4647</v>
      </c>
      <c r="I1114" s="350">
        <v>44008</v>
      </c>
      <c r="J1114" s="87" t="s">
        <v>1265</v>
      </c>
      <c r="K1114" s="400">
        <v>356.5</v>
      </c>
      <c r="L1114" s="95">
        <f t="shared" si="179"/>
        <v>356.5</v>
      </c>
      <c r="M1114" s="402"/>
      <c r="N1114" s="83">
        <v>17</v>
      </c>
      <c r="O1114" s="83">
        <v>8.5</v>
      </c>
      <c r="P1114" s="105" t="str">
        <f t="shared" si="181"/>
        <v>6x135</v>
      </c>
      <c r="Q1114" s="83">
        <v>6</v>
      </c>
      <c r="R1114" s="83">
        <v>135</v>
      </c>
      <c r="S1114" s="83">
        <v>25</v>
      </c>
      <c r="T1114" s="77">
        <v>5.78</v>
      </c>
      <c r="U1114" s="106" t="s">
        <v>85</v>
      </c>
      <c r="V1114" s="86">
        <v>87</v>
      </c>
      <c r="W1114" s="85">
        <v>30.4</v>
      </c>
      <c r="X1114" s="52">
        <v>2650</v>
      </c>
      <c r="Y1114" s="91" t="s">
        <v>2309</v>
      </c>
      <c r="Z1114" s="81" t="s">
        <v>3002</v>
      </c>
      <c r="AA1114" s="369" t="str">
        <f t="shared" si="182"/>
        <v>17x8.5, 6x135, 25 OS</v>
      </c>
      <c r="AB1114" s="83" t="s">
        <v>4280</v>
      </c>
      <c r="AC1114" s="92">
        <f>_xlfn.IFNA(VLOOKUP(AB1114,ACCESSORIES!F:K,6,FALSE),"N/A")</f>
        <v>22</v>
      </c>
      <c r="AD1114" s="89" t="s">
        <v>85</v>
      </c>
      <c r="AE1114" s="89" t="s">
        <v>85</v>
      </c>
      <c r="AF1114" s="89" t="s">
        <v>85</v>
      </c>
      <c r="AG1114" s="89" t="s">
        <v>85</v>
      </c>
      <c r="AH1114" s="9" t="str">
        <f>_xlfn.IFNA(VLOOKUP(AG1114,ACCESSORIES!F:K,6,FALSE),"N/A")</f>
        <v>N/A</v>
      </c>
      <c r="AI1114" s="105" t="s">
        <v>265</v>
      </c>
      <c r="AJ1114" s="83" t="s">
        <v>85</v>
      </c>
      <c r="AK1114" s="3" t="s">
        <v>85</v>
      </c>
      <c r="AL1114" s="83" t="s">
        <v>85</v>
      </c>
      <c r="AM1114" s="83">
        <v>16</v>
      </c>
      <c r="AN1114" s="83">
        <v>175</v>
      </c>
      <c r="AO1114" s="83">
        <v>5</v>
      </c>
      <c r="AP1114" s="83">
        <v>23</v>
      </c>
      <c r="AQ1114" s="83">
        <v>36</v>
      </c>
      <c r="AR1114" s="83">
        <v>42</v>
      </c>
      <c r="AS1114" s="83">
        <v>209</v>
      </c>
      <c r="AT1114" s="83">
        <v>200</v>
      </c>
      <c r="AU1114" s="86">
        <v>87</v>
      </c>
      <c r="AV1114" s="55">
        <v>51</v>
      </c>
      <c r="AW1114" s="55">
        <v>51</v>
      </c>
      <c r="AX1114" s="55">
        <v>20</v>
      </c>
      <c r="AY1114" s="3" t="s">
        <v>85</v>
      </c>
      <c r="AZ1114" s="104" t="str">
        <f>_xlfn.IFNA(VLOOKUP(AY1114,ACCESSORIES!F:K,6,FALSE),"N/A")</f>
        <v>N/A</v>
      </c>
      <c r="BA1114" s="3" t="s">
        <v>85</v>
      </c>
      <c r="BB1114" s="104" t="str">
        <f>_xlfn.IFNA(VLOOKUP(BA1114,ACCESSORIES!F:K,6,FALSE),"N/A")</f>
        <v>N/A</v>
      </c>
      <c r="BC1114" s="79">
        <v>34.4</v>
      </c>
      <c r="BD1114" s="57">
        <v>19.7</v>
      </c>
      <c r="BE1114" s="57">
        <v>19.7</v>
      </c>
      <c r="BF1114" s="57">
        <v>11</v>
      </c>
      <c r="BG1114" s="82">
        <v>36</v>
      </c>
      <c r="BH1114" s="122" t="s">
        <v>3551</v>
      </c>
      <c r="BI1114" s="51" t="s">
        <v>4217</v>
      </c>
      <c r="BJ1114" s="83" t="s">
        <v>5302</v>
      </c>
      <c r="BK1114" s="83" t="s">
        <v>4233</v>
      </c>
      <c r="BL1114" s="83" t="s">
        <v>5150</v>
      </c>
      <c r="BM1114" s="83" t="s">
        <v>2887</v>
      </c>
      <c r="BN1114" s="83" t="s">
        <v>4510</v>
      </c>
      <c r="BO1114" s="83" t="s">
        <v>5816</v>
      </c>
      <c r="BP1114" s="83" t="s">
        <v>5802</v>
      </c>
      <c r="BQ1114" s="83" t="s">
        <v>4480</v>
      </c>
      <c r="BR1114" s="83" t="s">
        <v>4235</v>
      </c>
      <c r="BS1114" s="83"/>
      <c r="BT1114" s="351" t="s">
        <v>4621</v>
      </c>
      <c r="BU1114" s="363" t="s">
        <v>4620</v>
      </c>
      <c r="BV1114" s="351" t="s">
        <v>4623</v>
      </c>
      <c r="BW1114" s="363" t="s">
        <v>4622</v>
      </c>
      <c r="BX1114" s="96" t="str">
        <f t="shared" si="178"/>
        <v>MR703 Bead Grip, 17x8.5, +25mm Offset, 6x135, 87mm Centerbore, Matte Black</v>
      </c>
      <c r="BY1114" s="83" t="s">
        <v>4044</v>
      </c>
      <c r="BZ1114" s="83" t="s">
        <v>4045</v>
      </c>
      <c r="CA1114" s="83" t="str">
        <f t="shared" si="183"/>
        <v>TRAIL (7XX)</v>
      </c>
    </row>
    <row r="1115" spans="1:79" s="39" customFormat="1" ht="15" customHeight="1">
      <c r="A1115" s="23">
        <f t="shared" si="180"/>
        <v>1113</v>
      </c>
      <c r="B1115" s="3" t="s">
        <v>84</v>
      </c>
      <c r="C1115" s="105" t="s">
        <v>1285</v>
      </c>
      <c r="D1115" s="83" t="s">
        <v>6175</v>
      </c>
      <c r="E1115" s="94" t="str">
        <f>CONCATENATE(LEFT(D1115,5),VLOOKUP(CONCATENATE(N1115,"x",O1115),'PART NUMBER GUIDE'!$B$9:$C$45,2,FALSE),VLOOKUP(CONCATENATE(P1115, V1115), 'PART NUMBER GUIDE'!$Q$6:$R$84, 2, FALSE),VLOOKUP(Y1115,'PART NUMBER GUIDE'!$J$8:$K$37,2, FALSE),IF(U1115="N/A",IF(ABS(S1115)&lt;10,"0"&amp;ABS(S1115),ABS(S1115)),CONCATENATE(LEFT(U1115,1),RIGHT(U1115,1))), F1115, G1115)</f>
        <v>MR70378516925</v>
      </c>
      <c r="F1115" s="93"/>
      <c r="G1115" s="93"/>
      <c r="H1115" s="91" t="s">
        <v>4648</v>
      </c>
      <c r="I1115" s="350">
        <v>44008</v>
      </c>
      <c r="J1115" s="87" t="s">
        <v>1265</v>
      </c>
      <c r="K1115" s="400">
        <v>356.5</v>
      </c>
      <c r="L1115" s="95">
        <f t="shared" si="179"/>
        <v>356.5</v>
      </c>
      <c r="M1115" s="402"/>
      <c r="N1115" s="83">
        <v>17</v>
      </c>
      <c r="O1115" s="83">
        <v>8.5</v>
      </c>
      <c r="P1115" s="105" t="str">
        <f t="shared" si="181"/>
        <v>6x135</v>
      </c>
      <c r="Q1115" s="83">
        <v>6</v>
      </c>
      <c r="R1115" s="83">
        <v>135</v>
      </c>
      <c r="S1115" s="83">
        <v>25</v>
      </c>
      <c r="T1115" s="77">
        <v>5.78</v>
      </c>
      <c r="U1115" s="106" t="s">
        <v>85</v>
      </c>
      <c r="V1115" s="86">
        <v>87</v>
      </c>
      <c r="W1115" s="85">
        <v>30.4</v>
      </c>
      <c r="X1115" s="52">
        <v>2650</v>
      </c>
      <c r="Y1115" s="91" t="s">
        <v>2312</v>
      </c>
      <c r="Z1115" s="80" t="s">
        <v>3003</v>
      </c>
      <c r="AA1115" s="369" t="str">
        <f t="shared" si="182"/>
        <v>17x8.5, 6x135, 25 OS</v>
      </c>
      <c r="AB1115" s="83" t="s">
        <v>4280</v>
      </c>
      <c r="AC1115" s="92">
        <f>_xlfn.IFNA(VLOOKUP(AB1115,ACCESSORIES!F:K,6,FALSE),"N/A")</f>
        <v>22</v>
      </c>
      <c r="AD1115" s="89" t="s">
        <v>85</v>
      </c>
      <c r="AE1115" s="89" t="s">
        <v>85</v>
      </c>
      <c r="AF1115" s="89" t="s">
        <v>85</v>
      </c>
      <c r="AG1115" s="89" t="s">
        <v>85</v>
      </c>
      <c r="AH1115" s="9" t="str">
        <f>_xlfn.IFNA(VLOOKUP(AG1115,ACCESSORIES!F:K,6,FALSE),"N/A")</f>
        <v>N/A</v>
      </c>
      <c r="AI1115" s="105" t="s">
        <v>265</v>
      </c>
      <c r="AJ1115" s="83" t="s">
        <v>85</v>
      </c>
      <c r="AK1115" s="3" t="s">
        <v>85</v>
      </c>
      <c r="AL1115" s="83" t="s">
        <v>85</v>
      </c>
      <c r="AM1115" s="83">
        <v>16</v>
      </c>
      <c r="AN1115" s="83">
        <v>175</v>
      </c>
      <c r="AO1115" s="83">
        <v>5</v>
      </c>
      <c r="AP1115" s="83">
        <v>23</v>
      </c>
      <c r="AQ1115" s="83">
        <v>36</v>
      </c>
      <c r="AR1115" s="83">
        <v>42</v>
      </c>
      <c r="AS1115" s="83">
        <v>209</v>
      </c>
      <c r="AT1115" s="83">
        <v>200</v>
      </c>
      <c r="AU1115" s="86">
        <v>87</v>
      </c>
      <c r="AV1115" s="55">
        <v>51</v>
      </c>
      <c r="AW1115" s="55">
        <v>51</v>
      </c>
      <c r="AX1115" s="55">
        <v>20</v>
      </c>
      <c r="AY1115" s="3" t="s">
        <v>85</v>
      </c>
      <c r="AZ1115" s="104" t="str">
        <f>_xlfn.IFNA(VLOOKUP(AY1115,ACCESSORIES!F:K,6,FALSE),"N/A")</f>
        <v>N/A</v>
      </c>
      <c r="BA1115" s="3" t="s">
        <v>85</v>
      </c>
      <c r="BB1115" s="104" t="str">
        <f>_xlfn.IFNA(VLOOKUP(BA1115,ACCESSORIES!F:K,6,FALSE),"N/A")</f>
        <v>N/A</v>
      </c>
      <c r="BC1115" s="79">
        <v>34.4</v>
      </c>
      <c r="BD1115" s="57">
        <v>19.7</v>
      </c>
      <c r="BE1115" s="57">
        <v>19.7</v>
      </c>
      <c r="BF1115" s="57">
        <v>11</v>
      </c>
      <c r="BG1115" s="82">
        <v>36</v>
      </c>
      <c r="BH1115" s="122" t="s">
        <v>3551</v>
      </c>
      <c r="BI1115" s="51" t="s">
        <v>4217</v>
      </c>
      <c r="BJ1115" s="83" t="s">
        <v>5302</v>
      </c>
      <c r="BK1115" s="83" t="s">
        <v>4233</v>
      </c>
      <c r="BL1115" s="83" t="s">
        <v>5150</v>
      </c>
      <c r="BM1115" s="83" t="s">
        <v>2887</v>
      </c>
      <c r="BN1115" s="83" t="s">
        <v>4510</v>
      </c>
      <c r="BO1115" s="83" t="s">
        <v>5816</v>
      </c>
      <c r="BP1115" s="83" t="s">
        <v>5802</v>
      </c>
      <c r="BQ1115" s="83" t="s">
        <v>4480</v>
      </c>
      <c r="BR1115" s="83" t="s">
        <v>4235</v>
      </c>
      <c r="BS1115" s="83"/>
      <c r="BT1115" s="351" t="s">
        <v>4617</v>
      </c>
      <c r="BU1115" s="363" t="s">
        <v>4616</v>
      </c>
      <c r="BV1115" s="351" t="s">
        <v>4619</v>
      </c>
      <c r="BW1115" s="363" t="s">
        <v>4618</v>
      </c>
      <c r="BX1115" s="96" t="str">
        <f t="shared" si="178"/>
        <v>MR703 Bead Grip, 17x8.5, +25mm Offset, 6x135, 87mm Centerbore, Method Bronze</v>
      </c>
      <c r="BY1115" s="83" t="s">
        <v>4044</v>
      </c>
      <c r="BZ1115" s="83" t="s">
        <v>4045</v>
      </c>
      <c r="CA1115" s="83" t="str">
        <f t="shared" si="183"/>
        <v>TRAIL (7XX)</v>
      </c>
    </row>
    <row r="1116" spans="1:79" s="39" customFormat="1" ht="15" customHeight="1">
      <c r="A1116" s="23">
        <f t="shared" si="180"/>
        <v>1114</v>
      </c>
      <c r="B1116" s="3" t="s">
        <v>84</v>
      </c>
      <c r="C1116" s="105" t="s">
        <v>1285</v>
      </c>
      <c r="D1116" s="83" t="s">
        <v>6175</v>
      </c>
      <c r="E1116" s="94" t="str">
        <f>CONCATENATE(LEFT(D1116,5),VLOOKUP(CONCATENATE(N1116,"x",O1116),'PART NUMBER GUIDE'!$B$9:$C$45,2,FALSE),VLOOKUP(CONCATENATE(P1116, V1116), 'PART NUMBER GUIDE'!$Q$6:$R$84, 2, FALSE),VLOOKUP(Y1116,'PART NUMBER GUIDE'!$J$8:$K$37,2, FALSE),IF(U1116="N/A",IF(ABS(S1116)&lt;10,"0"&amp;ABS(S1116),ABS(S1116)),CONCATENATE(LEFT(U1116,1),RIGHT(U1116,1))), F1116, G1116)</f>
        <v>MR70378560535</v>
      </c>
      <c r="F1116" s="93"/>
      <c r="G1116" s="93"/>
      <c r="H1116" s="91" t="s">
        <v>4649</v>
      </c>
      <c r="I1116" s="350">
        <v>44008</v>
      </c>
      <c r="J1116" s="87" t="s">
        <v>1265</v>
      </c>
      <c r="K1116" s="400">
        <v>356.5</v>
      </c>
      <c r="L1116" s="95">
        <f t="shared" si="179"/>
        <v>356.5</v>
      </c>
      <c r="M1116" s="402"/>
      <c r="N1116" s="83">
        <v>17</v>
      </c>
      <c r="O1116" s="83">
        <v>8.5</v>
      </c>
      <c r="P1116" s="105" t="str">
        <f t="shared" si="181"/>
        <v>6x5.5</v>
      </c>
      <c r="Q1116" s="83">
        <v>6</v>
      </c>
      <c r="R1116" s="83">
        <v>5.5</v>
      </c>
      <c r="S1116" s="83">
        <v>35</v>
      </c>
      <c r="T1116" s="77">
        <v>6.2</v>
      </c>
      <c r="U1116" s="106" t="s">
        <v>85</v>
      </c>
      <c r="V1116" s="86">
        <v>106.25</v>
      </c>
      <c r="W1116" s="85">
        <v>28.7</v>
      </c>
      <c r="X1116" s="52">
        <v>2650</v>
      </c>
      <c r="Y1116" s="91" t="s">
        <v>2309</v>
      </c>
      <c r="Z1116" s="81" t="s">
        <v>3002</v>
      </c>
      <c r="AA1116" s="369" t="str">
        <f t="shared" si="182"/>
        <v>17x8.5, 6x5.5, 35 OS</v>
      </c>
      <c r="AB1116" s="83" t="s">
        <v>4281</v>
      </c>
      <c r="AC1116" s="92">
        <f>_xlfn.IFNA(VLOOKUP(AB1116,ACCESSORIES!F:K,6,FALSE),"N/A")</f>
        <v>22</v>
      </c>
      <c r="AD1116" s="89" t="s">
        <v>85</v>
      </c>
      <c r="AE1116" s="15" t="s">
        <v>85</v>
      </c>
      <c r="AF1116" s="15" t="s">
        <v>85</v>
      </c>
      <c r="AG1116" s="15" t="s">
        <v>85</v>
      </c>
      <c r="AH1116" s="9" t="str">
        <f>_xlfn.IFNA(VLOOKUP(AG1116,ACCESSORIES!F:K,6,FALSE),"N/A")</f>
        <v>N/A</v>
      </c>
      <c r="AI1116" s="105" t="s">
        <v>265</v>
      </c>
      <c r="AJ1116" s="84" t="s">
        <v>1712</v>
      </c>
      <c r="AK1116" s="41">
        <f>VLOOKUP(AJ1116,ACCESSORIES!F:K,6,FALSE)</f>
        <v>2.75</v>
      </c>
      <c r="AL1116" s="83">
        <v>78.3</v>
      </c>
      <c r="AM1116" s="83">
        <v>16</v>
      </c>
      <c r="AN1116" s="83">
        <v>175</v>
      </c>
      <c r="AO1116" s="83">
        <v>3</v>
      </c>
      <c r="AP1116" s="83">
        <v>13</v>
      </c>
      <c r="AQ1116" s="83">
        <v>26</v>
      </c>
      <c r="AR1116" s="83">
        <v>32</v>
      </c>
      <c r="AS1116" s="83">
        <v>209</v>
      </c>
      <c r="AT1116" s="83">
        <v>197</v>
      </c>
      <c r="AU1116" s="86">
        <v>106.25</v>
      </c>
      <c r="AV1116" s="55">
        <v>41</v>
      </c>
      <c r="AW1116" s="55">
        <v>41</v>
      </c>
      <c r="AX1116" s="55">
        <v>20</v>
      </c>
      <c r="AY1116" s="3" t="s">
        <v>85</v>
      </c>
      <c r="AZ1116" s="104" t="str">
        <f>_xlfn.IFNA(VLOOKUP(AY1116,ACCESSORIES!F:K,6,FALSE),"N/A")</f>
        <v>N/A</v>
      </c>
      <c r="BA1116" s="3" t="s">
        <v>85</v>
      </c>
      <c r="BB1116" s="104" t="str">
        <f>_xlfn.IFNA(VLOOKUP(BA1116,ACCESSORIES!F:K,6,FALSE),"N/A")</f>
        <v>N/A</v>
      </c>
      <c r="BC1116" s="79">
        <v>32.700000000000003</v>
      </c>
      <c r="BD1116" s="57">
        <v>19.7</v>
      </c>
      <c r="BE1116" s="57">
        <v>19.7</v>
      </c>
      <c r="BF1116" s="57">
        <v>11</v>
      </c>
      <c r="BG1116" s="82">
        <v>36</v>
      </c>
      <c r="BH1116" s="122" t="s">
        <v>3551</v>
      </c>
      <c r="BI1116" s="51" t="s">
        <v>4217</v>
      </c>
      <c r="BJ1116" s="83" t="s">
        <v>5302</v>
      </c>
      <c r="BK1116" s="83" t="s">
        <v>4233</v>
      </c>
      <c r="BL1116" s="83" t="s">
        <v>5150</v>
      </c>
      <c r="BM1116" s="83" t="s">
        <v>2887</v>
      </c>
      <c r="BN1116" s="83" t="s">
        <v>4510</v>
      </c>
      <c r="BO1116" s="83" t="s">
        <v>5816</v>
      </c>
      <c r="BP1116" s="83" t="s">
        <v>5802</v>
      </c>
      <c r="BQ1116" s="83" t="s">
        <v>4480</v>
      </c>
      <c r="BR1116" s="83" t="s">
        <v>4235</v>
      </c>
      <c r="BS1116" s="83"/>
      <c r="BT1116" s="351" t="s">
        <v>4621</v>
      </c>
      <c r="BU1116" s="363" t="s">
        <v>4620</v>
      </c>
      <c r="BV1116" s="351" t="s">
        <v>4623</v>
      </c>
      <c r="BW1116" s="363" t="s">
        <v>4622</v>
      </c>
      <c r="BX1116" s="96" t="str">
        <f t="shared" si="178"/>
        <v>MR703 Bead Grip, 17x8.5, +35mm Offset, 6x5.5, 106.25mm Centerbore, Matte Black</v>
      </c>
      <c r="BY1116" s="83" t="s">
        <v>4044</v>
      </c>
      <c r="BZ1116" s="83" t="s">
        <v>4045</v>
      </c>
      <c r="CA1116" s="83" t="str">
        <f t="shared" si="183"/>
        <v>TRAIL (7XX)</v>
      </c>
    </row>
    <row r="1117" spans="1:79" s="39" customFormat="1" ht="15" customHeight="1">
      <c r="A1117" s="23">
        <f t="shared" si="180"/>
        <v>1115</v>
      </c>
      <c r="B1117" s="3" t="s">
        <v>84</v>
      </c>
      <c r="C1117" s="105" t="s">
        <v>1285</v>
      </c>
      <c r="D1117" s="83" t="s">
        <v>6175</v>
      </c>
      <c r="E1117" s="94" t="str">
        <f>CONCATENATE(LEFT(D1117,5),VLOOKUP(CONCATENATE(N1117,"x",O1117),'PART NUMBER GUIDE'!$B$9:$C$45,2,FALSE),VLOOKUP(CONCATENATE(P1117, V1117), 'PART NUMBER GUIDE'!$Q$6:$R$84, 2, FALSE),VLOOKUP(Y1117,'PART NUMBER GUIDE'!$J$8:$K$37,2, FALSE),IF(U1117="N/A",IF(ABS(S1117)&lt;10,"0"&amp;ABS(S1117),ABS(S1117)),CONCATENATE(LEFT(U1117,1),RIGHT(U1117,1))), F1117, G1117)</f>
        <v>MR70378560935</v>
      </c>
      <c r="F1117" s="93"/>
      <c r="G1117" s="93"/>
      <c r="H1117" s="91" t="s">
        <v>4650</v>
      </c>
      <c r="I1117" s="350">
        <v>44008</v>
      </c>
      <c r="J1117" s="87" t="s">
        <v>1265</v>
      </c>
      <c r="K1117" s="400">
        <v>356.5</v>
      </c>
      <c r="L1117" s="95">
        <f t="shared" si="179"/>
        <v>356.5</v>
      </c>
      <c r="M1117" s="402"/>
      <c r="N1117" s="83">
        <v>17</v>
      </c>
      <c r="O1117" s="83">
        <v>8.5</v>
      </c>
      <c r="P1117" s="105" t="str">
        <f t="shared" si="181"/>
        <v>6x5.5</v>
      </c>
      <c r="Q1117" s="83">
        <v>6</v>
      </c>
      <c r="R1117" s="83">
        <v>5.5</v>
      </c>
      <c r="S1117" s="83">
        <v>35</v>
      </c>
      <c r="T1117" s="77">
        <v>6.2</v>
      </c>
      <c r="U1117" s="106" t="s">
        <v>85</v>
      </c>
      <c r="V1117" s="86">
        <v>106.25</v>
      </c>
      <c r="W1117" s="85">
        <v>28.7</v>
      </c>
      <c r="X1117" s="52">
        <v>2650</v>
      </c>
      <c r="Y1117" s="91" t="s">
        <v>2312</v>
      </c>
      <c r="Z1117" s="80" t="s">
        <v>3003</v>
      </c>
      <c r="AA1117" s="369" t="str">
        <f t="shared" si="182"/>
        <v>17x8.5, 6x5.5, 35 OS</v>
      </c>
      <c r="AB1117" s="83" t="s">
        <v>4281</v>
      </c>
      <c r="AC1117" s="92">
        <f>_xlfn.IFNA(VLOOKUP(AB1117,ACCESSORIES!F:K,6,FALSE),"N/A")</f>
        <v>22</v>
      </c>
      <c r="AD1117" s="89" t="s">
        <v>85</v>
      </c>
      <c r="AE1117" s="15" t="s">
        <v>85</v>
      </c>
      <c r="AF1117" s="15" t="s">
        <v>85</v>
      </c>
      <c r="AG1117" s="15" t="s">
        <v>85</v>
      </c>
      <c r="AH1117" s="9" t="str">
        <f>_xlfn.IFNA(VLOOKUP(AG1117,ACCESSORIES!F:K,6,FALSE),"N/A")</f>
        <v>N/A</v>
      </c>
      <c r="AI1117" s="105" t="s">
        <v>265</v>
      </c>
      <c r="AJ1117" s="84" t="s">
        <v>1712</v>
      </c>
      <c r="AK1117" s="41">
        <f>VLOOKUP(AJ1117,ACCESSORIES!F:K,6,FALSE)</f>
        <v>2.75</v>
      </c>
      <c r="AL1117" s="83">
        <v>78.3</v>
      </c>
      <c r="AM1117" s="83">
        <v>16</v>
      </c>
      <c r="AN1117" s="83">
        <v>175</v>
      </c>
      <c r="AO1117" s="83">
        <v>3</v>
      </c>
      <c r="AP1117" s="83">
        <v>13</v>
      </c>
      <c r="AQ1117" s="83">
        <v>26</v>
      </c>
      <c r="AR1117" s="83">
        <v>32</v>
      </c>
      <c r="AS1117" s="83">
        <v>209</v>
      </c>
      <c r="AT1117" s="83">
        <v>197</v>
      </c>
      <c r="AU1117" s="86">
        <v>106.25</v>
      </c>
      <c r="AV1117" s="55">
        <v>41</v>
      </c>
      <c r="AW1117" s="55">
        <v>41</v>
      </c>
      <c r="AX1117" s="55">
        <v>20</v>
      </c>
      <c r="AY1117" s="3" t="s">
        <v>85</v>
      </c>
      <c r="AZ1117" s="104" t="str">
        <f>_xlfn.IFNA(VLOOKUP(AY1117,ACCESSORIES!F:K,6,FALSE),"N/A")</f>
        <v>N/A</v>
      </c>
      <c r="BA1117" s="3" t="s">
        <v>85</v>
      </c>
      <c r="BB1117" s="104" t="str">
        <f>_xlfn.IFNA(VLOOKUP(BA1117,ACCESSORIES!F:K,6,FALSE),"N/A")</f>
        <v>N/A</v>
      </c>
      <c r="BC1117" s="79">
        <v>32.700000000000003</v>
      </c>
      <c r="BD1117" s="57">
        <v>19.7</v>
      </c>
      <c r="BE1117" s="57">
        <v>19.7</v>
      </c>
      <c r="BF1117" s="57">
        <v>11</v>
      </c>
      <c r="BG1117" s="82">
        <v>36</v>
      </c>
      <c r="BH1117" s="122" t="s">
        <v>3551</v>
      </c>
      <c r="BI1117" s="51" t="s">
        <v>4217</v>
      </c>
      <c r="BJ1117" s="83" t="s">
        <v>5302</v>
      </c>
      <c r="BK1117" s="83" t="s">
        <v>4233</v>
      </c>
      <c r="BL1117" s="83" t="s">
        <v>5150</v>
      </c>
      <c r="BM1117" s="83" t="s">
        <v>2887</v>
      </c>
      <c r="BN1117" s="83" t="s">
        <v>4510</v>
      </c>
      <c r="BO1117" s="83" t="s">
        <v>5816</v>
      </c>
      <c r="BP1117" s="83" t="s">
        <v>5802</v>
      </c>
      <c r="BQ1117" s="83" t="s">
        <v>4480</v>
      </c>
      <c r="BR1117" s="83" t="s">
        <v>4235</v>
      </c>
      <c r="BS1117" s="83"/>
      <c r="BT1117" s="351" t="s">
        <v>4617</v>
      </c>
      <c r="BU1117" s="363" t="s">
        <v>4616</v>
      </c>
      <c r="BV1117" s="351" t="s">
        <v>4619</v>
      </c>
      <c r="BW1117" s="363" t="s">
        <v>4618</v>
      </c>
      <c r="BX1117" s="96" t="str">
        <f t="shared" si="178"/>
        <v>MR703 Bead Grip, 17x8.5, +35mm Offset, 6x5.5, 106.25mm Centerbore, Method Bronze</v>
      </c>
      <c r="BY1117" s="83" t="s">
        <v>4044</v>
      </c>
      <c r="BZ1117" s="83" t="s">
        <v>4045</v>
      </c>
      <c r="CA1117" s="83" t="str">
        <f t="shared" si="183"/>
        <v>TRAIL (7XX)</v>
      </c>
    </row>
    <row r="1118" spans="1:79" s="39" customFormat="1" ht="15" customHeight="1">
      <c r="A1118" s="23">
        <f t="shared" si="180"/>
        <v>1116</v>
      </c>
      <c r="B1118" s="3" t="s">
        <v>84</v>
      </c>
      <c r="C1118" s="105" t="s">
        <v>1285</v>
      </c>
      <c r="D1118" s="83" t="s">
        <v>6175</v>
      </c>
      <c r="E1118" s="94" t="str">
        <f>CONCATENATE(LEFT(D1118,5),VLOOKUP(CONCATENATE(N1118,"x",O1118),'PART NUMBER GUIDE'!$B$9:$C$45,2,FALSE),VLOOKUP(CONCATENATE(P1118, V1118), 'PART NUMBER GUIDE'!$Q$6:$R$84, 2, FALSE),VLOOKUP(Y1118,'PART NUMBER GUIDE'!$J$8:$K$37,2, FALSE),IF(U1118="N/A",IF(ABS(S1118)&lt;10,"0"&amp;ABS(S1118),ABS(S1118)),CONCATENATE(LEFT(U1118,1),RIGHT(U1118,1))), F1118, G1118)</f>
        <v>MR70378560835</v>
      </c>
      <c r="F1118" s="93"/>
      <c r="G1118" s="93"/>
      <c r="H1118" s="91" t="s">
        <v>5593</v>
      </c>
      <c r="I1118" s="350">
        <v>44391</v>
      </c>
      <c r="J1118" s="87" t="s">
        <v>1265</v>
      </c>
      <c r="K1118" s="400">
        <v>356.5</v>
      </c>
      <c r="L1118" s="95">
        <f t="shared" si="179"/>
        <v>356.5</v>
      </c>
      <c r="M1118" s="402"/>
      <c r="N1118" s="83">
        <v>17</v>
      </c>
      <c r="O1118" s="83">
        <v>8.5</v>
      </c>
      <c r="P1118" s="105" t="str">
        <f t="shared" si="181"/>
        <v>6x5.5</v>
      </c>
      <c r="Q1118" s="83">
        <v>6</v>
      </c>
      <c r="R1118" s="83">
        <v>5.5</v>
      </c>
      <c r="S1118" s="83">
        <v>35</v>
      </c>
      <c r="T1118" s="77">
        <v>6.2</v>
      </c>
      <c r="U1118" s="106" t="s">
        <v>85</v>
      </c>
      <c r="V1118" s="86">
        <v>106.25</v>
      </c>
      <c r="W1118" s="85">
        <v>28.7</v>
      </c>
      <c r="X1118" s="52">
        <v>2650</v>
      </c>
      <c r="Y1118" s="91" t="s">
        <v>2661</v>
      </c>
      <c r="Z1118" s="80" t="s">
        <v>3007</v>
      </c>
      <c r="AA1118" s="369" t="str">
        <f t="shared" si="182"/>
        <v>17x8.5, 6x5.5, 35 OS</v>
      </c>
      <c r="AB1118" s="83" t="s">
        <v>4281</v>
      </c>
      <c r="AC1118" s="92">
        <f>_xlfn.IFNA(VLOOKUP(AB1118,ACCESSORIES!F:K,6,FALSE),"N/A")</f>
        <v>22</v>
      </c>
      <c r="AD1118" s="89" t="s">
        <v>85</v>
      </c>
      <c r="AE1118" s="15" t="s">
        <v>85</v>
      </c>
      <c r="AF1118" s="15" t="s">
        <v>85</v>
      </c>
      <c r="AG1118" s="15" t="s">
        <v>85</v>
      </c>
      <c r="AH1118" s="9" t="str">
        <f>_xlfn.IFNA(VLOOKUP(AG1118,ACCESSORIES!F:K,6,FALSE),"N/A")</f>
        <v>N/A</v>
      </c>
      <c r="AI1118" s="105" t="s">
        <v>265</v>
      </c>
      <c r="AJ1118" s="84" t="s">
        <v>1712</v>
      </c>
      <c r="AK1118" s="41">
        <f>VLOOKUP(AJ1118,ACCESSORIES!F:K,6,FALSE)</f>
        <v>2.75</v>
      </c>
      <c r="AL1118" s="83">
        <v>78.3</v>
      </c>
      <c r="AM1118" s="83">
        <v>16</v>
      </c>
      <c r="AN1118" s="83">
        <v>175</v>
      </c>
      <c r="AO1118" s="83">
        <v>3</v>
      </c>
      <c r="AP1118" s="83">
        <v>13</v>
      </c>
      <c r="AQ1118" s="83">
        <v>26</v>
      </c>
      <c r="AR1118" s="83">
        <v>32</v>
      </c>
      <c r="AS1118" s="83">
        <v>209</v>
      </c>
      <c r="AT1118" s="83">
        <v>197</v>
      </c>
      <c r="AU1118" s="86">
        <v>106.25</v>
      </c>
      <c r="AV1118" s="55">
        <v>41</v>
      </c>
      <c r="AW1118" s="55">
        <v>41</v>
      </c>
      <c r="AX1118" s="55">
        <v>20</v>
      </c>
      <c r="AY1118" s="3" t="s">
        <v>85</v>
      </c>
      <c r="AZ1118" s="104" t="str">
        <f>_xlfn.IFNA(VLOOKUP(AY1118,ACCESSORIES!F:K,6,FALSE),"N/A")</f>
        <v>N/A</v>
      </c>
      <c r="BA1118" s="3" t="s">
        <v>85</v>
      </c>
      <c r="BB1118" s="104" t="str">
        <f>_xlfn.IFNA(VLOOKUP(BA1118,ACCESSORIES!F:K,6,FALSE),"N/A")</f>
        <v>N/A</v>
      </c>
      <c r="BC1118" s="79">
        <v>32.700000000000003</v>
      </c>
      <c r="BD1118" s="57">
        <v>19.7</v>
      </c>
      <c r="BE1118" s="57">
        <v>19.7</v>
      </c>
      <c r="BF1118" s="57">
        <v>11</v>
      </c>
      <c r="BG1118" s="82">
        <v>36</v>
      </c>
      <c r="BH1118" s="122" t="s">
        <v>3551</v>
      </c>
      <c r="BI1118" s="51" t="s">
        <v>4217</v>
      </c>
      <c r="BJ1118" s="83" t="s">
        <v>5302</v>
      </c>
      <c r="BK1118" s="83" t="s">
        <v>4233</v>
      </c>
      <c r="BL1118" s="83" t="s">
        <v>5150</v>
      </c>
      <c r="BM1118" s="83" t="s">
        <v>2887</v>
      </c>
      <c r="BN1118" s="83" t="s">
        <v>4510</v>
      </c>
      <c r="BO1118" s="83" t="s">
        <v>5816</v>
      </c>
      <c r="BP1118" s="83" t="s">
        <v>5802</v>
      </c>
      <c r="BQ1118" s="83" t="s">
        <v>4480</v>
      </c>
      <c r="BR1118" s="83" t="s">
        <v>4235</v>
      </c>
      <c r="BS1118" s="83"/>
      <c r="BT1118" s="351" t="s">
        <v>5277</v>
      </c>
      <c r="BU1118" s="363" t="s">
        <v>5276</v>
      </c>
      <c r="BV1118" s="351" t="s">
        <v>5279</v>
      </c>
      <c r="BW1118" s="363" t="s">
        <v>5278</v>
      </c>
      <c r="BX1118" s="96" t="str">
        <f t="shared" si="178"/>
        <v>MR703 Bead Grip, 17x8.5, +35mm Offset, 6x5.5, 106.25mm Centerbore, Gloss Titanium</v>
      </c>
      <c r="BY1118" s="83" t="s">
        <v>4044</v>
      </c>
      <c r="BZ1118" s="83" t="s">
        <v>4045</v>
      </c>
      <c r="CA1118" s="83" t="str">
        <f t="shared" si="183"/>
        <v>TRAIL (7XX)</v>
      </c>
    </row>
    <row r="1119" spans="1:79" s="39" customFormat="1" ht="15" customHeight="1">
      <c r="A1119" s="23">
        <f t="shared" si="180"/>
        <v>1117</v>
      </c>
      <c r="B1119" s="3" t="s">
        <v>84</v>
      </c>
      <c r="C1119" s="105" t="s">
        <v>1285</v>
      </c>
      <c r="D1119" s="83" t="s">
        <v>6175</v>
      </c>
      <c r="E1119" s="94" t="str">
        <f>CONCATENATE(LEFT(D1119,5),VLOOKUP(CONCATENATE(N1119,"x",O1119),'PART NUMBER GUIDE'!$B$9:$C$45,2,FALSE),VLOOKUP(CONCATENATE(P1119, V1119), 'PART NUMBER GUIDE'!$Q$6:$R$84, 2, FALSE),VLOOKUP(Y1119,'PART NUMBER GUIDE'!$J$8:$K$37,2, FALSE),IF(U1119="N/A",IF(ABS(S1119)&lt;10,"0"&amp;ABS(S1119),ABS(S1119)),CONCATENATE(LEFT(U1119,1),RIGHT(U1119,1))), F1119, G1119)</f>
        <v>MR70378562920</v>
      </c>
      <c r="F1119" s="93"/>
      <c r="G1119" s="93"/>
      <c r="H1119" s="91" t="s">
        <v>4652</v>
      </c>
      <c r="I1119" s="350">
        <v>44008</v>
      </c>
      <c r="J1119" s="43" t="s">
        <v>4038</v>
      </c>
      <c r="K1119" s="400">
        <v>356.5</v>
      </c>
      <c r="L1119" s="95" t="str">
        <f t="shared" si="179"/>
        <v/>
      </c>
      <c r="M1119" s="402"/>
      <c r="N1119" s="83">
        <v>17</v>
      </c>
      <c r="O1119" s="83">
        <v>8.5</v>
      </c>
      <c r="P1119" s="105" t="str">
        <f t="shared" si="181"/>
        <v>6x120</v>
      </c>
      <c r="Q1119" s="83">
        <v>6</v>
      </c>
      <c r="R1119" s="83">
        <v>120</v>
      </c>
      <c r="S1119" s="83">
        <v>20</v>
      </c>
      <c r="T1119" s="77">
        <v>5.58</v>
      </c>
      <c r="U1119" s="110" t="s">
        <v>85</v>
      </c>
      <c r="V1119" s="86">
        <v>67</v>
      </c>
      <c r="W1119" s="85">
        <v>30.9</v>
      </c>
      <c r="X1119" s="52">
        <v>2650</v>
      </c>
      <c r="Y1119" s="91" t="s">
        <v>2312</v>
      </c>
      <c r="Z1119" s="80" t="s">
        <v>3003</v>
      </c>
      <c r="AA1119" s="369" t="str">
        <f t="shared" si="182"/>
        <v>17x8.5, 6x120, 20 OS</v>
      </c>
      <c r="AB1119" s="83" t="s">
        <v>4280</v>
      </c>
      <c r="AC1119" s="92">
        <f>_xlfn.IFNA(VLOOKUP(AB1119,ACCESSORIES!F:K,6,FALSE),"N/A")</f>
        <v>22</v>
      </c>
      <c r="AD1119" s="89" t="s">
        <v>85</v>
      </c>
      <c r="AE1119" s="89" t="s">
        <v>85</v>
      </c>
      <c r="AF1119" s="89" t="s">
        <v>85</v>
      </c>
      <c r="AG1119" s="89" t="s">
        <v>85</v>
      </c>
      <c r="AH1119" s="9" t="str">
        <f>_xlfn.IFNA(VLOOKUP(AG1119,ACCESSORIES!F:K,6,FALSE),"N/A")</f>
        <v>N/A</v>
      </c>
      <c r="AI1119" s="105" t="s">
        <v>265</v>
      </c>
      <c r="AJ1119" s="83" t="s">
        <v>85</v>
      </c>
      <c r="AK1119" s="83" t="s">
        <v>85</v>
      </c>
      <c r="AL1119" s="83" t="s">
        <v>85</v>
      </c>
      <c r="AM1119" s="83">
        <v>16</v>
      </c>
      <c r="AN1119" s="83">
        <v>150</v>
      </c>
      <c r="AO1119" s="83">
        <v>17</v>
      </c>
      <c r="AP1119" s="83">
        <v>28</v>
      </c>
      <c r="AQ1119" s="83">
        <v>41</v>
      </c>
      <c r="AR1119" s="83">
        <v>47</v>
      </c>
      <c r="AS1119" s="83">
        <v>209</v>
      </c>
      <c r="AT1119" s="83">
        <v>200</v>
      </c>
      <c r="AU1119" s="86">
        <v>67</v>
      </c>
      <c r="AV1119" s="55">
        <v>56</v>
      </c>
      <c r="AW1119" s="55">
        <v>56</v>
      </c>
      <c r="AX1119" s="55">
        <v>20</v>
      </c>
      <c r="AY1119" s="3" t="s">
        <v>85</v>
      </c>
      <c r="AZ1119" s="104" t="str">
        <f>_xlfn.IFNA(VLOOKUP(AY1119,ACCESSORIES!F:K,6,FALSE),"N/A")</f>
        <v>N/A</v>
      </c>
      <c r="BA1119" s="3" t="s">
        <v>85</v>
      </c>
      <c r="BB1119" s="104" t="str">
        <f>_xlfn.IFNA(VLOOKUP(BA1119,ACCESSORIES!F:K,6,FALSE),"N/A")</f>
        <v>N/A</v>
      </c>
      <c r="BC1119" s="79">
        <v>34.9</v>
      </c>
      <c r="BD1119" s="57">
        <v>19.7</v>
      </c>
      <c r="BE1119" s="57">
        <v>19.7</v>
      </c>
      <c r="BF1119" s="57">
        <v>11</v>
      </c>
      <c r="BG1119" s="82">
        <v>36</v>
      </c>
      <c r="BH1119" s="122" t="s">
        <v>3551</v>
      </c>
      <c r="BI1119" s="51" t="s">
        <v>4217</v>
      </c>
      <c r="BJ1119" s="83" t="s">
        <v>5302</v>
      </c>
      <c r="BK1119" s="83" t="s">
        <v>4233</v>
      </c>
      <c r="BL1119" s="83" t="s">
        <v>5150</v>
      </c>
      <c r="BM1119" s="83" t="s">
        <v>2887</v>
      </c>
      <c r="BN1119" s="83" t="s">
        <v>4510</v>
      </c>
      <c r="BO1119" s="83" t="s">
        <v>5816</v>
      </c>
      <c r="BP1119" s="83" t="s">
        <v>5802</v>
      </c>
      <c r="BQ1119" s="83" t="s">
        <v>4480</v>
      </c>
      <c r="BR1119" s="83" t="s">
        <v>4235</v>
      </c>
      <c r="BS1119" s="83"/>
      <c r="BT1119" s="351" t="s">
        <v>4617</v>
      </c>
      <c r="BU1119" s="363" t="s">
        <v>4616</v>
      </c>
      <c r="BV1119" s="351" t="s">
        <v>4619</v>
      </c>
      <c r="BW1119" s="363" t="s">
        <v>4618</v>
      </c>
      <c r="BX1119" s="96" t="str">
        <f t="shared" si="178"/>
        <v>CLOSEOUT - MR703 Bead Grip, 17x8.5, +20mm Offset, 6x120, 67mm Centerbore, Method Bronze</v>
      </c>
      <c r="BY1119" s="83" t="s">
        <v>4044</v>
      </c>
      <c r="BZ1119" s="83" t="s">
        <v>4045</v>
      </c>
      <c r="CA1119" s="83" t="str">
        <f t="shared" si="183"/>
        <v>TRAIL (7XX)</v>
      </c>
    </row>
    <row r="1120" spans="1:79" s="39" customFormat="1" ht="15" customHeight="1">
      <c r="A1120" s="23">
        <f t="shared" ref="A1120:A1132" si="184">ROW(B1120)-2</f>
        <v>1118</v>
      </c>
      <c r="B1120" s="3" t="s">
        <v>84</v>
      </c>
      <c r="C1120" s="105" t="s">
        <v>1285</v>
      </c>
      <c r="D1120" s="83" t="s">
        <v>6175</v>
      </c>
      <c r="E1120" s="94" t="str">
        <f>CONCATENATE(LEFT(D1120,5),VLOOKUP(CONCATENATE(N1120,"x",O1120),'PART NUMBER GUIDE'!$B$9:$C$45,2,FALSE),VLOOKUP(CONCATENATE(P1120, V1120), 'PART NUMBER GUIDE'!$Q$6:$R$84, 2, FALSE),VLOOKUP(Y1120,'PART NUMBER GUIDE'!$J$8:$K$37,2, FALSE),IF(U1120="N/A",IF(ABS(S1120)&lt;10,"0"&amp;ABS(S1120),ABS(S1120)),CONCATENATE(LEFT(U1120,1),RIGHT(U1120,1))), F1120, G1120)</f>
        <v>MR70379050812N</v>
      </c>
      <c r="F1120" s="93" t="s">
        <v>2239</v>
      </c>
      <c r="G1120" s="93"/>
      <c r="H1120" s="91" t="s">
        <v>6190</v>
      </c>
      <c r="I1120" s="350">
        <v>44564</v>
      </c>
      <c r="J1120" s="87" t="s">
        <v>1265</v>
      </c>
      <c r="K1120" s="400">
        <v>378</v>
      </c>
      <c r="L1120" s="95">
        <f t="shared" si="179"/>
        <v>378</v>
      </c>
      <c r="M1120" s="402"/>
      <c r="N1120" s="83">
        <v>17</v>
      </c>
      <c r="O1120" s="8">
        <v>9</v>
      </c>
      <c r="P1120" s="105" t="str">
        <f t="shared" si="181"/>
        <v>5x5</v>
      </c>
      <c r="Q1120" s="83">
        <v>5</v>
      </c>
      <c r="R1120" s="83">
        <v>5</v>
      </c>
      <c r="S1120" s="83">
        <v>-12</v>
      </c>
      <c r="T1120" s="77">
        <v>4.8</v>
      </c>
      <c r="U1120" s="110" t="s">
        <v>85</v>
      </c>
      <c r="V1120" s="86">
        <v>71.5</v>
      </c>
      <c r="W1120" s="85">
        <v>27.491644094454234</v>
      </c>
      <c r="X1120" s="52">
        <v>2650</v>
      </c>
      <c r="Y1120" s="91" t="s">
        <v>2661</v>
      </c>
      <c r="Z1120" s="80" t="s">
        <v>3007</v>
      </c>
      <c r="AA1120" s="369" t="str">
        <f t="shared" si="182"/>
        <v>17x9, 5x5, -12 OS</v>
      </c>
      <c r="AB1120" s="83" t="s">
        <v>4280</v>
      </c>
      <c r="AC1120" s="92">
        <f>_xlfn.IFNA(VLOOKUP(AB1120,ACCESSORIES!F:K,6,FALSE),"N/A")</f>
        <v>22</v>
      </c>
      <c r="AD1120" s="89" t="s">
        <v>85</v>
      </c>
      <c r="AE1120" s="89" t="s">
        <v>85</v>
      </c>
      <c r="AF1120" s="89" t="s">
        <v>85</v>
      </c>
      <c r="AG1120" s="89" t="s">
        <v>85</v>
      </c>
      <c r="AH1120" s="9" t="str">
        <f>_xlfn.IFNA(VLOOKUP(AG1120,ACCESSORIES!F:K,6,FALSE),"N/A")</f>
        <v>N/A</v>
      </c>
      <c r="AI1120" s="105" t="s">
        <v>265</v>
      </c>
      <c r="AJ1120" s="83" t="s">
        <v>85</v>
      </c>
      <c r="AK1120" s="83" t="s">
        <v>85</v>
      </c>
      <c r="AL1120" s="83" t="s">
        <v>85</v>
      </c>
      <c r="AM1120" s="83">
        <v>16</v>
      </c>
      <c r="AN1120" s="83">
        <v>175</v>
      </c>
      <c r="AO1120" s="83">
        <v>3</v>
      </c>
      <c r="AP1120" s="83">
        <v>17</v>
      </c>
      <c r="AQ1120" s="83">
        <v>41</v>
      </c>
      <c r="AR1120" s="83">
        <v>55</v>
      </c>
      <c r="AS1120" s="83">
        <v>210</v>
      </c>
      <c r="AT1120" s="83">
        <v>205</v>
      </c>
      <c r="AU1120" s="86">
        <v>71.5</v>
      </c>
      <c r="AV1120" s="55">
        <v>40</v>
      </c>
      <c r="AW1120" s="55">
        <v>40</v>
      </c>
      <c r="AX1120" s="55">
        <v>40</v>
      </c>
      <c r="AY1120" s="3" t="s">
        <v>85</v>
      </c>
      <c r="AZ1120" s="104" t="str">
        <f>_xlfn.IFNA(VLOOKUP(AY1120,ACCESSORIES!F:K,6,FALSE),"N/A")</f>
        <v>N/A</v>
      </c>
      <c r="BA1120" s="3" t="s">
        <v>85</v>
      </c>
      <c r="BB1120" s="104" t="str">
        <f>_xlfn.IFNA(VLOOKUP(BA1120,ACCESSORIES!F:K,6,FALSE),"N/A")</f>
        <v>N/A</v>
      </c>
      <c r="BC1120" s="79">
        <v>31.491644094454234</v>
      </c>
      <c r="BD1120" s="57">
        <v>19.7</v>
      </c>
      <c r="BE1120" s="57">
        <v>19.7</v>
      </c>
      <c r="BF1120" s="57">
        <v>11.5</v>
      </c>
      <c r="BG1120" s="82">
        <v>36</v>
      </c>
      <c r="BH1120" s="122" t="s">
        <v>3551</v>
      </c>
      <c r="BI1120" s="51" t="s">
        <v>4217</v>
      </c>
      <c r="BJ1120" s="83" t="s">
        <v>5302</v>
      </c>
      <c r="BK1120" s="83" t="s">
        <v>4233</v>
      </c>
      <c r="BL1120" s="83" t="s">
        <v>5150</v>
      </c>
      <c r="BM1120" s="83" t="s">
        <v>2887</v>
      </c>
      <c r="BN1120" s="83" t="s">
        <v>4510</v>
      </c>
      <c r="BO1120" s="83" t="s">
        <v>5816</v>
      </c>
      <c r="BP1120" s="83" t="s">
        <v>5802</v>
      </c>
      <c r="BQ1120" s="83" t="s">
        <v>4480</v>
      </c>
      <c r="BR1120" s="83" t="s">
        <v>4235</v>
      </c>
      <c r="BS1120" s="83"/>
      <c r="BT1120" s="351" t="s">
        <v>6256</v>
      </c>
      <c r="BU1120" s="363" t="s">
        <v>6255</v>
      </c>
      <c r="BV1120" s="351" t="s">
        <v>6258</v>
      </c>
      <c r="BW1120" s="363" t="s">
        <v>6257</v>
      </c>
      <c r="BX1120" s="96" t="str">
        <f t="shared" ref="BX1120:BX1132" si="185">CONCATENATE(IF(J1120="Closeout","CLOSEOUT - ",""),D1120,", ",N1120,"x",O1120,", ",IF(U1120="N/A","",CONCATENATE(U1120,"/")),IF(S1120&gt;0,CONCATENATE("+",S1120),S1120),"mm Offset, ",P1120,", ",V1120,"mm Centerbore, ",PROPER(Y1120),IF(G1120="R",", Race Drilled",""),"",IF(BA1120="N/A","",CONCATENATE(", w/ ",BA1120)))</f>
        <v>MR703 Bead Grip, 17x9, -12mm Offset, 5x5, 71.5mm Centerbore, Gloss Titanium</v>
      </c>
      <c r="BY1120" s="83" t="s">
        <v>4044</v>
      </c>
      <c r="BZ1120" s="83" t="s">
        <v>4045</v>
      </c>
      <c r="CA1120" s="83" t="str">
        <f t="shared" si="183"/>
        <v>TRAIL (7XX)</v>
      </c>
    </row>
    <row r="1121" spans="1:79" s="39" customFormat="1" ht="15" customHeight="1">
      <c r="A1121" s="23">
        <f t="shared" si="184"/>
        <v>1119</v>
      </c>
      <c r="B1121" s="3" t="s">
        <v>84</v>
      </c>
      <c r="C1121" s="105" t="s">
        <v>1285</v>
      </c>
      <c r="D1121" s="83" t="s">
        <v>6175</v>
      </c>
      <c r="E1121" s="94" t="str">
        <f>CONCATENATE(LEFT(D1121,5),VLOOKUP(CONCATENATE(N1121,"x",O1121),'PART NUMBER GUIDE'!$B$9:$C$45,2,FALSE),VLOOKUP(CONCATENATE(P1121, V1121), 'PART NUMBER GUIDE'!$Q$6:$R$84, 2, FALSE),VLOOKUP(Y1121,'PART NUMBER GUIDE'!$J$8:$K$37,2, FALSE),IF(U1121="N/A",IF(ABS(S1121)&lt;10,"0"&amp;ABS(S1121),ABS(S1121)),CONCATENATE(LEFT(U1121,1),RIGHT(U1121,1))), F1121, G1121)</f>
        <v>MR70379050512N</v>
      </c>
      <c r="F1121" s="93" t="s">
        <v>2239</v>
      </c>
      <c r="G1121" s="93"/>
      <c r="H1121" s="91" t="s">
        <v>6191</v>
      </c>
      <c r="I1121" s="350">
        <v>44564</v>
      </c>
      <c r="J1121" s="87" t="s">
        <v>1265</v>
      </c>
      <c r="K1121" s="400">
        <v>378</v>
      </c>
      <c r="L1121" s="95">
        <f t="shared" si="179"/>
        <v>378</v>
      </c>
      <c r="M1121" s="402"/>
      <c r="N1121" s="83">
        <v>17</v>
      </c>
      <c r="O1121" s="8">
        <v>9</v>
      </c>
      <c r="P1121" s="105" t="str">
        <f t="shared" si="181"/>
        <v>5x5</v>
      </c>
      <c r="Q1121" s="83">
        <v>5</v>
      </c>
      <c r="R1121" s="83">
        <v>5</v>
      </c>
      <c r="S1121" s="83">
        <v>-12</v>
      </c>
      <c r="T1121" s="77">
        <v>4.8</v>
      </c>
      <c r="U1121" s="110" t="s">
        <v>85</v>
      </c>
      <c r="V1121" s="86">
        <v>71.5</v>
      </c>
      <c r="W1121" s="85">
        <v>27.491644094454234</v>
      </c>
      <c r="X1121" s="52">
        <v>2650</v>
      </c>
      <c r="Y1121" s="91" t="s">
        <v>2309</v>
      </c>
      <c r="Z1121" s="81" t="s">
        <v>3002</v>
      </c>
      <c r="AA1121" s="369" t="str">
        <f t="shared" si="182"/>
        <v>17x9, 5x5, -12 OS</v>
      </c>
      <c r="AB1121" s="83" t="s">
        <v>4280</v>
      </c>
      <c r="AC1121" s="92">
        <f>_xlfn.IFNA(VLOOKUP(AB1121,ACCESSORIES!F:K,6,FALSE),"N/A")</f>
        <v>22</v>
      </c>
      <c r="AD1121" s="89" t="s">
        <v>85</v>
      </c>
      <c r="AE1121" s="89" t="s">
        <v>85</v>
      </c>
      <c r="AF1121" s="89" t="s">
        <v>85</v>
      </c>
      <c r="AG1121" s="89" t="s">
        <v>85</v>
      </c>
      <c r="AH1121" s="9" t="str">
        <f>_xlfn.IFNA(VLOOKUP(AG1121,ACCESSORIES!F:K,6,FALSE),"N/A")</f>
        <v>N/A</v>
      </c>
      <c r="AI1121" s="105" t="s">
        <v>265</v>
      </c>
      <c r="AJ1121" s="83" t="s">
        <v>85</v>
      </c>
      <c r="AK1121" s="83" t="s">
        <v>85</v>
      </c>
      <c r="AL1121" s="83" t="s">
        <v>85</v>
      </c>
      <c r="AM1121" s="83">
        <v>16</v>
      </c>
      <c r="AN1121" s="83">
        <v>175</v>
      </c>
      <c r="AO1121" s="83">
        <v>3</v>
      </c>
      <c r="AP1121" s="83">
        <v>17</v>
      </c>
      <c r="AQ1121" s="83">
        <v>41</v>
      </c>
      <c r="AR1121" s="83">
        <v>55</v>
      </c>
      <c r="AS1121" s="83">
        <v>210</v>
      </c>
      <c r="AT1121" s="83">
        <v>205</v>
      </c>
      <c r="AU1121" s="86">
        <v>71.5</v>
      </c>
      <c r="AV1121" s="55">
        <v>40</v>
      </c>
      <c r="AW1121" s="55">
        <v>40</v>
      </c>
      <c r="AX1121" s="55">
        <v>40</v>
      </c>
      <c r="AY1121" s="3" t="s">
        <v>85</v>
      </c>
      <c r="AZ1121" s="104" t="str">
        <f>_xlfn.IFNA(VLOOKUP(AY1121,ACCESSORIES!F:K,6,FALSE),"N/A")</f>
        <v>N/A</v>
      </c>
      <c r="BA1121" s="3" t="s">
        <v>85</v>
      </c>
      <c r="BB1121" s="104" t="str">
        <f>_xlfn.IFNA(VLOOKUP(BA1121,ACCESSORIES!F:K,6,FALSE),"N/A")</f>
        <v>N/A</v>
      </c>
      <c r="BC1121" s="79">
        <v>31.491644094454234</v>
      </c>
      <c r="BD1121" s="57">
        <v>19.7</v>
      </c>
      <c r="BE1121" s="57">
        <v>19.7</v>
      </c>
      <c r="BF1121" s="57">
        <v>11.5</v>
      </c>
      <c r="BG1121" s="82">
        <v>36</v>
      </c>
      <c r="BH1121" s="122" t="s">
        <v>3551</v>
      </c>
      <c r="BI1121" s="51" t="s">
        <v>4217</v>
      </c>
      <c r="BJ1121" s="83" t="s">
        <v>5302</v>
      </c>
      <c r="BK1121" s="83" t="s">
        <v>4233</v>
      </c>
      <c r="BL1121" s="83" t="s">
        <v>5150</v>
      </c>
      <c r="BM1121" s="83" t="s">
        <v>2887</v>
      </c>
      <c r="BN1121" s="83" t="s">
        <v>4510</v>
      </c>
      <c r="BO1121" s="83" t="s">
        <v>5816</v>
      </c>
      <c r="BP1121" s="83" t="s">
        <v>5802</v>
      </c>
      <c r="BQ1121" s="83" t="s">
        <v>4480</v>
      </c>
      <c r="BR1121" s="83" t="s">
        <v>4235</v>
      </c>
      <c r="BS1121" s="83"/>
      <c r="BT1121" s="351" t="s">
        <v>4636</v>
      </c>
      <c r="BU1121" s="363" t="s">
        <v>4637</v>
      </c>
      <c r="BV1121" s="351" t="s">
        <v>4638</v>
      </c>
      <c r="BW1121" s="363" t="s">
        <v>4639</v>
      </c>
      <c r="BX1121" s="96" t="str">
        <f t="shared" si="185"/>
        <v>MR703 Bead Grip, 17x9, -12mm Offset, 5x5, 71.5mm Centerbore, Matte Black</v>
      </c>
      <c r="BY1121" s="83" t="s">
        <v>4044</v>
      </c>
      <c r="BZ1121" s="83" t="s">
        <v>4045</v>
      </c>
      <c r="CA1121" s="83" t="str">
        <f t="shared" si="183"/>
        <v>TRAIL (7XX)</v>
      </c>
    </row>
    <row r="1122" spans="1:79" s="39" customFormat="1" ht="15" customHeight="1">
      <c r="A1122" s="23">
        <f t="shared" si="184"/>
        <v>1120</v>
      </c>
      <c r="B1122" s="3" t="s">
        <v>84</v>
      </c>
      <c r="C1122" s="105" t="s">
        <v>1285</v>
      </c>
      <c r="D1122" s="83" t="s">
        <v>6175</v>
      </c>
      <c r="E1122" s="94" t="str">
        <f>CONCATENATE(LEFT(D1122,5),VLOOKUP(CONCATENATE(N1122,"x",O1122),'PART NUMBER GUIDE'!$B$9:$C$45,2,FALSE),VLOOKUP(CONCATENATE(P1122, V1122), 'PART NUMBER GUIDE'!$Q$6:$R$84, 2, FALSE),VLOOKUP(Y1122,'PART NUMBER GUIDE'!$J$8:$K$37,2, FALSE),IF(U1122="N/A",IF(ABS(S1122)&lt;10,"0"&amp;ABS(S1122),ABS(S1122)),CONCATENATE(LEFT(U1122,1),RIGHT(U1122,1))), F1122, G1122)</f>
        <v>MR70379050912N</v>
      </c>
      <c r="F1122" s="93" t="s">
        <v>2239</v>
      </c>
      <c r="G1122" s="93"/>
      <c r="H1122" s="91" t="s">
        <v>6192</v>
      </c>
      <c r="I1122" s="350">
        <v>44564</v>
      </c>
      <c r="J1122" s="87" t="s">
        <v>1265</v>
      </c>
      <c r="K1122" s="400">
        <v>378</v>
      </c>
      <c r="L1122" s="95">
        <f t="shared" si="179"/>
        <v>378</v>
      </c>
      <c r="M1122" s="402"/>
      <c r="N1122" s="83">
        <v>17</v>
      </c>
      <c r="O1122" s="8">
        <v>9</v>
      </c>
      <c r="P1122" s="105" t="str">
        <f t="shared" si="181"/>
        <v>5x5</v>
      </c>
      <c r="Q1122" s="83">
        <v>5</v>
      </c>
      <c r="R1122" s="83">
        <v>5</v>
      </c>
      <c r="S1122" s="83">
        <v>-12</v>
      </c>
      <c r="T1122" s="77">
        <v>4.8</v>
      </c>
      <c r="U1122" s="110" t="s">
        <v>85</v>
      </c>
      <c r="V1122" s="86">
        <v>71.5</v>
      </c>
      <c r="W1122" s="85">
        <v>27.491644094454234</v>
      </c>
      <c r="X1122" s="52">
        <v>2650</v>
      </c>
      <c r="Y1122" s="91" t="s">
        <v>2312</v>
      </c>
      <c r="Z1122" s="80" t="s">
        <v>3003</v>
      </c>
      <c r="AA1122" s="369" t="str">
        <f t="shared" si="182"/>
        <v>17x9, 5x5, -12 OS</v>
      </c>
      <c r="AB1122" s="83" t="s">
        <v>4280</v>
      </c>
      <c r="AC1122" s="92">
        <f>_xlfn.IFNA(VLOOKUP(AB1122,ACCESSORIES!F:K,6,FALSE),"N/A")</f>
        <v>22</v>
      </c>
      <c r="AD1122" s="89" t="s">
        <v>85</v>
      </c>
      <c r="AE1122" s="89" t="s">
        <v>85</v>
      </c>
      <c r="AF1122" s="89" t="s">
        <v>85</v>
      </c>
      <c r="AG1122" s="89" t="s">
        <v>85</v>
      </c>
      <c r="AH1122" s="9" t="str">
        <f>_xlfn.IFNA(VLOOKUP(AG1122,ACCESSORIES!F:K,6,FALSE),"N/A")</f>
        <v>N/A</v>
      </c>
      <c r="AI1122" s="105" t="s">
        <v>265</v>
      </c>
      <c r="AJ1122" s="83" t="s">
        <v>85</v>
      </c>
      <c r="AK1122" s="83" t="s">
        <v>85</v>
      </c>
      <c r="AL1122" s="83" t="s">
        <v>85</v>
      </c>
      <c r="AM1122" s="83">
        <v>16</v>
      </c>
      <c r="AN1122" s="83">
        <v>175</v>
      </c>
      <c r="AO1122" s="83">
        <v>3</v>
      </c>
      <c r="AP1122" s="83">
        <v>17</v>
      </c>
      <c r="AQ1122" s="83">
        <v>41</v>
      </c>
      <c r="AR1122" s="83">
        <v>55</v>
      </c>
      <c r="AS1122" s="83">
        <v>210</v>
      </c>
      <c r="AT1122" s="83">
        <v>205</v>
      </c>
      <c r="AU1122" s="86">
        <v>71.5</v>
      </c>
      <c r="AV1122" s="55">
        <v>40</v>
      </c>
      <c r="AW1122" s="55">
        <v>40</v>
      </c>
      <c r="AX1122" s="55">
        <v>40</v>
      </c>
      <c r="AY1122" s="3" t="s">
        <v>85</v>
      </c>
      <c r="AZ1122" s="104" t="str">
        <f>_xlfn.IFNA(VLOOKUP(AY1122,ACCESSORIES!F:K,6,FALSE),"N/A")</f>
        <v>N/A</v>
      </c>
      <c r="BA1122" s="3" t="s">
        <v>85</v>
      </c>
      <c r="BB1122" s="104" t="str">
        <f>_xlfn.IFNA(VLOOKUP(BA1122,ACCESSORIES!F:K,6,FALSE),"N/A")</f>
        <v>N/A</v>
      </c>
      <c r="BC1122" s="79">
        <v>31.491644094454234</v>
      </c>
      <c r="BD1122" s="57">
        <v>19.7</v>
      </c>
      <c r="BE1122" s="57">
        <v>19.7</v>
      </c>
      <c r="BF1122" s="57">
        <v>11.5</v>
      </c>
      <c r="BG1122" s="82">
        <v>36</v>
      </c>
      <c r="BH1122" s="122" t="s">
        <v>3551</v>
      </c>
      <c r="BI1122" s="51" t="s">
        <v>4217</v>
      </c>
      <c r="BJ1122" s="83" t="s">
        <v>5302</v>
      </c>
      <c r="BK1122" s="83" t="s">
        <v>4233</v>
      </c>
      <c r="BL1122" s="83" t="s">
        <v>5150</v>
      </c>
      <c r="BM1122" s="83" t="s">
        <v>2887</v>
      </c>
      <c r="BN1122" s="83" t="s">
        <v>4510</v>
      </c>
      <c r="BO1122" s="83" t="s">
        <v>5816</v>
      </c>
      <c r="BP1122" s="83" t="s">
        <v>5802</v>
      </c>
      <c r="BQ1122" s="83" t="s">
        <v>4480</v>
      </c>
      <c r="BR1122" s="83" t="s">
        <v>4235</v>
      </c>
      <c r="BS1122" s="83"/>
      <c r="BT1122" s="351" t="s">
        <v>4632</v>
      </c>
      <c r="BU1122" s="363" t="s">
        <v>4633</v>
      </c>
      <c r="BV1122" s="351" t="s">
        <v>4634</v>
      </c>
      <c r="BW1122" s="363" t="s">
        <v>4635</v>
      </c>
      <c r="BX1122" s="96" t="str">
        <f t="shared" si="185"/>
        <v>MR703 Bead Grip, 17x9, -12mm Offset, 5x5, 71.5mm Centerbore, Method Bronze</v>
      </c>
      <c r="BY1122" s="83" t="s">
        <v>4044</v>
      </c>
      <c r="BZ1122" s="83" t="s">
        <v>4045</v>
      </c>
      <c r="CA1122" s="83" t="str">
        <f t="shared" si="183"/>
        <v>TRAIL (7XX)</v>
      </c>
    </row>
    <row r="1123" spans="1:79" s="39" customFormat="1" ht="15" customHeight="1">
      <c r="A1123" s="23">
        <f t="shared" si="184"/>
        <v>1121</v>
      </c>
      <c r="B1123" s="3" t="s">
        <v>84</v>
      </c>
      <c r="C1123" s="105" t="s">
        <v>1285</v>
      </c>
      <c r="D1123" s="83" t="s">
        <v>6175</v>
      </c>
      <c r="E1123" s="94" t="str">
        <f>CONCATENATE(LEFT(D1123,5),VLOOKUP(CONCATENATE(N1123,"x",O1123),'PART NUMBER GUIDE'!$B$9:$C$45,2,FALSE),VLOOKUP(CONCATENATE(P1123, V1123), 'PART NUMBER GUIDE'!$Q$6:$R$84, 2, FALSE),VLOOKUP(Y1123,'PART NUMBER GUIDE'!$J$8:$K$37,2, FALSE),IF(U1123="N/A",IF(ABS(S1123)&lt;10,"0"&amp;ABS(S1123),ABS(S1123)),CONCATENATE(LEFT(U1123,1),RIGHT(U1123,1))), F1123, G1123)</f>
        <v>MR70379055812N</v>
      </c>
      <c r="F1123" s="93" t="s">
        <v>2239</v>
      </c>
      <c r="G1123" s="93"/>
      <c r="H1123" s="91" t="s">
        <v>6193</v>
      </c>
      <c r="I1123" s="350">
        <v>44564</v>
      </c>
      <c r="J1123" s="87" t="s">
        <v>1266</v>
      </c>
      <c r="K1123" s="400">
        <v>378</v>
      </c>
      <c r="L1123" s="95">
        <f t="shared" si="179"/>
        <v>378</v>
      </c>
      <c r="M1123" s="402"/>
      <c r="N1123" s="83">
        <v>17</v>
      </c>
      <c r="O1123" s="8">
        <v>9</v>
      </c>
      <c r="P1123" s="105" t="str">
        <f t="shared" si="181"/>
        <v>5x5.5</v>
      </c>
      <c r="Q1123" s="83">
        <v>5</v>
      </c>
      <c r="R1123" s="83">
        <v>5.5</v>
      </c>
      <c r="S1123" s="83">
        <v>-12</v>
      </c>
      <c r="T1123" s="77">
        <v>4.8</v>
      </c>
      <c r="U1123" s="110" t="s">
        <v>85</v>
      </c>
      <c r="V1123" s="86">
        <v>108</v>
      </c>
      <c r="W1123" s="85">
        <v>26.675933724370186</v>
      </c>
      <c r="X1123" s="52">
        <v>2650</v>
      </c>
      <c r="Y1123" s="91" t="s">
        <v>2661</v>
      </c>
      <c r="Z1123" s="80" t="s">
        <v>3007</v>
      </c>
      <c r="AA1123" s="369" t="str">
        <f t="shared" si="182"/>
        <v>17x9, 5x5.5, -12 OS</v>
      </c>
      <c r="AB1123" s="83" t="s">
        <v>4281</v>
      </c>
      <c r="AC1123" s="92">
        <f>_xlfn.IFNA(VLOOKUP(AB1123,ACCESSORIES!F:K,6,FALSE),"N/A")</f>
        <v>22</v>
      </c>
      <c r="AD1123" s="89" t="s">
        <v>85</v>
      </c>
      <c r="AE1123" s="89" t="s">
        <v>85</v>
      </c>
      <c r="AF1123" s="89" t="s">
        <v>85</v>
      </c>
      <c r="AG1123" s="89" t="s">
        <v>85</v>
      </c>
      <c r="AH1123" s="9" t="str">
        <f>_xlfn.IFNA(VLOOKUP(AG1123,ACCESSORIES!F:K,6,FALSE),"N/A")</f>
        <v>N/A</v>
      </c>
      <c r="AI1123" s="105" t="s">
        <v>265</v>
      </c>
      <c r="AJ1123" s="83" t="s">
        <v>85</v>
      </c>
      <c r="AK1123" s="83" t="s">
        <v>85</v>
      </c>
      <c r="AL1123" s="83" t="s">
        <v>85</v>
      </c>
      <c r="AM1123" s="83">
        <v>16</v>
      </c>
      <c r="AN1123" s="83">
        <v>175</v>
      </c>
      <c r="AO1123" s="83">
        <v>3</v>
      </c>
      <c r="AP1123" s="83">
        <v>17</v>
      </c>
      <c r="AQ1123" s="83">
        <v>41</v>
      </c>
      <c r="AR1123" s="83">
        <v>55</v>
      </c>
      <c r="AS1123" s="83">
        <v>210</v>
      </c>
      <c r="AT1123" s="83">
        <v>205</v>
      </c>
      <c r="AU1123" s="86">
        <v>108</v>
      </c>
      <c r="AV1123" s="55">
        <v>40</v>
      </c>
      <c r="AW1123" s="55">
        <v>40</v>
      </c>
      <c r="AX1123" s="55">
        <v>40</v>
      </c>
      <c r="AY1123" s="3" t="s">
        <v>85</v>
      </c>
      <c r="AZ1123" s="104" t="str">
        <f>_xlfn.IFNA(VLOOKUP(AY1123,ACCESSORIES!F:K,6,FALSE),"N/A")</f>
        <v>N/A</v>
      </c>
      <c r="BA1123" s="3" t="s">
        <v>85</v>
      </c>
      <c r="BB1123" s="104" t="str">
        <f>_xlfn.IFNA(VLOOKUP(BA1123,ACCESSORIES!F:K,6,FALSE),"N/A")</f>
        <v>N/A</v>
      </c>
      <c r="BC1123" s="79">
        <v>30.675933724370186</v>
      </c>
      <c r="BD1123" s="57">
        <v>19.7</v>
      </c>
      <c r="BE1123" s="57">
        <v>19.7</v>
      </c>
      <c r="BF1123" s="57">
        <v>11.5</v>
      </c>
      <c r="BG1123" s="82">
        <v>36</v>
      </c>
      <c r="BH1123" s="122" t="s">
        <v>3551</v>
      </c>
      <c r="BI1123" s="51" t="s">
        <v>4217</v>
      </c>
      <c r="BJ1123" s="83" t="s">
        <v>5302</v>
      </c>
      <c r="BK1123" s="83" t="s">
        <v>4233</v>
      </c>
      <c r="BL1123" s="83" t="s">
        <v>5150</v>
      </c>
      <c r="BM1123" s="83" t="s">
        <v>2887</v>
      </c>
      <c r="BN1123" s="83" t="s">
        <v>4510</v>
      </c>
      <c r="BO1123" s="83" t="s">
        <v>5816</v>
      </c>
      <c r="BP1123" s="83" t="s">
        <v>5802</v>
      </c>
      <c r="BQ1123" s="83" t="s">
        <v>4480</v>
      </c>
      <c r="BR1123" s="83" t="s">
        <v>4235</v>
      </c>
      <c r="BS1123" s="83"/>
      <c r="BT1123" s="351" t="s">
        <v>6256</v>
      </c>
      <c r="BU1123" s="363" t="s">
        <v>6255</v>
      </c>
      <c r="BV1123" s="351" t="s">
        <v>6258</v>
      </c>
      <c r="BW1123" s="363" t="s">
        <v>6257</v>
      </c>
      <c r="BX1123" s="96" t="str">
        <f t="shared" si="185"/>
        <v>MR703 Bead Grip, 17x9, -12mm Offset, 5x5.5, 108mm Centerbore, Gloss Titanium</v>
      </c>
      <c r="BY1123" s="83" t="s">
        <v>4044</v>
      </c>
      <c r="BZ1123" s="83" t="s">
        <v>4045</v>
      </c>
      <c r="CA1123" s="83" t="str">
        <f t="shared" si="183"/>
        <v>TRAIL (7XX)</v>
      </c>
    </row>
    <row r="1124" spans="1:79" s="39" customFormat="1" ht="15" customHeight="1">
      <c r="A1124" s="23">
        <f t="shared" si="184"/>
        <v>1122</v>
      </c>
      <c r="B1124" s="3" t="s">
        <v>84</v>
      </c>
      <c r="C1124" s="105" t="s">
        <v>1285</v>
      </c>
      <c r="D1124" s="83" t="s">
        <v>6175</v>
      </c>
      <c r="E1124" s="94" t="str">
        <f>CONCATENATE(LEFT(D1124,5),VLOOKUP(CONCATENATE(N1124,"x",O1124),'PART NUMBER GUIDE'!$B$9:$C$45,2,FALSE),VLOOKUP(CONCATENATE(P1124, V1124), 'PART NUMBER GUIDE'!$Q$6:$R$84, 2, FALSE),VLOOKUP(Y1124,'PART NUMBER GUIDE'!$J$8:$K$37,2, FALSE),IF(U1124="N/A",IF(ABS(S1124)&lt;10,"0"&amp;ABS(S1124),ABS(S1124)),CONCATENATE(LEFT(U1124,1),RIGHT(U1124,1))), F1124, G1124)</f>
        <v>MR70379055512N</v>
      </c>
      <c r="F1124" s="93" t="s">
        <v>2239</v>
      </c>
      <c r="G1124" s="93"/>
      <c r="H1124" s="91" t="s">
        <v>6194</v>
      </c>
      <c r="I1124" s="350">
        <v>44564</v>
      </c>
      <c r="J1124" s="87" t="s">
        <v>1265</v>
      </c>
      <c r="K1124" s="400">
        <v>378</v>
      </c>
      <c r="L1124" s="95">
        <f t="shared" si="179"/>
        <v>378</v>
      </c>
      <c r="M1124" s="402"/>
      <c r="N1124" s="83">
        <v>17</v>
      </c>
      <c r="O1124" s="8">
        <v>9</v>
      </c>
      <c r="P1124" s="105" t="str">
        <f t="shared" si="181"/>
        <v>5x5.5</v>
      </c>
      <c r="Q1124" s="83">
        <v>5</v>
      </c>
      <c r="R1124" s="83">
        <v>5.5</v>
      </c>
      <c r="S1124" s="83">
        <v>-12</v>
      </c>
      <c r="T1124" s="77">
        <v>4.8</v>
      </c>
      <c r="U1124" s="110" t="s">
        <v>85</v>
      </c>
      <c r="V1124" s="86">
        <v>108</v>
      </c>
      <c r="W1124" s="85">
        <v>26.675933724370186</v>
      </c>
      <c r="X1124" s="52">
        <v>2650</v>
      </c>
      <c r="Y1124" s="91" t="s">
        <v>2309</v>
      </c>
      <c r="Z1124" s="81" t="s">
        <v>3002</v>
      </c>
      <c r="AA1124" s="369" t="str">
        <f t="shared" si="182"/>
        <v>17x9, 5x5.5, -12 OS</v>
      </c>
      <c r="AB1124" s="83" t="s">
        <v>4281</v>
      </c>
      <c r="AC1124" s="92">
        <f>_xlfn.IFNA(VLOOKUP(AB1124,ACCESSORIES!F:K,6,FALSE),"N/A")</f>
        <v>22</v>
      </c>
      <c r="AD1124" s="89" t="s">
        <v>85</v>
      </c>
      <c r="AE1124" s="89" t="s">
        <v>85</v>
      </c>
      <c r="AF1124" s="89" t="s">
        <v>85</v>
      </c>
      <c r="AG1124" s="89" t="s">
        <v>85</v>
      </c>
      <c r="AH1124" s="9" t="str">
        <f>_xlfn.IFNA(VLOOKUP(AG1124,ACCESSORIES!F:K,6,FALSE),"N/A")</f>
        <v>N/A</v>
      </c>
      <c r="AI1124" s="105" t="s">
        <v>265</v>
      </c>
      <c r="AJ1124" s="83" t="s">
        <v>85</v>
      </c>
      <c r="AK1124" s="83" t="s">
        <v>85</v>
      </c>
      <c r="AL1124" s="83" t="s">
        <v>85</v>
      </c>
      <c r="AM1124" s="83">
        <v>16</v>
      </c>
      <c r="AN1124" s="83">
        <v>175</v>
      </c>
      <c r="AO1124" s="83">
        <v>3</v>
      </c>
      <c r="AP1124" s="83">
        <v>17</v>
      </c>
      <c r="AQ1124" s="83">
        <v>41</v>
      </c>
      <c r="AR1124" s="83">
        <v>55</v>
      </c>
      <c r="AS1124" s="83">
        <v>210</v>
      </c>
      <c r="AT1124" s="83">
        <v>205</v>
      </c>
      <c r="AU1124" s="86">
        <v>108</v>
      </c>
      <c r="AV1124" s="55">
        <v>40</v>
      </c>
      <c r="AW1124" s="55">
        <v>40</v>
      </c>
      <c r="AX1124" s="55">
        <v>40</v>
      </c>
      <c r="AY1124" s="3" t="s">
        <v>85</v>
      </c>
      <c r="AZ1124" s="104" t="str">
        <f>_xlfn.IFNA(VLOOKUP(AY1124,ACCESSORIES!F:K,6,FALSE),"N/A")</f>
        <v>N/A</v>
      </c>
      <c r="BA1124" s="3" t="s">
        <v>85</v>
      </c>
      <c r="BB1124" s="104" t="str">
        <f>_xlfn.IFNA(VLOOKUP(BA1124,ACCESSORIES!F:K,6,FALSE),"N/A")</f>
        <v>N/A</v>
      </c>
      <c r="BC1124" s="79">
        <v>30.675933724370186</v>
      </c>
      <c r="BD1124" s="57">
        <v>19.7</v>
      </c>
      <c r="BE1124" s="57">
        <v>19.7</v>
      </c>
      <c r="BF1124" s="57">
        <v>11.5</v>
      </c>
      <c r="BG1124" s="82">
        <v>36</v>
      </c>
      <c r="BH1124" s="122" t="s">
        <v>3551</v>
      </c>
      <c r="BI1124" s="51" t="s">
        <v>4217</v>
      </c>
      <c r="BJ1124" s="83" t="s">
        <v>5302</v>
      </c>
      <c r="BK1124" s="83" t="s">
        <v>4233</v>
      </c>
      <c r="BL1124" s="83" t="s">
        <v>5150</v>
      </c>
      <c r="BM1124" s="83" t="s">
        <v>2887</v>
      </c>
      <c r="BN1124" s="83" t="s">
        <v>4510</v>
      </c>
      <c r="BO1124" s="83" t="s">
        <v>5816</v>
      </c>
      <c r="BP1124" s="83" t="s">
        <v>5802</v>
      </c>
      <c r="BQ1124" s="83" t="s">
        <v>4480</v>
      </c>
      <c r="BR1124" s="83" t="s">
        <v>4235</v>
      </c>
      <c r="BS1124" s="83"/>
      <c r="BT1124" s="351" t="s">
        <v>4636</v>
      </c>
      <c r="BU1124" s="363" t="s">
        <v>4637</v>
      </c>
      <c r="BV1124" s="351" t="s">
        <v>4638</v>
      </c>
      <c r="BW1124" s="363" t="s">
        <v>4639</v>
      </c>
      <c r="BX1124" s="96" t="str">
        <f t="shared" si="185"/>
        <v>MR703 Bead Grip, 17x9, -12mm Offset, 5x5.5, 108mm Centerbore, Matte Black</v>
      </c>
      <c r="BY1124" s="83" t="s">
        <v>4044</v>
      </c>
      <c r="BZ1124" s="83" t="s">
        <v>4045</v>
      </c>
      <c r="CA1124" s="83" t="str">
        <f t="shared" si="183"/>
        <v>TRAIL (7XX)</v>
      </c>
    </row>
    <row r="1125" spans="1:79" s="39" customFormat="1" ht="15" customHeight="1">
      <c r="A1125" s="23">
        <f t="shared" si="184"/>
        <v>1123</v>
      </c>
      <c r="B1125" s="3" t="s">
        <v>84</v>
      </c>
      <c r="C1125" s="105" t="s">
        <v>1285</v>
      </c>
      <c r="D1125" s="83" t="s">
        <v>6175</v>
      </c>
      <c r="E1125" s="94" t="str">
        <f>CONCATENATE(LEFT(D1125,5),VLOOKUP(CONCATENATE(N1125,"x",O1125),'PART NUMBER GUIDE'!$B$9:$C$45,2,FALSE),VLOOKUP(CONCATENATE(P1125, V1125), 'PART NUMBER GUIDE'!$Q$6:$R$84, 2, FALSE),VLOOKUP(Y1125,'PART NUMBER GUIDE'!$J$8:$K$37,2, FALSE),IF(U1125="N/A",IF(ABS(S1125)&lt;10,"0"&amp;ABS(S1125),ABS(S1125)),CONCATENATE(LEFT(U1125,1),RIGHT(U1125,1))), F1125, G1125)</f>
        <v>MR70379055912N</v>
      </c>
      <c r="F1125" s="93" t="s">
        <v>2239</v>
      </c>
      <c r="G1125" s="93"/>
      <c r="H1125" s="91" t="s">
        <v>6195</v>
      </c>
      <c r="I1125" s="350">
        <v>44564</v>
      </c>
      <c r="J1125" s="87" t="s">
        <v>1265</v>
      </c>
      <c r="K1125" s="400">
        <v>378</v>
      </c>
      <c r="L1125" s="95">
        <f t="shared" si="179"/>
        <v>378</v>
      </c>
      <c r="M1125" s="402"/>
      <c r="N1125" s="83">
        <v>17</v>
      </c>
      <c r="O1125" s="8">
        <v>9</v>
      </c>
      <c r="P1125" s="105" t="str">
        <f t="shared" si="181"/>
        <v>5x5.5</v>
      </c>
      <c r="Q1125" s="83">
        <v>5</v>
      </c>
      <c r="R1125" s="83">
        <v>5.5</v>
      </c>
      <c r="S1125" s="83">
        <v>-12</v>
      </c>
      <c r="T1125" s="77">
        <v>4.8</v>
      </c>
      <c r="U1125" s="110" t="s">
        <v>85</v>
      </c>
      <c r="V1125" s="86">
        <v>108</v>
      </c>
      <c r="W1125" s="85">
        <v>26.4</v>
      </c>
      <c r="X1125" s="52">
        <v>2650</v>
      </c>
      <c r="Y1125" s="91" t="s">
        <v>2312</v>
      </c>
      <c r="Z1125" s="80" t="s">
        <v>3003</v>
      </c>
      <c r="AA1125" s="369" t="str">
        <f t="shared" si="182"/>
        <v>17x9, 5x5.5, -12 OS</v>
      </c>
      <c r="AB1125" s="83" t="s">
        <v>4281</v>
      </c>
      <c r="AC1125" s="92">
        <f>_xlfn.IFNA(VLOOKUP(AB1125,ACCESSORIES!F:K,6,FALSE),"N/A")</f>
        <v>22</v>
      </c>
      <c r="AD1125" s="89" t="s">
        <v>85</v>
      </c>
      <c r="AE1125" s="89" t="s">
        <v>85</v>
      </c>
      <c r="AF1125" s="89" t="s">
        <v>85</v>
      </c>
      <c r="AG1125" s="89" t="s">
        <v>85</v>
      </c>
      <c r="AH1125" s="9" t="str">
        <f>_xlfn.IFNA(VLOOKUP(AG1125,ACCESSORIES!F:K,6,FALSE),"N/A")</f>
        <v>N/A</v>
      </c>
      <c r="AI1125" s="105" t="s">
        <v>265</v>
      </c>
      <c r="AJ1125" s="83" t="s">
        <v>85</v>
      </c>
      <c r="AK1125" s="83" t="s">
        <v>85</v>
      </c>
      <c r="AL1125" s="83" t="s">
        <v>85</v>
      </c>
      <c r="AM1125" s="83">
        <v>16</v>
      </c>
      <c r="AN1125" s="83">
        <v>175</v>
      </c>
      <c r="AO1125" s="83">
        <v>3</v>
      </c>
      <c r="AP1125" s="83">
        <v>17</v>
      </c>
      <c r="AQ1125" s="83">
        <v>41</v>
      </c>
      <c r="AR1125" s="83">
        <v>55</v>
      </c>
      <c r="AS1125" s="83">
        <v>210</v>
      </c>
      <c r="AT1125" s="83">
        <v>205</v>
      </c>
      <c r="AU1125" s="86">
        <v>108</v>
      </c>
      <c r="AV1125" s="55">
        <v>40</v>
      </c>
      <c r="AW1125" s="55">
        <v>40</v>
      </c>
      <c r="AX1125" s="55">
        <v>40</v>
      </c>
      <c r="AY1125" s="3" t="s">
        <v>85</v>
      </c>
      <c r="AZ1125" s="104" t="str">
        <f>_xlfn.IFNA(VLOOKUP(AY1125,ACCESSORIES!F:K,6,FALSE),"N/A")</f>
        <v>N/A</v>
      </c>
      <c r="BA1125" s="3" t="s">
        <v>85</v>
      </c>
      <c r="BB1125" s="104" t="str">
        <f>_xlfn.IFNA(VLOOKUP(BA1125,ACCESSORIES!F:K,6,FALSE),"N/A")</f>
        <v>N/A</v>
      </c>
      <c r="BC1125" s="79">
        <v>32.01</v>
      </c>
      <c r="BD1125" s="57">
        <v>19.7</v>
      </c>
      <c r="BE1125" s="57">
        <v>19.7</v>
      </c>
      <c r="BF1125" s="57">
        <v>11.5</v>
      </c>
      <c r="BG1125" s="82">
        <v>36</v>
      </c>
      <c r="BH1125" s="122" t="s">
        <v>3551</v>
      </c>
      <c r="BI1125" s="51" t="s">
        <v>4217</v>
      </c>
      <c r="BJ1125" s="83" t="s">
        <v>5302</v>
      </c>
      <c r="BK1125" s="83" t="s">
        <v>4233</v>
      </c>
      <c r="BL1125" s="83" t="s">
        <v>5150</v>
      </c>
      <c r="BM1125" s="83" t="s">
        <v>2887</v>
      </c>
      <c r="BN1125" s="83" t="s">
        <v>4510</v>
      </c>
      <c r="BO1125" s="83" t="s">
        <v>5816</v>
      </c>
      <c r="BP1125" s="83" t="s">
        <v>5802</v>
      </c>
      <c r="BQ1125" s="83" t="s">
        <v>4480</v>
      </c>
      <c r="BR1125" s="83" t="s">
        <v>4235</v>
      </c>
      <c r="BS1125" s="83"/>
      <c r="BT1125" s="351" t="s">
        <v>4632</v>
      </c>
      <c r="BU1125" s="363" t="s">
        <v>4633</v>
      </c>
      <c r="BV1125" s="351" t="s">
        <v>4634</v>
      </c>
      <c r="BW1125" s="363" t="s">
        <v>4635</v>
      </c>
      <c r="BX1125" s="96" t="str">
        <f t="shared" si="185"/>
        <v>MR703 Bead Grip, 17x9, -12mm Offset, 5x5.5, 108mm Centerbore, Method Bronze</v>
      </c>
      <c r="BY1125" s="83" t="s">
        <v>4044</v>
      </c>
      <c r="BZ1125" s="83" t="s">
        <v>4045</v>
      </c>
      <c r="CA1125" s="83" t="str">
        <f t="shared" si="183"/>
        <v>TRAIL (7XX)</v>
      </c>
    </row>
    <row r="1126" spans="1:79" s="39" customFormat="1" ht="15" customHeight="1">
      <c r="A1126" s="23">
        <f t="shared" si="184"/>
        <v>1124</v>
      </c>
      <c r="B1126" s="3" t="s">
        <v>84</v>
      </c>
      <c r="C1126" s="105" t="s">
        <v>1285</v>
      </c>
      <c r="D1126" s="83" t="s">
        <v>6175</v>
      </c>
      <c r="E1126" s="94" t="str">
        <f>CONCATENATE(LEFT(D1126,5),VLOOKUP(CONCATENATE(N1126,"x",O1126),'PART NUMBER GUIDE'!$B$9:$C$45,2,FALSE),VLOOKUP(CONCATENATE(P1126, V1126), 'PART NUMBER GUIDE'!$Q$6:$R$84, 2, FALSE),VLOOKUP(Y1126,'PART NUMBER GUIDE'!$J$8:$K$37,2, FALSE),IF(U1126="N/A",IF(ABS(S1126)&lt;10,"0"&amp;ABS(S1126),ABS(S1126)),CONCATENATE(LEFT(U1126,1),RIGHT(U1126,1))), F1126, G1126)</f>
        <v>MR70379060812N</v>
      </c>
      <c r="F1126" s="93" t="s">
        <v>2239</v>
      </c>
      <c r="G1126" s="93"/>
      <c r="H1126" s="91" t="s">
        <v>6196</v>
      </c>
      <c r="I1126" s="350">
        <v>44564</v>
      </c>
      <c r="J1126" s="87" t="s">
        <v>1265</v>
      </c>
      <c r="K1126" s="400">
        <v>378</v>
      </c>
      <c r="L1126" s="95">
        <f t="shared" si="179"/>
        <v>378</v>
      </c>
      <c r="M1126" s="402"/>
      <c r="N1126" s="83">
        <v>17</v>
      </c>
      <c r="O1126" s="8">
        <v>9</v>
      </c>
      <c r="P1126" s="105" t="str">
        <f t="shared" si="181"/>
        <v>6x5.5</v>
      </c>
      <c r="Q1126" s="83">
        <v>6</v>
      </c>
      <c r="R1126" s="83">
        <v>5.5</v>
      </c>
      <c r="S1126" s="83">
        <v>-12</v>
      </c>
      <c r="T1126" s="77">
        <v>4.8</v>
      </c>
      <c r="U1126" s="110" t="s">
        <v>85</v>
      </c>
      <c r="V1126" s="86">
        <v>106.25</v>
      </c>
      <c r="W1126" s="85">
        <v>26.78</v>
      </c>
      <c r="X1126" s="52">
        <v>2650</v>
      </c>
      <c r="Y1126" s="91" t="s">
        <v>2661</v>
      </c>
      <c r="Z1126" s="80" t="s">
        <v>3007</v>
      </c>
      <c r="AA1126" s="369" t="str">
        <f t="shared" si="182"/>
        <v>17x9, 6x5.5, -12 OS</v>
      </c>
      <c r="AB1126" s="83" t="s">
        <v>4281</v>
      </c>
      <c r="AC1126" s="92">
        <f>_xlfn.IFNA(VLOOKUP(AB1126,ACCESSORIES!F:K,6,FALSE),"N/A")</f>
        <v>22</v>
      </c>
      <c r="AD1126" s="89" t="s">
        <v>85</v>
      </c>
      <c r="AE1126" s="89" t="s">
        <v>85</v>
      </c>
      <c r="AF1126" s="89" t="s">
        <v>85</v>
      </c>
      <c r="AG1126" s="89" t="s">
        <v>85</v>
      </c>
      <c r="AH1126" s="9" t="str">
        <f>_xlfn.IFNA(VLOOKUP(AG1126,ACCESSORIES!F:K,6,FALSE),"N/A")</f>
        <v>N/A</v>
      </c>
      <c r="AI1126" s="105" t="s">
        <v>265</v>
      </c>
      <c r="AJ1126" s="84" t="s">
        <v>1712</v>
      </c>
      <c r="AK1126" s="41">
        <f>VLOOKUP(AJ1126,ACCESSORIES!F:K,6,FALSE)</f>
        <v>2.75</v>
      </c>
      <c r="AL1126" s="83">
        <v>78.3</v>
      </c>
      <c r="AM1126" s="83">
        <v>16</v>
      </c>
      <c r="AN1126" s="83">
        <v>175</v>
      </c>
      <c r="AO1126" s="83">
        <v>3</v>
      </c>
      <c r="AP1126" s="83">
        <v>17</v>
      </c>
      <c r="AQ1126" s="83">
        <v>41</v>
      </c>
      <c r="AR1126" s="83">
        <v>55</v>
      </c>
      <c r="AS1126" s="83">
        <v>210</v>
      </c>
      <c r="AT1126" s="83">
        <v>205</v>
      </c>
      <c r="AU1126" s="86">
        <v>106.25</v>
      </c>
      <c r="AV1126" s="55">
        <v>40</v>
      </c>
      <c r="AW1126" s="55">
        <v>40</v>
      </c>
      <c r="AX1126" s="55">
        <v>40</v>
      </c>
      <c r="AY1126" s="3" t="s">
        <v>85</v>
      </c>
      <c r="AZ1126" s="104" t="str">
        <f>_xlfn.IFNA(VLOOKUP(AY1126,ACCESSORIES!F:K,6,FALSE),"N/A")</f>
        <v>N/A</v>
      </c>
      <c r="BA1126" s="3" t="s">
        <v>85</v>
      </c>
      <c r="BB1126" s="104" t="str">
        <f>_xlfn.IFNA(VLOOKUP(BA1126,ACCESSORIES!F:K,6,FALSE),"N/A")</f>
        <v>N/A</v>
      </c>
      <c r="BC1126" s="79">
        <v>32.54</v>
      </c>
      <c r="BD1126" s="57">
        <v>19.7</v>
      </c>
      <c r="BE1126" s="57">
        <v>19.7</v>
      </c>
      <c r="BF1126" s="57">
        <v>11.5</v>
      </c>
      <c r="BG1126" s="82">
        <v>36</v>
      </c>
      <c r="BH1126" s="122" t="s">
        <v>3551</v>
      </c>
      <c r="BI1126" s="51" t="s">
        <v>4217</v>
      </c>
      <c r="BJ1126" s="83" t="s">
        <v>5302</v>
      </c>
      <c r="BK1126" s="83" t="s">
        <v>4233</v>
      </c>
      <c r="BL1126" s="83" t="s">
        <v>5150</v>
      </c>
      <c r="BM1126" s="83" t="s">
        <v>2887</v>
      </c>
      <c r="BN1126" s="83" t="s">
        <v>4510</v>
      </c>
      <c r="BO1126" s="83" t="s">
        <v>5816</v>
      </c>
      <c r="BP1126" s="83" t="s">
        <v>5802</v>
      </c>
      <c r="BQ1126" s="83" t="s">
        <v>4480</v>
      </c>
      <c r="BR1126" s="83" t="s">
        <v>4235</v>
      </c>
      <c r="BS1126" s="83"/>
      <c r="BT1126" s="351" t="s">
        <v>5277</v>
      </c>
      <c r="BU1126" s="363" t="s">
        <v>5276</v>
      </c>
      <c r="BV1126" s="351" t="s">
        <v>5279</v>
      </c>
      <c r="BW1126" s="363" t="s">
        <v>5278</v>
      </c>
      <c r="BX1126" s="96" t="str">
        <f t="shared" si="185"/>
        <v>MR703 Bead Grip, 17x9, -12mm Offset, 6x5.5, 106.25mm Centerbore, Gloss Titanium</v>
      </c>
      <c r="BY1126" s="83" t="s">
        <v>4044</v>
      </c>
      <c r="BZ1126" s="83" t="s">
        <v>4045</v>
      </c>
      <c r="CA1126" s="83" t="str">
        <f t="shared" si="183"/>
        <v>TRAIL (7XX)</v>
      </c>
    </row>
    <row r="1127" spans="1:79" s="39" customFormat="1" ht="15" customHeight="1">
      <c r="A1127" s="23">
        <f t="shared" si="184"/>
        <v>1125</v>
      </c>
      <c r="B1127" s="3" t="s">
        <v>84</v>
      </c>
      <c r="C1127" s="105" t="s">
        <v>1285</v>
      </c>
      <c r="D1127" s="83" t="s">
        <v>6175</v>
      </c>
      <c r="E1127" s="94" t="str">
        <f>CONCATENATE(LEFT(D1127,5),VLOOKUP(CONCATENATE(N1127,"x",O1127),'PART NUMBER GUIDE'!$B$9:$C$45,2,FALSE),VLOOKUP(CONCATENATE(P1127, V1127), 'PART NUMBER GUIDE'!$Q$6:$R$84, 2, FALSE),VLOOKUP(Y1127,'PART NUMBER GUIDE'!$J$8:$K$37,2, FALSE),IF(U1127="N/A",IF(ABS(S1127)&lt;10,"0"&amp;ABS(S1127),ABS(S1127)),CONCATENATE(LEFT(U1127,1),RIGHT(U1127,1))), F1127, G1127)</f>
        <v>MR70379060512N</v>
      </c>
      <c r="F1127" s="93" t="s">
        <v>2239</v>
      </c>
      <c r="G1127" s="93"/>
      <c r="H1127" s="91" t="s">
        <v>6197</v>
      </c>
      <c r="I1127" s="350">
        <v>44564</v>
      </c>
      <c r="J1127" s="87" t="s">
        <v>1265</v>
      </c>
      <c r="K1127" s="400">
        <v>378</v>
      </c>
      <c r="L1127" s="95">
        <f t="shared" si="179"/>
        <v>378</v>
      </c>
      <c r="M1127" s="402"/>
      <c r="N1127" s="83">
        <v>17</v>
      </c>
      <c r="O1127" s="8">
        <v>9</v>
      </c>
      <c r="P1127" s="105" t="str">
        <f t="shared" si="181"/>
        <v>6x5.5</v>
      </c>
      <c r="Q1127" s="83">
        <v>6</v>
      </c>
      <c r="R1127" s="83">
        <v>5.5</v>
      </c>
      <c r="S1127" s="83">
        <v>-12</v>
      </c>
      <c r="T1127" s="77">
        <v>4.8</v>
      </c>
      <c r="U1127" s="110" t="s">
        <v>85</v>
      </c>
      <c r="V1127" s="86">
        <v>106.25</v>
      </c>
      <c r="W1127" s="85">
        <v>26.631841271933212</v>
      </c>
      <c r="X1127" s="52">
        <v>2650</v>
      </c>
      <c r="Y1127" s="91" t="s">
        <v>2309</v>
      </c>
      <c r="Z1127" s="81" t="s">
        <v>3002</v>
      </c>
      <c r="AA1127" s="369" t="str">
        <f t="shared" si="182"/>
        <v>17x9, 6x5.5, -12 OS</v>
      </c>
      <c r="AB1127" s="83" t="s">
        <v>4281</v>
      </c>
      <c r="AC1127" s="92">
        <f>_xlfn.IFNA(VLOOKUP(AB1127,ACCESSORIES!F:K,6,FALSE),"N/A")</f>
        <v>22</v>
      </c>
      <c r="AD1127" s="89" t="s">
        <v>85</v>
      </c>
      <c r="AE1127" s="89" t="s">
        <v>85</v>
      </c>
      <c r="AF1127" s="89" t="s">
        <v>85</v>
      </c>
      <c r="AG1127" s="89" t="s">
        <v>85</v>
      </c>
      <c r="AH1127" s="9" t="str">
        <f>_xlfn.IFNA(VLOOKUP(AG1127,ACCESSORIES!F:K,6,FALSE),"N/A")</f>
        <v>N/A</v>
      </c>
      <c r="AI1127" s="105" t="s">
        <v>265</v>
      </c>
      <c r="AJ1127" s="84" t="s">
        <v>1712</v>
      </c>
      <c r="AK1127" s="41">
        <f>VLOOKUP(AJ1127,ACCESSORIES!F:K,6,FALSE)</f>
        <v>2.75</v>
      </c>
      <c r="AL1127" s="83">
        <v>78.3</v>
      </c>
      <c r="AM1127" s="83">
        <v>16</v>
      </c>
      <c r="AN1127" s="83">
        <v>175</v>
      </c>
      <c r="AO1127" s="83">
        <v>3</v>
      </c>
      <c r="AP1127" s="83">
        <v>17</v>
      </c>
      <c r="AQ1127" s="83">
        <v>41</v>
      </c>
      <c r="AR1127" s="83">
        <v>55</v>
      </c>
      <c r="AS1127" s="83">
        <v>210</v>
      </c>
      <c r="AT1127" s="83">
        <v>205</v>
      </c>
      <c r="AU1127" s="86">
        <v>106.25</v>
      </c>
      <c r="AV1127" s="55">
        <v>40</v>
      </c>
      <c r="AW1127" s="55">
        <v>40</v>
      </c>
      <c r="AX1127" s="55">
        <v>40</v>
      </c>
      <c r="AY1127" s="3" t="s">
        <v>85</v>
      </c>
      <c r="AZ1127" s="104" t="str">
        <f>_xlfn.IFNA(VLOOKUP(AY1127,ACCESSORIES!F:K,6,FALSE),"N/A")</f>
        <v>N/A</v>
      </c>
      <c r="BA1127" s="3" t="s">
        <v>85</v>
      </c>
      <c r="BB1127" s="104" t="str">
        <f>_xlfn.IFNA(VLOOKUP(BA1127,ACCESSORIES!F:K,6,FALSE),"N/A")</f>
        <v>N/A</v>
      </c>
      <c r="BC1127" s="79">
        <v>30.631841271933212</v>
      </c>
      <c r="BD1127" s="57">
        <v>19.7</v>
      </c>
      <c r="BE1127" s="57">
        <v>19.7</v>
      </c>
      <c r="BF1127" s="57">
        <v>11.5</v>
      </c>
      <c r="BG1127" s="82">
        <v>36</v>
      </c>
      <c r="BH1127" s="122" t="s">
        <v>3551</v>
      </c>
      <c r="BI1127" s="51" t="s">
        <v>4217</v>
      </c>
      <c r="BJ1127" s="83" t="s">
        <v>5302</v>
      </c>
      <c r="BK1127" s="83" t="s">
        <v>4233</v>
      </c>
      <c r="BL1127" s="83" t="s">
        <v>5150</v>
      </c>
      <c r="BM1127" s="83" t="s">
        <v>2887</v>
      </c>
      <c r="BN1127" s="83" t="s">
        <v>4510</v>
      </c>
      <c r="BO1127" s="83" t="s">
        <v>5816</v>
      </c>
      <c r="BP1127" s="83" t="s">
        <v>5802</v>
      </c>
      <c r="BQ1127" s="83" t="s">
        <v>4480</v>
      </c>
      <c r="BR1127" s="83" t="s">
        <v>4235</v>
      </c>
      <c r="BS1127" s="83"/>
      <c r="BT1127" s="351" t="s">
        <v>4621</v>
      </c>
      <c r="BU1127" s="363" t="s">
        <v>4620</v>
      </c>
      <c r="BV1127" s="351" t="s">
        <v>4623</v>
      </c>
      <c r="BW1127" s="363" t="s">
        <v>4622</v>
      </c>
      <c r="BX1127" s="96" t="str">
        <f t="shared" si="185"/>
        <v>MR703 Bead Grip, 17x9, -12mm Offset, 6x5.5, 106.25mm Centerbore, Matte Black</v>
      </c>
      <c r="BY1127" s="83" t="s">
        <v>4044</v>
      </c>
      <c r="BZ1127" s="83" t="s">
        <v>4045</v>
      </c>
      <c r="CA1127" s="83" t="str">
        <f t="shared" si="183"/>
        <v>TRAIL (7XX)</v>
      </c>
    </row>
    <row r="1128" spans="1:79" s="39" customFormat="1" ht="15" customHeight="1">
      <c r="A1128" s="23">
        <f t="shared" si="184"/>
        <v>1126</v>
      </c>
      <c r="B1128" s="3" t="s">
        <v>84</v>
      </c>
      <c r="C1128" s="105" t="s">
        <v>1285</v>
      </c>
      <c r="D1128" s="83" t="s">
        <v>6175</v>
      </c>
      <c r="E1128" s="94" t="str">
        <f>CONCATENATE(LEFT(D1128,5),VLOOKUP(CONCATENATE(N1128,"x",O1128),'PART NUMBER GUIDE'!$B$9:$C$45,2,FALSE),VLOOKUP(CONCATENATE(P1128, V1128), 'PART NUMBER GUIDE'!$Q$6:$R$84, 2, FALSE),VLOOKUP(Y1128,'PART NUMBER GUIDE'!$J$8:$K$37,2, FALSE),IF(U1128="N/A",IF(ABS(S1128)&lt;10,"0"&amp;ABS(S1128),ABS(S1128)),CONCATENATE(LEFT(U1128,1),RIGHT(U1128,1))), F1128, G1128)</f>
        <v>MR70379060912N</v>
      </c>
      <c r="F1128" s="93" t="s">
        <v>2239</v>
      </c>
      <c r="G1128" s="93"/>
      <c r="H1128" s="91" t="s">
        <v>6198</v>
      </c>
      <c r="I1128" s="350">
        <v>44564</v>
      </c>
      <c r="J1128" s="87" t="s">
        <v>1265</v>
      </c>
      <c r="K1128" s="400">
        <v>378</v>
      </c>
      <c r="L1128" s="95">
        <f t="shared" si="179"/>
        <v>378</v>
      </c>
      <c r="M1128" s="402"/>
      <c r="N1128" s="83">
        <v>17</v>
      </c>
      <c r="O1128" s="8">
        <v>9</v>
      </c>
      <c r="P1128" s="105" t="str">
        <f t="shared" si="181"/>
        <v>6x5.5</v>
      </c>
      <c r="Q1128" s="83">
        <v>6</v>
      </c>
      <c r="R1128" s="83">
        <v>5.5</v>
      </c>
      <c r="S1128" s="83">
        <v>-12</v>
      </c>
      <c r="T1128" s="77">
        <v>4.8</v>
      </c>
      <c r="U1128" s="110" t="s">
        <v>85</v>
      </c>
      <c r="V1128" s="86">
        <v>106.25</v>
      </c>
      <c r="W1128" s="85">
        <v>26.631841271933212</v>
      </c>
      <c r="X1128" s="52">
        <v>2650</v>
      </c>
      <c r="Y1128" s="91" t="s">
        <v>2312</v>
      </c>
      <c r="Z1128" s="80" t="s">
        <v>3003</v>
      </c>
      <c r="AA1128" s="369" t="str">
        <f t="shared" si="182"/>
        <v>17x9, 6x5.5, -12 OS</v>
      </c>
      <c r="AB1128" s="83" t="s">
        <v>4281</v>
      </c>
      <c r="AC1128" s="92">
        <f>_xlfn.IFNA(VLOOKUP(AB1128,ACCESSORIES!F:K,6,FALSE),"N/A")</f>
        <v>22</v>
      </c>
      <c r="AD1128" s="89" t="s">
        <v>85</v>
      </c>
      <c r="AE1128" s="89" t="s">
        <v>85</v>
      </c>
      <c r="AF1128" s="89" t="s">
        <v>85</v>
      </c>
      <c r="AG1128" s="89" t="s">
        <v>85</v>
      </c>
      <c r="AH1128" s="9" t="str">
        <f>_xlfn.IFNA(VLOOKUP(AG1128,ACCESSORIES!F:K,6,FALSE),"N/A")</f>
        <v>N/A</v>
      </c>
      <c r="AI1128" s="105" t="s">
        <v>265</v>
      </c>
      <c r="AJ1128" s="84" t="s">
        <v>1712</v>
      </c>
      <c r="AK1128" s="41">
        <f>VLOOKUP(AJ1128,ACCESSORIES!F:K,6,FALSE)</f>
        <v>2.75</v>
      </c>
      <c r="AL1128" s="83">
        <v>78.3</v>
      </c>
      <c r="AM1128" s="83">
        <v>16</v>
      </c>
      <c r="AN1128" s="83">
        <v>175</v>
      </c>
      <c r="AO1128" s="83">
        <v>3</v>
      </c>
      <c r="AP1128" s="83">
        <v>17</v>
      </c>
      <c r="AQ1128" s="83">
        <v>41</v>
      </c>
      <c r="AR1128" s="83">
        <v>55</v>
      </c>
      <c r="AS1128" s="83">
        <v>210</v>
      </c>
      <c r="AT1128" s="83">
        <v>205</v>
      </c>
      <c r="AU1128" s="86">
        <v>106.25</v>
      </c>
      <c r="AV1128" s="55">
        <v>40</v>
      </c>
      <c r="AW1128" s="55">
        <v>40</v>
      </c>
      <c r="AX1128" s="55">
        <v>40</v>
      </c>
      <c r="AY1128" s="3" t="s">
        <v>85</v>
      </c>
      <c r="AZ1128" s="104" t="str">
        <f>_xlfn.IFNA(VLOOKUP(AY1128,ACCESSORIES!F:K,6,FALSE),"N/A")</f>
        <v>N/A</v>
      </c>
      <c r="BA1128" s="3" t="s">
        <v>85</v>
      </c>
      <c r="BB1128" s="104" t="str">
        <f>_xlfn.IFNA(VLOOKUP(BA1128,ACCESSORIES!F:K,6,FALSE),"N/A")</f>
        <v>N/A</v>
      </c>
      <c r="BC1128" s="79">
        <v>30.631841271933212</v>
      </c>
      <c r="BD1128" s="57">
        <v>19.7</v>
      </c>
      <c r="BE1128" s="57">
        <v>19.7</v>
      </c>
      <c r="BF1128" s="57">
        <v>11.5</v>
      </c>
      <c r="BG1128" s="82">
        <v>36</v>
      </c>
      <c r="BH1128" s="122" t="s">
        <v>3551</v>
      </c>
      <c r="BI1128" s="51" t="s">
        <v>4217</v>
      </c>
      <c r="BJ1128" s="83" t="s">
        <v>5302</v>
      </c>
      <c r="BK1128" s="83" t="s">
        <v>4233</v>
      </c>
      <c r="BL1128" s="83" t="s">
        <v>5150</v>
      </c>
      <c r="BM1128" s="83" t="s">
        <v>2887</v>
      </c>
      <c r="BN1128" s="83" t="s">
        <v>4510</v>
      </c>
      <c r="BO1128" s="83" t="s">
        <v>5816</v>
      </c>
      <c r="BP1128" s="83" t="s">
        <v>5802</v>
      </c>
      <c r="BQ1128" s="83" t="s">
        <v>4480</v>
      </c>
      <c r="BR1128" s="83" t="s">
        <v>4235</v>
      </c>
      <c r="BS1128" s="83"/>
      <c r="BT1128" s="351" t="s">
        <v>4617</v>
      </c>
      <c r="BU1128" s="363" t="s">
        <v>4616</v>
      </c>
      <c r="BV1128" s="351" t="s">
        <v>4619</v>
      </c>
      <c r="BW1128" s="363" t="s">
        <v>4618</v>
      </c>
      <c r="BX1128" s="96" t="str">
        <f t="shared" si="185"/>
        <v>MR703 Bead Grip, 17x9, -12mm Offset, 6x5.5, 106.25mm Centerbore, Method Bronze</v>
      </c>
      <c r="BY1128" s="83" t="s">
        <v>4044</v>
      </c>
      <c r="BZ1128" s="83" t="s">
        <v>4045</v>
      </c>
      <c r="CA1128" s="83" t="str">
        <f t="shared" si="183"/>
        <v>TRAIL (7XX)</v>
      </c>
    </row>
    <row r="1129" spans="1:79" s="39" customFormat="1" ht="15" customHeight="1">
      <c r="A1129" s="23">
        <f t="shared" si="184"/>
        <v>1127</v>
      </c>
      <c r="B1129" s="3" t="s">
        <v>84</v>
      </c>
      <c r="C1129" s="105" t="s">
        <v>1285</v>
      </c>
      <c r="D1129" s="83" t="s">
        <v>6175</v>
      </c>
      <c r="E1129" s="94" t="str">
        <f>CONCATENATE(LEFT(D1129,5),VLOOKUP(CONCATENATE(N1129,"x",O1129),'PART NUMBER GUIDE'!$B$9:$C$45,2,FALSE),VLOOKUP(CONCATENATE(P1129, V1129), 'PART NUMBER GUIDE'!$Q$6:$R$84, 2, FALSE),VLOOKUP(Y1129,'PART NUMBER GUIDE'!$J$8:$K$37,2, FALSE),IF(U1129="N/A",IF(ABS(S1129)&lt;10,"0"&amp;ABS(S1129),ABS(S1129)),CONCATENATE(LEFT(U1129,1),RIGHT(U1129,1))), F1129, G1129)</f>
        <v>MR70379080812N</v>
      </c>
      <c r="F1129" s="93" t="s">
        <v>2239</v>
      </c>
      <c r="G1129" s="93"/>
      <c r="H1129" s="91" t="s">
        <v>6199</v>
      </c>
      <c r="I1129" s="350">
        <v>44564</v>
      </c>
      <c r="J1129" s="87" t="s">
        <v>1265</v>
      </c>
      <c r="K1129" s="400">
        <v>399.5</v>
      </c>
      <c r="L1129" s="95">
        <f t="shared" si="179"/>
        <v>399.5</v>
      </c>
      <c r="M1129" s="402"/>
      <c r="N1129" s="83">
        <v>17</v>
      </c>
      <c r="O1129" s="8">
        <v>9</v>
      </c>
      <c r="P1129" s="105" t="str">
        <f t="shared" si="181"/>
        <v>8x6.5</v>
      </c>
      <c r="Q1129" s="83">
        <v>8</v>
      </c>
      <c r="R1129" s="83">
        <v>6.5</v>
      </c>
      <c r="S1129" s="83">
        <v>-12</v>
      </c>
      <c r="T1129" s="77">
        <v>4.8</v>
      </c>
      <c r="U1129" s="110" t="s">
        <v>85</v>
      </c>
      <c r="V1129" s="86">
        <v>130.81</v>
      </c>
      <c r="W1129" s="85">
        <v>27.75</v>
      </c>
      <c r="X1129" s="52">
        <v>3640</v>
      </c>
      <c r="Y1129" s="91" t="s">
        <v>2661</v>
      </c>
      <c r="Z1129" s="80" t="s">
        <v>3007</v>
      </c>
      <c r="AA1129" s="369" t="str">
        <f t="shared" si="182"/>
        <v>17x9, 8x6.5, -12 OS</v>
      </c>
      <c r="AB1129" s="83" t="s">
        <v>4284</v>
      </c>
      <c r="AC1129" s="92">
        <f>_xlfn.IFNA(VLOOKUP(AB1129,ACCESSORIES!F:K,6,FALSE),"N/A")</f>
        <v>33</v>
      </c>
      <c r="AD1129" s="89" t="s">
        <v>85</v>
      </c>
      <c r="AE1129" s="89" t="s">
        <v>85</v>
      </c>
      <c r="AF1129" s="3" t="s">
        <v>3020</v>
      </c>
      <c r="AG1129" s="89" t="s">
        <v>85</v>
      </c>
      <c r="AH1129" s="9" t="str">
        <f>_xlfn.IFNA(VLOOKUP(AG1129,ACCESSORIES!F:K,6,FALSE),"N/A")</f>
        <v>N/A</v>
      </c>
      <c r="AI1129" s="105" t="s">
        <v>265</v>
      </c>
      <c r="AJ1129" s="83" t="s">
        <v>85</v>
      </c>
      <c r="AK1129" s="83" t="s">
        <v>85</v>
      </c>
      <c r="AL1129" s="83" t="s">
        <v>85</v>
      </c>
      <c r="AM1129" s="83">
        <v>16</v>
      </c>
      <c r="AN1129" s="83">
        <v>200</v>
      </c>
      <c r="AO1129" s="83">
        <v>3</v>
      </c>
      <c r="AP1129" s="83">
        <v>3</v>
      </c>
      <c r="AQ1129" s="83">
        <v>28</v>
      </c>
      <c r="AR1129" s="83">
        <v>55</v>
      </c>
      <c r="AS1129" s="83">
        <v>210</v>
      </c>
      <c r="AT1129" s="83">
        <v>205</v>
      </c>
      <c r="AU1129" s="86">
        <v>125</v>
      </c>
      <c r="AV1129" s="55">
        <v>92</v>
      </c>
      <c r="AW1129" s="55">
        <v>92</v>
      </c>
      <c r="AX1129" s="55">
        <v>40</v>
      </c>
      <c r="AY1129" s="3" t="s">
        <v>85</v>
      </c>
      <c r="AZ1129" s="104" t="str">
        <f>_xlfn.IFNA(VLOOKUP(AY1129,ACCESSORIES!F:K,6,FALSE),"N/A")</f>
        <v>N/A</v>
      </c>
      <c r="BA1129" s="3" t="s">
        <v>85</v>
      </c>
      <c r="BB1129" s="104" t="str">
        <f>_xlfn.IFNA(VLOOKUP(BA1129,ACCESSORIES!F:K,6,FALSE),"N/A")</f>
        <v>N/A</v>
      </c>
      <c r="BC1129" s="79">
        <v>33.35</v>
      </c>
      <c r="BD1129" s="57">
        <v>19.7</v>
      </c>
      <c r="BE1129" s="57">
        <v>19.7</v>
      </c>
      <c r="BF1129" s="57">
        <v>11.5</v>
      </c>
      <c r="BG1129" s="82">
        <v>36</v>
      </c>
      <c r="BH1129" s="122" t="s">
        <v>3551</v>
      </c>
      <c r="BI1129" s="51" t="s">
        <v>4217</v>
      </c>
      <c r="BJ1129" s="83" t="s">
        <v>5302</v>
      </c>
      <c r="BK1129" s="83" t="s">
        <v>4233</v>
      </c>
      <c r="BL1129" s="83" t="s">
        <v>5150</v>
      </c>
      <c r="BM1129" s="83" t="s">
        <v>2887</v>
      </c>
      <c r="BN1129" s="83" t="s">
        <v>4510</v>
      </c>
      <c r="BO1129" s="83" t="s">
        <v>5816</v>
      </c>
      <c r="BP1129" s="83" t="s">
        <v>5802</v>
      </c>
      <c r="BQ1129" s="83" t="s">
        <v>4480</v>
      </c>
      <c r="BR1129" s="83" t="s">
        <v>4235</v>
      </c>
      <c r="BS1129" s="83"/>
      <c r="BT1129" s="351" t="s">
        <v>5281</v>
      </c>
      <c r="BU1129" s="363" t="s">
        <v>5280</v>
      </c>
      <c r="BV1129" s="351" t="s">
        <v>5283</v>
      </c>
      <c r="BW1129" s="363" t="s">
        <v>5282</v>
      </c>
      <c r="BX1129" s="96" t="str">
        <f t="shared" si="185"/>
        <v>MR703 Bead Grip, 17x9, -12mm Offset, 8x6.5, 130.81mm Centerbore, Gloss Titanium</v>
      </c>
      <c r="BY1129" s="83" t="s">
        <v>4044</v>
      </c>
      <c r="BZ1129" s="83" t="s">
        <v>4045</v>
      </c>
      <c r="CA1129" s="83" t="str">
        <f t="shared" si="183"/>
        <v>TRAIL (7XX)</v>
      </c>
    </row>
    <row r="1130" spans="1:79" s="39" customFormat="1" ht="15" customHeight="1">
      <c r="A1130" s="23">
        <f t="shared" si="184"/>
        <v>1128</v>
      </c>
      <c r="B1130" s="3" t="s">
        <v>84</v>
      </c>
      <c r="C1130" s="105" t="s">
        <v>1285</v>
      </c>
      <c r="D1130" s="83" t="s">
        <v>6175</v>
      </c>
      <c r="E1130" s="94" t="str">
        <f>CONCATENATE(LEFT(D1130,5),VLOOKUP(CONCATENATE(N1130,"x",O1130),'PART NUMBER GUIDE'!$B$9:$C$45,2,FALSE),VLOOKUP(CONCATENATE(P1130, V1130), 'PART NUMBER GUIDE'!$Q$6:$R$84, 2, FALSE),VLOOKUP(Y1130,'PART NUMBER GUIDE'!$J$8:$K$37,2, FALSE),IF(U1130="N/A",IF(ABS(S1130)&lt;10,"0"&amp;ABS(S1130),ABS(S1130)),CONCATENATE(LEFT(U1130,1),RIGHT(U1130,1))), F1130, G1130)</f>
        <v>MR70379080512N</v>
      </c>
      <c r="F1130" s="93" t="s">
        <v>2239</v>
      </c>
      <c r="G1130" s="93"/>
      <c r="H1130" s="91" t="s">
        <v>6200</v>
      </c>
      <c r="I1130" s="350">
        <v>44564</v>
      </c>
      <c r="J1130" s="87" t="s">
        <v>1265</v>
      </c>
      <c r="K1130" s="400">
        <v>399.5</v>
      </c>
      <c r="L1130" s="95">
        <f t="shared" si="179"/>
        <v>399.5</v>
      </c>
      <c r="M1130" s="402"/>
      <c r="N1130" s="83">
        <v>17</v>
      </c>
      <c r="O1130" s="8">
        <v>9</v>
      </c>
      <c r="P1130" s="105" t="str">
        <f t="shared" si="181"/>
        <v>8x6.5</v>
      </c>
      <c r="Q1130" s="83">
        <v>8</v>
      </c>
      <c r="R1130" s="83">
        <v>6.5</v>
      </c>
      <c r="S1130" s="83">
        <v>-12</v>
      </c>
      <c r="T1130" s="77">
        <v>4.8</v>
      </c>
      <c r="U1130" s="110" t="s">
        <v>85</v>
      </c>
      <c r="V1130" s="86">
        <v>130.81</v>
      </c>
      <c r="W1130" s="85">
        <v>27.62392145176516</v>
      </c>
      <c r="X1130" s="52">
        <v>3640</v>
      </c>
      <c r="Y1130" s="91" t="s">
        <v>2309</v>
      </c>
      <c r="Z1130" s="81" t="s">
        <v>3002</v>
      </c>
      <c r="AA1130" s="369" t="str">
        <f t="shared" si="182"/>
        <v>17x9, 8x6.5, -12 OS</v>
      </c>
      <c r="AB1130" s="83" t="s">
        <v>4284</v>
      </c>
      <c r="AC1130" s="92">
        <f>_xlfn.IFNA(VLOOKUP(AB1130,ACCESSORIES!F:K,6,FALSE),"N/A")</f>
        <v>33</v>
      </c>
      <c r="AD1130" s="89" t="s">
        <v>85</v>
      </c>
      <c r="AE1130" s="89" t="s">
        <v>85</v>
      </c>
      <c r="AF1130" s="3" t="s">
        <v>3020</v>
      </c>
      <c r="AG1130" s="89" t="s">
        <v>85</v>
      </c>
      <c r="AH1130" s="9" t="str">
        <f>_xlfn.IFNA(VLOOKUP(AG1130,ACCESSORIES!F:K,6,FALSE),"N/A")</f>
        <v>N/A</v>
      </c>
      <c r="AI1130" s="105" t="s">
        <v>265</v>
      </c>
      <c r="AJ1130" s="83" t="s">
        <v>85</v>
      </c>
      <c r="AK1130" s="83" t="s">
        <v>85</v>
      </c>
      <c r="AL1130" s="83" t="s">
        <v>85</v>
      </c>
      <c r="AM1130" s="83">
        <v>16</v>
      </c>
      <c r="AN1130" s="83">
        <v>200</v>
      </c>
      <c r="AO1130" s="83">
        <v>3</v>
      </c>
      <c r="AP1130" s="83">
        <v>3</v>
      </c>
      <c r="AQ1130" s="83">
        <v>28</v>
      </c>
      <c r="AR1130" s="83">
        <v>55</v>
      </c>
      <c r="AS1130" s="83">
        <v>210</v>
      </c>
      <c r="AT1130" s="83">
        <v>205</v>
      </c>
      <c r="AU1130" s="86">
        <v>125</v>
      </c>
      <c r="AV1130" s="55">
        <v>92</v>
      </c>
      <c r="AW1130" s="55">
        <v>92</v>
      </c>
      <c r="AX1130" s="55">
        <v>40</v>
      </c>
      <c r="AY1130" s="3" t="s">
        <v>85</v>
      </c>
      <c r="AZ1130" s="104" t="str">
        <f>_xlfn.IFNA(VLOOKUP(AY1130,ACCESSORIES!F:K,6,FALSE),"N/A")</f>
        <v>N/A</v>
      </c>
      <c r="BA1130" s="3" t="s">
        <v>85</v>
      </c>
      <c r="BB1130" s="104" t="str">
        <f>_xlfn.IFNA(VLOOKUP(BA1130,ACCESSORIES!F:K,6,FALSE),"N/A")</f>
        <v>N/A</v>
      </c>
      <c r="BC1130" s="79">
        <v>31.62392145176516</v>
      </c>
      <c r="BD1130" s="57">
        <v>19.7</v>
      </c>
      <c r="BE1130" s="57">
        <v>19.7</v>
      </c>
      <c r="BF1130" s="57">
        <v>11.5</v>
      </c>
      <c r="BG1130" s="82">
        <v>36</v>
      </c>
      <c r="BH1130" s="122" t="s">
        <v>3551</v>
      </c>
      <c r="BI1130" s="51" t="s">
        <v>4217</v>
      </c>
      <c r="BJ1130" s="83" t="s">
        <v>5302</v>
      </c>
      <c r="BK1130" s="83" t="s">
        <v>4233</v>
      </c>
      <c r="BL1130" s="83" t="s">
        <v>5150</v>
      </c>
      <c r="BM1130" s="83" t="s">
        <v>2887</v>
      </c>
      <c r="BN1130" s="83" t="s">
        <v>4510</v>
      </c>
      <c r="BO1130" s="83" t="s">
        <v>5816</v>
      </c>
      <c r="BP1130" s="83" t="s">
        <v>5802</v>
      </c>
      <c r="BQ1130" s="83" t="s">
        <v>4480</v>
      </c>
      <c r="BR1130" s="83" t="s">
        <v>4235</v>
      </c>
      <c r="BS1130" s="83"/>
      <c r="BT1130" s="351" t="s">
        <v>4625</v>
      </c>
      <c r="BU1130" s="363" t="s">
        <v>4624</v>
      </c>
      <c r="BV1130" s="351" t="s">
        <v>4627</v>
      </c>
      <c r="BW1130" s="363" t="s">
        <v>4626</v>
      </c>
      <c r="BX1130" s="96" t="str">
        <f t="shared" si="185"/>
        <v>MR703 Bead Grip, 17x9, -12mm Offset, 8x6.5, 130.81mm Centerbore, Matte Black</v>
      </c>
      <c r="BY1130" s="83" t="s">
        <v>4044</v>
      </c>
      <c r="BZ1130" s="83" t="s">
        <v>4045</v>
      </c>
      <c r="CA1130" s="83" t="str">
        <f t="shared" si="183"/>
        <v>TRAIL (7XX)</v>
      </c>
    </row>
    <row r="1131" spans="1:79" s="39" customFormat="1" ht="15" customHeight="1">
      <c r="A1131" s="23">
        <f t="shared" si="184"/>
        <v>1129</v>
      </c>
      <c r="B1131" s="3" t="s">
        <v>84</v>
      </c>
      <c r="C1131" s="105" t="s">
        <v>1285</v>
      </c>
      <c r="D1131" s="83" t="s">
        <v>6175</v>
      </c>
      <c r="E1131" s="94" t="str">
        <f>CONCATENATE(LEFT(D1131,5),VLOOKUP(CONCATENATE(N1131,"x",O1131),'PART NUMBER GUIDE'!$B$9:$C$45,2,FALSE),VLOOKUP(CONCATENATE(P1131, V1131), 'PART NUMBER GUIDE'!$Q$6:$R$84, 2, FALSE),VLOOKUP(Y1131,'PART NUMBER GUIDE'!$J$8:$K$37,2, FALSE),IF(U1131="N/A",IF(ABS(S1131)&lt;10,"0"&amp;ABS(S1131),ABS(S1131)),CONCATENATE(LEFT(U1131,1),RIGHT(U1131,1))), F1131, G1131)</f>
        <v>MR70379080912N</v>
      </c>
      <c r="F1131" s="93" t="s">
        <v>2239</v>
      </c>
      <c r="G1131" s="93"/>
      <c r="H1131" s="91" t="s">
        <v>6201</v>
      </c>
      <c r="I1131" s="350">
        <v>44564</v>
      </c>
      <c r="J1131" s="87" t="s">
        <v>1265</v>
      </c>
      <c r="K1131" s="400">
        <v>399.5</v>
      </c>
      <c r="L1131" s="95">
        <f t="shared" si="179"/>
        <v>399.5</v>
      </c>
      <c r="M1131" s="402"/>
      <c r="N1131" s="83">
        <v>17</v>
      </c>
      <c r="O1131" s="8">
        <v>9</v>
      </c>
      <c r="P1131" s="105" t="str">
        <f t="shared" si="181"/>
        <v>8x6.5</v>
      </c>
      <c r="Q1131" s="83">
        <v>8</v>
      </c>
      <c r="R1131" s="83">
        <v>6.5</v>
      </c>
      <c r="S1131" s="83">
        <v>-12</v>
      </c>
      <c r="T1131" s="77">
        <v>4.8</v>
      </c>
      <c r="U1131" s="110" t="s">
        <v>85</v>
      </c>
      <c r="V1131" s="86">
        <v>130.81</v>
      </c>
      <c r="W1131" s="85">
        <v>27.62392145176516</v>
      </c>
      <c r="X1131" s="52">
        <v>3640</v>
      </c>
      <c r="Y1131" s="91" t="s">
        <v>2312</v>
      </c>
      <c r="Z1131" s="80" t="s">
        <v>3003</v>
      </c>
      <c r="AA1131" s="369" t="str">
        <f t="shared" si="182"/>
        <v>17x9, 8x6.5, -12 OS</v>
      </c>
      <c r="AB1131" s="83" t="s">
        <v>4284</v>
      </c>
      <c r="AC1131" s="92">
        <f>_xlfn.IFNA(VLOOKUP(AB1131,ACCESSORIES!F:K,6,FALSE),"N/A")</f>
        <v>33</v>
      </c>
      <c r="AD1131" s="89" t="s">
        <v>85</v>
      </c>
      <c r="AE1131" s="89" t="s">
        <v>85</v>
      </c>
      <c r="AF1131" s="3" t="s">
        <v>3020</v>
      </c>
      <c r="AG1131" s="89" t="s">
        <v>85</v>
      </c>
      <c r="AH1131" s="9" t="str">
        <f>_xlfn.IFNA(VLOOKUP(AG1131,ACCESSORIES!F:K,6,FALSE),"N/A")</f>
        <v>N/A</v>
      </c>
      <c r="AI1131" s="105" t="s">
        <v>265</v>
      </c>
      <c r="AJ1131" s="83" t="s">
        <v>85</v>
      </c>
      <c r="AK1131" s="83" t="s">
        <v>85</v>
      </c>
      <c r="AL1131" s="83" t="s">
        <v>85</v>
      </c>
      <c r="AM1131" s="83">
        <v>16</v>
      </c>
      <c r="AN1131" s="83">
        <v>200</v>
      </c>
      <c r="AO1131" s="83">
        <v>3</v>
      </c>
      <c r="AP1131" s="83">
        <v>3</v>
      </c>
      <c r="AQ1131" s="83">
        <v>28</v>
      </c>
      <c r="AR1131" s="83">
        <v>55</v>
      </c>
      <c r="AS1131" s="83">
        <v>210</v>
      </c>
      <c r="AT1131" s="83">
        <v>205</v>
      </c>
      <c r="AU1131" s="86">
        <v>125</v>
      </c>
      <c r="AV1131" s="55">
        <v>92</v>
      </c>
      <c r="AW1131" s="55">
        <v>92</v>
      </c>
      <c r="AX1131" s="55">
        <v>40</v>
      </c>
      <c r="AY1131" s="3" t="s">
        <v>85</v>
      </c>
      <c r="AZ1131" s="104" t="str">
        <f>_xlfn.IFNA(VLOOKUP(AY1131,ACCESSORIES!F:K,6,FALSE),"N/A")</f>
        <v>N/A</v>
      </c>
      <c r="BA1131" s="3" t="s">
        <v>85</v>
      </c>
      <c r="BB1131" s="104" t="str">
        <f>_xlfn.IFNA(VLOOKUP(BA1131,ACCESSORIES!F:K,6,FALSE),"N/A")</f>
        <v>N/A</v>
      </c>
      <c r="BC1131" s="79">
        <v>31.62392145176516</v>
      </c>
      <c r="BD1131" s="57">
        <v>19.7</v>
      </c>
      <c r="BE1131" s="57">
        <v>19.7</v>
      </c>
      <c r="BF1131" s="57">
        <v>11.5</v>
      </c>
      <c r="BG1131" s="82">
        <v>36</v>
      </c>
      <c r="BH1131" s="122" t="s">
        <v>3551</v>
      </c>
      <c r="BI1131" s="51" t="s">
        <v>4217</v>
      </c>
      <c r="BJ1131" s="83" t="s">
        <v>5302</v>
      </c>
      <c r="BK1131" s="83" t="s">
        <v>4233</v>
      </c>
      <c r="BL1131" s="83" t="s">
        <v>5150</v>
      </c>
      <c r="BM1131" s="83" t="s">
        <v>2887</v>
      </c>
      <c r="BN1131" s="83" t="s">
        <v>4510</v>
      </c>
      <c r="BO1131" s="83" t="s">
        <v>5816</v>
      </c>
      <c r="BP1131" s="83" t="s">
        <v>5802</v>
      </c>
      <c r="BQ1131" s="83" t="s">
        <v>4480</v>
      </c>
      <c r="BR1131" s="83" t="s">
        <v>4235</v>
      </c>
      <c r="BS1131" s="83"/>
      <c r="BT1131" s="351" t="s">
        <v>4629</v>
      </c>
      <c r="BU1131" s="363" t="s">
        <v>4628</v>
      </c>
      <c r="BV1131" s="351" t="s">
        <v>4631</v>
      </c>
      <c r="BW1131" s="363" t="s">
        <v>4630</v>
      </c>
      <c r="BX1131" s="96" t="str">
        <f t="shared" si="185"/>
        <v>MR703 Bead Grip, 17x9, -12mm Offset, 8x6.5, 130.81mm Centerbore, Method Bronze</v>
      </c>
      <c r="BY1131" s="83" t="s">
        <v>4044</v>
      </c>
      <c r="BZ1131" s="83" t="s">
        <v>4045</v>
      </c>
      <c r="CA1131" s="83" t="str">
        <f t="shared" si="183"/>
        <v>TRAIL (7XX)</v>
      </c>
    </row>
    <row r="1132" spans="1:79" s="39" customFormat="1" ht="15" customHeight="1">
      <c r="A1132" s="23">
        <f t="shared" si="184"/>
        <v>1130</v>
      </c>
      <c r="B1132" s="3" t="s">
        <v>84</v>
      </c>
      <c r="C1132" s="105" t="s">
        <v>1285</v>
      </c>
      <c r="D1132" s="84" t="s">
        <v>6176</v>
      </c>
      <c r="E1132" s="94" t="str">
        <f>CONCATENATE(LEFT(D1132,5),VLOOKUP(CONCATENATE(N1132,"x",O1132),'PART NUMBER GUIDE'!$B$9:$C$45,2,FALSE),VLOOKUP(CONCATENATE(P1132, V1132), 'PART NUMBER GUIDE'!$Q$6:$R$84, 2, FALSE),VLOOKUP(Y1132,'PART NUMBER GUIDE'!$J$8:$K$37,2, FALSE),IF(U1132="N/A",IF(ABS(S1132)&lt;10,"0"&amp;ABS(S1132),ABS(S1132)),CONCATENATE(LEFT(U1132,1),RIGHT(U1132,1))), F1132, G1132)</f>
        <v>MR70457051515</v>
      </c>
      <c r="F1132" s="93"/>
      <c r="G1132" s="93"/>
      <c r="H1132" s="46" t="s">
        <v>3513</v>
      </c>
      <c r="I1132" s="377">
        <v>43714</v>
      </c>
      <c r="J1132" s="87" t="s">
        <v>1265</v>
      </c>
      <c r="K1132" s="400">
        <v>266</v>
      </c>
      <c r="L1132" s="95">
        <f t="shared" si="179"/>
        <v>266</v>
      </c>
      <c r="M1132" s="402"/>
      <c r="N1132" s="84">
        <v>15</v>
      </c>
      <c r="O1132" s="85">
        <v>7</v>
      </c>
      <c r="P1132" s="105" t="str">
        <f t="shared" si="181"/>
        <v>5x100</v>
      </c>
      <c r="Q1132" s="84">
        <v>5</v>
      </c>
      <c r="R1132" s="84">
        <v>100</v>
      </c>
      <c r="S1132" s="84">
        <v>15</v>
      </c>
      <c r="T1132" s="77">
        <v>4.5999999999999996</v>
      </c>
      <c r="U1132" s="110" t="s">
        <v>85</v>
      </c>
      <c r="V1132" s="86">
        <v>56.1</v>
      </c>
      <c r="W1132" s="42">
        <v>20.5</v>
      </c>
      <c r="X1132" s="52">
        <v>2100</v>
      </c>
      <c r="Y1132" s="46" t="s">
        <v>2309</v>
      </c>
      <c r="Z1132" s="81" t="s">
        <v>3002</v>
      </c>
      <c r="AA1132" s="369" t="str">
        <f t="shared" si="182"/>
        <v>15x7, 5x100, 15 OS</v>
      </c>
      <c r="AB1132" s="83" t="s">
        <v>4279</v>
      </c>
      <c r="AC1132" s="92">
        <f>_xlfn.IFNA(VLOOKUP(AB1132,ACCESSORIES!F:K,6,FALSE),"N/A")</f>
        <v>22</v>
      </c>
      <c r="AD1132" s="15" t="s">
        <v>85</v>
      </c>
      <c r="AE1132" s="15" t="s">
        <v>85</v>
      </c>
      <c r="AF1132" s="15" t="s">
        <v>85</v>
      </c>
      <c r="AG1132" s="15" t="s">
        <v>85</v>
      </c>
      <c r="AH1132" s="9" t="str">
        <f>_xlfn.IFNA(VLOOKUP(AG1132,ACCESSORIES!F:K,6,FALSE),"N/A")</f>
        <v>N/A</v>
      </c>
      <c r="AI1132" s="105" t="s">
        <v>265</v>
      </c>
      <c r="AJ1132" s="83" t="s">
        <v>85</v>
      </c>
      <c r="AK1132" s="3" t="s">
        <v>85</v>
      </c>
      <c r="AL1132" s="83" t="s">
        <v>85</v>
      </c>
      <c r="AM1132" s="83">
        <v>16.100000000000001</v>
      </c>
      <c r="AN1132" s="84">
        <v>130</v>
      </c>
      <c r="AO1132" s="37">
        <v>30</v>
      </c>
      <c r="AP1132" s="37">
        <v>34</v>
      </c>
      <c r="AQ1132" s="26">
        <v>35</v>
      </c>
      <c r="AR1132" s="37">
        <v>32</v>
      </c>
      <c r="AS1132" s="26">
        <v>178</v>
      </c>
      <c r="AT1132" s="84">
        <v>172</v>
      </c>
      <c r="AU1132" s="77">
        <v>56.1</v>
      </c>
      <c r="AV1132" s="55">
        <v>28</v>
      </c>
      <c r="AW1132" s="55">
        <v>28</v>
      </c>
      <c r="AX1132" s="55">
        <v>30</v>
      </c>
      <c r="AY1132" s="3" t="s">
        <v>85</v>
      </c>
      <c r="AZ1132" s="104" t="str">
        <f>_xlfn.IFNA(VLOOKUP(AY1132,ACCESSORIES!F:K,6,FALSE),"N/A")</f>
        <v>N/A</v>
      </c>
      <c r="BA1132" s="3" t="s">
        <v>85</v>
      </c>
      <c r="BB1132" s="104" t="str">
        <f>_xlfn.IFNA(VLOOKUP(BA1132,ACCESSORIES!F:K,6,FALSE),"N/A")</f>
        <v>N/A</v>
      </c>
      <c r="BC1132" s="79">
        <v>24</v>
      </c>
      <c r="BD1132" s="57">
        <v>17.7</v>
      </c>
      <c r="BE1132" s="57">
        <v>17.7</v>
      </c>
      <c r="BF1132" s="57">
        <v>9.6</v>
      </c>
      <c r="BG1132" s="3">
        <v>48</v>
      </c>
      <c r="BH1132" s="122" t="s">
        <v>3551</v>
      </c>
      <c r="BI1132" s="51" t="s">
        <v>4217</v>
      </c>
      <c r="BJ1132" s="83" t="s">
        <v>5302</v>
      </c>
      <c r="BK1132" s="83" t="s">
        <v>4233</v>
      </c>
      <c r="BL1132" s="83" t="s">
        <v>5818</v>
      </c>
      <c r="BM1132" s="83" t="s">
        <v>2887</v>
      </c>
      <c r="BN1132" s="83" t="s">
        <v>4510</v>
      </c>
      <c r="BO1132" s="83" t="s">
        <v>5816</v>
      </c>
      <c r="BP1132" s="83" t="s">
        <v>5802</v>
      </c>
      <c r="BQ1132" s="83" t="s">
        <v>4480</v>
      </c>
      <c r="BR1132" s="83" t="s">
        <v>4235</v>
      </c>
      <c r="BS1132" s="83"/>
      <c r="BT1132" s="409" t="s">
        <v>4396</v>
      </c>
      <c r="BU1132" s="410" t="s">
        <v>4397</v>
      </c>
      <c r="BV1132" s="412" t="s">
        <v>4398</v>
      </c>
      <c r="BW1132" s="410" t="s">
        <v>4399</v>
      </c>
      <c r="BX1132" s="96" t="str">
        <f t="shared" si="185"/>
        <v>MR704 Bead Grip, 15x7, +15mm Offset, 5x100, 56.1mm Centerbore, Matte Black</v>
      </c>
      <c r="BY1132" s="83" t="s">
        <v>4044</v>
      </c>
      <c r="BZ1132" s="83" t="s">
        <v>4045</v>
      </c>
      <c r="CA1132" s="83" t="str">
        <f t="shared" si="183"/>
        <v>TRAIL (7XX)</v>
      </c>
    </row>
    <row r="1133" spans="1:79" s="39" customFormat="1" ht="15" customHeight="1">
      <c r="A1133" s="23">
        <f t="shared" si="180"/>
        <v>1131</v>
      </c>
      <c r="B1133" s="14" t="s">
        <v>84</v>
      </c>
      <c r="C1133" s="112" t="s">
        <v>1285</v>
      </c>
      <c r="D1133" s="84" t="s">
        <v>6176</v>
      </c>
      <c r="E1133" s="94" t="str">
        <f>CONCATENATE(LEFT(D1133,5),VLOOKUP(CONCATENATE(N1133,"x",O1133),'PART NUMBER GUIDE'!$B$9:$C$45,2,FALSE),VLOOKUP(CONCATENATE(P1133, V1133), 'PART NUMBER GUIDE'!$Q$6:$R$84, 2, FALSE),VLOOKUP(Y1133,'PART NUMBER GUIDE'!$J$8:$K$37,2, FALSE),IF(U1133="N/A",IF(ABS(S1133)&lt;10,"0"&amp;ABS(S1133),ABS(S1133)),CONCATENATE(LEFT(U1133,1),RIGHT(U1133,1))), F1133, G1133)</f>
        <v>MR70457051815</v>
      </c>
      <c r="F1133" s="93"/>
      <c r="G1133" s="93"/>
      <c r="H1133" s="46" t="s">
        <v>3514</v>
      </c>
      <c r="I1133" s="377">
        <v>43714</v>
      </c>
      <c r="J1133" s="87" t="s">
        <v>1265</v>
      </c>
      <c r="K1133" s="400">
        <v>266</v>
      </c>
      <c r="L1133" s="95">
        <f t="shared" si="179"/>
        <v>266</v>
      </c>
      <c r="M1133" s="402"/>
      <c r="N1133" s="84">
        <v>15</v>
      </c>
      <c r="O1133" s="85">
        <v>7</v>
      </c>
      <c r="P1133" s="105" t="str">
        <f t="shared" si="181"/>
        <v>5x100</v>
      </c>
      <c r="Q1133" s="84">
        <v>5</v>
      </c>
      <c r="R1133" s="84">
        <v>100</v>
      </c>
      <c r="S1133" s="84">
        <v>15</v>
      </c>
      <c r="T1133" s="77">
        <v>4.5999999999999996</v>
      </c>
      <c r="U1133" s="110" t="s">
        <v>85</v>
      </c>
      <c r="V1133" s="86">
        <v>56.1</v>
      </c>
      <c r="W1133" s="42">
        <v>20.5</v>
      </c>
      <c r="X1133" s="52">
        <v>2100</v>
      </c>
      <c r="Y1133" s="46" t="s">
        <v>2237</v>
      </c>
      <c r="Z1133" s="81" t="s">
        <v>3007</v>
      </c>
      <c r="AA1133" s="369" t="str">
        <f t="shared" si="182"/>
        <v>15x7, 5x100, 15 OS</v>
      </c>
      <c r="AB1133" s="83" t="s">
        <v>4279</v>
      </c>
      <c r="AC1133" s="92">
        <f>_xlfn.IFNA(VLOOKUP(AB1133,ACCESSORIES!F:K,6,FALSE),"N/A")</f>
        <v>22</v>
      </c>
      <c r="AD1133" s="15" t="s">
        <v>85</v>
      </c>
      <c r="AE1133" s="15" t="s">
        <v>85</v>
      </c>
      <c r="AF1133" s="15" t="s">
        <v>85</v>
      </c>
      <c r="AG1133" s="15" t="s">
        <v>85</v>
      </c>
      <c r="AH1133" s="9" t="str">
        <f>_xlfn.IFNA(VLOOKUP(AG1133,ACCESSORIES!F:K,6,FALSE),"N/A")</f>
        <v>N/A</v>
      </c>
      <c r="AI1133" s="105" t="s">
        <v>265</v>
      </c>
      <c r="AJ1133" s="83" t="s">
        <v>85</v>
      </c>
      <c r="AK1133" s="3" t="s">
        <v>85</v>
      </c>
      <c r="AL1133" s="83" t="s">
        <v>85</v>
      </c>
      <c r="AM1133" s="83">
        <v>16.100000000000001</v>
      </c>
      <c r="AN1133" s="84">
        <v>130</v>
      </c>
      <c r="AO1133" s="37">
        <v>30</v>
      </c>
      <c r="AP1133" s="37">
        <v>34</v>
      </c>
      <c r="AQ1133" s="26">
        <v>35</v>
      </c>
      <c r="AR1133" s="37">
        <v>32</v>
      </c>
      <c r="AS1133" s="26">
        <v>178</v>
      </c>
      <c r="AT1133" s="84">
        <v>172</v>
      </c>
      <c r="AU1133" s="77">
        <v>56.1</v>
      </c>
      <c r="AV1133" s="55">
        <v>28</v>
      </c>
      <c r="AW1133" s="55">
        <v>28</v>
      </c>
      <c r="AX1133" s="55">
        <v>30</v>
      </c>
      <c r="AY1133" s="14" t="s">
        <v>85</v>
      </c>
      <c r="AZ1133" s="104" t="str">
        <f>_xlfn.IFNA(VLOOKUP(AY1133,ACCESSORIES!F:K,6,FALSE),"N/A")</f>
        <v>N/A</v>
      </c>
      <c r="BA1133" s="14" t="s">
        <v>85</v>
      </c>
      <c r="BB1133" s="104" t="str">
        <f>_xlfn.IFNA(VLOOKUP(BA1133,ACCESSORIES!F:K,6,FALSE),"N/A")</f>
        <v>N/A</v>
      </c>
      <c r="BC1133" s="79">
        <v>24</v>
      </c>
      <c r="BD1133" s="57">
        <v>17.7</v>
      </c>
      <c r="BE1133" s="57">
        <v>17.7</v>
      </c>
      <c r="BF1133" s="57">
        <v>9.6</v>
      </c>
      <c r="BG1133" s="3">
        <v>48</v>
      </c>
      <c r="BH1133" s="122" t="s">
        <v>3551</v>
      </c>
      <c r="BI1133" s="51" t="s">
        <v>4217</v>
      </c>
      <c r="BJ1133" s="83" t="s">
        <v>5302</v>
      </c>
      <c r="BK1133" s="83" t="s">
        <v>4233</v>
      </c>
      <c r="BL1133" s="83" t="s">
        <v>5818</v>
      </c>
      <c r="BM1133" s="83" t="s">
        <v>2887</v>
      </c>
      <c r="BN1133" s="83" t="s">
        <v>4510</v>
      </c>
      <c r="BO1133" s="83" t="s">
        <v>5816</v>
      </c>
      <c r="BP1133" s="83" t="s">
        <v>5802</v>
      </c>
      <c r="BQ1133" s="83" t="s">
        <v>4480</v>
      </c>
      <c r="BR1133" s="83" t="s">
        <v>4235</v>
      </c>
      <c r="BS1133" s="83"/>
      <c r="BT1133" s="409" t="s">
        <v>4393</v>
      </c>
      <c r="BU1133" s="410" t="s">
        <v>4392</v>
      </c>
      <c r="BV1133" s="412" t="s">
        <v>4394</v>
      </c>
      <c r="BW1133" s="410" t="s">
        <v>4395</v>
      </c>
      <c r="BX1133" s="96" t="str">
        <f t="shared" si="178"/>
        <v>MR704 Bead Grip, 15x7, +15mm Offset, 5x100, 56.1mm Centerbore, Titanium</v>
      </c>
      <c r="BY1133" s="83" t="s">
        <v>4044</v>
      </c>
      <c r="BZ1133" s="83" t="s">
        <v>4045</v>
      </c>
      <c r="CA1133" s="83" t="str">
        <f t="shared" si="183"/>
        <v>TRAIL (7XX)</v>
      </c>
    </row>
    <row r="1134" spans="1:79" s="39" customFormat="1" ht="15" customHeight="1">
      <c r="A1134" s="23">
        <f t="shared" si="180"/>
        <v>1132</v>
      </c>
      <c r="B1134" s="14" t="s">
        <v>84</v>
      </c>
      <c r="C1134" s="112" t="s">
        <v>1285</v>
      </c>
      <c r="D1134" s="84" t="s">
        <v>6176</v>
      </c>
      <c r="E1134" s="94" t="str">
        <f>CONCATENATE(LEFT(D1134,5),VLOOKUP(CONCATENATE(N1134,"x",O1134),'PART NUMBER GUIDE'!$B$9:$C$45,2,FALSE),VLOOKUP(CONCATENATE(P1134, V1134), 'PART NUMBER GUIDE'!$Q$6:$R$84, 2, FALSE),VLOOKUP(Y1134,'PART NUMBER GUIDE'!$J$8:$K$37,2, FALSE),IF(U1134="N/A",IF(ABS(S1134)&lt;10,"0"&amp;ABS(S1134),ABS(S1134)),CONCATENATE(LEFT(U1134,1),RIGHT(U1134,1))), F1134, G1134)</f>
        <v>MR70468060500</v>
      </c>
      <c r="F1134" s="93"/>
      <c r="G1134" s="93"/>
      <c r="H1134" s="46" t="s">
        <v>3515</v>
      </c>
      <c r="I1134" s="377">
        <v>43714</v>
      </c>
      <c r="J1134" s="87" t="s">
        <v>1265</v>
      </c>
      <c r="K1134" s="400">
        <v>333.5</v>
      </c>
      <c r="L1134" s="95">
        <f t="shared" si="179"/>
        <v>333.5</v>
      </c>
      <c r="M1134" s="402"/>
      <c r="N1134" s="84">
        <v>16</v>
      </c>
      <c r="O1134" s="42">
        <v>8</v>
      </c>
      <c r="P1134" s="105" t="str">
        <f t="shared" si="181"/>
        <v>6x5.5</v>
      </c>
      <c r="Q1134" s="84">
        <v>6</v>
      </c>
      <c r="R1134" s="84">
        <v>5.5</v>
      </c>
      <c r="S1134" s="84">
        <v>0</v>
      </c>
      <c r="T1134" s="77">
        <v>4.5</v>
      </c>
      <c r="U1134" s="110" t="s">
        <v>85</v>
      </c>
      <c r="V1134" s="77">
        <v>106.25</v>
      </c>
      <c r="W1134" s="42">
        <v>26.31</v>
      </c>
      <c r="X1134" s="52">
        <v>2650</v>
      </c>
      <c r="Y1134" s="46" t="s">
        <v>2309</v>
      </c>
      <c r="Z1134" s="81" t="s">
        <v>3002</v>
      </c>
      <c r="AA1134" s="369" t="str">
        <f t="shared" si="182"/>
        <v>16x8, 6x5.5, 0 OS</v>
      </c>
      <c r="AB1134" s="83" t="s">
        <v>4281</v>
      </c>
      <c r="AC1134" s="92">
        <f>_xlfn.IFNA(VLOOKUP(AB1134,ACCESSORIES!F:K,6,FALSE),"N/A")</f>
        <v>22</v>
      </c>
      <c r="AD1134" s="15" t="s">
        <v>85</v>
      </c>
      <c r="AE1134" s="15" t="s">
        <v>85</v>
      </c>
      <c r="AF1134" s="15" t="s">
        <v>85</v>
      </c>
      <c r="AG1134" s="15" t="s">
        <v>85</v>
      </c>
      <c r="AH1134" s="9" t="str">
        <f>_xlfn.IFNA(VLOOKUP(AG1134,ACCESSORIES!F:K,6,FALSE),"N/A")</f>
        <v>N/A</v>
      </c>
      <c r="AI1134" s="105" t="s">
        <v>265</v>
      </c>
      <c r="AJ1134" s="84" t="s">
        <v>1712</v>
      </c>
      <c r="AK1134" s="41">
        <f>VLOOKUP(AJ1134,ACCESSORIES!F:K,6,FALSE)</f>
        <v>2.75</v>
      </c>
      <c r="AL1134" s="84">
        <v>78.3</v>
      </c>
      <c r="AM1134" s="84">
        <v>16.100000000000001</v>
      </c>
      <c r="AN1134" s="84">
        <v>175</v>
      </c>
      <c r="AO1134" s="37">
        <v>4</v>
      </c>
      <c r="AP1134" s="37">
        <v>21.7</v>
      </c>
      <c r="AQ1134" s="26">
        <v>42</v>
      </c>
      <c r="AR1134" s="37">
        <v>40</v>
      </c>
      <c r="AS1134" s="26">
        <v>194</v>
      </c>
      <c r="AT1134" s="84">
        <v>191</v>
      </c>
      <c r="AU1134" s="77">
        <v>106.25</v>
      </c>
      <c r="AV1134" s="55">
        <v>42</v>
      </c>
      <c r="AW1134" s="55">
        <v>42</v>
      </c>
      <c r="AX1134" s="55">
        <v>45</v>
      </c>
      <c r="AY1134" s="14" t="s">
        <v>85</v>
      </c>
      <c r="AZ1134" s="104" t="str">
        <f>_xlfn.IFNA(VLOOKUP(AY1134,ACCESSORIES!F:K,6,FALSE),"N/A")</f>
        <v>N/A</v>
      </c>
      <c r="BA1134" s="14" t="s">
        <v>85</v>
      </c>
      <c r="BB1134" s="104" t="str">
        <f>_xlfn.IFNA(VLOOKUP(BA1134,ACCESSORIES!F:K,6,FALSE),"N/A")</f>
        <v>N/A</v>
      </c>
      <c r="BC1134" s="79">
        <v>31.05</v>
      </c>
      <c r="BD1134" s="57">
        <v>18.7</v>
      </c>
      <c r="BE1134" s="57">
        <v>18.7</v>
      </c>
      <c r="BF1134" s="57">
        <v>10.6</v>
      </c>
      <c r="BG1134" s="15">
        <v>36</v>
      </c>
      <c r="BH1134" s="122" t="s">
        <v>3551</v>
      </c>
      <c r="BI1134" s="51" t="s">
        <v>4217</v>
      </c>
      <c r="BJ1134" s="83" t="s">
        <v>5302</v>
      </c>
      <c r="BK1134" s="83" t="s">
        <v>4233</v>
      </c>
      <c r="BL1134" s="83" t="s">
        <v>5818</v>
      </c>
      <c r="BM1134" s="83" t="s">
        <v>2887</v>
      </c>
      <c r="BN1134" s="83" t="s">
        <v>4510</v>
      </c>
      <c r="BO1134" s="83" t="s">
        <v>5816</v>
      </c>
      <c r="BP1134" s="83" t="s">
        <v>5802</v>
      </c>
      <c r="BQ1134" s="83" t="s">
        <v>4480</v>
      </c>
      <c r="BR1134" s="83" t="s">
        <v>4235</v>
      </c>
      <c r="BS1134" s="83"/>
      <c r="BT1134" s="409" t="s">
        <v>4396</v>
      </c>
      <c r="BU1134" s="410" t="s">
        <v>4397</v>
      </c>
      <c r="BV1134" s="412" t="s">
        <v>4398</v>
      </c>
      <c r="BW1134" s="410" t="s">
        <v>4399</v>
      </c>
      <c r="BX1134" s="96" t="str">
        <f t="shared" si="178"/>
        <v>MR704 Bead Grip, 16x8, 0mm Offset, 6x5.5, 106.25mm Centerbore, Matte Black</v>
      </c>
      <c r="BY1134" s="83" t="s">
        <v>4044</v>
      </c>
      <c r="BZ1134" s="83" t="s">
        <v>4045</v>
      </c>
      <c r="CA1134" s="83" t="str">
        <f t="shared" si="183"/>
        <v>TRAIL (7XX)</v>
      </c>
    </row>
    <row r="1135" spans="1:79" s="39" customFormat="1" ht="15" customHeight="1">
      <c r="A1135" s="23">
        <f t="shared" si="180"/>
        <v>1133</v>
      </c>
      <c r="B1135" s="14" t="s">
        <v>84</v>
      </c>
      <c r="C1135" s="112" t="s">
        <v>1285</v>
      </c>
      <c r="D1135" s="84" t="s">
        <v>6176</v>
      </c>
      <c r="E1135" s="94" t="str">
        <f>CONCATENATE(LEFT(D1135,5),VLOOKUP(CONCATENATE(N1135,"x",O1135),'PART NUMBER GUIDE'!$B$9:$C$45,2,FALSE),VLOOKUP(CONCATENATE(P1135, V1135), 'PART NUMBER GUIDE'!$Q$6:$R$84, 2, FALSE),VLOOKUP(Y1135,'PART NUMBER GUIDE'!$J$8:$K$37,2, FALSE),IF(U1135="N/A",IF(ABS(S1135)&lt;10,"0"&amp;ABS(S1135),ABS(S1135)),CONCATENATE(LEFT(U1135,1),RIGHT(U1135,1))), F1135, G1135)</f>
        <v>MR70468060800</v>
      </c>
      <c r="F1135" s="93"/>
      <c r="G1135" s="93"/>
      <c r="H1135" s="46" t="s">
        <v>3516</v>
      </c>
      <c r="I1135" s="377">
        <v>43714</v>
      </c>
      <c r="J1135" s="87" t="s">
        <v>1265</v>
      </c>
      <c r="K1135" s="400">
        <v>333.5</v>
      </c>
      <c r="L1135" s="95">
        <f t="shared" ref="L1135:L1196" si="186">IF(J1135="Coming Soon",K1135,IF(J1135="Active",K1135,""))</f>
        <v>333.5</v>
      </c>
      <c r="M1135" s="402"/>
      <c r="N1135" s="84">
        <v>16</v>
      </c>
      <c r="O1135" s="42">
        <v>8</v>
      </c>
      <c r="P1135" s="105" t="str">
        <f t="shared" si="181"/>
        <v>6x5.5</v>
      </c>
      <c r="Q1135" s="84">
        <v>6</v>
      </c>
      <c r="R1135" s="84">
        <v>5.5</v>
      </c>
      <c r="S1135" s="84">
        <v>0</v>
      </c>
      <c r="T1135" s="77">
        <v>4.5</v>
      </c>
      <c r="U1135" s="110" t="s">
        <v>85</v>
      </c>
      <c r="V1135" s="77">
        <v>106.25</v>
      </c>
      <c r="W1135" s="42">
        <v>25.79</v>
      </c>
      <c r="X1135" s="52">
        <v>2650</v>
      </c>
      <c r="Y1135" s="46" t="s">
        <v>2237</v>
      </c>
      <c r="Z1135" s="81" t="s">
        <v>3007</v>
      </c>
      <c r="AA1135" s="369" t="str">
        <f t="shared" si="182"/>
        <v>16x8, 6x5.5, 0 OS</v>
      </c>
      <c r="AB1135" s="83" t="s">
        <v>4281</v>
      </c>
      <c r="AC1135" s="92">
        <f>_xlfn.IFNA(VLOOKUP(AB1135,ACCESSORIES!F:K,6,FALSE),"N/A")</f>
        <v>22</v>
      </c>
      <c r="AD1135" s="15" t="s">
        <v>85</v>
      </c>
      <c r="AE1135" s="15" t="s">
        <v>85</v>
      </c>
      <c r="AF1135" s="15" t="s">
        <v>85</v>
      </c>
      <c r="AG1135" s="15" t="s">
        <v>85</v>
      </c>
      <c r="AH1135" s="9" t="str">
        <f>_xlfn.IFNA(VLOOKUP(AG1135,ACCESSORIES!F:K,6,FALSE),"N/A")</f>
        <v>N/A</v>
      </c>
      <c r="AI1135" s="105" t="s">
        <v>265</v>
      </c>
      <c r="AJ1135" s="84" t="s">
        <v>1712</v>
      </c>
      <c r="AK1135" s="41">
        <f>VLOOKUP(AJ1135,ACCESSORIES!F:K,6,FALSE)</f>
        <v>2.75</v>
      </c>
      <c r="AL1135" s="84">
        <v>78.3</v>
      </c>
      <c r="AM1135" s="84">
        <v>16.2</v>
      </c>
      <c r="AN1135" s="84">
        <v>175</v>
      </c>
      <c r="AO1135" s="37">
        <v>4</v>
      </c>
      <c r="AP1135" s="37">
        <v>21.7</v>
      </c>
      <c r="AQ1135" s="26">
        <v>42</v>
      </c>
      <c r="AR1135" s="37">
        <v>40</v>
      </c>
      <c r="AS1135" s="26">
        <v>194</v>
      </c>
      <c r="AT1135" s="84">
        <v>191</v>
      </c>
      <c r="AU1135" s="77">
        <v>106.25</v>
      </c>
      <c r="AV1135" s="55">
        <v>42</v>
      </c>
      <c r="AW1135" s="55">
        <v>42</v>
      </c>
      <c r="AX1135" s="55">
        <v>45</v>
      </c>
      <c r="AY1135" s="14" t="s">
        <v>85</v>
      </c>
      <c r="AZ1135" s="104" t="str">
        <f>_xlfn.IFNA(VLOOKUP(AY1135,ACCESSORIES!F:K,6,FALSE),"N/A")</f>
        <v>N/A</v>
      </c>
      <c r="BA1135" s="14" t="s">
        <v>85</v>
      </c>
      <c r="BB1135" s="104" t="str">
        <f>_xlfn.IFNA(VLOOKUP(BA1135,ACCESSORIES!F:K,6,FALSE),"N/A")</f>
        <v>N/A</v>
      </c>
      <c r="BC1135" s="79">
        <v>30.2</v>
      </c>
      <c r="BD1135" s="57">
        <v>18.7</v>
      </c>
      <c r="BE1135" s="57">
        <v>18.7</v>
      </c>
      <c r="BF1135" s="57">
        <v>10.6</v>
      </c>
      <c r="BG1135" s="15">
        <v>36</v>
      </c>
      <c r="BH1135" s="122" t="s">
        <v>3551</v>
      </c>
      <c r="BI1135" s="51" t="s">
        <v>4217</v>
      </c>
      <c r="BJ1135" s="83" t="s">
        <v>5302</v>
      </c>
      <c r="BK1135" s="83" t="s">
        <v>4233</v>
      </c>
      <c r="BL1135" s="83" t="s">
        <v>5818</v>
      </c>
      <c r="BM1135" s="83" t="s">
        <v>2887</v>
      </c>
      <c r="BN1135" s="83" t="s">
        <v>4510</v>
      </c>
      <c r="BO1135" s="83" t="s">
        <v>5816</v>
      </c>
      <c r="BP1135" s="83" t="s">
        <v>5802</v>
      </c>
      <c r="BQ1135" s="83" t="s">
        <v>4480</v>
      </c>
      <c r="BR1135" s="83" t="s">
        <v>4235</v>
      </c>
      <c r="BS1135" s="83"/>
      <c r="BT1135" s="409" t="s">
        <v>4393</v>
      </c>
      <c r="BU1135" s="410" t="s">
        <v>4392</v>
      </c>
      <c r="BV1135" s="412" t="s">
        <v>4394</v>
      </c>
      <c r="BW1135" s="410" t="s">
        <v>4395</v>
      </c>
      <c r="BX1135" s="96" t="str">
        <f t="shared" si="178"/>
        <v>MR704 Bead Grip, 16x8, 0mm Offset, 6x5.5, 106.25mm Centerbore, Titanium</v>
      </c>
      <c r="BY1135" s="83" t="s">
        <v>4044</v>
      </c>
      <c r="BZ1135" s="83" t="s">
        <v>4045</v>
      </c>
      <c r="CA1135" s="83" t="str">
        <f t="shared" si="183"/>
        <v>TRAIL (7XX)</v>
      </c>
    </row>
    <row r="1136" spans="1:79" s="39" customFormat="1" ht="15" customHeight="1">
      <c r="A1136" s="23">
        <f t="shared" si="180"/>
        <v>1134</v>
      </c>
      <c r="B1136" s="14" t="s">
        <v>84</v>
      </c>
      <c r="C1136" s="112" t="s">
        <v>1285</v>
      </c>
      <c r="D1136" s="84" t="s">
        <v>6176</v>
      </c>
      <c r="E1136" s="94" t="str">
        <f>CONCATENATE(LEFT(D1136,5),VLOOKUP(CONCATENATE(N1136,"x",O1136),'PART NUMBER GUIDE'!$B$9:$C$45,2,FALSE),VLOOKUP(CONCATENATE(P1136, V1136), 'PART NUMBER GUIDE'!$Q$6:$R$84, 2, FALSE),VLOOKUP(Y1136,'PART NUMBER GUIDE'!$J$8:$K$37,2, FALSE),IF(U1136="N/A",IF(ABS(S1136)&lt;10,"0"&amp;ABS(S1136),ABS(S1136)),CONCATENATE(LEFT(U1136,1),RIGHT(U1136,1))), F1136, G1136)</f>
        <v>MR70468062800</v>
      </c>
      <c r="F1136" s="93"/>
      <c r="G1136" s="93"/>
      <c r="H1136" s="46" t="s">
        <v>3518</v>
      </c>
      <c r="I1136" s="377">
        <v>43714</v>
      </c>
      <c r="J1136" s="87" t="s">
        <v>4038</v>
      </c>
      <c r="K1136" s="400">
        <v>308.83</v>
      </c>
      <c r="L1136" s="95" t="str">
        <f t="shared" si="186"/>
        <v/>
      </c>
      <c r="M1136" s="402"/>
      <c r="N1136" s="84">
        <v>16</v>
      </c>
      <c r="O1136" s="42">
        <v>8</v>
      </c>
      <c r="P1136" s="105" t="str">
        <f t="shared" si="181"/>
        <v>6x120</v>
      </c>
      <c r="Q1136" s="84">
        <v>6</v>
      </c>
      <c r="R1136" s="84">
        <v>120</v>
      </c>
      <c r="S1136" s="84">
        <v>0</v>
      </c>
      <c r="T1136" s="77">
        <v>4.5</v>
      </c>
      <c r="U1136" s="110" t="s">
        <v>85</v>
      </c>
      <c r="V1136" s="77">
        <v>67</v>
      </c>
      <c r="W1136" s="42">
        <v>27.45</v>
      </c>
      <c r="X1136" s="52">
        <v>2650</v>
      </c>
      <c r="Y1136" s="46" t="s">
        <v>2237</v>
      </c>
      <c r="Z1136" s="81" t="s">
        <v>3007</v>
      </c>
      <c r="AA1136" s="369" t="str">
        <f t="shared" si="182"/>
        <v>16x8, 6x120, 0 OS</v>
      </c>
      <c r="AB1136" s="83" t="s">
        <v>4280</v>
      </c>
      <c r="AC1136" s="92">
        <f>_xlfn.IFNA(VLOOKUP(AB1136,ACCESSORIES!F:K,6,FALSE),"N/A")</f>
        <v>22</v>
      </c>
      <c r="AD1136" s="15" t="s">
        <v>85</v>
      </c>
      <c r="AE1136" s="15" t="s">
        <v>85</v>
      </c>
      <c r="AF1136" s="15" t="s">
        <v>85</v>
      </c>
      <c r="AG1136" s="15" t="s">
        <v>85</v>
      </c>
      <c r="AH1136" s="9" t="str">
        <f>_xlfn.IFNA(VLOOKUP(AG1136,ACCESSORIES!F:K,6,FALSE),"N/A")</f>
        <v>N/A</v>
      </c>
      <c r="AI1136" s="105" t="s">
        <v>265</v>
      </c>
      <c r="AJ1136" s="84" t="s">
        <v>3512</v>
      </c>
      <c r="AK1136" s="3" t="s">
        <v>85</v>
      </c>
      <c r="AL1136" s="84" t="s">
        <v>85</v>
      </c>
      <c r="AM1136" s="84">
        <v>16.2</v>
      </c>
      <c r="AN1136" s="84">
        <v>160</v>
      </c>
      <c r="AO1136" s="37">
        <v>11.5</v>
      </c>
      <c r="AP1136" s="37">
        <v>23</v>
      </c>
      <c r="AQ1136" s="26">
        <v>40</v>
      </c>
      <c r="AR1136" s="37">
        <v>40</v>
      </c>
      <c r="AS1136" s="26">
        <v>194</v>
      </c>
      <c r="AT1136" s="84">
        <v>191</v>
      </c>
      <c r="AU1136" s="77">
        <v>67</v>
      </c>
      <c r="AV1136" s="55">
        <v>44</v>
      </c>
      <c r="AW1136" s="55">
        <v>44</v>
      </c>
      <c r="AX1136" s="55">
        <v>45</v>
      </c>
      <c r="AY1136" s="14" t="s">
        <v>85</v>
      </c>
      <c r="AZ1136" s="104" t="str">
        <f>_xlfn.IFNA(VLOOKUP(AY1136,ACCESSORIES!F:K,6,FALSE),"N/A")</f>
        <v>N/A</v>
      </c>
      <c r="BA1136" s="14" t="s">
        <v>85</v>
      </c>
      <c r="BB1136" s="104" t="str">
        <f>_xlfn.IFNA(VLOOKUP(BA1136,ACCESSORIES!F:K,6,FALSE),"N/A")</f>
        <v>N/A</v>
      </c>
      <c r="BC1136" s="79">
        <v>32.08</v>
      </c>
      <c r="BD1136" s="57">
        <v>18.7</v>
      </c>
      <c r="BE1136" s="57">
        <v>18.7</v>
      </c>
      <c r="BF1136" s="57">
        <v>10.6</v>
      </c>
      <c r="BG1136" s="15">
        <v>36</v>
      </c>
      <c r="BH1136" s="122" t="s">
        <v>3551</v>
      </c>
      <c r="BI1136" s="51" t="s">
        <v>4217</v>
      </c>
      <c r="BJ1136" s="83" t="s">
        <v>5302</v>
      </c>
      <c r="BK1136" s="83" t="s">
        <v>4233</v>
      </c>
      <c r="BL1136" s="83" t="s">
        <v>5818</v>
      </c>
      <c r="BM1136" s="83" t="s">
        <v>2887</v>
      </c>
      <c r="BN1136" s="83" t="s">
        <v>4510</v>
      </c>
      <c r="BO1136" s="83" t="s">
        <v>5816</v>
      </c>
      <c r="BP1136" s="83" t="s">
        <v>5802</v>
      </c>
      <c r="BQ1136" s="83" t="s">
        <v>4480</v>
      </c>
      <c r="BR1136" s="83" t="s">
        <v>4235</v>
      </c>
      <c r="BS1136" s="83"/>
      <c r="BT1136" s="409" t="s">
        <v>4393</v>
      </c>
      <c r="BU1136" s="410" t="s">
        <v>4392</v>
      </c>
      <c r="BV1136" s="412" t="s">
        <v>4394</v>
      </c>
      <c r="BW1136" s="410" t="s">
        <v>4395</v>
      </c>
      <c r="BX1136" s="96" t="str">
        <f t="shared" si="178"/>
        <v>CLOSEOUT - MR704 Bead Grip, 16x8, 0mm Offset, 6x120, 67mm Centerbore, Titanium</v>
      </c>
      <c r="BY1136" s="83" t="s">
        <v>4044</v>
      </c>
      <c r="BZ1136" s="83" t="s">
        <v>4045</v>
      </c>
      <c r="CA1136" s="83" t="str">
        <f t="shared" si="183"/>
        <v>TRAIL (7XX)</v>
      </c>
    </row>
    <row r="1137" spans="1:79" s="39" customFormat="1" ht="15" customHeight="1">
      <c r="A1137" s="23">
        <f t="shared" si="180"/>
        <v>1135</v>
      </c>
      <c r="B1137" s="14" t="s">
        <v>84</v>
      </c>
      <c r="C1137" s="112" t="s">
        <v>1285</v>
      </c>
      <c r="D1137" s="84" t="s">
        <v>6176</v>
      </c>
      <c r="E1137" s="94" t="str">
        <f>CONCATENATE(LEFT(D1137,5),VLOOKUP(CONCATENATE(N1137,"x",O1137),'PART NUMBER GUIDE'!$B$9:$C$45,2,FALSE),VLOOKUP(CONCATENATE(P1137, V1137), 'PART NUMBER GUIDE'!$Q$6:$R$84, 2, FALSE),VLOOKUP(Y1137,'PART NUMBER GUIDE'!$J$8:$K$37,2, FALSE),IF(U1137="N/A",IF(ABS(S1137)&lt;10,"0"&amp;ABS(S1137),ABS(S1137)),CONCATENATE(LEFT(U1137,1),RIGHT(U1137,1))), F1137, G1137)</f>
        <v>MR70478550500</v>
      </c>
      <c r="F1137" s="93"/>
      <c r="G1137" s="93"/>
      <c r="H1137" s="46" t="s">
        <v>3519</v>
      </c>
      <c r="I1137" s="377">
        <v>43714</v>
      </c>
      <c r="J1137" s="43" t="s">
        <v>1265</v>
      </c>
      <c r="K1137" s="400">
        <v>356.5</v>
      </c>
      <c r="L1137" s="95">
        <f t="shared" si="186"/>
        <v>356.5</v>
      </c>
      <c r="M1137" s="402"/>
      <c r="N1137" s="84">
        <v>17</v>
      </c>
      <c r="O1137" s="84">
        <v>8.5</v>
      </c>
      <c r="P1137" s="105" t="str">
        <f t="shared" si="181"/>
        <v>5x5</v>
      </c>
      <c r="Q1137" s="84">
        <v>5</v>
      </c>
      <c r="R1137" s="84">
        <v>5</v>
      </c>
      <c r="S1137" s="84">
        <v>0</v>
      </c>
      <c r="T1137" s="77">
        <v>4.75</v>
      </c>
      <c r="U1137" s="110" t="s">
        <v>85</v>
      </c>
      <c r="V1137" s="77">
        <v>71.5</v>
      </c>
      <c r="W1137" s="42">
        <v>32.15</v>
      </c>
      <c r="X1137" s="52">
        <v>2650</v>
      </c>
      <c r="Y1137" s="46" t="s">
        <v>2309</v>
      </c>
      <c r="Z1137" s="81" t="s">
        <v>3002</v>
      </c>
      <c r="AA1137" s="369" t="str">
        <f t="shared" si="182"/>
        <v>17x8.5, 5x5, 0 OS</v>
      </c>
      <c r="AB1137" s="83" t="s">
        <v>4280</v>
      </c>
      <c r="AC1137" s="92">
        <f>_xlfn.IFNA(VLOOKUP(AB1137,ACCESSORIES!F:K,6,FALSE),"N/A")</f>
        <v>22</v>
      </c>
      <c r="AD1137" s="15" t="s">
        <v>85</v>
      </c>
      <c r="AE1137" s="15" t="s">
        <v>85</v>
      </c>
      <c r="AF1137" s="15" t="s">
        <v>85</v>
      </c>
      <c r="AG1137" s="15" t="s">
        <v>85</v>
      </c>
      <c r="AH1137" s="9" t="str">
        <f>_xlfn.IFNA(VLOOKUP(AG1137,ACCESSORIES!F:K,6,FALSE),"N/A")</f>
        <v>N/A</v>
      </c>
      <c r="AI1137" s="105" t="s">
        <v>265</v>
      </c>
      <c r="AJ1137" s="84" t="s">
        <v>85</v>
      </c>
      <c r="AK1137" s="3" t="s">
        <v>85</v>
      </c>
      <c r="AL1137" s="84" t="s">
        <v>85</v>
      </c>
      <c r="AM1137" s="84">
        <v>16.2</v>
      </c>
      <c r="AN1137" s="84">
        <v>175</v>
      </c>
      <c r="AO1137" s="37">
        <v>14</v>
      </c>
      <c r="AP1137" s="37">
        <v>28.7</v>
      </c>
      <c r="AQ1137" s="26">
        <v>45.5</v>
      </c>
      <c r="AR1137" s="37">
        <v>47.7</v>
      </c>
      <c r="AS1137" s="26">
        <v>209</v>
      </c>
      <c r="AT1137" s="84">
        <v>206</v>
      </c>
      <c r="AU1137" s="77">
        <v>71.5</v>
      </c>
      <c r="AV1137" s="55">
        <v>44</v>
      </c>
      <c r="AW1137" s="55">
        <v>44</v>
      </c>
      <c r="AX1137" s="55">
        <v>46</v>
      </c>
      <c r="AY1137" s="14" t="s">
        <v>85</v>
      </c>
      <c r="AZ1137" s="104" t="str">
        <f>_xlfn.IFNA(VLOOKUP(AY1137,ACCESSORIES!F:K,6,FALSE),"N/A")</f>
        <v>N/A</v>
      </c>
      <c r="BA1137" s="14" t="s">
        <v>85</v>
      </c>
      <c r="BB1137" s="104" t="str">
        <f>_xlfn.IFNA(VLOOKUP(BA1137,ACCESSORIES!F:K,6,FALSE),"N/A")</f>
        <v>N/A</v>
      </c>
      <c r="BC1137" s="79">
        <v>37.409999999999997</v>
      </c>
      <c r="BD1137" s="57">
        <v>19.7</v>
      </c>
      <c r="BE1137" s="57">
        <v>19.7</v>
      </c>
      <c r="BF1137" s="57">
        <v>11</v>
      </c>
      <c r="BG1137" s="15">
        <v>36</v>
      </c>
      <c r="BH1137" s="122" t="s">
        <v>3551</v>
      </c>
      <c r="BI1137" s="51" t="s">
        <v>4217</v>
      </c>
      <c r="BJ1137" s="83" t="s">
        <v>5302</v>
      </c>
      <c r="BK1137" s="83" t="s">
        <v>4233</v>
      </c>
      <c r="BL1137" s="83" t="s">
        <v>5818</v>
      </c>
      <c r="BM1137" s="83" t="s">
        <v>2887</v>
      </c>
      <c r="BN1137" s="83" t="s">
        <v>4510</v>
      </c>
      <c r="BO1137" s="83" t="s">
        <v>5816</v>
      </c>
      <c r="BP1137" s="83" t="s">
        <v>5802</v>
      </c>
      <c r="BQ1137" s="83" t="s">
        <v>4480</v>
      </c>
      <c r="BR1137" s="83" t="s">
        <v>4235</v>
      </c>
      <c r="BS1137" s="83"/>
      <c r="BT1137" s="409" t="s">
        <v>4396</v>
      </c>
      <c r="BU1137" s="410" t="s">
        <v>4397</v>
      </c>
      <c r="BV1137" s="412" t="s">
        <v>4398</v>
      </c>
      <c r="BW1137" s="410" t="s">
        <v>4399</v>
      </c>
      <c r="BX1137" s="96" t="str">
        <f t="shared" si="178"/>
        <v>MR704 Bead Grip, 17x8.5, 0mm Offset, 5x5, 71.5mm Centerbore, Matte Black</v>
      </c>
      <c r="BY1137" s="83" t="s">
        <v>4044</v>
      </c>
      <c r="BZ1137" s="83" t="s">
        <v>4045</v>
      </c>
      <c r="CA1137" s="83" t="str">
        <f t="shared" si="183"/>
        <v>TRAIL (7XX)</v>
      </c>
    </row>
    <row r="1138" spans="1:79" s="39" customFormat="1" ht="15" customHeight="1">
      <c r="A1138" s="23">
        <f t="shared" si="180"/>
        <v>1136</v>
      </c>
      <c r="B1138" s="14" t="s">
        <v>84</v>
      </c>
      <c r="C1138" s="112" t="s">
        <v>1285</v>
      </c>
      <c r="D1138" s="84" t="s">
        <v>6176</v>
      </c>
      <c r="E1138" s="94" t="str">
        <f>CONCATENATE(LEFT(D1138,5),VLOOKUP(CONCATENATE(N1138,"x",O1138),'PART NUMBER GUIDE'!$B$9:$C$45,2,FALSE),VLOOKUP(CONCATENATE(P1138, V1138), 'PART NUMBER GUIDE'!$Q$6:$R$84, 2, FALSE),VLOOKUP(Y1138,'PART NUMBER GUIDE'!$J$8:$K$37,2, FALSE),IF(U1138="N/A",IF(ABS(S1138)&lt;10,"0"&amp;ABS(S1138),ABS(S1138)),CONCATENATE(LEFT(U1138,1),RIGHT(U1138,1))), F1138, G1138)</f>
        <v>MR70478550800</v>
      </c>
      <c r="F1138" s="93"/>
      <c r="G1138" s="93"/>
      <c r="H1138" s="46" t="s">
        <v>3520</v>
      </c>
      <c r="I1138" s="377">
        <v>43714</v>
      </c>
      <c r="J1138" s="87" t="s">
        <v>1265</v>
      </c>
      <c r="K1138" s="400">
        <v>356.5</v>
      </c>
      <c r="L1138" s="95">
        <f t="shared" si="186"/>
        <v>356.5</v>
      </c>
      <c r="M1138" s="402"/>
      <c r="N1138" s="84">
        <v>17</v>
      </c>
      <c r="O1138" s="84">
        <v>8.5</v>
      </c>
      <c r="P1138" s="105" t="str">
        <f t="shared" si="181"/>
        <v>5x5</v>
      </c>
      <c r="Q1138" s="84">
        <v>5</v>
      </c>
      <c r="R1138" s="84">
        <v>5</v>
      </c>
      <c r="S1138" s="84">
        <v>0</v>
      </c>
      <c r="T1138" s="77">
        <v>4.75</v>
      </c>
      <c r="U1138" s="110" t="s">
        <v>85</v>
      </c>
      <c r="V1138" s="77">
        <v>71.5</v>
      </c>
      <c r="W1138" s="42">
        <v>32</v>
      </c>
      <c r="X1138" s="52">
        <v>2650</v>
      </c>
      <c r="Y1138" s="46" t="s">
        <v>2237</v>
      </c>
      <c r="Z1138" s="81" t="s">
        <v>3007</v>
      </c>
      <c r="AA1138" s="369" t="str">
        <f t="shared" si="182"/>
        <v>17x8.5, 5x5, 0 OS</v>
      </c>
      <c r="AB1138" s="83" t="s">
        <v>4280</v>
      </c>
      <c r="AC1138" s="92">
        <f>_xlfn.IFNA(VLOOKUP(AB1138,ACCESSORIES!F:K,6,FALSE),"N/A")</f>
        <v>22</v>
      </c>
      <c r="AD1138" s="15" t="s">
        <v>85</v>
      </c>
      <c r="AE1138" s="15" t="s">
        <v>85</v>
      </c>
      <c r="AF1138" s="15" t="s">
        <v>85</v>
      </c>
      <c r="AG1138" s="15" t="s">
        <v>85</v>
      </c>
      <c r="AH1138" s="9" t="str">
        <f>_xlfn.IFNA(VLOOKUP(AG1138,ACCESSORIES!F:K,6,FALSE),"N/A")</f>
        <v>N/A</v>
      </c>
      <c r="AI1138" s="105" t="s">
        <v>265</v>
      </c>
      <c r="AJ1138" s="84" t="s">
        <v>85</v>
      </c>
      <c r="AK1138" s="3" t="s">
        <v>85</v>
      </c>
      <c r="AL1138" s="84" t="s">
        <v>85</v>
      </c>
      <c r="AM1138" s="84">
        <v>16.2</v>
      </c>
      <c r="AN1138" s="84">
        <v>175</v>
      </c>
      <c r="AO1138" s="37">
        <v>14</v>
      </c>
      <c r="AP1138" s="37">
        <v>28.7</v>
      </c>
      <c r="AQ1138" s="26">
        <v>45.5</v>
      </c>
      <c r="AR1138" s="37">
        <v>47.7</v>
      </c>
      <c r="AS1138" s="26">
        <v>209</v>
      </c>
      <c r="AT1138" s="84">
        <v>206</v>
      </c>
      <c r="AU1138" s="77">
        <v>71.5</v>
      </c>
      <c r="AV1138" s="55">
        <v>44</v>
      </c>
      <c r="AW1138" s="55">
        <v>44</v>
      </c>
      <c r="AX1138" s="55">
        <v>46</v>
      </c>
      <c r="AY1138" s="14" t="s">
        <v>85</v>
      </c>
      <c r="AZ1138" s="104" t="str">
        <f>_xlfn.IFNA(VLOOKUP(AY1138,ACCESSORIES!F:K,6,FALSE),"N/A")</f>
        <v>N/A</v>
      </c>
      <c r="BA1138" s="14" t="s">
        <v>85</v>
      </c>
      <c r="BB1138" s="104" t="str">
        <f>_xlfn.IFNA(VLOOKUP(BA1138,ACCESSORIES!F:K,6,FALSE),"N/A")</f>
        <v>N/A</v>
      </c>
      <c r="BC1138" s="79">
        <v>37.409999999999997</v>
      </c>
      <c r="BD1138" s="57">
        <v>19.7</v>
      </c>
      <c r="BE1138" s="57">
        <v>19.7</v>
      </c>
      <c r="BF1138" s="57">
        <v>11</v>
      </c>
      <c r="BG1138" s="15">
        <v>36</v>
      </c>
      <c r="BH1138" s="122" t="s">
        <v>3551</v>
      </c>
      <c r="BI1138" s="51" t="s">
        <v>4217</v>
      </c>
      <c r="BJ1138" s="83" t="s">
        <v>5302</v>
      </c>
      <c r="BK1138" s="83" t="s">
        <v>4233</v>
      </c>
      <c r="BL1138" s="83" t="s">
        <v>5818</v>
      </c>
      <c r="BM1138" s="83" t="s">
        <v>2887</v>
      </c>
      <c r="BN1138" s="83" t="s">
        <v>4510</v>
      </c>
      <c r="BO1138" s="83" t="s">
        <v>5816</v>
      </c>
      <c r="BP1138" s="83" t="s">
        <v>5802</v>
      </c>
      <c r="BQ1138" s="83" t="s">
        <v>4480</v>
      </c>
      <c r="BR1138" s="83" t="s">
        <v>4235</v>
      </c>
      <c r="BS1138" s="83"/>
      <c r="BT1138" s="409" t="s">
        <v>4393</v>
      </c>
      <c r="BU1138" s="410" t="s">
        <v>4392</v>
      </c>
      <c r="BV1138" s="412" t="s">
        <v>4394</v>
      </c>
      <c r="BW1138" s="410" t="s">
        <v>4395</v>
      </c>
      <c r="BX1138" s="96" t="str">
        <f t="shared" ref="BX1138:BX1197" si="187">CONCATENATE(IF(J1138="Closeout","CLOSEOUT - ",""),D1138,", ",N1138,"x",O1138,", ",IF(U1138="N/A","",CONCATENATE(U1138,"/")),IF(S1138&gt;0,CONCATENATE("+",S1138),S1138),"mm Offset, ",P1138,", ",V1138,"mm Centerbore, ",PROPER(Y1138),IF(G1138="R",", Race Drilled",""),"",IF(BA1138="N/A","",CONCATENATE(", w/ ",BA1138)))</f>
        <v>MR704 Bead Grip, 17x8.5, 0mm Offset, 5x5, 71.5mm Centerbore, Titanium</v>
      </c>
      <c r="BY1138" s="83" t="s">
        <v>4044</v>
      </c>
      <c r="BZ1138" s="83" t="s">
        <v>4045</v>
      </c>
      <c r="CA1138" s="83" t="str">
        <f t="shared" si="183"/>
        <v>TRAIL (7XX)</v>
      </c>
    </row>
    <row r="1139" spans="1:79" s="39" customFormat="1" ht="15" customHeight="1">
      <c r="A1139" s="23">
        <f t="shared" si="180"/>
        <v>1137</v>
      </c>
      <c r="B1139" s="14" t="s">
        <v>84</v>
      </c>
      <c r="C1139" s="112" t="s">
        <v>1285</v>
      </c>
      <c r="D1139" s="84" t="s">
        <v>6176</v>
      </c>
      <c r="E1139" s="94" t="str">
        <f>CONCATENATE(LEFT(D1139,5),VLOOKUP(CONCATENATE(N1139,"x",O1139),'PART NUMBER GUIDE'!$B$9:$C$45,2,FALSE),VLOOKUP(CONCATENATE(P1139, V1139), 'PART NUMBER GUIDE'!$Q$6:$R$84, 2, FALSE),VLOOKUP(Y1139,'PART NUMBER GUIDE'!$J$8:$K$37,2, FALSE),IF(U1139="N/A",IF(ABS(S1139)&lt;10,"0"&amp;ABS(S1139),ABS(S1139)),CONCATENATE(LEFT(U1139,1),RIGHT(U1139,1))), F1139, G1139)</f>
        <v>MR70478555500</v>
      </c>
      <c r="F1139" s="93"/>
      <c r="G1139" s="93"/>
      <c r="H1139" s="46" t="s">
        <v>3521</v>
      </c>
      <c r="I1139" s="377">
        <v>43714</v>
      </c>
      <c r="J1139" s="43" t="s">
        <v>1265</v>
      </c>
      <c r="K1139" s="400">
        <v>356.5</v>
      </c>
      <c r="L1139" s="95">
        <f t="shared" si="186"/>
        <v>356.5</v>
      </c>
      <c r="M1139" s="402"/>
      <c r="N1139" s="84">
        <v>17</v>
      </c>
      <c r="O1139" s="84">
        <v>8.5</v>
      </c>
      <c r="P1139" s="105" t="str">
        <f t="shared" si="181"/>
        <v>5x5.5</v>
      </c>
      <c r="Q1139" s="84">
        <v>5</v>
      </c>
      <c r="R1139" s="84">
        <v>5.5</v>
      </c>
      <c r="S1139" s="84">
        <v>0</v>
      </c>
      <c r="T1139" s="77">
        <v>4.75</v>
      </c>
      <c r="U1139" s="110" t="s">
        <v>85</v>
      </c>
      <c r="V1139" s="77">
        <v>108</v>
      </c>
      <c r="W1139" s="42">
        <v>32.299999999999997</v>
      </c>
      <c r="X1139" s="52">
        <v>2650</v>
      </c>
      <c r="Y1139" s="46" t="s">
        <v>2309</v>
      </c>
      <c r="Z1139" s="81" t="s">
        <v>3002</v>
      </c>
      <c r="AA1139" s="369" t="str">
        <f t="shared" si="182"/>
        <v>17x8.5, 5x5.5, 0 OS</v>
      </c>
      <c r="AB1139" s="83" t="s">
        <v>4281</v>
      </c>
      <c r="AC1139" s="92">
        <f>_xlfn.IFNA(VLOOKUP(AB1139,ACCESSORIES!F:K,6,FALSE),"N/A")</f>
        <v>22</v>
      </c>
      <c r="AD1139" s="15" t="s">
        <v>85</v>
      </c>
      <c r="AE1139" s="15" t="s">
        <v>85</v>
      </c>
      <c r="AF1139" s="15" t="s">
        <v>85</v>
      </c>
      <c r="AG1139" s="15" t="s">
        <v>85</v>
      </c>
      <c r="AH1139" s="9" t="str">
        <f>_xlfn.IFNA(VLOOKUP(AG1139,ACCESSORIES!F:K,6,FALSE),"N/A")</f>
        <v>N/A</v>
      </c>
      <c r="AI1139" s="105" t="s">
        <v>265</v>
      </c>
      <c r="AJ1139" s="83" t="s">
        <v>85</v>
      </c>
      <c r="AK1139" s="298" t="s">
        <v>85</v>
      </c>
      <c r="AL1139" s="298" t="s">
        <v>85</v>
      </c>
      <c r="AM1139" s="84">
        <v>16.2</v>
      </c>
      <c r="AN1139" s="84">
        <v>175</v>
      </c>
      <c r="AO1139" s="37">
        <v>3</v>
      </c>
      <c r="AP1139" s="37">
        <v>16</v>
      </c>
      <c r="AQ1139" s="26">
        <v>41</v>
      </c>
      <c r="AR1139" s="37">
        <v>47.7</v>
      </c>
      <c r="AS1139" s="26">
        <v>209</v>
      </c>
      <c r="AT1139" s="84">
        <v>206</v>
      </c>
      <c r="AU1139" s="77">
        <v>108</v>
      </c>
      <c r="AV1139" s="55">
        <v>44</v>
      </c>
      <c r="AW1139" s="55">
        <v>44</v>
      </c>
      <c r="AX1139" s="55">
        <v>46</v>
      </c>
      <c r="AY1139" s="14" t="s">
        <v>85</v>
      </c>
      <c r="AZ1139" s="104" t="str">
        <f>_xlfn.IFNA(VLOOKUP(AY1139,ACCESSORIES!F:K,6,FALSE),"N/A")</f>
        <v>N/A</v>
      </c>
      <c r="BA1139" s="14" t="s">
        <v>85</v>
      </c>
      <c r="BB1139" s="104" t="str">
        <f>_xlfn.IFNA(VLOOKUP(BA1139,ACCESSORIES!F:K,6,FALSE),"N/A")</f>
        <v>N/A</v>
      </c>
      <c r="BC1139" s="79">
        <v>37.479999999999997</v>
      </c>
      <c r="BD1139" s="57">
        <v>19.7</v>
      </c>
      <c r="BE1139" s="57">
        <v>19.7</v>
      </c>
      <c r="BF1139" s="57">
        <v>11</v>
      </c>
      <c r="BG1139" s="15">
        <v>36</v>
      </c>
      <c r="BH1139" s="122" t="s">
        <v>3551</v>
      </c>
      <c r="BI1139" s="51" t="s">
        <v>4217</v>
      </c>
      <c r="BJ1139" s="83" t="s">
        <v>5302</v>
      </c>
      <c r="BK1139" s="83" t="s">
        <v>4233</v>
      </c>
      <c r="BL1139" s="83" t="s">
        <v>5818</v>
      </c>
      <c r="BM1139" s="83" t="s">
        <v>2887</v>
      </c>
      <c r="BN1139" s="83" t="s">
        <v>4510</v>
      </c>
      <c r="BO1139" s="83" t="s">
        <v>5816</v>
      </c>
      <c r="BP1139" s="83" t="s">
        <v>5802</v>
      </c>
      <c r="BQ1139" s="83" t="s">
        <v>4480</v>
      </c>
      <c r="BR1139" s="83" t="s">
        <v>4235</v>
      </c>
      <c r="BS1139" s="83"/>
      <c r="BT1139" s="409" t="s">
        <v>4396</v>
      </c>
      <c r="BU1139" s="410" t="s">
        <v>4397</v>
      </c>
      <c r="BV1139" s="412" t="s">
        <v>4398</v>
      </c>
      <c r="BW1139" s="410" t="s">
        <v>4399</v>
      </c>
      <c r="BX1139" s="96" t="str">
        <f t="shared" si="187"/>
        <v>MR704 Bead Grip, 17x8.5, 0mm Offset, 5x5.5, 108mm Centerbore, Matte Black</v>
      </c>
      <c r="BY1139" s="83" t="s">
        <v>4044</v>
      </c>
      <c r="BZ1139" s="83" t="s">
        <v>4045</v>
      </c>
      <c r="CA1139" s="83" t="str">
        <f t="shared" si="183"/>
        <v>TRAIL (7XX)</v>
      </c>
    </row>
    <row r="1140" spans="1:79" s="39" customFormat="1" ht="15" customHeight="1">
      <c r="A1140" s="23">
        <f t="shared" si="180"/>
        <v>1138</v>
      </c>
      <c r="B1140" s="14" t="s">
        <v>84</v>
      </c>
      <c r="C1140" s="112" t="s">
        <v>1285</v>
      </c>
      <c r="D1140" s="84" t="s">
        <v>6176</v>
      </c>
      <c r="E1140" s="94" t="str">
        <f>CONCATENATE(LEFT(D1140,5),VLOOKUP(CONCATENATE(N1140,"x",O1140),'PART NUMBER GUIDE'!$B$9:$C$45,2,FALSE),VLOOKUP(CONCATENATE(P1140, V1140), 'PART NUMBER GUIDE'!$Q$6:$R$84, 2, FALSE),VLOOKUP(Y1140,'PART NUMBER GUIDE'!$J$8:$K$37,2, FALSE),IF(U1140="N/A",IF(ABS(S1140)&lt;10,"0"&amp;ABS(S1140),ABS(S1140)),CONCATENATE(LEFT(U1140,1),RIGHT(U1140,1))), F1140, G1140)</f>
        <v>MR70478555800</v>
      </c>
      <c r="F1140" s="93"/>
      <c r="G1140" s="93"/>
      <c r="H1140" s="46" t="s">
        <v>4107</v>
      </c>
      <c r="I1140" s="377">
        <v>43714</v>
      </c>
      <c r="J1140" s="43" t="s">
        <v>1265</v>
      </c>
      <c r="K1140" s="400">
        <v>356.5</v>
      </c>
      <c r="L1140" s="95">
        <f t="shared" si="186"/>
        <v>356.5</v>
      </c>
      <c r="M1140" s="402"/>
      <c r="N1140" s="84">
        <v>17</v>
      </c>
      <c r="O1140" s="84">
        <v>8.5</v>
      </c>
      <c r="P1140" s="105" t="str">
        <f t="shared" si="181"/>
        <v>5x5.5</v>
      </c>
      <c r="Q1140" s="84">
        <v>5</v>
      </c>
      <c r="R1140" s="84">
        <v>5.5</v>
      </c>
      <c r="S1140" s="84">
        <v>0</v>
      </c>
      <c r="T1140" s="77">
        <v>4.75</v>
      </c>
      <c r="U1140" s="110" t="s">
        <v>85</v>
      </c>
      <c r="V1140" s="77">
        <v>108</v>
      </c>
      <c r="W1140" s="42">
        <v>32.78</v>
      </c>
      <c r="X1140" s="52">
        <v>2650</v>
      </c>
      <c r="Y1140" s="46" t="s">
        <v>2237</v>
      </c>
      <c r="Z1140" s="81" t="s">
        <v>3007</v>
      </c>
      <c r="AA1140" s="369" t="str">
        <f t="shared" si="182"/>
        <v>17x8.5, 5x5.5, 0 OS</v>
      </c>
      <c r="AB1140" s="83" t="s">
        <v>4281</v>
      </c>
      <c r="AC1140" s="92">
        <f>_xlfn.IFNA(VLOOKUP(AB1140,ACCESSORIES!F:K,6,FALSE),"N/A")</f>
        <v>22</v>
      </c>
      <c r="AD1140" s="15" t="s">
        <v>85</v>
      </c>
      <c r="AE1140" s="15" t="s">
        <v>85</v>
      </c>
      <c r="AF1140" s="15" t="s">
        <v>85</v>
      </c>
      <c r="AG1140" s="15" t="s">
        <v>85</v>
      </c>
      <c r="AH1140" s="9" t="str">
        <f>_xlfn.IFNA(VLOOKUP(AG1140,ACCESSORIES!F:K,6,FALSE),"N/A")</f>
        <v>N/A</v>
      </c>
      <c r="AI1140" s="105" t="s">
        <v>265</v>
      </c>
      <c r="AJ1140" s="83" t="s">
        <v>85</v>
      </c>
      <c r="AK1140" s="298" t="s">
        <v>85</v>
      </c>
      <c r="AL1140" s="298" t="s">
        <v>85</v>
      </c>
      <c r="AM1140" s="84">
        <v>16.2</v>
      </c>
      <c r="AN1140" s="84">
        <v>175</v>
      </c>
      <c r="AO1140" s="37">
        <v>3</v>
      </c>
      <c r="AP1140" s="37">
        <v>16</v>
      </c>
      <c r="AQ1140" s="26">
        <v>41</v>
      </c>
      <c r="AR1140" s="37">
        <v>47.7</v>
      </c>
      <c r="AS1140" s="26">
        <v>209</v>
      </c>
      <c r="AT1140" s="84">
        <v>206</v>
      </c>
      <c r="AU1140" s="77">
        <v>108</v>
      </c>
      <c r="AV1140" s="55">
        <v>44</v>
      </c>
      <c r="AW1140" s="55">
        <v>44</v>
      </c>
      <c r="AX1140" s="55">
        <v>46</v>
      </c>
      <c r="AY1140" s="14" t="s">
        <v>85</v>
      </c>
      <c r="AZ1140" s="104" t="str">
        <f>_xlfn.IFNA(VLOOKUP(AY1140,ACCESSORIES!F:K,6,FALSE),"N/A")</f>
        <v>N/A</v>
      </c>
      <c r="BA1140" s="14" t="s">
        <v>85</v>
      </c>
      <c r="BB1140" s="104" t="str">
        <f>_xlfn.IFNA(VLOOKUP(BA1140,ACCESSORIES!F:K,6,FALSE),"N/A")</f>
        <v>N/A</v>
      </c>
      <c r="BC1140" s="79">
        <v>38.07</v>
      </c>
      <c r="BD1140" s="57">
        <v>19.7</v>
      </c>
      <c r="BE1140" s="57">
        <v>19.7</v>
      </c>
      <c r="BF1140" s="57">
        <v>11</v>
      </c>
      <c r="BG1140" s="15">
        <v>36</v>
      </c>
      <c r="BH1140" s="122" t="s">
        <v>3551</v>
      </c>
      <c r="BI1140" s="51" t="s">
        <v>4217</v>
      </c>
      <c r="BJ1140" s="83" t="s">
        <v>5302</v>
      </c>
      <c r="BK1140" s="83" t="s">
        <v>4233</v>
      </c>
      <c r="BL1140" s="83" t="s">
        <v>5818</v>
      </c>
      <c r="BM1140" s="83" t="s">
        <v>2887</v>
      </c>
      <c r="BN1140" s="83" t="s">
        <v>4510</v>
      </c>
      <c r="BO1140" s="83" t="s">
        <v>5816</v>
      </c>
      <c r="BP1140" s="83" t="s">
        <v>5802</v>
      </c>
      <c r="BQ1140" s="83" t="s">
        <v>4480</v>
      </c>
      <c r="BR1140" s="83" t="s">
        <v>4235</v>
      </c>
      <c r="BS1140" s="83"/>
      <c r="BT1140" s="409" t="s">
        <v>4393</v>
      </c>
      <c r="BU1140" s="410" t="s">
        <v>4392</v>
      </c>
      <c r="BV1140" s="412" t="s">
        <v>4394</v>
      </c>
      <c r="BW1140" s="410" t="s">
        <v>4395</v>
      </c>
      <c r="BX1140" s="96" t="str">
        <f t="shared" si="187"/>
        <v>MR704 Bead Grip, 17x8.5, 0mm Offset, 5x5.5, 108mm Centerbore, Titanium</v>
      </c>
      <c r="BY1140" s="83" t="s">
        <v>4044</v>
      </c>
      <c r="BZ1140" s="83" t="s">
        <v>4045</v>
      </c>
      <c r="CA1140" s="83" t="str">
        <f t="shared" si="183"/>
        <v>TRAIL (7XX)</v>
      </c>
    </row>
    <row r="1141" spans="1:79" s="39" customFormat="1" ht="15" customHeight="1">
      <c r="A1141" s="23">
        <f t="shared" si="180"/>
        <v>1139</v>
      </c>
      <c r="B1141" s="14" t="s">
        <v>84</v>
      </c>
      <c r="C1141" s="112" t="s">
        <v>1285</v>
      </c>
      <c r="D1141" s="84" t="s">
        <v>6176</v>
      </c>
      <c r="E1141" s="94" t="str">
        <f>CONCATENATE(LEFT(D1141,5),VLOOKUP(CONCATENATE(N1141,"x",O1141),'PART NUMBER GUIDE'!$B$9:$C$45,2,FALSE),VLOOKUP(CONCATENATE(P1141, V1141), 'PART NUMBER GUIDE'!$Q$6:$R$84, 2, FALSE),VLOOKUP(Y1141,'PART NUMBER GUIDE'!$J$8:$K$37,2, FALSE),IF(U1141="N/A",IF(ABS(S1141)&lt;10,"0"&amp;ABS(S1141),ABS(S1141)),CONCATENATE(LEFT(U1141,1),RIGHT(U1141,1))), F1141, G1141)</f>
        <v>MR70478558500</v>
      </c>
      <c r="F1141" s="93"/>
      <c r="G1141" s="93"/>
      <c r="H1141" s="46" t="s">
        <v>3522</v>
      </c>
      <c r="I1141" s="377">
        <v>43714</v>
      </c>
      <c r="J1141" s="87" t="s">
        <v>1265</v>
      </c>
      <c r="K1141" s="400">
        <v>356.5</v>
      </c>
      <c r="L1141" s="95">
        <f t="shared" si="186"/>
        <v>356.5</v>
      </c>
      <c r="M1141" s="402"/>
      <c r="N1141" s="84">
        <v>17</v>
      </c>
      <c r="O1141" s="84">
        <v>8.5</v>
      </c>
      <c r="P1141" s="105" t="str">
        <f t="shared" si="181"/>
        <v>5x150</v>
      </c>
      <c r="Q1141" s="84">
        <v>5</v>
      </c>
      <c r="R1141" s="84">
        <v>150</v>
      </c>
      <c r="S1141" s="84">
        <v>0</v>
      </c>
      <c r="T1141" s="77">
        <v>4.75</v>
      </c>
      <c r="U1141" s="110" t="s">
        <v>85</v>
      </c>
      <c r="V1141" s="77">
        <v>110.5</v>
      </c>
      <c r="W1141" s="42">
        <v>32.479999999999997</v>
      </c>
      <c r="X1141" s="52">
        <v>2650</v>
      </c>
      <c r="Y1141" s="46" t="s">
        <v>2309</v>
      </c>
      <c r="Z1141" s="81" t="s">
        <v>3002</v>
      </c>
      <c r="AA1141" s="369" t="str">
        <f t="shared" si="182"/>
        <v>17x8.5, 5x150, 0 OS</v>
      </c>
      <c r="AB1141" s="83" t="s">
        <v>4281</v>
      </c>
      <c r="AC1141" s="92">
        <f>_xlfn.IFNA(VLOOKUP(AB1141,ACCESSORIES!F:K,6,FALSE),"N/A")</f>
        <v>22</v>
      </c>
      <c r="AD1141" s="15" t="s">
        <v>85</v>
      </c>
      <c r="AE1141" s="15" t="s">
        <v>85</v>
      </c>
      <c r="AF1141" s="15" t="s">
        <v>85</v>
      </c>
      <c r="AG1141" s="15" t="s">
        <v>85</v>
      </c>
      <c r="AH1141" s="9" t="str">
        <f>_xlfn.IFNA(VLOOKUP(AG1141,ACCESSORIES!F:K,6,FALSE),"N/A")</f>
        <v>N/A</v>
      </c>
      <c r="AI1141" s="105" t="s">
        <v>265</v>
      </c>
      <c r="AJ1141" s="298" t="s">
        <v>85</v>
      </c>
      <c r="AK1141" s="298" t="s">
        <v>85</v>
      </c>
      <c r="AL1141" s="298" t="s">
        <v>85</v>
      </c>
      <c r="AM1141" s="84">
        <v>16.2</v>
      </c>
      <c r="AN1141" s="84">
        <v>180</v>
      </c>
      <c r="AO1141" s="37">
        <v>3</v>
      </c>
      <c r="AP1141" s="37">
        <v>14</v>
      </c>
      <c r="AQ1141" s="26">
        <v>41</v>
      </c>
      <c r="AR1141" s="37">
        <v>47.7</v>
      </c>
      <c r="AS1141" s="26">
        <v>209</v>
      </c>
      <c r="AT1141" s="84">
        <v>206</v>
      </c>
      <c r="AU1141" s="77">
        <v>110.5</v>
      </c>
      <c r="AV1141" s="55">
        <v>44</v>
      </c>
      <c r="AW1141" s="55">
        <v>44</v>
      </c>
      <c r="AX1141" s="55">
        <v>46</v>
      </c>
      <c r="AY1141" s="14" t="s">
        <v>85</v>
      </c>
      <c r="AZ1141" s="104" t="str">
        <f>_xlfn.IFNA(VLOOKUP(AY1141,ACCESSORIES!F:K,6,FALSE),"N/A")</f>
        <v>N/A</v>
      </c>
      <c r="BA1141" s="14" t="s">
        <v>85</v>
      </c>
      <c r="BB1141" s="104" t="str">
        <f>_xlfn.IFNA(VLOOKUP(BA1141,ACCESSORIES!F:K,6,FALSE),"N/A")</f>
        <v>N/A</v>
      </c>
      <c r="BC1141" s="79">
        <v>37.880000000000003</v>
      </c>
      <c r="BD1141" s="57">
        <v>19.7</v>
      </c>
      <c r="BE1141" s="57">
        <v>19.7</v>
      </c>
      <c r="BF1141" s="57">
        <v>11</v>
      </c>
      <c r="BG1141" s="15">
        <v>36</v>
      </c>
      <c r="BH1141" s="122" t="s">
        <v>3551</v>
      </c>
      <c r="BI1141" s="51" t="s">
        <v>4217</v>
      </c>
      <c r="BJ1141" s="83" t="s">
        <v>5302</v>
      </c>
      <c r="BK1141" s="83" t="s">
        <v>4233</v>
      </c>
      <c r="BL1141" s="83" t="s">
        <v>5818</v>
      </c>
      <c r="BM1141" s="83" t="s">
        <v>2887</v>
      </c>
      <c r="BN1141" s="83" t="s">
        <v>4510</v>
      </c>
      <c r="BO1141" s="83" t="s">
        <v>5816</v>
      </c>
      <c r="BP1141" s="83" t="s">
        <v>5802</v>
      </c>
      <c r="BQ1141" s="83" t="s">
        <v>4480</v>
      </c>
      <c r="BR1141" s="83" t="s">
        <v>4235</v>
      </c>
      <c r="BS1141" s="83"/>
      <c r="BT1141" s="409" t="s">
        <v>4396</v>
      </c>
      <c r="BU1141" s="410" t="s">
        <v>4397</v>
      </c>
      <c r="BV1141" s="412" t="s">
        <v>4398</v>
      </c>
      <c r="BW1141" s="410" t="s">
        <v>4399</v>
      </c>
      <c r="BX1141" s="96" t="str">
        <f t="shared" si="187"/>
        <v>MR704 Bead Grip, 17x8.5, 0mm Offset, 5x150, 110.5mm Centerbore, Matte Black</v>
      </c>
      <c r="BY1141" s="83" t="s">
        <v>4044</v>
      </c>
      <c r="BZ1141" s="83" t="s">
        <v>4045</v>
      </c>
      <c r="CA1141" s="83" t="str">
        <f t="shared" si="183"/>
        <v>TRAIL (7XX)</v>
      </c>
    </row>
    <row r="1142" spans="1:79" s="39" customFormat="1" ht="15" customHeight="1">
      <c r="A1142" s="23">
        <f t="shared" si="180"/>
        <v>1140</v>
      </c>
      <c r="B1142" s="14" t="s">
        <v>84</v>
      </c>
      <c r="C1142" s="112" t="s">
        <v>1285</v>
      </c>
      <c r="D1142" s="84" t="s">
        <v>6176</v>
      </c>
      <c r="E1142" s="94" t="str">
        <f>CONCATENATE(LEFT(D1142,5),VLOOKUP(CONCATENATE(N1142,"x",O1142),'PART NUMBER GUIDE'!$B$9:$C$45,2,FALSE),VLOOKUP(CONCATENATE(P1142, V1142), 'PART NUMBER GUIDE'!$Q$6:$R$84, 2, FALSE),VLOOKUP(Y1142,'PART NUMBER GUIDE'!$J$8:$K$37,2, FALSE),IF(U1142="N/A",IF(ABS(S1142)&lt;10,"0"&amp;ABS(S1142),ABS(S1142)),CONCATENATE(LEFT(U1142,1),RIGHT(U1142,1))), F1142, G1142)</f>
        <v>MR70478558800</v>
      </c>
      <c r="F1142" s="93"/>
      <c r="G1142" s="93"/>
      <c r="H1142" s="46" t="s">
        <v>3523</v>
      </c>
      <c r="I1142" s="377">
        <v>43714</v>
      </c>
      <c r="J1142" s="43" t="s">
        <v>1265</v>
      </c>
      <c r="K1142" s="400">
        <v>356.5</v>
      </c>
      <c r="L1142" s="95">
        <f t="shared" si="186"/>
        <v>356.5</v>
      </c>
      <c r="M1142" s="402"/>
      <c r="N1142" s="84">
        <v>17</v>
      </c>
      <c r="O1142" s="84">
        <v>8.5</v>
      </c>
      <c r="P1142" s="105" t="str">
        <f t="shared" si="181"/>
        <v>5x150</v>
      </c>
      <c r="Q1142" s="84">
        <v>5</v>
      </c>
      <c r="R1142" s="84">
        <v>150</v>
      </c>
      <c r="S1142" s="84">
        <v>0</v>
      </c>
      <c r="T1142" s="77">
        <v>4.75</v>
      </c>
      <c r="U1142" s="110" t="s">
        <v>85</v>
      </c>
      <c r="V1142" s="77">
        <v>110.5</v>
      </c>
      <c r="W1142" s="42">
        <v>32.81</v>
      </c>
      <c r="X1142" s="52">
        <v>2650</v>
      </c>
      <c r="Y1142" s="46" t="s">
        <v>2237</v>
      </c>
      <c r="Z1142" s="81" t="s">
        <v>3007</v>
      </c>
      <c r="AA1142" s="369" t="str">
        <f t="shared" si="182"/>
        <v>17x8.5, 5x150, 0 OS</v>
      </c>
      <c r="AB1142" s="83" t="s">
        <v>4281</v>
      </c>
      <c r="AC1142" s="92">
        <f>_xlfn.IFNA(VLOOKUP(AB1142,ACCESSORIES!F:K,6,FALSE),"N/A")</f>
        <v>22</v>
      </c>
      <c r="AD1142" s="15" t="s">
        <v>85</v>
      </c>
      <c r="AE1142" s="15" t="s">
        <v>85</v>
      </c>
      <c r="AF1142" s="15" t="s">
        <v>85</v>
      </c>
      <c r="AG1142" s="15" t="s">
        <v>85</v>
      </c>
      <c r="AH1142" s="9" t="str">
        <f>_xlfn.IFNA(VLOOKUP(AG1142,ACCESSORIES!F:K,6,FALSE),"N/A")</f>
        <v>N/A</v>
      </c>
      <c r="AI1142" s="105" t="s">
        <v>265</v>
      </c>
      <c r="AJ1142" s="298" t="s">
        <v>85</v>
      </c>
      <c r="AK1142" s="298" t="s">
        <v>85</v>
      </c>
      <c r="AL1142" s="298" t="s">
        <v>85</v>
      </c>
      <c r="AM1142" s="84">
        <v>16.2</v>
      </c>
      <c r="AN1142" s="84">
        <v>180</v>
      </c>
      <c r="AO1142" s="37">
        <v>3</v>
      </c>
      <c r="AP1142" s="37">
        <v>14</v>
      </c>
      <c r="AQ1142" s="26">
        <v>41</v>
      </c>
      <c r="AR1142" s="37">
        <v>47.7</v>
      </c>
      <c r="AS1142" s="26">
        <v>209</v>
      </c>
      <c r="AT1142" s="84">
        <v>206</v>
      </c>
      <c r="AU1142" s="77">
        <v>110.5</v>
      </c>
      <c r="AV1142" s="55">
        <v>44</v>
      </c>
      <c r="AW1142" s="55">
        <v>44</v>
      </c>
      <c r="AX1142" s="55">
        <v>46</v>
      </c>
      <c r="AY1142" s="14" t="s">
        <v>85</v>
      </c>
      <c r="AZ1142" s="104" t="str">
        <f>_xlfn.IFNA(VLOOKUP(AY1142,ACCESSORIES!F:K,6,FALSE),"N/A")</f>
        <v>N/A</v>
      </c>
      <c r="BA1142" s="14" t="s">
        <v>85</v>
      </c>
      <c r="BB1142" s="104" t="str">
        <f>_xlfn.IFNA(VLOOKUP(BA1142,ACCESSORIES!F:K,6,FALSE),"N/A")</f>
        <v>N/A</v>
      </c>
      <c r="BC1142" s="79">
        <v>38.25</v>
      </c>
      <c r="BD1142" s="57">
        <v>19.7</v>
      </c>
      <c r="BE1142" s="57">
        <v>19.7</v>
      </c>
      <c r="BF1142" s="57">
        <v>11</v>
      </c>
      <c r="BG1142" s="15">
        <v>36</v>
      </c>
      <c r="BH1142" s="122" t="s">
        <v>3551</v>
      </c>
      <c r="BI1142" s="51" t="s">
        <v>4217</v>
      </c>
      <c r="BJ1142" s="83" t="s">
        <v>5302</v>
      </c>
      <c r="BK1142" s="83" t="s">
        <v>4233</v>
      </c>
      <c r="BL1142" s="83" t="s">
        <v>5818</v>
      </c>
      <c r="BM1142" s="83" t="s">
        <v>2887</v>
      </c>
      <c r="BN1142" s="83" t="s">
        <v>4510</v>
      </c>
      <c r="BO1142" s="83" t="s">
        <v>5816</v>
      </c>
      <c r="BP1142" s="83" t="s">
        <v>5802</v>
      </c>
      <c r="BQ1142" s="83" t="s">
        <v>4480</v>
      </c>
      <c r="BR1142" s="83" t="s">
        <v>4235</v>
      </c>
      <c r="BS1142" s="83"/>
      <c r="BT1142" s="409" t="s">
        <v>4393</v>
      </c>
      <c r="BU1142" s="410" t="s">
        <v>4392</v>
      </c>
      <c r="BV1142" s="412" t="s">
        <v>4394</v>
      </c>
      <c r="BW1142" s="410" t="s">
        <v>4395</v>
      </c>
      <c r="BX1142" s="96" t="str">
        <f t="shared" si="187"/>
        <v>MR704 Bead Grip, 17x8.5, 0mm Offset, 5x150, 110.5mm Centerbore, Titanium</v>
      </c>
      <c r="BY1142" s="83" t="s">
        <v>4044</v>
      </c>
      <c r="BZ1142" s="83" t="s">
        <v>4045</v>
      </c>
      <c r="CA1142" s="83" t="str">
        <f t="shared" si="183"/>
        <v>TRAIL (7XX)</v>
      </c>
    </row>
    <row r="1143" spans="1:79" s="39" customFormat="1" ht="15" customHeight="1">
      <c r="A1143" s="23">
        <f t="shared" si="180"/>
        <v>1141</v>
      </c>
      <c r="B1143" s="14" t="s">
        <v>84</v>
      </c>
      <c r="C1143" s="112" t="s">
        <v>1285</v>
      </c>
      <c r="D1143" s="84" t="s">
        <v>6176</v>
      </c>
      <c r="E1143" s="94" t="str">
        <f>CONCATENATE(LEFT(D1143,5),VLOOKUP(CONCATENATE(N1143,"x",O1143),'PART NUMBER GUIDE'!$B$9:$C$45,2,FALSE),VLOOKUP(CONCATENATE(P1143, V1143), 'PART NUMBER GUIDE'!$Q$6:$R$84, 2, FALSE),VLOOKUP(Y1143,'PART NUMBER GUIDE'!$J$8:$K$37,2, FALSE),IF(U1143="N/A",IF(ABS(S1143)&lt;10,"0"&amp;ABS(S1143),ABS(S1143)),CONCATENATE(LEFT(U1143,1),RIGHT(U1143,1))), F1143, G1143)</f>
        <v>MR70478562500</v>
      </c>
      <c r="F1143" s="93"/>
      <c r="G1143" s="93"/>
      <c r="H1143" s="46" t="s">
        <v>3524</v>
      </c>
      <c r="I1143" s="377">
        <v>43714</v>
      </c>
      <c r="J1143" s="43" t="s">
        <v>4038</v>
      </c>
      <c r="K1143" s="400">
        <v>356.5</v>
      </c>
      <c r="L1143" s="95" t="str">
        <f t="shared" si="186"/>
        <v/>
      </c>
      <c r="M1143" s="402"/>
      <c r="N1143" s="84">
        <v>17</v>
      </c>
      <c r="O1143" s="84">
        <v>8.5</v>
      </c>
      <c r="P1143" s="105" t="str">
        <f t="shared" si="181"/>
        <v>6x120</v>
      </c>
      <c r="Q1143" s="84">
        <v>6</v>
      </c>
      <c r="R1143" s="84">
        <v>120</v>
      </c>
      <c r="S1143" s="84">
        <v>0</v>
      </c>
      <c r="T1143" s="77">
        <v>4.75</v>
      </c>
      <c r="U1143" s="110" t="s">
        <v>85</v>
      </c>
      <c r="V1143" s="77">
        <v>67</v>
      </c>
      <c r="W1143" s="42">
        <v>33.33</v>
      </c>
      <c r="X1143" s="52">
        <v>2650</v>
      </c>
      <c r="Y1143" s="46" t="s">
        <v>2309</v>
      </c>
      <c r="Z1143" s="81" t="s">
        <v>3002</v>
      </c>
      <c r="AA1143" s="369" t="str">
        <f t="shared" si="182"/>
        <v>17x8.5, 6x120, 0 OS</v>
      </c>
      <c r="AB1143" s="83" t="s">
        <v>4280</v>
      </c>
      <c r="AC1143" s="92">
        <f>_xlfn.IFNA(VLOOKUP(AB1143,ACCESSORIES!F:K,6,FALSE),"N/A")</f>
        <v>22</v>
      </c>
      <c r="AD1143" s="15" t="s">
        <v>85</v>
      </c>
      <c r="AE1143" s="15" t="s">
        <v>85</v>
      </c>
      <c r="AF1143" s="15" t="s">
        <v>85</v>
      </c>
      <c r="AG1143" s="15" t="s">
        <v>85</v>
      </c>
      <c r="AH1143" s="9" t="str">
        <f>_xlfn.IFNA(VLOOKUP(AG1143,ACCESSORIES!F:K,6,FALSE),"N/A")</f>
        <v>N/A</v>
      </c>
      <c r="AI1143" s="105" t="s">
        <v>265</v>
      </c>
      <c r="AJ1143" s="84" t="s">
        <v>3512</v>
      </c>
      <c r="AK1143" s="3" t="s">
        <v>85</v>
      </c>
      <c r="AL1143" s="84" t="s">
        <v>85</v>
      </c>
      <c r="AM1143" s="84">
        <v>16.2</v>
      </c>
      <c r="AN1143" s="84">
        <v>160</v>
      </c>
      <c r="AO1143" s="37">
        <v>11.5</v>
      </c>
      <c r="AP1143" s="37">
        <v>23</v>
      </c>
      <c r="AQ1143" s="26">
        <v>42.9</v>
      </c>
      <c r="AR1143" s="37">
        <v>47.7</v>
      </c>
      <c r="AS1143" s="26">
        <v>209</v>
      </c>
      <c r="AT1143" s="84">
        <v>206</v>
      </c>
      <c r="AU1143" s="77">
        <v>67</v>
      </c>
      <c r="AV1143" s="55">
        <v>44</v>
      </c>
      <c r="AW1143" s="55">
        <v>44</v>
      </c>
      <c r="AX1143" s="55">
        <v>46</v>
      </c>
      <c r="AY1143" s="14" t="s">
        <v>85</v>
      </c>
      <c r="AZ1143" s="104" t="str">
        <f>_xlfn.IFNA(VLOOKUP(AY1143,ACCESSORIES!F:K,6,FALSE),"N/A")</f>
        <v>N/A</v>
      </c>
      <c r="BA1143" s="14" t="s">
        <v>85</v>
      </c>
      <c r="BB1143" s="104" t="str">
        <f>_xlfn.IFNA(VLOOKUP(BA1143,ACCESSORIES!F:K,6,FALSE),"N/A")</f>
        <v>N/A</v>
      </c>
      <c r="BC1143" s="79">
        <v>37.74</v>
      </c>
      <c r="BD1143" s="57">
        <v>19.7</v>
      </c>
      <c r="BE1143" s="57">
        <v>19.7</v>
      </c>
      <c r="BF1143" s="57">
        <v>11</v>
      </c>
      <c r="BG1143" s="15">
        <v>36</v>
      </c>
      <c r="BH1143" s="122" t="s">
        <v>3551</v>
      </c>
      <c r="BI1143" s="51" t="s">
        <v>4217</v>
      </c>
      <c r="BJ1143" s="83" t="s">
        <v>5302</v>
      </c>
      <c r="BK1143" s="83" t="s">
        <v>4233</v>
      </c>
      <c r="BL1143" s="83" t="s">
        <v>5818</v>
      </c>
      <c r="BM1143" s="83" t="s">
        <v>2887</v>
      </c>
      <c r="BN1143" s="83" t="s">
        <v>4510</v>
      </c>
      <c r="BO1143" s="83" t="s">
        <v>5816</v>
      </c>
      <c r="BP1143" s="83" t="s">
        <v>5802</v>
      </c>
      <c r="BQ1143" s="83" t="s">
        <v>4480</v>
      </c>
      <c r="BR1143" s="83" t="s">
        <v>4235</v>
      </c>
      <c r="BS1143" s="83"/>
      <c r="BT1143" s="409" t="s">
        <v>4396</v>
      </c>
      <c r="BU1143" s="410" t="s">
        <v>4397</v>
      </c>
      <c r="BV1143" s="412" t="s">
        <v>4398</v>
      </c>
      <c r="BW1143" s="410" t="s">
        <v>4399</v>
      </c>
      <c r="BX1143" s="96" t="str">
        <f t="shared" si="187"/>
        <v>CLOSEOUT - MR704 Bead Grip, 17x8.5, 0mm Offset, 6x120, 67mm Centerbore, Matte Black</v>
      </c>
      <c r="BY1143" s="83" t="s">
        <v>4044</v>
      </c>
      <c r="BZ1143" s="83" t="s">
        <v>4045</v>
      </c>
      <c r="CA1143" s="83" t="str">
        <f t="shared" si="183"/>
        <v>TRAIL (7XX)</v>
      </c>
    </row>
    <row r="1144" spans="1:79" s="39" customFormat="1" ht="15" customHeight="1">
      <c r="A1144" s="23">
        <f t="shared" si="180"/>
        <v>1142</v>
      </c>
      <c r="B1144" s="14" t="s">
        <v>84</v>
      </c>
      <c r="C1144" s="112" t="s">
        <v>1285</v>
      </c>
      <c r="D1144" s="84" t="s">
        <v>6176</v>
      </c>
      <c r="E1144" s="94" t="str">
        <f>CONCATENATE(LEFT(D1144,5),VLOOKUP(CONCATENATE(N1144,"x",O1144),'PART NUMBER GUIDE'!$B$9:$C$45,2,FALSE),VLOOKUP(CONCATENATE(P1144, V1144), 'PART NUMBER GUIDE'!$Q$6:$R$84, 2, FALSE),VLOOKUP(Y1144,'PART NUMBER GUIDE'!$J$8:$K$37,2, FALSE),IF(U1144="N/A",IF(ABS(S1144)&lt;10,"0"&amp;ABS(S1144),ABS(S1144)),CONCATENATE(LEFT(U1144,1),RIGHT(U1144,1))), F1144, G1144)</f>
        <v>MR70478516500</v>
      </c>
      <c r="F1144" s="93"/>
      <c r="G1144" s="93"/>
      <c r="H1144" s="46" t="s">
        <v>3526</v>
      </c>
      <c r="I1144" s="377">
        <v>43714</v>
      </c>
      <c r="J1144" s="43" t="s">
        <v>1265</v>
      </c>
      <c r="K1144" s="400">
        <v>356.5</v>
      </c>
      <c r="L1144" s="95">
        <f t="shared" si="186"/>
        <v>356.5</v>
      </c>
      <c r="M1144" s="402"/>
      <c r="N1144" s="84">
        <v>17</v>
      </c>
      <c r="O1144" s="84">
        <v>8.5</v>
      </c>
      <c r="P1144" s="105" t="str">
        <f t="shared" si="181"/>
        <v>6x135</v>
      </c>
      <c r="Q1144" s="84">
        <v>6</v>
      </c>
      <c r="R1144" s="84">
        <v>135</v>
      </c>
      <c r="S1144" s="84">
        <v>0</v>
      </c>
      <c r="T1144" s="77">
        <v>4.75</v>
      </c>
      <c r="U1144" s="110" t="s">
        <v>85</v>
      </c>
      <c r="V1144" s="77">
        <v>87</v>
      </c>
      <c r="W1144" s="42">
        <v>32.479999999999997</v>
      </c>
      <c r="X1144" s="52">
        <v>2650</v>
      </c>
      <c r="Y1144" s="46" t="s">
        <v>2309</v>
      </c>
      <c r="Z1144" s="81" t="s">
        <v>3002</v>
      </c>
      <c r="AA1144" s="369" t="str">
        <f t="shared" si="182"/>
        <v>17x8.5, 6x135, 0 OS</v>
      </c>
      <c r="AB1144" s="83" t="s">
        <v>4280</v>
      </c>
      <c r="AC1144" s="92">
        <f>_xlfn.IFNA(VLOOKUP(AB1144,ACCESSORIES!F:K,6,FALSE),"N/A")</f>
        <v>22</v>
      </c>
      <c r="AD1144" s="15" t="s">
        <v>85</v>
      </c>
      <c r="AE1144" s="15" t="s">
        <v>85</v>
      </c>
      <c r="AF1144" s="15" t="s">
        <v>85</v>
      </c>
      <c r="AG1144" s="15" t="s">
        <v>85</v>
      </c>
      <c r="AH1144" s="9" t="str">
        <f>_xlfn.IFNA(VLOOKUP(AG1144,ACCESSORIES!F:K,6,FALSE),"N/A")</f>
        <v>N/A</v>
      </c>
      <c r="AI1144" s="105" t="s">
        <v>265</v>
      </c>
      <c r="AJ1144" s="84" t="s">
        <v>3512</v>
      </c>
      <c r="AK1144" s="3" t="s">
        <v>85</v>
      </c>
      <c r="AL1144" s="84" t="s">
        <v>85</v>
      </c>
      <c r="AM1144" s="84">
        <v>16.2</v>
      </c>
      <c r="AN1144" s="84">
        <v>175</v>
      </c>
      <c r="AO1144" s="37">
        <v>3</v>
      </c>
      <c r="AP1144" s="37">
        <v>16</v>
      </c>
      <c r="AQ1144" s="26">
        <v>41</v>
      </c>
      <c r="AR1144" s="37">
        <v>47.7</v>
      </c>
      <c r="AS1144" s="26">
        <v>209</v>
      </c>
      <c r="AT1144" s="84">
        <v>206</v>
      </c>
      <c r="AU1144" s="77">
        <v>87</v>
      </c>
      <c r="AV1144" s="55">
        <v>44</v>
      </c>
      <c r="AW1144" s="55">
        <v>44</v>
      </c>
      <c r="AX1144" s="55">
        <v>46</v>
      </c>
      <c r="AY1144" s="14" t="s">
        <v>85</v>
      </c>
      <c r="AZ1144" s="104" t="str">
        <f>_xlfn.IFNA(VLOOKUP(AY1144,ACCESSORIES!F:K,6,FALSE),"N/A")</f>
        <v>N/A</v>
      </c>
      <c r="BA1144" s="14" t="s">
        <v>85</v>
      </c>
      <c r="BB1144" s="104" t="str">
        <f>_xlfn.IFNA(VLOOKUP(BA1144,ACCESSORIES!F:K,6,FALSE),"N/A")</f>
        <v>N/A</v>
      </c>
      <c r="BC1144" s="79">
        <v>37.880000000000003</v>
      </c>
      <c r="BD1144" s="57">
        <v>19.7</v>
      </c>
      <c r="BE1144" s="57">
        <v>19.7</v>
      </c>
      <c r="BF1144" s="57">
        <v>11</v>
      </c>
      <c r="BG1144" s="15">
        <v>36</v>
      </c>
      <c r="BH1144" s="122" t="s">
        <v>3551</v>
      </c>
      <c r="BI1144" s="51" t="s">
        <v>4217</v>
      </c>
      <c r="BJ1144" s="83" t="s">
        <v>5302</v>
      </c>
      <c r="BK1144" s="83" t="s">
        <v>4233</v>
      </c>
      <c r="BL1144" s="83" t="s">
        <v>5818</v>
      </c>
      <c r="BM1144" s="83" t="s">
        <v>2887</v>
      </c>
      <c r="BN1144" s="83" t="s">
        <v>4510</v>
      </c>
      <c r="BO1144" s="83" t="s">
        <v>5816</v>
      </c>
      <c r="BP1144" s="83" t="s">
        <v>5802</v>
      </c>
      <c r="BQ1144" s="83" t="s">
        <v>4480</v>
      </c>
      <c r="BR1144" s="83" t="s">
        <v>4235</v>
      </c>
      <c r="BS1144" s="83"/>
      <c r="BT1144" s="409" t="s">
        <v>4396</v>
      </c>
      <c r="BU1144" s="410" t="s">
        <v>4397</v>
      </c>
      <c r="BV1144" s="412" t="s">
        <v>4398</v>
      </c>
      <c r="BW1144" s="410" t="s">
        <v>4399</v>
      </c>
      <c r="BX1144" s="96" t="str">
        <f t="shared" si="187"/>
        <v>MR704 Bead Grip, 17x8.5, 0mm Offset, 6x135, 87mm Centerbore, Matte Black</v>
      </c>
      <c r="BY1144" s="83" t="s">
        <v>4044</v>
      </c>
      <c r="BZ1144" s="83" t="s">
        <v>4045</v>
      </c>
      <c r="CA1144" s="83" t="str">
        <f t="shared" si="183"/>
        <v>TRAIL (7XX)</v>
      </c>
    </row>
    <row r="1145" spans="1:79" s="39" customFormat="1" ht="15" customHeight="1">
      <c r="A1145" s="23">
        <f t="shared" si="180"/>
        <v>1143</v>
      </c>
      <c r="B1145" s="14" t="s">
        <v>84</v>
      </c>
      <c r="C1145" s="112" t="s">
        <v>1285</v>
      </c>
      <c r="D1145" s="84" t="s">
        <v>6176</v>
      </c>
      <c r="E1145" s="94" t="str">
        <f>CONCATENATE(LEFT(D1145,5),VLOOKUP(CONCATENATE(N1145,"x",O1145),'PART NUMBER GUIDE'!$B$9:$C$45,2,FALSE),VLOOKUP(CONCATENATE(P1145, V1145), 'PART NUMBER GUIDE'!$Q$6:$R$84, 2, FALSE),VLOOKUP(Y1145,'PART NUMBER GUIDE'!$J$8:$K$37,2, FALSE),IF(U1145="N/A",IF(ABS(S1145)&lt;10,"0"&amp;ABS(S1145),ABS(S1145)),CONCATENATE(LEFT(U1145,1),RIGHT(U1145,1))), F1145, G1145)</f>
        <v>MR70478516800</v>
      </c>
      <c r="F1145" s="93"/>
      <c r="G1145" s="93"/>
      <c r="H1145" s="46" t="s">
        <v>3527</v>
      </c>
      <c r="I1145" s="377">
        <v>43714</v>
      </c>
      <c r="J1145" s="43" t="s">
        <v>1265</v>
      </c>
      <c r="K1145" s="400">
        <v>356.5</v>
      </c>
      <c r="L1145" s="95">
        <f t="shared" si="186"/>
        <v>356.5</v>
      </c>
      <c r="M1145" s="402"/>
      <c r="N1145" s="84">
        <v>17</v>
      </c>
      <c r="O1145" s="84">
        <v>8.5</v>
      </c>
      <c r="P1145" s="105" t="str">
        <f t="shared" si="181"/>
        <v>6x135</v>
      </c>
      <c r="Q1145" s="84">
        <v>6</v>
      </c>
      <c r="R1145" s="84">
        <v>135</v>
      </c>
      <c r="S1145" s="84">
        <v>0</v>
      </c>
      <c r="T1145" s="77">
        <v>4.75</v>
      </c>
      <c r="U1145" s="110" t="s">
        <v>85</v>
      </c>
      <c r="V1145" s="77">
        <v>87</v>
      </c>
      <c r="W1145" s="42">
        <v>32.85</v>
      </c>
      <c r="X1145" s="52">
        <v>2650</v>
      </c>
      <c r="Y1145" s="46" t="s">
        <v>2237</v>
      </c>
      <c r="Z1145" s="81" t="s">
        <v>3007</v>
      </c>
      <c r="AA1145" s="369" t="str">
        <f t="shared" si="182"/>
        <v>17x8.5, 6x135, 0 OS</v>
      </c>
      <c r="AB1145" s="83" t="s">
        <v>4280</v>
      </c>
      <c r="AC1145" s="92">
        <f>_xlfn.IFNA(VLOOKUP(AB1145,ACCESSORIES!F:K,6,FALSE),"N/A")</f>
        <v>22</v>
      </c>
      <c r="AD1145" s="15" t="s">
        <v>85</v>
      </c>
      <c r="AE1145" s="15" t="s">
        <v>85</v>
      </c>
      <c r="AF1145" s="15" t="s">
        <v>85</v>
      </c>
      <c r="AG1145" s="15" t="s">
        <v>85</v>
      </c>
      <c r="AH1145" s="9" t="str">
        <f>_xlfn.IFNA(VLOOKUP(AG1145,ACCESSORIES!F:K,6,FALSE),"N/A")</f>
        <v>N/A</v>
      </c>
      <c r="AI1145" s="105" t="s">
        <v>265</v>
      </c>
      <c r="AJ1145" s="84" t="s">
        <v>3512</v>
      </c>
      <c r="AK1145" s="3" t="s">
        <v>85</v>
      </c>
      <c r="AL1145" s="84" t="s">
        <v>85</v>
      </c>
      <c r="AM1145" s="84">
        <v>16.2</v>
      </c>
      <c r="AN1145" s="84">
        <v>175</v>
      </c>
      <c r="AO1145" s="37">
        <v>3</v>
      </c>
      <c r="AP1145" s="37">
        <v>16</v>
      </c>
      <c r="AQ1145" s="26">
        <v>41</v>
      </c>
      <c r="AR1145" s="37">
        <v>47.7</v>
      </c>
      <c r="AS1145" s="26">
        <v>209</v>
      </c>
      <c r="AT1145" s="84">
        <v>206</v>
      </c>
      <c r="AU1145" s="77">
        <v>87</v>
      </c>
      <c r="AV1145" s="55">
        <v>44</v>
      </c>
      <c r="AW1145" s="55">
        <v>44</v>
      </c>
      <c r="AX1145" s="55">
        <v>46</v>
      </c>
      <c r="AY1145" s="14" t="s">
        <v>85</v>
      </c>
      <c r="AZ1145" s="104" t="str">
        <f>_xlfn.IFNA(VLOOKUP(AY1145,ACCESSORIES!F:K,6,FALSE),"N/A")</f>
        <v>N/A</v>
      </c>
      <c r="BA1145" s="14" t="s">
        <v>85</v>
      </c>
      <c r="BB1145" s="104" t="str">
        <f>_xlfn.IFNA(VLOOKUP(BA1145,ACCESSORIES!F:K,6,FALSE),"N/A")</f>
        <v>N/A</v>
      </c>
      <c r="BC1145" s="79">
        <v>37.549999999999997</v>
      </c>
      <c r="BD1145" s="57">
        <v>19.7</v>
      </c>
      <c r="BE1145" s="57">
        <v>19.7</v>
      </c>
      <c r="BF1145" s="57">
        <v>11</v>
      </c>
      <c r="BG1145" s="15">
        <v>36</v>
      </c>
      <c r="BH1145" s="122" t="s">
        <v>3551</v>
      </c>
      <c r="BI1145" s="51" t="s">
        <v>4217</v>
      </c>
      <c r="BJ1145" s="83" t="s">
        <v>5302</v>
      </c>
      <c r="BK1145" s="83" t="s">
        <v>4233</v>
      </c>
      <c r="BL1145" s="83" t="s">
        <v>5818</v>
      </c>
      <c r="BM1145" s="83" t="s">
        <v>2887</v>
      </c>
      <c r="BN1145" s="83" t="s">
        <v>4510</v>
      </c>
      <c r="BO1145" s="83" t="s">
        <v>5816</v>
      </c>
      <c r="BP1145" s="83" t="s">
        <v>5802</v>
      </c>
      <c r="BQ1145" s="83" t="s">
        <v>4480</v>
      </c>
      <c r="BR1145" s="83" t="s">
        <v>4235</v>
      </c>
      <c r="BS1145" s="83"/>
      <c r="BT1145" s="409" t="s">
        <v>4393</v>
      </c>
      <c r="BU1145" s="410" t="s">
        <v>4392</v>
      </c>
      <c r="BV1145" s="412" t="s">
        <v>4394</v>
      </c>
      <c r="BW1145" s="410" t="s">
        <v>4395</v>
      </c>
      <c r="BX1145" s="96" t="str">
        <f t="shared" si="187"/>
        <v>MR704 Bead Grip, 17x8.5, 0mm Offset, 6x135, 87mm Centerbore, Titanium</v>
      </c>
      <c r="BY1145" s="83" t="s">
        <v>4044</v>
      </c>
      <c r="BZ1145" s="83" t="s">
        <v>4045</v>
      </c>
      <c r="CA1145" s="83" t="str">
        <f t="shared" si="183"/>
        <v>TRAIL (7XX)</v>
      </c>
    </row>
    <row r="1146" spans="1:79" s="39" customFormat="1" ht="15" customHeight="1">
      <c r="A1146" s="23">
        <f t="shared" si="180"/>
        <v>1144</v>
      </c>
      <c r="B1146" s="14" t="s">
        <v>84</v>
      </c>
      <c r="C1146" s="112" t="s">
        <v>1285</v>
      </c>
      <c r="D1146" s="84" t="s">
        <v>6176</v>
      </c>
      <c r="E1146" s="94" t="str">
        <f>CONCATENATE(LEFT(D1146,5),VLOOKUP(CONCATENATE(N1146,"x",O1146),'PART NUMBER GUIDE'!$B$9:$C$45,2,FALSE),VLOOKUP(CONCATENATE(P1146, V1146), 'PART NUMBER GUIDE'!$Q$6:$R$84, 2, FALSE),VLOOKUP(Y1146,'PART NUMBER GUIDE'!$J$8:$K$37,2, FALSE),IF(U1146="N/A",IF(ABS(S1146)&lt;10,"0"&amp;ABS(S1146),ABS(S1146)),CONCATENATE(LEFT(U1146,1),RIGHT(U1146,1))), F1146, G1146)</f>
        <v>MR70478560500</v>
      </c>
      <c r="F1146" s="93"/>
      <c r="G1146" s="93"/>
      <c r="H1146" s="46" t="s">
        <v>3528</v>
      </c>
      <c r="I1146" s="377">
        <v>43714</v>
      </c>
      <c r="J1146" s="87" t="s">
        <v>1265</v>
      </c>
      <c r="K1146" s="400">
        <v>356.5</v>
      </c>
      <c r="L1146" s="95">
        <f t="shared" si="186"/>
        <v>356.5</v>
      </c>
      <c r="M1146" s="402"/>
      <c r="N1146" s="84">
        <v>17</v>
      </c>
      <c r="O1146" s="84">
        <v>8.5</v>
      </c>
      <c r="P1146" s="105" t="str">
        <f t="shared" si="181"/>
        <v>6x5.5</v>
      </c>
      <c r="Q1146" s="84">
        <v>6</v>
      </c>
      <c r="R1146" s="84">
        <v>5.5</v>
      </c>
      <c r="S1146" s="84">
        <v>0</v>
      </c>
      <c r="T1146" s="77">
        <v>4.75</v>
      </c>
      <c r="U1146" s="110" t="s">
        <v>85</v>
      </c>
      <c r="V1146" s="77">
        <v>106.25</v>
      </c>
      <c r="W1146" s="42">
        <v>32.22</v>
      </c>
      <c r="X1146" s="52">
        <v>2650</v>
      </c>
      <c r="Y1146" s="46" t="s">
        <v>2309</v>
      </c>
      <c r="Z1146" s="81" t="s">
        <v>3002</v>
      </c>
      <c r="AA1146" s="369" t="str">
        <f t="shared" si="182"/>
        <v>17x8.5, 6x5.5, 0 OS</v>
      </c>
      <c r="AB1146" s="83" t="s">
        <v>4281</v>
      </c>
      <c r="AC1146" s="92">
        <f>_xlfn.IFNA(VLOOKUP(AB1146,ACCESSORIES!F:K,6,FALSE),"N/A")</f>
        <v>22</v>
      </c>
      <c r="AD1146" s="15" t="s">
        <v>85</v>
      </c>
      <c r="AE1146" s="15" t="s">
        <v>85</v>
      </c>
      <c r="AF1146" s="15" t="s">
        <v>85</v>
      </c>
      <c r="AG1146" s="15" t="s">
        <v>85</v>
      </c>
      <c r="AH1146" s="9" t="str">
        <f>_xlfn.IFNA(VLOOKUP(AG1146,ACCESSORIES!F:K,6,FALSE),"N/A")</f>
        <v>N/A</v>
      </c>
      <c r="AI1146" s="105" t="s">
        <v>265</v>
      </c>
      <c r="AJ1146" s="84" t="s">
        <v>1712</v>
      </c>
      <c r="AK1146" s="41">
        <f>VLOOKUP(AJ1146,ACCESSORIES!F:K,6,FALSE)</f>
        <v>2.75</v>
      </c>
      <c r="AL1146" s="84">
        <v>78.3</v>
      </c>
      <c r="AM1146" s="84">
        <v>16.2</v>
      </c>
      <c r="AN1146" s="84">
        <v>175</v>
      </c>
      <c r="AO1146" s="37">
        <v>3</v>
      </c>
      <c r="AP1146" s="37">
        <v>16</v>
      </c>
      <c r="AQ1146" s="26">
        <v>41</v>
      </c>
      <c r="AR1146" s="37">
        <v>47.7</v>
      </c>
      <c r="AS1146" s="26">
        <v>209</v>
      </c>
      <c r="AT1146" s="84">
        <v>206</v>
      </c>
      <c r="AU1146" s="77">
        <v>106.25</v>
      </c>
      <c r="AV1146" s="55">
        <v>44</v>
      </c>
      <c r="AW1146" s="55">
        <v>44</v>
      </c>
      <c r="AX1146" s="55">
        <v>46</v>
      </c>
      <c r="AY1146" s="14" t="s">
        <v>85</v>
      </c>
      <c r="AZ1146" s="104" t="str">
        <f>_xlfn.IFNA(VLOOKUP(AY1146,ACCESSORIES!F:K,6,FALSE),"N/A")</f>
        <v>N/A</v>
      </c>
      <c r="BA1146" s="14" t="s">
        <v>85</v>
      </c>
      <c r="BB1146" s="104" t="str">
        <f>_xlfn.IFNA(VLOOKUP(BA1146,ACCESSORIES!F:K,6,FALSE),"N/A")</f>
        <v>N/A</v>
      </c>
      <c r="BC1146" s="79">
        <v>37.590000000000003</v>
      </c>
      <c r="BD1146" s="57">
        <v>19.7</v>
      </c>
      <c r="BE1146" s="57">
        <v>19.7</v>
      </c>
      <c r="BF1146" s="57">
        <v>11</v>
      </c>
      <c r="BG1146" s="15">
        <v>36</v>
      </c>
      <c r="BH1146" s="122" t="s">
        <v>3551</v>
      </c>
      <c r="BI1146" s="51" t="s">
        <v>4217</v>
      </c>
      <c r="BJ1146" s="83" t="s">
        <v>5302</v>
      </c>
      <c r="BK1146" s="83" t="s">
        <v>4233</v>
      </c>
      <c r="BL1146" s="83" t="s">
        <v>5818</v>
      </c>
      <c r="BM1146" s="83" t="s">
        <v>2887</v>
      </c>
      <c r="BN1146" s="83" t="s">
        <v>4510</v>
      </c>
      <c r="BO1146" s="83" t="s">
        <v>5816</v>
      </c>
      <c r="BP1146" s="83" t="s">
        <v>5802</v>
      </c>
      <c r="BQ1146" s="83" t="s">
        <v>4480</v>
      </c>
      <c r="BR1146" s="83" t="s">
        <v>4235</v>
      </c>
      <c r="BS1146" s="83"/>
      <c r="BT1146" s="409" t="s">
        <v>4396</v>
      </c>
      <c r="BU1146" s="410" t="s">
        <v>4397</v>
      </c>
      <c r="BV1146" s="412" t="s">
        <v>4398</v>
      </c>
      <c r="BW1146" s="410" t="s">
        <v>4399</v>
      </c>
      <c r="BX1146" s="96" t="str">
        <f t="shared" si="187"/>
        <v>MR704 Bead Grip, 17x8.5, 0mm Offset, 6x5.5, 106.25mm Centerbore, Matte Black</v>
      </c>
      <c r="BY1146" s="83" t="s">
        <v>4044</v>
      </c>
      <c r="BZ1146" s="83" t="s">
        <v>4045</v>
      </c>
      <c r="CA1146" s="83" t="str">
        <f t="shared" si="183"/>
        <v>TRAIL (7XX)</v>
      </c>
    </row>
    <row r="1147" spans="1:79" s="39" customFormat="1" ht="15" customHeight="1">
      <c r="A1147" s="23">
        <f t="shared" si="180"/>
        <v>1145</v>
      </c>
      <c r="B1147" s="14" t="s">
        <v>84</v>
      </c>
      <c r="C1147" s="112" t="s">
        <v>1285</v>
      </c>
      <c r="D1147" s="84" t="s">
        <v>6176</v>
      </c>
      <c r="E1147" s="94" t="str">
        <f>CONCATENATE(LEFT(D1147,5),VLOOKUP(CONCATENATE(N1147,"x",O1147),'PART NUMBER GUIDE'!$B$9:$C$45,2,FALSE),VLOOKUP(CONCATENATE(P1147, V1147), 'PART NUMBER GUIDE'!$Q$6:$R$84, 2, FALSE),VLOOKUP(Y1147,'PART NUMBER GUIDE'!$J$8:$K$37,2, FALSE),IF(U1147="N/A",IF(ABS(S1147)&lt;10,"0"&amp;ABS(S1147),ABS(S1147)),CONCATENATE(LEFT(U1147,1),RIGHT(U1147,1))), F1147, G1147)</f>
        <v>MR70478560800</v>
      </c>
      <c r="F1147" s="93"/>
      <c r="G1147" s="93"/>
      <c r="H1147" s="46" t="s">
        <v>3529</v>
      </c>
      <c r="I1147" s="377">
        <v>43714</v>
      </c>
      <c r="J1147" s="87" t="s">
        <v>1265</v>
      </c>
      <c r="K1147" s="400">
        <v>356.5</v>
      </c>
      <c r="L1147" s="95">
        <f t="shared" si="186"/>
        <v>356.5</v>
      </c>
      <c r="M1147" s="402"/>
      <c r="N1147" s="84">
        <v>17</v>
      </c>
      <c r="O1147" s="84">
        <v>8.5</v>
      </c>
      <c r="P1147" s="105" t="str">
        <f t="shared" si="181"/>
        <v>6x5.5</v>
      </c>
      <c r="Q1147" s="84">
        <v>6</v>
      </c>
      <c r="R1147" s="84">
        <v>5.5</v>
      </c>
      <c r="S1147" s="84">
        <v>0</v>
      </c>
      <c r="T1147" s="77">
        <v>4.75</v>
      </c>
      <c r="U1147" s="110" t="s">
        <v>85</v>
      </c>
      <c r="V1147" s="77">
        <v>106.25</v>
      </c>
      <c r="W1147" s="42">
        <v>31.97</v>
      </c>
      <c r="X1147" s="52">
        <v>2650</v>
      </c>
      <c r="Y1147" s="46" t="s">
        <v>2237</v>
      </c>
      <c r="Z1147" s="81" t="s">
        <v>3007</v>
      </c>
      <c r="AA1147" s="369" t="str">
        <f t="shared" si="182"/>
        <v>17x8.5, 6x5.5, 0 OS</v>
      </c>
      <c r="AB1147" s="83" t="s">
        <v>4281</v>
      </c>
      <c r="AC1147" s="92">
        <f>_xlfn.IFNA(VLOOKUP(AB1147,ACCESSORIES!F:K,6,FALSE),"N/A")</f>
        <v>22</v>
      </c>
      <c r="AD1147" s="15" t="s">
        <v>85</v>
      </c>
      <c r="AE1147" s="15" t="s">
        <v>85</v>
      </c>
      <c r="AF1147" s="15" t="s">
        <v>85</v>
      </c>
      <c r="AG1147" s="15" t="s">
        <v>85</v>
      </c>
      <c r="AH1147" s="9" t="str">
        <f>_xlfn.IFNA(VLOOKUP(AG1147,ACCESSORIES!F:K,6,FALSE),"N/A")</f>
        <v>N/A</v>
      </c>
      <c r="AI1147" s="105" t="s">
        <v>265</v>
      </c>
      <c r="AJ1147" s="84" t="s">
        <v>1712</v>
      </c>
      <c r="AK1147" s="41">
        <f>VLOOKUP(AJ1147,ACCESSORIES!F:K,6,FALSE)</f>
        <v>2.75</v>
      </c>
      <c r="AL1147" s="84">
        <v>78.3</v>
      </c>
      <c r="AM1147" s="84">
        <v>16.2</v>
      </c>
      <c r="AN1147" s="84">
        <v>175</v>
      </c>
      <c r="AO1147" s="37">
        <v>3</v>
      </c>
      <c r="AP1147" s="37">
        <v>16</v>
      </c>
      <c r="AQ1147" s="26">
        <v>41</v>
      </c>
      <c r="AR1147" s="37">
        <v>47.7</v>
      </c>
      <c r="AS1147" s="26">
        <v>209</v>
      </c>
      <c r="AT1147" s="84">
        <v>206</v>
      </c>
      <c r="AU1147" s="77">
        <v>106.25</v>
      </c>
      <c r="AV1147" s="55">
        <v>44</v>
      </c>
      <c r="AW1147" s="55">
        <v>44</v>
      </c>
      <c r="AX1147" s="55">
        <v>46</v>
      </c>
      <c r="AY1147" s="14" t="s">
        <v>85</v>
      </c>
      <c r="AZ1147" s="104" t="str">
        <f>_xlfn.IFNA(VLOOKUP(AY1147,ACCESSORIES!F:K,6,FALSE),"N/A")</f>
        <v>N/A</v>
      </c>
      <c r="BA1147" s="14" t="s">
        <v>85</v>
      </c>
      <c r="BB1147" s="104" t="str">
        <f>_xlfn.IFNA(VLOOKUP(BA1147,ACCESSORIES!F:K,6,FALSE),"N/A")</f>
        <v>N/A</v>
      </c>
      <c r="BC1147" s="79">
        <v>36.159999999999997</v>
      </c>
      <c r="BD1147" s="57">
        <v>19.7</v>
      </c>
      <c r="BE1147" s="57">
        <v>19.7</v>
      </c>
      <c r="BF1147" s="57">
        <v>11</v>
      </c>
      <c r="BG1147" s="15">
        <v>36</v>
      </c>
      <c r="BH1147" s="122" t="s">
        <v>3551</v>
      </c>
      <c r="BI1147" s="51" t="s">
        <v>4217</v>
      </c>
      <c r="BJ1147" s="83" t="s">
        <v>5302</v>
      </c>
      <c r="BK1147" s="83" t="s">
        <v>4233</v>
      </c>
      <c r="BL1147" s="83" t="s">
        <v>5818</v>
      </c>
      <c r="BM1147" s="83" t="s">
        <v>2887</v>
      </c>
      <c r="BN1147" s="83" t="s">
        <v>4510</v>
      </c>
      <c r="BO1147" s="83" t="s">
        <v>5816</v>
      </c>
      <c r="BP1147" s="83" t="s">
        <v>5802</v>
      </c>
      <c r="BQ1147" s="83" t="s">
        <v>4480</v>
      </c>
      <c r="BR1147" s="83" t="s">
        <v>4235</v>
      </c>
      <c r="BS1147" s="83"/>
      <c r="BT1147" s="409" t="s">
        <v>4393</v>
      </c>
      <c r="BU1147" s="410" t="s">
        <v>4392</v>
      </c>
      <c r="BV1147" s="412" t="s">
        <v>4394</v>
      </c>
      <c r="BW1147" s="410" t="s">
        <v>4395</v>
      </c>
      <c r="BX1147" s="96" t="str">
        <f t="shared" si="187"/>
        <v>MR704 Bead Grip, 17x8.5, 0mm Offset, 6x5.5, 106.25mm Centerbore, Titanium</v>
      </c>
      <c r="BY1147" s="83" t="s">
        <v>4044</v>
      </c>
      <c r="BZ1147" s="83" t="s">
        <v>4045</v>
      </c>
      <c r="CA1147" s="83" t="str">
        <f t="shared" si="183"/>
        <v>TRAIL (7XX)</v>
      </c>
    </row>
    <row r="1148" spans="1:79" s="39" customFormat="1" ht="15" customHeight="1">
      <c r="A1148" s="23">
        <f t="shared" si="180"/>
        <v>1146</v>
      </c>
      <c r="B1148" s="14" t="s">
        <v>84</v>
      </c>
      <c r="C1148" s="112" t="s">
        <v>1285</v>
      </c>
      <c r="D1148" s="84" t="s">
        <v>6176</v>
      </c>
      <c r="E1148" s="94" t="str">
        <f>CONCATENATE(LEFT(D1148,5),VLOOKUP(CONCATENATE(N1148,"x",O1148),'PART NUMBER GUIDE'!$B$9:$C$45,2,FALSE),VLOOKUP(CONCATENATE(P1148, V1148), 'PART NUMBER GUIDE'!$Q$6:$R$84, 2, FALSE),VLOOKUP(Y1148,'PART NUMBER GUIDE'!$J$8:$K$37,2, FALSE),IF(U1148="N/A",IF(ABS(S1148)&lt;10,"0"&amp;ABS(S1148),ABS(S1148)),CONCATENATE(LEFT(U1148,1),RIGHT(U1148,1))), F1148, G1148)</f>
        <v>MR70478580500</v>
      </c>
      <c r="F1148" s="93"/>
      <c r="G1148" s="93"/>
      <c r="H1148" s="46" t="s">
        <v>3530</v>
      </c>
      <c r="I1148" s="377">
        <v>43714</v>
      </c>
      <c r="J1148" s="43" t="s">
        <v>1265</v>
      </c>
      <c r="K1148" s="400">
        <v>372.5</v>
      </c>
      <c r="L1148" s="95">
        <f t="shared" si="186"/>
        <v>372.5</v>
      </c>
      <c r="M1148" s="402"/>
      <c r="N1148" s="84">
        <v>17</v>
      </c>
      <c r="O1148" s="84">
        <v>8.5</v>
      </c>
      <c r="P1148" s="105" t="str">
        <f t="shared" si="181"/>
        <v>8x6.5</v>
      </c>
      <c r="Q1148" s="84">
        <v>8</v>
      </c>
      <c r="R1148" s="84">
        <v>6.5</v>
      </c>
      <c r="S1148" s="84">
        <v>0</v>
      </c>
      <c r="T1148" s="77">
        <v>4.75</v>
      </c>
      <c r="U1148" s="110" t="s">
        <v>85</v>
      </c>
      <c r="V1148" s="77">
        <v>130.81</v>
      </c>
      <c r="W1148" s="42">
        <v>32.85</v>
      </c>
      <c r="X1148" s="52">
        <v>3640</v>
      </c>
      <c r="Y1148" s="46" t="s">
        <v>2309</v>
      </c>
      <c r="Z1148" s="81" t="s">
        <v>3002</v>
      </c>
      <c r="AA1148" s="369" t="str">
        <f t="shared" si="182"/>
        <v>17x8.5, 8x6.5, 0 OS</v>
      </c>
      <c r="AB1148" s="83" t="s">
        <v>4284</v>
      </c>
      <c r="AC1148" s="92">
        <f>_xlfn.IFNA(VLOOKUP(AB1148,ACCESSORIES!F:K,6,FALSE),"N/A")</f>
        <v>33</v>
      </c>
      <c r="AD1148" s="15" t="s">
        <v>85</v>
      </c>
      <c r="AE1148" s="15" t="s">
        <v>85</v>
      </c>
      <c r="AF1148" s="14" t="s">
        <v>3020</v>
      </c>
      <c r="AG1148" s="15" t="s">
        <v>85</v>
      </c>
      <c r="AH1148" s="9" t="str">
        <f>_xlfn.IFNA(VLOOKUP(AG1148,ACCESSORIES!F:K,6,FALSE),"N/A")</f>
        <v>N/A</v>
      </c>
      <c r="AI1148" s="105" t="s">
        <v>265</v>
      </c>
      <c r="AJ1148" s="84" t="s">
        <v>85</v>
      </c>
      <c r="AK1148" s="3" t="s">
        <v>85</v>
      </c>
      <c r="AL1148" s="84" t="s">
        <v>85</v>
      </c>
      <c r="AM1148" s="84">
        <v>16.2</v>
      </c>
      <c r="AN1148" s="84">
        <v>200</v>
      </c>
      <c r="AO1148" s="37">
        <v>3</v>
      </c>
      <c r="AP1148" s="37">
        <v>3</v>
      </c>
      <c r="AQ1148" s="26">
        <v>42.6</v>
      </c>
      <c r="AR1148" s="37">
        <v>47.7</v>
      </c>
      <c r="AS1148" s="26">
        <v>209</v>
      </c>
      <c r="AT1148" s="84">
        <v>206</v>
      </c>
      <c r="AU1148" s="86">
        <v>125</v>
      </c>
      <c r="AV1148" s="55">
        <v>92</v>
      </c>
      <c r="AW1148" s="55">
        <v>92</v>
      </c>
      <c r="AX1148" s="55">
        <v>46</v>
      </c>
      <c r="AY1148" s="14" t="s">
        <v>85</v>
      </c>
      <c r="AZ1148" s="104" t="str">
        <f>_xlfn.IFNA(VLOOKUP(AY1148,ACCESSORIES!F:K,6,FALSE),"N/A")</f>
        <v>N/A</v>
      </c>
      <c r="BA1148" s="14" t="s">
        <v>85</v>
      </c>
      <c r="BB1148" s="104" t="str">
        <f>_xlfn.IFNA(VLOOKUP(BA1148,ACCESSORIES!F:K,6,FALSE),"N/A")</f>
        <v>N/A</v>
      </c>
      <c r="BC1148" s="79">
        <v>37.74</v>
      </c>
      <c r="BD1148" s="57">
        <v>19.7</v>
      </c>
      <c r="BE1148" s="57">
        <v>19.7</v>
      </c>
      <c r="BF1148" s="57">
        <v>11</v>
      </c>
      <c r="BG1148" s="15">
        <v>36</v>
      </c>
      <c r="BH1148" s="122" t="s">
        <v>3551</v>
      </c>
      <c r="BI1148" s="51" t="s">
        <v>4217</v>
      </c>
      <c r="BJ1148" s="83" t="s">
        <v>5302</v>
      </c>
      <c r="BK1148" s="83" t="s">
        <v>4233</v>
      </c>
      <c r="BL1148" s="83" t="s">
        <v>5818</v>
      </c>
      <c r="BM1148" s="83" t="s">
        <v>2887</v>
      </c>
      <c r="BN1148" s="83" t="s">
        <v>4510</v>
      </c>
      <c r="BO1148" s="83" t="s">
        <v>5816</v>
      </c>
      <c r="BP1148" s="83" t="s">
        <v>5802</v>
      </c>
      <c r="BQ1148" s="83" t="s">
        <v>4480</v>
      </c>
      <c r="BR1148" s="83" t="s">
        <v>4235</v>
      </c>
      <c r="BS1148" s="83"/>
      <c r="BT1148" s="409" t="s">
        <v>4396</v>
      </c>
      <c r="BU1148" s="410" t="s">
        <v>4397</v>
      </c>
      <c r="BV1148" s="412" t="s">
        <v>4398</v>
      </c>
      <c r="BW1148" s="410" t="s">
        <v>4399</v>
      </c>
      <c r="BX1148" s="96" t="str">
        <f t="shared" si="187"/>
        <v>MR704 Bead Grip, 17x8.5, 0mm Offset, 8x6.5, 130.81mm Centerbore, Matte Black</v>
      </c>
      <c r="BY1148" s="83" t="s">
        <v>4044</v>
      </c>
      <c r="BZ1148" s="83" t="s">
        <v>4045</v>
      </c>
      <c r="CA1148" s="83" t="str">
        <f t="shared" si="183"/>
        <v>TRAIL (7XX)</v>
      </c>
    </row>
    <row r="1149" spans="1:79" s="39" customFormat="1" ht="15" customHeight="1">
      <c r="A1149" s="23">
        <f t="shared" si="180"/>
        <v>1147</v>
      </c>
      <c r="B1149" s="14" t="s">
        <v>84</v>
      </c>
      <c r="C1149" s="112" t="s">
        <v>1285</v>
      </c>
      <c r="D1149" s="84" t="s">
        <v>6176</v>
      </c>
      <c r="E1149" s="94" t="str">
        <f>CONCATENATE(LEFT(D1149,5),VLOOKUP(CONCATENATE(N1149,"x",O1149),'PART NUMBER GUIDE'!$B$9:$C$45,2,FALSE),VLOOKUP(CONCATENATE(P1149, V1149), 'PART NUMBER GUIDE'!$Q$6:$R$84, 2, FALSE),VLOOKUP(Y1149,'PART NUMBER GUIDE'!$J$8:$K$37,2, FALSE),IF(U1149="N/A",IF(ABS(S1149)&lt;10,"0"&amp;ABS(S1149),ABS(S1149)),CONCATENATE(LEFT(U1149,1),RIGHT(U1149,1))), F1149, G1149)</f>
        <v>MR70478580800</v>
      </c>
      <c r="F1149" s="93"/>
      <c r="G1149" s="93"/>
      <c r="H1149" s="46" t="s">
        <v>3531</v>
      </c>
      <c r="I1149" s="377">
        <v>43714</v>
      </c>
      <c r="J1149" s="43" t="s">
        <v>1265</v>
      </c>
      <c r="K1149" s="400">
        <v>372.5</v>
      </c>
      <c r="L1149" s="95">
        <f t="shared" si="186"/>
        <v>372.5</v>
      </c>
      <c r="M1149" s="402"/>
      <c r="N1149" s="84">
        <v>17</v>
      </c>
      <c r="O1149" s="84">
        <v>8.5</v>
      </c>
      <c r="P1149" s="105" t="str">
        <f t="shared" si="181"/>
        <v>8x6.5</v>
      </c>
      <c r="Q1149" s="84">
        <v>8</v>
      </c>
      <c r="R1149" s="84">
        <v>6.5</v>
      </c>
      <c r="S1149" s="84">
        <v>0</v>
      </c>
      <c r="T1149" s="77">
        <v>4.75</v>
      </c>
      <c r="U1149" s="110" t="s">
        <v>85</v>
      </c>
      <c r="V1149" s="77">
        <v>130.81</v>
      </c>
      <c r="W1149" s="42">
        <v>31.97</v>
      </c>
      <c r="X1149" s="52">
        <v>3640</v>
      </c>
      <c r="Y1149" s="46" t="s">
        <v>2237</v>
      </c>
      <c r="Z1149" s="81" t="s">
        <v>3007</v>
      </c>
      <c r="AA1149" s="369" t="str">
        <f t="shared" si="182"/>
        <v>17x8.5, 8x6.5, 0 OS</v>
      </c>
      <c r="AB1149" s="83" t="s">
        <v>4284</v>
      </c>
      <c r="AC1149" s="92">
        <f>_xlfn.IFNA(VLOOKUP(AB1149,ACCESSORIES!F:K,6,FALSE),"N/A")</f>
        <v>33</v>
      </c>
      <c r="AD1149" s="15" t="s">
        <v>85</v>
      </c>
      <c r="AE1149" s="15" t="s">
        <v>85</v>
      </c>
      <c r="AF1149" s="14" t="s">
        <v>3020</v>
      </c>
      <c r="AG1149" s="15" t="s">
        <v>85</v>
      </c>
      <c r="AH1149" s="9" t="str">
        <f>_xlfn.IFNA(VLOOKUP(AG1149,ACCESSORIES!F:K,6,FALSE),"N/A")</f>
        <v>N/A</v>
      </c>
      <c r="AI1149" s="105" t="s">
        <v>265</v>
      </c>
      <c r="AJ1149" s="84" t="s">
        <v>85</v>
      </c>
      <c r="AK1149" s="3" t="s">
        <v>85</v>
      </c>
      <c r="AL1149" s="84" t="s">
        <v>85</v>
      </c>
      <c r="AM1149" s="84">
        <v>16.2</v>
      </c>
      <c r="AN1149" s="84">
        <v>200</v>
      </c>
      <c r="AO1149" s="37">
        <v>3</v>
      </c>
      <c r="AP1149" s="37">
        <v>3</v>
      </c>
      <c r="AQ1149" s="26">
        <v>42.6</v>
      </c>
      <c r="AR1149" s="37">
        <v>47.7</v>
      </c>
      <c r="AS1149" s="26">
        <v>209</v>
      </c>
      <c r="AT1149" s="84">
        <v>206</v>
      </c>
      <c r="AU1149" s="86">
        <v>125</v>
      </c>
      <c r="AV1149" s="55">
        <v>92</v>
      </c>
      <c r="AW1149" s="55">
        <v>92</v>
      </c>
      <c r="AX1149" s="55">
        <v>46</v>
      </c>
      <c r="AY1149" s="14" t="s">
        <v>85</v>
      </c>
      <c r="AZ1149" s="104" t="str">
        <f>_xlfn.IFNA(VLOOKUP(AY1149,ACCESSORIES!F:K,6,FALSE),"N/A")</f>
        <v>N/A</v>
      </c>
      <c r="BA1149" s="14" t="s">
        <v>85</v>
      </c>
      <c r="BB1149" s="104" t="str">
        <f>_xlfn.IFNA(VLOOKUP(BA1149,ACCESSORIES!F:K,6,FALSE),"N/A")</f>
        <v>N/A</v>
      </c>
      <c r="BC1149" s="79">
        <v>37.33</v>
      </c>
      <c r="BD1149" s="57">
        <v>19.7</v>
      </c>
      <c r="BE1149" s="57">
        <v>19.7</v>
      </c>
      <c r="BF1149" s="57">
        <v>11</v>
      </c>
      <c r="BG1149" s="15">
        <v>36</v>
      </c>
      <c r="BH1149" s="122" t="s">
        <v>3551</v>
      </c>
      <c r="BI1149" s="51" t="s">
        <v>4217</v>
      </c>
      <c r="BJ1149" s="83" t="s">
        <v>5302</v>
      </c>
      <c r="BK1149" s="83" t="s">
        <v>4233</v>
      </c>
      <c r="BL1149" s="83" t="s">
        <v>5818</v>
      </c>
      <c r="BM1149" s="83" t="s">
        <v>2887</v>
      </c>
      <c r="BN1149" s="83" t="s">
        <v>4510</v>
      </c>
      <c r="BO1149" s="83" t="s">
        <v>5816</v>
      </c>
      <c r="BP1149" s="83" t="s">
        <v>5802</v>
      </c>
      <c r="BQ1149" s="83" t="s">
        <v>4480</v>
      </c>
      <c r="BR1149" s="83" t="s">
        <v>4235</v>
      </c>
      <c r="BS1149" s="83"/>
      <c r="BT1149" s="409" t="s">
        <v>4393</v>
      </c>
      <c r="BU1149" s="410" t="s">
        <v>4392</v>
      </c>
      <c r="BV1149" s="412" t="s">
        <v>4394</v>
      </c>
      <c r="BW1149" s="410" t="s">
        <v>4395</v>
      </c>
      <c r="BX1149" s="96" t="str">
        <f t="shared" si="187"/>
        <v>MR704 Bead Grip, 17x8.5, 0mm Offset, 8x6.5, 130.81mm Centerbore, Titanium</v>
      </c>
      <c r="BY1149" s="83" t="s">
        <v>4044</v>
      </c>
      <c r="BZ1149" s="83" t="s">
        <v>4045</v>
      </c>
      <c r="CA1149" s="83" t="str">
        <f t="shared" si="183"/>
        <v>TRAIL (7XX)</v>
      </c>
    </row>
    <row r="1150" spans="1:79" s="39" customFormat="1" ht="15" customHeight="1">
      <c r="A1150" s="23">
        <f t="shared" si="180"/>
        <v>1148</v>
      </c>
      <c r="B1150" s="14" t="s">
        <v>84</v>
      </c>
      <c r="C1150" s="112" t="s">
        <v>1285</v>
      </c>
      <c r="D1150" s="84" t="s">
        <v>6176</v>
      </c>
      <c r="E1150" s="94" t="str">
        <f>CONCATENATE(LEFT(D1150,5),VLOOKUP(CONCATENATE(N1150,"x",O1150),'PART NUMBER GUIDE'!$B$9:$C$45,2,FALSE),VLOOKUP(CONCATENATE(P1150, V1150), 'PART NUMBER GUIDE'!$Q$6:$R$84, 2, FALSE),VLOOKUP(Y1150,'PART NUMBER GUIDE'!$J$8:$K$37,2, FALSE),IF(U1150="N/A",IF(ABS(S1150)&lt;10,"0"&amp;ABS(S1150),ABS(S1150)),CONCATENATE(LEFT(U1150,1),RIGHT(U1150,1))), F1150, G1150)</f>
        <v>MR70478587500</v>
      </c>
      <c r="F1150" s="93"/>
      <c r="G1150" s="93"/>
      <c r="H1150" s="46" t="s">
        <v>3532</v>
      </c>
      <c r="I1150" s="377">
        <v>43714</v>
      </c>
      <c r="J1150" s="43" t="s">
        <v>1265</v>
      </c>
      <c r="K1150" s="400">
        <v>372.5</v>
      </c>
      <c r="L1150" s="95">
        <f t="shared" si="186"/>
        <v>372.5</v>
      </c>
      <c r="M1150" s="402"/>
      <c r="N1150" s="84">
        <v>17</v>
      </c>
      <c r="O1150" s="84">
        <v>8.5</v>
      </c>
      <c r="P1150" s="105" t="str">
        <f t="shared" si="181"/>
        <v>8x170</v>
      </c>
      <c r="Q1150" s="84">
        <v>8</v>
      </c>
      <c r="R1150" s="84">
        <v>170</v>
      </c>
      <c r="S1150" s="84">
        <v>0</v>
      </c>
      <c r="T1150" s="77">
        <v>4.75</v>
      </c>
      <c r="U1150" s="110" t="s">
        <v>85</v>
      </c>
      <c r="V1150" s="77">
        <v>130.81</v>
      </c>
      <c r="W1150" s="42">
        <v>32.479999999999997</v>
      </c>
      <c r="X1150" s="52">
        <v>3640</v>
      </c>
      <c r="Y1150" s="46" t="s">
        <v>2309</v>
      </c>
      <c r="Z1150" s="81" t="s">
        <v>3002</v>
      </c>
      <c r="AA1150" s="369" t="str">
        <f t="shared" si="182"/>
        <v>17x8.5, 8x170, 0 OS</v>
      </c>
      <c r="AB1150" s="83" t="s">
        <v>4283</v>
      </c>
      <c r="AC1150" s="92">
        <f>_xlfn.IFNA(VLOOKUP(AB1150,ACCESSORIES!F:K,6,FALSE),"N/A")</f>
        <v>33</v>
      </c>
      <c r="AD1150" s="15" t="s">
        <v>85</v>
      </c>
      <c r="AE1150" s="15" t="s">
        <v>85</v>
      </c>
      <c r="AF1150" s="14" t="s">
        <v>3020</v>
      </c>
      <c r="AG1150" s="15" t="s">
        <v>85</v>
      </c>
      <c r="AH1150" s="9" t="str">
        <f>_xlfn.IFNA(VLOOKUP(AG1150,ACCESSORIES!F:K,6,FALSE),"N/A")</f>
        <v>N/A</v>
      </c>
      <c r="AI1150" s="105" t="s">
        <v>265</v>
      </c>
      <c r="AJ1150" s="84" t="s">
        <v>85</v>
      </c>
      <c r="AK1150" s="3" t="s">
        <v>85</v>
      </c>
      <c r="AL1150" s="84" t="s">
        <v>85</v>
      </c>
      <c r="AM1150" s="84">
        <v>16.2</v>
      </c>
      <c r="AN1150" s="84">
        <v>200</v>
      </c>
      <c r="AO1150" s="37">
        <v>3</v>
      </c>
      <c r="AP1150" s="37">
        <v>3</v>
      </c>
      <c r="AQ1150" s="26">
        <v>42.6</v>
      </c>
      <c r="AR1150" s="37">
        <v>47.7</v>
      </c>
      <c r="AS1150" s="26">
        <v>209</v>
      </c>
      <c r="AT1150" s="84">
        <v>206</v>
      </c>
      <c r="AU1150" s="86">
        <v>128</v>
      </c>
      <c r="AV1150" s="55">
        <v>103.9</v>
      </c>
      <c r="AW1150" s="55">
        <v>107</v>
      </c>
      <c r="AX1150" s="55">
        <v>46</v>
      </c>
      <c r="AY1150" s="14" t="s">
        <v>85</v>
      </c>
      <c r="AZ1150" s="104" t="str">
        <f>_xlfn.IFNA(VLOOKUP(AY1150,ACCESSORIES!F:K,6,FALSE),"N/A")</f>
        <v>N/A</v>
      </c>
      <c r="BA1150" s="14" t="s">
        <v>85</v>
      </c>
      <c r="BB1150" s="104" t="str">
        <f>_xlfn.IFNA(VLOOKUP(BA1150,ACCESSORIES!F:K,6,FALSE),"N/A")</f>
        <v>N/A</v>
      </c>
      <c r="BC1150" s="79">
        <v>37.81</v>
      </c>
      <c r="BD1150" s="57">
        <v>19.7</v>
      </c>
      <c r="BE1150" s="57">
        <v>19.7</v>
      </c>
      <c r="BF1150" s="57">
        <v>11</v>
      </c>
      <c r="BG1150" s="15">
        <v>36</v>
      </c>
      <c r="BH1150" s="122" t="s">
        <v>3551</v>
      </c>
      <c r="BI1150" s="51" t="s">
        <v>4217</v>
      </c>
      <c r="BJ1150" s="83" t="s">
        <v>5302</v>
      </c>
      <c r="BK1150" s="83" t="s">
        <v>4233</v>
      </c>
      <c r="BL1150" s="83" t="s">
        <v>5818</v>
      </c>
      <c r="BM1150" s="83" t="s">
        <v>2887</v>
      </c>
      <c r="BN1150" s="83" t="s">
        <v>4510</v>
      </c>
      <c r="BO1150" s="83" t="s">
        <v>5816</v>
      </c>
      <c r="BP1150" s="83" t="s">
        <v>5802</v>
      </c>
      <c r="BQ1150" s="83" t="s">
        <v>4480</v>
      </c>
      <c r="BR1150" s="83" t="s">
        <v>4235</v>
      </c>
      <c r="BS1150" s="83"/>
      <c r="BT1150" s="409" t="s">
        <v>4396</v>
      </c>
      <c r="BU1150" s="410" t="s">
        <v>4397</v>
      </c>
      <c r="BV1150" s="412" t="s">
        <v>4398</v>
      </c>
      <c r="BW1150" s="410" t="s">
        <v>4399</v>
      </c>
      <c r="BX1150" s="96" t="str">
        <f t="shared" si="187"/>
        <v>MR704 Bead Grip, 17x8.5, 0mm Offset, 8x170, 130.81mm Centerbore, Matte Black</v>
      </c>
      <c r="BY1150" s="83" t="s">
        <v>4044</v>
      </c>
      <c r="BZ1150" s="83" t="s">
        <v>4045</v>
      </c>
      <c r="CA1150" s="83" t="str">
        <f t="shared" si="183"/>
        <v>TRAIL (7XX)</v>
      </c>
    </row>
    <row r="1151" spans="1:79" s="39" customFormat="1" ht="15" customHeight="1">
      <c r="A1151" s="23">
        <f t="shared" si="180"/>
        <v>1149</v>
      </c>
      <c r="B1151" s="14" t="s">
        <v>84</v>
      </c>
      <c r="C1151" s="112" t="s">
        <v>1285</v>
      </c>
      <c r="D1151" s="84" t="s">
        <v>6176</v>
      </c>
      <c r="E1151" s="94" t="str">
        <f>CONCATENATE(LEFT(D1151,5),VLOOKUP(CONCATENATE(N1151,"x",O1151),'PART NUMBER GUIDE'!$B$9:$C$45,2,FALSE),VLOOKUP(CONCATENATE(P1151, V1151), 'PART NUMBER GUIDE'!$Q$6:$R$84, 2, FALSE),VLOOKUP(Y1151,'PART NUMBER GUIDE'!$J$8:$K$37,2, FALSE),IF(U1151="N/A",IF(ABS(S1151)&lt;10,"0"&amp;ABS(S1151),ABS(S1151)),CONCATENATE(LEFT(U1151,1),RIGHT(U1151,1))), F1151, G1151)</f>
        <v>MR70478587800</v>
      </c>
      <c r="F1151" s="93"/>
      <c r="G1151" s="93"/>
      <c r="H1151" s="46" t="s">
        <v>3533</v>
      </c>
      <c r="I1151" s="377">
        <v>43714</v>
      </c>
      <c r="J1151" s="43" t="s">
        <v>1265</v>
      </c>
      <c r="K1151" s="400">
        <v>372.5</v>
      </c>
      <c r="L1151" s="95">
        <f t="shared" si="186"/>
        <v>372.5</v>
      </c>
      <c r="M1151" s="402"/>
      <c r="N1151" s="84">
        <v>17</v>
      </c>
      <c r="O1151" s="84">
        <v>8.5</v>
      </c>
      <c r="P1151" s="105" t="str">
        <f t="shared" si="181"/>
        <v>8x170</v>
      </c>
      <c r="Q1151" s="84">
        <v>8</v>
      </c>
      <c r="R1151" s="84">
        <v>170</v>
      </c>
      <c r="S1151" s="84">
        <v>0</v>
      </c>
      <c r="T1151" s="77">
        <v>4.75</v>
      </c>
      <c r="U1151" s="110" t="s">
        <v>85</v>
      </c>
      <c r="V1151" s="77">
        <v>130.81</v>
      </c>
      <c r="W1151" s="42">
        <v>32.26</v>
      </c>
      <c r="X1151" s="52">
        <v>3640</v>
      </c>
      <c r="Y1151" s="46" t="s">
        <v>2237</v>
      </c>
      <c r="Z1151" s="81" t="s">
        <v>3007</v>
      </c>
      <c r="AA1151" s="369" t="str">
        <f t="shared" si="182"/>
        <v>17x8.5, 8x170, 0 OS</v>
      </c>
      <c r="AB1151" s="83" t="s">
        <v>4283</v>
      </c>
      <c r="AC1151" s="92">
        <f>_xlfn.IFNA(VLOOKUP(AB1151,ACCESSORIES!F:K,6,FALSE),"N/A")</f>
        <v>33</v>
      </c>
      <c r="AD1151" s="15" t="s">
        <v>85</v>
      </c>
      <c r="AE1151" s="15" t="s">
        <v>85</v>
      </c>
      <c r="AF1151" s="14" t="s">
        <v>3020</v>
      </c>
      <c r="AG1151" s="15" t="s">
        <v>85</v>
      </c>
      <c r="AH1151" s="9" t="str">
        <f>_xlfn.IFNA(VLOOKUP(AG1151,ACCESSORIES!F:K,6,FALSE),"N/A")</f>
        <v>N/A</v>
      </c>
      <c r="AI1151" s="105" t="s">
        <v>265</v>
      </c>
      <c r="AJ1151" s="84" t="s">
        <v>85</v>
      </c>
      <c r="AK1151" s="3" t="s">
        <v>85</v>
      </c>
      <c r="AL1151" s="84" t="s">
        <v>85</v>
      </c>
      <c r="AM1151" s="84">
        <v>16.2</v>
      </c>
      <c r="AN1151" s="84">
        <v>200</v>
      </c>
      <c r="AO1151" s="37">
        <v>3</v>
      </c>
      <c r="AP1151" s="37">
        <v>3</v>
      </c>
      <c r="AQ1151" s="26">
        <v>42.6</v>
      </c>
      <c r="AR1151" s="37">
        <v>47.7</v>
      </c>
      <c r="AS1151" s="26">
        <v>209</v>
      </c>
      <c r="AT1151" s="84">
        <v>206</v>
      </c>
      <c r="AU1151" s="86">
        <v>128</v>
      </c>
      <c r="AV1151" s="55">
        <v>103.9</v>
      </c>
      <c r="AW1151" s="55">
        <v>107</v>
      </c>
      <c r="AX1151" s="55">
        <v>46</v>
      </c>
      <c r="AY1151" s="14" t="s">
        <v>85</v>
      </c>
      <c r="AZ1151" s="104" t="str">
        <f>_xlfn.IFNA(VLOOKUP(AY1151,ACCESSORIES!F:K,6,FALSE),"N/A")</f>
        <v>N/A</v>
      </c>
      <c r="BA1151" s="14" t="s">
        <v>85</v>
      </c>
      <c r="BB1151" s="104" t="str">
        <f>_xlfn.IFNA(VLOOKUP(BA1151,ACCESSORIES!F:K,6,FALSE),"N/A")</f>
        <v>N/A</v>
      </c>
      <c r="BC1151" s="79">
        <v>37.549999999999997</v>
      </c>
      <c r="BD1151" s="57">
        <v>19.7</v>
      </c>
      <c r="BE1151" s="57">
        <v>19.7</v>
      </c>
      <c r="BF1151" s="57">
        <v>11</v>
      </c>
      <c r="BG1151" s="15">
        <v>36</v>
      </c>
      <c r="BH1151" s="122" t="s">
        <v>3551</v>
      </c>
      <c r="BI1151" s="51" t="s">
        <v>4217</v>
      </c>
      <c r="BJ1151" s="83" t="s">
        <v>5302</v>
      </c>
      <c r="BK1151" s="83" t="s">
        <v>4233</v>
      </c>
      <c r="BL1151" s="83" t="s">
        <v>5818</v>
      </c>
      <c r="BM1151" s="83" t="s">
        <v>2887</v>
      </c>
      <c r="BN1151" s="83" t="s">
        <v>4510</v>
      </c>
      <c r="BO1151" s="83" t="s">
        <v>5816</v>
      </c>
      <c r="BP1151" s="83" t="s">
        <v>5802</v>
      </c>
      <c r="BQ1151" s="83" t="s">
        <v>4480</v>
      </c>
      <c r="BR1151" s="83" t="s">
        <v>4235</v>
      </c>
      <c r="BS1151" s="83"/>
      <c r="BT1151" s="409" t="s">
        <v>4393</v>
      </c>
      <c r="BU1151" s="410" t="s">
        <v>4392</v>
      </c>
      <c r="BV1151" s="412" t="s">
        <v>4394</v>
      </c>
      <c r="BW1151" s="410" t="s">
        <v>4395</v>
      </c>
      <c r="BX1151" s="96" t="str">
        <f t="shared" si="187"/>
        <v>MR704 Bead Grip, 17x8.5, 0mm Offset, 8x170, 130.81mm Centerbore, Titanium</v>
      </c>
      <c r="BY1151" s="83" t="s">
        <v>4044</v>
      </c>
      <c r="BZ1151" s="83" t="s">
        <v>4045</v>
      </c>
      <c r="CA1151" s="83" t="str">
        <f t="shared" si="183"/>
        <v>TRAIL (7XX)</v>
      </c>
    </row>
    <row r="1152" spans="1:79" s="39" customFormat="1" ht="15" customHeight="1">
      <c r="A1152" s="23">
        <f t="shared" ref="A1152:A1315" si="188">ROW(B1152)-2</f>
        <v>1150</v>
      </c>
      <c r="B1152" s="14" t="s">
        <v>84</v>
      </c>
      <c r="C1152" s="112" t="s">
        <v>1285</v>
      </c>
      <c r="D1152" s="84" t="s">
        <v>6177</v>
      </c>
      <c r="E1152" s="94" t="str">
        <f>CONCATENATE(LEFT(D1152,5),VLOOKUP(CONCATENATE(N1152,"x",O1152),'PART NUMBER GUIDE'!$B$9:$C$45,2,FALSE),VLOOKUP(CONCATENATE(P1152, V1152), 'PART NUMBER GUIDE'!$Q$6:$R$84, 2, FALSE),VLOOKUP(Y1152,'PART NUMBER GUIDE'!$J$8:$K$37,2, FALSE),IF(U1152="N/A",IF(ABS(S1152)&lt;10,"0"&amp;ABS(S1152),ABS(S1152)),CONCATENATE(LEFT(U1152,1),RIGHT(U1152,1))), F1152, G1152)</f>
        <v>MR70479080518H</v>
      </c>
      <c r="F1152" s="93" t="s">
        <v>2244</v>
      </c>
      <c r="G1152" s="93"/>
      <c r="H1152" s="46" t="s">
        <v>5237</v>
      </c>
      <c r="I1152" s="356">
        <v>44253</v>
      </c>
      <c r="J1152" s="87" t="s">
        <v>1265</v>
      </c>
      <c r="K1152" s="400">
        <v>429</v>
      </c>
      <c r="L1152" s="95">
        <f t="shared" si="186"/>
        <v>429</v>
      </c>
      <c r="M1152" s="402"/>
      <c r="N1152" s="84">
        <v>17</v>
      </c>
      <c r="O1152" s="8">
        <v>9</v>
      </c>
      <c r="P1152" s="105" t="str">
        <f t="shared" si="181"/>
        <v>8x6.5</v>
      </c>
      <c r="Q1152" s="84">
        <v>8</v>
      </c>
      <c r="R1152" s="84">
        <v>6.5</v>
      </c>
      <c r="S1152" s="84">
        <v>18</v>
      </c>
      <c r="T1152" s="77">
        <v>5.75</v>
      </c>
      <c r="U1152" s="110" t="s">
        <v>85</v>
      </c>
      <c r="V1152" s="77">
        <v>130.81</v>
      </c>
      <c r="W1152" s="85">
        <v>31.16</v>
      </c>
      <c r="X1152" s="52">
        <v>4500</v>
      </c>
      <c r="Y1152" s="46" t="s">
        <v>2309</v>
      </c>
      <c r="Z1152" s="81" t="s">
        <v>3002</v>
      </c>
      <c r="AA1152" s="369" t="str">
        <f t="shared" si="182"/>
        <v>17x9, 8x6.5, 18 OS</v>
      </c>
      <c r="AB1152" s="83" t="s">
        <v>4284</v>
      </c>
      <c r="AC1152" s="92">
        <f>_xlfn.IFNA(VLOOKUP(AB1152,ACCESSORIES!F:K,6,FALSE),"N/A")</f>
        <v>33</v>
      </c>
      <c r="AD1152" s="15" t="s">
        <v>85</v>
      </c>
      <c r="AE1152" s="15" t="s">
        <v>85</v>
      </c>
      <c r="AF1152" s="14" t="s">
        <v>3020</v>
      </c>
      <c r="AG1152" s="15" t="s">
        <v>85</v>
      </c>
      <c r="AH1152" s="9" t="str">
        <f>_xlfn.IFNA(VLOOKUP(AG1152,ACCESSORIES!F:K,6,FALSE),"N/A")</f>
        <v>N/A</v>
      </c>
      <c r="AI1152" s="105" t="s">
        <v>265</v>
      </c>
      <c r="AJ1152" s="84" t="s">
        <v>85</v>
      </c>
      <c r="AK1152" s="3" t="s">
        <v>85</v>
      </c>
      <c r="AL1152" s="3" t="s">
        <v>85</v>
      </c>
      <c r="AM1152" s="84">
        <v>16.2</v>
      </c>
      <c r="AN1152" s="84">
        <v>200</v>
      </c>
      <c r="AO1152" s="84">
        <v>3</v>
      </c>
      <c r="AP1152" s="84">
        <v>3</v>
      </c>
      <c r="AQ1152" s="84">
        <v>27</v>
      </c>
      <c r="AR1152" s="84">
        <v>34</v>
      </c>
      <c r="AS1152" s="84">
        <v>208</v>
      </c>
      <c r="AT1152" s="84">
        <v>204</v>
      </c>
      <c r="AU1152" s="86">
        <v>125</v>
      </c>
      <c r="AV1152" s="55">
        <v>92</v>
      </c>
      <c r="AW1152" s="55">
        <v>92</v>
      </c>
      <c r="AX1152" s="84">
        <v>45</v>
      </c>
      <c r="AY1152" s="14" t="s">
        <v>85</v>
      </c>
      <c r="AZ1152" s="104" t="str">
        <f>_xlfn.IFNA(VLOOKUP(AY1152,ACCESSORIES!F:K,6,FALSE),"N/A")</f>
        <v>N/A</v>
      </c>
      <c r="BA1152" s="14" t="s">
        <v>85</v>
      </c>
      <c r="BB1152" s="104" t="str">
        <f>_xlfn.IFNA(VLOOKUP(BA1152,ACCESSORIES!F:K,6,FALSE),"N/A")</f>
        <v>N/A</v>
      </c>
      <c r="BC1152" s="79">
        <v>36.049999999999997</v>
      </c>
      <c r="BD1152" s="57">
        <v>19.7</v>
      </c>
      <c r="BE1152" s="57">
        <v>19.7</v>
      </c>
      <c r="BF1152" s="57">
        <v>11.5</v>
      </c>
      <c r="BG1152" s="82">
        <v>36</v>
      </c>
      <c r="BH1152" s="122" t="s">
        <v>3551</v>
      </c>
      <c r="BI1152" s="51" t="s">
        <v>4217</v>
      </c>
      <c r="BJ1152" s="83" t="s">
        <v>5302</v>
      </c>
      <c r="BK1152" s="83" t="s">
        <v>4233</v>
      </c>
      <c r="BL1152" s="83" t="s">
        <v>5818</v>
      </c>
      <c r="BM1152" s="83" t="s">
        <v>2887</v>
      </c>
      <c r="BN1152" s="83" t="s">
        <v>4510</v>
      </c>
      <c r="BO1152" s="83" t="s">
        <v>5679</v>
      </c>
      <c r="BP1152" s="83" t="s">
        <v>4235</v>
      </c>
      <c r="BQ1152" s="83"/>
      <c r="BR1152" s="83"/>
      <c r="BS1152" s="83"/>
      <c r="BT1152" s="409" t="s">
        <v>5695</v>
      </c>
      <c r="BU1152" s="410" t="s">
        <v>5694</v>
      </c>
      <c r="BV1152" s="412" t="s">
        <v>5697</v>
      </c>
      <c r="BW1152" s="410" t="s">
        <v>5696</v>
      </c>
      <c r="BX1152" s="96" t="str">
        <f t="shared" si="187"/>
        <v>MR704 HD Bead Grip, 17x9, +18mm Offset, 8x6.5, 130.81mm Centerbore, Matte Black</v>
      </c>
      <c r="BY1152" s="83" t="s">
        <v>4044</v>
      </c>
      <c r="BZ1152" s="83" t="s">
        <v>4045</v>
      </c>
      <c r="CA1152" s="83" t="str">
        <f t="shared" si="183"/>
        <v>TRAIL (7XX)</v>
      </c>
    </row>
    <row r="1153" spans="1:79" s="39" customFormat="1" ht="15" customHeight="1">
      <c r="A1153" s="23">
        <f t="shared" si="188"/>
        <v>1151</v>
      </c>
      <c r="B1153" s="14" t="s">
        <v>84</v>
      </c>
      <c r="C1153" s="112" t="s">
        <v>1285</v>
      </c>
      <c r="D1153" s="84" t="s">
        <v>6177</v>
      </c>
      <c r="E1153" s="94" t="str">
        <f>CONCATENATE(LEFT(D1153,5),VLOOKUP(CONCATENATE(N1153,"x",O1153),'PART NUMBER GUIDE'!$B$9:$C$45,2,FALSE),VLOOKUP(CONCATENATE(P1153, V1153), 'PART NUMBER GUIDE'!$Q$6:$R$84, 2, FALSE),VLOOKUP(Y1153,'PART NUMBER GUIDE'!$J$8:$K$37,2, FALSE),IF(U1153="N/A",IF(ABS(S1153)&lt;10,"0"&amp;ABS(S1153),ABS(S1153)),CONCATENATE(LEFT(U1153,1),RIGHT(U1153,1))), F1153, G1153)</f>
        <v>MR70479080818H</v>
      </c>
      <c r="F1153" s="93" t="s">
        <v>2244</v>
      </c>
      <c r="G1153" s="93"/>
      <c r="H1153" s="46" t="s">
        <v>5238</v>
      </c>
      <c r="I1153" s="356">
        <v>44253</v>
      </c>
      <c r="J1153" s="87" t="s">
        <v>1265</v>
      </c>
      <c r="K1153" s="400">
        <v>429</v>
      </c>
      <c r="L1153" s="95">
        <f t="shared" si="186"/>
        <v>429</v>
      </c>
      <c r="M1153" s="402"/>
      <c r="N1153" s="84">
        <v>17</v>
      </c>
      <c r="O1153" s="8">
        <v>9</v>
      </c>
      <c r="P1153" s="105" t="str">
        <f t="shared" si="181"/>
        <v>8x6.5</v>
      </c>
      <c r="Q1153" s="84">
        <v>8</v>
      </c>
      <c r="R1153" s="84">
        <v>6.5</v>
      </c>
      <c r="S1153" s="84">
        <v>18</v>
      </c>
      <c r="T1153" s="77">
        <v>5.75</v>
      </c>
      <c r="U1153" s="110" t="s">
        <v>85</v>
      </c>
      <c r="V1153" s="77">
        <v>130.81</v>
      </c>
      <c r="W1153" s="85">
        <v>31.01</v>
      </c>
      <c r="X1153" s="52">
        <v>4500</v>
      </c>
      <c r="Y1153" s="46" t="s">
        <v>2237</v>
      </c>
      <c r="Z1153" s="81" t="s">
        <v>3007</v>
      </c>
      <c r="AA1153" s="369" t="str">
        <f t="shared" si="182"/>
        <v>17x9, 8x6.5, 18 OS</v>
      </c>
      <c r="AB1153" s="83" t="s">
        <v>4284</v>
      </c>
      <c r="AC1153" s="92">
        <f>_xlfn.IFNA(VLOOKUP(AB1153,ACCESSORIES!F:K,6,FALSE),"N/A")</f>
        <v>33</v>
      </c>
      <c r="AD1153" s="15" t="s">
        <v>85</v>
      </c>
      <c r="AE1153" s="15" t="s">
        <v>85</v>
      </c>
      <c r="AF1153" s="14" t="s">
        <v>3020</v>
      </c>
      <c r="AG1153" s="15" t="s">
        <v>85</v>
      </c>
      <c r="AH1153" s="9" t="str">
        <f>_xlfn.IFNA(VLOOKUP(AG1153,ACCESSORIES!F:K,6,FALSE),"N/A")</f>
        <v>N/A</v>
      </c>
      <c r="AI1153" s="105" t="s">
        <v>265</v>
      </c>
      <c r="AJ1153" s="84" t="s">
        <v>85</v>
      </c>
      <c r="AK1153" s="3" t="s">
        <v>85</v>
      </c>
      <c r="AL1153" s="3" t="s">
        <v>85</v>
      </c>
      <c r="AM1153" s="84">
        <v>16.2</v>
      </c>
      <c r="AN1153" s="84">
        <v>200</v>
      </c>
      <c r="AO1153" s="84">
        <v>3</v>
      </c>
      <c r="AP1153" s="84">
        <v>3</v>
      </c>
      <c r="AQ1153" s="84">
        <v>27</v>
      </c>
      <c r="AR1153" s="84">
        <v>34</v>
      </c>
      <c r="AS1153" s="84">
        <v>208</v>
      </c>
      <c r="AT1153" s="84">
        <v>204</v>
      </c>
      <c r="AU1153" s="86">
        <v>125</v>
      </c>
      <c r="AV1153" s="55">
        <v>92</v>
      </c>
      <c r="AW1153" s="55">
        <v>92</v>
      </c>
      <c r="AX1153" s="84">
        <v>45</v>
      </c>
      <c r="AY1153" s="14" t="s">
        <v>85</v>
      </c>
      <c r="AZ1153" s="104" t="str">
        <f>_xlfn.IFNA(VLOOKUP(AY1153,ACCESSORIES!F:K,6,FALSE),"N/A")</f>
        <v>N/A</v>
      </c>
      <c r="BA1153" s="14" t="s">
        <v>85</v>
      </c>
      <c r="BB1153" s="104" t="str">
        <f>_xlfn.IFNA(VLOOKUP(BA1153,ACCESSORIES!F:K,6,FALSE),"N/A")</f>
        <v>N/A</v>
      </c>
      <c r="BC1153" s="79">
        <v>35.83</v>
      </c>
      <c r="BD1153" s="57">
        <v>19.7</v>
      </c>
      <c r="BE1153" s="57">
        <v>19.7</v>
      </c>
      <c r="BF1153" s="57">
        <v>11.5</v>
      </c>
      <c r="BG1153" s="82">
        <v>36</v>
      </c>
      <c r="BH1153" s="122" t="s">
        <v>3551</v>
      </c>
      <c r="BI1153" s="51" t="s">
        <v>4217</v>
      </c>
      <c r="BJ1153" s="83" t="s">
        <v>5302</v>
      </c>
      <c r="BK1153" s="83" t="s">
        <v>4233</v>
      </c>
      <c r="BL1153" s="83" t="s">
        <v>5818</v>
      </c>
      <c r="BM1153" s="83" t="s">
        <v>2887</v>
      </c>
      <c r="BN1153" s="83" t="s">
        <v>4510</v>
      </c>
      <c r="BO1153" s="83" t="s">
        <v>5679</v>
      </c>
      <c r="BP1153" s="83" t="s">
        <v>4235</v>
      </c>
      <c r="BQ1153" s="83"/>
      <c r="BR1153" s="83"/>
      <c r="BS1153" s="83"/>
      <c r="BT1153" s="409" t="s">
        <v>5691</v>
      </c>
      <c r="BU1153" s="410" t="s">
        <v>5690</v>
      </c>
      <c r="BV1153" s="412" t="s">
        <v>5693</v>
      </c>
      <c r="BW1153" s="410" t="s">
        <v>5692</v>
      </c>
      <c r="BX1153" s="96" t="str">
        <f t="shared" si="187"/>
        <v>MR704 HD Bead Grip, 17x9, +18mm Offset, 8x6.5, 130.81mm Centerbore, Titanium</v>
      </c>
      <c r="BY1153" s="83" t="s">
        <v>4044</v>
      </c>
      <c r="BZ1153" s="83" t="s">
        <v>4045</v>
      </c>
      <c r="CA1153" s="83" t="str">
        <f t="shared" si="183"/>
        <v>TRAIL (7XX)</v>
      </c>
    </row>
    <row r="1154" spans="1:79" s="39" customFormat="1" ht="15" customHeight="1">
      <c r="A1154" s="23">
        <f t="shared" si="188"/>
        <v>1152</v>
      </c>
      <c r="B1154" s="14" t="s">
        <v>84</v>
      </c>
      <c r="C1154" s="112" t="s">
        <v>1285</v>
      </c>
      <c r="D1154" s="84" t="s">
        <v>6177</v>
      </c>
      <c r="E1154" s="94" t="str">
        <f>CONCATENATE(LEFT(D1154,5),VLOOKUP(CONCATENATE(N1154,"x",O1154),'PART NUMBER GUIDE'!$B$9:$C$45,2,FALSE),VLOOKUP(CONCATENATE(P1154, V1154), 'PART NUMBER GUIDE'!$Q$6:$R$84, 2, FALSE),VLOOKUP(Y1154,'PART NUMBER GUIDE'!$J$8:$K$37,2, FALSE),IF(U1154="N/A",IF(ABS(S1154)&lt;10,"0"&amp;ABS(S1154),ABS(S1154)),CONCATENATE(LEFT(U1154,1),RIGHT(U1154,1))), F1154, G1154)</f>
        <v>MR70479087518H</v>
      </c>
      <c r="F1154" s="93" t="s">
        <v>2244</v>
      </c>
      <c r="G1154" s="93"/>
      <c r="H1154" s="46" t="s">
        <v>5239</v>
      </c>
      <c r="I1154" s="356">
        <v>44253</v>
      </c>
      <c r="J1154" s="87" t="s">
        <v>1265</v>
      </c>
      <c r="K1154" s="400">
        <v>429</v>
      </c>
      <c r="L1154" s="95">
        <f t="shared" si="186"/>
        <v>429</v>
      </c>
      <c r="M1154" s="402"/>
      <c r="N1154" s="84">
        <v>17</v>
      </c>
      <c r="O1154" s="8">
        <v>9</v>
      </c>
      <c r="P1154" s="105" t="str">
        <f t="shared" si="181"/>
        <v>8x170</v>
      </c>
      <c r="Q1154" s="84">
        <v>8</v>
      </c>
      <c r="R1154" s="84">
        <v>170</v>
      </c>
      <c r="S1154" s="84">
        <v>18</v>
      </c>
      <c r="T1154" s="77">
        <v>5.75</v>
      </c>
      <c r="U1154" s="110" t="s">
        <v>85</v>
      </c>
      <c r="V1154" s="77">
        <v>130.81</v>
      </c>
      <c r="W1154" s="85">
        <v>31.34</v>
      </c>
      <c r="X1154" s="52">
        <v>4500</v>
      </c>
      <c r="Y1154" s="46" t="s">
        <v>2309</v>
      </c>
      <c r="Z1154" s="81" t="s">
        <v>3002</v>
      </c>
      <c r="AA1154" s="369" t="str">
        <f t="shared" si="182"/>
        <v>17x9, 8x170, 18 OS</v>
      </c>
      <c r="AB1154" s="83" t="s">
        <v>4283</v>
      </c>
      <c r="AC1154" s="92">
        <f>_xlfn.IFNA(VLOOKUP(AB1154,ACCESSORIES!F:K,6,FALSE),"N/A")</f>
        <v>33</v>
      </c>
      <c r="AD1154" s="15" t="s">
        <v>85</v>
      </c>
      <c r="AE1154" s="15" t="s">
        <v>85</v>
      </c>
      <c r="AF1154" s="14" t="s">
        <v>3020</v>
      </c>
      <c r="AG1154" s="15" t="s">
        <v>85</v>
      </c>
      <c r="AH1154" s="9" t="str">
        <f>_xlfn.IFNA(VLOOKUP(AG1154,ACCESSORIES!F:K,6,FALSE),"N/A")</f>
        <v>N/A</v>
      </c>
      <c r="AI1154" s="105" t="s">
        <v>265</v>
      </c>
      <c r="AJ1154" s="84" t="s">
        <v>85</v>
      </c>
      <c r="AK1154" s="3" t="s">
        <v>85</v>
      </c>
      <c r="AL1154" s="3" t="s">
        <v>85</v>
      </c>
      <c r="AM1154" s="84">
        <v>16.2</v>
      </c>
      <c r="AN1154" s="84">
        <v>200</v>
      </c>
      <c r="AO1154" s="84">
        <v>3</v>
      </c>
      <c r="AP1154" s="84">
        <v>3</v>
      </c>
      <c r="AQ1154" s="84">
        <v>27</v>
      </c>
      <c r="AR1154" s="84">
        <v>34</v>
      </c>
      <c r="AS1154" s="84">
        <v>208</v>
      </c>
      <c r="AT1154" s="84">
        <v>204</v>
      </c>
      <c r="AU1154" s="86">
        <v>128</v>
      </c>
      <c r="AV1154" s="55">
        <v>103.9</v>
      </c>
      <c r="AW1154" s="55">
        <v>107</v>
      </c>
      <c r="AX1154" s="84">
        <v>45</v>
      </c>
      <c r="AY1154" s="14" t="s">
        <v>85</v>
      </c>
      <c r="AZ1154" s="104" t="str">
        <f>_xlfn.IFNA(VLOOKUP(AY1154,ACCESSORIES!F:K,6,FALSE),"N/A")</f>
        <v>N/A</v>
      </c>
      <c r="BA1154" s="14" t="s">
        <v>85</v>
      </c>
      <c r="BB1154" s="104" t="str">
        <f>_xlfn.IFNA(VLOOKUP(BA1154,ACCESSORIES!F:K,6,FALSE),"N/A")</f>
        <v>N/A</v>
      </c>
      <c r="BC1154" s="79">
        <v>36.380000000000003</v>
      </c>
      <c r="BD1154" s="57">
        <v>19.7</v>
      </c>
      <c r="BE1154" s="57">
        <v>19.7</v>
      </c>
      <c r="BF1154" s="57">
        <v>11.5</v>
      </c>
      <c r="BG1154" s="82">
        <v>36</v>
      </c>
      <c r="BH1154" s="122" t="s">
        <v>3551</v>
      </c>
      <c r="BI1154" s="51" t="s">
        <v>4217</v>
      </c>
      <c r="BJ1154" s="83" t="s">
        <v>5302</v>
      </c>
      <c r="BK1154" s="83" t="s">
        <v>4233</v>
      </c>
      <c r="BL1154" s="83" t="s">
        <v>5818</v>
      </c>
      <c r="BM1154" s="83" t="s">
        <v>2887</v>
      </c>
      <c r="BN1154" s="83" t="s">
        <v>4510</v>
      </c>
      <c r="BO1154" s="83" t="s">
        <v>5679</v>
      </c>
      <c r="BP1154" s="83" t="s">
        <v>4235</v>
      </c>
      <c r="BQ1154" s="83"/>
      <c r="BR1154" s="83"/>
      <c r="BS1154" s="83"/>
      <c r="BT1154" s="409" t="s">
        <v>5695</v>
      </c>
      <c r="BU1154" s="410" t="s">
        <v>5694</v>
      </c>
      <c r="BV1154" s="412" t="s">
        <v>5697</v>
      </c>
      <c r="BW1154" s="410" t="s">
        <v>5696</v>
      </c>
      <c r="BX1154" s="96" t="str">
        <f t="shared" si="187"/>
        <v>MR704 HD Bead Grip, 17x9, +18mm Offset, 8x170, 130.81mm Centerbore, Matte Black</v>
      </c>
      <c r="BY1154" s="83" t="s">
        <v>4044</v>
      </c>
      <c r="BZ1154" s="83" t="s">
        <v>4045</v>
      </c>
      <c r="CA1154" s="83" t="str">
        <f t="shared" si="183"/>
        <v>TRAIL (7XX)</v>
      </c>
    </row>
    <row r="1155" spans="1:79" s="39" customFormat="1" ht="15" customHeight="1">
      <c r="A1155" s="23">
        <f t="shared" si="188"/>
        <v>1153</v>
      </c>
      <c r="B1155" s="14" t="s">
        <v>84</v>
      </c>
      <c r="C1155" s="112" t="s">
        <v>1285</v>
      </c>
      <c r="D1155" s="84" t="s">
        <v>6177</v>
      </c>
      <c r="E1155" s="94" t="str">
        <f>CONCATENATE(LEFT(D1155,5),VLOOKUP(CONCATENATE(N1155,"x",O1155),'PART NUMBER GUIDE'!$B$9:$C$45,2,FALSE),VLOOKUP(CONCATENATE(P1155, V1155), 'PART NUMBER GUIDE'!$Q$6:$R$84, 2, FALSE),VLOOKUP(Y1155,'PART NUMBER GUIDE'!$J$8:$K$37,2, FALSE),IF(U1155="N/A",IF(ABS(S1155)&lt;10,"0"&amp;ABS(S1155),ABS(S1155)),CONCATENATE(LEFT(U1155,1),RIGHT(U1155,1))), F1155, G1155)</f>
        <v>MR70479087818H</v>
      </c>
      <c r="F1155" s="93" t="s">
        <v>2244</v>
      </c>
      <c r="G1155" s="93"/>
      <c r="H1155" s="46" t="s">
        <v>5240</v>
      </c>
      <c r="I1155" s="356">
        <v>44253</v>
      </c>
      <c r="J1155" s="87" t="s">
        <v>1265</v>
      </c>
      <c r="K1155" s="400">
        <v>429</v>
      </c>
      <c r="L1155" s="95">
        <f t="shared" si="186"/>
        <v>429</v>
      </c>
      <c r="M1155" s="402"/>
      <c r="N1155" s="84">
        <v>17</v>
      </c>
      <c r="O1155" s="8">
        <v>9</v>
      </c>
      <c r="P1155" s="105" t="str">
        <f t="shared" ref="P1155:P1218" si="189">CONCATENATE(Q1155,"x",R1155)</f>
        <v>8x170</v>
      </c>
      <c r="Q1155" s="84">
        <v>8</v>
      </c>
      <c r="R1155" s="84">
        <v>170</v>
      </c>
      <c r="S1155" s="84">
        <v>18</v>
      </c>
      <c r="T1155" s="77">
        <v>5.75</v>
      </c>
      <c r="U1155" s="110" t="s">
        <v>85</v>
      </c>
      <c r="V1155" s="77">
        <v>130.81</v>
      </c>
      <c r="W1155" s="85">
        <v>31.45</v>
      </c>
      <c r="X1155" s="52">
        <v>4500</v>
      </c>
      <c r="Y1155" s="46" t="s">
        <v>2237</v>
      </c>
      <c r="Z1155" s="81" t="s">
        <v>3007</v>
      </c>
      <c r="AA1155" s="369" t="str">
        <f t="shared" ref="AA1155:AA1218" si="190">_xlfn.CONCAT(N1155,"x",O1155,","," ",P1155,","," ",S1155," ","OS")</f>
        <v>17x9, 8x170, 18 OS</v>
      </c>
      <c r="AB1155" s="83" t="s">
        <v>4283</v>
      </c>
      <c r="AC1155" s="92">
        <f>_xlfn.IFNA(VLOOKUP(AB1155,ACCESSORIES!F:K,6,FALSE),"N/A")</f>
        <v>33</v>
      </c>
      <c r="AD1155" s="15" t="s">
        <v>85</v>
      </c>
      <c r="AE1155" s="15" t="s">
        <v>85</v>
      </c>
      <c r="AF1155" s="14" t="s">
        <v>3020</v>
      </c>
      <c r="AG1155" s="15" t="s">
        <v>85</v>
      </c>
      <c r="AH1155" s="9" t="str">
        <f>_xlfn.IFNA(VLOOKUP(AG1155,ACCESSORIES!F:K,6,FALSE),"N/A")</f>
        <v>N/A</v>
      </c>
      <c r="AI1155" s="105" t="s">
        <v>265</v>
      </c>
      <c r="AJ1155" s="84" t="s">
        <v>85</v>
      </c>
      <c r="AK1155" s="3" t="s">
        <v>85</v>
      </c>
      <c r="AL1155" s="3" t="s">
        <v>85</v>
      </c>
      <c r="AM1155" s="84">
        <v>16.2</v>
      </c>
      <c r="AN1155" s="84">
        <v>200</v>
      </c>
      <c r="AO1155" s="84">
        <v>3</v>
      </c>
      <c r="AP1155" s="84">
        <v>3</v>
      </c>
      <c r="AQ1155" s="84">
        <v>27</v>
      </c>
      <c r="AR1155" s="84">
        <v>34</v>
      </c>
      <c r="AS1155" s="84">
        <v>208</v>
      </c>
      <c r="AT1155" s="84">
        <v>204</v>
      </c>
      <c r="AU1155" s="86">
        <v>128</v>
      </c>
      <c r="AV1155" s="55">
        <v>103.9</v>
      </c>
      <c r="AW1155" s="55">
        <v>107</v>
      </c>
      <c r="AX1155" s="84">
        <v>45</v>
      </c>
      <c r="AY1155" s="14" t="s">
        <v>85</v>
      </c>
      <c r="AZ1155" s="104" t="str">
        <f>_xlfn.IFNA(VLOOKUP(AY1155,ACCESSORIES!F:K,6,FALSE),"N/A")</f>
        <v>N/A</v>
      </c>
      <c r="BA1155" s="14" t="s">
        <v>85</v>
      </c>
      <c r="BB1155" s="104" t="str">
        <f>_xlfn.IFNA(VLOOKUP(BA1155,ACCESSORIES!F:K,6,FALSE),"N/A")</f>
        <v>N/A</v>
      </c>
      <c r="BC1155" s="79">
        <v>36.520000000000003</v>
      </c>
      <c r="BD1155" s="57">
        <v>19.7</v>
      </c>
      <c r="BE1155" s="57">
        <v>19.7</v>
      </c>
      <c r="BF1155" s="57">
        <v>11.5</v>
      </c>
      <c r="BG1155" s="82">
        <v>36</v>
      </c>
      <c r="BH1155" s="122" t="s">
        <v>3551</v>
      </c>
      <c r="BI1155" s="51" t="s">
        <v>4217</v>
      </c>
      <c r="BJ1155" s="83" t="s">
        <v>5302</v>
      </c>
      <c r="BK1155" s="83" t="s">
        <v>4233</v>
      </c>
      <c r="BL1155" s="83" t="s">
        <v>5818</v>
      </c>
      <c r="BM1155" s="83" t="s">
        <v>2887</v>
      </c>
      <c r="BN1155" s="83" t="s">
        <v>4510</v>
      </c>
      <c r="BO1155" s="83" t="s">
        <v>5679</v>
      </c>
      <c r="BP1155" s="83" t="s">
        <v>4235</v>
      </c>
      <c r="BQ1155" s="83"/>
      <c r="BR1155" s="83"/>
      <c r="BS1155" s="83"/>
      <c r="BT1155" s="409" t="s">
        <v>5691</v>
      </c>
      <c r="BU1155" s="410" t="s">
        <v>5690</v>
      </c>
      <c r="BV1155" s="412" t="s">
        <v>5693</v>
      </c>
      <c r="BW1155" s="410" t="s">
        <v>5692</v>
      </c>
      <c r="BX1155" s="96" t="str">
        <f t="shared" si="187"/>
        <v>MR704 HD Bead Grip, 17x9, +18mm Offset, 8x170, 130.81mm Centerbore, Titanium</v>
      </c>
      <c r="BY1155" s="83" t="s">
        <v>4044</v>
      </c>
      <c r="BZ1155" s="83" t="s">
        <v>4045</v>
      </c>
      <c r="CA1155" s="83" t="str">
        <f t="shared" si="183"/>
        <v>TRAIL (7XX)</v>
      </c>
    </row>
    <row r="1156" spans="1:79" s="39" customFormat="1" ht="15" customHeight="1">
      <c r="A1156" s="23">
        <f t="shared" si="188"/>
        <v>1154</v>
      </c>
      <c r="B1156" s="14" t="s">
        <v>84</v>
      </c>
      <c r="C1156" s="112" t="s">
        <v>1285</v>
      </c>
      <c r="D1156" s="84" t="s">
        <v>6177</v>
      </c>
      <c r="E1156" s="94" t="str">
        <f>CONCATENATE(LEFT(D1156,5),VLOOKUP(CONCATENATE(N1156,"x",O1156),'PART NUMBER GUIDE'!$B$9:$C$45,2,FALSE),VLOOKUP(CONCATENATE(P1156, V1156), 'PART NUMBER GUIDE'!$Q$6:$R$84, 2, FALSE),VLOOKUP(Y1156,'PART NUMBER GUIDE'!$J$8:$K$37,2, FALSE),IF(U1156="N/A",IF(ABS(S1156)&lt;10,"0"&amp;ABS(S1156),ABS(S1156)),CONCATENATE(LEFT(U1156,1),RIGHT(U1156,1))), F1156, G1156)</f>
        <v>MR70479088518H</v>
      </c>
      <c r="F1156" s="93" t="s">
        <v>2244</v>
      </c>
      <c r="G1156" s="93"/>
      <c r="H1156" s="46" t="s">
        <v>5241</v>
      </c>
      <c r="I1156" s="356">
        <v>44253</v>
      </c>
      <c r="J1156" s="87" t="s">
        <v>1265</v>
      </c>
      <c r="K1156" s="400">
        <v>429</v>
      </c>
      <c r="L1156" s="95">
        <f t="shared" si="186"/>
        <v>429</v>
      </c>
      <c r="M1156" s="402"/>
      <c r="N1156" s="84">
        <v>17</v>
      </c>
      <c r="O1156" s="8">
        <v>9</v>
      </c>
      <c r="P1156" s="105" t="str">
        <f t="shared" si="189"/>
        <v>8x180</v>
      </c>
      <c r="Q1156" s="84">
        <v>8</v>
      </c>
      <c r="R1156" s="84">
        <v>180</v>
      </c>
      <c r="S1156" s="84">
        <v>18</v>
      </c>
      <c r="T1156" s="77">
        <v>5.75</v>
      </c>
      <c r="U1156" s="110" t="s">
        <v>85</v>
      </c>
      <c r="V1156" s="77">
        <v>130.81</v>
      </c>
      <c r="W1156" s="85">
        <v>31.93</v>
      </c>
      <c r="X1156" s="52">
        <v>4500</v>
      </c>
      <c r="Y1156" s="46" t="s">
        <v>2309</v>
      </c>
      <c r="Z1156" s="81" t="s">
        <v>3002</v>
      </c>
      <c r="AA1156" s="369" t="str">
        <f t="shared" si="190"/>
        <v>17x9, 8x180, 18 OS</v>
      </c>
      <c r="AB1156" s="83" t="s">
        <v>4284</v>
      </c>
      <c r="AC1156" s="92">
        <f>_xlfn.IFNA(VLOOKUP(AB1156,ACCESSORIES!F:K,6,FALSE),"N/A")</f>
        <v>33</v>
      </c>
      <c r="AD1156" s="15" t="s">
        <v>85</v>
      </c>
      <c r="AE1156" s="15" t="s">
        <v>85</v>
      </c>
      <c r="AF1156" s="14" t="s">
        <v>3020</v>
      </c>
      <c r="AG1156" s="15" t="s">
        <v>85</v>
      </c>
      <c r="AH1156" s="9" t="str">
        <f>_xlfn.IFNA(VLOOKUP(AG1156,ACCESSORIES!F:K,6,FALSE),"N/A")</f>
        <v>N/A</v>
      </c>
      <c r="AI1156" s="105" t="s">
        <v>265</v>
      </c>
      <c r="AJ1156" s="84" t="s">
        <v>85</v>
      </c>
      <c r="AK1156" s="3" t="s">
        <v>85</v>
      </c>
      <c r="AL1156" s="3" t="s">
        <v>85</v>
      </c>
      <c r="AM1156" s="84">
        <v>16.2</v>
      </c>
      <c r="AN1156" s="84">
        <v>210</v>
      </c>
      <c r="AO1156" s="84">
        <v>3</v>
      </c>
      <c r="AP1156" s="84">
        <v>3</v>
      </c>
      <c r="AQ1156" s="84">
        <v>21</v>
      </c>
      <c r="AR1156" s="84">
        <v>34</v>
      </c>
      <c r="AS1156" s="84">
        <v>208</v>
      </c>
      <c r="AT1156" s="84">
        <v>204</v>
      </c>
      <c r="AU1156" s="86">
        <v>125</v>
      </c>
      <c r="AV1156" s="55">
        <v>92</v>
      </c>
      <c r="AW1156" s="55">
        <v>92</v>
      </c>
      <c r="AX1156" s="84">
        <v>45</v>
      </c>
      <c r="AY1156" s="14" t="s">
        <v>85</v>
      </c>
      <c r="AZ1156" s="104" t="str">
        <f>_xlfn.IFNA(VLOOKUP(AY1156,ACCESSORIES!F:K,6,FALSE),"N/A")</f>
        <v>N/A</v>
      </c>
      <c r="BA1156" s="14" t="s">
        <v>85</v>
      </c>
      <c r="BB1156" s="104" t="str">
        <f>_xlfn.IFNA(VLOOKUP(BA1156,ACCESSORIES!F:K,6,FALSE),"N/A")</f>
        <v>N/A</v>
      </c>
      <c r="BC1156" s="79">
        <v>36.67</v>
      </c>
      <c r="BD1156" s="57">
        <v>19.7</v>
      </c>
      <c r="BE1156" s="57">
        <v>19.7</v>
      </c>
      <c r="BF1156" s="57">
        <v>11.5</v>
      </c>
      <c r="BG1156" s="82">
        <v>36</v>
      </c>
      <c r="BH1156" s="122" t="s">
        <v>3551</v>
      </c>
      <c r="BI1156" s="51" t="s">
        <v>4217</v>
      </c>
      <c r="BJ1156" s="83" t="s">
        <v>5302</v>
      </c>
      <c r="BK1156" s="83" t="s">
        <v>4233</v>
      </c>
      <c r="BL1156" s="83" t="s">
        <v>5818</v>
      </c>
      <c r="BM1156" s="83" t="s">
        <v>2887</v>
      </c>
      <c r="BN1156" s="83" t="s">
        <v>4510</v>
      </c>
      <c r="BO1156" s="83" t="s">
        <v>5679</v>
      </c>
      <c r="BP1156" s="83" t="s">
        <v>4235</v>
      </c>
      <c r="BQ1156" s="83"/>
      <c r="BR1156" s="83"/>
      <c r="BS1156" s="83"/>
      <c r="BT1156" s="409" t="s">
        <v>5695</v>
      </c>
      <c r="BU1156" s="410" t="s">
        <v>5694</v>
      </c>
      <c r="BV1156" s="412" t="s">
        <v>5697</v>
      </c>
      <c r="BW1156" s="410" t="s">
        <v>5696</v>
      </c>
      <c r="BX1156" s="96" t="str">
        <f t="shared" si="187"/>
        <v>MR704 HD Bead Grip, 17x9, +18mm Offset, 8x180, 130.81mm Centerbore, Matte Black</v>
      </c>
      <c r="BY1156" s="83" t="s">
        <v>4044</v>
      </c>
      <c r="BZ1156" s="83" t="s">
        <v>4045</v>
      </c>
      <c r="CA1156" s="83" t="str">
        <f t="shared" si="183"/>
        <v>TRAIL (7XX)</v>
      </c>
    </row>
    <row r="1157" spans="1:79" s="39" customFormat="1" ht="15" customHeight="1">
      <c r="A1157" s="23">
        <f t="shared" si="188"/>
        <v>1155</v>
      </c>
      <c r="B1157" s="14" t="s">
        <v>84</v>
      </c>
      <c r="C1157" s="112" t="s">
        <v>1285</v>
      </c>
      <c r="D1157" s="84" t="s">
        <v>6177</v>
      </c>
      <c r="E1157" s="94" t="str">
        <f>CONCATENATE(LEFT(D1157,5),VLOOKUP(CONCATENATE(N1157,"x",O1157),'PART NUMBER GUIDE'!$B$9:$C$45,2,FALSE),VLOOKUP(CONCATENATE(P1157, V1157), 'PART NUMBER GUIDE'!$Q$6:$R$84, 2, FALSE),VLOOKUP(Y1157,'PART NUMBER GUIDE'!$J$8:$K$37,2, FALSE),IF(U1157="N/A",IF(ABS(S1157)&lt;10,"0"&amp;ABS(S1157),ABS(S1157)),CONCATENATE(LEFT(U1157,1),RIGHT(U1157,1))), F1157, G1157)</f>
        <v>MR70479088818H</v>
      </c>
      <c r="F1157" s="93" t="s">
        <v>2244</v>
      </c>
      <c r="G1157" s="93"/>
      <c r="H1157" s="46" t="s">
        <v>5242</v>
      </c>
      <c r="I1157" s="356">
        <v>44253</v>
      </c>
      <c r="J1157" s="87" t="s">
        <v>1265</v>
      </c>
      <c r="K1157" s="400">
        <v>429</v>
      </c>
      <c r="L1157" s="95">
        <f t="shared" si="186"/>
        <v>429</v>
      </c>
      <c r="M1157" s="402"/>
      <c r="N1157" s="84">
        <v>17</v>
      </c>
      <c r="O1157" s="8">
        <v>9</v>
      </c>
      <c r="P1157" s="105" t="str">
        <f t="shared" si="189"/>
        <v>8x180</v>
      </c>
      <c r="Q1157" s="84">
        <v>8</v>
      </c>
      <c r="R1157" s="84">
        <v>180</v>
      </c>
      <c r="S1157" s="84">
        <v>18</v>
      </c>
      <c r="T1157" s="77">
        <v>5.75</v>
      </c>
      <c r="U1157" s="110" t="s">
        <v>85</v>
      </c>
      <c r="V1157" s="77">
        <v>130.81</v>
      </c>
      <c r="W1157" s="85">
        <v>31.64</v>
      </c>
      <c r="X1157" s="52">
        <v>4500</v>
      </c>
      <c r="Y1157" s="46" t="s">
        <v>2237</v>
      </c>
      <c r="Z1157" s="81" t="s">
        <v>3007</v>
      </c>
      <c r="AA1157" s="369" t="str">
        <f t="shared" si="190"/>
        <v>17x9, 8x180, 18 OS</v>
      </c>
      <c r="AB1157" s="83" t="s">
        <v>4284</v>
      </c>
      <c r="AC1157" s="92">
        <f>_xlfn.IFNA(VLOOKUP(AB1157,ACCESSORIES!F:K,6,FALSE),"N/A")</f>
        <v>33</v>
      </c>
      <c r="AD1157" s="15" t="s">
        <v>85</v>
      </c>
      <c r="AE1157" s="15" t="s">
        <v>85</v>
      </c>
      <c r="AF1157" s="14" t="s">
        <v>3020</v>
      </c>
      <c r="AG1157" s="15" t="s">
        <v>85</v>
      </c>
      <c r="AH1157" s="9" t="str">
        <f>_xlfn.IFNA(VLOOKUP(AG1157,ACCESSORIES!F:K,6,FALSE),"N/A")</f>
        <v>N/A</v>
      </c>
      <c r="AI1157" s="105" t="s">
        <v>265</v>
      </c>
      <c r="AJ1157" s="84" t="s">
        <v>85</v>
      </c>
      <c r="AK1157" s="3" t="s">
        <v>85</v>
      </c>
      <c r="AL1157" s="3" t="s">
        <v>85</v>
      </c>
      <c r="AM1157" s="84">
        <v>16.2</v>
      </c>
      <c r="AN1157" s="84">
        <v>210</v>
      </c>
      <c r="AO1157" s="84">
        <v>3</v>
      </c>
      <c r="AP1157" s="84">
        <v>3</v>
      </c>
      <c r="AQ1157" s="84">
        <v>21</v>
      </c>
      <c r="AR1157" s="84">
        <v>34</v>
      </c>
      <c r="AS1157" s="84">
        <v>208</v>
      </c>
      <c r="AT1157" s="84">
        <v>204</v>
      </c>
      <c r="AU1157" s="86">
        <v>125</v>
      </c>
      <c r="AV1157" s="55">
        <v>92</v>
      </c>
      <c r="AW1157" s="55">
        <v>92</v>
      </c>
      <c r="AX1157" s="84">
        <v>45</v>
      </c>
      <c r="AY1157" s="14" t="s">
        <v>85</v>
      </c>
      <c r="AZ1157" s="104" t="str">
        <f>_xlfn.IFNA(VLOOKUP(AY1157,ACCESSORIES!F:K,6,FALSE),"N/A")</f>
        <v>N/A</v>
      </c>
      <c r="BA1157" s="14" t="s">
        <v>85</v>
      </c>
      <c r="BB1157" s="104" t="str">
        <f>_xlfn.IFNA(VLOOKUP(BA1157,ACCESSORIES!F:K,6,FALSE),"N/A")</f>
        <v>N/A</v>
      </c>
      <c r="BC1157" s="79">
        <v>36.49</v>
      </c>
      <c r="BD1157" s="57">
        <v>19.7</v>
      </c>
      <c r="BE1157" s="57">
        <v>19.7</v>
      </c>
      <c r="BF1157" s="57">
        <v>11.5</v>
      </c>
      <c r="BG1157" s="82">
        <v>36</v>
      </c>
      <c r="BH1157" s="122" t="s">
        <v>3551</v>
      </c>
      <c r="BI1157" s="51" t="s">
        <v>4217</v>
      </c>
      <c r="BJ1157" s="83" t="s">
        <v>5302</v>
      </c>
      <c r="BK1157" s="83" t="s">
        <v>4233</v>
      </c>
      <c r="BL1157" s="83" t="s">
        <v>5818</v>
      </c>
      <c r="BM1157" s="83" t="s">
        <v>2887</v>
      </c>
      <c r="BN1157" s="83" t="s">
        <v>4510</v>
      </c>
      <c r="BO1157" s="83" t="s">
        <v>5679</v>
      </c>
      <c r="BP1157" s="83" t="s">
        <v>4235</v>
      </c>
      <c r="BQ1157" s="83"/>
      <c r="BR1157" s="83"/>
      <c r="BS1157" s="83"/>
      <c r="BT1157" s="409" t="s">
        <v>5691</v>
      </c>
      <c r="BU1157" s="410" t="s">
        <v>5690</v>
      </c>
      <c r="BV1157" s="412" t="s">
        <v>5693</v>
      </c>
      <c r="BW1157" s="410" t="s">
        <v>5692</v>
      </c>
      <c r="BX1157" s="96" t="str">
        <f t="shared" si="187"/>
        <v>MR704 HD Bead Grip, 17x9, +18mm Offset, 8x180, 130.81mm Centerbore, Titanium</v>
      </c>
      <c r="BY1157" s="83" t="s">
        <v>4044</v>
      </c>
      <c r="BZ1157" s="83" t="s">
        <v>4045</v>
      </c>
      <c r="CA1157" s="83" t="str">
        <f t="shared" si="183"/>
        <v>TRAIL (7XX)</v>
      </c>
    </row>
    <row r="1158" spans="1:79" s="39" customFormat="1" ht="15" customHeight="1">
      <c r="A1158" s="23">
        <f t="shared" si="188"/>
        <v>1156</v>
      </c>
      <c r="B1158" s="14" t="s">
        <v>84</v>
      </c>
      <c r="C1158" s="112" t="s">
        <v>1285</v>
      </c>
      <c r="D1158" s="84" t="s">
        <v>6178</v>
      </c>
      <c r="E1158" s="94" t="str">
        <f>CONCATENATE(LEFT(D1158,5),VLOOKUP(CONCATENATE(N1158,"x",O1158),'PART NUMBER GUIDE'!$B$9:$C$45,2,FALSE),VLOOKUP(CONCATENATE(P1158, V1158), 'PART NUMBER GUIDE'!$Q$6:$R$84, 2, FALSE),VLOOKUP(Y1158,'PART NUMBER GUIDE'!$J$8:$K$37,2, FALSE),IF(U1158="N/A",IF(ABS(S1158)&lt;10,"0"&amp;ABS(S1158),ABS(S1158)),CONCATENATE(LEFT(U1158,1),RIGHT(U1158,1))), F1158, G1158)</f>
        <v>MR70578550500</v>
      </c>
      <c r="F1158" s="93"/>
      <c r="G1158" s="93"/>
      <c r="H1158" s="46" t="s">
        <v>5097</v>
      </c>
      <c r="I1158" s="377">
        <v>44210</v>
      </c>
      <c r="J1158" s="87" t="s">
        <v>1265</v>
      </c>
      <c r="K1158" s="400">
        <v>356.5</v>
      </c>
      <c r="L1158" s="95">
        <f t="shared" si="186"/>
        <v>356.5</v>
      </c>
      <c r="M1158" s="402"/>
      <c r="N1158" s="84">
        <v>17</v>
      </c>
      <c r="O1158" s="84">
        <v>8.5</v>
      </c>
      <c r="P1158" s="105" t="str">
        <f t="shared" si="189"/>
        <v>5x5</v>
      </c>
      <c r="Q1158" s="84">
        <v>5</v>
      </c>
      <c r="R1158" s="84">
        <v>5</v>
      </c>
      <c r="S1158" s="84">
        <v>0</v>
      </c>
      <c r="T1158" s="77">
        <v>4.75</v>
      </c>
      <c r="U1158" s="110" t="s">
        <v>85</v>
      </c>
      <c r="V1158" s="77">
        <v>71.5</v>
      </c>
      <c r="W1158" s="42">
        <v>26.9</v>
      </c>
      <c r="X1158" s="52">
        <v>2650</v>
      </c>
      <c r="Y1158" s="46" t="s">
        <v>2309</v>
      </c>
      <c r="Z1158" s="81" t="s">
        <v>3002</v>
      </c>
      <c r="AA1158" s="369" t="str">
        <f t="shared" si="190"/>
        <v>17x8.5, 5x5, 0 OS</v>
      </c>
      <c r="AB1158" s="83" t="s">
        <v>4280</v>
      </c>
      <c r="AC1158" s="92">
        <f>_xlfn.IFNA(VLOOKUP(AB1158,ACCESSORIES!F:K,6,FALSE),"N/A")</f>
        <v>22</v>
      </c>
      <c r="AD1158" s="15" t="s">
        <v>85</v>
      </c>
      <c r="AE1158" s="15" t="s">
        <v>85</v>
      </c>
      <c r="AF1158" s="15" t="s">
        <v>85</v>
      </c>
      <c r="AG1158" s="15" t="s">
        <v>85</v>
      </c>
      <c r="AH1158" s="9" t="str">
        <f>_xlfn.IFNA(VLOOKUP(AG1158,ACCESSORIES!F:K,6,FALSE),"N/A")</f>
        <v>N/A</v>
      </c>
      <c r="AI1158" s="105" t="s">
        <v>265</v>
      </c>
      <c r="AJ1158" s="84" t="s">
        <v>85</v>
      </c>
      <c r="AK1158" s="3" t="s">
        <v>85</v>
      </c>
      <c r="AL1158" s="84" t="s">
        <v>85</v>
      </c>
      <c r="AM1158" s="84">
        <v>16.100000000000001</v>
      </c>
      <c r="AN1158" s="84">
        <v>160</v>
      </c>
      <c r="AO1158" s="37">
        <v>12</v>
      </c>
      <c r="AP1158" s="37">
        <v>25</v>
      </c>
      <c r="AQ1158" s="26">
        <v>45</v>
      </c>
      <c r="AR1158" s="37">
        <v>54</v>
      </c>
      <c r="AS1158" s="26">
        <v>208</v>
      </c>
      <c r="AT1158" s="84">
        <v>206</v>
      </c>
      <c r="AU1158" s="77">
        <v>71.5</v>
      </c>
      <c r="AV1158" s="55">
        <v>39</v>
      </c>
      <c r="AW1158" s="55">
        <v>39</v>
      </c>
      <c r="AX1158" s="55">
        <v>31</v>
      </c>
      <c r="AY1158" s="14" t="s">
        <v>85</v>
      </c>
      <c r="AZ1158" s="104" t="str">
        <f>_xlfn.IFNA(VLOOKUP(AY1158,ACCESSORIES!F:K,6,FALSE),"N/A")</f>
        <v>N/A</v>
      </c>
      <c r="BA1158" s="14" t="s">
        <v>85</v>
      </c>
      <c r="BB1158" s="104" t="str">
        <f>_xlfn.IFNA(VLOOKUP(BA1158,ACCESSORIES!F:K,6,FALSE),"N/A")</f>
        <v>N/A</v>
      </c>
      <c r="BC1158" s="79">
        <v>30.9</v>
      </c>
      <c r="BD1158" s="57">
        <v>19.7</v>
      </c>
      <c r="BE1158" s="57">
        <v>19.7</v>
      </c>
      <c r="BF1158" s="57">
        <v>11</v>
      </c>
      <c r="BG1158" s="15">
        <v>36</v>
      </c>
      <c r="BH1158" s="122" t="s">
        <v>5253</v>
      </c>
      <c r="BI1158" s="51" t="s">
        <v>4217</v>
      </c>
      <c r="BJ1158" s="83" t="s">
        <v>5302</v>
      </c>
      <c r="BK1158" s="83" t="s">
        <v>4233</v>
      </c>
      <c r="BL1158" s="83" t="s">
        <v>5680</v>
      </c>
      <c r="BM1158" s="83" t="s">
        <v>2887</v>
      </c>
      <c r="BN1158" s="83" t="s">
        <v>4510</v>
      </c>
      <c r="BO1158" s="83" t="s">
        <v>5801</v>
      </c>
      <c r="BP1158" s="83" t="s">
        <v>5802</v>
      </c>
      <c r="BQ1158" s="83" t="s">
        <v>4480</v>
      </c>
      <c r="BR1158" s="83" t="s">
        <v>4235</v>
      </c>
      <c r="BS1158" s="83"/>
      <c r="BT1158" s="409" t="s">
        <v>6236</v>
      </c>
      <c r="BU1158" s="410" t="s">
        <v>6235</v>
      </c>
      <c r="BV1158" s="412" t="s">
        <v>6238</v>
      </c>
      <c r="BW1158" s="410" t="s">
        <v>6237</v>
      </c>
      <c r="BX1158" s="96" t="str">
        <f t="shared" si="187"/>
        <v>MR705 Bead Grip, 17x8.5, 0mm Offset, 5x5, 71.5mm Centerbore, Matte Black</v>
      </c>
      <c r="BY1158" s="83" t="s">
        <v>4044</v>
      </c>
      <c r="BZ1158" s="83" t="s">
        <v>4045</v>
      </c>
      <c r="CA1158" s="83" t="str">
        <f t="shared" si="183"/>
        <v>TRAIL (7XX)</v>
      </c>
    </row>
    <row r="1159" spans="1:79" s="39" customFormat="1" ht="15" customHeight="1">
      <c r="A1159" s="23">
        <f t="shared" si="188"/>
        <v>1157</v>
      </c>
      <c r="B1159" s="14" t="s">
        <v>84</v>
      </c>
      <c r="C1159" s="112" t="s">
        <v>1285</v>
      </c>
      <c r="D1159" s="84" t="s">
        <v>6178</v>
      </c>
      <c r="E1159" s="94" t="str">
        <f>CONCATENATE(LEFT(D1159,5),VLOOKUP(CONCATENATE(N1159,"x",O1159),'PART NUMBER GUIDE'!$B$9:$C$45,2,FALSE),VLOOKUP(CONCATENATE(P1159, V1159), 'PART NUMBER GUIDE'!$Q$6:$R$84, 2, FALSE),VLOOKUP(Y1159,'PART NUMBER GUIDE'!$J$8:$K$37,2, FALSE),IF(U1159="N/A",IF(ABS(S1159)&lt;10,"0"&amp;ABS(S1159),ABS(S1159)),CONCATENATE(LEFT(U1159,1),RIGHT(U1159,1))), F1159, G1159)</f>
        <v>MR70578550800</v>
      </c>
      <c r="F1159" s="93"/>
      <c r="G1159" s="93"/>
      <c r="H1159" s="46" t="s">
        <v>5451</v>
      </c>
      <c r="I1159" s="356">
        <v>44351</v>
      </c>
      <c r="J1159" s="87" t="s">
        <v>1265</v>
      </c>
      <c r="K1159" s="400">
        <v>356.5</v>
      </c>
      <c r="L1159" s="95">
        <f t="shared" si="186"/>
        <v>356.5</v>
      </c>
      <c r="M1159" s="402"/>
      <c r="N1159" s="84">
        <v>17</v>
      </c>
      <c r="O1159" s="84">
        <v>8.5</v>
      </c>
      <c r="P1159" s="105" t="str">
        <f t="shared" si="189"/>
        <v>5x5</v>
      </c>
      <c r="Q1159" s="84">
        <v>5</v>
      </c>
      <c r="R1159" s="84">
        <v>5</v>
      </c>
      <c r="S1159" s="84">
        <v>0</v>
      </c>
      <c r="T1159" s="77">
        <v>4.75</v>
      </c>
      <c r="U1159" s="110" t="s">
        <v>85</v>
      </c>
      <c r="V1159" s="77">
        <v>71.5</v>
      </c>
      <c r="W1159" s="42">
        <v>26.9</v>
      </c>
      <c r="X1159" s="52">
        <v>2650</v>
      </c>
      <c r="Y1159" s="46" t="s">
        <v>2237</v>
      </c>
      <c r="Z1159" s="81" t="s">
        <v>3007</v>
      </c>
      <c r="AA1159" s="369" t="str">
        <f t="shared" si="190"/>
        <v>17x8.5, 5x5, 0 OS</v>
      </c>
      <c r="AB1159" s="83" t="s">
        <v>4280</v>
      </c>
      <c r="AC1159" s="92">
        <f>_xlfn.IFNA(VLOOKUP(AB1159,ACCESSORIES!F:K,6,FALSE),"N/A")</f>
        <v>22</v>
      </c>
      <c r="AD1159" s="15" t="s">
        <v>85</v>
      </c>
      <c r="AE1159" s="15" t="s">
        <v>85</v>
      </c>
      <c r="AF1159" s="15" t="s">
        <v>85</v>
      </c>
      <c r="AG1159" s="15" t="s">
        <v>85</v>
      </c>
      <c r="AH1159" s="9" t="str">
        <f>_xlfn.IFNA(VLOOKUP(AG1159,ACCESSORIES!F:K,6,FALSE),"N/A")</f>
        <v>N/A</v>
      </c>
      <c r="AI1159" s="105" t="s">
        <v>265</v>
      </c>
      <c r="AJ1159" s="84" t="s">
        <v>85</v>
      </c>
      <c r="AK1159" s="3" t="s">
        <v>85</v>
      </c>
      <c r="AL1159" s="84" t="s">
        <v>85</v>
      </c>
      <c r="AM1159" s="84">
        <v>16.100000000000001</v>
      </c>
      <c r="AN1159" s="84">
        <v>160</v>
      </c>
      <c r="AO1159" s="37">
        <v>12</v>
      </c>
      <c r="AP1159" s="37">
        <v>25</v>
      </c>
      <c r="AQ1159" s="26">
        <v>45</v>
      </c>
      <c r="AR1159" s="37">
        <v>54</v>
      </c>
      <c r="AS1159" s="26">
        <v>208</v>
      </c>
      <c r="AT1159" s="84">
        <v>206</v>
      </c>
      <c r="AU1159" s="77">
        <v>71.5</v>
      </c>
      <c r="AV1159" s="55">
        <v>39</v>
      </c>
      <c r="AW1159" s="55">
        <v>39</v>
      </c>
      <c r="AX1159" s="55">
        <v>31</v>
      </c>
      <c r="AY1159" s="14" t="s">
        <v>85</v>
      </c>
      <c r="AZ1159" s="104" t="str">
        <f>_xlfn.IFNA(VLOOKUP(AY1159,ACCESSORIES!F:K,6,FALSE),"N/A")</f>
        <v>N/A</v>
      </c>
      <c r="BA1159" s="14" t="s">
        <v>85</v>
      </c>
      <c r="BB1159" s="104" t="str">
        <f>_xlfn.IFNA(VLOOKUP(BA1159,ACCESSORIES!F:K,6,FALSE),"N/A")</f>
        <v>N/A</v>
      </c>
      <c r="BC1159" s="79">
        <v>30.9</v>
      </c>
      <c r="BD1159" s="57">
        <v>19.7</v>
      </c>
      <c r="BE1159" s="57">
        <v>19.7</v>
      </c>
      <c r="BF1159" s="57">
        <v>11</v>
      </c>
      <c r="BG1159" s="15">
        <v>36</v>
      </c>
      <c r="BH1159" s="122" t="s">
        <v>5253</v>
      </c>
      <c r="BI1159" s="51" t="s">
        <v>4217</v>
      </c>
      <c r="BJ1159" s="83" t="s">
        <v>5302</v>
      </c>
      <c r="BK1159" s="83" t="s">
        <v>4233</v>
      </c>
      <c r="BL1159" s="83" t="s">
        <v>5680</v>
      </c>
      <c r="BM1159" s="83" t="s">
        <v>2887</v>
      </c>
      <c r="BN1159" s="83" t="s">
        <v>4510</v>
      </c>
      <c r="BO1159" s="83" t="s">
        <v>5801</v>
      </c>
      <c r="BP1159" s="83" t="s">
        <v>5802</v>
      </c>
      <c r="BQ1159" s="83" t="s">
        <v>4480</v>
      </c>
      <c r="BR1159" s="83" t="s">
        <v>4235</v>
      </c>
      <c r="BS1159" s="83"/>
      <c r="BT1159" s="409" t="s">
        <v>6232</v>
      </c>
      <c r="BU1159" s="410" t="s">
        <v>6231</v>
      </c>
      <c r="BV1159" s="412" t="s">
        <v>6234</v>
      </c>
      <c r="BW1159" s="410" t="s">
        <v>6233</v>
      </c>
      <c r="BX1159" s="96" t="str">
        <f t="shared" si="187"/>
        <v>MR705 Bead Grip, 17x8.5, 0mm Offset, 5x5, 71.5mm Centerbore, Titanium</v>
      </c>
      <c r="BY1159" s="83" t="s">
        <v>4044</v>
      </c>
      <c r="BZ1159" s="83" t="s">
        <v>4045</v>
      </c>
      <c r="CA1159" s="83" t="str">
        <f t="shared" si="183"/>
        <v>TRAIL (7XX)</v>
      </c>
    </row>
    <row r="1160" spans="1:79" s="39" customFormat="1" ht="15" customHeight="1">
      <c r="A1160" s="23">
        <f t="shared" si="188"/>
        <v>1158</v>
      </c>
      <c r="B1160" s="14" t="s">
        <v>84</v>
      </c>
      <c r="C1160" s="112" t="s">
        <v>1285</v>
      </c>
      <c r="D1160" s="84" t="s">
        <v>6178</v>
      </c>
      <c r="E1160" s="94" t="str">
        <f>CONCATENATE(LEFT(D1160,5),VLOOKUP(CONCATENATE(N1160,"x",O1160),'PART NUMBER GUIDE'!$B$9:$C$45,2,FALSE),VLOOKUP(CONCATENATE(P1160, V1160), 'PART NUMBER GUIDE'!$Q$6:$R$84, 2, FALSE),VLOOKUP(Y1160,'PART NUMBER GUIDE'!$J$8:$K$37,2, FALSE),IF(U1160="N/A",IF(ABS(S1160)&lt;10,"0"&amp;ABS(S1160),ABS(S1160)),CONCATENATE(LEFT(U1160,1),RIGHT(U1160,1))), F1160, G1160)</f>
        <v>MR70578550525</v>
      </c>
      <c r="F1160" s="93"/>
      <c r="G1160" s="93"/>
      <c r="H1160" s="46" t="s">
        <v>5098</v>
      </c>
      <c r="I1160" s="377">
        <v>44210</v>
      </c>
      <c r="J1160" s="87" t="s">
        <v>1265</v>
      </c>
      <c r="K1160" s="400">
        <v>356.5</v>
      </c>
      <c r="L1160" s="95">
        <f t="shared" si="186"/>
        <v>356.5</v>
      </c>
      <c r="M1160" s="402"/>
      <c r="N1160" s="84">
        <v>17</v>
      </c>
      <c r="O1160" s="84">
        <v>8.5</v>
      </c>
      <c r="P1160" s="105" t="str">
        <f t="shared" si="189"/>
        <v>5x5</v>
      </c>
      <c r="Q1160" s="84">
        <v>5</v>
      </c>
      <c r="R1160" s="84">
        <v>5</v>
      </c>
      <c r="S1160" s="84">
        <v>25</v>
      </c>
      <c r="T1160" s="77">
        <v>5.78</v>
      </c>
      <c r="U1160" s="110" t="s">
        <v>85</v>
      </c>
      <c r="V1160" s="77">
        <v>71.5</v>
      </c>
      <c r="W1160" s="42">
        <v>26.8</v>
      </c>
      <c r="X1160" s="52">
        <v>2650</v>
      </c>
      <c r="Y1160" s="46" t="s">
        <v>2309</v>
      </c>
      <c r="Z1160" s="81" t="s">
        <v>3002</v>
      </c>
      <c r="AA1160" s="369" t="str">
        <f t="shared" si="190"/>
        <v>17x8.5, 5x5, 25 OS</v>
      </c>
      <c r="AB1160" s="83" t="s">
        <v>4280</v>
      </c>
      <c r="AC1160" s="92">
        <f>_xlfn.IFNA(VLOOKUP(AB1160,ACCESSORIES!F:K,6,FALSE),"N/A")</f>
        <v>22</v>
      </c>
      <c r="AD1160" s="15" t="s">
        <v>85</v>
      </c>
      <c r="AE1160" s="15" t="s">
        <v>85</v>
      </c>
      <c r="AF1160" s="15" t="s">
        <v>85</v>
      </c>
      <c r="AG1160" s="15" t="s">
        <v>85</v>
      </c>
      <c r="AH1160" s="9" t="str">
        <f>_xlfn.IFNA(VLOOKUP(AG1160,ACCESSORIES!F:K,6,FALSE),"N/A")</f>
        <v>N/A</v>
      </c>
      <c r="AI1160" s="105" t="s">
        <v>265</v>
      </c>
      <c r="AJ1160" s="84" t="s">
        <v>85</v>
      </c>
      <c r="AK1160" s="84" t="s">
        <v>85</v>
      </c>
      <c r="AL1160" s="84" t="s">
        <v>85</v>
      </c>
      <c r="AM1160" s="84">
        <v>16.100000000000001</v>
      </c>
      <c r="AN1160" s="84">
        <v>160</v>
      </c>
      <c r="AO1160" s="37">
        <v>9</v>
      </c>
      <c r="AP1160" s="37">
        <v>18</v>
      </c>
      <c r="AQ1160" s="26">
        <v>28</v>
      </c>
      <c r="AR1160" s="37">
        <v>34</v>
      </c>
      <c r="AS1160" s="26">
        <v>209</v>
      </c>
      <c r="AT1160" s="84">
        <v>196</v>
      </c>
      <c r="AU1160" s="77">
        <v>71.5</v>
      </c>
      <c r="AV1160" s="55">
        <v>50</v>
      </c>
      <c r="AW1160" s="55">
        <v>50</v>
      </c>
      <c r="AX1160" s="55">
        <v>31</v>
      </c>
      <c r="AY1160" s="14" t="s">
        <v>85</v>
      </c>
      <c r="AZ1160" s="104" t="str">
        <f>_xlfn.IFNA(VLOOKUP(AY1160,ACCESSORIES!F:K,6,FALSE),"N/A")</f>
        <v>N/A</v>
      </c>
      <c r="BA1160" s="14" t="s">
        <v>85</v>
      </c>
      <c r="BB1160" s="104" t="str">
        <f>_xlfn.IFNA(VLOOKUP(BA1160,ACCESSORIES!F:K,6,FALSE),"N/A")</f>
        <v>N/A</v>
      </c>
      <c r="BC1160" s="79">
        <v>30.8</v>
      </c>
      <c r="BD1160" s="57">
        <v>19.7</v>
      </c>
      <c r="BE1160" s="57">
        <v>19.7</v>
      </c>
      <c r="BF1160" s="57">
        <v>11</v>
      </c>
      <c r="BG1160" s="15">
        <v>36</v>
      </c>
      <c r="BH1160" s="122" t="s">
        <v>5253</v>
      </c>
      <c r="BI1160" s="51" t="s">
        <v>4217</v>
      </c>
      <c r="BJ1160" s="83" t="s">
        <v>5302</v>
      </c>
      <c r="BK1160" s="83" t="s">
        <v>4233</v>
      </c>
      <c r="BL1160" s="83" t="s">
        <v>5680</v>
      </c>
      <c r="BM1160" s="83" t="s">
        <v>2887</v>
      </c>
      <c r="BN1160" s="83" t="s">
        <v>4510</v>
      </c>
      <c r="BO1160" s="83" t="s">
        <v>5801</v>
      </c>
      <c r="BP1160" s="83" t="s">
        <v>5802</v>
      </c>
      <c r="BQ1160" s="83" t="s">
        <v>4480</v>
      </c>
      <c r="BR1160" s="83" t="s">
        <v>4235</v>
      </c>
      <c r="BS1160" s="83"/>
      <c r="BT1160" s="409" t="s">
        <v>6236</v>
      </c>
      <c r="BU1160" s="410" t="s">
        <v>6235</v>
      </c>
      <c r="BV1160" s="412" t="s">
        <v>6238</v>
      </c>
      <c r="BW1160" s="410" t="s">
        <v>6237</v>
      </c>
      <c r="BX1160" s="96" t="str">
        <f t="shared" si="187"/>
        <v>MR705 Bead Grip, 17x8.5, +25mm Offset, 5x5, 71.5mm Centerbore, Matte Black</v>
      </c>
      <c r="BY1160" s="83" t="s">
        <v>4044</v>
      </c>
      <c r="BZ1160" s="83" t="s">
        <v>4045</v>
      </c>
      <c r="CA1160" s="83" t="str">
        <f t="shared" si="183"/>
        <v>TRAIL (7XX)</v>
      </c>
    </row>
    <row r="1161" spans="1:79" s="39" customFormat="1" ht="15" customHeight="1">
      <c r="A1161" s="23">
        <f t="shared" si="188"/>
        <v>1159</v>
      </c>
      <c r="B1161" s="14" t="s">
        <v>84</v>
      </c>
      <c r="C1161" s="112" t="s">
        <v>1285</v>
      </c>
      <c r="D1161" s="84" t="s">
        <v>6178</v>
      </c>
      <c r="E1161" s="94" t="str">
        <f>CONCATENATE(LEFT(D1161,5),VLOOKUP(CONCATENATE(N1161,"x",O1161),'PART NUMBER GUIDE'!$B$9:$C$45,2,FALSE),VLOOKUP(CONCATENATE(P1161, V1161), 'PART NUMBER GUIDE'!$Q$6:$R$84, 2, FALSE),VLOOKUP(Y1161,'PART NUMBER GUIDE'!$J$8:$K$37,2, FALSE),IF(U1161="N/A",IF(ABS(S1161)&lt;10,"0"&amp;ABS(S1161),ABS(S1161)),CONCATENATE(LEFT(U1161,1),RIGHT(U1161,1))), F1161, G1161)</f>
        <v>MR70578550825</v>
      </c>
      <c r="F1161" s="93"/>
      <c r="G1161" s="93"/>
      <c r="H1161" s="46" t="s">
        <v>5452</v>
      </c>
      <c r="I1161" s="356">
        <v>44351</v>
      </c>
      <c r="J1161" s="87" t="s">
        <v>1265</v>
      </c>
      <c r="K1161" s="400">
        <v>356.5</v>
      </c>
      <c r="L1161" s="95">
        <f t="shared" si="186"/>
        <v>356.5</v>
      </c>
      <c r="M1161" s="402"/>
      <c r="N1161" s="84">
        <v>17</v>
      </c>
      <c r="O1161" s="84">
        <v>8.5</v>
      </c>
      <c r="P1161" s="105" t="str">
        <f t="shared" si="189"/>
        <v>5x5</v>
      </c>
      <c r="Q1161" s="84">
        <v>5</v>
      </c>
      <c r="R1161" s="84">
        <v>5</v>
      </c>
      <c r="S1161" s="84">
        <v>25</v>
      </c>
      <c r="T1161" s="77">
        <v>5.78</v>
      </c>
      <c r="U1161" s="110" t="s">
        <v>85</v>
      </c>
      <c r="V1161" s="77">
        <v>71.5</v>
      </c>
      <c r="W1161" s="42">
        <v>26.8</v>
      </c>
      <c r="X1161" s="52">
        <v>2650</v>
      </c>
      <c r="Y1161" s="46" t="s">
        <v>2237</v>
      </c>
      <c r="Z1161" s="81" t="s">
        <v>3007</v>
      </c>
      <c r="AA1161" s="369" t="str">
        <f t="shared" si="190"/>
        <v>17x8.5, 5x5, 25 OS</v>
      </c>
      <c r="AB1161" s="83" t="s">
        <v>4280</v>
      </c>
      <c r="AC1161" s="92">
        <f>_xlfn.IFNA(VLOOKUP(AB1161,ACCESSORIES!F:K,6,FALSE),"N/A")</f>
        <v>22</v>
      </c>
      <c r="AD1161" s="15" t="s">
        <v>85</v>
      </c>
      <c r="AE1161" s="15" t="s">
        <v>85</v>
      </c>
      <c r="AF1161" s="15" t="s">
        <v>85</v>
      </c>
      <c r="AG1161" s="15" t="s">
        <v>85</v>
      </c>
      <c r="AH1161" s="9" t="str">
        <f>_xlfn.IFNA(VLOOKUP(AG1161,ACCESSORIES!F:K,6,FALSE),"N/A")</f>
        <v>N/A</v>
      </c>
      <c r="AI1161" s="105" t="s">
        <v>265</v>
      </c>
      <c r="AJ1161" s="84" t="s">
        <v>85</v>
      </c>
      <c r="AK1161" s="84" t="s">
        <v>85</v>
      </c>
      <c r="AL1161" s="84" t="s">
        <v>85</v>
      </c>
      <c r="AM1161" s="84">
        <v>16.100000000000001</v>
      </c>
      <c r="AN1161" s="84">
        <v>160</v>
      </c>
      <c r="AO1161" s="37">
        <v>9</v>
      </c>
      <c r="AP1161" s="37">
        <v>18</v>
      </c>
      <c r="AQ1161" s="26">
        <v>28</v>
      </c>
      <c r="AR1161" s="37">
        <v>34</v>
      </c>
      <c r="AS1161" s="26">
        <v>209</v>
      </c>
      <c r="AT1161" s="84">
        <v>196</v>
      </c>
      <c r="AU1161" s="77">
        <v>71.5</v>
      </c>
      <c r="AV1161" s="55">
        <v>50</v>
      </c>
      <c r="AW1161" s="55">
        <v>50</v>
      </c>
      <c r="AX1161" s="55">
        <v>31</v>
      </c>
      <c r="AY1161" s="14" t="s">
        <v>85</v>
      </c>
      <c r="AZ1161" s="104" t="str">
        <f>_xlfn.IFNA(VLOOKUP(AY1161,ACCESSORIES!F:K,6,FALSE),"N/A")</f>
        <v>N/A</v>
      </c>
      <c r="BA1161" s="14" t="s">
        <v>85</v>
      </c>
      <c r="BB1161" s="104" t="str">
        <f>_xlfn.IFNA(VLOOKUP(BA1161,ACCESSORIES!F:K,6,FALSE),"N/A")</f>
        <v>N/A</v>
      </c>
      <c r="BC1161" s="79">
        <v>30.8</v>
      </c>
      <c r="BD1161" s="57">
        <v>19.7</v>
      </c>
      <c r="BE1161" s="57">
        <v>19.7</v>
      </c>
      <c r="BF1161" s="57">
        <v>11</v>
      </c>
      <c r="BG1161" s="15">
        <v>36</v>
      </c>
      <c r="BH1161" s="122" t="s">
        <v>5253</v>
      </c>
      <c r="BI1161" s="51" t="s">
        <v>4217</v>
      </c>
      <c r="BJ1161" s="83" t="s">
        <v>5302</v>
      </c>
      <c r="BK1161" s="83" t="s">
        <v>4233</v>
      </c>
      <c r="BL1161" s="83" t="s">
        <v>5680</v>
      </c>
      <c r="BM1161" s="83" t="s">
        <v>2887</v>
      </c>
      <c r="BN1161" s="83" t="s">
        <v>4510</v>
      </c>
      <c r="BO1161" s="83" t="s">
        <v>5801</v>
      </c>
      <c r="BP1161" s="83" t="s">
        <v>5802</v>
      </c>
      <c r="BQ1161" s="83" t="s">
        <v>4480</v>
      </c>
      <c r="BR1161" s="83" t="s">
        <v>4235</v>
      </c>
      <c r="BS1161" s="83"/>
      <c r="BT1161" s="409" t="s">
        <v>6232</v>
      </c>
      <c r="BU1161" s="410" t="s">
        <v>6231</v>
      </c>
      <c r="BV1161" s="412" t="s">
        <v>6234</v>
      </c>
      <c r="BW1161" s="410" t="s">
        <v>6233</v>
      </c>
      <c r="BX1161" s="96" t="str">
        <f t="shared" si="187"/>
        <v>MR705 Bead Grip, 17x8.5, +25mm Offset, 5x5, 71.5mm Centerbore, Titanium</v>
      </c>
      <c r="BY1161" s="83" t="s">
        <v>4044</v>
      </c>
      <c r="BZ1161" s="83" t="s">
        <v>4045</v>
      </c>
      <c r="CA1161" s="83" t="str">
        <f t="shared" si="183"/>
        <v>TRAIL (7XX)</v>
      </c>
    </row>
    <row r="1162" spans="1:79" s="39" customFormat="1" ht="15" customHeight="1">
      <c r="A1162" s="23">
        <f t="shared" si="188"/>
        <v>1160</v>
      </c>
      <c r="B1162" s="14" t="s">
        <v>84</v>
      </c>
      <c r="C1162" s="112" t="s">
        <v>1285</v>
      </c>
      <c r="D1162" s="84" t="s">
        <v>6178</v>
      </c>
      <c r="E1162" s="94" t="str">
        <f>CONCATENATE(LEFT(D1162,5),VLOOKUP(CONCATENATE(N1162,"x",O1162),'PART NUMBER GUIDE'!$B$9:$C$45,2,FALSE),VLOOKUP(CONCATENATE(P1162, V1162), 'PART NUMBER GUIDE'!$Q$6:$R$84, 2, FALSE),VLOOKUP(Y1162,'PART NUMBER GUIDE'!$J$8:$K$37,2, FALSE),IF(U1162="N/A",IF(ABS(S1162)&lt;10,"0"&amp;ABS(S1162),ABS(S1162)),CONCATENATE(LEFT(U1162,1),RIGHT(U1162,1))), F1162, G1162)</f>
        <v>MR70578558500</v>
      </c>
      <c r="F1162" s="93"/>
      <c r="G1162" s="93"/>
      <c r="H1162" s="46" t="s">
        <v>5099</v>
      </c>
      <c r="I1162" s="377">
        <v>44210</v>
      </c>
      <c r="J1162" s="87" t="s">
        <v>1265</v>
      </c>
      <c r="K1162" s="400">
        <v>356.5</v>
      </c>
      <c r="L1162" s="95">
        <f t="shared" si="186"/>
        <v>356.5</v>
      </c>
      <c r="M1162" s="402"/>
      <c r="N1162" s="84">
        <v>17</v>
      </c>
      <c r="O1162" s="84">
        <v>8.5</v>
      </c>
      <c r="P1162" s="105" t="str">
        <f t="shared" si="189"/>
        <v>5x150</v>
      </c>
      <c r="Q1162" s="84">
        <v>5</v>
      </c>
      <c r="R1162" s="84">
        <v>150</v>
      </c>
      <c r="S1162" s="84">
        <v>0</v>
      </c>
      <c r="T1162" s="77">
        <v>4.75</v>
      </c>
      <c r="U1162" s="110" t="s">
        <v>85</v>
      </c>
      <c r="V1162" s="77">
        <v>110.5</v>
      </c>
      <c r="W1162" s="42">
        <v>26.4</v>
      </c>
      <c r="X1162" s="52">
        <v>2650</v>
      </c>
      <c r="Y1162" s="46" t="s">
        <v>2309</v>
      </c>
      <c r="Z1162" s="81" t="s">
        <v>3002</v>
      </c>
      <c r="AA1162" s="369" t="str">
        <f t="shared" si="190"/>
        <v>17x8.5, 5x150, 0 OS</v>
      </c>
      <c r="AB1162" s="83" t="s">
        <v>4281</v>
      </c>
      <c r="AC1162" s="92">
        <f>_xlfn.IFNA(VLOOKUP(AB1162,ACCESSORIES!F:K,6,FALSE),"N/A")</f>
        <v>22</v>
      </c>
      <c r="AD1162" s="15" t="s">
        <v>85</v>
      </c>
      <c r="AE1162" s="15" t="s">
        <v>85</v>
      </c>
      <c r="AF1162" s="15" t="s">
        <v>85</v>
      </c>
      <c r="AG1162" s="15" t="s">
        <v>85</v>
      </c>
      <c r="AH1162" s="9" t="str">
        <f>_xlfn.IFNA(VLOOKUP(AG1162,ACCESSORIES!F:K,6,FALSE),"N/A")</f>
        <v>N/A</v>
      </c>
      <c r="AI1162" s="105" t="s">
        <v>265</v>
      </c>
      <c r="AJ1162" s="84" t="s">
        <v>85</v>
      </c>
      <c r="AK1162" s="84" t="s">
        <v>85</v>
      </c>
      <c r="AL1162" s="84" t="s">
        <v>85</v>
      </c>
      <c r="AM1162" s="84">
        <v>16.100000000000001</v>
      </c>
      <c r="AN1162" s="84">
        <v>180</v>
      </c>
      <c r="AO1162" s="37">
        <v>3</v>
      </c>
      <c r="AP1162" s="37">
        <v>21</v>
      </c>
      <c r="AQ1162" s="26">
        <v>45</v>
      </c>
      <c r="AR1162" s="37">
        <v>54</v>
      </c>
      <c r="AS1162" s="26">
        <v>208</v>
      </c>
      <c r="AT1162" s="84">
        <v>206</v>
      </c>
      <c r="AU1162" s="77">
        <v>110.5</v>
      </c>
      <c r="AV1162" s="55">
        <v>39</v>
      </c>
      <c r="AW1162" s="55">
        <v>39</v>
      </c>
      <c r="AX1162" s="55">
        <v>31</v>
      </c>
      <c r="AY1162" s="14" t="s">
        <v>85</v>
      </c>
      <c r="AZ1162" s="104" t="str">
        <f>_xlfn.IFNA(VLOOKUP(AY1162,ACCESSORIES!F:K,6,FALSE),"N/A")</f>
        <v>N/A</v>
      </c>
      <c r="BA1162" s="14" t="s">
        <v>85</v>
      </c>
      <c r="BB1162" s="104" t="str">
        <f>_xlfn.IFNA(VLOOKUP(BA1162,ACCESSORIES!F:K,6,FALSE),"N/A")</f>
        <v>N/A</v>
      </c>
      <c r="BC1162" s="79">
        <v>30.4</v>
      </c>
      <c r="BD1162" s="57">
        <v>19.7</v>
      </c>
      <c r="BE1162" s="57">
        <v>19.7</v>
      </c>
      <c r="BF1162" s="57">
        <v>11</v>
      </c>
      <c r="BG1162" s="15">
        <v>36</v>
      </c>
      <c r="BH1162" s="122" t="s">
        <v>5253</v>
      </c>
      <c r="BI1162" s="51" t="s">
        <v>4217</v>
      </c>
      <c r="BJ1162" s="83" t="s">
        <v>5302</v>
      </c>
      <c r="BK1162" s="83" t="s">
        <v>4233</v>
      </c>
      <c r="BL1162" s="83" t="s">
        <v>5680</v>
      </c>
      <c r="BM1162" s="83" t="s">
        <v>2887</v>
      </c>
      <c r="BN1162" s="83" t="s">
        <v>4510</v>
      </c>
      <c r="BO1162" s="83" t="s">
        <v>5801</v>
      </c>
      <c r="BP1162" s="83" t="s">
        <v>5802</v>
      </c>
      <c r="BQ1162" s="83" t="s">
        <v>4480</v>
      </c>
      <c r="BR1162" s="83" t="s">
        <v>4235</v>
      </c>
      <c r="BS1162" s="83"/>
      <c r="BT1162" s="409" t="s">
        <v>6236</v>
      </c>
      <c r="BU1162" s="410" t="s">
        <v>6235</v>
      </c>
      <c r="BV1162" s="412" t="s">
        <v>6238</v>
      </c>
      <c r="BW1162" s="410" t="s">
        <v>6237</v>
      </c>
      <c r="BX1162" s="96" t="str">
        <f t="shared" si="187"/>
        <v>MR705 Bead Grip, 17x8.5, 0mm Offset, 5x150, 110.5mm Centerbore, Matte Black</v>
      </c>
      <c r="BY1162" s="83" t="s">
        <v>4044</v>
      </c>
      <c r="BZ1162" s="83" t="s">
        <v>4045</v>
      </c>
      <c r="CA1162" s="83" t="str">
        <f t="shared" si="183"/>
        <v>TRAIL (7XX)</v>
      </c>
    </row>
    <row r="1163" spans="1:79" s="39" customFormat="1" ht="15" customHeight="1">
      <c r="A1163" s="23">
        <f t="shared" si="188"/>
        <v>1161</v>
      </c>
      <c r="B1163" s="14" t="s">
        <v>84</v>
      </c>
      <c r="C1163" s="112" t="s">
        <v>1285</v>
      </c>
      <c r="D1163" s="84" t="s">
        <v>6178</v>
      </c>
      <c r="E1163" s="94" t="str">
        <f>CONCATENATE(LEFT(D1163,5),VLOOKUP(CONCATENATE(N1163,"x",O1163),'PART NUMBER GUIDE'!$B$9:$C$45,2,FALSE),VLOOKUP(CONCATENATE(P1163, V1163), 'PART NUMBER GUIDE'!$Q$6:$R$84, 2, FALSE),VLOOKUP(Y1163,'PART NUMBER GUIDE'!$J$8:$K$37,2, FALSE),IF(U1163="N/A",IF(ABS(S1163)&lt;10,"0"&amp;ABS(S1163),ABS(S1163)),CONCATENATE(LEFT(U1163,1),RIGHT(U1163,1))), F1163, G1163)</f>
        <v>MR70578558800</v>
      </c>
      <c r="F1163" s="93"/>
      <c r="G1163" s="93"/>
      <c r="H1163" s="46" t="s">
        <v>5453</v>
      </c>
      <c r="I1163" s="356">
        <v>44351</v>
      </c>
      <c r="J1163" s="87" t="s">
        <v>1265</v>
      </c>
      <c r="K1163" s="400">
        <v>356.5</v>
      </c>
      <c r="L1163" s="95">
        <f t="shared" si="186"/>
        <v>356.5</v>
      </c>
      <c r="M1163" s="402"/>
      <c r="N1163" s="84">
        <v>17</v>
      </c>
      <c r="O1163" s="84">
        <v>8.5</v>
      </c>
      <c r="P1163" s="105" t="str">
        <f t="shared" si="189"/>
        <v>5x150</v>
      </c>
      <c r="Q1163" s="84">
        <v>5</v>
      </c>
      <c r="R1163" s="84">
        <v>150</v>
      </c>
      <c r="S1163" s="84">
        <v>0</v>
      </c>
      <c r="T1163" s="77">
        <v>4.75</v>
      </c>
      <c r="U1163" s="110" t="s">
        <v>85</v>
      </c>
      <c r="V1163" s="77">
        <v>110.5</v>
      </c>
      <c r="W1163" s="42">
        <v>26.4</v>
      </c>
      <c r="X1163" s="52">
        <v>2650</v>
      </c>
      <c r="Y1163" s="46" t="s">
        <v>2237</v>
      </c>
      <c r="Z1163" s="81" t="s">
        <v>3007</v>
      </c>
      <c r="AA1163" s="369" t="str">
        <f t="shared" si="190"/>
        <v>17x8.5, 5x150, 0 OS</v>
      </c>
      <c r="AB1163" s="83" t="s">
        <v>4281</v>
      </c>
      <c r="AC1163" s="92">
        <f>_xlfn.IFNA(VLOOKUP(AB1163,ACCESSORIES!F:K,6,FALSE),"N/A")</f>
        <v>22</v>
      </c>
      <c r="AD1163" s="15" t="s">
        <v>85</v>
      </c>
      <c r="AE1163" s="15" t="s">
        <v>85</v>
      </c>
      <c r="AF1163" s="15" t="s">
        <v>85</v>
      </c>
      <c r="AG1163" s="15" t="s">
        <v>85</v>
      </c>
      <c r="AH1163" s="9" t="str">
        <f>_xlfn.IFNA(VLOOKUP(AG1163,ACCESSORIES!F:K,6,FALSE),"N/A")</f>
        <v>N/A</v>
      </c>
      <c r="AI1163" s="105" t="s">
        <v>265</v>
      </c>
      <c r="AJ1163" s="84" t="s">
        <v>85</v>
      </c>
      <c r="AK1163" s="84" t="s">
        <v>85</v>
      </c>
      <c r="AL1163" s="84" t="s">
        <v>85</v>
      </c>
      <c r="AM1163" s="84">
        <v>16.100000000000001</v>
      </c>
      <c r="AN1163" s="84">
        <v>180</v>
      </c>
      <c r="AO1163" s="37">
        <v>3</v>
      </c>
      <c r="AP1163" s="37">
        <v>21</v>
      </c>
      <c r="AQ1163" s="26">
        <v>45</v>
      </c>
      <c r="AR1163" s="37">
        <v>54</v>
      </c>
      <c r="AS1163" s="26">
        <v>208</v>
      </c>
      <c r="AT1163" s="84">
        <v>206</v>
      </c>
      <c r="AU1163" s="77">
        <v>110.5</v>
      </c>
      <c r="AV1163" s="55">
        <v>39</v>
      </c>
      <c r="AW1163" s="55">
        <v>39</v>
      </c>
      <c r="AX1163" s="55">
        <v>31</v>
      </c>
      <c r="AY1163" s="14" t="s">
        <v>85</v>
      </c>
      <c r="AZ1163" s="104" t="str">
        <f>_xlfn.IFNA(VLOOKUP(AY1163,ACCESSORIES!F:K,6,FALSE),"N/A")</f>
        <v>N/A</v>
      </c>
      <c r="BA1163" s="14" t="s">
        <v>85</v>
      </c>
      <c r="BB1163" s="104" t="str">
        <f>_xlfn.IFNA(VLOOKUP(BA1163,ACCESSORIES!F:K,6,FALSE),"N/A")</f>
        <v>N/A</v>
      </c>
      <c r="BC1163" s="79">
        <v>30.4</v>
      </c>
      <c r="BD1163" s="57">
        <v>19.7</v>
      </c>
      <c r="BE1163" s="57">
        <v>19.7</v>
      </c>
      <c r="BF1163" s="57">
        <v>11</v>
      </c>
      <c r="BG1163" s="15">
        <v>36</v>
      </c>
      <c r="BH1163" s="122" t="s">
        <v>5253</v>
      </c>
      <c r="BI1163" s="51" t="s">
        <v>4217</v>
      </c>
      <c r="BJ1163" s="83" t="s">
        <v>5302</v>
      </c>
      <c r="BK1163" s="83" t="s">
        <v>4233</v>
      </c>
      <c r="BL1163" s="83" t="s">
        <v>5680</v>
      </c>
      <c r="BM1163" s="83" t="s">
        <v>2887</v>
      </c>
      <c r="BN1163" s="83" t="s">
        <v>4510</v>
      </c>
      <c r="BO1163" s="83" t="s">
        <v>5801</v>
      </c>
      <c r="BP1163" s="83" t="s">
        <v>5802</v>
      </c>
      <c r="BQ1163" s="83" t="s">
        <v>4480</v>
      </c>
      <c r="BR1163" s="83" t="s">
        <v>4235</v>
      </c>
      <c r="BS1163" s="83"/>
      <c r="BT1163" s="409" t="s">
        <v>6232</v>
      </c>
      <c r="BU1163" s="410" t="s">
        <v>6231</v>
      </c>
      <c r="BV1163" s="412" t="s">
        <v>6234</v>
      </c>
      <c r="BW1163" s="410" t="s">
        <v>6233</v>
      </c>
      <c r="BX1163" s="96" t="str">
        <f t="shared" si="187"/>
        <v>MR705 Bead Grip, 17x8.5, 0mm Offset, 5x150, 110.5mm Centerbore, Titanium</v>
      </c>
      <c r="BY1163" s="83" t="s">
        <v>4044</v>
      </c>
      <c r="BZ1163" s="83" t="s">
        <v>4045</v>
      </c>
      <c r="CA1163" s="83" t="str">
        <f t="shared" si="183"/>
        <v>TRAIL (7XX)</v>
      </c>
    </row>
    <row r="1164" spans="1:79" s="39" customFormat="1" ht="15" customHeight="1">
      <c r="A1164" s="23">
        <f t="shared" si="188"/>
        <v>1162</v>
      </c>
      <c r="B1164" s="14" t="s">
        <v>84</v>
      </c>
      <c r="C1164" s="112" t="s">
        <v>1285</v>
      </c>
      <c r="D1164" s="84" t="s">
        <v>6178</v>
      </c>
      <c r="E1164" s="94" t="str">
        <f>CONCATENATE(LEFT(D1164,5),VLOOKUP(CONCATENATE(N1164,"x",O1164),'PART NUMBER GUIDE'!$B$9:$C$45,2,FALSE),VLOOKUP(CONCATENATE(P1164, V1164), 'PART NUMBER GUIDE'!$Q$6:$R$84, 2, FALSE),VLOOKUP(Y1164,'PART NUMBER GUIDE'!$J$8:$K$37,2, FALSE),IF(U1164="N/A",IF(ABS(S1164)&lt;10,"0"&amp;ABS(S1164),ABS(S1164)),CONCATENATE(LEFT(U1164,1),RIGHT(U1164,1))), F1164, G1164)</f>
        <v>MR70578558535</v>
      </c>
      <c r="F1164" s="93"/>
      <c r="G1164" s="93"/>
      <c r="H1164" s="46" t="s">
        <v>5100</v>
      </c>
      <c r="I1164" s="377">
        <v>44210</v>
      </c>
      <c r="J1164" s="87" t="s">
        <v>1265</v>
      </c>
      <c r="K1164" s="400">
        <v>356.5</v>
      </c>
      <c r="L1164" s="95">
        <f t="shared" si="186"/>
        <v>356.5</v>
      </c>
      <c r="M1164" s="402"/>
      <c r="N1164" s="84">
        <v>17</v>
      </c>
      <c r="O1164" s="84">
        <v>8.5</v>
      </c>
      <c r="P1164" s="105" t="str">
        <f t="shared" si="189"/>
        <v>5x150</v>
      </c>
      <c r="Q1164" s="84">
        <v>5</v>
      </c>
      <c r="R1164" s="84">
        <v>150</v>
      </c>
      <c r="S1164" s="84">
        <v>35</v>
      </c>
      <c r="T1164" s="77">
        <v>6.2</v>
      </c>
      <c r="U1164" s="110" t="s">
        <v>85</v>
      </c>
      <c r="V1164" s="77">
        <v>110.5</v>
      </c>
      <c r="W1164" s="42">
        <v>25.2</v>
      </c>
      <c r="X1164" s="52">
        <v>2650</v>
      </c>
      <c r="Y1164" s="46" t="s">
        <v>2309</v>
      </c>
      <c r="Z1164" s="81" t="s">
        <v>3002</v>
      </c>
      <c r="AA1164" s="369" t="str">
        <f t="shared" si="190"/>
        <v>17x8.5, 5x150, 35 OS</v>
      </c>
      <c r="AB1164" s="83" t="s">
        <v>4281</v>
      </c>
      <c r="AC1164" s="92">
        <f>_xlfn.IFNA(VLOOKUP(AB1164,ACCESSORIES!F:K,6,FALSE),"N/A")</f>
        <v>22</v>
      </c>
      <c r="AD1164" s="15" t="s">
        <v>85</v>
      </c>
      <c r="AE1164" s="15" t="s">
        <v>85</v>
      </c>
      <c r="AF1164" s="15" t="s">
        <v>85</v>
      </c>
      <c r="AG1164" s="15" t="s">
        <v>85</v>
      </c>
      <c r="AH1164" s="9" t="str">
        <f>_xlfn.IFNA(VLOOKUP(AG1164,ACCESSORIES!F:K,6,FALSE),"N/A")</f>
        <v>N/A</v>
      </c>
      <c r="AI1164" s="105" t="s">
        <v>265</v>
      </c>
      <c r="AJ1164" s="84" t="s">
        <v>85</v>
      </c>
      <c r="AK1164" s="84" t="s">
        <v>85</v>
      </c>
      <c r="AL1164" s="84" t="s">
        <v>85</v>
      </c>
      <c r="AM1164" s="84">
        <v>16.100000000000001</v>
      </c>
      <c r="AN1164" s="84">
        <v>175</v>
      </c>
      <c r="AO1164" s="37">
        <v>3</v>
      </c>
      <c r="AP1164" s="37">
        <v>10</v>
      </c>
      <c r="AQ1164" s="26">
        <v>18</v>
      </c>
      <c r="AR1164" s="37">
        <v>24</v>
      </c>
      <c r="AS1164" s="26">
        <v>209</v>
      </c>
      <c r="AT1164" s="84">
        <v>193</v>
      </c>
      <c r="AU1164" s="77">
        <v>110.5</v>
      </c>
      <c r="AV1164" s="55">
        <v>40</v>
      </c>
      <c r="AW1164" s="55">
        <v>40</v>
      </c>
      <c r="AX1164" s="55">
        <v>31</v>
      </c>
      <c r="AY1164" s="14" t="s">
        <v>85</v>
      </c>
      <c r="AZ1164" s="104" t="str">
        <f>_xlfn.IFNA(VLOOKUP(AY1164,ACCESSORIES!F:K,6,FALSE),"N/A")</f>
        <v>N/A</v>
      </c>
      <c r="BA1164" s="14" t="s">
        <v>85</v>
      </c>
      <c r="BB1164" s="104" t="str">
        <f>_xlfn.IFNA(VLOOKUP(BA1164,ACCESSORIES!F:K,6,FALSE),"N/A")</f>
        <v>N/A</v>
      </c>
      <c r="BC1164" s="79">
        <v>29.2</v>
      </c>
      <c r="BD1164" s="57">
        <v>19.7</v>
      </c>
      <c r="BE1164" s="57">
        <v>19.7</v>
      </c>
      <c r="BF1164" s="57">
        <v>11</v>
      </c>
      <c r="BG1164" s="15">
        <v>36</v>
      </c>
      <c r="BH1164" s="122" t="s">
        <v>5253</v>
      </c>
      <c r="BI1164" s="51" t="s">
        <v>4217</v>
      </c>
      <c r="BJ1164" s="83" t="s">
        <v>5302</v>
      </c>
      <c r="BK1164" s="83" t="s">
        <v>4233</v>
      </c>
      <c r="BL1164" s="83" t="s">
        <v>5680</v>
      </c>
      <c r="BM1164" s="83" t="s">
        <v>2887</v>
      </c>
      <c r="BN1164" s="83" t="s">
        <v>4510</v>
      </c>
      <c r="BO1164" s="83" t="s">
        <v>5801</v>
      </c>
      <c r="BP1164" s="83" t="s">
        <v>5802</v>
      </c>
      <c r="BQ1164" s="83" t="s">
        <v>4480</v>
      </c>
      <c r="BR1164" s="83" t="s">
        <v>4235</v>
      </c>
      <c r="BS1164" s="83"/>
      <c r="BT1164" s="409" t="s">
        <v>6236</v>
      </c>
      <c r="BU1164" s="410" t="s">
        <v>6235</v>
      </c>
      <c r="BV1164" s="412" t="s">
        <v>6238</v>
      </c>
      <c r="BW1164" s="410" t="s">
        <v>6237</v>
      </c>
      <c r="BX1164" s="96" t="str">
        <f t="shared" si="187"/>
        <v>MR705 Bead Grip, 17x8.5, +35mm Offset, 5x150, 110.5mm Centerbore, Matte Black</v>
      </c>
      <c r="BY1164" s="83" t="s">
        <v>4044</v>
      </c>
      <c r="BZ1164" s="83" t="s">
        <v>4045</v>
      </c>
      <c r="CA1164" s="83" t="str">
        <f t="shared" si="183"/>
        <v>TRAIL (7XX)</v>
      </c>
    </row>
    <row r="1165" spans="1:79" s="39" customFormat="1" ht="15" customHeight="1">
      <c r="A1165" s="23">
        <f t="shared" si="188"/>
        <v>1163</v>
      </c>
      <c r="B1165" s="14" t="s">
        <v>84</v>
      </c>
      <c r="C1165" s="112" t="s">
        <v>1285</v>
      </c>
      <c r="D1165" s="84" t="s">
        <v>6178</v>
      </c>
      <c r="E1165" s="94" t="str">
        <f>CONCATENATE(LEFT(D1165,5),VLOOKUP(CONCATENATE(N1165,"x",O1165),'PART NUMBER GUIDE'!$B$9:$C$45,2,FALSE),VLOOKUP(CONCATENATE(P1165, V1165), 'PART NUMBER GUIDE'!$Q$6:$R$84, 2, FALSE),VLOOKUP(Y1165,'PART NUMBER GUIDE'!$J$8:$K$37,2, FALSE),IF(U1165="N/A",IF(ABS(S1165)&lt;10,"0"&amp;ABS(S1165),ABS(S1165)),CONCATENATE(LEFT(U1165,1),RIGHT(U1165,1))), F1165, G1165)</f>
        <v>MR70578558835</v>
      </c>
      <c r="F1165" s="93"/>
      <c r="G1165" s="93"/>
      <c r="H1165" s="46" t="s">
        <v>5454</v>
      </c>
      <c r="I1165" s="356">
        <v>44351</v>
      </c>
      <c r="J1165" s="87" t="s">
        <v>1265</v>
      </c>
      <c r="K1165" s="400">
        <v>356.5</v>
      </c>
      <c r="L1165" s="95">
        <f t="shared" si="186"/>
        <v>356.5</v>
      </c>
      <c r="M1165" s="402"/>
      <c r="N1165" s="84">
        <v>17</v>
      </c>
      <c r="O1165" s="84">
        <v>8.5</v>
      </c>
      <c r="P1165" s="105" t="str">
        <f t="shared" si="189"/>
        <v>5x150</v>
      </c>
      <c r="Q1165" s="84">
        <v>5</v>
      </c>
      <c r="R1165" s="84">
        <v>150</v>
      </c>
      <c r="S1165" s="84">
        <v>35</v>
      </c>
      <c r="T1165" s="77">
        <v>6.2</v>
      </c>
      <c r="U1165" s="110" t="s">
        <v>85</v>
      </c>
      <c r="V1165" s="77">
        <v>110.5</v>
      </c>
      <c r="W1165" s="42">
        <v>25.2</v>
      </c>
      <c r="X1165" s="52">
        <v>2650</v>
      </c>
      <c r="Y1165" s="46" t="s">
        <v>2237</v>
      </c>
      <c r="Z1165" s="81" t="s">
        <v>3007</v>
      </c>
      <c r="AA1165" s="369" t="str">
        <f t="shared" si="190"/>
        <v>17x8.5, 5x150, 35 OS</v>
      </c>
      <c r="AB1165" s="83" t="s">
        <v>4281</v>
      </c>
      <c r="AC1165" s="92">
        <f>_xlfn.IFNA(VLOOKUP(AB1165,ACCESSORIES!F:K,6,FALSE),"N/A")</f>
        <v>22</v>
      </c>
      <c r="AD1165" s="15" t="s">
        <v>85</v>
      </c>
      <c r="AE1165" s="15" t="s">
        <v>85</v>
      </c>
      <c r="AF1165" s="15" t="s">
        <v>85</v>
      </c>
      <c r="AG1165" s="15" t="s">
        <v>85</v>
      </c>
      <c r="AH1165" s="9" t="str">
        <f>_xlfn.IFNA(VLOOKUP(AG1165,ACCESSORIES!F:K,6,FALSE),"N/A")</f>
        <v>N/A</v>
      </c>
      <c r="AI1165" s="105" t="s">
        <v>265</v>
      </c>
      <c r="AJ1165" s="84" t="s">
        <v>85</v>
      </c>
      <c r="AK1165" s="84" t="s">
        <v>85</v>
      </c>
      <c r="AL1165" s="84" t="s">
        <v>85</v>
      </c>
      <c r="AM1165" s="84">
        <v>16.100000000000001</v>
      </c>
      <c r="AN1165" s="84">
        <v>175</v>
      </c>
      <c r="AO1165" s="37">
        <v>3</v>
      </c>
      <c r="AP1165" s="37">
        <v>10</v>
      </c>
      <c r="AQ1165" s="26">
        <v>18</v>
      </c>
      <c r="AR1165" s="37">
        <v>24</v>
      </c>
      <c r="AS1165" s="26">
        <v>209</v>
      </c>
      <c r="AT1165" s="84">
        <v>193</v>
      </c>
      <c r="AU1165" s="77">
        <v>110.5</v>
      </c>
      <c r="AV1165" s="55">
        <v>40</v>
      </c>
      <c r="AW1165" s="55">
        <v>40</v>
      </c>
      <c r="AX1165" s="55">
        <v>31</v>
      </c>
      <c r="AY1165" s="14" t="s">
        <v>85</v>
      </c>
      <c r="AZ1165" s="104" t="str">
        <f>_xlfn.IFNA(VLOOKUP(AY1165,ACCESSORIES!F:K,6,FALSE),"N/A")</f>
        <v>N/A</v>
      </c>
      <c r="BA1165" s="14" t="s">
        <v>85</v>
      </c>
      <c r="BB1165" s="104" t="str">
        <f>_xlfn.IFNA(VLOOKUP(BA1165,ACCESSORIES!F:K,6,FALSE),"N/A")</f>
        <v>N/A</v>
      </c>
      <c r="BC1165" s="79">
        <v>29.2</v>
      </c>
      <c r="BD1165" s="57">
        <v>19.7</v>
      </c>
      <c r="BE1165" s="57">
        <v>19.7</v>
      </c>
      <c r="BF1165" s="57">
        <v>11</v>
      </c>
      <c r="BG1165" s="15">
        <v>36</v>
      </c>
      <c r="BH1165" s="122" t="s">
        <v>5253</v>
      </c>
      <c r="BI1165" s="51" t="s">
        <v>4217</v>
      </c>
      <c r="BJ1165" s="83" t="s">
        <v>5302</v>
      </c>
      <c r="BK1165" s="83" t="s">
        <v>4233</v>
      </c>
      <c r="BL1165" s="83" t="s">
        <v>5680</v>
      </c>
      <c r="BM1165" s="83" t="s">
        <v>2887</v>
      </c>
      <c r="BN1165" s="83" t="s">
        <v>4510</v>
      </c>
      <c r="BO1165" s="83" t="s">
        <v>5801</v>
      </c>
      <c r="BP1165" s="83" t="s">
        <v>5802</v>
      </c>
      <c r="BQ1165" s="83" t="s">
        <v>4480</v>
      </c>
      <c r="BR1165" s="83" t="s">
        <v>4235</v>
      </c>
      <c r="BS1165" s="83"/>
      <c r="BT1165" s="409" t="s">
        <v>6232</v>
      </c>
      <c r="BU1165" s="410" t="s">
        <v>6231</v>
      </c>
      <c r="BV1165" s="412" t="s">
        <v>6234</v>
      </c>
      <c r="BW1165" s="410" t="s">
        <v>6233</v>
      </c>
      <c r="BX1165" s="96" t="str">
        <f t="shared" si="187"/>
        <v>MR705 Bead Grip, 17x8.5, +35mm Offset, 5x150, 110.5mm Centerbore, Titanium</v>
      </c>
      <c r="BY1165" s="83" t="s">
        <v>4044</v>
      </c>
      <c r="BZ1165" s="83" t="s">
        <v>4045</v>
      </c>
      <c r="CA1165" s="83" t="str">
        <f t="shared" si="183"/>
        <v>TRAIL (7XX)</v>
      </c>
    </row>
    <row r="1166" spans="1:79" s="39" customFormat="1" ht="15" customHeight="1">
      <c r="A1166" s="23">
        <f t="shared" si="188"/>
        <v>1164</v>
      </c>
      <c r="B1166" s="14" t="s">
        <v>84</v>
      </c>
      <c r="C1166" s="112" t="s">
        <v>1285</v>
      </c>
      <c r="D1166" s="84" t="s">
        <v>6178</v>
      </c>
      <c r="E1166" s="94" t="str">
        <f>CONCATENATE(LEFT(D1166,5),VLOOKUP(CONCATENATE(N1166,"x",O1166),'PART NUMBER GUIDE'!$B$9:$C$45,2,FALSE),VLOOKUP(CONCATENATE(P1166, V1166), 'PART NUMBER GUIDE'!$Q$6:$R$84, 2, FALSE),VLOOKUP(Y1166,'PART NUMBER GUIDE'!$J$8:$K$37,2, FALSE),IF(U1166="N/A",IF(ABS(S1166)&lt;10,"0"&amp;ABS(S1166),ABS(S1166)),CONCATENATE(LEFT(U1166,1),RIGHT(U1166,1))), F1166, G1166)</f>
        <v>MR70578562500</v>
      </c>
      <c r="F1166" s="93"/>
      <c r="G1166" s="93"/>
      <c r="H1166" s="46" t="s">
        <v>5101</v>
      </c>
      <c r="I1166" s="377">
        <v>44210</v>
      </c>
      <c r="J1166" s="87" t="s">
        <v>1265</v>
      </c>
      <c r="K1166" s="400">
        <v>356.5</v>
      </c>
      <c r="L1166" s="95">
        <f t="shared" si="186"/>
        <v>356.5</v>
      </c>
      <c r="M1166" s="402"/>
      <c r="N1166" s="84">
        <v>17</v>
      </c>
      <c r="O1166" s="84">
        <v>8.5</v>
      </c>
      <c r="P1166" s="105" t="str">
        <f t="shared" si="189"/>
        <v>6x120</v>
      </c>
      <c r="Q1166" s="84">
        <v>6</v>
      </c>
      <c r="R1166" s="84">
        <v>120</v>
      </c>
      <c r="S1166" s="84">
        <v>0</v>
      </c>
      <c r="T1166" s="77">
        <v>4.75</v>
      </c>
      <c r="U1166" s="110" t="s">
        <v>85</v>
      </c>
      <c r="V1166" s="77">
        <v>67</v>
      </c>
      <c r="W1166" s="42">
        <v>27.1</v>
      </c>
      <c r="X1166" s="52">
        <v>2650</v>
      </c>
      <c r="Y1166" s="46" t="s">
        <v>2309</v>
      </c>
      <c r="Z1166" s="81" t="s">
        <v>3002</v>
      </c>
      <c r="AA1166" s="369" t="str">
        <f t="shared" si="190"/>
        <v>17x8.5, 6x120, 0 OS</v>
      </c>
      <c r="AB1166" s="83" t="s">
        <v>4280</v>
      </c>
      <c r="AC1166" s="92">
        <f>_xlfn.IFNA(VLOOKUP(AB1166,ACCESSORIES!F:K,6,FALSE),"N/A")</f>
        <v>22</v>
      </c>
      <c r="AD1166" s="15" t="s">
        <v>85</v>
      </c>
      <c r="AE1166" s="15" t="s">
        <v>85</v>
      </c>
      <c r="AF1166" s="15" t="s">
        <v>85</v>
      </c>
      <c r="AG1166" s="15" t="s">
        <v>85</v>
      </c>
      <c r="AH1166" s="9" t="str">
        <f>_xlfn.IFNA(VLOOKUP(AG1166,ACCESSORIES!F:K,6,FALSE),"N/A")</f>
        <v>N/A</v>
      </c>
      <c r="AI1166" s="105" t="s">
        <v>265</v>
      </c>
      <c r="AJ1166" s="84" t="s">
        <v>85</v>
      </c>
      <c r="AK1166" s="84" t="s">
        <v>85</v>
      </c>
      <c r="AL1166" s="84" t="s">
        <v>85</v>
      </c>
      <c r="AM1166" s="84">
        <v>16.100000000000001</v>
      </c>
      <c r="AN1166" s="84">
        <v>160</v>
      </c>
      <c r="AO1166" s="37">
        <v>12</v>
      </c>
      <c r="AP1166" s="37">
        <v>25</v>
      </c>
      <c r="AQ1166" s="26">
        <v>45</v>
      </c>
      <c r="AR1166" s="37">
        <v>54</v>
      </c>
      <c r="AS1166" s="26">
        <v>208</v>
      </c>
      <c r="AT1166" s="84">
        <v>206</v>
      </c>
      <c r="AU1166" s="77">
        <v>67</v>
      </c>
      <c r="AV1166" s="55">
        <v>39</v>
      </c>
      <c r="AW1166" s="55">
        <v>39</v>
      </c>
      <c r="AX1166" s="55">
        <v>31</v>
      </c>
      <c r="AY1166" s="14" t="s">
        <v>85</v>
      </c>
      <c r="AZ1166" s="104" t="str">
        <f>_xlfn.IFNA(VLOOKUP(AY1166,ACCESSORIES!F:K,6,FALSE),"N/A")</f>
        <v>N/A</v>
      </c>
      <c r="BA1166" s="14" t="s">
        <v>85</v>
      </c>
      <c r="BB1166" s="104" t="str">
        <f>_xlfn.IFNA(VLOOKUP(BA1166,ACCESSORIES!F:K,6,FALSE),"N/A")</f>
        <v>N/A</v>
      </c>
      <c r="BC1166" s="79">
        <v>31.1</v>
      </c>
      <c r="BD1166" s="57">
        <v>19.7</v>
      </c>
      <c r="BE1166" s="57">
        <v>19.7</v>
      </c>
      <c r="BF1166" s="57">
        <v>11</v>
      </c>
      <c r="BG1166" s="15">
        <v>36</v>
      </c>
      <c r="BH1166" s="122" t="s">
        <v>5253</v>
      </c>
      <c r="BI1166" s="51" t="s">
        <v>4217</v>
      </c>
      <c r="BJ1166" s="83" t="s">
        <v>5302</v>
      </c>
      <c r="BK1166" s="83" t="s">
        <v>4233</v>
      </c>
      <c r="BL1166" s="83" t="s">
        <v>5680</v>
      </c>
      <c r="BM1166" s="83" t="s">
        <v>2887</v>
      </c>
      <c r="BN1166" s="83" t="s">
        <v>4510</v>
      </c>
      <c r="BO1166" s="83" t="s">
        <v>5801</v>
      </c>
      <c r="BP1166" s="83" t="s">
        <v>5802</v>
      </c>
      <c r="BQ1166" s="83" t="s">
        <v>4480</v>
      </c>
      <c r="BR1166" s="83" t="s">
        <v>4235</v>
      </c>
      <c r="BS1166" s="83"/>
      <c r="BT1166" s="409" t="s">
        <v>6240</v>
      </c>
      <c r="BU1166" s="410" t="s">
        <v>6239</v>
      </c>
      <c r="BV1166" s="412" t="s">
        <v>6242</v>
      </c>
      <c r="BW1166" s="410" t="s">
        <v>6241</v>
      </c>
      <c r="BX1166" s="96" t="str">
        <f t="shared" si="187"/>
        <v>MR705 Bead Grip, 17x8.5, 0mm Offset, 6x120, 67mm Centerbore, Matte Black</v>
      </c>
      <c r="BY1166" s="83" t="s">
        <v>4044</v>
      </c>
      <c r="BZ1166" s="83" t="s">
        <v>4045</v>
      </c>
      <c r="CA1166" s="83" t="str">
        <f t="shared" si="183"/>
        <v>TRAIL (7XX)</v>
      </c>
    </row>
    <row r="1167" spans="1:79" s="39" customFormat="1" ht="15" customHeight="1">
      <c r="A1167" s="23">
        <f t="shared" si="188"/>
        <v>1165</v>
      </c>
      <c r="B1167" s="14" t="s">
        <v>84</v>
      </c>
      <c r="C1167" s="112" t="s">
        <v>1285</v>
      </c>
      <c r="D1167" s="84" t="s">
        <v>6178</v>
      </c>
      <c r="E1167" s="94" t="str">
        <f>CONCATENATE(LEFT(D1167,5),VLOOKUP(CONCATENATE(N1167,"x",O1167),'PART NUMBER GUIDE'!$B$9:$C$45,2,FALSE),VLOOKUP(CONCATENATE(P1167, V1167), 'PART NUMBER GUIDE'!$Q$6:$R$84, 2, FALSE),VLOOKUP(Y1167,'PART NUMBER GUIDE'!$J$8:$K$37,2, FALSE),IF(U1167="N/A",IF(ABS(S1167)&lt;10,"0"&amp;ABS(S1167),ABS(S1167)),CONCATENATE(LEFT(U1167,1),RIGHT(U1167,1))), F1167, G1167)</f>
        <v>MR70578562800</v>
      </c>
      <c r="F1167" s="93"/>
      <c r="G1167" s="93"/>
      <c r="H1167" s="46" t="s">
        <v>5455</v>
      </c>
      <c r="I1167" s="356">
        <v>44351</v>
      </c>
      <c r="J1167" s="87" t="s">
        <v>1265</v>
      </c>
      <c r="K1167" s="400">
        <v>356.5</v>
      </c>
      <c r="L1167" s="95">
        <f t="shared" si="186"/>
        <v>356.5</v>
      </c>
      <c r="M1167" s="402"/>
      <c r="N1167" s="84">
        <v>17</v>
      </c>
      <c r="O1167" s="84">
        <v>8.5</v>
      </c>
      <c r="P1167" s="105" t="str">
        <f t="shared" si="189"/>
        <v>6x120</v>
      </c>
      <c r="Q1167" s="84">
        <v>6</v>
      </c>
      <c r="R1167" s="84">
        <v>120</v>
      </c>
      <c r="S1167" s="84">
        <v>0</v>
      </c>
      <c r="T1167" s="77">
        <v>4.75</v>
      </c>
      <c r="U1167" s="110" t="s">
        <v>85</v>
      </c>
      <c r="V1167" s="77">
        <v>67</v>
      </c>
      <c r="W1167" s="42">
        <v>27.1</v>
      </c>
      <c r="X1167" s="52">
        <v>2650</v>
      </c>
      <c r="Y1167" s="46" t="s">
        <v>2237</v>
      </c>
      <c r="Z1167" s="81" t="s">
        <v>3007</v>
      </c>
      <c r="AA1167" s="369" t="str">
        <f t="shared" si="190"/>
        <v>17x8.5, 6x120, 0 OS</v>
      </c>
      <c r="AB1167" s="83" t="s">
        <v>4280</v>
      </c>
      <c r="AC1167" s="92">
        <f>_xlfn.IFNA(VLOOKUP(AB1167,ACCESSORIES!F:K,6,FALSE),"N/A")</f>
        <v>22</v>
      </c>
      <c r="AD1167" s="15" t="s">
        <v>85</v>
      </c>
      <c r="AE1167" s="15" t="s">
        <v>85</v>
      </c>
      <c r="AF1167" s="15" t="s">
        <v>85</v>
      </c>
      <c r="AG1167" s="15" t="s">
        <v>85</v>
      </c>
      <c r="AH1167" s="9" t="str">
        <f>_xlfn.IFNA(VLOOKUP(AG1167,ACCESSORIES!F:K,6,FALSE),"N/A")</f>
        <v>N/A</v>
      </c>
      <c r="AI1167" s="105" t="s">
        <v>265</v>
      </c>
      <c r="AJ1167" s="84" t="s">
        <v>85</v>
      </c>
      <c r="AK1167" s="84" t="s">
        <v>85</v>
      </c>
      <c r="AL1167" s="84" t="s">
        <v>85</v>
      </c>
      <c r="AM1167" s="84">
        <v>16.100000000000001</v>
      </c>
      <c r="AN1167" s="84">
        <v>160</v>
      </c>
      <c r="AO1167" s="37">
        <v>12</v>
      </c>
      <c r="AP1167" s="37">
        <v>25</v>
      </c>
      <c r="AQ1167" s="26">
        <v>45</v>
      </c>
      <c r="AR1167" s="37">
        <v>54</v>
      </c>
      <c r="AS1167" s="26">
        <v>208</v>
      </c>
      <c r="AT1167" s="84">
        <v>206</v>
      </c>
      <c r="AU1167" s="77">
        <v>67</v>
      </c>
      <c r="AV1167" s="55">
        <v>39</v>
      </c>
      <c r="AW1167" s="55">
        <v>39</v>
      </c>
      <c r="AX1167" s="55">
        <v>31</v>
      </c>
      <c r="AY1167" s="14" t="s">
        <v>85</v>
      </c>
      <c r="AZ1167" s="104" t="str">
        <f>_xlfn.IFNA(VLOOKUP(AY1167,ACCESSORIES!F:K,6,FALSE),"N/A")</f>
        <v>N/A</v>
      </c>
      <c r="BA1167" s="14" t="s">
        <v>85</v>
      </c>
      <c r="BB1167" s="104" t="str">
        <f>_xlfn.IFNA(VLOOKUP(BA1167,ACCESSORIES!F:K,6,FALSE),"N/A")</f>
        <v>N/A</v>
      </c>
      <c r="BC1167" s="79">
        <v>31.1</v>
      </c>
      <c r="BD1167" s="57">
        <v>19.7</v>
      </c>
      <c r="BE1167" s="57">
        <v>19.7</v>
      </c>
      <c r="BF1167" s="57">
        <v>11</v>
      </c>
      <c r="BG1167" s="15">
        <v>36</v>
      </c>
      <c r="BH1167" s="122" t="s">
        <v>5253</v>
      </c>
      <c r="BI1167" s="51" t="s">
        <v>4217</v>
      </c>
      <c r="BJ1167" s="83" t="s">
        <v>5302</v>
      </c>
      <c r="BK1167" s="83" t="s">
        <v>4233</v>
      </c>
      <c r="BL1167" s="83" t="s">
        <v>5680</v>
      </c>
      <c r="BM1167" s="83" t="s">
        <v>2887</v>
      </c>
      <c r="BN1167" s="83" t="s">
        <v>4510</v>
      </c>
      <c r="BO1167" s="83" t="s">
        <v>5801</v>
      </c>
      <c r="BP1167" s="83" t="s">
        <v>5802</v>
      </c>
      <c r="BQ1167" s="83" t="s">
        <v>4480</v>
      </c>
      <c r="BR1167" s="83" t="s">
        <v>4235</v>
      </c>
      <c r="BS1167" s="83"/>
      <c r="BT1167" s="409" t="s">
        <v>6244</v>
      </c>
      <c r="BU1167" s="410" t="s">
        <v>6243</v>
      </c>
      <c r="BV1167" s="412" t="s">
        <v>6246</v>
      </c>
      <c r="BW1167" s="410" t="s">
        <v>6245</v>
      </c>
      <c r="BX1167" s="96" t="str">
        <f t="shared" si="187"/>
        <v>MR705 Bead Grip, 17x8.5, 0mm Offset, 6x120, 67mm Centerbore, Titanium</v>
      </c>
      <c r="BY1167" s="83" t="s">
        <v>4044</v>
      </c>
      <c r="BZ1167" s="83" t="s">
        <v>4045</v>
      </c>
      <c r="CA1167" s="83" t="str">
        <f t="shared" si="183"/>
        <v>TRAIL (7XX)</v>
      </c>
    </row>
    <row r="1168" spans="1:79" s="39" customFormat="1" ht="15" customHeight="1">
      <c r="A1168" s="23">
        <f t="shared" si="188"/>
        <v>1166</v>
      </c>
      <c r="B1168" s="14" t="s">
        <v>84</v>
      </c>
      <c r="C1168" s="112" t="s">
        <v>1285</v>
      </c>
      <c r="D1168" s="84" t="s">
        <v>6178</v>
      </c>
      <c r="E1168" s="94" t="str">
        <f>CONCATENATE(LEFT(D1168,5),VLOOKUP(CONCATENATE(N1168,"x",O1168),'PART NUMBER GUIDE'!$B$9:$C$45,2,FALSE),VLOOKUP(CONCATENATE(P1168, V1168), 'PART NUMBER GUIDE'!$Q$6:$R$84, 2, FALSE),VLOOKUP(Y1168,'PART NUMBER GUIDE'!$J$8:$K$37,2, FALSE),IF(U1168="N/A",IF(ABS(S1168)&lt;10,"0"&amp;ABS(S1168),ABS(S1168)),CONCATENATE(LEFT(U1168,1),RIGHT(U1168,1))), F1168, G1168)</f>
        <v>MR70578562520</v>
      </c>
      <c r="F1168" s="93"/>
      <c r="G1168" s="93"/>
      <c r="H1168" s="46" t="s">
        <v>5102</v>
      </c>
      <c r="I1168" s="377">
        <v>44210</v>
      </c>
      <c r="J1168" s="87" t="s">
        <v>1265</v>
      </c>
      <c r="K1168" s="400">
        <v>356.5</v>
      </c>
      <c r="L1168" s="95">
        <f t="shared" si="186"/>
        <v>356.5</v>
      </c>
      <c r="M1168" s="402"/>
      <c r="N1168" s="84">
        <v>17</v>
      </c>
      <c r="O1168" s="84">
        <v>8.5</v>
      </c>
      <c r="P1168" s="105" t="str">
        <f t="shared" si="189"/>
        <v>6x120</v>
      </c>
      <c r="Q1168" s="84">
        <v>6</v>
      </c>
      <c r="R1168" s="84">
        <v>120</v>
      </c>
      <c r="S1168" s="84">
        <v>20</v>
      </c>
      <c r="T1168" s="77">
        <v>5.58</v>
      </c>
      <c r="U1168" s="110" t="s">
        <v>85</v>
      </c>
      <c r="V1168" s="77">
        <v>67</v>
      </c>
      <c r="W1168" s="42">
        <v>27.1</v>
      </c>
      <c r="X1168" s="52">
        <v>2650</v>
      </c>
      <c r="Y1168" s="46" t="s">
        <v>2309</v>
      </c>
      <c r="Z1168" s="81" t="s">
        <v>3002</v>
      </c>
      <c r="AA1168" s="369" t="str">
        <f t="shared" si="190"/>
        <v>17x8.5, 6x120, 20 OS</v>
      </c>
      <c r="AB1168" s="83" t="s">
        <v>4280</v>
      </c>
      <c r="AC1168" s="92">
        <f>_xlfn.IFNA(VLOOKUP(AB1168,ACCESSORIES!F:K,6,FALSE),"N/A")</f>
        <v>22</v>
      </c>
      <c r="AD1168" s="15" t="s">
        <v>85</v>
      </c>
      <c r="AE1168" s="15" t="s">
        <v>85</v>
      </c>
      <c r="AF1168" s="15" t="s">
        <v>85</v>
      </c>
      <c r="AG1168" s="15" t="s">
        <v>85</v>
      </c>
      <c r="AH1168" s="9" t="str">
        <f>_xlfn.IFNA(VLOOKUP(AG1168,ACCESSORIES!F:K,6,FALSE),"N/A")</f>
        <v>N/A</v>
      </c>
      <c r="AI1168" s="105" t="s">
        <v>265</v>
      </c>
      <c r="AJ1168" s="84" t="s">
        <v>85</v>
      </c>
      <c r="AK1168" s="84" t="s">
        <v>85</v>
      </c>
      <c r="AL1168" s="84" t="s">
        <v>85</v>
      </c>
      <c r="AM1168" s="84">
        <v>16.100000000000001</v>
      </c>
      <c r="AN1168" s="84">
        <v>160</v>
      </c>
      <c r="AO1168" s="37">
        <v>11</v>
      </c>
      <c r="AP1168" s="37">
        <v>23</v>
      </c>
      <c r="AQ1168" s="26">
        <v>34</v>
      </c>
      <c r="AR1168" s="37">
        <v>40</v>
      </c>
      <c r="AS1168" s="26">
        <v>290</v>
      </c>
      <c r="AT1168" s="84">
        <v>197</v>
      </c>
      <c r="AU1168" s="77">
        <v>67</v>
      </c>
      <c r="AV1168" s="55">
        <v>55</v>
      </c>
      <c r="AW1168" s="55">
        <v>55</v>
      </c>
      <c r="AX1168" s="55">
        <v>31</v>
      </c>
      <c r="AY1168" s="14" t="s">
        <v>85</v>
      </c>
      <c r="AZ1168" s="104" t="str">
        <f>_xlfn.IFNA(VLOOKUP(AY1168,ACCESSORIES!F:K,6,FALSE),"N/A")</f>
        <v>N/A</v>
      </c>
      <c r="BA1168" s="14" t="s">
        <v>85</v>
      </c>
      <c r="BB1168" s="104" t="str">
        <f>_xlfn.IFNA(VLOOKUP(BA1168,ACCESSORIES!F:K,6,FALSE),"N/A")</f>
        <v>N/A</v>
      </c>
      <c r="BC1168" s="79">
        <v>31.1</v>
      </c>
      <c r="BD1168" s="57">
        <v>19.7</v>
      </c>
      <c r="BE1168" s="57">
        <v>19.7</v>
      </c>
      <c r="BF1168" s="57">
        <v>11</v>
      </c>
      <c r="BG1168" s="15">
        <v>36</v>
      </c>
      <c r="BH1168" s="122" t="s">
        <v>5253</v>
      </c>
      <c r="BI1168" s="51" t="s">
        <v>4217</v>
      </c>
      <c r="BJ1168" s="83" t="s">
        <v>5302</v>
      </c>
      <c r="BK1168" s="83" t="s">
        <v>4233</v>
      </c>
      <c r="BL1168" s="83" t="s">
        <v>5680</v>
      </c>
      <c r="BM1168" s="83" t="s">
        <v>2887</v>
      </c>
      <c r="BN1168" s="83" t="s">
        <v>4510</v>
      </c>
      <c r="BO1168" s="83" t="s">
        <v>5801</v>
      </c>
      <c r="BP1168" s="83" t="s">
        <v>5802</v>
      </c>
      <c r="BQ1168" s="83" t="s">
        <v>4480</v>
      </c>
      <c r="BR1168" s="83" t="s">
        <v>4235</v>
      </c>
      <c r="BS1168" s="83"/>
      <c r="BT1168" s="409" t="s">
        <v>6240</v>
      </c>
      <c r="BU1168" s="410" t="s">
        <v>6239</v>
      </c>
      <c r="BV1168" s="412" t="s">
        <v>6242</v>
      </c>
      <c r="BW1168" s="410" t="s">
        <v>6241</v>
      </c>
      <c r="BX1168" s="96" t="str">
        <f t="shared" si="187"/>
        <v>MR705 Bead Grip, 17x8.5, +20mm Offset, 6x120, 67mm Centerbore, Matte Black</v>
      </c>
      <c r="BY1168" s="83" t="s">
        <v>4044</v>
      </c>
      <c r="BZ1168" s="83" t="s">
        <v>4045</v>
      </c>
      <c r="CA1168" s="83" t="str">
        <f t="shared" si="183"/>
        <v>TRAIL (7XX)</v>
      </c>
    </row>
    <row r="1169" spans="1:79" s="39" customFormat="1" ht="15" customHeight="1">
      <c r="A1169" s="23">
        <f t="shared" si="188"/>
        <v>1167</v>
      </c>
      <c r="B1169" s="14" t="s">
        <v>84</v>
      </c>
      <c r="C1169" s="112" t="s">
        <v>1285</v>
      </c>
      <c r="D1169" s="84" t="s">
        <v>6178</v>
      </c>
      <c r="E1169" s="94" t="str">
        <f>CONCATENATE(LEFT(D1169,5),VLOOKUP(CONCATENATE(N1169,"x",O1169),'PART NUMBER GUIDE'!$B$9:$C$45,2,FALSE),VLOOKUP(CONCATENATE(P1169, V1169), 'PART NUMBER GUIDE'!$Q$6:$R$84, 2, FALSE),VLOOKUP(Y1169,'PART NUMBER GUIDE'!$J$8:$K$37,2, FALSE),IF(U1169="N/A",IF(ABS(S1169)&lt;10,"0"&amp;ABS(S1169),ABS(S1169)),CONCATENATE(LEFT(U1169,1),RIGHT(U1169,1))), F1169, G1169)</f>
        <v>MR70578562820</v>
      </c>
      <c r="F1169" s="93"/>
      <c r="G1169" s="93"/>
      <c r="H1169" s="46" t="s">
        <v>5456</v>
      </c>
      <c r="I1169" s="356">
        <v>44351</v>
      </c>
      <c r="J1169" s="87" t="s">
        <v>1265</v>
      </c>
      <c r="K1169" s="400">
        <v>356.5</v>
      </c>
      <c r="L1169" s="95">
        <f t="shared" si="186"/>
        <v>356.5</v>
      </c>
      <c r="M1169" s="402"/>
      <c r="N1169" s="84">
        <v>17</v>
      </c>
      <c r="O1169" s="84">
        <v>8.5</v>
      </c>
      <c r="P1169" s="105" t="str">
        <f t="shared" si="189"/>
        <v>6x120</v>
      </c>
      <c r="Q1169" s="84">
        <v>6</v>
      </c>
      <c r="R1169" s="84">
        <v>120</v>
      </c>
      <c r="S1169" s="84">
        <v>20</v>
      </c>
      <c r="T1169" s="77">
        <v>5.58</v>
      </c>
      <c r="U1169" s="110" t="s">
        <v>85</v>
      </c>
      <c r="V1169" s="77">
        <v>67</v>
      </c>
      <c r="W1169" s="42">
        <v>27.1</v>
      </c>
      <c r="X1169" s="52">
        <v>2650</v>
      </c>
      <c r="Y1169" s="46" t="s">
        <v>2237</v>
      </c>
      <c r="Z1169" s="81" t="s">
        <v>3007</v>
      </c>
      <c r="AA1169" s="369" t="str">
        <f t="shared" si="190"/>
        <v>17x8.5, 6x120, 20 OS</v>
      </c>
      <c r="AB1169" s="83" t="s">
        <v>4280</v>
      </c>
      <c r="AC1169" s="92">
        <f>_xlfn.IFNA(VLOOKUP(AB1169,ACCESSORIES!F:K,6,FALSE),"N/A")</f>
        <v>22</v>
      </c>
      <c r="AD1169" s="15" t="s">
        <v>85</v>
      </c>
      <c r="AE1169" s="15" t="s">
        <v>85</v>
      </c>
      <c r="AF1169" s="15" t="s">
        <v>85</v>
      </c>
      <c r="AG1169" s="15" t="s">
        <v>85</v>
      </c>
      <c r="AH1169" s="9" t="str">
        <f>_xlfn.IFNA(VLOOKUP(AG1169,ACCESSORIES!F:K,6,FALSE),"N/A")</f>
        <v>N/A</v>
      </c>
      <c r="AI1169" s="105" t="s">
        <v>265</v>
      </c>
      <c r="AJ1169" s="84" t="s">
        <v>85</v>
      </c>
      <c r="AK1169" s="84" t="s">
        <v>85</v>
      </c>
      <c r="AL1169" s="84" t="s">
        <v>85</v>
      </c>
      <c r="AM1169" s="84">
        <v>16.100000000000001</v>
      </c>
      <c r="AN1169" s="84">
        <v>160</v>
      </c>
      <c r="AO1169" s="37">
        <v>11</v>
      </c>
      <c r="AP1169" s="37">
        <v>23</v>
      </c>
      <c r="AQ1169" s="26">
        <v>34</v>
      </c>
      <c r="AR1169" s="37">
        <v>40</v>
      </c>
      <c r="AS1169" s="26">
        <v>290</v>
      </c>
      <c r="AT1169" s="84">
        <v>197</v>
      </c>
      <c r="AU1169" s="77">
        <v>67</v>
      </c>
      <c r="AV1169" s="55">
        <v>55</v>
      </c>
      <c r="AW1169" s="55">
        <v>55</v>
      </c>
      <c r="AX1169" s="55">
        <v>31</v>
      </c>
      <c r="AY1169" s="14" t="s">
        <v>85</v>
      </c>
      <c r="AZ1169" s="104" t="str">
        <f>_xlfn.IFNA(VLOOKUP(AY1169,ACCESSORIES!F:K,6,FALSE),"N/A")</f>
        <v>N/A</v>
      </c>
      <c r="BA1169" s="14" t="s">
        <v>85</v>
      </c>
      <c r="BB1169" s="104" t="str">
        <f>_xlfn.IFNA(VLOOKUP(BA1169,ACCESSORIES!F:K,6,FALSE),"N/A")</f>
        <v>N/A</v>
      </c>
      <c r="BC1169" s="79">
        <v>31.1</v>
      </c>
      <c r="BD1169" s="57">
        <v>19.7</v>
      </c>
      <c r="BE1169" s="57">
        <v>19.7</v>
      </c>
      <c r="BF1169" s="57">
        <v>11</v>
      </c>
      <c r="BG1169" s="15">
        <v>36</v>
      </c>
      <c r="BH1169" s="122" t="s">
        <v>5253</v>
      </c>
      <c r="BI1169" s="51" t="s">
        <v>4217</v>
      </c>
      <c r="BJ1169" s="83" t="s">
        <v>5302</v>
      </c>
      <c r="BK1169" s="83" t="s">
        <v>4233</v>
      </c>
      <c r="BL1169" s="83" t="s">
        <v>5680</v>
      </c>
      <c r="BM1169" s="83" t="s">
        <v>2887</v>
      </c>
      <c r="BN1169" s="83" t="s">
        <v>4510</v>
      </c>
      <c r="BO1169" s="83" t="s">
        <v>5801</v>
      </c>
      <c r="BP1169" s="83" t="s">
        <v>5802</v>
      </c>
      <c r="BQ1169" s="83" t="s">
        <v>4480</v>
      </c>
      <c r="BR1169" s="83" t="s">
        <v>4235</v>
      </c>
      <c r="BS1169" s="83"/>
      <c r="BT1169" s="409" t="s">
        <v>6244</v>
      </c>
      <c r="BU1169" s="410" t="s">
        <v>6243</v>
      </c>
      <c r="BV1169" s="412" t="s">
        <v>6246</v>
      </c>
      <c r="BW1169" s="410" t="s">
        <v>6245</v>
      </c>
      <c r="BX1169" s="96" t="str">
        <f t="shared" si="187"/>
        <v>MR705 Bead Grip, 17x8.5, +20mm Offset, 6x120, 67mm Centerbore, Titanium</v>
      </c>
      <c r="BY1169" s="83" t="s">
        <v>4044</v>
      </c>
      <c r="BZ1169" s="83" t="s">
        <v>4045</v>
      </c>
      <c r="CA1169" s="83" t="str">
        <f t="shared" si="183"/>
        <v>TRAIL (7XX)</v>
      </c>
    </row>
    <row r="1170" spans="1:79" s="39" customFormat="1" ht="15" customHeight="1">
      <c r="A1170" s="23">
        <f t="shared" si="188"/>
        <v>1168</v>
      </c>
      <c r="B1170" s="14" t="s">
        <v>84</v>
      </c>
      <c r="C1170" s="112" t="s">
        <v>1285</v>
      </c>
      <c r="D1170" s="84" t="s">
        <v>6178</v>
      </c>
      <c r="E1170" s="94" t="str">
        <f>CONCATENATE(LEFT(D1170,5),VLOOKUP(CONCATENATE(N1170,"x",O1170),'PART NUMBER GUIDE'!$B$9:$C$45,2,FALSE),VLOOKUP(CONCATENATE(P1170, V1170), 'PART NUMBER GUIDE'!$Q$6:$R$84, 2, FALSE),VLOOKUP(Y1170,'PART NUMBER GUIDE'!$J$8:$K$37,2, FALSE),IF(U1170="N/A",IF(ABS(S1170)&lt;10,"0"&amp;ABS(S1170),ABS(S1170)),CONCATENATE(LEFT(U1170,1),RIGHT(U1170,1))), F1170, G1170)</f>
        <v>MR70578516500</v>
      </c>
      <c r="F1170" s="93"/>
      <c r="G1170" s="93"/>
      <c r="H1170" s="46" t="s">
        <v>5103</v>
      </c>
      <c r="I1170" s="377">
        <v>44210</v>
      </c>
      <c r="J1170" s="87" t="s">
        <v>1265</v>
      </c>
      <c r="K1170" s="400">
        <v>356.5</v>
      </c>
      <c r="L1170" s="95">
        <f t="shared" si="186"/>
        <v>356.5</v>
      </c>
      <c r="M1170" s="402"/>
      <c r="N1170" s="84">
        <v>17</v>
      </c>
      <c r="O1170" s="84">
        <v>8.5</v>
      </c>
      <c r="P1170" s="105" t="str">
        <f t="shared" si="189"/>
        <v>6x135</v>
      </c>
      <c r="Q1170" s="84">
        <v>6</v>
      </c>
      <c r="R1170" s="84">
        <v>135</v>
      </c>
      <c r="S1170" s="84">
        <v>0</v>
      </c>
      <c r="T1170" s="77">
        <v>4.75</v>
      </c>
      <c r="U1170" s="110" t="s">
        <v>85</v>
      </c>
      <c r="V1170" s="77">
        <v>87</v>
      </c>
      <c r="W1170" s="42">
        <v>26.9</v>
      </c>
      <c r="X1170" s="52">
        <v>2650</v>
      </c>
      <c r="Y1170" s="46" t="s">
        <v>2309</v>
      </c>
      <c r="Z1170" s="81" t="s">
        <v>3002</v>
      </c>
      <c r="AA1170" s="369" t="str">
        <f t="shared" si="190"/>
        <v>17x8.5, 6x135, 0 OS</v>
      </c>
      <c r="AB1170" s="83" t="s">
        <v>4280</v>
      </c>
      <c r="AC1170" s="92">
        <f>_xlfn.IFNA(VLOOKUP(AB1170,ACCESSORIES!F:K,6,FALSE),"N/A")</f>
        <v>22</v>
      </c>
      <c r="AD1170" s="15" t="s">
        <v>85</v>
      </c>
      <c r="AE1170" s="15" t="s">
        <v>85</v>
      </c>
      <c r="AF1170" s="15" t="s">
        <v>85</v>
      </c>
      <c r="AG1170" s="15" t="s">
        <v>85</v>
      </c>
      <c r="AH1170" s="9" t="str">
        <f>_xlfn.IFNA(VLOOKUP(AG1170,ACCESSORIES!F:K,6,FALSE),"N/A")</f>
        <v>N/A</v>
      </c>
      <c r="AI1170" s="105" t="s">
        <v>265</v>
      </c>
      <c r="AJ1170" s="84" t="s">
        <v>85</v>
      </c>
      <c r="AK1170" s="84" t="s">
        <v>85</v>
      </c>
      <c r="AL1170" s="84" t="s">
        <v>85</v>
      </c>
      <c r="AM1170" s="84">
        <v>16.100000000000001</v>
      </c>
      <c r="AN1170" s="84">
        <v>175</v>
      </c>
      <c r="AO1170" s="37">
        <v>3</v>
      </c>
      <c r="AP1170" s="37">
        <v>26</v>
      </c>
      <c r="AQ1170" s="26">
        <v>47</v>
      </c>
      <c r="AR1170" s="37">
        <v>54</v>
      </c>
      <c r="AS1170" s="26">
        <v>208</v>
      </c>
      <c r="AT1170" s="84">
        <v>205</v>
      </c>
      <c r="AU1170" s="77">
        <v>87</v>
      </c>
      <c r="AV1170" s="55">
        <v>39</v>
      </c>
      <c r="AW1170" s="55">
        <v>39</v>
      </c>
      <c r="AX1170" s="55">
        <v>31</v>
      </c>
      <c r="AY1170" s="14" t="s">
        <v>85</v>
      </c>
      <c r="AZ1170" s="104" t="str">
        <f>_xlfn.IFNA(VLOOKUP(AY1170,ACCESSORIES!F:K,6,FALSE),"N/A")</f>
        <v>N/A</v>
      </c>
      <c r="BA1170" s="14" t="s">
        <v>85</v>
      </c>
      <c r="BB1170" s="104" t="str">
        <f>_xlfn.IFNA(VLOOKUP(BA1170,ACCESSORIES!F:K,6,FALSE),"N/A")</f>
        <v>N/A</v>
      </c>
      <c r="BC1170" s="79">
        <v>30.9</v>
      </c>
      <c r="BD1170" s="57">
        <v>19.7</v>
      </c>
      <c r="BE1170" s="57">
        <v>19.7</v>
      </c>
      <c r="BF1170" s="57">
        <v>11</v>
      </c>
      <c r="BG1170" s="15">
        <v>36</v>
      </c>
      <c r="BH1170" s="122" t="s">
        <v>5253</v>
      </c>
      <c r="BI1170" s="51" t="s">
        <v>4217</v>
      </c>
      <c r="BJ1170" s="83" t="s">
        <v>5302</v>
      </c>
      <c r="BK1170" s="83" t="s">
        <v>4233</v>
      </c>
      <c r="BL1170" s="83" t="s">
        <v>5680</v>
      </c>
      <c r="BM1170" s="83" t="s">
        <v>2887</v>
      </c>
      <c r="BN1170" s="83" t="s">
        <v>4510</v>
      </c>
      <c r="BO1170" s="83" t="s">
        <v>5801</v>
      </c>
      <c r="BP1170" s="83" t="s">
        <v>5802</v>
      </c>
      <c r="BQ1170" s="83" t="s">
        <v>4480</v>
      </c>
      <c r="BR1170" s="83" t="s">
        <v>4235</v>
      </c>
      <c r="BS1170" s="83"/>
      <c r="BT1170" s="409" t="s">
        <v>6240</v>
      </c>
      <c r="BU1170" s="410" t="s">
        <v>6239</v>
      </c>
      <c r="BV1170" s="412" t="s">
        <v>6242</v>
      </c>
      <c r="BW1170" s="410" t="s">
        <v>6241</v>
      </c>
      <c r="BX1170" s="96" t="str">
        <f t="shared" si="187"/>
        <v>MR705 Bead Grip, 17x8.5, 0mm Offset, 6x135, 87mm Centerbore, Matte Black</v>
      </c>
      <c r="BY1170" s="83" t="s">
        <v>4044</v>
      </c>
      <c r="BZ1170" s="83" t="s">
        <v>4045</v>
      </c>
      <c r="CA1170" s="83" t="str">
        <f t="shared" ref="CA1170:CA1233" si="191">C1170</f>
        <v>TRAIL (7XX)</v>
      </c>
    </row>
    <row r="1171" spans="1:79" s="39" customFormat="1" ht="15" customHeight="1">
      <c r="A1171" s="23">
        <f t="shared" si="188"/>
        <v>1169</v>
      </c>
      <c r="B1171" s="14" t="s">
        <v>84</v>
      </c>
      <c r="C1171" s="112" t="s">
        <v>1285</v>
      </c>
      <c r="D1171" s="84" t="s">
        <v>6178</v>
      </c>
      <c r="E1171" s="94" t="str">
        <f>CONCATENATE(LEFT(D1171,5),VLOOKUP(CONCATENATE(N1171,"x",O1171),'PART NUMBER GUIDE'!$B$9:$C$45,2,FALSE),VLOOKUP(CONCATENATE(P1171, V1171), 'PART NUMBER GUIDE'!$Q$6:$R$84, 2, FALSE),VLOOKUP(Y1171,'PART NUMBER GUIDE'!$J$8:$K$37,2, FALSE),IF(U1171="N/A",IF(ABS(S1171)&lt;10,"0"&amp;ABS(S1171),ABS(S1171)),CONCATENATE(LEFT(U1171,1),RIGHT(U1171,1))), F1171, G1171)</f>
        <v>MR70578516800</v>
      </c>
      <c r="F1171" s="93"/>
      <c r="G1171" s="93"/>
      <c r="H1171" s="46" t="s">
        <v>5457</v>
      </c>
      <c r="I1171" s="356">
        <v>44351</v>
      </c>
      <c r="J1171" s="87" t="s">
        <v>1265</v>
      </c>
      <c r="K1171" s="400">
        <v>356.5</v>
      </c>
      <c r="L1171" s="95">
        <f t="shared" si="186"/>
        <v>356.5</v>
      </c>
      <c r="M1171" s="402"/>
      <c r="N1171" s="84">
        <v>17</v>
      </c>
      <c r="O1171" s="84">
        <v>8.5</v>
      </c>
      <c r="P1171" s="105" t="str">
        <f t="shared" si="189"/>
        <v>6x135</v>
      </c>
      <c r="Q1171" s="84">
        <v>6</v>
      </c>
      <c r="R1171" s="84">
        <v>135</v>
      </c>
      <c r="S1171" s="84">
        <v>0</v>
      </c>
      <c r="T1171" s="77">
        <v>4.75</v>
      </c>
      <c r="U1171" s="110" t="s">
        <v>85</v>
      </c>
      <c r="V1171" s="77">
        <v>87</v>
      </c>
      <c r="W1171" s="42">
        <v>26.9</v>
      </c>
      <c r="X1171" s="52">
        <v>2650</v>
      </c>
      <c r="Y1171" s="46" t="s">
        <v>2237</v>
      </c>
      <c r="Z1171" s="81" t="s">
        <v>3007</v>
      </c>
      <c r="AA1171" s="369" t="str">
        <f t="shared" si="190"/>
        <v>17x8.5, 6x135, 0 OS</v>
      </c>
      <c r="AB1171" s="83" t="s">
        <v>4280</v>
      </c>
      <c r="AC1171" s="92">
        <f>_xlfn.IFNA(VLOOKUP(AB1171,ACCESSORIES!F:K,6,FALSE),"N/A")</f>
        <v>22</v>
      </c>
      <c r="AD1171" s="15" t="s">
        <v>85</v>
      </c>
      <c r="AE1171" s="15" t="s">
        <v>85</v>
      </c>
      <c r="AF1171" s="15" t="s">
        <v>85</v>
      </c>
      <c r="AG1171" s="15" t="s">
        <v>85</v>
      </c>
      <c r="AH1171" s="9" t="str">
        <f>_xlfn.IFNA(VLOOKUP(AG1171,ACCESSORIES!F:K,6,FALSE),"N/A")</f>
        <v>N/A</v>
      </c>
      <c r="AI1171" s="105" t="s">
        <v>265</v>
      </c>
      <c r="AJ1171" s="84" t="s">
        <v>85</v>
      </c>
      <c r="AK1171" s="84" t="s">
        <v>85</v>
      </c>
      <c r="AL1171" s="84" t="s">
        <v>85</v>
      </c>
      <c r="AM1171" s="84">
        <v>16.100000000000001</v>
      </c>
      <c r="AN1171" s="84">
        <v>175</v>
      </c>
      <c r="AO1171" s="37">
        <v>3</v>
      </c>
      <c r="AP1171" s="37">
        <v>26</v>
      </c>
      <c r="AQ1171" s="26">
        <v>47</v>
      </c>
      <c r="AR1171" s="37">
        <v>54</v>
      </c>
      <c r="AS1171" s="26">
        <v>208</v>
      </c>
      <c r="AT1171" s="84">
        <v>205</v>
      </c>
      <c r="AU1171" s="77">
        <v>87</v>
      </c>
      <c r="AV1171" s="55">
        <v>39</v>
      </c>
      <c r="AW1171" s="55">
        <v>39</v>
      </c>
      <c r="AX1171" s="55">
        <v>31</v>
      </c>
      <c r="AY1171" s="14" t="s">
        <v>85</v>
      </c>
      <c r="AZ1171" s="104" t="str">
        <f>_xlfn.IFNA(VLOOKUP(AY1171,ACCESSORIES!F:K,6,FALSE),"N/A")</f>
        <v>N/A</v>
      </c>
      <c r="BA1171" s="14" t="s">
        <v>85</v>
      </c>
      <c r="BB1171" s="104" t="str">
        <f>_xlfn.IFNA(VLOOKUP(BA1171,ACCESSORIES!F:K,6,FALSE),"N/A")</f>
        <v>N/A</v>
      </c>
      <c r="BC1171" s="79">
        <v>30.9</v>
      </c>
      <c r="BD1171" s="57">
        <v>19.7</v>
      </c>
      <c r="BE1171" s="57">
        <v>19.7</v>
      </c>
      <c r="BF1171" s="57">
        <v>11</v>
      </c>
      <c r="BG1171" s="15">
        <v>36</v>
      </c>
      <c r="BH1171" s="122" t="s">
        <v>5253</v>
      </c>
      <c r="BI1171" s="51" t="s">
        <v>4217</v>
      </c>
      <c r="BJ1171" s="83" t="s">
        <v>5302</v>
      </c>
      <c r="BK1171" s="83" t="s">
        <v>4233</v>
      </c>
      <c r="BL1171" s="83" t="s">
        <v>5680</v>
      </c>
      <c r="BM1171" s="83" t="s">
        <v>2887</v>
      </c>
      <c r="BN1171" s="83" t="s">
        <v>4510</v>
      </c>
      <c r="BO1171" s="83" t="s">
        <v>5801</v>
      </c>
      <c r="BP1171" s="83" t="s">
        <v>5802</v>
      </c>
      <c r="BQ1171" s="83" t="s">
        <v>4480</v>
      </c>
      <c r="BR1171" s="83" t="s">
        <v>4235</v>
      </c>
      <c r="BS1171" s="83"/>
      <c r="BT1171" s="409" t="s">
        <v>6244</v>
      </c>
      <c r="BU1171" s="410" t="s">
        <v>6243</v>
      </c>
      <c r="BV1171" s="412" t="s">
        <v>6246</v>
      </c>
      <c r="BW1171" s="410" t="s">
        <v>6245</v>
      </c>
      <c r="BX1171" s="96" t="str">
        <f t="shared" si="187"/>
        <v>MR705 Bead Grip, 17x8.5, 0mm Offset, 6x135, 87mm Centerbore, Titanium</v>
      </c>
      <c r="BY1171" s="83" t="s">
        <v>4044</v>
      </c>
      <c r="BZ1171" s="83" t="s">
        <v>4045</v>
      </c>
      <c r="CA1171" s="83" t="str">
        <f t="shared" si="191"/>
        <v>TRAIL (7XX)</v>
      </c>
    </row>
    <row r="1172" spans="1:79" s="39" customFormat="1" ht="15" customHeight="1">
      <c r="A1172" s="23">
        <f t="shared" si="188"/>
        <v>1170</v>
      </c>
      <c r="B1172" s="14" t="s">
        <v>84</v>
      </c>
      <c r="C1172" s="112" t="s">
        <v>1285</v>
      </c>
      <c r="D1172" s="84" t="s">
        <v>6178</v>
      </c>
      <c r="E1172" s="94" t="str">
        <f>CONCATENATE(LEFT(D1172,5),VLOOKUP(CONCATENATE(N1172,"x",O1172),'PART NUMBER GUIDE'!$B$9:$C$45,2,FALSE),VLOOKUP(CONCATENATE(P1172, V1172), 'PART NUMBER GUIDE'!$Q$6:$R$84, 2, FALSE),VLOOKUP(Y1172,'PART NUMBER GUIDE'!$J$8:$K$37,2, FALSE),IF(U1172="N/A",IF(ABS(S1172)&lt;10,"0"&amp;ABS(S1172),ABS(S1172)),CONCATENATE(LEFT(U1172,1),RIGHT(U1172,1))), F1172, G1172)</f>
        <v>MR70578516525</v>
      </c>
      <c r="F1172" s="93"/>
      <c r="G1172" s="93"/>
      <c r="H1172" s="46" t="s">
        <v>5104</v>
      </c>
      <c r="I1172" s="377">
        <v>44210</v>
      </c>
      <c r="J1172" s="87" t="s">
        <v>1265</v>
      </c>
      <c r="K1172" s="400">
        <v>356.5</v>
      </c>
      <c r="L1172" s="95">
        <f t="shared" si="186"/>
        <v>356.5</v>
      </c>
      <c r="M1172" s="402"/>
      <c r="N1172" s="84">
        <v>17</v>
      </c>
      <c r="O1172" s="84">
        <v>8.5</v>
      </c>
      <c r="P1172" s="105" t="str">
        <f t="shared" si="189"/>
        <v>6x135</v>
      </c>
      <c r="Q1172" s="84">
        <v>6</v>
      </c>
      <c r="R1172" s="84">
        <v>135</v>
      </c>
      <c r="S1172" s="84">
        <v>25</v>
      </c>
      <c r="T1172" s="77">
        <v>5.78</v>
      </c>
      <c r="U1172" s="110" t="s">
        <v>85</v>
      </c>
      <c r="V1172" s="77">
        <v>87</v>
      </c>
      <c r="W1172" s="42">
        <v>26.8</v>
      </c>
      <c r="X1172" s="52">
        <v>2650</v>
      </c>
      <c r="Y1172" s="46" t="s">
        <v>2309</v>
      </c>
      <c r="Z1172" s="81" t="s">
        <v>3002</v>
      </c>
      <c r="AA1172" s="369" t="str">
        <f t="shared" si="190"/>
        <v>17x8.5, 6x135, 25 OS</v>
      </c>
      <c r="AB1172" s="83" t="s">
        <v>4280</v>
      </c>
      <c r="AC1172" s="92">
        <f>_xlfn.IFNA(VLOOKUP(AB1172,ACCESSORIES!F:K,6,FALSE),"N/A")</f>
        <v>22</v>
      </c>
      <c r="AD1172" s="15" t="s">
        <v>85</v>
      </c>
      <c r="AE1172" s="15" t="s">
        <v>85</v>
      </c>
      <c r="AF1172" s="15" t="s">
        <v>85</v>
      </c>
      <c r="AG1172" s="15" t="s">
        <v>85</v>
      </c>
      <c r="AH1172" s="9" t="str">
        <f>_xlfn.IFNA(VLOOKUP(AG1172,ACCESSORIES!F:K,6,FALSE),"N/A")</f>
        <v>N/A</v>
      </c>
      <c r="AI1172" s="105" t="s">
        <v>265</v>
      </c>
      <c r="AJ1172" s="84" t="s">
        <v>85</v>
      </c>
      <c r="AK1172" s="84" t="s">
        <v>85</v>
      </c>
      <c r="AL1172" s="84" t="s">
        <v>85</v>
      </c>
      <c r="AM1172" s="84">
        <v>16.100000000000001</v>
      </c>
      <c r="AN1172" s="84">
        <v>175</v>
      </c>
      <c r="AO1172" s="37">
        <v>3</v>
      </c>
      <c r="AP1172" s="37">
        <v>16</v>
      </c>
      <c r="AQ1172" s="26">
        <v>28</v>
      </c>
      <c r="AR1172" s="37">
        <v>35</v>
      </c>
      <c r="AS1172" s="26">
        <v>209</v>
      </c>
      <c r="AT1172" s="84">
        <v>195</v>
      </c>
      <c r="AU1172" s="77">
        <v>87</v>
      </c>
      <c r="AV1172" s="55">
        <v>50</v>
      </c>
      <c r="AW1172" s="55">
        <v>50</v>
      </c>
      <c r="AX1172" s="55">
        <v>31</v>
      </c>
      <c r="AY1172" s="14" t="s">
        <v>85</v>
      </c>
      <c r="AZ1172" s="104" t="str">
        <f>_xlfn.IFNA(VLOOKUP(AY1172,ACCESSORIES!F:K,6,FALSE),"N/A")</f>
        <v>N/A</v>
      </c>
      <c r="BA1172" s="14" t="s">
        <v>85</v>
      </c>
      <c r="BB1172" s="104" t="str">
        <f>_xlfn.IFNA(VLOOKUP(BA1172,ACCESSORIES!F:K,6,FALSE),"N/A")</f>
        <v>N/A</v>
      </c>
      <c r="BC1172" s="79">
        <v>30.8</v>
      </c>
      <c r="BD1172" s="57">
        <v>19.7</v>
      </c>
      <c r="BE1172" s="57">
        <v>19.7</v>
      </c>
      <c r="BF1172" s="57">
        <v>11</v>
      </c>
      <c r="BG1172" s="15">
        <v>36</v>
      </c>
      <c r="BH1172" s="122" t="s">
        <v>5253</v>
      </c>
      <c r="BI1172" s="51" t="s">
        <v>4217</v>
      </c>
      <c r="BJ1172" s="83" t="s">
        <v>5302</v>
      </c>
      <c r="BK1172" s="83" t="s">
        <v>4233</v>
      </c>
      <c r="BL1172" s="83" t="s">
        <v>5680</v>
      </c>
      <c r="BM1172" s="83" t="s">
        <v>2887</v>
      </c>
      <c r="BN1172" s="83" t="s">
        <v>4510</v>
      </c>
      <c r="BO1172" s="83" t="s">
        <v>5801</v>
      </c>
      <c r="BP1172" s="83" t="s">
        <v>5802</v>
      </c>
      <c r="BQ1172" s="83" t="s">
        <v>4480</v>
      </c>
      <c r="BR1172" s="83" t="s">
        <v>4235</v>
      </c>
      <c r="BS1172" s="83"/>
      <c r="BT1172" s="409" t="s">
        <v>6240</v>
      </c>
      <c r="BU1172" s="410" t="s">
        <v>6239</v>
      </c>
      <c r="BV1172" s="412" t="s">
        <v>6242</v>
      </c>
      <c r="BW1172" s="410" t="s">
        <v>6241</v>
      </c>
      <c r="BX1172" s="96" t="str">
        <f t="shared" si="187"/>
        <v>MR705 Bead Grip, 17x8.5, +25mm Offset, 6x135, 87mm Centerbore, Matte Black</v>
      </c>
      <c r="BY1172" s="83" t="s">
        <v>4044</v>
      </c>
      <c r="BZ1172" s="83" t="s">
        <v>4045</v>
      </c>
      <c r="CA1172" s="83" t="str">
        <f t="shared" si="191"/>
        <v>TRAIL (7XX)</v>
      </c>
    </row>
    <row r="1173" spans="1:79" s="39" customFormat="1" ht="15" customHeight="1">
      <c r="A1173" s="23">
        <f t="shared" si="188"/>
        <v>1171</v>
      </c>
      <c r="B1173" s="14" t="s">
        <v>84</v>
      </c>
      <c r="C1173" s="112" t="s">
        <v>1285</v>
      </c>
      <c r="D1173" s="84" t="s">
        <v>6178</v>
      </c>
      <c r="E1173" s="94" t="str">
        <f>CONCATENATE(LEFT(D1173,5),VLOOKUP(CONCATENATE(N1173,"x",O1173),'PART NUMBER GUIDE'!$B$9:$C$45,2,FALSE),VLOOKUP(CONCATENATE(P1173, V1173), 'PART NUMBER GUIDE'!$Q$6:$R$84, 2, FALSE),VLOOKUP(Y1173,'PART NUMBER GUIDE'!$J$8:$K$37,2, FALSE),IF(U1173="N/A",IF(ABS(S1173)&lt;10,"0"&amp;ABS(S1173),ABS(S1173)),CONCATENATE(LEFT(U1173,1),RIGHT(U1173,1))), F1173, G1173)</f>
        <v>MR70578516825</v>
      </c>
      <c r="F1173" s="93"/>
      <c r="G1173" s="93"/>
      <c r="H1173" s="46" t="s">
        <v>5458</v>
      </c>
      <c r="I1173" s="356">
        <v>44351</v>
      </c>
      <c r="J1173" s="87" t="s">
        <v>1265</v>
      </c>
      <c r="K1173" s="400">
        <v>356.5</v>
      </c>
      <c r="L1173" s="95">
        <f t="shared" si="186"/>
        <v>356.5</v>
      </c>
      <c r="M1173" s="402"/>
      <c r="N1173" s="84">
        <v>17</v>
      </c>
      <c r="O1173" s="84">
        <v>8.5</v>
      </c>
      <c r="P1173" s="105" t="str">
        <f t="shared" si="189"/>
        <v>6x135</v>
      </c>
      <c r="Q1173" s="84">
        <v>6</v>
      </c>
      <c r="R1173" s="84">
        <v>135</v>
      </c>
      <c r="S1173" s="84">
        <v>25</v>
      </c>
      <c r="T1173" s="77">
        <v>5.78</v>
      </c>
      <c r="U1173" s="110" t="s">
        <v>85</v>
      </c>
      <c r="V1173" s="77">
        <v>87</v>
      </c>
      <c r="W1173" s="42">
        <v>26.8</v>
      </c>
      <c r="X1173" s="52">
        <v>2650</v>
      </c>
      <c r="Y1173" s="46" t="s">
        <v>2237</v>
      </c>
      <c r="Z1173" s="81" t="s">
        <v>3007</v>
      </c>
      <c r="AA1173" s="369" t="str">
        <f t="shared" si="190"/>
        <v>17x8.5, 6x135, 25 OS</v>
      </c>
      <c r="AB1173" s="83" t="s">
        <v>4280</v>
      </c>
      <c r="AC1173" s="92">
        <f>_xlfn.IFNA(VLOOKUP(AB1173,ACCESSORIES!F:K,6,FALSE),"N/A")</f>
        <v>22</v>
      </c>
      <c r="AD1173" s="15" t="s">
        <v>85</v>
      </c>
      <c r="AE1173" s="15" t="s">
        <v>85</v>
      </c>
      <c r="AF1173" s="15" t="s">
        <v>85</v>
      </c>
      <c r="AG1173" s="15" t="s">
        <v>85</v>
      </c>
      <c r="AH1173" s="9" t="str">
        <f>_xlfn.IFNA(VLOOKUP(AG1173,ACCESSORIES!F:K,6,FALSE),"N/A")</f>
        <v>N/A</v>
      </c>
      <c r="AI1173" s="105" t="s">
        <v>265</v>
      </c>
      <c r="AJ1173" s="84" t="s">
        <v>85</v>
      </c>
      <c r="AK1173" s="84" t="s">
        <v>85</v>
      </c>
      <c r="AL1173" s="84" t="s">
        <v>85</v>
      </c>
      <c r="AM1173" s="84">
        <v>16.100000000000001</v>
      </c>
      <c r="AN1173" s="84">
        <v>175</v>
      </c>
      <c r="AO1173" s="37">
        <v>3</v>
      </c>
      <c r="AP1173" s="37">
        <v>16</v>
      </c>
      <c r="AQ1173" s="26">
        <v>28</v>
      </c>
      <c r="AR1173" s="37">
        <v>35</v>
      </c>
      <c r="AS1173" s="26">
        <v>209</v>
      </c>
      <c r="AT1173" s="84">
        <v>195</v>
      </c>
      <c r="AU1173" s="77">
        <v>87</v>
      </c>
      <c r="AV1173" s="55">
        <v>50</v>
      </c>
      <c r="AW1173" s="55">
        <v>50</v>
      </c>
      <c r="AX1173" s="55">
        <v>31</v>
      </c>
      <c r="AY1173" s="14" t="s">
        <v>85</v>
      </c>
      <c r="AZ1173" s="104" t="str">
        <f>_xlfn.IFNA(VLOOKUP(AY1173,ACCESSORIES!F:K,6,FALSE),"N/A")</f>
        <v>N/A</v>
      </c>
      <c r="BA1173" s="14" t="s">
        <v>85</v>
      </c>
      <c r="BB1173" s="104" t="str">
        <f>_xlfn.IFNA(VLOOKUP(BA1173,ACCESSORIES!F:K,6,FALSE),"N/A")</f>
        <v>N/A</v>
      </c>
      <c r="BC1173" s="79">
        <v>30.8</v>
      </c>
      <c r="BD1173" s="57">
        <v>19.7</v>
      </c>
      <c r="BE1173" s="57">
        <v>19.7</v>
      </c>
      <c r="BF1173" s="57">
        <v>11</v>
      </c>
      <c r="BG1173" s="15">
        <v>36</v>
      </c>
      <c r="BH1173" s="122" t="s">
        <v>5253</v>
      </c>
      <c r="BI1173" s="51" t="s">
        <v>4217</v>
      </c>
      <c r="BJ1173" s="83" t="s">
        <v>5302</v>
      </c>
      <c r="BK1173" s="83" t="s">
        <v>4233</v>
      </c>
      <c r="BL1173" s="83" t="s">
        <v>5680</v>
      </c>
      <c r="BM1173" s="83" t="s">
        <v>2887</v>
      </c>
      <c r="BN1173" s="83" t="s">
        <v>4510</v>
      </c>
      <c r="BO1173" s="83" t="s">
        <v>5801</v>
      </c>
      <c r="BP1173" s="83" t="s">
        <v>5802</v>
      </c>
      <c r="BQ1173" s="83" t="s">
        <v>4480</v>
      </c>
      <c r="BR1173" s="83" t="s">
        <v>4235</v>
      </c>
      <c r="BS1173" s="83"/>
      <c r="BT1173" s="409" t="s">
        <v>6244</v>
      </c>
      <c r="BU1173" s="410" t="s">
        <v>6243</v>
      </c>
      <c r="BV1173" s="412" t="s">
        <v>6246</v>
      </c>
      <c r="BW1173" s="410" t="s">
        <v>6245</v>
      </c>
      <c r="BX1173" s="96" t="str">
        <f t="shared" si="187"/>
        <v>MR705 Bead Grip, 17x8.5, +25mm Offset, 6x135, 87mm Centerbore, Titanium</v>
      </c>
      <c r="BY1173" s="83" t="s">
        <v>4044</v>
      </c>
      <c r="BZ1173" s="83" t="s">
        <v>4045</v>
      </c>
      <c r="CA1173" s="83" t="str">
        <f t="shared" si="191"/>
        <v>TRAIL (7XX)</v>
      </c>
    </row>
    <row r="1174" spans="1:79" s="39" customFormat="1" ht="15" customHeight="1">
      <c r="A1174" s="23">
        <f t="shared" si="188"/>
        <v>1172</v>
      </c>
      <c r="B1174" s="14" t="s">
        <v>84</v>
      </c>
      <c r="C1174" s="112" t="s">
        <v>1285</v>
      </c>
      <c r="D1174" s="84" t="s">
        <v>6178</v>
      </c>
      <c r="E1174" s="94" t="str">
        <f>CONCATENATE(LEFT(D1174,5),VLOOKUP(CONCATENATE(N1174,"x",O1174),'PART NUMBER GUIDE'!$B$9:$C$45,2,FALSE),VLOOKUP(CONCATENATE(P1174, V1174), 'PART NUMBER GUIDE'!$Q$6:$R$84, 2, FALSE),VLOOKUP(Y1174,'PART NUMBER GUIDE'!$J$8:$K$37,2, FALSE),IF(U1174="N/A",IF(ABS(S1174)&lt;10,"0"&amp;ABS(S1174),ABS(S1174)),CONCATENATE(LEFT(U1174,1),RIGHT(U1174,1))), F1174, G1174)</f>
        <v>MR70578560500</v>
      </c>
      <c r="F1174" s="93"/>
      <c r="G1174" s="93"/>
      <c r="H1174" s="46" t="s">
        <v>5105</v>
      </c>
      <c r="I1174" s="377">
        <v>44210</v>
      </c>
      <c r="J1174" s="87" t="s">
        <v>1265</v>
      </c>
      <c r="K1174" s="400">
        <v>356.5</v>
      </c>
      <c r="L1174" s="95">
        <f t="shared" si="186"/>
        <v>356.5</v>
      </c>
      <c r="M1174" s="402"/>
      <c r="N1174" s="84">
        <v>17</v>
      </c>
      <c r="O1174" s="84">
        <v>8.5</v>
      </c>
      <c r="P1174" s="105" t="str">
        <f t="shared" si="189"/>
        <v>6x5.5</v>
      </c>
      <c r="Q1174" s="84">
        <v>6</v>
      </c>
      <c r="R1174" s="84">
        <v>5.5</v>
      </c>
      <c r="S1174" s="84">
        <v>0</v>
      </c>
      <c r="T1174" s="77">
        <v>4.75</v>
      </c>
      <c r="U1174" s="110" t="s">
        <v>85</v>
      </c>
      <c r="V1174" s="77">
        <v>106.25</v>
      </c>
      <c r="W1174" s="42">
        <v>26.6</v>
      </c>
      <c r="X1174" s="52">
        <v>2650</v>
      </c>
      <c r="Y1174" s="46" t="s">
        <v>2309</v>
      </c>
      <c r="Z1174" s="81" t="s">
        <v>3002</v>
      </c>
      <c r="AA1174" s="369" t="str">
        <f t="shared" si="190"/>
        <v>17x8.5, 6x5.5, 0 OS</v>
      </c>
      <c r="AB1174" s="83" t="s">
        <v>4281</v>
      </c>
      <c r="AC1174" s="92">
        <f>_xlfn.IFNA(VLOOKUP(AB1174,ACCESSORIES!F:K,6,FALSE),"N/A")</f>
        <v>22</v>
      </c>
      <c r="AD1174" s="15" t="s">
        <v>85</v>
      </c>
      <c r="AE1174" s="15" t="s">
        <v>85</v>
      </c>
      <c r="AF1174" s="15" t="s">
        <v>85</v>
      </c>
      <c r="AG1174" s="15" t="s">
        <v>85</v>
      </c>
      <c r="AH1174" s="9" t="str">
        <f>_xlfn.IFNA(VLOOKUP(AG1174,ACCESSORIES!F:K,6,FALSE),"N/A")</f>
        <v>N/A</v>
      </c>
      <c r="AI1174" s="105" t="s">
        <v>265</v>
      </c>
      <c r="AJ1174" s="84" t="s">
        <v>1712</v>
      </c>
      <c r="AK1174" s="41">
        <f>VLOOKUP(AJ1174,ACCESSORIES!F:K,6,FALSE)</f>
        <v>2.75</v>
      </c>
      <c r="AL1174" s="84">
        <v>78.3</v>
      </c>
      <c r="AM1174" s="84">
        <v>16.100000000000001</v>
      </c>
      <c r="AN1174" s="84">
        <v>175</v>
      </c>
      <c r="AO1174" s="37">
        <v>3</v>
      </c>
      <c r="AP1174" s="37">
        <v>26</v>
      </c>
      <c r="AQ1174" s="26">
        <v>47</v>
      </c>
      <c r="AR1174" s="37">
        <v>54</v>
      </c>
      <c r="AS1174" s="26">
        <v>208</v>
      </c>
      <c r="AT1174" s="84">
        <v>205</v>
      </c>
      <c r="AU1174" s="77">
        <v>106.25</v>
      </c>
      <c r="AV1174" s="55">
        <v>39</v>
      </c>
      <c r="AW1174" s="55">
        <v>39</v>
      </c>
      <c r="AX1174" s="55">
        <v>31</v>
      </c>
      <c r="AY1174" s="14" t="s">
        <v>85</v>
      </c>
      <c r="AZ1174" s="104" t="str">
        <f>_xlfn.IFNA(VLOOKUP(AY1174,ACCESSORIES!F:K,6,FALSE),"N/A")</f>
        <v>N/A</v>
      </c>
      <c r="BA1174" s="14" t="s">
        <v>85</v>
      </c>
      <c r="BB1174" s="104" t="str">
        <f>_xlfn.IFNA(VLOOKUP(BA1174,ACCESSORIES!F:K,6,FALSE),"N/A")</f>
        <v>N/A</v>
      </c>
      <c r="BC1174" s="79">
        <v>30.6</v>
      </c>
      <c r="BD1174" s="57">
        <v>19.7</v>
      </c>
      <c r="BE1174" s="57">
        <v>19.7</v>
      </c>
      <c r="BF1174" s="57">
        <v>11</v>
      </c>
      <c r="BG1174" s="15">
        <v>36</v>
      </c>
      <c r="BH1174" s="122" t="s">
        <v>5253</v>
      </c>
      <c r="BI1174" s="51" t="s">
        <v>4217</v>
      </c>
      <c r="BJ1174" s="83" t="s">
        <v>5302</v>
      </c>
      <c r="BK1174" s="83" t="s">
        <v>4233</v>
      </c>
      <c r="BL1174" s="83" t="s">
        <v>5680</v>
      </c>
      <c r="BM1174" s="83" t="s">
        <v>2887</v>
      </c>
      <c r="BN1174" s="83" t="s">
        <v>4510</v>
      </c>
      <c r="BO1174" s="83" t="s">
        <v>5801</v>
      </c>
      <c r="BP1174" s="83" t="s">
        <v>5802</v>
      </c>
      <c r="BQ1174" s="83" t="s">
        <v>4480</v>
      </c>
      <c r="BR1174" s="83" t="s">
        <v>4235</v>
      </c>
      <c r="BS1174" s="83"/>
      <c r="BT1174" s="409" t="s">
        <v>6240</v>
      </c>
      <c r="BU1174" s="410" t="s">
        <v>6239</v>
      </c>
      <c r="BV1174" s="412" t="s">
        <v>6242</v>
      </c>
      <c r="BW1174" s="410" t="s">
        <v>6241</v>
      </c>
      <c r="BX1174" s="96" t="str">
        <f t="shared" si="187"/>
        <v>MR705 Bead Grip, 17x8.5, 0mm Offset, 6x5.5, 106.25mm Centerbore, Matte Black</v>
      </c>
      <c r="BY1174" s="83" t="s">
        <v>4044</v>
      </c>
      <c r="BZ1174" s="83" t="s">
        <v>4045</v>
      </c>
      <c r="CA1174" s="83" t="str">
        <f t="shared" si="191"/>
        <v>TRAIL (7XX)</v>
      </c>
    </row>
    <row r="1175" spans="1:79" s="39" customFormat="1" ht="15" customHeight="1">
      <c r="A1175" s="23">
        <f t="shared" si="188"/>
        <v>1173</v>
      </c>
      <c r="B1175" s="14" t="s">
        <v>84</v>
      </c>
      <c r="C1175" s="112" t="s">
        <v>1285</v>
      </c>
      <c r="D1175" s="84" t="s">
        <v>6178</v>
      </c>
      <c r="E1175" s="94" t="str">
        <f>CONCATENATE(LEFT(D1175,5),VLOOKUP(CONCATENATE(N1175,"x",O1175),'PART NUMBER GUIDE'!$B$9:$C$45,2,FALSE),VLOOKUP(CONCATENATE(P1175, V1175), 'PART NUMBER GUIDE'!$Q$6:$R$84, 2, FALSE),VLOOKUP(Y1175,'PART NUMBER GUIDE'!$J$8:$K$37,2, FALSE),IF(U1175="N/A",IF(ABS(S1175)&lt;10,"0"&amp;ABS(S1175),ABS(S1175)),CONCATENATE(LEFT(U1175,1),RIGHT(U1175,1))), F1175, G1175)</f>
        <v>MR70578560800</v>
      </c>
      <c r="F1175" s="93"/>
      <c r="G1175" s="93"/>
      <c r="H1175" s="46" t="s">
        <v>5459</v>
      </c>
      <c r="I1175" s="356">
        <v>44351</v>
      </c>
      <c r="J1175" s="87" t="s">
        <v>1265</v>
      </c>
      <c r="K1175" s="400">
        <v>356.5</v>
      </c>
      <c r="L1175" s="95">
        <f t="shared" si="186"/>
        <v>356.5</v>
      </c>
      <c r="M1175" s="402"/>
      <c r="N1175" s="84">
        <v>17</v>
      </c>
      <c r="O1175" s="84">
        <v>8.5</v>
      </c>
      <c r="P1175" s="105" t="str">
        <f t="shared" si="189"/>
        <v>6x5.5</v>
      </c>
      <c r="Q1175" s="84">
        <v>6</v>
      </c>
      <c r="R1175" s="84">
        <v>5.5</v>
      </c>
      <c r="S1175" s="84">
        <v>0</v>
      </c>
      <c r="T1175" s="77">
        <v>4.75</v>
      </c>
      <c r="U1175" s="110" t="s">
        <v>85</v>
      </c>
      <c r="V1175" s="77">
        <v>106.25</v>
      </c>
      <c r="W1175" s="42">
        <v>26.6</v>
      </c>
      <c r="X1175" s="52">
        <v>2650</v>
      </c>
      <c r="Y1175" s="46" t="s">
        <v>2237</v>
      </c>
      <c r="Z1175" s="81" t="s">
        <v>3007</v>
      </c>
      <c r="AA1175" s="369" t="str">
        <f t="shared" si="190"/>
        <v>17x8.5, 6x5.5, 0 OS</v>
      </c>
      <c r="AB1175" s="83" t="s">
        <v>4281</v>
      </c>
      <c r="AC1175" s="92">
        <f>_xlfn.IFNA(VLOOKUP(AB1175,ACCESSORIES!F:K,6,FALSE),"N/A")</f>
        <v>22</v>
      </c>
      <c r="AD1175" s="15" t="s">
        <v>85</v>
      </c>
      <c r="AE1175" s="15" t="s">
        <v>85</v>
      </c>
      <c r="AF1175" s="15" t="s">
        <v>85</v>
      </c>
      <c r="AG1175" s="15" t="s">
        <v>85</v>
      </c>
      <c r="AH1175" s="9" t="str">
        <f>_xlfn.IFNA(VLOOKUP(AG1175,ACCESSORIES!F:K,6,FALSE),"N/A")</f>
        <v>N/A</v>
      </c>
      <c r="AI1175" s="105" t="s">
        <v>265</v>
      </c>
      <c r="AJ1175" s="84" t="s">
        <v>1712</v>
      </c>
      <c r="AK1175" s="41">
        <f>VLOOKUP(AJ1175,ACCESSORIES!F:K,6,FALSE)</f>
        <v>2.75</v>
      </c>
      <c r="AL1175" s="84">
        <v>78.3</v>
      </c>
      <c r="AM1175" s="84">
        <v>16.100000000000001</v>
      </c>
      <c r="AN1175" s="84">
        <v>175</v>
      </c>
      <c r="AO1175" s="37">
        <v>3</v>
      </c>
      <c r="AP1175" s="37">
        <v>26</v>
      </c>
      <c r="AQ1175" s="26">
        <v>47</v>
      </c>
      <c r="AR1175" s="37">
        <v>54</v>
      </c>
      <c r="AS1175" s="26">
        <v>208</v>
      </c>
      <c r="AT1175" s="84">
        <v>205</v>
      </c>
      <c r="AU1175" s="77">
        <v>106.25</v>
      </c>
      <c r="AV1175" s="55">
        <v>39</v>
      </c>
      <c r="AW1175" s="55">
        <v>39</v>
      </c>
      <c r="AX1175" s="55">
        <v>31</v>
      </c>
      <c r="AY1175" s="14" t="s">
        <v>85</v>
      </c>
      <c r="AZ1175" s="104" t="str">
        <f>_xlfn.IFNA(VLOOKUP(AY1175,ACCESSORIES!F:K,6,FALSE),"N/A")</f>
        <v>N/A</v>
      </c>
      <c r="BA1175" s="14" t="s">
        <v>85</v>
      </c>
      <c r="BB1175" s="104" t="str">
        <f>_xlfn.IFNA(VLOOKUP(BA1175,ACCESSORIES!F:K,6,FALSE),"N/A")</f>
        <v>N/A</v>
      </c>
      <c r="BC1175" s="79">
        <v>30.6</v>
      </c>
      <c r="BD1175" s="57">
        <v>19.7</v>
      </c>
      <c r="BE1175" s="57">
        <v>19.7</v>
      </c>
      <c r="BF1175" s="57">
        <v>11</v>
      </c>
      <c r="BG1175" s="15">
        <v>36</v>
      </c>
      <c r="BH1175" s="122" t="s">
        <v>5253</v>
      </c>
      <c r="BI1175" s="51" t="s">
        <v>4217</v>
      </c>
      <c r="BJ1175" s="83" t="s">
        <v>5302</v>
      </c>
      <c r="BK1175" s="83" t="s">
        <v>4233</v>
      </c>
      <c r="BL1175" s="83" t="s">
        <v>5680</v>
      </c>
      <c r="BM1175" s="83" t="s">
        <v>2887</v>
      </c>
      <c r="BN1175" s="83" t="s">
        <v>4510</v>
      </c>
      <c r="BO1175" s="83" t="s">
        <v>5801</v>
      </c>
      <c r="BP1175" s="83" t="s">
        <v>5802</v>
      </c>
      <c r="BQ1175" s="83" t="s">
        <v>4480</v>
      </c>
      <c r="BR1175" s="83" t="s">
        <v>4235</v>
      </c>
      <c r="BS1175" s="83"/>
      <c r="BT1175" s="409" t="s">
        <v>6244</v>
      </c>
      <c r="BU1175" s="410" t="s">
        <v>6243</v>
      </c>
      <c r="BV1175" s="412" t="s">
        <v>6246</v>
      </c>
      <c r="BW1175" s="410" t="s">
        <v>6245</v>
      </c>
      <c r="BX1175" s="96" t="str">
        <f t="shared" si="187"/>
        <v>MR705 Bead Grip, 17x8.5, 0mm Offset, 6x5.5, 106.25mm Centerbore, Titanium</v>
      </c>
      <c r="BY1175" s="83" t="s">
        <v>4044</v>
      </c>
      <c r="BZ1175" s="83" t="s">
        <v>4045</v>
      </c>
      <c r="CA1175" s="83" t="str">
        <f t="shared" si="191"/>
        <v>TRAIL (7XX)</v>
      </c>
    </row>
    <row r="1176" spans="1:79" s="39" customFormat="1" ht="15" customHeight="1">
      <c r="A1176" s="23">
        <f t="shared" si="188"/>
        <v>1174</v>
      </c>
      <c r="B1176" s="14" t="s">
        <v>84</v>
      </c>
      <c r="C1176" s="112" t="s">
        <v>1285</v>
      </c>
      <c r="D1176" s="84" t="s">
        <v>6178</v>
      </c>
      <c r="E1176" s="94" t="str">
        <f>CONCATENATE(LEFT(D1176,5),VLOOKUP(CONCATENATE(N1176,"x",O1176),'PART NUMBER GUIDE'!$B$9:$C$45,2,FALSE),VLOOKUP(CONCATENATE(P1176, V1176), 'PART NUMBER GUIDE'!$Q$6:$R$84, 2, FALSE),VLOOKUP(Y1176,'PART NUMBER GUIDE'!$J$8:$K$37,2, FALSE),IF(U1176="N/A",IF(ABS(S1176)&lt;10,"0"&amp;ABS(S1176),ABS(S1176)),CONCATENATE(LEFT(U1176,1),RIGHT(U1176,1))), F1176, G1176)</f>
        <v>MR70578560535</v>
      </c>
      <c r="F1176" s="93"/>
      <c r="G1176" s="93"/>
      <c r="H1176" s="46" t="s">
        <v>5106</v>
      </c>
      <c r="I1176" s="377">
        <v>44210</v>
      </c>
      <c r="J1176" s="87" t="s">
        <v>1265</v>
      </c>
      <c r="K1176" s="400">
        <v>356.5</v>
      </c>
      <c r="L1176" s="95">
        <f t="shared" si="186"/>
        <v>356.5</v>
      </c>
      <c r="M1176" s="402"/>
      <c r="N1176" s="84">
        <v>17</v>
      </c>
      <c r="O1176" s="84">
        <v>8.5</v>
      </c>
      <c r="P1176" s="105" t="str">
        <f t="shared" si="189"/>
        <v>6x5.5</v>
      </c>
      <c r="Q1176" s="84">
        <v>6</v>
      </c>
      <c r="R1176" s="84">
        <v>5.5</v>
      </c>
      <c r="S1176" s="84">
        <v>35</v>
      </c>
      <c r="T1176" s="77">
        <v>6.2</v>
      </c>
      <c r="U1176" s="110" t="s">
        <v>85</v>
      </c>
      <c r="V1176" s="77">
        <v>106.25</v>
      </c>
      <c r="W1176" s="42">
        <v>25.3</v>
      </c>
      <c r="X1176" s="52">
        <v>2650</v>
      </c>
      <c r="Y1176" s="46" t="s">
        <v>2309</v>
      </c>
      <c r="Z1176" s="81" t="s">
        <v>3002</v>
      </c>
      <c r="AA1176" s="369" t="str">
        <f t="shared" si="190"/>
        <v>17x8.5, 6x5.5, 35 OS</v>
      </c>
      <c r="AB1176" s="83" t="s">
        <v>4281</v>
      </c>
      <c r="AC1176" s="92">
        <f>_xlfn.IFNA(VLOOKUP(AB1176,ACCESSORIES!F:K,6,FALSE),"N/A")</f>
        <v>22</v>
      </c>
      <c r="AD1176" s="15" t="s">
        <v>85</v>
      </c>
      <c r="AE1176" s="15" t="s">
        <v>85</v>
      </c>
      <c r="AF1176" s="15" t="s">
        <v>85</v>
      </c>
      <c r="AG1176" s="15" t="s">
        <v>85</v>
      </c>
      <c r="AH1176" s="9" t="str">
        <f>_xlfn.IFNA(VLOOKUP(AG1176,ACCESSORIES!F:K,6,FALSE),"N/A")</f>
        <v>N/A</v>
      </c>
      <c r="AI1176" s="105" t="s">
        <v>265</v>
      </c>
      <c r="AJ1176" s="84" t="s">
        <v>1712</v>
      </c>
      <c r="AK1176" s="41">
        <f>VLOOKUP(AJ1176,ACCESSORIES!F:K,6,FALSE)</f>
        <v>2.75</v>
      </c>
      <c r="AL1176" s="84">
        <v>78.3</v>
      </c>
      <c r="AM1176" s="84">
        <v>16.100000000000001</v>
      </c>
      <c r="AN1176" s="84">
        <v>175</v>
      </c>
      <c r="AO1176" s="37">
        <v>3</v>
      </c>
      <c r="AP1176" s="37">
        <v>12</v>
      </c>
      <c r="AQ1176" s="26">
        <v>19</v>
      </c>
      <c r="AR1176" s="37">
        <v>24</v>
      </c>
      <c r="AS1176" s="26">
        <v>209</v>
      </c>
      <c r="AT1176" s="84">
        <v>193</v>
      </c>
      <c r="AU1176" s="77">
        <v>106.25</v>
      </c>
      <c r="AV1176" s="55">
        <v>40</v>
      </c>
      <c r="AW1176" s="55">
        <v>40</v>
      </c>
      <c r="AX1176" s="55">
        <v>31</v>
      </c>
      <c r="AY1176" s="14" t="s">
        <v>85</v>
      </c>
      <c r="AZ1176" s="104" t="str">
        <f>_xlfn.IFNA(VLOOKUP(AY1176,ACCESSORIES!F:K,6,FALSE),"N/A")</f>
        <v>N/A</v>
      </c>
      <c r="BA1176" s="14" t="s">
        <v>85</v>
      </c>
      <c r="BB1176" s="104" t="str">
        <f>_xlfn.IFNA(VLOOKUP(BA1176,ACCESSORIES!F:K,6,FALSE),"N/A")</f>
        <v>N/A</v>
      </c>
      <c r="BC1176" s="79">
        <v>29.3</v>
      </c>
      <c r="BD1176" s="57">
        <v>19.7</v>
      </c>
      <c r="BE1176" s="57">
        <v>19.7</v>
      </c>
      <c r="BF1176" s="57">
        <v>11</v>
      </c>
      <c r="BG1176" s="15">
        <v>36</v>
      </c>
      <c r="BH1176" s="122" t="s">
        <v>5253</v>
      </c>
      <c r="BI1176" s="51" t="s">
        <v>4217</v>
      </c>
      <c r="BJ1176" s="83" t="s">
        <v>5302</v>
      </c>
      <c r="BK1176" s="83" t="s">
        <v>4233</v>
      </c>
      <c r="BL1176" s="83" t="s">
        <v>5680</v>
      </c>
      <c r="BM1176" s="83" t="s">
        <v>2887</v>
      </c>
      <c r="BN1176" s="83" t="s">
        <v>4510</v>
      </c>
      <c r="BO1176" s="83" t="s">
        <v>5801</v>
      </c>
      <c r="BP1176" s="83" t="s">
        <v>5802</v>
      </c>
      <c r="BQ1176" s="83" t="s">
        <v>4480</v>
      </c>
      <c r="BR1176" s="83" t="s">
        <v>4235</v>
      </c>
      <c r="BS1176" s="83"/>
      <c r="BT1176" s="409" t="s">
        <v>6240</v>
      </c>
      <c r="BU1176" s="410" t="s">
        <v>6239</v>
      </c>
      <c r="BV1176" s="412" t="s">
        <v>6242</v>
      </c>
      <c r="BW1176" s="410" t="s">
        <v>6241</v>
      </c>
      <c r="BX1176" s="96" t="str">
        <f t="shared" si="187"/>
        <v>MR705 Bead Grip, 17x8.5, +35mm Offset, 6x5.5, 106.25mm Centerbore, Matte Black</v>
      </c>
      <c r="BY1176" s="83" t="s">
        <v>4044</v>
      </c>
      <c r="BZ1176" s="83" t="s">
        <v>4045</v>
      </c>
      <c r="CA1176" s="83" t="str">
        <f t="shared" si="191"/>
        <v>TRAIL (7XX)</v>
      </c>
    </row>
    <row r="1177" spans="1:79" s="39" customFormat="1" ht="15" customHeight="1">
      <c r="A1177" s="23">
        <f t="shared" si="188"/>
        <v>1175</v>
      </c>
      <c r="B1177" s="14" t="s">
        <v>84</v>
      </c>
      <c r="C1177" s="112" t="s">
        <v>1285</v>
      </c>
      <c r="D1177" s="84" t="s">
        <v>6178</v>
      </c>
      <c r="E1177" s="94" t="str">
        <f>CONCATENATE(LEFT(D1177,5),VLOOKUP(CONCATENATE(N1177,"x",O1177),'PART NUMBER GUIDE'!$B$9:$C$45,2,FALSE),VLOOKUP(CONCATENATE(P1177, V1177), 'PART NUMBER GUIDE'!$Q$6:$R$84, 2, FALSE),VLOOKUP(Y1177,'PART NUMBER GUIDE'!$J$8:$K$37,2, FALSE),IF(U1177="N/A",IF(ABS(S1177)&lt;10,"0"&amp;ABS(S1177),ABS(S1177)),CONCATENATE(LEFT(U1177,1),RIGHT(U1177,1))), F1177, G1177)</f>
        <v>MR70578560835</v>
      </c>
      <c r="F1177" s="93"/>
      <c r="G1177" s="93"/>
      <c r="H1177" s="46" t="s">
        <v>5460</v>
      </c>
      <c r="I1177" s="356">
        <v>44351</v>
      </c>
      <c r="J1177" s="87" t="s">
        <v>1265</v>
      </c>
      <c r="K1177" s="400">
        <v>356.5</v>
      </c>
      <c r="L1177" s="95">
        <f t="shared" si="186"/>
        <v>356.5</v>
      </c>
      <c r="M1177" s="402"/>
      <c r="N1177" s="84">
        <v>17</v>
      </c>
      <c r="O1177" s="84">
        <v>8.5</v>
      </c>
      <c r="P1177" s="105" t="str">
        <f t="shared" si="189"/>
        <v>6x5.5</v>
      </c>
      <c r="Q1177" s="84">
        <v>6</v>
      </c>
      <c r="R1177" s="84">
        <v>5.5</v>
      </c>
      <c r="S1177" s="84">
        <v>35</v>
      </c>
      <c r="T1177" s="77">
        <v>6.2</v>
      </c>
      <c r="U1177" s="110" t="s">
        <v>85</v>
      </c>
      <c r="V1177" s="77">
        <v>106.25</v>
      </c>
      <c r="W1177" s="42">
        <v>25.3</v>
      </c>
      <c r="X1177" s="52">
        <v>2650</v>
      </c>
      <c r="Y1177" s="46" t="s">
        <v>2237</v>
      </c>
      <c r="Z1177" s="81" t="s">
        <v>3007</v>
      </c>
      <c r="AA1177" s="369" t="str">
        <f t="shared" si="190"/>
        <v>17x8.5, 6x5.5, 35 OS</v>
      </c>
      <c r="AB1177" s="83" t="s">
        <v>4281</v>
      </c>
      <c r="AC1177" s="92">
        <f>_xlfn.IFNA(VLOOKUP(AB1177,ACCESSORIES!F:K,6,FALSE),"N/A")</f>
        <v>22</v>
      </c>
      <c r="AD1177" s="15" t="s">
        <v>85</v>
      </c>
      <c r="AE1177" s="15" t="s">
        <v>85</v>
      </c>
      <c r="AF1177" s="15" t="s">
        <v>85</v>
      </c>
      <c r="AG1177" s="15" t="s">
        <v>85</v>
      </c>
      <c r="AH1177" s="9" t="str">
        <f>_xlfn.IFNA(VLOOKUP(AG1177,ACCESSORIES!F:K,6,FALSE),"N/A")</f>
        <v>N/A</v>
      </c>
      <c r="AI1177" s="105" t="s">
        <v>265</v>
      </c>
      <c r="AJ1177" s="84" t="s">
        <v>1712</v>
      </c>
      <c r="AK1177" s="41">
        <f>VLOOKUP(AJ1177,ACCESSORIES!F:K,6,FALSE)</f>
        <v>2.75</v>
      </c>
      <c r="AL1177" s="84">
        <v>78.3</v>
      </c>
      <c r="AM1177" s="84">
        <v>16.100000000000001</v>
      </c>
      <c r="AN1177" s="84">
        <v>175</v>
      </c>
      <c r="AO1177" s="37">
        <v>3</v>
      </c>
      <c r="AP1177" s="37">
        <v>12</v>
      </c>
      <c r="AQ1177" s="26">
        <v>19</v>
      </c>
      <c r="AR1177" s="37">
        <v>24</v>
      </c>
      <c r="AS1177" s="26">
        <v>209</v>
      </c>
      <c r="AT1177" s="84">
        <v>193</v>
      </c>
      <c r="AU1177" s="77">
        <v>106.25</v>
      </c>
      <c r="AV1177" s="55">
        <v>40</v>
      </c>
      <c r="AW1177" s="55">
        <v>40</v>
      </c>
      <c r="AX1177" s="55">
        <v>31</v>
      </c>
      <c r="AY1177" s="14" t="s">
        <v>85</v>
      </c>
      <c r="AZ1177" s="104" t="str">
        <f>_xlfn.IFNA(VLOOKUP(AY1177,ACCESSORIES!F:K,6,FALSE),"N/A")</f>
        <v>N/A</v>
      </c>
      <c r="BA1177" s="14" t="s">
        <v>85</v>
      </c>
      <c r="BB1177" s="104" t="str">
        <f>_xlfn.IFNA(VLOOKUP(BA1177,ACCESSORIES!F:K,6,FALSE),"N/A")</f>
        <v>N/A</v>
      </c>
      <c r="BC1177" s="79">
        <v>29.3</v>
      </c>
      <c r="BD1177" s="57">
        <v>19.7</v>
      </c>
      <c r="BE1177" s="57">
        <v>19.7</v>
      </c>
      <c r="BF1177" s="57">
        <v>11</v>
      </c>
      <c r="BG1177" s="15">
        <v>36</v>
      </c>
      <c r="BH1177" s="122" t="s">
        <v>5253</v>
      </c>
      <c r="BI1177" s="51" t="s">
        <v>4217</v>
      </c>
      <c r="BJ1177" s="83" t="s">
        <v>5302</v>
      </c>
      <c r="BK1177" s="83" t="s">
        <v>4233</v>
      </c>
      <c r="BL1177" s="83" t="s">
        <v>5680</v>
      </c>
      <c r="BM1177" s="83" t="s">
        <v>2887</v>
      </c>
      <c r="BN1177" s="83" t="s">
        <v>4510</v>
      </c>
      <c r="BO1177" s="83" t="s">
        <v>5801</v>
      </c>
      <c r="BP1177" s="83" t="s">
        <v>5802</v>
      </c>
      <c r="BQ1177" s="83" t="s">
        <v>4480</v>
      </c>
      <c r="BR1177" s="83" t="s">
        <v>4235</v>
      </c>
      <c r="BS1177" s="83"/>
      <c r="BT1177" s="409" t="s">
        <v>6244</v>
      </c>
      <c r="BU1177" s="410" t="s">
        <v>6243</v>
      </c>
      <c r="BV1177" s="412" t="s">
        <v>6246</v>
      </c>
      <c r="BW1177" s="410" t="s">
        <v>6245</v>
      </c>
      <c r="BX1177" s="96" t="str">
        <f t="shared" si="187"/>
        <v>MR705 Bead Grip, 17x8.5, +35mm Offset, 6x5.5, 106.25mm Centerbore, Titanium</v>
      </c>
      <c r="BY1177" s="83" t="s">
        <v>4044</v>
      </c>
      <c r="BZ1177" s="83" t="s">
        <v>4045</v>
      </c>
      <c r="CA1177" s="83" t="str">
        <f t="shared" si="191"/>
        <v>TRAIL (7XX)</v>
      </c>
    </row>
    <row r="1178" spans="1:79" s="39" customFormat="1" ht="15" customHeight="1">
      <c r="A1178" s="23">
        <f t="shared" si="188"/>
        <v>1176</v>
      </c>
      <c r="B1178" s="14" t="s">
        <v>84</v>
      </c>
      <c r="C1178" s="112" t="s">
        <v>1285</v>
      </c>
      <c r="D1178" s="84" t="s">
        <v>6178</v>
      </c>
      <c r="E1178" s="94" t="str">
        <f>CONCATENATE(LEFT(D1178,5),VLOOKUP(CONCATENATE(N1178,"x",O1178),'PART NUMBER GUIDE'!$B$9:$C$45,2,FALSE),VLOOKUP(CONCATENATE(P1178, V1178), 'PART NUMBER GUIDE'!$Q$6:$R$84, 2, FALSE),VLOOKUP(Y1178,'PART NUMBER GUIDE'!$J$8:$K$37,2, FALSE),IF(U1178="N/A",IF(ABS(S1178)&lt;10,"0"&amp;ABS(S1178),ABS(S1178)),CONCATENATE(LEFT(U1178,1),RIGHT(U1178,1))), F1178, G1178)</f>
        <v>MR70578580500</v>
      </c>
      <c r="F1178" s="93"/>
      <c r="G1178" s="93"/>
      <c r="H1178" s="46" t="s">
        <v>5107</v>
      </c>
      <c r="I1178" s="377">
        <v>44210</v>
      </c>
      <c r="J1178" s="87" t="s">
        <v>1265</v>
      </c>
      <c r="K1178" s="400">
        <v>372.5</v>
      </c>
      <c r="L1178" s="95">
        <f t="shared" si="186"/>
        <v>372.5</v>
      </c>
      <c r="M1178" s="402"/>
      <c r="N1178" s="84">
        <v>17</v>
      </c>
      <c r="O1178" s="84">
        <v>8.5</v>
      </c>
      <c r="P1178" s="105" t="str">
        <f t="shared" si="189"/>
        <v>8x6.5</v>
      </c>
      <c r="Q1178" s="84">
        <v>8</v>
      </c>
      <c r="R1178" s="84">
        <v>6.5</v>
      </c>
      <c r="S1178" s="84">
        <v>0</v>
      </c>
      <c r="T1178" s="77">
        <v>4.75</v>
      </c>
      <c r="U1178" s="110" t="s">
        <v>85</v>
      </c>
      <c r="V1178" s="77">
        <v>130.81</v>
      </c>
      <c r="W1178" s="42">
        <v>28.6</v>
      </c>
      <c r="X1178" s="52">
        <v>3640</v>
      </c>
      <c r="Y1178" s="46" t="s">
        <v>2309</v>
      </c>
      <c r="Z1178" s="81" t="s">
        <v>3002</v>
      </c>
      <c r="AA1178" s="369" t="str">
        <f t="shared" si="190"/>
        <v>17x8.5, 8x6.5, 0 OS</v>
      </c>
      <c r="AB1178" s="83" t="s">
        <v>4284</v>
      </c>
      <c r="AC1178" s="92">
        <f>_xlfn.IFNA(VLOOKUP(AB1178,ACCESSORIES!F:K,6,FALSE),"N/A")</f>
        <v>33</v>
      </c>
      <c r="AD1178" s="15" t="s">
        <v>85</v>
      </c>
      <c r="AE1178" s="15" t="s">
        <v>85</v>
      </c>
      <c r="AF1178" s="14" t="s">
        <v>3020</v>
      </c>
      <c r="AG1178" s="15" t="s">
        <v>85</v>
      </c>
      <c r="AH1178" s="9" t="str">
        <f>_xlfn.IFNA(VLOOKUP(AG1178,ACCESSORIES!F:K,6,FALSE),"N/A")</f>
        <v>N/A</v>
      </c>
      <c r="AI1178" s="105" t="s">
        <v>265</v>
      </c>
      <c r="AJ1178" s="84" t="s">
        <v>85</v>
      </c>
      <c r="AK1178" s="3" t="s">
        <v>85</v>
      </c>
      <c r="AL1178" s="84" t="s">
        <v>85</v>
      </c>
      <c r="AM1178" s="84">
        <v>16.100000000000001</v>
      </c>
      <c r="AN1178" s="84">
        <v>210</v>
      </c>
      <c r="AO1178" s="37">
        <v>3</v>
      </c>
      <c r="AP1178" s="37">
        <v>3</v>
      </c>
      <c r="AQ1178" s="26">
        <v>40</v>
      </c>
      <c r="AR1178" s="37">
        <v>52</v>
      </c>
      <c r="AS1178" s="26">
        <v>208</v>
      </c>
      <c r="AT1178" s="84">
        <v>205</v>
      </c>
      <c r="AU1178" s="86">
        <v>125</v>
      </c>
      <c r="AV1178" s="55">
        <v>92</v>
      </c>
      <c r="AW1178" s="55">
        <v>92</v>
      </c>
      <c r="AX1178" s="55">
        <v>31</v>
      </c>
      <c r="AY1178" s="14" t="s">
        <v>85</v>
      </c>
      <c r="AZ1178" s="104" t="str">
        <f>_xlfn.IFNA(VLOOKUP(AY1178,ACCESSORIES!F:K,6,FALSE),"N/A")</f>
        <v>N/A</v>
      </c>
      <c r="BA1178" s="14" t="s">
        <v>85</v>
      </c>
      <c r="BB1178" s="104" t="str">
        <f>_xlfn.IFNA(VLOOKUP(BA1178,ACCESSORIES!F:K,6,FALSE),"N/A")</f>
        <v>N/A</v>
      </c>
      <c r="BC1178" s="79">
        <v>32.6</v>
      </c>
      <c r="BD1178" s="57">
        <v>19.7</v>
      </c>
      <c r="BE1178" s="57">
        <v>19.7</v>
      </c>
      <c r="BF1178" s="57">
        <v>11</v>
      </c>
      <c r="BG1178" s="15">
        <v>36</v>
      </c>
      <c r="BH1178" s="122" t="s">
        <v>5253</v>
      </c>
      <c r="BI1178" s="51" t="s">
        <v>4217</v>
      </c>
      <c r="BJ1178" s="83" t="s">
        <v>5302</v>
      </c>
      <c r="BK1178" s="83" t="s">
        <v>4233</v>
      </c>
      <c r="BL1178" s="83" t="s">
        <v>5680</v>
      </c>
      <c r="BM1178" s="83" t="s">
        <v>2887</v>
      </c>
      <c r="BN1178" s="83" t="s">
        <v>4510</v>
      </c>
      <c r="BO1178" s="83" t="s">
        <v>5801</v>
      </c>
      <c r="BP1178" s="83" t="s">
        <v>5802</v>
      </c>
      <c r="BQ1178" s="83" t="s">
        <v>4480</v>
      </c>
      <c r="BR1178" s="83" t="s">
        <v>4235</v>
      </c>
      <c r="BS1178" s="83"/>
      <c r="BT1178" s="409" t="s">
        <v>6252</v>
      </c>
      <c r="BU1178" s="410" t="s">
        <v>6251</v>
      </c>
      <c r="BV1178" s="412" t="s">
        <v>6254</v>
      </c>
      <c r="BW1178" s="410" t="s">
        <v>6253</v>
      </c>
      <c r="BX1178" s="96" t="str">
        <f t="shared" si="187"/>
        <v>MR705 Bead Grip, 17x8.5, 0mm Offset, 8x6.5, 130.81mm Centerbore, Matte Black</v>
      </c>
      <c r="BY1178" s="83" t="s">
        <v>4044</v>
      </c>
      <c r="BZ1178" s="83" t="s">
        <v>4045</v>
      </c>
      <c r="CA1178" s="83" t="str">
        <f t="shared" si="191"/>
        <v>TRAIL (7XX)</v>
      </c>
    </row>
    <row r="1179" spans="1:79" s="39" customFormat="1" ht="15" customHeight="1">
      <c r="A1179" s="23">
        <f t="shared" si="188"/>
        <v>1177</v>
      </c>
      <c r="B1179" s="14" t="s">
        <v>84</v>
      </c>
      <c r="C1179" s="112" t="s">
        <v>1285</v>
      </c>
      <c r="D1179" s="84" t="s">
        <v>6178</v>
      </c>
      <c r="E1179" s="94" t="str">
        <f>CONCATENATE(LEFT(D1179,5),VLOOKUP(CONCATENATE(N1179,"x",O1179),'PART NUMBER GUIDE'!$B$9:$C$45,2,FALSE),VLOOKUP(CONCATENATE(P1179, V1179), 'PART NUMBER GUIDE'!$Q$6:$R$84, 2, FALSE),VLOOKUP(Y1179,'PART NUMBER GUIDE'!$J$8:$K$37,2, FALSE),IF(U1179="N/A",IF(ABS(S1179)&lt;10,"0"&amp;ABS(S1179),ABS(S1179)),CONCATENATE(LEFT(U1179,1),RIGHT(U1179,1))), F1179, G1179)</f>
        <v>MR70578580800</v>
      </c>
      <c r="F1179" s="93"/>
      <c r="G1179" s="93"/>
      <c r="H1179" s="46" t="s">
        <v>5461</v>
      </c>
      <c r="I1179" s="356">
        <v>44351</v>
      </c>
      <c r="J1179" s="87" t="s">
        <v>1265</v>
      </c>
      <c r="K1179" s="400">
        <v>372.5</v>
      </c>
      <c r="L1179" s="95">
        <f t="shared" si="186"/>
        <v>372.5</v>
      </c>
      <c r="M1179" s="402"/>
      <c r="N1179" s="84">
        <v>17</v>
      </c>
      <c r="O1179" s="84">
        <v>8.5</v>
      </c>
      <c r="P1179" s="105" t="str">
        <f t="shared" si="189"/>
        <v>8x6.5</v>
      </c>
      <c r="Q1179" s="84">
        <v>8</v>
      </c>
      <c r="R1179" s="84">
        <v>6.5</v>
      </c>
      <c r="S1179" s="84">
        <v>0</v>
      </c>
      <c r="T1179" s="77">
        <v>4.75</v>
      </c>
      <c r="U1179" s="110" t="s">
        <v>85</v>
      </c>
      <c r="V1179" s="77">
        <v>130.81</v>
      </c>
      <c r="W1179" s="42">
        <v>28.6</v>
      </c>
      <c r="X1179" s="52">
        <v>3640</v>
      </c>
      <c r="Y1179" s="46" t="s">
        <v>2237</v>
      </c>
      <c r="Z1179" s="81" t="s">
        <v>3007</v>
      </c>
      <c r="AA1179" s="369" t="str">
        <f t="shared" si="190"/>
        <v>17x8.5, 8x6.5, 0 OS</v>
      </c>
      <c r="AB1179" s="83" t="s">
        <v>4284</v>
      </c>
      <c r="AC1179" s="92">
        <f>_xlfn.IFNA(VLOOKUP(AB1179,ACCESSORIES!F:K,6,FALSE),"N/A")</f>
        <v>33</v>
      </c>
      <c r="AD1179" s="15" t="s">
        <v>85</v>
      </c>
      <c r="AE1179" s="15" t="s">
        <v>85</v>
      </c>
      <c r="AF1179" s="14" t="s">
        <v>3020</v>
      </c>
      <c r="AG1179" s="15" t="s">
        <v>85</v>
      </c>
      <c r="AH1179" s="9" t="str">
        <f>_xlfn.IFNA(VLOOKUP(AG1179,ACCESSORIES!F:K,6,FALSE),"N/A")</f>
        <v>N/A</v>
      </c>
      <c r="AI1179" s="105" t="s">
        <v>265</v>
      </c>
      <c r="AJ1179" s="84" t="s">
        <v>85</v>
      </c>
      <c r="AK1179" s="3" t="s">
        <v>85</v>
      </c>
      <c r="AL1179" s="84" t="s">
        <v>85</v>
      </c>
      <c r="AM1179" s="84">
        <v>16.100000000000001</v>
      </c>
      <c r="AN1179" s="84">
        <v>210</v>
      </c>
      <c r="AO1179" s="37">
        <v>3</v>
      </c>
      <c r="AP1179" s="37">
        <v>3</v>
      </c>
      <c r="AQ1179" s="26">
        <v>40</v>
      </c>
      <c r="AR1179" s="37">
        <v>52</v>
      </c>
      <c r="AS1179" s="26">
        <v>208</v>
      </c>
      <c r="AT1179" s="84">
        <v>205</v>
      </c>
      <c r="AU1179" s="86">
        <v>125</v>
      </c>
      <c r="AV1179" s="55">
        <v>92</v>
      </c>
      <c r="AW1179" s="55">
        <v>92</v>
      </c>
      <c r="AX1179" s="55">
        <v>31</v>
      </c>
      <c r="AY1179" s="14" t="s">
        <v>85</v>
      </c>
      <c r="AZ1179" s="104" t="str">
        <f>_xlfn.IFNA(VLOOKUP(AY1179,ACCESSORIES!F:K,6,FALSE),"N/A")</f>
        <v>N/A</v>
      </c>
      <c r="BA1179" s="14" t="s">
        <v>85</v>
      </c>
      <c r="BB1179" s="104" t="str">
        <f>_xlfn.IFNA(VLOOKUP(BA1179,ACCESSORIES!F:K,6,FALSE),"N/A")</f>
        <v>N/A</v>
      </c>
      <c r="BC1179" s="79">
        <v>32.6</v>
      </c>
      <c r="BD1179" s="57">
        <v>19.7</v>
      </c>
      <c r="BE1179" s="57">
        <v>19.7</v>
      </c>
      <c r="BF1179" s="57">
        <v>11</v>
      </c>
      <c r="BG1179" s="15">
        <v>36</v>
      </c>
      <c r="BH1179" s="122" t="s">
        <v>5253</v>
      </c>
      <c r="BI1179" s="51" t="s">
        <v>4217</v>
      </c>
      <c r="BJ1179" s="83" t="s">
        <v>5302</v>
      </c>
      <c r="BK1179" s="83" t="s">
        <v>4233</v>
      </c>
      <c r="BL1179" s="83" t="s">
        <v>5680</v>
      </c>
      <c r="BM1179" s="83" t="s">
        <v>2887</v>
      </c>
      <c r="BN1179" s="83" t="s">
        <v>4510</v>
      </c>
      <c r="BO1179" s="83" t="s">
        <v>5801</v>
      </c>
      <c r="BP1179" s="83" t="s">
        <v>5802</v>
      </c>
      <c r="BQ1179" s="83" t="s">
        <v>4480</v>
      </c>
      <c r="BR1179" s="83" t="s">
        <v>4235</v>
      </c>
      <c r="BS1179" s="83"/>
      <c r="BT1179" s="409" t="s">
        <v>6248</v>
      </c>
      <c r="BU1179" s="410" t="s">
        <v>6247</v>
      </c>
      <c r="BV1179" s="412" t="s">
        <v>6250</v>
      </c>
      <c r="BW1179" s="410" t="s">
        <v>6249</v>
      </c>
      <c r="BX1179" s="96" t="str">
        <f t="shared" si="187"/>
        <v>MR705 Bead Grip, 17x8.5, 0mm Offset, 8x6.5, 130.81mm Centerbore, Titanium</v>
      </c>
      <c r="BY1179" s="83" t="s">
        <v>4044</v>
      </c>
      <c r="BZ1179" s="83" t="s">
        <v>4045</v>
      </c>
      <c r="CA1179" s="83" t="str">
        <f t="shared" si="191"/>
        <v>TRAIL (7XX)</v>
      </c>
    </row>
    <row r="1180" spans="1:79" s="39" customFormat="1" ht="15" customHeight="1">
      <c r="A1180" s="23">
        <f t="shared" si="188"/>
        <v>1178</v>
      </c>
      <c r="B1180" s="14" t="s">
        <v>84</v>
      </c>
      <c r="C1180" s="112" t="s">
        <v>1285</v>
      </c>
      <c r="D1180" s="84" t="s">
        <v>6178</v>
      </c>
      <c r="E1180" s="94" t="str">
        <f>CONCATENATE(LEFT(D1180,5),VLOOKUP(CONCATENATE(N1180,"x",O1180),'PART NUMBER GUIDE'!$B$9:$C$45,2,FALSE),VLOOKUP(CONCATENATE(P1180, V1180), 'PART NUMBER GUIDE'!$Q$6:$R$84, 2, FALSE),VLOOKUP(Y1180,'PART NUMBER GUIDE'!$J$8:$K$37,2, FALSE),IF(U1180="N/A",IF(ABS(S1180)&lt;10,"0"&amp;ABS(S1180),ABS(S1180)),CONCATENATE(LEFT(U1180,1),RIGHT(U1180,1))), F1180, G1180)</f>
        <v>MR70578587500</v>
      </c>
      <c r="F1180" s="93"/>
      <c r="G1180" s="93"/>
      <c r="H1180" s="46" t="s">
        <v>5108</v>
      </c>
      <c r="I1180" s="377">
        <v>44210</v>
      </c>
      <c r="J1180" s="87" t="s">
        <v>1265</v>
      </c>
      <c r="K1180" s="400">
        <v>372.5</v>
      </c>
      <c r="L1180" s="95">
        <f t="shared" si="186"/>
        <v>372.5</v>
      </c>
      <c r="M1180" s="402"/>
      <c r="N1180" s="84">
        <v>17</v>
      </c>
      <c r="O1180" s="84">
        <v>8.5</v>
      </c>
      <c r="P1180" s="105" t="str">
        <f t="shared" si="189"/>
        <v>8x170</v>
      </c>
      <c r="Q1180" s="84">
        <v>8</v>
      </c>
      <c r="R1180" s="84">
        <v>170</v>
      </c>
      <c r="S1180" s="84">
        <v>0</v>
      </c>
      <c r="T1180" s="77">
        <v>4.75</v>
      </c>
      <c r="U1180" s="110" t="s">
        <v>85</v>
      </c>
      <c r="V1180" s="77">
        <v>130.81</v>
      </c>
      <c r="W1180" s="42">
        <v>28.6</v>
      </c>
      <c r="X1180" s="52">
        <v>3640</v>
      </c>
      <c r="Y1180" s="46" t="s">
        <v>2309</v>
      </c>
      <c r="Z1180" s="81" t="s">
        <v>3002</v>
      </c>
      <c r="AA1180" s="369" t="str">
        <f t="shared" si="190"/>
        <v>17x8.5, 8x170, 0 OS</v>
      </c>
      <c r="AB1180" s="83" t="s">
        <v>4283</v>
      </c>
      <c r="AC1180" s="92">
        <f>_xlfn.IFNA(VLOOKUP(AB1180,ACCESSORIES!F:K,6,FALSE),"N/A")</f>
        <v>33</v>
      </c>
      <c r="AD1180" s="15" t="s">
        <v>85</v>
      </c>
      <c r="AE1180" s="15" t="s">
        <v>85</v>
      </c>
      <c r="AF1180" s="14" t="s">
        <v>3020</v>
      </c>
      <c r="AG1180" s="15" t="s">
        <v>85</v>
      </c>
      <c r="AH1180" s="9" t="str">
        <f>_xlfn.IFNA(VLOOKUP(AG1180,ACCESSORIES!F:K,6,FALSE),"N/A")</f>
        <v>N/A</v>
      </c>
      <c r="AI1180" s="105" t="s">
        <v>265</v>
      </c>
      <c r="AJ1180" s="84" t="s">
        <v>85</v>
      </c>
      <c r="AK1180" s="3" t="s">
        <v>85</v>
      </c>
      <c r="AL1180" s="84" t="s">
        <v>85</v>
      </c>
      <c r="AM1180" s="84">
        <v>16.100000000000001</v>
      </c>
      <c r="AN1180" s="84">
        <v>200</v>
      </c>
      <c r="AO1180" s="37">
        <v>3</v>
      </c>
      <c r="AP1180" s="37">
        <v>3</v>
      </c>
      <c r="AQ1180" s="26">
        <v>40</v>
      </c>
      <c r="AR1180" s="37">
        <v>52</v>
      </c>
      <c r="AS1180" s="26">
        <v>208</v>
      </c>
      <c r="AT1180" s="84">
        <v>205</v>
      </c>
      <c r="AU1180" s="86">
        <v>128</v>
      </c>
      <c r="AV1180" s="55">
        <v>103.9</v>
      </c>
      <c r="AW1180" s="55">
        <v>107</v>
      </c>
      <c r="AX1180" s="55">
        <v>31</v>
      </c>
      <c r="AY1180" s="14" t="s">
        <v>85</v>
      </c>
      <c r="AZ1180" s="104" t="str">
        <f>_xlfn.IFNA(VLOOKUP(AY1180,ACCESSORIES!F:K,6,FALSE),"N/A")</f>
        <v>N/A</v>
      </c>
      <c r="BA1180" s="14" t="s">
        <v>85</v>
      </c>
      <c r="BB1180" s="104" t="str">
        <f>_xlfn.IFNA(VLOOKUP(BA1180,ACCESSORIES!F:K,6,FALSE),"N/A")</f>
        <v>N/A</v>
      </c>
      <c r="BC1180" s="79">
        <v>32.6</v>
      </c>
      <c r="BD1180" s="57">
        <v>19.7</v>
      </c>
      <c r="BE1180" s="57">
        <v>19.7</v>
      </c>
      <c r="BF1180" s="57">
        <v>11</v>
      </c>
      <c r="BG1180" s="15">
        <v>36</v>
      </c>
      <c r="BH1180" s="122" t="s">
        <v>5253</v>
      </c>
      <c r="BI1180" s="51" t="s">
        <v>4217</v>
      </c>
      <c r="BJ1180" s="83" t="s">
        <v>5302</v>
      </c>
      <c r="BK1180" s="83" t="s">
        <v>4233</v>
      </c>
      <c r="BL1180" s="83" t="s">
        <v>5680</v>
      </c>
      <c r="BM1180" s="83" t="s">
        <v>2887</v>
      </c>
      <c r="BN1180" s="83" t="s">
        <v>4510</v>
      </c>
      <c r="BO1180" s="83" t="s">
        <v>5801</v>
      </c>
      <c r="BP1180" s="83" t="s">
        <v>5802</v>
      </c>
      <c r="BQ1180" s="83" t="s">
        <v>4480</v>
      </c>
      <c r="BR1180" s="83" t="s">
        <v>4235</v>
      </c>
      <c r="BS1180" s="83"/>
      <c r="BT1180" s="409" t="s">
        <v>6252</v>
      </c>
      <c r="BU1180" s="410" t="s">
        <v>6251</v>
      </c>
      <c r="BV1180" s="412" t="s">
        <v>6254</v>
      </c>
      <c r="BW1180" s="410" t="s">
        <v>6253</v>
      </c>
      <c r="BX1180" s="96" t="str">
        <f t="shared" si="187"/>
        <v>MR705 Bead Grip, 17x8.5, 0mm Offset, 8x170, 130.81mm Centerbore, Matte Black</v>
      </c>
      <c r="BY1180" s="83" t="s">
        <v>4044</v>
      </c>
      <c r="BZ1180" s="83" t="s">
        <v>4045</v>
      </c>
      <c r="CA1180" s="83" t="str">
        <f t="shared" si="191"/>
        <v>TRAIL (7XX)</v>
      </c>
    </row>
    <row r="1181" spans="1:79" s="39" customFormat="1" ht="15" customHeight="1">
      <c r="A1181" s="23">
        <f t="shared" si="188"/>
        <v>1179</v>
      </c>
      <c r="B1181" s="14" t="s">
        <v>84</v>
      </c>
      <c r="C1181" s="112" t="s">
        <v>1285</v>
      </c>
      <c r="D1181" s="84" t="s">
        <v>6178</v>
      </c>
      <c r="E1181" s="94" t="str">
        <f>CONCATENATE(LEFT(D1181,5),VLOOKUP(CONCATENATE(N1181,"x",O1181),'PART NUMBER GUIDE'!$B$9:$C$45,2,FALSE),VLOOKUP(CONCATENATE(P1181, V1181), 'PART NUMBER GUIDE'!$Q$6:$R$84, 2, FALSE),VLOOKUP(Y1181,'PART NUMBER GUIDE'!$J$8:$K$37,2, FALSE),IF(U1181="N/A",IF(ABS(S1181)&lt;10,"0"&amp;ABS(S1181),ABS(S1181)),CONCATENATE(LEFT(U1181,1),RIGHT(U1181,1))), F1181, G1181)</f>
        <v>MR70578587800</v>
      </c>
      <c r="F1181" s="93"/>
      <c r="G1181" s="93"/>
      <c r="H1181" s="46" t="s">
        <v>5462</v>
      </c>
      <c r="I1181" s="356">
        <v>44351</v>
      </c>
      <c r="J1181" s="87" t="s">
        <v>1265</v>
      </c>
      <c r="K1181" s="400">
        <v>372.5</v>
      </c>
      <c r="L1181" s="95">
        <f t="shared" si="186"/>
        <v>372.5</v>
      </c>
      <c r="M1181" s="402"/>
      <c r="N1181" s="84">
        <v>17</v>
      </c>
      <c r="O1181" s="84">
        <v>8.5</v>
      </c>
      <c r="P1181" s="105" t="str">
        <f t="shared" si="189"/>
        <v>8x170</v>
      </c>
      <c r="Q1181" s="84">
        <v>8</v>
      </c>
      <c r="R1181" s="84">
        <v>170</v>
      </c>
      <c r="S1181" s="84">
        <v>0</v>
      </c>
      <c r="T1181" s="77">
        <v>4.75</v>
      </c>
      <c r="U1181" s="110" t="s">
        <v>85</v>
      </c>
      <c r="V1181" s="77">
        <v>130.81</v>
      </c>
      <c r="W1181" s="42">
        <v>28.6</v>
      </c>
      <c r="X1181" s="52">
        <v>3640</v>
      </c>
      <c r="Y1181" s="46" t="s">
        <v>2237</v>
      </c>
      <c r="Z1181" s="81" t="s">
        <v>3007</v>
      </c>
      <c r="AA1181" s="369" t="str">
        <f t="shared" si="190"/>
        <v>17x8.5, 8x170, 0 OS</v>
      </c>
      <c r="AB1181" s="83" t="s">
        <v>4283</v>
      </c>
      <c r="AC1181" s="92">
        <f>_xlfn.IFNA(VLOOKUP(AB1181,ACCESSORIES!F:K,6,FALSE),"N/A")</f>
        <v>33</v>
      </c>
      <c r="AD1181" s="15" t="s">
        <v>85</v>
      </c>
      <c r="AE1181" s="15" t="s">
        <v>85</v>
      </c>
      <c r="AF1181" s="14" t="s">
        <v>3020</v>
      </c>
      <c r="AG1181" s="15" t="s">
        <v>85</v>
      </c>
      <c r="AH1181" s="9" t="str">
        <f>_xlfn.IFNA(VLOOKUP(AG1181,ACCESSORIES!F:K,6,FALSE),"N/A")</f>
        <v>N/A</v>
      </c>
      <c r="AI1181" s="105" t="s">
        <v>265</v>
      </c>
      <c r="AJ1181" s="84" t="s">
        <v>85</v>
      </c>
      <c r="AK1181" s="3" t="s">
        <v>85</v>
      </c>
      <c r="AL1181" s="84" t="s">
        <v>85</v>
      </c>
      <c r="AM1181" s="84">
        <v>16.100000000000001</v>
      </c>
      <c r="AN1181" s="84">
        <v>200</v>
      </c>
      <c r="AO1181" s="37">
        <v>3</v>
      </c>
      <c r="AP1181" s="37">
        <v>3</v>
      </c>
      <c r="AQ1181" s="26">
        <v>40</v>
      </c>
      <c r="AR1181" s="37">
        <v>52</v>
      </c>
      <c r="AS1181" s="26">
        <v>208</v>
      </c>
      <c r="AT1181" s="84">
        <v>205</v>
      </c>
      <c r="AU1181" s="86">
        <v>128</v>
      </c>
      <c r="AV1181" s="55">
        <v>103.9</v>
      </c>
      <c r="AW1181" s="55">
        <v>107</v>
      </c>
      <c r="AX1181" s="55">
        <v>31</v>
      </c>
      <c r="AY1181" s="14" t="s">
        <v>85</v>
      </c>
      <c r="AZ1181" s="104" t="str">
        <f>_xlfn.IFNA(VLOOKUP(AY1181,ACCESSORIES!F:K,6,FALSE),"N/A")</f>
        <v>N/A</v>
      </c>
      <c r="BA1181" s="14" t="s">
        <v>85</v>
      </c>
      <c r="BB1181" s="104" t="str">
        <f>_xlfn.IFNA(VLOOKUP(BA1181,ACCESSORIES!F:K,6,FALSE),"N/A")</f>
        <v>N/A</v>
      </c>
      <c r="BC1181" s="79">
        <v>32.6</v>
      </c>
      <c r="BD1181" s="57">
        <v>19.7</v>
      </c>
      <c r="BE1181" s="57">
        <v>19.7</v>
      </c>
      <c r="BF1181" s="57">
        <v>11</v>
      </c>
      <c r="BG1181" s="15">
        <v>36</v>
      </c>
      <c r="BH1181" s="122" t="s">
        <v>5253</v>
      </c>
      <c r="BI1181" s="51" t="s">
        <v>4217</v>
      </c>
      <c r="BJ1181" s="83" t="s">
        <v>5302</v>
      </c>
      <c r="BK1181" s="83" t="s">
        <v>4233</v>
      </c>
      <c r="BL1181" s="83" t="s">
        <v>5680</v>
      </c>
      <c r="BM1181" s="83" t="s">
        <v>2887</v>
      </c>
      <c r="BN1181" s="83" t="s">
        <v>4510</v>
      </c>
      <c r="BO1181" s="83" t="s">
        <v>5801</v>
      </c>
      <c r="BP1181" s="83" t="s">
        <v>5802</v>
      </c>
      <c r="BQ1181" s="83" t="s">
        <v>4480</v>
      </c>
      <c r="BR1181" s="83" t="s">
        <v>4235</v>
      </c>
      <c r="BS1181" s="83"/>
      <c r="BT1181" s="409" t="s">
        <v>6248</v>
      </c>
      <c r="BU1181" s="410" t="s">
        <v>6247</v>
      </c>
      <c r="BV1181" s="412" t="s">
        <v>6250</v>
      </c>
      <c r="BW1181" s="410" t="s">
        <v>6249</v>
      </c>
      <c r="BX1181" s="96" t="str">
        <f t="shared" si="187"/>
        <v>MR705 Bead Grip, 17x8.5, 0mm Offset, 8x170, 130.81mm Centerbore, Titanium</v>
      </c>
      <c r="BY1181" s="83" t="s">
        <v>4044</v>
      </c>
      <c r="BZ1181" s="83" t="s">
        <v>4045</v>
      </c>
      <c r="CA1181" s="83" t="str">
        <f t="shared" si="191"/>
        <v>TRAIL (7XX)</v>
      </c>
    </row>
    <row r="1182" spans="1:79" s="39" customFormat="1" ht="15" customHeight="1">
      <c r="A1182" s="23">
        <f t="shared" si="188"/>
        <v>1180</v>
      </c>
      <c r="B1182" s="14" t="s">
        <v>84</v>
      </c>
      <c r="C1182" s="112" t="s">
        <v>1285</v>
      </c>
      <c r="D1182" s="84" t="s">
        <v>6178</v>
      </c>
      <c r="E1182" s="94" t="str">
        <f>CONCATENATE(LEFT(D1182,5),VLOOKUP(CONCATENATE(N1182,"x",O1182),'PART NUMBER GUIDE'!$B$9:$C$45,2,FALSE),VLOOKUP(CONCATENATE(P1182, V1182), 'PART NUMBER GUIDE'!$Q$6:$R$84, 2, FALSE),VLOOKUP(Y1182,'PART NUMBER GUIDE'!$J$8:$K$37,2, FALSE),IF(U1182="N/A",IF(ABS(S1182)&lt;10,"0"&amp;ABS(S1182),ABS(S1182)),CONCATENATE(LEFT(U1182,1),RIGHT(U1182,1))), F1182, G1182)</f>
        <v>MR70578588500</v>
      </c>
      <c r="F1182" s="93"/>
      <c r="G1182" s="93"/>
      <c r="H1182" s="46" t="s">
        <v>5109</v>
      </c>
      <c r="I1182" s="377">
        <v>44210</v>
      </c>
      <c r="J1182" s="87" t="s">
        <v>1265</v>
      </c>
      <c r="K1182" s="400">
        <v>372.5</v>
      </c>
      <c r="L1182" s="95">
        <f t="shared" si="186"/>
        <v>372.5</v>
      </c>
      <c r="M1182" s="402"/>
      <c r="N1182" s="84">
        <v>17</v>
      </c>
      <c r="O1182" s="84">
        <v>8.5</v>
      </c>
      <c r="P1182" s="105" t="str">
        <f t="shared" si="189"/>
        <v>8x180</v>
      </c>
      <c r="Q1182" s="84">
        <v>8</v>
      </c>
      <c r="R1182" s="84">
        <v>180</v>
      </c>
      <c r="S1182" s="84">
        <v>0</v>
      </c>
      <c r="T1182" s="77">
        <v>4.75</v>
      </c>
      <c r="U1182" s="110" t="s">
        <v>85</v>
      </c>
      <c r="V1182" s="77">
        <v>130.81</v>
      </c>
      <c r="W1182" s="42">
        <v>28.7</v>
      </c>
      <c r="X1182" s="52">
        <v>3640</v>
      </c>
      <c r="Y1182" s="46" t="s">
        <v>2309</v>
      </c>
      <c r="Z1182" s="81" t="s">
        <v>3002</v>
      </c>
      <c r="AA1182" s="369" t="str">
        <f t="shared" si="190"/>
        <v>17x8.5, 8x180, 0 OS</v>
      </c>
      <c r="AB1182" s="83" t="s">
        <v>4284</v>
      </c>
      <c r="AC1182" s="92">
        <f>_xlfn.IFNA(VLOOKUP(AB1182,ACCESSORIES!F:K,6,FALSE),"N/A")</f>
        <v>33</v>
      </c>
      <c r="AD1182" s="15" t="s">
        <v>85</v>
      </c>
      <c r="AE1182" s="15" t="s">
        <v>85</v>
      </c>
      <c r="AF1182" s="14" t="s">
        <v>3020</v>
      </c>
      <c r="AG1182" s="15" t="s">
        <v>85</v>
      </c>
      <c r="AH1182" s="9" t="str">
        <f>_xlfn.IFNA(VLOOKUP(AG1182,ACCESSORIES!F:K,6,FALSE),"N/A")</f>
        <v>N/A</v>
      </c>
      <c r="AI1182" s="105" t="s">
        <v>265</v>
      </c>
      <c r="AJ1182" s="84" t="s">
        <v>85</v>
      </c>
      <c r="AK1182" s="3" t="s">
        <v>85</v>
      </c>
      <c r="AL1182" s="84" t="s">
        <v>85</v>
      </c>
      <c r="AM1182" s="84">
        <v>16.100000000000001</v>
      </c>
      <c r="AN1182" s="84">
        <v>200</v>
      </c>
      <c r="AO1182" s="37">
        <v>3</v>
      </c>
      <c r="AP1182" s="37">
        <v>3</v>
      </c>
      <c r="AQ1182" s="26">
        <v>40</v>
      </c>
      <c r="AR1182" s="37">
        <v>52</v>
      </c>
      <c r="AS1182" s="26">
        <v>208</v>
      </c>
      <c r="AT1182" s="84">
        <v>205</v>
      </c>
      <c r="AU1182" s="86">
        <v>125</v>
      </c>
      <c r="AV1182" s="55">
        <v>92</v>
      </c>
      <c r="AW1182" s="55">
        <v>92</v>
      </c>
      <c r="AX1182" s="55">
        <v>31</v>
      </c>
      <c r="AY1182" s="14" t="s">
        <v>85</v>
      </c>
      <c r="AZ1182" s="104" t="str">
        <f>_xlfn.IFNA(VLOOKUP(AY1182,ACCESSORIES!F:K,6,FALSE),"N/A")</f>
        <v>N/A</v>
      </c>
      <c r="BA1182" s="14" t="s">
        <v>85</v>
      </c>
      <c r="BB1182" s="104" t="str">
        <f>_xlfn.IFNA(VLOOKUP(BA1182,ACCESSORIES!F:K,6,FALSE),"N/A")</f>
        <v>N/A</v>
      </c>
      <c r="BC1182" s="79">
        <v>32.700000000000003</v>
      </c>
      <c r="BD1182" s="57">
        <v>19.7</v>
      </c>
      <c r="BE1182" s="57">
        <v>19.7</v>
      </c>
      <c r="BF1182" s="57">
        <v>11</v>
      </c>
      <c r="BG1182" s="15">
        <v>36</v>
      </c>
      <c r="BH1182" s="122" t="s">
        <v>5253</v>
      </c>
      <c r="BI1182" s="51" t="s">
        <v>4217</v>
      </c>
      <c r="BJ1182" s="83" t="s">
        <v>5302</v>
      </c>
      <c r="BK1182" s="83" t="s">
        <v>4233</v>
      </c>
      <c r="BL1182" s="83" t="s">
        <v>5680</v>
      </c>
      <c r="BM1182" s="83" t="s">
        <v>2887</v>
      </c>
      <c r="BN1182" s="83" t="s">
        <v>4510</v>
      </c>
      <c r="BO1182" s="83" t="s">
        <v>5801</v>
      </c>
      <c r="BP1182" s="83" t="s">
        <v>5802</v>
      </c>
      <c r="BQ1182" s="83" t="s">
        <v>4480</v>
      </c>
      <c r="BR1182" s="83" t="s">
        <v>4235</v>
      </c>
      <c r="BS1182" s="83"/>
      <c r="BT1182" s="409" t="s">
        <v>6252</v>
      </c>
      <c r="BU1182" s="410" t="s">
        <v>6251</v>
      </c>
      <c r="BV1182" s="412" t="s">
        <v>6254</v>
      </c>
      <c r="BW1182" s="410" t="s">
        <v>6253</v>
      </c>
      <c r="BX1182" s="96" t="str">
        <f t="shared" si="187"/>
        <v>MR705 Bead Grip, 17x8.5, 0mm Offset, 8x180, 130.81mm Centerbore, Matte Black</v>
      </c>
      <c r="BY1182" s="83" t="s">
        <v>4044</v>
      </c>
      <c r="BZ1182" s="83" t="s">
        <v>4045</v>
      </c>
      <c r="CA1182" s="83" t="str">
        <f t="shared" si="191"/>
        <v>TRAIL (7XX)</v>
      </c>
    </row>
    <row r="1183" spans="1:79" s="39" customFormat="1" ht="15" customHeight="1">
      <c r="A1183" s="23">
        <f t="shared" si="188"/>
        <v>1181</v>
      </c>
      <c r="B1183" s="14" t="s">
        <v>84</v>
      </c>
      <c r="C1183" s="112" t="s">
        <v>1285</v>
      </c>
      <c r="D1183" s="84" t="s">
        <v>6178</v>
      </c>
      <c r="E1183" s="94" t="str">
        <f>CONCATENATE(LEFT(D1183,5),VLOOKUP(CONCATENATE(N1183,"x",O1183),'PART NUMBER GUIDE'!$B$9:$C$45,2,FALSE),VLOOKUP(CONCATENATE(P1183, V1183), 'PART NUMBER GUIDE'!$Q$6:$R$84, 2, FALSE),VLOOKUP(Y1183,'PART NUMBER GUIDE'!$J$8:$K$37,2, FALSE),IF(U1183="N/A",IF(ABS(S1183)&lt;10,"0"&amp;ABS(S1183),ABS(S1183)),CONCATENATE(LEFT(U1183,1),RIGHT(U1183,1))), F1183, G1183)</f>
        <v>MR70578588800</v>
      </c>
      <c r="F1183" s="93"/>
      <c r="G1183" s="93"/>
      <c r="H1183" s="46" t="s">
        <v>5463</v>
      </c>
      <c r="I1183" s="356">
        <v>44351</v>
      </c>
      <c r="J1183" s="87" t="s">
        <v>1265</v>
      </c>
      <c r="K1183" s="400">
        <v>372.5</v>
      </c>
      <c r="L1183" s="95">
        <f t="shared" si="186"/>
        <v>372.5</v>
      </c>
      <c r="M1183" s="402"/>
      <c r="N1183" s="84">
        <v>17</v>
      </c>
      <c r="O1183" s="84">
        <v>8.5</v>
      </c>
      <c r="P1183" s="105" t="str">
        <f t="shared" si="189"/>
        <v>8x180</v>
      </c>
      <c r="Q1183" s="84">
        <v>8</v>
      </c>
      <c r="R1183" s="84">
        <v>180</v>
      </c>
      <c r="S1183" s="84">
        <v>0</v>
      </c>
      <c r="T1183" s="77">
        <v>4.75</v>
      </c>
      <c r="U1183" s="110" t="s">
        <v>85</v>
      </c>
      <c r="V1183" s="77">
        <v>130.81</v>
      </c>
      <c r="W1183" s="42">
        <v>28.7</v>
      </c>
      <c r="X1183" s="52">
        <v>3640</v>
      </c>
      <c r="Y1183" s="46" t="s">
        <v>2237</v>
      </c>
      <c r="Z1183" s="81" t="s">
        <v>3007</v>
      </c>
      <c r="AA1183" s="369" t="str">
        <f t="shared" si="190"/>
        <v>17x8.5, 8x180, 0 OS</v>
      </c>
      <c r="AB1183" s="83" t="s">
        <v>4284</v>
      </c>
      <c r="AC1183" s="92">
        <f>_xlfn.IFNA(VLOOKUP(AB1183,ACCESSORIES!F:K,6,FALSE),"N/A")</f>
        <v>33</v>
      </c>
      <c r="AD1183" s="15" t="s">
        <v>85</v>
      </c>
      <c r="AE1183" s="15" t="s">
        <v>85</v>
      </c>
      <c r="AF1183" s="14" t="s">
        <v>3020</v>
      </c>
      <c r="AG1183" s="15" t="s">
        <v>85</v>
      </c>
      <c r="AH1183" s="9" t="str">
        <f>_xlfn.IFNA(VLOOKUP(AG1183,ACCESSORIES!F:K,6,FALSE),"N/A")</f>
        <v>N/A</v>
      </c>
      <c r="AI1183" s="105" t="s">
        <v>265</v>
      </c>
      <c r="AJ1183" s="84" t="s">
        <v>85</v>
      </c>
      <c r="AK1183" s="3" t="s">
        <v>85</v>
      </c>
      <c r="AL1183" s="84" t="s">
        <v>85</v>
      </c>
      <c r="AM1183" s="84">
        <v>16.100000000000001</v>
      </c>
      <c r="AN1183" s="84">
        <v>200</v>
      </c>
      <c r="AO1183" s="37">
        <v>3</v>
      </c>
      <c r="AP1183" s="37">
        <v>3</v>
      </c>
      <c r="AQ1183" s="26">
        <v>40</v>
      </c>
      <c r="AR1183" s="37">
        <v>52</v>
      </c>
      <c r="AS1183" s="26">
        <v>208</v>
      </c>
      <c r="AT1183" s="84">
        <v>205</v>
      </c>
      <c r="AU1183" s="86">
        <v>125</v>
      </c>
      <c r="AV1183" s="55">
        <v>92</v>
      </c>
      <c r="AW1183" s="55">
        <v>92</v>
      </c>
      <c r="AX1183" s="55">
        <v>31</v>
      </c>
      <c r="AY1183" s="14" t="s">
        <v>85</v>
      </c>
      <c r="AZ1183" s="104" t="str">
        <f>_xlfn.IFNA(VLOOKUP(AY1183,ACCESSORIES!F:K,6,FALSE),"N/A")</f>
        <v>N/A</v>
      </c>
      <c r="BA1183" s="14" t="s">
        <v>85</v>
      </c>
      <c r="BB1183" s="104" t="str">
        <f>_xlfn.IFNA(VLOOKUP(BA1183,ACCESSORIES!F:K,6,FALSE),"N/A")</f>
        <v>N/A</v>
      </c>
      <c r="BC1183" s="79">
        <v>32.700000000000003</v>
      </c>
      <c r="BD1183" s="57">
        <v>19.7</v>
      </c>
      <c r="BE1183" s="57">
        <v>19.7</v>
      </c>
      <c r="BF1183" s="57">
        <v>11</v>
      </c>
      <c r="BG1183" s="15">
        <v>36</v>
      </c>
      <c r="BH1183" s="122" t="s">
        <v>5253</v>
      </c>
      <c r="BI1183" s="51" t="s">
        <v>4217</v>
      </c>
      <c r="BJ1183" s="83" t="s">
        <v>5302</v>
      </c>
      <c r="BK1183" s="83" t="s">
        <v>4233</v>
      </c>
      <c r="BL1183" s="83" t="s">
        <v>5680</v>
      </c>
      <c r="BM1183" s="83" t="s">
        <v>2887</v>
      </c>
      <c r="BN1183" s="83" t="s">
        <v>4510</v>
      </c>
      <c r="BO1183" s="83" t="s">
        <v>5801</v>
      </c>
      <c r="BP1183" s="83" t="s">
        <v>5802</v>
      </c>
      <c r="BQ1183" s="83" t="s">
        <v>4480</v>
      </c>
      <c r="BR1183" s="83" t="s">
        <v>4235</v>
      </c>
      <c r="BS1183" s="83"/>
      <c r="BT1183" s="409" t="s">
        <v>6248</v>
      </c>
      <c r="BU1183" s="410" t="s">
        <v>6247</v>
      </c>
      <c r="BV1183" s="412" t="s">
        <v>6250</v>
      </c>
      <c r="BW1183" s="410" t="s">
        <v>6249</v>
      </c>
      <c r="BX1183" s="96" t="str">
        <f t="shared" si="187"/>
        <v>MR705 Bead Grip, 17x8.5, 0mm Offset, 8x180, 130.81mm Centerbore, Titanium</v>
      </c>
      <c r="BY1183" s="83" t="s">
        <v>4044</v>
      </c>
      <c r="BZ1183" s="83" t="s">
        <v>4045</v>
      </c>
      <c r="CA1183" s="83" t="str">
        <f t="shared" si="191"/>
        <v>TRAIL (7XX)</v>
      </c>
    </row>
    <row r="1184" spans="1:79" s="39" customFormat="1" ht="15" customHeight="1">
      <c r="A1184" s="23">
        <f t="shared" si="188"/>
        <v>1182</v>
      </c>
      <c r="B1184" s="14" t="s">
        <v>84</v>
      </c>
      <c r="C1184" s="112" t="s">
        <v>1285</v>
      </c>
      <c r="D1184" s="84" t="s">
        <v>6178</v>
      </c>
      <c r="E1184" s="94" t="str">
        <f>CONCATENATE(LEFT(D1184,5),VLOOKUP(CONCATENATE(N1184,"x",O1184),'PART NUMBER GUIDE'!$B$9:$C$45,2,FALSE),VLOOKUP(CONCATENATE(P1184, V1184), 'PART NUMBER GUIDE'!$Q$6:$R$84, 2, FALSE),VLOOKUP(Y1184,'PART NUMBER GUIDE'!$J$8:$K$37,2, FALSE),IF(U1184="N/A",IF(ABS(S1184)&lt;10,"0"&amp;ABS(S1184),ABS(S1184)),CONCATENATE(LEFT(U1184,1),RIGHT(U1184,1))), F1184, G1184)</f>
        <v>MR70589058525</v>
      </c>
      <c r="F1184" s="93"/>
      <c r="G1184" s="93"/>
      <c r="H1184" s="46" t="s">
        <v>5110</v>
      </c>
      <c r="I1184" s="377">
        <v>44210</v>
      </c>
      <c r="J1184" s="87" t="s">
        <v>1265</v>
      </c>
      <c r="K1184" s="400">
        <v>421</v>
      </c>
      <c r="L1184" s="95">
        <f t="shared" si="186"/>
        <v>421</v>
      </c>
      <c r="M1184" s="402"/>
      <c r="N1184" s="84">
        <v>18</v>
      </c>
      <c r="O1184" s="8">
        <v>9</v>
      </c>
      <c r="P1184" s="105" t="str">
        <f t="shared" si="189"/>
        <v>5x150</v>
      </c>
      <c r="Q1184" s="84">
        <v>5</v>
      </c>
      <c r="R1184" s="84">
        <v>150</v>
      </c>
      <c r="S1184" s="84">
        <v>25</v>
      </c>
      <c r="T1184" s="77">
        <v>6</v>
      </c>
      <c r="U1184" s="110" t="s">
        <v>85</v>
      </c>
      <c r="V1184" s="77">
        <v>110.5</v>
      </c>
      <c r="W1184" s="42">
        <v>28.8</v>
      </c>
      <c r="X1184" s="52">
        <v>2650</v>
      </c>
      <c r="Y1184" s="46" t="s">
        <v>2309</v>
      </c>
      <c r="Z1184" s="81" t="s">
        <v>3002</v>
      </c>
      <c r="AA1184" s="369" t="str">
        <f t="shared" si="190"/>
        <v>18x9, 5x150, 25 OS</v>
      </c>
      <c r="AB1184" s="83" t="s">
        <v>4281</v>
      </c>
      <c r="AC1184" s="92">
        <f>_xlfn.IFNA(VLOOKUP(AB1184,ACCESSORIES!F:K,6,FALSE),"N/A")</f>
        <v>22</v>
      </c>
      <c r="AD1184" s="15" t="s">
        <v>85</v>
      </c>
      <c r="AE1184" s="15" t="s">
        <v>85</v>
      </c>
      <c r="AF1184" s="15" t="s">
        <v>85</v>
      </c>
      <c r="AG1184" s="15" t="s">
        <v>85</v>
      </c>
      <c r="AH1184" s="9" t="str">
        <f>_xlfn.IFNA(VLOOKUP(AG1184,ACCESSORIES!F:K,6,FALSE),"N/A")</f>
        <v>N/A</v>
      </c>
      <c r="AI1184" s="105" t="s">
        <v>265</v>
      </c>
      <c r="AJ1184" s="84" t="s">
        <v>85</v>
      </c>
      <c r="AK1184" s="3" t="s">
        <v>85</v>
      </c>
      <c r="AL1184" s="84" t="s">
        <v>85</v>
      </c>
      <c r="AM1184" s="84">
        <v>16.100000000000001</v>
      </c>
      <c r="AN1184" s="84">
        <v>175</v>
      </c>
      <c r="AO1184" s="37">
        <v>3</v>
      </c>
      <c r="AP1184" s="37">
        <v>14</v>
      </c>
      <c r="AQ1184" s="26">
        <v>30</v>
      </c>
      <c r="AR1184" s="37">
        <v>35</v>
      </c>
      <c r="AS1184" s="26">
        <v>219</v>
      </c>
      <c r="AT1184" s="84">
        <v>212</v>
      </c>
      <c r="AU1184" s="77">
        <v>110.5</v>
      </c>
      <c r="AV1184" s="55">
        <v>40</v>
      </c>
      <c r="AW1184" s="55">
        <v>40</v>
      </c>
      <c r="AX1184" s="55">
        <v>31</v>
      </c>
      <c r="AY1184" s="14" t="s">
        <v>85</v>
      </c>
      <c r="AZ1184" s="104" t="str">
        <f>_xlfn.IFNA(VLOOKUP(AY1184,ACCESSORIES!F:K,6,FALSE),"N/A")</f>
        <v>N/A</v>
      </c>
      <c r="BA1184" s="14" t="s">
        <v>85</v>
      </c>
      <c r="BB1184" s="104" t="str">
        <f>_xlfn.IFNA(VLOOKUP(BA1184,ACCESSORIES!F:K,6,FALSE),"N/A")</f>
        <v>N/A</v>
      </c>
      <c r="BC1184" s="79">
        <v>32.799999999999997</v>
      </c>
      <c r="BD1184" s="57">
        <v>20.6</v>
      </c>
      <c r="BE1184" s="57">
        <v>20.6</v>
      </c>
      <c r="BF1184" s="57">
        <v>11.4</v>
      </c>
      <c r="BG1184" s="15">
        <v>36</v>
      </c>
      <c r="BH1184" s="122" t="s">
        <v>5253</v>
      </c>
      <c r="BI1184" s="51" t="s">
        <v>4217</v>
      </c>
      <c r="BJ1184" s="83" t="s">
        <v>5302</v>
      </c>
      <c r="BK1184" s="83" t="s">
        <v>4233</v>
      </c>
      <c r="BL1184" s="83" t="s">
        <v>5680</v>
      </c>
      <c r="BM1184" s="83" t="s">
        <v>2887</v>
      </c>
      <c r="BN1184" s="83" t="s">
        <v>4510</v>
      </c>
      <c r="BO1184" s="83" t="s">
        <v>5801</v>
      </c>
      <c r="BP1184" s="83" t="s">
        <v>5802</v>
      </c>
      <c r="BQ1184" s="83" t="s">
        <v>4480</v>
      </c>
      <c r="BR1184" s="83" t="s">
        <v>4235</v>
      </c>
      <c r="BS1184" s="83"/>
      <c r="BT1184" s="409" t="s">
        <v>6236</v>
      </c>
      <c r="BU1184" s="410" t="s">
        <v>6235</v>
      </c>
      <c r="BV1184" s="412" t="s">
        <v>6238</v>
      </c>
      <c r="BW1184" s="410" t="s">
        <v>6237</v>
      </c>
      <c r="BX1184" s="96" t="str">
        <f t="shared" si="187"/>
        <v>MR705 Bead Grip, 18x9, +25mm Offset, 5x150, 110.5mm Centerbore, Matte Black</v>
      </c>
      <c r="BY1184" s="83" t="s">
        <v>4044</v>
      </c>
      <c r="BZ1184" s="83" t="s">
        <v>4045</v>
      </c>
      <c r="CA1184" s="83" t="str">
        <f t="shared" si="191"/>
        <v>TRAIL (7XX)</v>
      </c>
    </row>
    <row r="1185" spans="1:79" s="39" customFormat="1" ht="15" customHeight="1">
      <c r="A1185" s="23">
        <f t="shared" si="188"/>
        <v>1183</v>
      </c>
      <c r="B1185" s="14" t="s">
        <v>84</v>
      </c>
      <c r="C1185" s="112" t="s">
        <v>1285</v>
      </c>
      <c r="D1185" s="84" t="s">
        <v>6178</v>
      </c>
      <c r="E1185" s="94" t="str">
        <f>CONCATENATE(LEFT(D1185,5),VLOOKUP(CONCATENATE(N1185,"x",O1185),'PART NUMBER GUIDE'!$B$9:$C$45,2,FALSE),VLOOKUP(CONCATENATE(P1185, V1185), 'PART NUMBER GUIDE'!$Q$6:$R$84, 2, FALSE),VLOOKUP(Y1185,'PART NUMBER GUIDE'!$J$8:$K$37,2, FALSE),IF(U1185="N/A",IF(ABS(S1185)&lt;10,"0"&amp;ABS(S1185),ABS(S1185)),CONCATENATE(LEFT(U1185,1),RIGHT(U1185,1))), F1185, G1185)</f>
        <v>MR70589058825</v>
      </c>
      <c r="F1185" s="93"/>
      <c r="G1185" s="93"/>
      <c r="H1185" s="46" t="s">
        <v>5464</v>
      </c>
      <c r="I1185" s="356">
        <v>44351</v>
      </c>
      <c r="J1185" s="87" t="s">
        <v>1265</v>
      </c>
      <c r="K1185" s="400">
        <v>421</v>
      </c>
      <c r="L1185" s="95">
        <f t="shared" si="186"/>
        <v>421</v>
      </c>
      <c r="M1185" s="402"/>
      <c r="N1185" s="84">
        <v>18</v>
      </c>
      <c r="O1185" s="8">
        <v>9</v>
      </c>
      <c r="P1185" s="105" t="str">
        <f t="shared" si="189"/>
        <v>5x150</v>
      </c>
      <c r="Q1185" s="84">
        <v>5</v>
      </c>
      <c r="R1185" s="84">
        <v>150</v>
      </c>
      <c r="S1185" s="84">
        <v>25</v>
      </c>
      <c r="T1185" s="77">
        <v>6</v>
      </c>
      <c r="U1185" s="110" t="s">
        <v>85</v>
      </c>
      <c r="V1185" s="77">
        <v>110.5</v>
      </c>
      <c r="W1185" s="42">
        <v>28.8</v>
      </c>
      <c r="X1185" s="52">
        <v>2650</v>
      </c>
      <c r="Y1185" s="46" t="s">
        <v>2237</v>
      </c>
      <c r="Z1185" s="81" t="s">
        <v>3007</v>
      </c>
      <c r="AA1185" s="369" t="str">
        <f t="shared" si="190"/>
        <v>18x9, 5x150, 25 OS</v>
      </c>
      <c r="AB1185" s="83" t="s">
        <v>4281</v>
      </c>
      <c r="AC1185" s="92">
        <f>_xlfn.IFNA(VLOOKUP(AB1185,ACCESSORIES!F:K,6,FALSE),"N/A")</f>
        <v>22</v>
      </c>
      <c r="AD1185" s="15" t="s">
        <v>85</v>
      </c>
      <c r="AE1185" s="15" t="s">
        <v>85</v>
      </c>
      <c r="AF1185" s="15" t="s">
        <v>85</v>
      </c>
      <c r="AG1185" s="15" t="s">
        <v>85</v>
      </c>
      <c r="AH1185" s="9" t="str">
        <f>_xlfn.IFNA(VLOOKUP(AG1185,ACCESSORIES!F:K,6,FALSE),"N/A")</f>
        <v>N/A</v>
      </c>
      <c r="AI1185" s="105" t="s">
        <v>265</v>
      </c>
      <c r="AJ1185" s="84" t="s">
        <v>85</v>
      </c>
      <c r="AK1185" s="3" t="s">
        <v>85</v>
      </c>
      <c r="AL1185" s="84" t="s">
        <v>85</v>
      </c>
      <c r="AM1185" s="84">
        <v>16.100000000000001</v>
      </c>
      <c r="AN1185" s="84">
        <v>175</v>
      </c>
      <c r="AO1185" s="37">
        <v>3</v>
      </c>
      <c r="AP1185" s="37">
        <v>14</v>
      </c>
      <c r="AQ1185" s="26">
        <v>30</v>
      </c>
      <c r="AR1185" s="37">
        <v>35</v>
      </c>
      <c r="AS1185" s="26">
        <v>219</v>
      </c>
      <c r="AT1185" s="84">
        <v>212</v>
      </c>
      <c r="AU1185" s="77">
        <v>110.5</v>
      </c>
      <c r="AV1185" s="55">
        <v>40</v>
      </c>
      <c r="AW1185" s="55">
        <v>40</v>
      </c>
      <c r="AX1185" s="55">
        <v>31</v>
      </c>
      <c r="AY1185" s="14" t="s">
        <v>85</v>
      </c>
      <c r="AZ1185" s="104" t="str">
        <f>_xlfn.IFNA(VLOOKUP(AY1185,ACCESSORIES!F:K,6,FALSE),"N/A")</f>
        <v>N/A</v>
      </c>
      <c r="BA1185" s="14" t="s">
        <v>85</v>
      </c>
      <c r="BB1185" s="104" t="str">
        <f>_xlfn.IFNA(VLOOKUP(BA1185,ACCESSORIES!F:K,6,FALSE),"N/A")</f>
        <v>N/A</v>
      </c>
      <c r="BC1185" s="79">
        <v>32.799999999999997</v>
      </c>
      <c r="BD1185" s="57">
        <v>20.6</v>
      </c>
      <c r="BE1185" s="57">
        <v>20.6</v>
      </c>
      <c r="BF1185" s="57">
        <v>11.4</v>
      </c>
      <c r="BG1185" s="15">
        <v>36</v>
      </c>
      <c r="BH1185" s="122" t="s">
        <v>5253</v>
      </c>
      <c r="BI1185" s="51" t="s">
        <v>4217</v>
      </c>
      <c r="BJ1185" s="83" t="s">
        <v>5302</v>
      </c>
      <c r="BK1185" s="83" t="s">
        <v>4233</v>
      </c>
      <c r="BL1185" s="83" t="s">
        <v>5680</v>
      </c>
      <c r="BM1185" s="83" t="s">
        <v>2887</v>
      </c>
      <c r="BN1185" s="83" t="s">
        <v>4510</v>
      </c>
      <c r="BO1185" s="83" t="s">
        <v>5801</v>
      </c>
      <c r="BP1185" s="83" t="s">
        <v>5802</v>
      </c>
      <c r="BQ1185" s="83" t="s">
        <v>4480</v>
      </c>
      <c r="BR1185" s="83" t="s">
        <v>4235</v>
      </c>
      <c r="BS1185" s="83"/>
      <c r="BT1185" s="409" t="s">
        <v>6232</v>
      </c>
      <c r="BU1185" s="410" t="s">
        <v>6231</v>
      </c>
      <c r="BV1185" s="412" t="s">
        <v>6234</v>
      </c>
      <c r="BW1185" s="410" t="s">
        <v>6233</v>
      </c>
      <c r="BX1185" s="96" t="str">
        <f t="shared" si="187"/>
        <v>MR705 Bead Grip, 18x9, +25mm Offset, 5x150, 110.5mm Centerbore, Titanium</v>
      </c>
      <c r="BY1185" s="83" t="s">
        <v>4044</v>
      </c>
      <c r="BZ1185" s="83" t="s">
        <v>4045</v>
      </c>
      <c r="CA1185" s="83" t="str">
        <f t="shared" si="191"/>
        <v>TRAIL (7XX)</v>
      </c>
    </row>
    <row r="1186" spans="1:79" s="39" customFormat="1" ht="15" customHeight="1">
      <c r="A1186" s="23">
        <f t="shared" si="188"/>
        <v>1184</v>
      </c>
      <c r="B1186" s="14" t="s">
        <v>84</v>
      </c>
      <c r="C1186" s="112" t="s">
        <v>1285</v>
      </c>
      <c r="D1186" s="84" t="s">
        <v>6178</v>
      </c>
      <c r="E1186" s="94" t="str">
        <f>CONCATENATE(LEFT(D1186,5),VLOOKUP(CONCATENATE(N1186,"x",O1186),'PART NUMBER GUIDE'!$B$9:$C$45,2,FALSE),VLOOKUP(CONCATENATE(P1186, V1186), 'PART NUMBER GUIDE'!$Q$6:$R$84, 2, FALSE),VLOOKUP(Y1186,'PART NUMBER GUIDE'!$J$8:$K$37,2, FALSE),IF(U1186="N/A",IF(ABS(S1186)&lt;10,"0"&amp;ABS(S1186),ABS(S1186)),CONCATENATE(LEFT(U1186,1),RIGHT(U1186,1))), F1186, G1186)</f>
        <v>MR70589016518</v>
      </c>
      <c r="F1186" s="93"/>
      <c r="G1186" s="93"/>
      <c r="H1186" s="46" t="s">
        <v>5111</v>
      </c>
      <c r="I1186" s="377">
        <v>44210</v>
      </c>
      <c r="J1186" s="87" t="s">
        <v>1265</v>
      </c>
      <c r="K1186" s="400">
        <v>421</v>
      </c>
      <c r="L1186" s="95">
        <f t="shared" si="186"/>
        <v>421</v>
      </c>
      <c r="M1186" s="402"/>
      <c r="N1186" s="84">
        <v>18</v>
      </c>
      <c r="O1186" s="8">
        <v>9</v>
      </c>
      <c r="P1186" s="105" t="str">
        <f t="shared" si="189"/>
        <v>6x135</v>
      </c>
      <c r="Q1186" s="84">
        <v>6</v>
      </c>
      <c r="R1186" s="84">
        <v>135</v>
      </c>
      <c r="S1186" s="84">
        <v>18</v>
      </c>
      <c r="T1186" s="86">
        <v>5.75</v>
      </c>
      <c r="U1186" s="110" t="s">
        <v>85</v>
      </c>
      <c r="V1186" s="77">
        <v>87</v>
      </c>
      <c r="W1186" s="42">
        <v>30.2</v>
      </c>
      <c r="X1186" s="52">
        <v>2650</v>
      </c>
      <c r="Y1186" s="46" t="s">
        <v>2309</v>
      </c>
      <c r="Z1186" s="81" t="s">
        <v>3002</v>
      </c>
      <c r="AA1186" s="369" t="str">
        <f t="shared" si="190"/>
        <v>18x9, 6x135, 18 OS</v>
      </c>
      <c r="AB1186" s="83" t="s">
        <v>4280</v>
      </c>
      <c r="AC1186" s="92">
        <f>_xlfn.IFNA(VLOOKUP(AB1186,ACCESSORIES!F:K,6,FALSE),"N/A")</f>
        <v>22</v>
      </c>
      <c r="AD1186" s="15" t="s">
        <v>85</v>
      </c>
      <c r="AE1186" s="15" t="s">
        <v>85</v>
      </c>
      <c r="AF1186" s="15" t="s">
        <v>85</v>
      </c>
      <c r="AG1186" s="15" t="s">
        <v>85</v>
      </c>
      <c r="AH1186" s="9" t="str">
        <f>_xlfn.IFNA(VLOOKUP(AG1186,ACCESSORIES!F:K,6,FALSE),"N/A")</f>
        <v>N/A</v>
      </c>
      <c r="AI1186" s="105" t="s">
        <v>265</v>
      </c>
      <c r="AJ1186" s="84" t="s">
        <v>85</v>
      </c>
      <c r="AK1186" s="3" t="s">
        <v>85</v>
      </c>
      <c r="AL1186" s="84" t="s">
        <v>85</v>
      </c>
      <c r="AM1186" s="84">
        <v>16.100000000000001</v>
      </c>
      <c r="AN1186" s="84">
        <v>175</v>
      </c>
      <c r="AO1186" s="37">
        <v>3</v>
      </c>
      <c r="AP1186" s="37">
        <v>17</v>
      </c>
      <c r="AQ1186" s="26">
        <v>36</v>
      </c>
      <c r="AR1186" s="37">
        <v>42</v>
      </c>
      <c r="AS1186" s="26">
        <v>220</v>
      </c>
      <c r="AT1186" s="84">
        <v>215</v>
      </c>
      <c r="AU1186" s="77">
        <v>87</v>
      </c>
      <c r="AV1186" s="55">
        <v>47</v>
      </c>
      <c r="AW1186" s="55">
        <v>47</v>
      </c>
      <c r="AX1186" s="55">
        <v>31</v>
      </c>
      <c r="AY1186" s="14" t="s">
        <v>85</v>
      </c>
      <c r="AZ1186" s="104" t="str">
        <f>_xlfn.IFNA(VLOOKUP(AY1186,ACCESSORIES!F:K,6,FALSE),"N/A")</f>
        <v>N/A</v>
      </c>
      <c r="BA1186" s="14" t="s">
        <v>85</v>
      </c>
      <c r="BB1186" s="104" t="str">
        <f>_xlfn.IFNA(VLOOKUP(BA1186,ACCESSORIES!F:K,6,FALSE),"N/A")</f>
        <v>N/A</v>
      </c>
      <c r="BC1186" s="79">
        <v>34.200000000000003</v>
      </c>
      <c r="BD1186" s="57">
        <v>20.6</v>
      </c>
      <c r="BE1186" s="57">
        <v>20.6</v>
      </c>
      <c r="BF1186" s="57">
        <v>11.4</v>
      </c>
      <c r="BG1186" s="15">
        <v>36</v>
      </c>
      <c r="BH1186" s="122" t="s">
        <v>5253</v>
      </c>
      <c r="BI1186" s="51" t="s">
        <v>4217</v>
      </c>
      <c r="BJ1186" s="83" t="s">
        <v>5302</v>
      </c>
      <c r="BK1186" s="83" t="s">
        <v>4233</v>
      </c>
      <c r="BL1186" s="83" t="s">
        <v>5680</v>
      </c>
      <c r="BM1186" s="83" t="s">
        <v>2887</v>
      </c>
      <c r="BN1186" s="83" t="s">
        <v>4510</v>
      </c>
      <c r="BO1186" s="83" t="s">
        <v>5801</v>
      </c>
      <c r="BP1186" s="83" t="s">
        <v>5802</v>
      </c>
      <c r="BQ1186" s="83" t="s">
        <v>4480</v>
      </c>
      <c r="BR1186" s="83" t="s">
        <v>4235</v>
      </c>
      <c r="BS1186" s="83"/>
      <c r="BT1186" s="409" t="s">
        <v>6240</v>
      </c>
      <c r="BU1186" s="410" t="s">
        <v>6239</v>
      </c>
      <c r="BV1186" s="412" t="s">
        <v>6242</v>
      </c>
      <c r="BW1186" s="410" t="s">
        <v>6241</v>
      </c>
      <c r="BX1186" s="96" t="str">
        <f t="shared" si="187"/>
        <v>MR705 Bead Grip, 18x9, +18mm Offset, 6x135, 87mm Centerbore, Matte Black</v>
      </c>
      <c r="BY1186" s="83" t="s">
        <v>4044</v>
      </c>
      <c r="BZ1186" s="83" t="s">
        <v>4045</v>
      </c>
      <c r="CA1186" s="83" t="str">
        <f t="shared" si="191"/>
        <v>TRAIL (7XX)</v>
      </c>
    </row>
    <row r="1187" spans="1:79" s="39" customFormat="1" ht="15" customHeight="1">
      <c r="A1187" s="23">
        <f t="shared" si="188"/>
        <v>1185</v>
      </c>
      <c r="B1187" s="14" t="s">
        <v>84</v>
      </c>
      <c r="C1187" s="112" t="s">
        <v>1285</v>
      </c>
      <c r="D1187" s="84" t="s">
        <v>6178</v>
      </c>
      <c r="E1187" s="94" t="str">
        <f>CONCATENATE(LEFT(D1187,5),VLOOKUP(CONCATENATE(N1187,"x",O1187),'PART NUMBER GUIDE'!$B$9:$C$45,2,FALSE),VLOOKUP(CONCATENATE(P1187, V1187), 'PART NUMBER GUIDE'!$Q$6:$R$84, 2, FALSE),VLOOKUP(Y1187,'PART NUMBER GUIDE'!$J$8:$K$37,2, FALSE),IF(U1187="N/A",IF(ABS(S1187)&lt;10,"0"&amp;ABS(S1187),ABS(S1187)),CONCATENATE(LEFT(U1187,1),RIGHT(U1187,1))), F1187, G1187)</f>
        <v>MR70589016818</v>
      </c>
      <c r="F1187" s="93"/>
      <c r="G1187" s="93"/>
      <c r="H1187" s="46" t="s">
        <v>5465</v>
      </c>
      <c r="I1187" s="356">
        <v>44351</v>
      </c>
      <c r="J1187" s="87" t="s">
        <v>1265</v>
      </c>
      <c r="K1187" s="400">
        <v>421</v>
      </c>
      <c r="L1187" s="95">
        <f t="shared" si="186"/>
        <v>421</v>
      </c>
      <c r="M1187" s="402"/>
      <c r="N1187" s="84">
        <v>18</v>
      </c>
      <c r="O1187" s="8">
        <v>9</v>
      </c>
      <c r="P1187" s="105" t="str">
        <f t="shared" si="189"/>
        <v>6x135</v>
      </c>
      <c r="Q1187" s="84">
        <v>6</v>
      </c>
      <c r="R1187" s="84">
        <v>135</v>
      </c>
      <c r="S1187" s="84">
        <v>18</v>
      </c>
      <c r="T1187" s="86">
        <v>5.75</v>
      </c>
      <c r="U1187" s="110" t="s">
        <v>85</v>
      </c>
      <c r="V1187" s="77">
        <v>87</v>
      </c>
      <c r="W1187" s="42">
        <v>30.2</v>
      </c>
      <c r="X1187" s="52">
        <v>2650</v>
      </c>
      <c r="Y1187" s="46" t="s">
        <v>2237</v>
      </c>
      <c r="Z1187" s="81" t="s">
        <v>3007</v>
      </c>
      <c r="AA1187" s="369" t="str">
        <f t="shared" si="190"/>
        <v>18x9, 6x135, 18 OS</v>
      </c>
      <c r="AB1187" s="83" t="s">
        <v>4280</v>
      </c>
      <c r="AC1187" s="92">
        <f>_xlfn.IFNA(VLOOKUP(AB1187,ACCESSORIES!F:K,6,FALSE),"N/A")</f>
        <v>22</v>
      </c>
      <c r="AD1187" s="15" t="s">
        <v>85</v>
      </c>
      <c r="AE1187" s="15" t="s">
        <v>85</v>
      </c>
      <c r="AF1187" s="15" t="s">
        <v>85</v>
      </c>
      <c r="AG1187" s="15" t="s">
        <v>85</v>
      </c>
      <c r="AH1187" s="9" t="str">
        <f>_xlfn.IFNA(VLOOKUP(AG1187,ACCESSORIES!F:K,6,FALSE),"N/A")</f>
        <v>N/A</v>
      </c>
      <c r="AI1187" s="105" t="s">
        <v>265</v>
      </c>
      <c r="AJ1187" s="84" t="s">
        <v>85</v>
      </c>
      <c r="AK1187" s="3" t="s">
        <v>85</v>
      </c>
      <c r="AL1187" s="84" t="s">
        <v>85</v>
      </c>
      <c r="AM1187" s="84">
        <v>16.100000000000001</v>
      </c>
      <c r="AN1187" s="84">
        <v>175</v>
      </c>
      <c r="AO1187" s="37">
        <v>3</v>
      </c>
      <c r="AP1187" s="37">
        <v>17</v>
      </c>
      <c r="AQ1187" s="26">
        <v>36</v>
      </c>
      <c r="AR1187" s="37">
        <v>42</v>
      </c>
      <c r="AS1187" s="26">
        <v>220</v>
      </c>
      <c r="AT1187" s="84">
        <v>215</v>
      </c>
      <c r="AU1187" s="77">
        <v>87</v>
      </c>
      <c r="AV1187" s="55">
        <v>47</v>
      </c>
      <c r="AW1187" s="55">
        <v>47</v>
      </c>
      <c r="AX1187" s="55">
        <v>31</v>
      </c>
      <c r="AY1187" s="14" t="s">
        <v>85</v>
      </c>
      <c r="AZ1187" s="104" t="str">
        <f>_xlfn.IFNA(VLOOKUP(AY1187,ACCESSORIES!F:K,6,FALSE),"N/A")</f>
        <v>N/A</v>
      </c>
      <c r="BA1187" s="14" t="s">
        <v>85</v>
      </c>
      <c r="BB1187" s="104" t="str">
        <f>_xlfn.IFNA(VLOOKUP(BA1187,ACCESSORIES!F:K,6,FALSE),"N/A")</f>
        <v>N/A</v>
      </c>
      <c r="BC1187" s="79">
        <v>34.200000000000003</v>
      </c>
      <c r="BD1187" s="57">
        <v>20.6</v>
      </c>
      <c r="BE1187" s="57">
        <v>20.6</v>
      </c>
      <c r="BF1187" s="57">
        <v>11.4</v>
      </c>
      <c r="BG1187" s="15">
        <v>36</v>
      </c>
      <c r="BH1187" s="122" t="s">
        <v>5253</v>
      </c>
      <c r="BI1187" s="51" t="s">
        <v>4217</v>
      </c>
      <c r="BJ1187" s="83" t="s">
        <v>5302</v>
      </c>
      <c r="BK1187" s="83" t="s">
        <v>4233</v>
      </c>
      <c r="BL1187" s="83" t="s">
        <v>5680</v>
      </c>
      <c r="BM1187" s="83" t="s">
        <v>2887</v>
      </c>
      <c r="BN1187" s="83" t="s">
        <v>4510</v>
      </c>
      <c r="BO1187" s="83" t="s">
        <v>5801</v>
      </c>
      <c r="BP1187" s="83" t="s">
        <v>5802</v>
      </c>
      <c r="BQ1187" s="83" t="s">
        <v>4480</v>
      </c>
      <c r="BR1187" s="83" t="s">
        <v>4235</v>
      </c>
      <c r="BS1187" s="83"/>
      <c r="BT1187" s="409" t="s">
        <v>6244</v>
      </c>
      <c r="BU1187" s="410" t="s">
        <v>6243</v>
      </c>
      <c r="BV1187" s="412" t="s">
        <v>6246</v>
      </c>
      <c r="BW1187" s="410" t="s">
        <v>6245</v>
      </c>
      <c r="BX1187" s="96" t="str">
        <f t="shared" si="187"/>
        <v>MR705 Bead Grip, 18x9, +18mm Offset, 6x135, 87mm Centerbore, Titanium</v>
      </c>
      <c r="BY1187" s="83" t="s">
        <v>4044</v>
      </c>
      <c r="BZ1187" s="83" t="s">
        <v>4045</v>
      </c>
      <c r="CA1187" s="83" t="str">
        <f t="shared" si="191"/>
        <v>TRAIL (7XX)</v>
      </c>
    </row>
    <row r="1188" spans="1:79" s="39" customFormat="1" ht="15" customHeight="1">
      <c r="A1188" s="23">
        <f t="shared" si="188"/>
        <v>1186</v>
      </c>
      <c r="B1188" s="14" t="s">
        <v>84</v>
      </c>
      <c r="C1188" s="112" t="s">
        <v>1285</v>
      </c>
      <c r="D1188" s="84" t="s">
        <v>6178</v>
      </c>
      <c r="E1188" s="94" t="str">
        <f>CONCATENATE(LEFT(D1188,5),VLOOKUP(CONCATENATE(N1188,"x",O1188),'PART NUMBER GUIDE'!$B$9:$C$45,2,FALSE),VLOOKUP(CONCATENATE(P1188, V1188), 'PART NUMBER GUIDE'!$Q$6:$R$84, 2, FALSE),VLOOKUP(Y1188,'PART NUMBER GUIDE'!$J$8:$K$37,2, FALSE),IF(U1188="N/A",IF(ABS(S1188)&lt;10,"0"&amp;ABS(S1188),ABS(S1188)),CONCATENATE(LEFT(U1188,1),RIGHT(U1188,1))), F1188, G1188)</f>
        <v>MR70589060500</v>
      </c>
      <c r="F1188" s="93"/>
      <c r="G1188" s="93"/>
      <c r="H1188" s="46" t="s">
        <v>5112</v>
      </c>
      <c r="I1188" s="377">
        <v>44210</v>
      </c>
      <c r="J1188" s="87" t="s">
        <v>1265</v>
      </c>
      <c r="K1188" s="400">
        <v>421</v>
      </c>
      <c r="L1188" s="95">
        <f t="shared" si="186"/>
        <v>421</v>
      </c>
      <c r="M1188" s="402"/>
      <c r="N1188" s="84">
        <v>18</v>
      </c>
      <c r="O1188" s="8">
        <v>9</v>
      </c>
      <c r="P1188" s="105" t="str">
        <f t="shared" si="189"/>
        <v>6x5.5</v>
      </c>
      <c r="Q1188" s="84">
        <v>6</v>
      </c>
      <c r="R1188" s="84">
        <v>5.5</v>
      </c>
      <c r="S1188" s="84">
        <v>0</v>
      </c>
      <c r="T1188" s="77">
        <v>5</v>
      </c>
      <c r="U1188" s="110" t="s">
        <v>85</v>
      </c>
      <c r="V1188" s="77">
        <v>106.25</v>
      </c>
      <c r="W1188" s="42">
        <v>31</v>
      </c>
      <c r="X1188" s="52">
        <v>2650</v>
      </c>
      <c r="Y1188" s="46" t="s">
        <v>2309</v>
      </c>
      <c r="Z1188" s="81" t="s">
        <v>3002</v>
      </c>
      <c r="AA1188" s="369" t="str">
        <f t="shared" si="190"/>
        <v>18x9, 6x5.5, 0 OS</v>
      </c>
      <c r="AB1188" s="83" t="s">
        <v>4281</v>
      </c>
      <c r="AC1188" s="92">
        <f>_xlfn.IFNA(VLOOKUP(AB1188,ACCESSORIES!F:K,6,FALSE),"N/A")</f>
        <v>22</v>
      </c>
      <c r="AD1188" s="15" t="s">
        <v>85</v>
      </c>
      <c r="AE1188" s="15" t="s">
        <v>85</v>
      </c>
      <c r="AF1188" s="15" t="s">
        <v>85</v>
      </c>
      <c r="AG1188" s="15" t="s">
        <v>85</v>
      </c>
      <c r="AH1188" s="9" t="str">
        <f>_xlfn.IFNA(VLOOKUP(AG1188,ACCESSORIES!F:K,6,FALSE),"N/A")</f>
        <v>N/A</v>
      </c>
      <c r="AI1188" s="105" t="s">
        <v>265</v>
      </c>
      <c r="AJ1188" s="84" t="s">
        <v>1712</v>
      </c>
      <c r="AK1188" s="41">
        <f>VLOOKUP(AJ1188,ACCESSORIES!F:K,6,FALSE)</f>
        <v>2.75</v>
      </c>
      <c r="AL1188" s="84">
        <v>78.3</v>
      </c>
      <c r="AM1188" s="84">
        <v>16.100000000000001</v>
      </c>
      <c r="AN1188" s="84">
        <v>175</v>
      </c>
      <c r="AO1188" s="37">
        <v>5</v>
      </c>
      <c r="AP1188" s="37">
        <v>26</v>
      </c>
      <c r="AQ1188" s="26">
        <v>54</v>
      </c>
      <c r="AR1188" s="37">
        <v>60</v>
      </c>
      <c r="AS1188" s="26">
        <v>221</v>
      </c>
      <c r="AT1188" s="84">
        <v>218</v>
      </c>
      <c r="AU1188" s="77">
        <v>106.25</v>
      </c>
      <c r="AV1188" s="55">
        <v>65</v>
      </c>
      <c r="AW1188" s="55">
        <v>65</v>
      </c>
      <c r="AX1188" s="55">
        <v>31</v>
      </c>
      <c r="AY1188" s="14" t="s">
        <v>85</v>
      </c>
      <c r="AZ1188" s="104" t="str">
        <f>_xlfn.IFNA(VLOOKUP(AY1188,ACCESSORIES!F:K,6,FALSE),"N/A")</f>
        <v>N/A</v>
      </c>
      <c r="BA1188" s="14" t="s">
        <v>85</v>
      </c>
      <c r="BB1188" s="104" t="str">
        <f>_xlfn.IFNA(VLOOKUP(BA1188,ACCESSORIES!F:K,6,FALSE),"N/A")</f>
        <v>N/A</v>
      </c>
      <c r="BC1188" s="79">
        <v>35</v>
      </c>
      <c r="BD1188" s="57">
        <v>20.6</v>
      </c>
      <c r="BE1188" s="57">
        <v>20.6</v>
      </c>
      <c r="BF1188" s="57">
        <v>11.4</v>
      </c>
      <c r="BG1188" s="15">
        <v>36</v>
      </c>
      <c r="BH1188" s="122" t="s">
        <v>5253</v>
      </c>
      <c r="BI1188" s="51" t="s">
        <v>4217</v>
      </c>
      <c r="BJ1188" s="83" t="s">
        <v>5302</v>
      </c>
      <c r="BK1188" s="83" t="s">
        <v>4233</v>
      </c>
      <c r="BL1188" s="83" t="s">
        <v>5680</v>
      </c>
      <c r="BM1188" s="83" t="s">
        <v>2887</v>
      </c>
      <c r="BN1188" s="83" t="s">
        <v>4510</v>
      </c>
      <c r="BO1188" s="83" t="s">
        <v>5801</v>
      </c>
      <c r="BP1188" s="83" t="s">
        <v>5802</v>
      </c>
      <c r="BQ1188" s="83" t="s">
        <v>4480</v>
      </c>
      <c r="BR1188" s="83" t="s">
        <v>4235</v>
      </c>
      <c r="BS1188" s="83"/>
      <c r="BT1188" s="409" t="s">
        <v>6240</v>
      </c>
      <c r="BU1188" s="410" t="s">
        <v>6239</v>
      </c>
      <c r="BV1188" s="412" t="s">
        <v>6242</v>
      </c>
      <c r="BW1188" s="410" t="s">
        <v>6241</v>
      </c>
      <c r="BX1188" s="96" t="str">
        <f t="shared" si="187"/>
        <v>MR705 Bead Grip, 18x9, 0mm Offset, 6x5.5, 106.25mm Centerbore, Matte Black</v>
      </c>
      <c r="BY1188" s="83" t="s">
        <v>4044</v>
      </c>
      <c r="BZ1188" s="83" t="s">
        <v>4045</v>
      </c>
      <c r="CA1188" s="83" t="str">
        <f t="shared" si="191"/>
        <v>TRAIL (7XX)</v>
      </c>
    </row>
    <row r="1189" spans="1:79" s="39" customFormat="1" ht="15" customHeight="1">
      <c r="A1189" s="23">
        <f t="shared" si="188"/>
        <v>1187</v>
      </c>
      <c r="B1189" s="14" t="s">
        <v>84</v>
      </c>
      <c r="C1189" s="112" t="s">
        <v>1285</v>
      </c>
      <c r="D1189" s="84" t="s">
        <v>6178</v>
      </c>
      <c r="E1189" s="94" t="str">
        <f>CONCATENATE(LEFT(D1189,5),VLOOKUP(CONCATENATE(N1189,"x",O1189),'PART NUMBER GUIDE'!$B$9:$C$45,2,FALSE),VLOOKUP(CONCATENATE(P1189, V1189), 'PART NUMBER GUIDE'!$Q$6:$R$84, 2, FALSE),VLOOKUP(Y1189,'PART NUMBER GUIDE'!$J$8:$K$37,2, FALSE),IF(U1189="N/A",IF(ABS(S1189)&lt;10,"0"&amp;ABS(S1189),ABS(S1189)),CONCATENATE(LEFT(U1189,1),RIGHT(U1189,1))), F1189, G1189)</f>
        <v>MR70589060800</v>
      </c>
      <c r="F1189" s="93"/>
      <c r="G1189" s="93"/>
      <c r="H1189" s="46" t="s">
        <v>5466</v>
      </c>
      <c r="I1189" s="356">
        <v>44351</v>
      </c>
      <c r="J1189" s="87" t="s">
        <v>1265</v>
      </c>
      <c r="K1189" s="400">
        <v>421</v>
      </c>
      <c r="L1189" s="95">
        <f t="shared" si="186"/>
        <v>421</v>
      </c>
      <c r="M1189" s="402"/>
      <c r="N1189" s="84">
        <v>18</v>
      </c>
      <c r="O1189" s="8">
        <v>9</v>
      </c>
      <c r="P1189" s="105" t="str">
        <f t="shared" si="189"/>
        <v>6x5.5</v>
      </c>
      <c r="Q1189" s="84">
        <v>6</v>
      </c>
      <c r="R1189" s="84">
        <v>5.5</v>
      </c>
      <c r="S1189" s="84">
        <v>0</v>
      </c>
      <c r="T1189" s="77">
        <v>5</v>
      </c>
      <c r="U1189" s="110" t="s">
        <v>85</v>
      </c>
      <c r="V1189" s="77">
        <v>106.25</v>
      </c>
      <c r="W1189" s="42">
        <v>31</v>
      </c>
      <c r="X1189" s="52">
        <v>2650</v>
      </c>
      <c r="Y1189" s="46" t="s">
        <v>2237</v>
      </c>
      <c r="Z1189" s="81" t="s">
        <v>3007</v>
      </c>
      <c r="AA1189" s="369" t="str">
        <f t="shared" si="190"/>
        <v>18x9, 6x5.5, 0 OS</v>
      </c>
      <c r="AB1189" s="83" t="s">
        <v>4281</v>
      </c>
      <c r="AC1189" s="92">
        <f>_xlfn.IFNA(VLOOKUP(AB1189,ACCESSORIES!F:K,6,FALSE),"N/A")</f>
        <v>22</v>
      </c>
      <c r="AD1189" s="15" t="s">
        <v>85</v>
      </c>
      <c r="AE1189" s="15" t="s">
        <v>85</v>
      </c>
      <c r="AF1189" s="15" t="s">
        <v>85</v>
      </c>
      <c r="AG1189" s="15" t="s">
        <v>85</v>
      </c>
      <c r="AH1189" s="9" t="str">
        <f>_xlfn.IFNA(VLOOKUP(AG1189,ACCESSORIES!F:K,6,FALSE),"N/A")</f>
        <v>N/A</v>
      </c>
      <c r="AI1189" s="105" t="s">
        <v>265</v>
      </c>
      <c r="AJ1189" s="84" t="s">
        <v>1712</v>
      </c>
      <c r="AK1189" s="41">
        <f>VLOOKUP(AJ1189,ACCESSORIES!F:K,6,FALSE)</f>
        <v>2.75</v>
      </c>
      <c r="AL1189" s="84">
        <v>78.3</v>
      </c>
      <c r="AM1189" s="84">
        <v>16.100000000000001</v>
      </c>
      <c r="AN1189" s="84">
        <v>175</v>
      </c>
      <c r="AO1189" s="37">
        <v>5</v>
      </c>
      <c r="AP1189" s="37">
        <v>26</v>
      </c>
      <c r="AQ1189" s="26">
        <v>54</v>
      </c>
      <c r="AR1189" s="37">
        <v>60</v>
      </c>
      <c r="AS1189" s="26">
        <v>221</v>
      </c>
      <c r="AT1189" s="84">
        <v>218</v>
      </c>
      <c r="AU1189" s="77">
        <v>106.25</v>
      </c>
      <c r="AV1189" s="55">
        <v>65</v>
      </c>
      <c r="AW1189" s="55">
        <v>65</v>
      </c>
      <c r="AX1189" s="55">
        <v>31</v>
      </c>
      <c r="AY1189" s="14" t="s">
        <v>85</v>
      </c>
      <c r="AZ1189" s="104" t="str">
        <f>_xlfn.IFNA(VLOOKUP(AY1189,ACCESSORIES!F:K,6,FALSE),"N/A")</f>
        <v>N/A</v>
      </c>
      <c r="BA1189" s="14" t="s">
        <v>85</v>
      </c>
      <c r="BB1189" s="104" t="str">
        <f>_xlfn.IFNA(VLOOKUP(BA1189,ACCESSORIES!F:K,6,FALSE),"N/A")</f>
        <v>N/A</v>
      </c>
      <c r="BC1189" s="79">
        <v>35</v>
      </c>
      <c r="BD1189" s="57">
        <v>20.6</v>
      </c>
      <c r="BE1189" s="57">
        <v>20.6</v>
      </c>
      <c r="BF1189" s="57">
        <v>11.4</v>
      </c>
      <c r="BG1189" s="15">
        <v>36</v>
      </c>
      <c r="BH1189" s="122" t="s">
        <v>5253</v>
      </c>
      <c r="BI1189" s="51" t="s">
        <v>4217</v>
      </c>
      <c r="BJ1189" s="83" t="s">
        <v>5302</v>
      </c>
      <c r="BK1189" s="83" t="s">
        <v>4233</v>
      </c>
      <c r="BL1189" s="83" t="s">
        <v>5680</v>
      </c>
      <c r="BM1189" s="83" t="s">
        <v>2887</v>
      </c>
      <c r="BN1189" s="83" t="s">
        <v>4510</v>
      </c>
      <c r="BO1189" s="83" t="s">
        <v>5801</v>
      </c>
      <c r="BP1189" s="83" t="s">
        <v>5802</v>
      </c>
      <c r="BQ1189" s="83" t="s">
        <v>4480</v>
      </c>
      <c r="BR1189" s="83" t="s">
        <v>4235</v>
      </c>
      <c r="BS1189" s="83"/>
      <c r="BT1189" s="409" t="s">
        <v>6244</v>
      </c>
      <c r="BU1189" s="410" t="s">
        <v>6243</v>
      </c>
      <c r="BV1189" s="412" t="s">
        <v>6246</v>
      </c>
      <c r="BW1189" s="410" t="s">
        <v>6245</v>
      </c>
      <c r="BX1189" s="96" t="str">
        <f t="shared" si="187"/>
        <v>MR705 Bead Grip, 18x9, 0mm Offset, 6x5.5, 106.25mm Centerbore, Titanium</v>
      </c>
      <c r="BY1189" s="83" t="s">
        <v>4044</v>
      </c>
      <c r="BZ1189" s="83" t="s">
        <v>4045</v>
      </c>
      <c r="CA1189" s="83" t="str">
        <f t="shared" si="191"/>
        <v>TRAIL (7XX)</v>
      </c>
    </row>
    <row r="1190" spans="1:79" s="39" customFormat="1" ht="15" customHeight="1">
      <c r="A1190" s="23">
        <f t="shared" si="188"/>
        <v>1188</v>
      </c>
      <c r="B1190" s="14" t="s">
        <v>84</v>
      </c>
      <c r="C1190" s="112" t="s">
        <v>1285</v>
      </c>
      <c r="D1190" s="84" t="s">
        <v>6178</v>
      </c>
      <c r="E1190" s="94" t="str">
        <f>CONCATENATE(LEFT(D1190,5),VLOOKUP(CONCATENATE(N1190,"x",O1190),'PART NUMBER GUIDE'!$B$9:$C$45,2,FALSE),VLOOKUP(CONCATENATE(P1190, V1190), 'PART NUMBER GUIDE'!$Q$6:$R$84, 2, FALSE),VLOOKUP(Y1190,'PART NUMBER GUIDE'!$J$8:$K$37,2, FALSE),IF(U1190="N/A",IF(ABS(S1190)&lt;10,"0"&amp;ABS(S1190),ABS(S1190)),CONCATENATE(LEFT(U1190,1),RIGHT(U1190,1))), F1190, G1190)</f>
        <v>MR70589060518</v>
      </c>
      <c r="F1190" s="93"/>
      <c r="G1190" s="93"/>
      <c r="H1190" s="46" t="s">
        <v>5113</v>
      </c>
      <c r="I1190" s="377">
        <v>44210</v>
      </c>
      <c r="J1190" s="87" t="s">
        <v>1265</v>
      </c>
      <c r="K1190" s="400">
        <v>421</v>
      </c>
      <c r="L1190" s="95">
        <f t="shared" si="186"/>
        <v>421</v>
      </c>
      <c r="M1190" s="402"/>
      <c r="N1190" s="84">
        <v>18</v>
      </c>
      <c r="O1190" s="8">
        <v>9</v>
      </c>
      <c r="P1190" s="105" t="str">
        <f t="shared" si="189"/>
        <v>6x5.5</v>
      </c>
      <c r="Q1190" s="84">
        <v>6</v>
      </c>
      <c r="R1190" s="84">
        <v>5.5</v>
      </c>
      <c r="S1190" s="84">
        <v>18</v>
      </c>
      <c r="T1190" s="86">
        <v>5.75</v>
      </c>
      <c r="U1190" s="110" t="s">
        <v>85</v>
      </c>
      <c r="V1190" s="77">
        <v>106.25</v>
      </c>
      <c r="W1190" s="42">
        <v>29.5</v>
      </c>
      <c r="X1190" s="52">
        <v>2650</v>
      </c>
      <c r="Y1190" s="46" t="s">
        <v>2309</v>
      </c>
      <c r="Z1190" s="81" t="s">
        <v>3002</v>
      </c>
      <c r="AA1190" s="369" t="str">
        <f t="shared" si="190"/>
        <v>18x9, 6x5.5, 18 OS</v>
      </c>
      <c r="AB1190" s="83" t="s">
        <v>4281</v>
      </c>
      <c r="AC1190" s="92">
        <f>_xlfn.IFNA(VLOOKUP(AB1190,ACCESSORIES!F:K,6,FALSE),"N/A")</f>
        <v>22</v>
      </c>
      <c r="AD1190" s="15" t="s">
        <v>85</v>
      </c>
      <c r="AE1190" s="15" t="s">
        <v>85</v>
      </c>
      <c r="AF1190" s="15" t="s">
        <v>85</v>
      </c>
      <c r="AG1190" s="15" t="s">
        <v>85</v>
      </c>
      <c r="AH1190" s="9" t="str">
        <f>_xlfn.IFNA(VLOOKUP(AG1190,ACCESSORIES!F:K,6,FALSE),"N/A")</f>
        <v>N/A</v>
      </c>
      <c r="AI1190" s="105" t="s">
        <v>265</v>
      </c>
      <c r="AJ1190" s="84" t="s">
        <v>1712</v>
      </c>
      <c r="AK1190" s="41">
        <f>VLOOKUP(AJ1190,ACCESSORIES!F:K,6,FALSE)</f>
        <v>2.75</v>
      </c>
      <c r="AL1190" s="84">
        <v>78.3</v>
      </c>
      <c r="AM1190" s="84">
        <v>16.100000000000001</v>
      </c>
      <c r="AN1190" s="84">
        <v>175</v>
      </c>
      <c r="AO1190" s="37">
        <v>4</v>
      </c>
      <c r="AP1190" s="37">
        <v>17</v>
      </c>
      <c r="AQ1190" s="26">
        <v>36</v>
      </c>
      <c r="AR1190" s="37">
        <v>42</v>
      </c>
      <c r="AS1190" s="26">
        <v>220</v>
      </c>
      <c r="AT1190" s="84">
        <v>215</v>
      </c>
      <c r="AU1190" s="77">
        <v>106.25</v>
      </c>
      <c r="AV1190" s="55">
        <v>47</v>
      </c>
      <c r="AW1190" s="55">
        <v>47</v>
      </c>
      <c r="AX1190" s="55">
        <v>31</v>
      </c>
      <c r="AY1190" s="14" t="s">
        <v>85</v>
      </c>
      <c r="AZ1190" s="104" t="str">
        <f>_xlfn.IFNA(VLOOKUP(AY1190,ACCESSORIES!F:K,6,FALSE),"N/A")</f>
        <v>N/A</v>
      </c>
      <c r="BA1190" s="14" t="s">
        <v>85</v>
      </c>
      <c r="BB1190" s="104" t="str">
        <f>_xlfn.IFNA(VLOOKUP(BA1190,ACCESSORIES!F:K,6,FALSE),"N/A")</f>
        <v>N/A</v>
      </c>
      <c r="BC1190" s="79">
        <v>33.5</v>
      </c>
      <c r="BD1190" s="57">
        <v>20.6</v>
      </c>
      <c r="BE1190" s="57">
        <v>20.6</v>
      </c>
      <c r="BF1190" s="57">
        <v>11.4</v>
      </c>
      <c r="BG1190" s="15">
        <v>36</v>
      </c>
      <c r="BH1190" s="122" t="s">
        <v>5253</v>
      </c>
      <c r="BI1190" s="51" t="s">
        <v>4217</v>
      </c>
      <c r="BJ1190" s="83" t="s">
        <v>5302</v>
      </c>
      <c r="BK1190" s="83" t="s">
        <v>4233</v>
      </c>
      <c r="BL1190" s="83" t="s">
        <v>5680</v>
      </c>
      <c r="BM1190" s="83" t="s">
        <v>2887</v>
      </c>
      <c r="BN1190" s="83" t="s">
        <v>4510</v>
      </c>
      <c r="BO1190" s="83" t="s">
        <v>5801</v>
      </c>
      <c r="BP1190" s="83" t="s">
        <v>5802</v>
      </c>
      <c r="BQ1190" s="83" t="s">
        <v>4480</v>
      </c>
      <c r="BR1190" s="83" t="s">
        <v>4235</v>
      </c>
      <c r="BS1190" s="83"/>
      <c r="BT1190" s="409" t="s">
        <v>6240</v>
      </c>
      <c r="BU1190" s="410" t="s">
        <v>6239</v>
      </c>
      <c r="BV1190" s="412" t="s">
        <v>6242</v>
      </c>
      <c r="BW1190" s="410" t="s">
        <v>6241</v>
      </c>
      <c r="BX1190" s="96" t="str">
        <f t="shared" si="187"/>
        <v>MR705 Bead Grip, 18x9, +18mm Offset, 6x5.5, 106.25mm Centerbore, Matte Black</v>
      </c>
      <c r="BY1190" s="83" t="s">
        <v>4044</v>
      </c>
      <c r="BZ1190" s="83" t="s">
        <v>4045</v>
      </c>
      <c r="CA1190" s="83" t="str">
        <f t="shared" si="191"/>
        <v>TRAIL (7XX)</v>
      </c>
    </row>
    <row r="1191" spans="1:79" s="39" customFormat="1" ht="15" customHeight="1">
      <c r="A1191" s="23">
        <f t="shared" si="188"/>
        <v>1189</v>
      </c>
      <c r="B1191" s="14" t="s">
        <v>84</v>
      </c>
      <c r="C1191" s="112" t="s">
        <v>1285</v>
      </c>
      <c r="D1191" s="84" t="s">
        <v>6178</v>
      </c>
      <c r="E1191" s="94" t="str">
        <f>CONCATENATE(LEFT(D1191,5),VLOOKUP(CONCATENATE(N1191,"x",O1191),'PART NUMBER GUIDE'!$B$9:$C$45,2,FALSE),VLOOKUP(CONCATENATE(P1191, V1191), 'PART NUMBER GUIDE'!$Q$6:$R$84, 2, FALSE),VLOOKUP(Y1191,'PART NUMBER GUIDE'!$J$8:$K$37,2, FALSE),IF(U1191="N/A",IF(ABS(S1191)&lt;10,"0"&amp;ABS(S1191),ABS(S1191)),CONCATENATE(LEFT(U1191,1),RIGHT(U1191,1))), F1191, G1191)</f>
        <v>MR70589060818</v>
      </c>
      <c r="F1191" s="93"/>
      <c r="G1191" s="93"/>
      <c r="H1191" s="46" t="s">
        <v>5467</v>
      </c>
      <c r="I1191" s="356">
        <v>44351</v>
      </c>
      <c r="J1191" s="87" t="s">
        <v>1265</v>
      </c>
      <c r="K1191" s="400">
        <v>421</v>
      </c>
      <c r="L1191" s="95">
        <f t="shared" si="186"/>
        <v>421</v>
      </c>
      <c r="M1191" s="402"/>
      <c r="N1191" s="84">
        <v>18</v>
      </c>
      <c r="O1191" s="8">
        <v>9</v>
      </c>
      <c r="P1191" s="105" t="str">
        <f t="shared" si="189"/>
        <v>6x5.5</v>
      </c>
      <c r="Q1191" s="84">
        <v>6</v>
      </c>
      <c r="R1191" s="84">
        <v>5.5</v>
      </c>
      <c r="S1191" s="84">
        <v>18</v>
      </c>
      <c r="T1191" s="86">
        <v>5.75</v>
      </c>
      <c r="U1191" s="110" t="s">
        <v>85</v>
      </c>
      <c r="V1191" s="77">
        <v>106.25</v>
      </c>
      <c r="W1191" s="42">
        <v>29.5</v>
      </c>
      <c r="X1191" s="52">
        <v>2650</v>
      </c>
      <c r="Y1191" s="46" t="s">
        <v>2237</v>
      </c>
      <c r="Z1191" s="81" t="s">
        <v>3007</v>
      </c>
      <c r="AA1191" s="369" t="str">
        <f t="shared" si="190"/>
        <v>18x9, 6x5.5, 18 OS</v>
      </c>
      <c r="AB1191" s="83" t="s">
        <v>4281</v>
      </c>
      <c r="AC1191" s="92">
        <f>_xlfn.IFNA(VLOOKUP(AB1191,ACCESSORIES!F:K,6,FALSE),"N/A")</f>
        <v>22</v>
      </c>
      <c r="AD1191" s="15" t="s">
        <v>85</v>
      </c>
      <c r="AE1191" s="15" t="s">
        <v>85</v>
      </c>
      <c r="AF1191" s="15" t="s">
        <v>85</v>
      </c>
      <c r="AG1191" s="15" t="s">
        <v>85</v>
      </c>
      <c r="AH1191" s="9" t="str">
        <f>_xlfn.IFNA(VLOOKUP(AG1191,ACCESSORIES!F:K,6,FALSE),"N/A")</f>
        <v>N/A</v>
      </c>
      <c r="AI1191" s="105" t="s">
        <v>265</v>
      </c>
      <c r="AJ1191" s="84" t="s">
        <v>1712</v>
      </c>
      <c r="AK1191" s="41">
        <f>VLOOKUP(AJ1191,ACCESSORIES!F:K,6,FALSE)</f>
        <v>2.75</v>
      </c>
      <c r="AL1191" s="84">
        <v>78.3</v>
      </c>
      <c r="AM1191" s="84">
        <v>16.100000000000001</v>
      </c>
      <c r="AN1191" s="84">
        <v>175</v>
      </c>
      <c r="AO1191" s="37">
        <v>4</v>
      </c>
      <c r="AP1191" s="37">
        <v>17</v>
      </c>
      <c r="AQ1191" s="26">
        <v>36</v>
      </c>
      <c r="AR1191" s="37">
        <v>42</v>
      </c>
      <c r="AS1191" s="26">
        <v>220</v>
      </c>
      <c r="AT1191" s="84">
        <v>215</v>
      </c>
      <c r="AU1191" s="77">
        <v>106.25</v>
      </c>
      <c r="AV1191" s="55">
        <v>47</v>
      </c>
      <c r="AW1191" s="55">
        <v>47</v>
      </c>
      <c r="AX1191" s="55">
        <v>31</v>
      </c>
      <c r="AY1191" s="14" t="s">
        <v>85</v>
      </c>
      <c r="AZ1191" s="104" t="str">
        <f>_xlfn.IFNA(VLOOKUP(AY1191,ACCESSORIES!F:K,6,FALSE),"N/A")</f>
        <v>N/A</v>
      </c>
      <c r="BA1191" s="14" t="s">
        <v>85</v>
      </c>
      <c r="BB1191" s="104" t="str">
        <f>_xlfn.IFNA(VLOOKUP(BA1191,ACCESSORIES!F:K,6,FALSE),"N/A")</f>
        <v>N/A</v>
      </c>
      <c r="BC1191" s="79">
        <v>33.5</v>
      </c>
      <c r="BD1191" s="57">
        <v>20.6</v>
      </c>
      <c r="BE1191" s="57">
        <v>20.6</v>
      </c>
      <c r="BF1191" s="57">
        <v>11.4</v>
      </c>
      <c r="BG1191" s="15">
        <v>36</v>
      </c>
      <c r="BH1191" s="122" t="s">
        <v>5253</v>
      </c>
      <c r="BI1191" s="51" t="s">
        <v>4217</v>
      </c>
      <c r="BJ1191" s="83" t="s">
        <v>5302</v>
      </c>
      <c r="BK1191" s="83" t="s">
        <v>4233</v>
      </c>
      <c r="BL1191" s="83" t="s">
        <v>5680</v>
      </c>
      <c r="BM1191" s="83" t="s">
        <v>2887</v>
      </c>
      <c r="BN1191" s="83" t="s">
        <v>4510</v>
      </c>
      <c r="BO1191" s="83" t="s">
        <v>5801</v>
      </c>
      <c r="BP1191" s="83" t="s">
        <v>5802</v>
      </c>
      <c r="BQ1191" s="83" t="s">
        <v>4480</v>
      </c>
      <c r="BR1191" s="83" t="s">
        <v>4235</v>
      </c>
      <c r="BS1191" s="83"/>
      <c r="BT1191" s="409" t="s">
        <v>6244</v>
      </c>
      <c r="BU1191" s="410" t="s">
        <v>6243</v>
      </c>
      <c r="BV1191" s="412" t="s">
        <v>6246</v>
      </c>
      <c r="BW1191" s="410" t="s">
        <v>6245</v>
      </c>
      <c r="BX1191" s="96" t="str">
        <f t="shared" si="187"/>
        <v>MR705 Bead Grip, 18x9, +18mm Offset, 6x5.5, 106.25mm Centerbore, Titanium</v>
      </c>
      <c r="BY1191" s="83" t="s">
        <v>4044</v>
      </c>
      <c r="BZ1191" s="83" t="s">
        <v>4045</v>
      </c>
      <c r="CA1191" s="83" t="str">
        <f t="shared" si="191"/>
        <v>TRAIL (7XX)</v>
      </c>
    </row>
    <row r="1192" spans="1:79" s="39" customFormat="1" ht="15" customHeight="1">
      <c r="A1192" s="23">
        <f t="shared" si="188"/>
        <v>1190</v>
      </c>
      <c r="B1192" s="14" t="s">
        <v>84</v>
      </c>
      <c r="C1192" s="112" t="s">
        <v>1285</v>
      </c>
      <c r="D1192" s="84" t="s">
        <v>6178</v>
      </c>
      <c r="E1192" s="94" t="str">
        <f>CONCATENATE(LEFT(D1192,5),VLOOKUP(CONCATENATE(N1192,"x",O1192),'PART NUMBER GUIDE'!$B$9:$C$45,2,FALSE),VLOOKUP(CONCATENATE(P1192, V1192), 'PART NUMBER GUIDE'!$Q$6:$R$84, 2, FALSE),VLOOKUP(Y1192,'PART NUMBER GUIDE'!$J$8:$K$37,2, FALSE),IF(U1192="N/A",IF(ABS(S1192)&lt;10,"0"&amp;ABS(S1192),ABS(S1192)),CONCATENATE(LEFT(U1192,1),RIGHT(U1192,1))), F1192, G1192)</f>
        <v>MR70589080518</v>
      </c>
      <c r="F1192" s="93"/>
      <c r="G1192" s="93"/>
      <c r="H1192" s="46" t="s">
        <v>5114</v>
      </c>
      <c r="I1192" s="377">
        <v>44210</v>
      </c>
      <c r="J1192" s="87" t="s">
        <v>1265</v>
      </c>
      <c r="K1192" s="400">
        <v>453.5</v>
      </c>
      <c r="L1192" s="95">
        <f t="shared" si="186"/>
        <v>453.5</v>
      </c>
      <c r="M1192" s="402"/>
      <c r="N1192" s="84">
        <v>18</v>
      </c>
      <c r="O1192" s="8">
        <v>9</v>
      </c>
      <c r="P1192" s="105" t="str">
        <f t="shared" si="189"/>
        <v>8x6.5</v>
      </c>
      <c r="Q1192" s="84">
        <v>8</v>
      </c>
      <c r="R1192" s="84">
        <v>6.5</v>
      </c>
      <c r="S1192" s="84">
        <v>18</v>
      </c>
      <c r="T1192" s="86">
        <v>5.75</v>
      </c>
      <c r="U1192" s="110" t="s">
        <v>85</v>
      </c>
      <c r="V1192" s="77">
        <v>130.81</v>
      </c>
      <c r="W1192" s="42">
        <v>31.4</v>
      </c>
      <c r="X1192" s="52">
        <v>3640</v>
      </c>
      <c r="Y1192" s="46" t="s">
        <v>2309</v>
      </c>
      <c r="Z1192" s="81" t="s">
        <v>3002</v>
      </c>
      <c r="AA1192" s="369" t="str">
        <f t="shared" si="190"/>
        <v>18x9, 8x6.5, 18 OS</v>
      </c>
      <c r="AB1192" s="83" t="s">
        <v>4284</v>
      </c>
      <c r="AC1192" s="92">
        <f>_xlfn.IFNA(VLOOKUP(AB1192,ACCESSORIES!F:K,6,FALSE),"N/A")</f>
        <v>33</v>
      </c>
      <c r="AD1192" s="15" t="s">
        <v>85</v>
      </c>
      <c r="AE1192" s="15" t="s">
        <v>85</v>
      </c>
      <c r="AF1192" s="14" t="s">
        <v>3020</v>
      </c>
      <c r="AG1192" s="15" t="s">
        <v>85</v>
      </c>
      <c r="AH1192" s="9" t="str">
        <f>_xlfn.IFNA(VLOOKUP(AG1192,ACCESSORIES!F:K,6,FALSE),"N/A")</f>
        <v>N/A</v>
      </c>
      <c r="AI1192" s="105" t="s">
        <v>265</v>
      </c>
      <c r="AJ1192" s="84" t="s">
        <v>85</v>
      </c>
      <c r="AK1192" s="84" t="s">
        <v>85</v>
      </c>
      <c r="AL1192" s="84" t="s">
        <v>85</v>
      </c>
      <c r="AM1192" s="84">
        <v>16.100000000000001</v>
      </c>
      <c r="AN1192" s="84">
        <v>200</v>
      </c>
      <c r="AO1192" s="37">
        <v>3</v>
      </c>
      <c r="AP1192" s="37">
        <v>3</v>
      </c>
      <c r="AQ1192" s="26">
        <v>28</v>
      </c>
      <c r="AR1192" s="37">
        <v>40</v>
      </c>
      <c r="AS1192" s="26">
        <v>218</v>
      </c>
      <c r="AT1192" s="84">
        <v>214</v>
      </c>
      <c r="AU1192" s="86">
        <v>125</v>
      </c>
      <c r="AV1192" s="55">
        <v>92</v>
      </c>
      <c r="AW1192" s="55">
        <v>92</v>
      </c>
      <c r="AX1192" s="55">
        <v>31</v>
      </c>
      <c r="AY1192" s="14" t="s">
        <v>85</v>
      </c>
      <c r="AZ1192" s="104" t="str">
        <f>_xlfn.IFNA(VLOOKUP(AY1192,ACCESSORIES!F:K,6,FALSE),"N/A")</f>
        <v>N/A</v>
      </c>
      <c r="BA1192" s="14" t="s">
        <v>85</v>
      </c>
      <c r="BB1192" s="104" t="str">
        <f>_xlfn.IFNA(VLOOKUP(BA1192,ACCESSORIES!F:K,6,FALSE),"N/A")</f>
        <v>N/A</v>
      </c>
      <c r="BC1192" s="79">
        <v>35.4</v>
      </c>
      <c r="BD1192" s="57">
        <v>20.6</v>
      </c>
      <c r="BE1192" s="57">
        <v>20.6</v>
      </c>
      <c r="BF1192" s="57">
        <v>11.4</v>
      </c>
      <c r="BG1192" s="15">
        <v>36</v>
      </c>
      <c r="BH1192" s="122" t="s">
        <v>5253</v>
      </c>
      <c r="BI1192" s="51" t="s">
        <v>4217</v>
      </c>
      <c r="BJ1192" s="83" t="s">
        <v>5302</v>
      </c>
      <c r="BK1192" s="83" t="s">
        <v>4233</v>
      </c>
      <c r="BL1192" s="83" t="s">
        <v>5680</v>
      </c>
      <c r="BM1192" s="83" t="s">
        <v>2887</v>
      </c>
      <c r="BN1192" s="83" t="s">
        <v>4510</v>
      </c>
      <c r="BO1192" s="83" t="s">
        <v>5801</v>
      </c>
      <c r="BP1192" s="83" t="s">
        <v>5802</v>
      </c>
      <c r="BQ1192" s="83" t="s">
        <v>4480</v>
      </c>
      <c r="BR1192" s="83" t="s">
        <v>4235</v>
      </c>
      <c r="BS1192" s="83"/>
      <c r="BT1192" s="409" t="s">
        <v>6252</v>
      </c>
      <c r="BU1192" s="410" t="s">
        <v>6251</v>
      </c>
      <c r="BV1192" s="412" t="s">
        <v>6254</v>
      </c>
      <c r="BW1192" s="410" t="s">
        <v>6253</v>
      </c>
      <c r="BX1192" s="96" t="str">
        <f t="shared" si="187"/>
        <v>MR705 Bead Grip, 18x9, +18mm Offset, 8x6.5, 130.81mm Centerbore, Matte Black</v>
      </c>
      <c r="BY1192" s="83" t="s">
        <v>4044</v>
      </c>
      <c r="BZ1192" s="83" t="s">
        <v>4045</v>
      </c>
      <c r="CA1192" s="83" t="str">
        <f t="shared" si="191"/>
        <v>TRAIL (7XX)</v>
      </c>
    </row>
    <row r="1193" spans="1:79" s="39" customFormat="1" ht="15" customHeight="1">
      <c r="A1193" s="23">
        <f t="shared" si="188"/>
        <v>1191</v>
      </c>
      <c r="B1193" s="14" t="s">
        <v>84</v>
      </c>
      <c r="C1193" s="112" t="s">
        <v>1285</v>
      </c>
      <c r="D1193" s="84" t="s">
        <v>6178</v>
      </c>
      <c r="E1193" s="94" t="str">
        <f>CONCATENATE(LEFT(D1193,5),VLOOKUP(CONCATENATE(N1193,"x",O1193),'PART NUMBER GUIDE'!$B$9:$C$45,2,FALSE),VLOOKUP(CONCATENATE(P1193, V1193), 'PART NUMBER GUIDE'!$Q$6:$R$84, 2, FALSE),VLOOKUP(Y1193,'PART NUMBER GUIDE'!$J$8:$K$37,2, FALSE),IF(U1193="N/A",IF(ABS(S1193)&lt;10,"0"&amp;ABS(S1193),ABS(S1193)),CONCATENATE(LEFT(U1193,1),RIGHT(U1193,1))), F1193, G1193)</f>
        <v>MR70589080818</v>
      </c>
      <c r="F1193" s="93"/>
      <c r="G1193" s="93"/>
      <c r="H1193" s="46" t="s">
        <v>5468</v>
      </c>
      <c r="I1193" s="356">
        <v>44351</v>
      </c>
      <c r="J1193" s="87" t="s">
        <v>1265</v>
      </c>
      <c r="K1193" s="400">
        <v>453.5</v>
      </c>
      <c r="L1193" s="95">
        <f t="shared" si="186"/>
        <v>453.5</v>
      </c>
      <c r="M1193" s="402"/>
      <c r="N1193" s="84">
        <v>18</v>
      </c>
      <c r="O1193" s="8">
        <v>9</v>
      </c>
      <c r="P1193" s="105" t="str">
        <f t="shared" si="189"/>
        <v>8x6.5</v>
      </c>
      <c r="Q1193" s="84">
        <v>8</v>
      </c>
      <c r="R1193" s="84">
        <v>6.5</v>
      </c>
      <c r="S1193" s="84">
        <v>18</v>
      </c>
      <c r="T1193" s="86">
        <v>5.75</v>
      </c>
      <c r="U1193" s="110" t="s">
        <v>85</v>
      </c>
      <c r="V1193" s="77">
        <v>130.81</v>
      </c>
      <c r="W1193" s="42">
        <v>31.4</v>
      </c>
      <c r="X1193" s="52">
        <v>3640</v>
      </c>
      <c r="Y1193" s="46" t="s">
        <v>2237</v>
      </c>
      <c r="Z1193" s="81" t="s">
        <v>3007</v>
      </c>
      <c r="AA1193" s="369" t="str">
        <f t="shared" si="190"/>
        <v>18x9, 8x6.5, 18 OS</v>
      </c>
      <c r="AB1193" s="83" t="s">
        <v>4284</v>
      </c>
      <c r="AC1193" s="92">
        <f>_xlfn.IFNA(VLOOKUP(AB1193,ACCESSORIES!F:K,6,FALSE),"N/A")</f>
        <v>33</v>
      </c>
      <c r="AD1193" s="15" t="s">
        <v>85</v>
      </c>
      <c r="AE1193" s="15" t="s">
        <v>85</v>
      </c>
      <c r="AF1193" s="14" t="s">
        <v>3020</v>
      </c>
      <c r="AG1193" s="15" t="s">
        <v>85</v>
      </c>
      <c r="AH1193" s="9" t="str">
        <f>_xlfn.IFNA(VLOOKUP(AG1193,ACCESSORIES!F:K,6,FALSE),"N/A")</f>
        <v>N/A</v>
      </c>
      <c r="AI1193" s="105" t="s">
        <v>265</v>
      </c>
      <c r="AJ1193" s="84" t="s">
        <v>85</v>
      </c>
      <c r="AK1193" s="84" t="s">
        <v>85</v>
      </c>
      <c r="AL1193" s="84" t="s">
        <v>85</v>
      </c>
      <c r="AM1193" s="84">
        <v>16.100000000000001</v>
      </c>
      <c r="AN1193" s="84">
        <v>200</v>
      </c>
      <c r="AO1193" s="37">
        <v>3</v>
      </c>
      <c r="AP1193" s="37">
        <v>3</v>
      </c>
      <c r="AQ1193" s="26">
        <v>28</v>
      </c>
      <c r="AR1193" s="37">
        <v>40</v>
      </c>
      <c r="AS1193" s="26">
        <v>218</v>
      </c>
      <c r="AT1193" s="84">
        <v>214</v>
      </c>
      <c r="AU1193" s="86">
        <v>125</v>
      </c>
      <c r="AV1193" s="55">
        <v>92</v>
      </c>
      <c r="AW1193" s="55">
        <v>92</v>
      </c>
      <c r="AX1193" s="55">
        <v>31</v>
      </c>
      <c r="AY1193" s="14" t="s">
        <v>85</v>
      </c>
      <c r="AZ1193" s="104" t="str">
        <f>_xlfn.IFNA(VLOOKUP(AY1193,ACCESSORIES!F:K,6,FALSE),"N/A")</f>
        <v>N/A</v>
      </c>
      <c r="BA1193" s="14" t="s">
        <v>85</v>
      </c>
      <c r="BB1193" s="104" t="str">
        <f>_xlfn.IFNA(VLOOKUP(BA1193,ACCESSORIES!F:K,6,FALSE),"N/A")</f>
        <v>N/A</v>
      </c>
      <c r="BC1193" s="79">
        <v>35.4</v>
      </c>
      <c r="BD1193" s="57">
        <v>20.6</v>
      </c>
      <c r="BE1193" s="57">
        <v>20.6</v>
      </c>
      <c r="BF1193" s="57">
        <v>11.4</v>
      </c>
      <c r="BG1193" s="15">
        <v>36</v>
      </c>
      <c r="BH1193" s="122" t="s">
        <v>5253</v>
      </c>
      <c r="BI1193" s="51" t="s">
        <v>4217</v>
      </c>
      <c r="BJ1193" s="83" t="s">
        <v>5302</v>
      </c>
      <c r="BK1193" s="83" t="s">
        <v>4233</v>
      </c>
      <c r="BL1193" s="83" t="s">
        <v>5680</v>
      </c>
      <c r="BM1193" s="83" t="s">
        <v>2887</v>
      </c>
      <c r="BN1193" s="83" t="s">
        <v>4510</v>
      </c>
      <c r="BO1193" s="83" t="s">
        <v>5801</v>
      </c>
      <c r="BP1193" s="83" t="s">
        <v>5802</v>
      </c>
      <c r="BQ1193" s="83" t="s">
        <v>4480</v>
      </c>
      <c r="BR1193" s="83" t="s">
        <v>4235</v>
      </c>
      <c r="BS1193" s="83"/>
      <c r="BT1193" s="409" t="s">
        <v>6248</v>
      </c>
      <c r="BU1193" s="410" t="s">
        <v>6247</v>
      </c>
      <c r="BV1193" s="412" t="s">
        <v>6250</v>
      </c>
      <c r="BW1193" s="410" t="s">
        <v>6249</v>
      </c>
      <c r="BX1193" s="96" t="str">
        <f t="shared" si="187"/>
        <v>MR705 Bead Grip, 18x9, +18mm Offset, 8x6.5, 130.81mm Centerbore, Titanium</v>
      </c>
      <c r="BY1193" s="83" t="s">
        <v>4044</v>
      </c>
      <c r="BZ1193" s="83" t="s">
        <v>4045</v>
      </c>
      <c r="CA1193" s="83" t="str">
        <f t="shared" si="191"/>
        <v>TRAIL (7XX)</v>
      </c>
    </row>
    <row r="1194" spans="1:79" s="39" customFormat="1" ht="15" customHeight="1">
      <c r="A1194" s="23">
        <f t="shared" si="188"/>
        <v>1192</v>
      </c>
      <c r="B1194" s="14" t="s">
        <v>84</v>
      </c>
      <c r="C1194" s="112" t="s">
        <v>1285</v>
      </c>
      <c r="D1194" s="84" t="s">
        <v>6178</v>
      </c>
      <c r="E1194" s="94" t="str">
        <f>CONCATENATE(LEFT(D1194,5),VLOOKUP(CONCATENATE(N1194,"x",O1194),'PART NUMBER GUIDE'!$B$9:$C$45,2,FALSE),VLOOKUP(CONCATENATE(P1194, V1194), 'PART NUMBER GUIDE'!$Q$6:$R$84, 2, FALSE),VLOOKUP(Y1194,'PART NUMBER GUIDE'!$J$8:$K$37,2, FALSE),IF(U1194="N/A",IF(ABS(S1194)&lt;10,"0"&amp;ABS(S1194),ABS(S1194)),CONCATENATE(LEFT(U1194,1),RIGHT(U1194,1))), F1194, G1194)</f>
        <v>MR70589087518</v>
      </c>
      <c r="F1194" s="93"/>
      <c r="G1194" s="93"/>
      <c r="H1194" s="46" t="s">
        <v>5115</v>
      </c>
      <c r="I1194" s="377">
        <v>44210</v>
      </c>
      <c r="J1194" s="87" t="s">
        <v>1265</v>
      </c>
      <c r="K1194" s="400">
        <v>453.5</v>
      </c>
      <c r="L1194" s="95">
        <f t="shared" si="186"/>
        <v>453.5</v>
      </c>
      <c r="M1194" s="402"/>
      <c r="N1194" s="84">
        <v>18</v>
      </c>
      <c r="O1194" s="8">
        <v>9</v>
      </c>
      <c r="P1194" s="105" t="str">
        <f t="shared" si="189"/>
        <v>8x170</v>
      </c>
      <c r="Q1194" s="84">
        <v>8</v>
      </c>
      <c r="R1194" s="84">
        <v>170</v>
      </c>
      <c r="S1194" s="84">
        <v>18</v>
      </c>
      <c r="T1194" s="86">
        <v>5.75</v>
      </c>
      <c r="U1194" s="110" t="s">
        <v>85</v>
      </c>
      <c r="V1194" s="77">
        <v>130.81</v>
      </c>
      <c r="W1194" s="42">
        <v>31.4</v>
      </c>
      <c r="X1194" s="52">
        <v>3640</v>
      </c>
      <c r="Y1194" s="46" t="s">
        <v>2309</v>
      </c>
      <c r="Z1194" s="81" t="s">
        <v>3002</v>
      </c>
      <c r="AA1194" s="369" t="str">
        <f t="shared" si="190"/>
        <v>18x9, 8x170, 18 OS</v>
      </c>
      <c r="AB1194" s="83" t="s">
        <v>4283</v>
      </c>
      <c r="AC1194" s="92">
        <f>_xlfn.IFNA(VLOOKUP(AB1194,ACCESSORIES!F:K,6,FALSE),"N/A")</f>
        <v>33</v>
      </c>
      <c r="AD1194" s="15" t="s">
        <v>85</v>
      </c>
      <c r="AE1194" s="15" t="s">
        <v>85</v>
      </c>
      <c r="AF1194" s="14" t="s">
        <v>3020</v>
      </c>
      <c r="AG1194" s="15" t="s">
        <v>85</v>
      </c>
      <c r="AH1194" s="9" t="str">
        <f>_xlfn.IFNA(VLOOKUP(AG1194,ACCESSORIES!F:K,6,FALSE),"N/A")</f>
        <v>N/A</v>
      </c>
      <c r="AI1194" s="105" t="s">
        <v>265</v>
      </c>
      <c r="AJ1194" s="84" t="s">
        <v>85</v>
      </c>
      <c r="AK1194" s="84" t="s">
        <v>85</v>
      </c>
      <c r="AL1194" s="84" t="s">
        <v>85</v>
      </c>
      <c r="AM1194" s="84">
        <v>16.100000000000001</v>
      </c>
      <c r="AN1194" s="84">
        <v>200</v>
      </c>
      <c r="AO1194" s="37">
        <v>3</v>
      </c>
      <c r="AP1194" s="37">
        <v>3</v>
      </c>
      <c r="AQ1194" s="26">
        <v>28</v>
      </c>
      <c r="AR1194" s="37">
        <v>40</v>
      </c>
      <c r="AS1194" s="26">
        <v>218</v>
      </c>
      <c r="AT1194" s="84">
        <v>214</v>
      </c>
      <c r="AU1194" s="77">
        <v>128</v>
      </c>
      <c r="AV1194" s="55">
        <v>103.9</v>
      </c>
      <c r="AW1194" s="55">
        <v>107</v>
      </c>
      <c r="AX1194" s="55">
        <v>31</v>
      </c>
      <c r="AY1194" s="14" t="s">
        <v>85</v>
      </c>
      <c r="AZ1194" s="104" t="str">
        <f>_xlfn.IFNA(VLOOKUP(AY1194,ACCESSORIES!F:K,6,FALSE),"N/A")</f>
        <v>N/A</v>
      </c>
      <c r="BA1194" s="14" t="s">
        <v>85</v>
      </c>
      <c r="BB1194" s="104" t="str">
        <f>_xlfn.IFNA(VLOOKUP(BA1194,ACCESSORIES!F:K,6,FALSE),"N/A")</f>
        <v>N/A</v>
      </c>
      <c r="BC1194" s="79">
        <v>35.4</v>
      </c>
      <c r="BD1194" s="57">
        <v>20.6</v>
      </c>
      <c r="BE1194" s="57">
        <v>20.6</v>
      </c>
      <c r="BF1194" s="57">
        <v>11.4</v>
      </c>
      <c r="BG1194" s="15">
        <v>36</v>
      </c>
      <c r="BH1194" s="122" t="s">
        <v>5253</v>
      </c>
      <c r="BI1194" s="51" t="s">
        <v>4217</v>
      </c>
      <c r="BJ1194" s="83" t="s">
        <v>5302</v>
      </c>
      <c r="BK1194" s="83" t="s">
        <v>4233</v>
      </c>
      <c r="BL1194" s="83" t="s">
        <v>5680</v>
      </c>
      <c r="BM1194" s="83" t="s">
        <v>2887</v>
      </c>
      <c r="BN1194" s="83" t="s">
        <v>4510</v>
      </c>
      <c r="BO1194" s="83" t="s">
        <v>5801</v>
      </c>
      <c r="BP1194" s="83" t="s">
        <v>5802</v>
      </c>
      <c r="BQ1194" s="83" t="s">
        <v>4480</v>
      </c>
      <c r="BR1194" s="83" t="s">
        <v>4235</v>
      </c>
      <c r="BS1194" s="83"/>
      <c r="BT1194" s="409" t="s">
        <v>6252</v>
      </c>
      <c r="BU1194" s="410" t="s">
        <v>6251</v>
      </c>
      <c r="BV1194" s="412" t="s">
        <v>6254</v>
      </c>
      <c r="BW1194" s="410" t="s">
        <v>6253</v>
      </c>
      <c r="BX1194" s="96" t="str">
        <f t="shared" si="187"/>
        <v>MR705 Bead Grip, 18x9, +18mm Offset, 8x170, 130.81mm Centerbore, Matte Black</v>
      </c>
      <c r="BY1194" s="83" t="s">
        <v>4044</v>
      </c>
      <c r="BZ1194" s="83" t="s">
        <v>4045</v>
      </c>
      <c r="CA1194" s="83" t="str">
        <f t="shared" si="191"/>
        <v>TRAIL (7XX)</v>
      </c>
    </row>
    <row r="1195" spans="1:79" s="39" customFormat="1" ht="15" customHeight="1">
      <c r="A1195" s="23">
        <f t="shared" si="188"/>
        <v>1193</v>
      </c>
      <c r="B1195" s="14" t="s">
        <v>84</v>
      </c>
      <c r="C1195" s="112" t="s">
        <v>1285</v>
      </c>
      <c r="D1195" s="84" t="s">
        <v>6178</v>
      </c>
      <c r="E1195" s="94" t="str">
        <f>CONCATENATE(LEFT(D1195,5),VLOOKUP(CONCATENATE(N1195,"x",O1195),'PART NUMBER GUIDE'!$B$9:$C$45,2,FALSE),VLOOKUP(CONCATENATE(P1195, V1195), 'PART NUMBER GUIDE'!$Q$6:$R$84, 2, FALSE),VLOOKUP(Y1195,'PART NUMBER GUIDE'!$J$8:$K$37,2, FALSE),IF(U1195="N/A",IF(ABS(S1195)&lt;10,"0"&amp;ABS(S1195),ABS(S1195)),CONCATENATE(LEFT(U1195,1),RIGHT(U1195,1))), F1195, G1195)</f>
        <v>MR70589087818</v>
      </c>
      <c r="F1195" s="93"/>
      <c r="G1195" s="93"/>
      <c r="H1195" s="46" t="s">
        <v>5469</v>
      </c>
      <c r="I1195" s="356">
        <v>44351</v>
      </c>
      <c r="J1195" s="87" t="s">
        <v>1265</v>
      </c>
      <c r="K1195" s="400">
        <v>453.5</v>
      </c>
      <c r="L1195" s="95">
        <f t="shared" si="186"/>
        <v>453.5</v>
      </c>
      <c r="M1195" s="402"/>
      <c r="N1195" s="84">
        <v>18</v>
      </c>
      <c r="O1195" s="8">
        <v>9</v>
      </c>
      <c r="P1195" s="105" t="str">
        <f t="shared" si="189"/>
        <v>8x170</v>
      </c>
      <c r="Q1195" s="84">
        <v>8</v>
      </c>
      <c r="R1195" s="84">
        <v>170</v>
      </c>
      <c r="S1195" s="84">
        <v>18</v>
      </c>
      <c r="T1195" s="86">
        <v>5.75</v>
      </c>
      <c r="U1195" s="110" t="s">
        <v>85</v>
      </c>
      <c r="V1195" s="77">
        <v>130.81</v>
      </c>
      <c r="W1195" s="42">
        <v>31.4</v>
      </c>
      <c r="X1195" s="52">
        <v>3640</v>
      </c>
      <c r="Y1195" s="46" t="s">
        <v>2237</v>
      </c>
      <c r="Z1195" s="81" t="s">
        <v>3007</v>
      </c>
      <c r="AA1195" s="369" t="str">
        <f t="shared" si="190"/>
        <v>18x9, 8x170, 18 OS</v>
      </c>
      <c r="AB1195" s="83" t="s">
        <v>4283</v>
      </c>
      <c r="AC1195" s="92">
        <f>_xlfn.IFNA(VLOOKUP(AB1195,ACCESSORIES!F:K,6,FALSE),"N/A")</f>
        <v>33</v>
      </c>
      <c r="AD1195" s="15" t="s">
        <v>85</v>
      </c>
      <c r="AE1195" s="15" t="s">
        <v>85</v>
      </c>
      <c r="AF1195" s="14" t="s">
        <v>3020</v>
      </c>
      <c r="AG1195" s="15" t="s">
        <v>85</v>
      </c>
      <c r="AH1195" s="9" t="str">
        <f>_xlfn.IFNA(VLOOKUP(AG1195,ACCESSORIES!F:K,6,FALSE),"N/A")</f>
        <v>N/A</v>
      </c>
      <c r="AI1195" s="105" t="s">
        <v>265</v>
      </c>
      <c r="AJ1195" s="84" t="s">
        <v>85</v>
      </c>
      <c r="AK1195" s="84" t="s">
        <v>85</v>
      </c>
      <c r="AL1195" s="84" t="s">
        <v>85</v>
      </c>
      <c r="AM1195" s="84">
        <v>16.100000000000001</v>
      </c>
      <c r="AN1195" s="84">
        <v>200</v>
      </c>
      <c r="AO1195" s="37">
        <v>3</v>
      </c>
      <c r="AP1195" s="37">
        <v>3</v>
      </c>
      <c r="AQ1195" s="26">
        <v>28</v>
      </c>
      <c r="AR1195" s="37">
        <v>40</v>
      </c>
      <c r="AS1195" s="26">
        <v>218</v>
      </c>
      <c r="AT1195" s="84">
        <v>214</v>
      </c>
      <c r="AU1195" s="77">
        <v>128</v>
      </c>
      <c r="AV1195" s="55">
        <v>103.9</v>
      </c>
      <c r="AW1195" s="55">
        <v>107</v>
      </c>
      <c r="AX1195" s="55">
        <v>31</v>
      </c>
      <c r="AY1195" s="14" t="s">
        <v>85</v>
      </c>
      <c r="AZ1195" s="104" t="str">
        <f>_xlfn.IFNA(VLOOKUP(AY1195,ACCESSORIES!F:K,6,FALSE),"N/A")</f>
        <v>N/A</v>
      </c>
      <c r="BA1195" s="14" t="s">
        <v>85</v>
      </c>
      <c r="BB1195" s="104" t="str">
        <f>_xlfn.IFNA(VLOOKUP(BA1195,ACCESSORIES!F:K,6,FALSE),"N/A")</f>
        <v>N/A</v>
      </c>
      <c r="BC1195" s="79">
        <v>35.4</v>
      </c>
      <c r="BD1195" s="57">
        <v>20.6</v>
      </c>
      <c r="BE1195" s="57">
        <v>20.6</v>
      </c>
      <c r="BF1195" s="57">
        <v>11.4</v>
      </c>
      <c r="BG1195" s="15">
        <v>36</v>
      </c>
      <c r="BH1195" s="122" t="s">
        <v>5253</v>
      </c>
      <c r="BI1195" s="51" t="s">
        <v>4217</v>
      </c>
      <c r="BJ1195" s="83" t="s">
        <v>5302</v>
      </c>
      <c r="BK1195" s="83" t="s">
        <v>4233</v>
      </c>
      <c r="BL1195" s="83" t="s">
        <v>5680</v>
      </c>
      <c r="BM1195" s="83" t="s">
        <v>2887</v>
      </c>
      <c r="BN1195" s="83" t="s">
        <v>4510</v>
      </c>
      <c r="BO1195" s="83" t="s">
        <v>5801</v>
      </c>
      <c r="BP1195" s="83" t="s">
        <v>5802</v>
      </c>
      <c r="BQ1195" s="83" t="s">
        <v>4480</v>
      </c>
      <c r="BR1195" s="83" t="s">
        <v>4235</v>
      </c>
      <c r="BS1195" s="83"/>
      <c r="BT1195" s="409" t="s">
        <v>6248</v>
      </c>
      <c r="BU1195" s="410" t="s">
        <v>6247</v>
      </c>
      <c r="BV1195" s="412" t="s">
        <v>6250</v>
      </c>
      <c r="BW1195" s="410" t="s">
        <v>6249</v>
      </c>
      <c r="BX1195" s="96" t="str">
        <f t="shared" si="187"/>
        <v>MR705 Bead Grip, 18x9, +18mm Offset, 8x170, 130.81mm Centerbore, Titanium</v>
      </c>
      <c r="BY1195" s="83" t="s">
        <v>4044</v>
      </c>
      <c r="BZ1195" s="83" t="s">
        <v>4045</v>
      </c>
      <c r="CA1195" s="83" t="str">
        <f t="shared" si="191"/>
        <v>TRAIL (7XX)</v>
      </c>
    </row>
    <row r="1196" spans="1:79" s="39" customFormat="1" ht="15" customHeight="1">
      <c r="A1196" s="23">
        <f t="shared" si="188"/>
        <v>1194</v>
      </c>
      <c r="B1196" s="14" t="s">
        <v>84</v>
      </c>
      <c r="C1196" s="112" t="s">
        <v>1285</v>
      </c>
      <c r="D1196" s="84" t="s">
        <v>6178</v>
      </c>
      <c r="E1196" s="94" t="str">
        <f>CONCATENATE(LEFT(D1196,5),VLOOKUP(CONCATENATE(N1196,"x",O1196),'PART NUMBER GUIDE'!$B$9:$C$45,2,FALSE),VLOOKUP(CONCATENATE(P1196, V1196), 'PART NUMBER GUIDE'!$Q$6:$R$84, 2, FALSE),VLOOKUP(Y1196,'PART NUMBER GUIDE'!$J$8:$K$37,2, FALSE),IF(U1196="N/A",IF(ABS(S1196)&lt;10,"0"&amp;ABS(S1196),ABS(S1196)),CONCATENATE(LEFT(U1196,1),RIGHT(U1196,1))), F1196, G1196)</f>
        <v>MR70589088518</v>
      </c>
      <c r="F1196" s="93"/>
      <c r="G1196" s="93"/>
      <c r="H1196" s="46" t="s">
        <v>5116</v>
      </c>
      <c r="I1196" s="377">
        <v>44210</v>
      </c>
      <c r="J1196" s="87" t="s">
        <v>1265</v>
      </c>
      <c r="K1196" s="400">
        <v>453.5</v>
      </c>
      <c r="L1196" s="95">
        <f t="shared" si="186"/>
        <v>453.5</v>
      </c>
      <c r="M1196" s="402"/>
      <c r="N1196" s="84">
        <v>18</v>
      </c>
      <c r="O1196" s="8">
        <v>9</v>
      </c>
      <c r="P1196" s="105" t="str">
        <f t="shared" si="189"/>
        <v>8x180</v>
      </c>
      <c r="Q1196" s="84">
        <v>8</v>
      </c>
      <c r="R1196" s="84">
        <v>180</v>
      </c>
      <c r="S1196" s="84">
        <v>18</v>
      </c>
      <c r="T1196" s="86">
        <v>5.75</v>
      </c>
      <c r="U1196" s="110" t="s">
        <v>85</v>
      </c>
      <c r="V1196" s="77">
        <v>130.81</v>
      </c>
      <c r="W1196" s="42">
        <v>31.5</v>
      </c>
      <c r="X1196" s="52">
        <v>3640</v>
      </c>
      <c r="Y1196" s="46" t="s">
        <v>2309</v>
      </c>
      <c r="Z1196" s="81" t="s">
        <v>3002</v>
      </c>
      <c r="AA1196" s="369" t="str">
        <f t="shared" si="190"/>
        <v>18x9, 8x180, 18 OS</v>
      </c>
      <c r="AB1196" s="83" t="s">
        <v>4284</v>
      </c>
      <c r="AC1196" s="92">
        <f>_xlfn.IFNA(VLOOKUP(AB1196,ACCESSORIES!F:K,6,FALSE),"N/A")</f>
        <v>33</v>
      </c>
      <c r="AD1196" s="15" t="s">
        <v>85</v>
      </c>
      <c r="AE1196" s="15" t="s">
        <v>85</v>
      </c>
      <c r="AF1196" s="14" t="s">
        <v>3020</v>
      </c>
      <c r="AG1196" s="15" t="s">
        <v>85</v>
      </c>
      <c r="AH1196" s="9" t="str">
        <f>_xlfn.IFNA(VLOOKUP(AG1196,ACCESSORIES!F:K,6,FALSE),"N/A")</f>
        <v>N/A</v>
      </c>
      <c r="AI1196" s="105" t="s">
        <v>265</v>
      </c>
      <c r="AJ1196" s="84" t="s">
        <v>85</v>
      </c>
      <c r="AK1196" s="84" t="s">
        <v>85</v>
      </c>
      <c r="AL1196" s="84" t="s">
        <v>85</v>
      </c>
      <c r="AM1196" s="84">
        <v>16.100000000000001</v>
      </c>
      <c r="AN1196" s="84">
        <v>210</v>
      </c>
      <c r="AO1196" s="37">
        <v>3</v>
      </c>
      <c r="AP1196" s="37">
        <v>3</v>
      </c>
      <c r="AQ1196" s="26">
        <v>28</v>
      </c>
      <c r="AR1196" s="37">
        <v>40</v>
      </c>
      <c r="AS1196" s="26">
        <v>218</v>
      </c>
      <c r="AT1196" s="84">
        <v>214</v>
      </c>
      <c r="AU1196" s="86">
        <v>125</v>
      </c>
      <c r="AV1196" s="55">
        <v>92</v>
      </c>
      <c r="AW1196" s="55">
        <v>92</v>
      </c>
      <c r="AX1196" s="55">
        <v>31</v>
      </c>
      <c r="AY1196" s="14" t="s">
        <v>85</v>
      </c>
      <c r="AZ1196" s="104" t="str">
        <f>_xlfn.IFNA(VLOOKUP(AY1196,ACCESSORIES!F:K,6,FALSE),"N/A")</f>
        <v>N/A</v>
      </c>
      <c r="BA1196" s="14" t="s">
        <v>85</v>
      </c>
      <c r="BB1196" s="104" t="str">
        <f>_xlfn.IFNA(VLOOKUP(BA1196,ACCESSORIES!F:K,6,FALSE),"N/A")</f>
        <v>N/A</v>
      </c>
      <c r="BC1196" s="79">
        <v>35.5</v>
      </c>
      <c r="BD1196" s="57">
        <v>20.6</v>
      </c>
      <c r="BE1196" s="57">
        <v>20.6</v>
      </c>
      <c r="BF1196" s="57">
        <v>11.4</v>
      </c>
      <c r="BG1196" s="15">
        <v>36</v>
      </c>
      <c r="BH1196" s="122" t="s">
        <v>5253</v>
      </c>
      <c r="BI1196" s="51" t="s">
        <v>4217</v>
      </c>
      <c r="BJ1196" s="83" t="s">
        <v>5302</v>
      </c>
      <c r="BK1196" s="83" t="s">
        <v>4233</v>
      </c>
      <c r="BL1196" s="83" t="s">
        <v>5680</v>
      </c>
      <c r="BM1196" s="83" t="s">
        <v>2887</v>
      </c>
      <c r="BN1196" s="83" t="s">
        <v>4510</v>
      </c>
      <c r="BO1196" s="83" t="s">
        <v>5801</v>
      </c>
      <c r="BP1196" s="83" t="s">
        <v>5802</v>
      </c>
      <c r="BQ1196" s="83" t="s">
        <v>4480</v>
      </c>
      <c r="BR1196" s="83" t="s">
        <v>4235</v>
      </c>
      <c r="BS1196" s="83"/>
      <c r="BT1196" s="409" t="s">
        <v>6252</v>
      </c>
      <c r="BU1196" s="410" t="s">
        <v>6251</v>
      </c>
      <c r="BV1196" s="412" t="s">
        <v>6254</v>
      </c>
      <c r="BW1196" s="410" t="s">
        <v>6253</v>
      </c>
      <c r="BX1196" s="96" t="str">
        <f t="shared" si="187"/>
        <v>MR705 Bead Grip, 18x9, +18mm Offset, 8x180, 130.81mm Centerbore, Matte Black</v>
      </c>
      <c r="BY1196" s="83" t="s">
        <v>4044</v>
      </c>
      <c r="BZ1196" s="83" t="s">
        <v>4045</v>
      </c>
      <c r="CA1196" s="83" t="str">
        <f t="shared" si="191"/>
        <v>TRAIL (7XX)</v>
      </c>
    </row>
    <row r="1197" spans="1:79" s="39" customFormat="1" ht="15" customHeight="1">
      <c r="A1197" s="23">
        <f t="shared" si="188"/>
        <v>1195</v>
      </c>
      <c r="B1197" s="14" t="s">
        <v>84</v>
      </c>
      <c r="C1197" s="112" t="s">
        <v>1285</v>
      </c>
      <c r="D1197" s="84" t="s">
        <v>6178</v>
      </c>
      <c r="E1197" s="94" t="str">
        <f>CONCATENATE(LEFT(D1197,5),VLOOKUP(CONCATENATE(N1197,"x",O1197),'PART NUMBER GUIDE'!$B$9:$C$45,2,FALSE),VLOOKUP(CONCATENATE(P1197, V1197), 'PART NUMBER GUIDE'!$Q$6:$R$84, 2, FALSE),VLOOKUP(Y1197,'PART NUMBER GUIDE'!$J$8:$K$37,2, FALSE),IF(U1197="N/A",IF(ABS(S1197)&lt;10,"0"&amp;ABS(S1197),ABS(S1197)),CONCATENATE(LEFT(U1197,1),RIGHT(U1197,1))), F1197, G1197)</f>
        <v>MR70589088818</v>
      </c>
      <c r="F1197" s="93"/>
      <c r="G1197" s="93"/>
      <c r="H1197" s="46" t="s">
        <v>5470</v>
      </c>
      <c r="I1197" s="356">
        <v>44351</v>
      </c>
      <c r="J1197" s="87" t="s">
        <v>1265</v>
      </c>
      <c r="K1197" s="400">
        <v>453.5</v>
      </c>
      <c r="L1197" s="95">
        <f t="shared" ref="L1197:L1260" si="192">IF(J1197="Coming Soon",K1197,IF(J1197="Active",K1197,""))</f>
        <v>453.5</v>
      </c>
      <c r="M1197" s="402"/>
      <c r="N1197" s="84">
        <v>18</v>
      </c>
      <c r="O1197" s="8">
        <v>9</v>
      </c>
      <c r="P1197" s="105" t="str">
        <f t="shared" si="189"/>
        <v>8x180</v>
      </c>
      <c r="Q1197" s="84">
        <v>8</v>
      </c>
      <c r="R1197" s="84">
        <v>180</v>
      </c>
      <c r="S1197" s="84">
        <v>18</v>
      </c>
      <c r="T1197" s="86">
        <v>5.75</v>
      </c>
      <c r="U1197" s="110" t="s">
        <v>85</v>
      </c>
      <c r="V1197" s="77">
        <v>130.81</v>
      </c>
      <c r="W1197" s="42">
        <v>31.5</v>
      </c>
      <c r="X1197" s="52">
        <v>3640</v>
      </c>
      <c r="Y1197" s="46" t="s">
        <v>2237</v>
      </c>
      <c r="Z1197" s="81" t="s">
        <v>3007</v>
      </c>
      <c r="AA1197" s="369" t="str">
        <f t="shared" si="190"/>
        <v>18x9, 8x180, 18 OS</v>
      </c>
      <c r="AB1197" s="83" t="s">
        <v>4284</v>
      </c>
      <c r="AC1197" s="92">
        <f>_xlfn.IFNA(VLOOKUP(AB1197,ACCESSORIES!F:K,6,FALSE),"N/A")</f>
        <v>33</v>
      </c>
      <c r="AD1197" s="15" t="s">
        <v>85</v>
      </c>
      <c r="AE1197" s="15" t="s">
        <v>85</v>
      </c>
      <c r="AF1197" s="14" t="s">
        <v>3020</v>
      </c>
      <c r="AG1197" s="15" t="s">
        <v>85</v>
      </c>
      <c r="AH1197" s="9" t="str">
        <f>_xlfn.IFNA(VLOOKUP(AG1197,ACCESSORIES!F:K,6,FALSE),"N/A")</f>
        <v>N/A</v>
      </c>
      <c r="AI1197" s="105" t="s">
        <v>265</v>
      </c>
      <c r="AJ1197" s="84" t="s">
        <v>85</v>
      </c>
      <c r="AK1197" s="84" t="s">
        <v>85</v>
      </c>
      <c r="AL1197" s="84" t="s">
        <v>85</v>
      </c>
      <c r="AM1197" s="84">
        <v>16.100000000000001</v>
      </c>
      <c r="AN1197" s="84">
        <v>210</v>
      </c>
      <c r="AO1197" s="37">
        <v>3</v>
      </c>
      <c r="AP1197" s="37">
        <v>3</v>
      </c>
      <c r="AQ1197" s="26">
        <v>28</v>
      </c>
      <c r="AR1197" s="37">
        <v>40</v>
      </c>
      <c r="AS1197" s="26">
        <v>218</v>
      </c>
      <c r="AT1197" s="84">
        <v>214</v>
      </c>
      <c r="AU1197" s="86">
        <v>125</v>
      </c>
      <c r="AV1197" s="55">
        <v>92</v>
      </c>
      <c r="AW1197" s="55">
        <v>92</v>
      </c>
      <c r="AX1197" s="55">
        <v>31</v>
      </c>
      <c r="AY1197" s="14" t="s">
        <v>85</v>
      </c>
      <c r="AZ1197" s="104" t="str">
        <f>_xlfn.IFNA(VLOOKUP(AY1197,ACCESSORIES!F:K,6,FALSE),"N/A")</f>
        <v>N/A</v>
      </c>
      <c r="BA1197" s="14" t="s">
        <v>85</v>
      </c>
      <c r="BB1197" s="104" t="str">
        <f>_xlfn.IFNA(VLOOKUP(BA1197,ACCESSORIES!F:K,6,FALSE),"N/A")</f>
        <v>N/A</v>
      </c>
      <c r="BC1197" s="79">
        <v>35.5</v>
      </c>
      <c r="BD1197" s="57">
        <v>20.6</v>
      </c>
      <c r="BE1197" s="57">
        <v>20.6</v>
      </c>
      <c r="BF1197" s="57">
        <v>11.4</v>
      </c>
      <c r="BG1197" s="15">
        <v>36</v>
      </c>
      <c r="BH1197" s="122" t="s">
        <v>5253</v>
      </c>
      <c r="BI1197" s="51" t="s">
        <v>4217</v>
      </c>
      <c r="BJ1197" s="83" t="s">
        <v>5302</v>
      </c>
      <c r="BK1197" s="83" t="s">
        <v>4233</v>
      </c>
      <c r="BL1197" s="83" t="s">
        <v>5680</v>
      </c>
      <c r="BM1197" s="83" t="s">
        <v>2887</v>
      </c>
      <c r="BN1197" s="83" t="s">
        <v>4510</v>
      </c>
      <c r="BO1197" s="83" t="s">
        <v>5801</v>
      </c>
      <c r="BP1197" s="83" t="s">
        <v>5802</v>
      </c>
      <c r="BQ1197" s="83" t="s">
        <v>4480</v>
      </c>
      <c r="BR1197" s="83" t="s">
        <v>4235</v>
      </c>
      <c r="BS1197" s="83"/>
      <c r="BT1197" s="409" t="s">
        <v>6248</v>
      </c>
      <c r="BU1197" s="410" t="s">
        <v>6247</v>
      </c>
      <c r="BV1197" s="412" t="s">
        <v>6250</v>
      </c>
      <c r="BW1197" s="410" t="s">
        <v>6249</v>
      </c>
      <c r="BX1197" s="96" t="str">
        <f t="shared" si="187"/>
        <v>MR705 Bead Grip, 18x9, +18mm Offset, 8x180, 130.81mm Centerbore, Titanium</v>
      </c>
      <c r="BY1197" s="83" t="s">
        <v>4044</v>
      </c>
      <c r="BZ1197" s="83" t="s">
        <v>4045</v>
      </c>
      <c r="CA1197" s="83" t="str">
        <f t="shared" si="191"/>
        <v>TRAIL (7XX)</v>
      </c>
    </row>
    <row r="1198" spans="1:79" s="39" customFormat="1" ht="15" customHeight="1">
      <c r="A1198" s="23">
        <f t="shared" ref="A1198:A1261" si="193">ROW(B1198)-2</f>
        <v>1196</v>
      </c>
      <c r="B1198" s="14" t="s">
        <v>84</v>
      </c>
      <c r="C1198" s="112" t="s">
        <v>1285</v>
      </c>
      <c r="D1198" s="84" t="s">
        <v>6179</v>
      </c>
      <c r="E1198" s="94" t="str">
        <f>CONCATENATE(LEFT(D1198,5),VLOOKUP(CONCATENATE(N1198,"x",O1198),'PART NUMBER GUIDE'!$B$9:$C$45,2,FALSE),VLOOKUP(CONCATENATE(P1198, V1198), 'PART NUMBER GUIDE'!$Q$6:$R$84, 2, FALSE),VLOOKUP(Y1198,'PART NUMBER GUIDE'!$J$8:$K$37,2, FALSE),IF(U1198="N/A",IF(ABS(S1198)&lt;10,"0"&amp;ABS(S1198),ABS(S1198)),CONCATENATE(LEFT(U1198,1),RIGHT(U1198,1))), F1198, G1198)</f>
        <v>MR70677549530</v>
      </c>
      <c r="F1198" s="93"/>
      <c r="G1198" s="93"/>
      <c r="H1198" s="46" t="s">
        <v>5932</v>
      </c>
      <c r="I1198" s="375">
        <v>44517</v>
      </c>
      <c r="J1198" s="87" t="s">
        <v>1265</v>
      </c>
      <c r="K1198" s="400">
        <v>341.5</v>
      </c>
      <c r="L1198" s="95">
        <f t="shared" si="192"/>
        <v>341.5</v>
      </c>
      <c r="M1198" s="402"/>
      <c r="N1198" s="84">
        <v>17</v>
      </c>
      <c r="O1198" s="85">
        <v>7.5</v>
      </c>
      <c r="P1198" s="105" t="str">
        <f t="shared" si="189"/>
        <v>5x108</v>
      </c>
      <c r="Q1198" s="84">
        <v>5</v>
      </c>
      <c r="R1198" s="84">
        <v>108</v>
      </c>
      <c r="S1198" s="84">
        <v>30</v>
      </c>
      <c r="T1198" s="86">
        <v>5.4</v>
      </c>
      <c r="U1198" s="110" t="s">
        <v>85</v>
      </c>
      <c r="V1198" s="77">
        <v>63.4</v>
      </c>
      <c r="W1198" s="42">
        <v>28</v>
      </c>
      <c r="X1198" s="52">
        <v>2650</v>
      </c>
      <c r="Y1198" s="46" t="s">
        <v>2309</v>
      </c>
      <c r="Z1198" s="81" t="s">
        <v>3002</v>
      </c>
      <c r="AA1198" s="369" t="str">
        <f t="shared" si="190"/>
        <v>17x7.5, 5x108, 30 OS</v>
      </c>
      <c r="AB1198" s="83" t="s">
        <v>4279</v>
      </c>
      <c r="AC1198" s="92">
        <f>_xlfn.IFNA(VLOOKUP(AB1198,ACCESSORIES!F:K,6,FALSE),"N/A")</f>
        <v>22</v>
      </c>
      <c r="AD1198" s="15" t="s">
        <v>85</v>
      </c>
      <c r="AE1198" s="15" t="s">
        <v>85</v>
      </c>
      <c r="AF1198" s="14" t="s">
        <v>85</v>
      </c>
      <c r="AG1198" s="15" t="s">
        <v>85</v>
      </c>
      <c r="AH1198" s="9" t="str">
        <f>_xlfn.IFNA(VLOOKUP(AG1198,ACCESSORIES!F:K,6,FALSE),"N/A")</f>
        <v>N/A</v>
      </c>
      <c r="AI1198" s="105" t="s">
        <v>265</v>
      </c>
      <c r="AJ1198" s="84" t="s">
        <v>85</v>
      </c>
      <c r="AK1198" s="84" t="s">
        <v>85</v>
      </c>
      <c r="AL1198" s="84" t="s">
        <v>85</v>
      </c>
      <c r="AM1198" s="84">
        <v>16.2</v>
      </c>
      <c r="AN1198" s="84">
        <v>150</v>
      </c>
      <c r="AO1198" s="37">
        <v>15</v>
      </c>
      <c r="AP1198" s="37">
        <v>22</v>
      </c>
      <c r="AQ1198" s="26">
        <v>25</v>
      </c>
      <c r="AR1198" s="37">
        <v>30</v>
      </c>
      <c r="AS1198" s="26">
        <v>203</v>
      </c>
      <c r="AT1198" s="84">
        <v>192</v>
      </c>
      <c r="AU1198" s="86">
        <v>63.4</v>
      </c>
      <c r="AV1198" s="55">
        <v>41</v>
      </c>
      <c r="AW1198" s="55">
        <v>41</v>
      </c>
      <c r="AX1198" s="55">
        <v>0</v>
      </c>
      <c r="AY1198" s="14" t="s">
        <v>85</v>
      </c>
      <c r="AZ1198" s="104" t="str">
        <f>_xlfn.IFNA(VLOOKUP(AY1198,ACCESSORIES!F:K,6,FALSE),"N/A")</f>
        <v>N/A</v>
      </c>
      <c r="BA1198" s="14" t="s">
        <v>85</v>
      </c>
      <c r="BB1198" s="104" t="str">
        <f>_xlfn.IFNA(VLOOKUP(BA1198,ACCESSORIES!F:K,6,FALSE),"N/A")</f>
        <v>N/A</v>
      </c>
      <c r="BC1198" s="79">
        <v>33.42</v>
      </c>
      <c r="BD1198" s="57">
        <v>19.8</v>
      </c>
      <c r="BE1198" s="57">
        <v>19.8</v>
      </c>
      <c r="BF1198" s="57">
        <v>9.9</v>
      </c>
      <c r="BG1198" s="15">
        <v>36</v>
      </c>
      <c r="BH1198" s="122" t="s">
        <v>3551</v>
      </c>
      <c r="BI1198" s="51" t="s">
        <v>4217</v>
      </c>
      <c r="BJ1198" s="83" t="s">
        <v>5302</v>
      </c>
      <c r="BK1198" s="83" t="s">
        <v>4233</v>
      </c>
      <c r="BL1198" s="83" t="s">
        <v>5847</v>
      </c>
      <c r="BM1198" s="83" t="s">
        <v>2887</v>
      </c>
      <c r="BN1198" s="83" t="s">
        <v>6410</v>
      </c>
      <c r="BO1198" s="83" t="s">
        <v>5801</v>
      </c>
      <c r="BP1198" s="83" t="s">
        <v>6411</v>
      </c>
      <c r="BQ1198" s="83" t="s">
        <v>4480</v>
      </c>
      <c r="BR1198" s="83" t="s">
        <v>4235</v>
      </c>
      <c r="BS1198" s="83"/>
      <c r="BT1198" s="409" t="s">
        <v>6372</v>
      </c>
      <c r="BU1198" s="426" t="s">
        <v>6371</v>
      </c>
      <c r="BV1198" s="412" t="s">
        <v>6374</v>
      </c>
      <c r="BW1198" s="426" t="s">
        <v>6373</v>
      </c>
      <c r="BX1198" s="96" t="str">
        <f t="shared" ref="BX1198:BX1261" si="194">CONCATENATE(IF(J1198="Closeout","CLOSEOUT - ",""),D1198,", ",N1198,"x",O1198,", ",IF(U1198="N/A","",CONCATENATE(U1198,"/")),IF(S1198&gt;0,CONCATENATE("+",S1198),S1198),"mm Offset, ",P1198,", ",V1198,"mm Centerbore, ",PROPER(Y1198),IF(G1198="R",", Race Drilled",""),"",IF(BA1198="N/A","",CONCATENATE(", w/ ",BA1198)))</f>
        <v>MR706 Bead Grip, 17x7.5, +30mm Offset, 5x108, 63.4mm Centerbore, Matte Black</v>
      </c>
      <c r="BY1198" s="83" t="s">
        <v>4044</v>
      </c>
      <c r="BZ1198" s="83" t="s">
        <v>4045</v>
      </c>
      <c r="CA1198" s="83" t="str">
        <f t="shared" si="191"/>
        <v>TRAIL (7XX)</v>
      </c>
    </row>
    <row r="1199" spans="1:79" s="39" customFormat="1" ht="15" customHeight="1">
      <c r="A1199" s="23">
        <f t="shared" si="193"/>
        <v>1197</v>
      </c>
      <c r="B1199" s="14" t="s">
        <v>84</v>
      </c>
      <c r="C1199" s="112" t="s">
        <v>1285</v>
      </c>
      <c r="D1199" s="84" t="s">
        <v>6179</v>
      </c>
      <c r="E1199" s="94" t="str">
        <f>CONCATENATE(LEFT(D1199,5),VLOOKUP(CONCATENATE(N1199,"x",O1199),'PART NUMBER GUIDE'!$B$9:$C$45,2,FALSE),VLOOKUP(CONCATENATE(P1199, V1199), 'PART NUMBER GUIDE'!$Q$6:$R$84, 2, FALSE),VLOOKUP(Y1199,'PART NUMBER GUIDE'!$J$8:$K$37,2, FALSE),IF(U1199="N/A",IF(ABS(S1199)&lt;10,"0"&amp;ABS(S1199),ABS(S1199)),CONCATENATE(LEFT(U1199,1),RIGHT(U1199,1))), F1199, G1199)</f>
        <v>MR70677549930</v>
      </c>
      <c r="F1199" s="93"/>
      <c r="G1199" s="93"/>
      <c r="H1199" s="46" t="s">
        <v>5933</v>
      </c>
      <c r="I1199" s="375">
        <v>44517</v>
      </c>
      <c r="J1199" s="87" t="s">
        <v>1265</v>
      </c>
      <c r="K1199" s="400">
        <v>341.5</v>
      </c>
      <c r="L1199" s="95">
        <f t="shared" si="192"/>
        <v>341.5</v>
      </c>
      <c r="M1199" s="402"/>
      <c r="N1199" s="84">
        <v>17</v>
      </c>
      <c r="O1199" s="85">
        <v>7.5</v>
      </c>
      <c r="P1199" s="105" t="str">
        <f t="shared" si="189"/>
        <v>5x108</v>
      </c>
      <c r="Q1199" s="84">
        <v>5</v>
      </c>
      <c r="R1199" s="84">
        <v>108</v>
      </c>
      <c r="S1199" s="84">
        <v>30</v>
      </c>
      <c r="T1199" s="86">
        <v>5.4</v>
      </c>
      <c r="U1199" s="110" t="s">
        <v>85</v>
      </c>
      <c r="V1199" s="77">
        <v>63.4</v>
      </c>
      <c r="W1199" s="42">
        <v>28.153030881008867</v>
      </c>
      <c r="X1199" s="52">
        <v>2650</v>
      </c>
      <c r="Y1199" s="46" t="s">
        <v>2312</v>
      </c>
      <c r="Z1199" s="81" t="s">
        <v>3003</v>
      </c>
      <c r="AA1199" s="369" t="str">
        <f t="shared" si="190"/>
        <v>17x7.5, 5x108, 30 OS</v>
      </c>
      <c r="AB1199" s="83" t="s">
        <v>4279</v>
      </c>
      <c r="AC1199" s="92">
        <f>_xlfn.IFNA(VLOOKUP(AB1199,ACCESSORIES!F:K,6,FALSE),"N/A")</f>
        <v>22</v>
      </c>
      <c r="AD1199" s="15" t="s">
        <v>85</v>
      </c>
      <c r="AE1199" s="15" t="s">
        <v>85</v>
      </c>
      <c r="AF1199" s="14" t="s">
        <v>85</v>
      </c>
      <c r="AG1199" s="15" t="s">
        <v>85</v>
      </c>
      <c r="AH1199" s="9" t="str">
        <f>_xlfn.IFNA(VLOOKUP(AG1199,ACCESSORIES!F:K,6,FALSE),"N/A")</f>
        <v>N/A</v>
      </c>
      <c r="AI1199" s="105" t="s">
        <v>265</v>
      </c>
      <c r="AJ1199" s="84" t="s">
        <v>85</v>
      </c>
      <c r="AK1199" s="84" t="s">
        <v>85</v>
      </c>
      <c r="AL1199" s="84" t="s">
        <v>85</v>
      </c>
      <c r="AM1199" s="84">
        <v>16.2</v>
      </c>
      <c r="AN1199" s="84">
        <v>150</v>
      </c>
      <c r="AO1199" s="37">
        <v>15</v>
      </c>
      <c r="AP1199" s="37">
        <v>22</v>
      </c>
      <c r="AQ1199" s="26">
        <v>25</v>
      </c>
      <c r="AR1199" s="37">
        <v>30</v>
      </c>
      <c r="AS1199" s="26">
        <v>203</v>
      </c>
      <c r="AT1199" s="84">
        <v>192</v>
      </c>
      <c r="AU1199" s="86">
        <v>63.4</v>
      </c>
      <c r="AV1199" s="55">
        <v>41</v>
      </c>
      <c r="AW1199" s="55">
        <v>41</v>
      </c>
      <c r="AX1199" s="55">
        <v>0</v>
      </c>
      <c r="AY1199" s="14" t="s">
        <v>85</v>
      </c>
      <c r="AZ1199" s="104" t="str">
        <f>_xlfn.IFNA(VLOOKUP(AY1199,ACCESSORIES!F:K,6,FALSE),"N/A")</f>
        <v>N/A</v>
      </c>
      <c r="BA1199" s="14" t="s">
        <v>85</v>
      </c>
      <c r="BB1199" s="104" t="str">
        <f>_xlfn.IFNA(VLOOKUP(BA1199,ACCESSORIES!F:K,6,FALSE),"N/A")</f>
        <v>N/A</v>
      </c>
      <c r="BC1199" s="79">
        <v>32.153030881008867</v>
      </c>
      <c r="BD1199" s="57">
        <v>19.8</v>
      </c>
      <c r="BE1199" s="57">
        <v>19.8</v>
      </c>
      <c r="BF1199" s="57">
        <v>9.9</v>
      </c>
      <c r="BG1199" s="15">
        <v>36</v>
      </c>
      <c r="BH1199" s="122" t="s">
        <v>3551</v>
      </c>
      <c r="BI1199" s="51" t="s">
        <v>4217</v>
      </c>
      <c r="BJ1199" s="83" t="s">
        <v>5302</v>
      </c>
      <c r="BK1199" s="83" t="s">
        <v>4233</v>
      </c>
      <c r="BL1199" s="83" t="s">
        <v>5847</v>
      </c>
      <c r="BM1199" s="83" t="s">
        <v>2887</v>
      </c>
      <c r="BN1199" s="83" t="s">
        <v>6410</v>
      </c>
      <c r="BO1199" s="83" t="s">
        <v>5801</v>
      </c>
      <c r="BP1199" s="83" t="s">
        <v>6411</v>
      </c>
      <c r="BQ1199" s="83" t="s">
        <v>4480</v>
      </c>
      <c r="BR1199" s="83" t="s">
        <v>4235</v>
      </c>
      <c r="BS1199" s="83"/>
      <c r="BT1199" s="409" t="s">
        <v>6384</v>
      </c>
      <c r="BU1199" s="426" t="s">
        <v>6383</v>
      </c>
      <c r="BV1199" s="412" t="s">
        <v>6386</v>
      </c>
      <c r="BW1199" s="426" t="s">
        <v>6385</v>
      </c>
      <c r="BX1199" s="96" t="str">
        <f t="shared" si="194"/>
        <v>MR706 Bead Grip, 17x7.5, +30mm Offset, 5x108, 63.4mm Centerbore, Method Bronze</v>
      </c>
      <c r="BY1199" s="83" t="s">
        <v>4044</v>
      </c>
      <c r="BZ1199" s="83" t="s">
        <v>4045</v>
      </c>
      <c r="CA1199" s="83" t="str">
        <f t="shared" si="191"/>
        <v>TRAIL (7XX)</v>
      </c>
    </row>
    <row r="1200" spans="1:79" s="39" customFormat="1" ht="15" customHeight="1">
      <c r="A1200" s="23">
        <f t="shared" si="193"/>
        <v>1198</v>
      </c>
      <c r="B1200" s="14" t="s">
        <v>84</v>
      </c>
      <c r="C1200" s="112" t="s">
        <v>1285</v>
      </c>
      <c r="D1200" s="84" t="s">
        <v>6179</v>
      </c>
      <c r="E1200" s="94" t="str">
        <f>CONCATENATE(LEFT(D1200,5),VLOOKUP(CONCATENATE(N1200,"x",O1200),'PART NUMBER GUIDE'!$B$9:$C$45,2,FALSE),VLOOKUP(CONCATENATE(P1200, V1200), 'PART NUMBER GUIDE'!$Q$6:$R$84, 2, FALSE),VLOOKUP(Y1200,'PART NUMBER GUIDE'!$J$8:$K$37,2, FALSE),IF(U1200="N/A",IF(ABS(S1200)&lt;10,"0"&amp;ABS(S1200),ABS(S1200)),CONCATENATE(LEFT(U1200,1),RIGHT(U1200,1))), F1200, G1200)</f>
        <v>MR70677551530</v>
      </c>
      <c r="F1200" s="93"/>
      <c r="G1200" s="93"/>
      <c r="H1200" s="46" t="s">
        <v>5934</v>
      </c>
      <c r="I1200" s="375">
        <v>44517</v>
      </c>
      <c r="J1200" s="87" t="s">
        <v>1265</v>
      </c>
      <c r="K1200" s="400">
        <v>341.5</v>
      </c>
      <c r="L1200" s="95">
        <f t="shared" si="192"/>
        <v>341.5</v>
      </c>
      <c r="M1200" s="402"/>
      <c r="N1200" s="84">
        <v>17</v>
      </c>
      <c r="O1200" s="85">
        <v>7.5</v>
      </c>
      <c r="P1200" s="105" t="str">
        <f t="shared" si="189"/>
        <v>5x100</v>
      </c>
      <c r="Q1200" s="84">
        <v>5</v>
      </c>
      <c r="R1200" s="84">
        <v>100</v>
      </c>
      <c r="S1200" s="84">
        <v>30</v>
      </c>
      <c r="T1200" s="86">
        <v>5.4</v>
      </c>
      <c r="U1200" s="110" t="s">
        <v>85</v>
      </c>
      <c r="V1200" s="77">
        <v>63.4</v>
      </c>
      <c r="W1200" s="42">
        <v>28.770325215126523</v>
      </c>
      <c r="X1200" s="52">
        <v>2650</v>
      </c>
      <c r="Y1200" s="46" t="s">
        <v>2309</v>
      </c>
      <c r="Z1200" s="81" t="s">
        <v>3002</v>
      </c>
      <c r="AA1200" s="369" t="str">
        <f t="shared" si="190"/>
        <v>17x7.5, 5x100, 30 OS</v>
      </c>
      <c r="AB1200" s="83" t="s">
        <v>4279</v>
      </c>
      <c r="AC1200" s="92">
        <f>_xlfn.IFNA(VLOOKUP(AB1200,ACCESSORIES!F:K,6,FALSE),"N/A")</f>
        <v>22</v>
      </c>
      <c r="AD1200" s="15" t="s">
        <v>85</v>
      </c>
      <c r="AE1200" s="15" t="s">
        <v>85</v>
      </c>
      <c r="AF1200" s="14" t="s">
        <v>85</v>
      </c>
      <c r="AG1200" s="15" t="s">
        <v>85</v>
      </c>
      <c r="AH1200" s="9" t="str">
        <f>_xlfn.IFNA(VLOOKUP(AG1200,ACCESSORIES!F:K,6,FALSE),"N/A")</f>
        <v>N/A</v>
      </c>
      <c r="AI1200" s="105" t="s">
        <v>265</v>
      </c>
      <c r="AJ1200" s="84" t="s">
        <v>85</v>
      </c>
      <c r="AK1200" s="84" t="s">
        <v>85</v>
      </c>
      <c r="AL1200" s="84" t="s">
        <v>85</v>
      </c>
      <c r="AM1200" s="84">
        <v>16.2</v>
      </c>
      <c r="AN1200" s="84">
        <v>150</v>
      </c>
      <c r="AO1200" s="37">
        <v>15</v>
      </c>
      <c r="AP1200" s="37">
        <v>22</v>
      </c>
      <c r="AQ1200" s="26">
        <v>25</v>
      </c>
      <c r="AR1200" s="37">
        <v>30</v>
      </c>
      <c r="AS1200" s="26">
        <v>203</v>
      </c>
      <c r="AT1200" s="84">
        <v>192</v>
      </c>
      <c r="AU1200" s="86">
        <v>63.4</v>
      </c>
      <c r="AV1200" s="55">
        <v>41</v>
      </c>
      <c r="AW1200" s="55">
        <v>41</v>
      </c>
      <c r="AX1200" s="55">
        <v>0</v>
      </c>
      <c r="AY1200" s="14" t="s">
        <v>85</v>
      </c>
      <c r="AZ1200" s="104" t="str">
        <f>_xlfn.IFNA(VLOOKUP(AY1200,ACCESSORIES!F:K,6,FALSE),"N/A")</f>
        <v>N/A</v>
      </c>
      <c r="BA1200" s="14" t="s">
        <v>85</v>
      </c>
      <c r="BB1200" s="104" t="str">
        <f>_xlfn.IFNA(VLOOKUP(BA1200,ACCESSORIES!F:K,6,FALSE),"N/A")</f>
        <v>N/A</v>
      </c>
      <c r="BC1200" s="79">
        <v>32.770325215126519</v>
      </c>
      <c r="BD1200" s="57">
        <v>19.8</v>
      </c>
      <c r="BE1200" s="57">
        <v>19.8</v>
      </c>
      <c r="BF1200" s="57">
        <v>9.9</v>
      </c>
      <c r="BG1200" s="15">
        <v>36</v>
      </c>
      <c r="BH1200" s="122" t="s">
        <v>3551</v>
      </c>
      <c r="BI1200" s="51" t="s">
        <v>4217</v>
      </c>
      <c r="BJ1200" s="83" t="s">
        <v>5302</v>
      </c>
      <c r="BK1200" s="83" t="s">
        <v>4233</v>
      </c>
      <c r="BL1200" s="83" t="s">
        <v>5847</v>
      </c>
      <c r="BM1200" s="83" t="s">
        <v>2887</v>
      </c>
      <c r="BN1200" s="83" t="s">
        <v>6410</v>
      </c>
      <c r="BO1200" s="83" t="s">
        <v>5801</v>
      </c>
      <c r="BP1200" s="83" t="s">
        <v>6411</v>
      </c>
      <c r="BQ1200" s="83" t="s">
        <v>4480</v>
      </c>
      <c r="BR1200" s="83" t="s">
        <v>4235</v>
      </c>
      <c r="BS1200" s="83"/>
      <c r="BT1200" s="409" t="s">
        <v>6372</v>
      </c>
      <c r="BU1200" s="426" t="s">
        <v>6371</v>
      </c>
      <c r="BV1200" s="412" t="s">
        <v>6374</v>
      </c>
      <c r="BW1200" s="426" t="s">
        <v>6373</v>
      </c>
      <c r="BX1200" s="96" t="str">
        <f t="shared" si="194"/>
        <v>MR706 Bead Grip, 17x7.5, +30mm Offset, 5x100, 63.4mm Centerbore, Matte Black</v>
      </c>
      <c r="BY1200" s="83" t="s">
        <v>4044</v>
      </c>
      <c r="BZ1200" s="83" t="s">
        <v>4045</v>
      </c>
      <c r="CA1200" s="83" t="str">
        <f t="shared" si="191"/>
        <v>TRAIL (7XX)</v>
      </c>
    </row>
    <row r="1201" spans="1:79" s="39" customFormat="1" ht="15" customHeight="1">
      <c r="A1201" s="23">
        <f t="shared" si="193"/>
        <v>1199</v>
      </c>
      <c r="B1201" s="14" t="s">
        <v>84</v>
      </c>
      <c r="C1201" s="112" t="s">
        <v>1285</v>
      </c>
      <c r="D1201" s="84" t="s">
        <v>6179</v>
      </c>
      <c r="E1201" s="94" t="str">
        <f>CONCATENATE(LEFT(D1201,5),VLOOKUP(CONCATENATE(N1201,"x",O1201),'PART NUMBER GUIDE'!$B$9:$C$45,2,FALSE),VLOOKUP(CONCATENATE(P1201, V1201), 'PART NUMBER GUIDE'!$Q$6:$R$84, 2, FALSE),VLOOKUP(Y1201,'PART NUMBER GUIDE'!$J$8:$K$37,2, FALSE),IF(U1201="N/A",IF(ABS(S1201)&lt;10,"0"&amp;ABS(S1201),ABS(S1201)),CONCATENATE(LEFT(U1201,1),RIGHT(U1201,1))), F1201, G1201)</f>
        <v>MR70677551930</v>
      </c>
      <c r="F1201" s="93"/>
      <c r="G1201" s="93"/>
      <c r="H1201" s="46" t="s">
        <v>5935</v>
      </c>
      <c r="I1201" s="375">
        <v>44517</v>
      </c>
      <c r="J1201" s="87" t="s">
        <v>1265</v>
      </c>
      <c r="K1201" s="400">
        <v>341.5</v>
      </c>
      <c r="L1201" s="95">
        <f t="shared" si="192"/>
        <v>341.5</v>
      </c>
      <c r="M1201" s="402"/>
      <c r="N1201" s="84">
        <v>17</v>
      </c>
      <c r="O1201" s="85">
        <v>7.5</v>
      </c>
      <c r="P1201" s="105" t="str">
        <f t="shared" si="189"/>
        <v>5x100</v>
      </c>
      <c r="Q1201" s="84">
        <v>5</v>
      </c>
      <c r="R1201" s="84">
        <v>100</v>
      </c>
      <c r="S1201" s="84">
        <v>30</v>
      </c>
      <c r="T1201" s="86">
        <v>5.4</v>
      </c>
      <c r="U1201" s="110" t="s">
        <v>85</v>
      </c>
      <c r="V1201" s="77">
        <v>63.4</v>
      </c>
      <c r="W1201" s="42">
        <v>28.770325215126523</v>
      </c>
      <c r="X1201" s="52">
        <v>2650</v>
      </c>
      <c r="Y1201" s="46" t="s">
        <v>2312</v>
      </c>
      <c r="Z1201" s="81" t="s">
        <v>3003</v>
      </c>
      <c r="AA1201" s="369" t="str">
        <f t="shared" si="190"/>
        <v>17x7.5, 5x100, 30 OS</v>
      </c>
      <c r="AB1201" s="83" t="s">
        <v>4279</v>
      </c>
      <c r="AC1201" s="92">
        <f>_xlfn.IFNA(VLOOKUP(AB1201,ACCESSORIES!F:K,6,FALSE),"N/A")</f>
        <v>22</v>
      </c>
      <c r="AD1201" s="15" t="s">
        <v>85</v>
      </c>
      <c r="AE1201" s="15" t="s">
        <v>85</v>
      </c>
      <c r="AF1201" s="14" t="s">
        <v>85</v>
      </c>
      <c r="AG1201" s="15" t="s">
        <v>85</v>
      </c>
      <c r="AH1201" s="9" t="str">
        <f>_xlfn.IFNA(VLOOKUP(AG1201,ACCESSORIES!F:K,6,FALSE),"N/A")</f>
        <v>N/A</v>
      </c>
      <c r="AI1201" s="105" t="s">
        <v>265</v>
      </c>
      <c r="AJ1201" s="84" t="s">
        <v>85</v>
      </c>
      <c r="AK1201" s="84" t="s">
        <v>85</v>
      </c>
      <c r="AL1201" s="84" t="s">
        <v>85</v>
      </c>
      <c r="AM1201" s="84">
        <v>16.2</v>
      </c>
      <c r="AN1201" s="84">
        <v>150</v>
      </c>
      <c r="AO1201" s="37">
        <v>15</v>
      </c>
      <c r="AP1201" s="37">
        <v>22</v>
      </c>
      <c r="AQ1201" s="26">
        <v>25</v>
      </c>
      <c r="AR1201" s="37">
        <v>30</v>
      </c>
      <c r="AS1201" s="26">
        <v>203</v>
      </c>
      <c r="AT1201" s="84">
        <v>192</v>
      </c>
      <c r="AU1201" s="86">
        <v>63.4</v>
      </c>
      <c r="AV1201" s="55">
        <v>41</v>
      </c>
      <c r="AW1201" s="55">
        <v>41</v>
      </c>
      <c r="AX1201" s="55">
        <v>0</v>
      </c>
      <c r="AY1201" s="14" t="s">
        <v>85</v>
      </c>
      <c r="AZ1201" s="104" t="str">
        <f>_xlfn.IFNA(VLOOKUP(AY1201,ACCESSORIES!F:K,6,FALSE),"N/A")</f>
        <v>N/A</v>
      </c>
      <c r="BA1201" s="14" t="s">
        <v>85</v>
      </c>
      <c r="BB1201" s="104" t="str">
        <f>_xlfn.IFNA(VLOOKUP(BA1201,ACCESSORIES!F:K,6,FALSE),"N/A")</f>
        <v>N/A</v>
      </c>
      <c r="BC1201" s="79">
        <v>32.770325215126519</v>
      </c>
      <c r="BD1201" s="57">
        <v>19.8</v>
      </c>
      <c r="BE1201" s="57">
        <v>19.8</v>
      </c>
      <c r="BF1201" s="57">
        <v>9.9</v>
      </c>
      <c r="BG1201" s="15">
        <v>36</v>
      </c>
      <c r="BH1201" s="122" t="s">
        <v>3551</v>
      </c>
      <c r="BI1201" s="51" t="s">
        <v>4217</v>
      </c>
      <c r="BJ1201" s="83" t="s">
        <v>5302</v>
      </c>
      <c r="BK1201" s="83" t="s">
        <v>4233</v>
      </c>
      <c r="BL1201" s="83" t="s">
        <v>5847</v>
      </c>
      <c r="BM1201" s="83" t="s">
        <v>2887</v>
      </c>
      <c r="BN1201" s="83" t="s">
        <v>6410</v>
      </c>
      <c r="BO1201" s="83" t="s">
        <v>5801</v>
      </c>
      <c r="BP1201" s="83" t="s">
        <v>6411</v>
      </c>
      <c r="BQ1201" s="83" t="s">
        <v>4480</v>
      </c>
      <c r="BR1201" s="83" t="s">
        <v>4235</v>
      </c>
      <c r="BS1201" s="83"/>
      <c r="BT1201" s="409" t="s">
        <v>6384</v>
      </c>
      <c r="BU1201" s="426" t="s">
        <v>6383</v>
      </c>
      <c r="BV1201" s="412" t="s">
        <v>6386</v>
      </c>
      <c r="BW1201" s="426" t="s">
        <v>6385</v>
      </c>
      <c r="BX1201" s="96" t="str">
        <f t="shared" si="194"/>
        <v>MR706 Bead Grip, 17x7.5, +30mm Offset, 5x100, 63.4mm Centerbore, Method Bronze</v>
      </c>
      <c r="BY1201" s="83" t="s">
        <v>4044</v>
      </c>
      <c r="BZ1201" s="83" t="s">
        <v>4045</v>
      </c>
      <c r="CA1201" s="83" t="str">
        <f t="shared" si="191"/>
        <v>TRAIL (7XX)</v>
      </c>
    </row>
    <row r="1202" spans="1:79" s="39" customFormat="1" ht="15" customHeight="1">
      <c r="A1202" s="23">
        <f t="shared" si="193"/>
        <v>1200</v>
      </c>
      <c r="B1202" s="14" t="s">
        <v>84</v>
      </c>
      <c r="C1202" s="112" t="s">
        <v>1285</v>
      </c>
      <c r="D1202" s="84" t="s">
        <v>6179</v>
      </c>
      <c r="E1202" s="94" t="str">
        <f>CONCATENATE(LEFT(D1202,5),VLOOKUP(CONCATENATE(N1202,"x",O1202),'PART NUMBER GUIDE'!$B$9:$C$45,2,FALSE),VLOOKUP(CONCATENATE(P1202, V1202), 'PART NUMBER GUIDE'!$Q$6:$R$84, 2, FALSE),VLOOKUP(Y1202,'PART NUMBER GUIDE'!$J$8:$K$37,2, FALSE),IF(U1202="N/A",IF(ABS(S1202)&lt;10,"0"&amp;ABS(S1202),ABS(S1202)),CONCATENATE(LEFT(U1202,1),RIGHT(U1202,1))), F1202, G1202)</f>
        <v>MR70677512530</v>
      </c>
      <c r="F1202" s="93"/>
      <c r="G1202" s="93"/>
      <c r="H1202" s="46" t="s">
        <v>5936</v>
      </c>
      <c r="I1202" s="375">
        <v>44517</v>
      </c>
      <c r="J1202" s="87" t="s">
        <v>1265</v>
      </c>
      <c r="K1202" s="400">
        <v>341.5</v>
      </c>
      <c r="L1202" s="95">
        <f t="shared" si="192"/>
        <v>341.5</v>
      </c>
      <c r="M1202" s="402"/>
      <c r="N1202" s="84">
        <v>17</v>
      </c>
      <c r="O1202" s="85">
        <v>7.5</v>
      </c>
      <c r="P1202" s="105" t="str">
        <f t="shared" si="189"/>
        <v>5x4.5</v>
      </c>
      <c r="Q1202" s="84">
        <v>5</v>
      </c>
      <c r="R1202" s="84">
        <v>4.5</v>
      </c>
      <c r="S1202" s="84">
        <v>30</v>
      </c>
      <c r="T1202" s="86">
        <v>5.4</v>
      </c>
      <c r="U1202" s="110" t="s">
        <v>85</v>
      </c>
      <c r="V1202" s="77">
        <v>73.099999999999994</v>
      </c>
      <c r="W1202" s="42">
        <v>28.153030881008867</v>
      </c>
      <c r="X1202" s="52">
        <v>2650</v>
      </c>
      <c r="Y1202" s="46" t="s">
        <v>2309</v>
      </c>
      <c r="Z1202" s="81" t="s">
        <v>3002</v>
      </c>
      <c r="AA1202" s="369" t="str">
        <f t="shared" si="190"/>
        <v>17x7.5, 5x4.5, 30 OS</v>
      </c>
      <c r="AB1202" s="83" t="s">
        <v>4279</v>
      </c>
      <c r="AC1202" s="92">
        <f>_xlfn.IFNA(VLOOKUP(AB1202,ACCESSORIES!F:K,6,FALSE),"N/A")</f>
        <v>22</v>
      </c>
      <c r="AD1202" s="15" t="s">
        <v>85</v>
      </c>
      <c r="AE1202" s="15" t="s">
        <v>85</v>
      </c>
      <c r="AF1202" s="14" t="s">
        <v>85</v>
      </c>
      <c r="AG1202" s="15" t="s">
        <v>85</v>
      </c>
      <c r="AH1202" s="9" t="str">
        <f>_xlfn.IFNA(VLOOKUP(AG1202,ACCESSORIES!F:K,6,FALSE),"N/A")</f>
        <v>N/A</v>
      </c>
      <c r="AI1202" s="105" t="s">
        <v>265</v>
      </c>
      <c r="AJ1202" s="84" t="s">
        <v>85</v>
      </c>
      <c r="AK1202" s="84" t="s">
        <v>85</v>
      </c>
      <c r="AL1202" s="84" t="s">
        <v>85</v>
      </c>
      <c r="AM1202" s="84">
        <v>16.2</v>
      </c>
      <c r="AN1202" s="84">
        <v>150</v>
      </c>
      <c r="AO1202" s="37">
        <v>15</v>
      </c>
      <c r="AP1202" s="37">
        <v>22</v>
      </c>
      <c r="AQ1202" s="26">
        <v>25</v>
      </c>
      <c r="AR1202" s="37">
        <v>30</v>
      </c>
      <c r="AS1202" s="26">
        <v>203</v>
      </c>
      <c r="AT1202" s="84">
        <v>192</v>
      </c>
      <c r="AU1202" s="86">
        <v>73.099999999999994</v>
      </c>
      <c r="AV1202" s="55">
        <v>41</v>
      </c>
      <c r="AW1202" s="55">
        <v>41</v>
      </c>
      <c r="AX1202" s="55">
        <v>0</v>
      </c>
      <c r="AY1202" s="14" t="s">
        <v>85</v>
      </c>
      <c r="AZ1202" s="104" t="str">
        <f>_xlfn.IFNA(VLOOKUP(AY1202,ACCESSORIES!F:K,6,FALSE),"N/A")</f>
        <v>N/A</v>
      </c>
      <c r="BA1202" s="14" t="s">
        <v>85</v>
      </c>
      <c r="BB1202" s="104" t="str">
        <f>_xlfn.IFNA(VLOOKUP(BA1202,ACCESSORIES!F:K,6,FALSE),"N/A")</f>
        <v>N/A</v>
      </c>
      <c r="BC1202" s="79">
        <v>32.153030881008867</v>
      </c>
      <c r="BD1202" s="57">
        <v>19.8</v>
      </c>
      <c r="BE1202" s="57">
        <v>19.8</v>
      </c>
      <c r="BF1202" s="57">
        <v>9.9</v>
      </c>
      <c r="BG1202" s="15">
        <v>36</v>
      </c>
      <c r="BH1202" s="122" t="s">
        <v>3551</v>
      </c>
      <c r="BI1202" s="51" t="s">
        <v>4217</v>
      </c>
      <c r="BJ1202" s="83" t="s">
        <v>5302</v>
      </c>
      <c r="BK1202" s="83" t="s">
        <v>4233</v>
      </c>
      <c r="BL1202" s="83" t="s">
        <v>5847</v>
      </c>
      <c r="BM1202" s="83" t="s">
        <v>2887</v>
      </c>
      <c r="BN1202" s="83" t="s">
        <v>6410</v>
      </c>
      <c r="BO1202" s="83" t="s">
        <v>5801</v>
      </c>
      <c r="BP1202" s="83" t="s">
        <v>6411</v>
      </c>
      <c r="BQ1202" s="83" t="s">
        <v>4480</v>
      </c>
      <c r="BR1202" s="83" t="s">
        <v>4235</v>
      </c>
      <c r="BS1202" s="83"/>
      <c r="BT1202" s="409" t="s">
        <v>6372</v>
      </c>
      <c r="BU1202" s="426" t="s">
        <v>6371</v>
      </c>
      <c r="BV1202" s="412" t="s">
        <v>6374</v>
      </c>
      <c r="BW1202" s="426" t="s">
        <v>6373</v>
      </c>
      <c r="BX1202" s="96" t="str">
        <f t="shared" si="194"/>
        <v>MR706 Bead Grip, 17x7.5, +30mm Offset, 5x4.5, 73.1mm Centerbore, Matte Black</v>
      </c>
      <c r="BY1202" s="83" t="s">
        <v>4044</v>
      </c>
      <c r="BZ1202" s="83" t="s">
        <v>4045</v>
      </c>
      <c r="CA1202" s="83" t="str">
        <f t="shared" si="191"/>
        <v>TRAIL (7XX)</v>
      </c>
    </row>
    <row r="1203" spans="1:79" s="39" customFormat="1" ht="15" customHeight="1">
      <c r="A1203" s="23">
        <f t="shared" si="193"/>
        <v>1201</v>
      </c>
      <c r="B1203" s="14" t="s">
        <v>84</v>
      </c>
      <c r="C1203" s="112" t="s">
        <v>1285</v>
      </c>
      <c r="D1203" s="84" t="s">
        <v>6179</v>
      </c>
      <c r="E1203" s="94" t="str">
        <f>CONCATENATE(LEFT(D1203,5),VLOOKUP(CONCATENATE(N1203,"x",O1203),'PART NUMBER GUIDE'!$B$9:$C$45,2,FALSE),VLOOKUP(CONCATENATE(P1203, V1203), 'PART NUMBER GUIDE'!$Q$6:$R$84, 2, FALSE),VLOOKUP(Y1203,'PART NUMBER GUIDE'!$J$8:$K$37,2, FALSE),IF(U1203="N/A",IF(ABS(S1203)&lt;10,"0"&amp;ABS(S1203),ABS(S1203)),CONCATENATE(LEFT(U1203,1),RIGHT(U1203,1))), F1203, G1203)</f>
        <v>MR70677512930</v>
      </c>
      <c r="F1203" s="93"/>
      <c r="G1203" s="93"/>
      <c r="H1203" s="46" t="s">
        <v>5937</v>
      </c>
      <c r="I1203" s="375">
        <v>44517</v>
      </c>
      <c r="J1203" s="87" t="s">
        <v>1265</v>
      </c>
      <c r="K1203" s="400">
        <v>341.5</v>
      </c>
      <c r="L1203" s="95">
        <f t="shared" si="192"/>
        <v>341.5</v>
      </c>
      <c r="M1203" s="402"/>
      <c r="N1203" s="84">
        <v>17</v>
      </c>
      <c r="O1203" s="85">
        <v>7.5</v>
      </c>
      <c r="P1203" s="105" t="str">
        <f t="shared" si="189"/>
        <v>5x4.5</v>
      </c>
      <c r="Q1203" s="84">
        <v>5</v>
      </c>
      <c r="R1203" s="84">
        <v>4.5</v>
      </c>
      <c r="S1203" s="84">
        <v>30</v>
      </c>
      <c r="T1203" s="86">
        <v>5.4</v>
      </c>
      <c r="U1203" s="110" t="s">
        <v>85</v>
      </c>
      <c r="V1203" s="77">
        <v>73.099999999999994</v>
      </c>
      <c r="W1203" s="42">
        <v>28.153030881008867</v>
      </c>
      <c r="X1203" s="52">
        <v>2650</v>
      </c>
      <c r="Y1203" s="46" t="s">
        <v>2312</v>
      </c>
      <c r="Z1203" s="81" t="s">
        <v>3003</v>
      </c>
      <c r="AA1203" s="369" t="str">
        <f t="shared" si="190"/>
        <v>17x7.5, 5x4.5, 30 OS</v>
      </c>
      <c r="AB1203" s="83" t="s">
        <v>4279</v>
      </c>
      <c r="AC1203" s="92">
        <f>_xlfn.IFNA(VLOOKUP(AB1203,ACCESSORIES!F:K,6,FALSE),"N/A")</f>
        <v>22</v>
      </c>
      <c r="AD1203" s="15" t="s">
        <v>85</v>
      </c>
      <c r="AE1203" s="15" t="s">
        <v>85</v>
      </c>
      <c r="AF1203" s="14" t="s">
        <v>85</v>
      </c>
      <c r="AG1203" s="15" t="s">
        <v>85</v>
      </c>
      <c r="AH1203" s="9" t="str">
        <f>_xlfn.IFNA(VLOOKUP(AG1203,ACCESSORIES!F:K,6,FALSE),"N/A")</f>
        <v>N/A</v>
      </c>
      <c r="AI1203" s="105" t="s">
        <v>265</v>
      </c>
      <c r="AJ1203" s="84" t="s">
        <v>85</v>
      </c>
      <c r="AK1203" s="84" t="s">
        <v>85</v>
      </c>
      <c r="AL1203" s="84" t="s">
        <v>85</v>
      </c>
      <c r="AM1203" s="84">
        <v>16.2</v>
      </c>
      <c r="AN1203" s="84">
        <v>150</v>
      </c>
      <c r="AO1203" s="37">
        <v>15</v>
      </c>
      <c r="AP1203" s="37">
        <v>22</v>
      </c>
      <c r="AQ1203" s="26">
        <v>25</v>
      </c>
      <c r="AR1203" s="37">
        <v>30</v>
      </c>
      <c r="AS1203" s="26">
        <v>203</v>
      </c>
      <c r="AT1203" s="84">
        <v>192</v>
      </c>
      <c r="AU1203" s="86">
        <v>73.099999999999994</v>
      </c>
      <c r="AV1203" s="55">
        <v>41</v>
      </c>
      <c r="AW1203" s="55">
        <v>41</v>
      </c>
      <c r="AX1203" s="55">
        <v>0</v>
      </c>
      <c r="AY1203" s="14" t="s">
        <v>85</v>
      </c>
      <c r="AZ1203" s="104" t="str">
        <f>_xlfn.IFNA(VLOOKUP(AY1203,ACCESSORIES!F:K,6,FALSE),"N/A")</f>
        <v>N/A</v>
      </c>
      <c r="BA1203" s="14" t="s">
        <v>85</v>
      </c>
      <c r="BB1203" s="104" t="str">
        <f>_xlfn.IFNA(VLOOKUP(BA1203,ACCESSORIES!F:K,6,FALSE),"N/A")</f>
        <v>N/A</v>
      </c>
      <c r="BC1203" s="79">
        <v>32.153030881008867</v>
      </c>
      <c r="BD1203" s="57">
        <v>19.8</v>
      </c>
      <c r="BE1203" s="57">
        <v>19.8</v>
      </c>
      <c r="BF1203" s="57">
        <v>9.9</v>
      </c>
      <c r="BG1203" s="15">
        <v>36</v>
      </c>
      <c r="BH1203" s="122" t="s">
        <v>3551</v>
      </c>
      <c r="BI1203" s="51" t="s">
        <v>4217</v>
      </c>
      <c r="BJ1203" s="83" t="s">
        <v>5302</v>
      </c>
      <c r="BK1203" s="83" t="s">
        <v>4233</v>
      </c>
      <c r="BL1203" s="83" t="s">
        <v>5847</v>
      </c>
      <c r="BM1203" s="83" t="s">
        <v>2887</v>
      </c>
      <c r="BN1203" s="83" t="s">
        <v>6410</v>
      </c>
      <c r="BO1203" s="83" t="s">
        <v>5801</v>
      </c>
      <c r="BP1203" s="83" t="s">
        <v>6411</v>
      </c>
      <c r="BQ1203" s="83" t="s">
        <v>4480</v>
      </c>
      <c r="BR1203" s="83" t="s">
        <v>4235</v>
      </c>
      <c r="BS1203" s="83"/>
      <c r="BT1203" s="409" t="s">
        <v>6384</v>
      </c>
      <c r="BU1203" s="426" t="s">
        <v>6383</v>
      </c>
      <c r="BV1203" s="412" t="s">
        <v>6386</v>
      </c>
      <c r="BW1203" s="426" t="s">
        <v>6385</v>
      </c>
      <c r="BX1203" s="96" t="str">
        <f t="shared" si="194"/>
        <v>MR706 Bead Grip, 17x7.5, +30mm Offset, 5x4.5, 73.1mm Centerbore, Method Bronze</v>
      </c>
      <c r="BY1203" s="83" t="s">
        <v>4044</v>
      </c>
      <c r="BZ1203" s="83" t="s">
        <v>4045</v>
      </c>
      <c r="CA1203" s="83" t="str">
        <f t="shared" si="191"/>
        <v>TRAIL (7XX)</v>
      </c>
    </row>
    <row r="1204" spans="1:79" s="39" customFormat="1" ht="15" customHeight="1">
      <c r="A1204" s="23">
        <f t="shared" si="193"/>
        <v>1202</v>
      </c>
      <c r="B1204" s="14" t="s">
        <v>84</v>
      </c>
      <c r="C1204" s="112" t="s">
        <v>1285</v>
      </c>
      <c r="D1204" s="84" t="s">
        <v>6179</v>
      </c>
      <c r="E1204" s="94" t="str">
        <f>CONCATENATE(LEFT(D1204,5),VLOOKUP(CONCATENATE(N1204,"x",O1204),'PART NUMBER GUIDE'!$B$9:$C$45,2,FALSE),VLOOKUP(CONCATENATE(P1204, V1204), 'PART NUMBER GUIDE'!$Q$6:$R$84, 2, FALSE),VLOOKUP(Y1204,'PART NUMBER GUIDE'!$J$8:$K$37,2, FALSE),IF(U1204="N/A",IF(ABS(S1204)&lt;10,"0"&amp;ABS(S1204),ABS(S1204)),CONCATENATE(LEFT(U1204,1),RIGHT(U1204,1))), F1204, G1204)</f>
        <v>MR70677553550</v>
      </c>
      <c r="F1204" s="93"/>
      <c r="G1204" s="93"/>
      <c r="H1204" s="46" t="s">
        <v>5938</v>
      </c>
      <c r="I1204" s="375">
        <v>44517</v>
      </c>
      <c r="J1204" s="87" t="s">
        <v>1265</v>
      </c>
      <c r="K1204" s="400">
        <v>341.5</v>
      </c>
      <c r="L1204" s="95">
        <f t="shared" si="192"/>
        <v>341.5</v>
      </c>
      <c r="M1204" s="402"/>
      <c r="N1204" s="84">
        <v>17</v>
      </c>
      <c r="O1204" s="85">
        <v>7.5</v>
      </c>
      <c r="P1204" s="105" t="str">
        <f t="shared" si="189"/>
        <v>5x130</v>
      </c>
      <c r="Q1204" s="84">
        <v>5</v>
      </c>
      <c r="R1204" s="84">
        <v>130</v>
      </c>
      <c r="S1204" s="84">
        <v>50</v>
      </c>
      <c r="T1204" s="86">
        <v>6.2</v>
      </c>
      <c r="U1204" s="110" t="s">
        <v>85</v>
      </c>
      <c r="V1204" s="77">
        <v>78.099999999999994</v>
      </c>
      <c r="W1204" s="42">
        <v>29.91</v>
      </c>
      <c r="X1204" s="52">
        <v>3640</v>
      </c>
      <c r="Y1204" s="46" t="s">
        <v>2309</v>
      </c>
      <c r="Z1204" s="81" t="s">
        <v>3002</v>
      </c>
      <c r="AA1204" s="369" t="str">
        <f t="shared" si="190"/>
        <v>17x7.5, 5x130, 50 OS</v>
      </c>
      <c r="AB1204" s="83" t="s">
        <v>4280</v>
      </c>
      <c r="AC1204" s="92">
        <f>_xlfn.IFNA(VLOOKUP(AB1204,ACCESSORIES!F:K,6,FALSE),"N/A")</f>
        <v>22</v>
      </c>
      <c r="AD1204" s="15" t="s">
        <v>85</v>
      </c>
      <c r="AE1204" s="15" t="s">
        <v>85</v>
      </c>
      <c r="AF1204" s="14" t="s">
        <v>85</v>
      </c>
      <c r="AG1204" s="15" t="s">
        <v>85</v>
      </c>
      <c r="AH1204" s="9" t="str">
        <f>_xlfn.IFNA(VLOOKUP(AG1204,ACCESSORIES!F:K,6,FALSE),"N/A")</f>
        <v>N/A</v>
      </c>
      <c r="AI1204" s="105" t="s">
        <v>265</v>
      </c>
      <c r="AJ1204" s="84" t="s">
        <v>85</v>
      </c>
      <c r="AK1204" s="84" t="s">
        <v>85</v>
      </c>
      <c r="AL1204" s="84" t="s">
        <v>85</v>
      </c>
      <c r="AM1204" s="84">
        <v>16.2</v>
      </c>
      <c r="AN1204" s="84">
        <v>173</v>
      </c>
      <c r="AO1204" s="37">
        <v>3</v>
      </c>
      <c r="AP1204" s="37">
        <v>6</v>
      </c>
      <c r="AQ1204" s="26">
        <v>7</v>
      </c>
      <c r="AR1204" s="37">
        <v>7</v>
      </c>
      <c r="AS1204" s="26">
        <v>199</v>
      </c>
      <c r="AT1204" s="84">
        <v>184</v>
      </c>
      <c r="AU1204" s="86">
        <v>78.099999999999994</v>
      </c>
      <c r="AV1204" s="55">
        <v>32</v>
      </c>
      <c r="AW1204" s="55">
        <v>32</v>
      </c>
      <c r="AX1204" s="55">
        <v>0</v>
      </c>
      <c r="AY1204" s="14" t="s">
        <v>85</v>
      </c>
      <c r="AZ1204" s="104" t="str">
        <f>_xlfn.IFNA(VLOOKUP(AY1204,ACCESSORIES!F:K,6,FALSE),"N/A")</f>
        <v>N/A</v>
      </c>
      <c r="BA1204" s="14" t="s">
        <v>85</v>
      </c>
      <c r="BB1204" s="104" t="str">
        <f>_xlfn.IFNA(VLOOKUP(BA1204,ACCESSORIES!F:K,6,FALSE),"N/A")</f>
        <v>N/A</v>
      </c>
      <c r="BC1204" s="79">
        <v>35.33</v>
      </c>
      <c r="BD1204" s="57">
        <v>19.8</v>
      </c>
      <c r="BE1204" s="57">
        <v>19.8</v>
      </c>
      <c r="BF1204" s="57">
        <v>9.9</v>
      </c>
      <c r="BG1204" s="15">
        <v>36</v>
      </c>
      <c r="BH1204" s="122" t="s">
        <v>3551</v>
      </c>
      <c r="BI1204" s="51" t="s">
        <v>4217</v>
      </c>
      <c r="BJ1204" s="83" t="s">
        <v>5302</v>
      </c>
      <c r="BK1204" s="83" t="s">
        <v>4233</v>
      </c>
      <c r="BL1204" s="83" t="s">
        <v>5847</v>
      </c>
      <c r="BM1204" s="83" t="s">
        <v>2887</v>
      </c>
      <c r="BN1204" s="83" t="s">
        <v>6410</v>
      </c>
      <c r="BO1204" s="83" t="s">
        <v>5801</v>
      </c>
      <c r="BP1204" s="83" t="s">
        <v>6411</v>
      </c>
      <c r="BQ1204" s="83" t="s">
        <v>4480</v>
      </c>
      <c r="BR1204" s="83" t="s">
        <v>4235</v>
      </c>
      <c r="BS1204" s="83"/>
      <c r="BT1204" s="409" t="s">
        <v>6372</v>
      </c>
      <c r="BU1204" s="426" t="s">
        <v>6371</v>
      </c>
      <c r="BV1204" s="412" t="s">
        <v>6374</v>
      </c>
      <c r="BW1204" s="426" t="s">
        <v>6373</v>
      </c>
      <c r="BX1204" s="96" t="str">
        <f t="shared" si="194"/>
        <v>MR706 Bead Grip, 17x7.5, +50mm Offset, 5x130, 78.1mm Centerbore, Matte Black</v>
      </c>
      <c r="BY1204" s="83" t="s">
        <v>4044</v>
      </c>
      <c r="BZ1204" s="83" t="s">
        <v>4045</v>
      </c>
      <c r="CA1204" s="83" t="str">
        <f t="shared" si="191"/>
        <v>TRAIL (7XX)</v>
      </c>
    </row>
    <row r="1205" spans="1:79" s="39" customFormat="1" ht="15" customHeight="1">
      <c r="A1205" s="23">
        <f t="shared" si="193"/>
        <v>1203</v>
      </c>
      <c r="B1205" s="14" t="s">
        <v>84</v>
      </c>
      <c r="C1205" s="112" t="s">
        <v>1285</v>
      </c>
      <c r="D1205" s="84" t="s">
        <v>6179</v>
      </c>
      <c r="E1205" s="94" t="str">
        <f>CONCATENATE(LEFT(D1205,5),VLOOKUP(CONCATENATE(N1205,"x",O1205),'PART NUMBER GUIDE'!$B$9:$C$45,2,FALSE),VLOOKUP(CONCATENATE(P1205, V1205), 'PART NUMBER GUIDE'!$Q$6:$R$84, 2, FALSE),VLOOKUP(Y1205,'PART NUMBER GUIDE'!$J$8:$K$37,2, FALSE),IF(U1205="N/A",IF(ABS(S1205)&lt;10,"0"&amp;ABS(S1205),ABS(S1205)),CONCATENATE(LEFT(U1205,1),RIGHT(U1205,1))), F1205, G1205)</f>
        <v>MR70677553950</v>
      </c>
      <c r="F1205" s="93"/>
      <c r="G1205" s="93"/>
      <c r="H1205" s="46" t="s">
        <v>5939</v>
      </c>
      <c r="I1205" s="375">
        <v>44517</v>
      </c>
      <c r="J1205" s="87" t="s">
        <v>1265</v>
      </c>
      <c r="K1205" s="400">
        <v>341.5</v>
      </c>
      <c r="L1205" s="95">
        <f t="shared" si="192"/>
        <v>341.5</v>
      </c>
      <c r="M1205" s="402"/>
      <c r="N1205" s="84">
        <v>17</v>
      </c>
      <c r="O1205" s="85">
        <v>7.5</v>
      </c>
      <c r="P1205" s="105" t="str">
        <f t="shared" si="189"/>
        <v>5x130</v>
      </c>
      <c r="Q1205" s="84">
        <v>5</v>
      </c>
      <c r="R1205" s="84">
        <v>130</v>
      </c>
      <c r="S1205" s="84">
        <v>50</v>
      </c>
      <c r="T1205" s="86">
        <v>6.2</v>
      </c>
      <c r="U1205" s="110" t="s">
        <v>85</v>
      </c>
      <c r="V1205" s="77">
        <v>78.099999999999994</v>
      </c>
      <c r="W1205" s="42">
        <v>29.740359168739985</v>
      </c>
      <c r="X1205" s="52">
        <v>3640</v>
      </c>
      <c r="Y1205" s="46" t="s">
        <v>2312</v>
      </c>
      <c r="Z1205" s="81" t="s">
        <v>3003</v>
      </c>
      <c r="AA1205" s="369" t="str">
        <f t="shared" si="190"/>
        <v>17x7.5, 5x130, 50 OS</v>
      </c>
      <c r="AB1205" s="83" t="s">
        <v>4280</v>
      </c>
      <c r="AC1205" s="92">
        <f>_xlfn.IFNA(VLOOKUP(AB1205,ACCESSORIES!F:K,6,FALSE),"N/A")</f>
        <v>22</v>
      </c>
      <c r="AD1205" s="15" t="s">
        <v>85</v>
      </c>
      <c r="AE1205" s="15" t="s">
        <v>85</v>
      </c>
      <c r="AF1205" s="14" t="s">
        <v>85</v>
      </c>
      <c r="AG1205" s="15" t="s">
        <v>85</v>
      </c>
      <c r="AH1205" s="9" t="str">
        <f>_xlfn.IFNA(VLOOKUP(AG1205,ACCESSORIES!F:K,6,FALSE),"N/A")</f>
        <v>N/A</v>
      </c>
      <c r="AI1205" s="105" t="s">
        <v>265</v>
      </c>
      <c r="AJ1205" s="84" t="s">
        <v>85</v>
      </c>
      <c r="AK1205" s="84" t="s">
        <v>85</v>
      </c>
      <c r="AL1205" s="84" t="s">
        <v>85</v>
      </c>
      <c r="AM1205" s="84">
        <v>16.2</v>
      </c>
      <c r="AN1205" s="84">
        <v>173</v>
      </c>
      <c r="AO1205" s="37">
        <v>3</v>
      </c>
      <c r="AP1205" s="37">
        <v>6</v>
      </c>
      <c r="AQ1205" s="26">
        <v>7</v>
      </c>
      <c r="AR1205" s="37">
        <v>7</v>
      </c>
      <c r="AS1205" s="26">
        <v>199</v>
      </c>
      <c r="AT1205" s="84">
        <v>184</v>
      </c>
      <c r="AU1205" s="86">
        <v>78.099999999999994</v>
      </c>
      <c r="AV1205" s="55">
        <v>32</v>
      </c>
      <c r="AW1205" s="55">
        <v>32</v>
      </c>
      <c r="AX1205" s="55">
        <v>0</v>
      </c>
      <c r="AY1205" s="14" t="s">
        <v>85</v>
      </c>
      <c r="AZ1205" s="104" t="str">
        <f>_xlfn.IFNA(VLOOKUP(AY1205,ACCESSORIES!F:K,6,FALSE),"N/A")</f>
        <v>N/A</v>
      </c>
      <c r="BA1205" s="14" t="s">
        <v>85</v>
      </c>
      <c r="BB1205" s="104" t="str">
        <f>_xlfn.IFNA(VLOOKUP(BA1205,ACCESSORIES!F:K,6,FALSE),"N/A")</f>
        <v>N/A</v>
      </c>
      <c r="BC1205" s="79">
        <v>33.740359168739985</v>
      </c>
      <c r="BD1205" s="57">
        <v>19.8</v>
      </c>
      <c r="BE1205" s="57">
        <v>19.8</v>
      </c>
      <c r="BF1205" s="57">
        <v>9.9</v>
      </c>
      <c r="BG1205" s="15">
        <v>36</v>
      </c>
      <c r="BH1205" s="122" t="s">
        <v>3551</v>
      </c>
      <c r="BI1205" s="51" t="s">
        <v>4217</v>
      </c>
      <c r="BJ1205" s="83" t="s">
        <v>5302</v>
      </c>
      <c r="BK1205" s="83" t="s">
        <v>4233</v>
      </c>
      <c r="BL1205" s="83" t="s">
        <v>5847</v>
      </c>
      <c r="BM1205" s="83" t="s">
        <v>2887</v>
      </c>
      <c r="BN1205" s="83" t="s">
        <v>6410</v>
      </c>
      <c r="BO1205" s="83" t="s">
        <v>5801</v>
      </c>
      <c r="BP1205" s="83" t="s">
        <v>6411</v>
      </c>
      <c r="BQ1205" s="83" t="s">
        <v>4480</v>
      </c>
      <c r="BR1205" s="83" t="s">
        <v>4235</v>
      </c>
      <c r="BS1205" s="83"/>
      <c r="BT1205" s="409" t="s">
        <v>6384</v>
      </c>
      <c r="BU1205" s="426" t="s">
        <v>6383</v>
      </c>
      <c r="BV1205" s="412" t="s">
        <v>6386</v>
      </c>
      <c r="BW1205" s="426" t="s">
        <v>6385</v>
      </c>
      <c r="BX1205" s="96" t="str">
        <f t="shared" si="194"/>
        <v>MR706 Bead Grip, 17x7.5, +50mm Offset, 5x130, 78.1mm Centerbore, Method Bronze</v>
      </c>
      <c r="BY1205" s="83" t="s">
        <v>4044</v>
      </c>
      <c r="BZ1205" s="83" t="s">
        <v>4045</v>
      </c>
      <c r="CA1205" s="83" t="str">
        <f t="shared" si="191"/>
        <v>TRAIL (7XX)</v>
      </c>
    </row>
    <row r="1206" spans="1:79" s="39" customFormat="1" ht="15" customHeight="1">
      <c r="A1206" s="23">
        <f t="shared" si="193"/>
        <v>1204</v>
      </c>
      <c r="B1206" s="14" t="s">
        <v>84</v>
      </c>
      <c r="C1206" s="112" t="s">
        <v>1285</v>
      </c>
      <c r="D1206" s="84" t="s">
        <v>6179</v>
      </c>
      <c r="E1206" s="94" t="str">
        <f>CONCATENATE(LEFT(D1206,5),VLOOKUP(CONCATENATE(N1206,"x",O1206),'PART NUMBER GUIDE'!$B$9:$C$45,2,FALSE),VLOOKUP(CONCATENATE(P1206, V1206), 'PART NUMBER GUIDE'!$Q$6:$R$84, 2, FALSE),VLOOKUP(Y1206,'PART NUMBER GUIDE'!$J$8:$K$37,2, FALSE),IF(U1206="N/A",IF(ABS(S1206)&lt;10,"0"&amp;ABS(S1206),ABS(S1206)),CONCATENATE(LEFT(U1206,1),RIGHT(U1206,1))), F1206, G1206)</f>
        <v>MR70677556550</v>
      </c>
      <c r="F1206" s="93"/>
      <c r="G1206" s="93"/>
      <c r="H1206" s="46" t="s">
        <v>5940</v>
      </c>
      <c r="I1206" s="375">
        <v>44517</v>
      </c>
      <c r="J1206" s="87" t="s">
        <v>1265</v>
      </c>
      <c r="K1206" s="400">
        <v>341.5</v>
      </c>
      <c r="L1206" s="95">
        <f t="shared" si="192"/>
        <v>341.5</v>
      </c>
      <c r="M1206" s="402"/>
      <c r="N1206" s="84">
        <v>17</v>
      </c>
      <c r="O1206" s="85">
        <v>7.5</v>
      </c>
      <c r="P1206" s="105" t="str">
        <f t="shared" si="189"/>
        <v>5x160</v>
      </c>
      <c r="Q1206" s="84">
        <v>5</v>
      </c>
      <c r="R1206" s="84">
        <v>160</v>
      </c>
      <c r="S1206" s="84">
        <v>50</v>
      </c>
      <c r="T1206" s="86">
        <v>6.2</v>
      </c>
      <c r="U1206" s="110" t="s">
        <v>85</v>
      </c>
      <c r="V1206" s="77">
        <v>65</v>
      </c>
      <c r="W1206" s="42">
        <v>29.608081811429056</v>
      </c>
      <c r="X1206" s="52">
        <v>3640</v>
      </c>
      <c r="Y1206" s="46" t="s">
        <v>2309</v>
      </c>
      <c r="Z1206" s="81" t="s">
        <v>3002</v>
      </c>
      <c r="AA1206" s="369" t="str">
        <f t="shared" si="190"/>
        <v>17x7.5, 5x160, 50 OS</v>
      </c>
      <c r="AB1206" s="83" t="s">
        <v>4280</v>
      </c>
      <c r="AC1206" s="92">
        <f>_xlfn.IFNA(VLOOKUP(AB1206,ACCESSORIES!F:K,6,FALSE),"N/A")</f>
        <v>22</v>
      </c>
      <c r="AD1206" s="15" t="s">
        <v>85</v>
      </c>
      <c r="AE1206" s="15" t="s">
        <v>85</v>
      </c>
      <c r="AF1206" s="14" t="s">
        <v>85</v>
      </c>
      <c r="AG1206" s="15" t="s">
        <v>85</v>
      </c>
      <c r="AH1206" s="9" t="str">
        <f>_xlfn.IFNA(VLOOKUP(AG1206,ACCESSORIES!F:K,6,FALSE),"N/A")</f>
        <v>N/A</v>
      </c>
      <c r="AI1206" s="105" t="s">
        <v>265</v>
      </c>
      <c r="AJ1206" s="84" t="s">
        <v>85</v>
      </c>
      <c r="AK1206" s="84" t="s">
        <v>85</v>
      </c>
      <c r="AL1206" s="84" t="s">
        <v>85</v>
      </c>
      <c r="AM1206" s="84">
        <v>16.2</v>
      </c>
      <c r="AN1206" s="84">
        <v>190</v>
      </c>
      <c r="AO1206" s="37">
        <v>3</v>
      </c>
      <c r="AP1206" s="37">
        <v>5</v>
      </c>
      <c r="AQ1206" s="26">
        <v>7</v>
      </c>
      <c r="AR1206" s="37">
        <v>7</v>
      </c>
      <c r="AS1206" s="26">
        <v>199</v>
      </c>
      <c r="AT1206" s="84">
        <v>184</v>
      </c>
      <c r="AU1206" s="86">
        <v>65</v>
      </c>
      <c r="AV1206" s="55">
        <v>32</v>
      </c>
      <c r="AW1206" s="55">
        <v>32</v>
      </c>
      <c r="AX1206" s="55">
        <v>0</v>
      </c>
      <c r="AY1206" s="14" t="s">
        <v>85</v>
      </c>
      <c r="AZ1206" s="104" t="str">
        <f>_xlfn.IFNA(VLOOKUP(AY1206,ACCESSORIES!F:K,6,FALSE),"N/A")</f>
        <v>N/A</v>
      </c>
      <c r="BA1206" s="14" t="s">
        <v>85</v>
      </c>
      <c r="BB1206" s="104" t="str">
        <f>_xlfn.IFNA(VLOOKUP(BA1206,ACCESSORIES!F:K,6,FALSE),"N/A")</f>
        <v>N/A</v>
      </c>
      <c r="BC1206" s="79">
        <v>33.608081811429059</v>
      </c>
      <c r="BD1206" s="57">
        <v>19.8</v>
      </c>
      <c r="BE1206" s="57">
        <v>19.8</v>
      </c>
      <c r="BF1206" s="57">
        <v>9.9</v>
      </c>
      <c r="BG1206" s="15">
        <v>36</v>
      </c>
      <c r="BH1206" s="122" t="s">
        <v>3551</v>
      </c>
      <c r="BI1206" s="51" t="s">
        <v>4217</v>
      </c>
      <c r="BJ1206" s="83" t="s">
        <v>5302</v>
      </c>
      <c r="BK1206" s="83" t="s">
        <v>4233</v>
      </c>
      <c r="BL1206" s="83" t="s">
        <v>5847</v>
      </c>
      <c r="BM1206" s="83" t="s">
        <v>2887</v>
      </c>
      <c r="BN1206" s="83" t="s">
        <v>6410</v>
      </c>
      <c r="BO1206" s="83" t="s">
        <v>5801</v>
      </c>
      <c r="BP1206" s="83" t="s">
        <v>6411</v>
      </c>
      <c r="BQ1206" s="83" t="s">
        <v>4480</v>
      </c>
      <c r="BR1206" s="83" t="s">
        <v>4235</v>
      </c>
      <c r="BS1206" s="83"/>
      <c r="BT1206" s="409" t="s">
        <v>6372</v>
      </c>
      <c r="BU1206" s="426" t="s">
        <v>6371</v>
      </c>
      <c r="BV1206" s="412" t="s">
        <v>6374</v>
      </c>
      <c r="BW1206" s="426" t="s">
        <v>6373</v>
      </c>
      <c r="BX1206" s="96" t="str">
        <f t="shared" si="194"/>
        <v>MR706 Bead Grip, 17x7.5, +50mm Offset, 5x160, 65mm Centerbore, Matte Black</v>
      </c>
      <c r="BY1206" s="83" t="s">
        <v>4044</v>
      </c>
      <c r="BZ1206" s="83" t="s">
        <v>4045</v>
      </c>
      <c r="CA1206" s="83" t="str">
        <f t="shared" si="191"/>
        <v>TRAIL (7XX)</v>
      </c>
    </row>
    <row r="1207" spans="1:79" s="39" customFormat="1" ht="15" customHeight="1">
      <c r="A1207" s="23">
        <f t="shared" si="193"/>
        <v>1205</v>
      </c>
      <c r="B1207" s="14" t="s">
        <v>84</v>
      </c>
      <c r="C1207" s="112" t="s">
        <v>1285</v>
      </c>
      <c r="D1207" s="84" t="s">
        <v>6179</v>
      </c>
      <c r="E1207" s="94" t="str">
        <f>CONCATENATE(LEFT(D1207,5),VLOOKUP(CONCATENATE(N1207,"x",O1207),'PART NUMBER GUIDE'!$B$9:$C$45,2,FALSE),VLOOKUP(CONCATENATE(P1207, V1207), 'PART NUMBER GUIDE'!$Q$6:$R$84, 2, FALSE),VLOOKUP(Y1207,'PART NUMBER GUIDE'!$J$8:$K$37,2, FALSE),IF(U1207="N/A",IF(ABS(S1207)&lt;10,"0"&amp;ABS(S1207),ABS(S1207)),CONCATENATE(LEFT(U1207,1),RIGHT(U1207,1))), F1207, G1207)</f>
        <v>MR70677556950</v>
      </c>
      <c r="F1207" s="93"/>
      <c r="G1207" s="93"/>
      <c r="H1207" s="46" t="s">
        <v>5941</v>
      </c>
      <c r="I1207" s="375">
        <v>44517</v>
      </c>
      <c r="J1207" s="87" t="s">
        <v>1265</v>
      </c>
      <c r="K1207" s="400">
        <v>341.5</v>
      </c>
      <c r="L1207" s="95">
        <f t="shared" si="192"/>
        <v>341.5</v>
      </c>
      <c r="M1207" s="402"/>
      <c r="N1207" s="84">
        <v>17</v>
      </c>
      <c r="O1207" s="85">
        <v>7.5</v>
      </c>
      <c r="P1207" s="105" t="str">
        <f t="shared" si="189"/>
        <v>5x160</v>
      </c>
      <c r="Q1207" s="84">
        <v>5</v>
      </c>
      <c r="R1207" s="84">
        <v>160</v>
      </c>
      <c r="S1207" s="84">
        <v>50</v>
      </c>
      <c r="T1207" s="86">
        <v>6.2</v>
      </c>
      <c r="U1207" s="110" t="s">
        <v>85</v>
      </c>
      <c r="V1207" s="77">
        <v>65</v>
      </c>
      <c r="W1207" s="42">
        <v>29.608081811429056</v>
      </c>
      <c r="X1207" s="52">
        <v>3640</v>
      </c>
      <c r="Y1207" s="46" t="s">
        <v>2312</v>
      </c>
      <c r="Z1207" s="81" t="s">
        <v>3003</v>
      </c>
      <c r="AA1207" s="369" t="str">
        <f t="shared" si="190"/>
        <v>17x7.5, 5x160, 50 OS</v>
      </c>
      <c r="AB1207" s="83" t="s">
        <v>4280</v>
      </c>
      <c r="AC1207" s="92">
        <f>_xlfn.IFNA(VLOOKUP(AB1207,ACCESSORIES!F:K,6,FALSE),"N/A")</f>
        <v>22</v>
      </c>
      <c r="AD1207" s="15" t="s">
        <v>85</v>
      </c>
      <c r="AE1207" s="15" t="s">
        <v>85</v>
      </c>
      <c r="AF1207" s="14" t="s">
        <v>85</v>
      </c>
      <c r="AG1207" s="15" t="s">
        <v>85</v>
      </c>
      <c r="AH1207" s="9" t="str">
        <f>_xlfn.IFNA(VLOOKUP(AG1207,ACCESSORIES!F:K,6,FALSE),"N/A")</f>
        <v>N/A</v>
      </c>
      <c r="AI1207" s="105" t="s">
        <v>265</v>
      </c>
      <c r="AJ1207" s="84" t="s">
        <v>85</v>
      </c>
      <c r="AK1207" s="84" t="s">
        <v>85</v>
      </c>
      <c r="AL1207" s="84" t="s">
        <v>85</v>
      </c>
      <c r="AM1207" s="84">
        <v>16.2</v>
      </c>
      <c r="AN1207" s="84">
        <v>190</v>
      </c>
      <c r="AO1207" s="37">
        <v>3</v>
      </c>
      <c r="AP1207" s="37">
        <v>5</v>
      </c>
      <c r="AQ1207" s="26">
        <v>7</v>
      </c>
      <c r="AR1207" s="37">
        <v>7</v>
      </c>
      <c r="AS1207" s="26">
        <v>199</v>
      </c>
      <c r="AT1207" s="84">
        <v>184</v>
      </c>
      <c r="AU1207" s="86">
        <v>65</v>
      </c>
      <c r="AV1207" s="55">
        <v>32</v>
      </c>
      <c r="AW1207" s="55">
        <v>32</v>
      </c>
      <c r="AX1207" s="55">
        <v>0</v>
      </c>
      <c r="AY1207" s="14" t="s">
        <v>85</v>
      </c>
      <c r="AZ1207" s="104" t="str">
        <f>_xlfn.IFNA(VLOOKUP(AY1207,ACCESSORIES!F:K,6,FALSE),"N/A")</f>
        <v>N/A</v>
      </c>
      <c r="BA1207" s="14" t="s">
        <v>85</v>
      </c>
      <c r="BB1207" s="104" t="str">
        <f>_xlfn.IFNA(VLOOKUP(BA1207,ACCESSORIES!F:K,6,FALSE),"N/A")</f>
        <v>N/A</v>
      </c>
      <c r="BC1207" s="79">
        <v>33.608081811429059</v>
      </c>
      <c r="BD1207" s="57">
        <v>19.8</v>
      </c>
      <c r="BE1207" s="57">
        <v>19.8</v>
      </c>
      <c r="BF1207" s="57">
        <v>9.9</v>
      </c>
      <c r="BG1207" s="15">
        <v>36</v>
      </c>
      <c r="BH1207" s="122" t="s">
        <v>3551</v>
      </c>
      <c r="BI1207" s="51" t="s">
        <v>4217</v>
      </c>
      <c r="BJ1207" s="83" t="s">
        <v>5302</v>
      </c>
      <c r="BK1207" s="83" t="s">
        <v>4233</v>
      </c>
      <c r="BL1207" s="83" t="s">
        <v>5847</v>
      </c>
      <c r="BM1207" s="83" t="s">
        <v>2887</v>
      </c>
      <c r="BN1207" s="83" t="s">
        <v>6410</v>
      </c>
      <c r="BO1207" s="83" t="s">
        <v>5801</v>
      </c>
      <c r="BP1207" s="83" t="s">
        <v>6411</v>
      </c>
      <c r="BQ1207" s="83" t="s">
        <v>4480</v>
      </c>
      <c r="BR1207" s="83" t="s">
        <v>4235</v>
      </c>
      <c r="BS1207" s="83"/>
      <c r="BT1207" s="409" t="s">
        <v>6384</v>
      </c>
      <c r="BU1207" s="426" t="s">
        <v>6383</v>
      </c>
      <c r="BV1207" s="412" t="s">
        <v>6386</v>
      </c>
      <c r="BW1207" s="426" t="s">
        <v>6385</v>
      </c>
      <c r="BX1207" s="96" t="str">
        <f t="shared" si="194"/>
        <v>MR706 Bead Grip, 17x7.5, +50mm Offset, 5x160, 65mm Centerbore, Method Bronze</v>
      </c>
      <c r="BY1207" s="83" t="s">
        <v>4044</v>
      </c>
      <c r="BZ1207" s="83" t="s">
        <v>4045</v>
      </c>
      <c r="CA1207" s="83" t="str">
        <f t="shared" si="191"/>
        <v>TRAIL (7XX)</v>
      </c>
    </row>
    <row r="1208" spans="1:79" s="39" customFormat="1" ht="15" customHeight="1">
      <c r="A1208" s="23">
        <f t="shared" si="193"/>
        <v>1206</v>
      </c>
      <c r="B1208" s="14" t="s">
        <v>84</v>
      </c>
      <c r="C1208" s="112" t="s">
        <v>1285</v>
      </c>
      <c r="D1208" s="84" t="s">
        <v>6179</v>
      </c>
      <c r="E1208" s="94" t="str">
        <f>CONCATENATE(LEFT(D1208,5),VLOOKUP(CONCATENATE(N1208,"x",O1208),'PART NUMBER GUIDE'!$B$9:$C$45,2,FALSE),VLOOKUP(CONCATENATE(P1208, V1208), 'PART NUMBER GUIDE'!$Q$6:$R$84, 2, FALSE),VLOOKUP(Y1208,'PART NUMBER GUIDE'!$J$8:$K$37,2, FALSE),IF(U1208="N/A",IF(ABS(S1208)&lt;10,"0"&amp;ABS(S1208),ABS(S1208)),CONCATENATE(LEFT(U1208,1),RIGHT(U1208,1))), F1208, G1208)</f>
        <v>MR70677563550</v>
      </c>
      <c r="F1208" s="93"/>
      <c r="G1208" s="93"/>
      <c r="H1208" s="46" t="s">
        <v>5942</v>
      </c>
      <c r="I1208" s="375">
        <v>44517</v>
      </c>
      <c r="J1208" s="87" t="s">
        <v>1265</v>
      </c>
      <c r="K1208" s="400">
        <v>341.5</v>
      </c>
      <c r="L1208" s="95">
        <f t="shared" si="192"/>
        <v>341.5</v>
      </c>
      <c r="M1208" s="402"/>
      <c r="N1208" s="84">
        <v>17</v>
      </c>
      <c r="O1208" s="85">
        <v>7.5</v>
      </c>
      <c r="P1208" s="105" t="str">
        <f t="shared" si="189"/>
        <v>6x130</v>
      </c>
      <c r="Q1208" s="84">
        <v>6</v>
      </c>
      <c r="R1208" s="84">
        <v>130</v>
      </c>
      <c r="S1208" s="84">
        <v>50</v>
      </c>
      <c r="T1208" s="86">
        <v>6.2</v>
      </c>
      <c r="U1208" s="110" t="s">
        <v>85</v>
      </c>
      <c r="V1208" s="77">
        <v>84.1</v>
      </c>
      <c r="W1208" s="42">
        <v>29.674220490084522</v>
      </c>
      <c r="X1208" s="52">
        <v>3640</v>
      </c>
      <c r="Y1208" s="46" t="s">
        <v>2309</v>
      </c>
      <c r="Z1208" s="81" t="s">
        <v>3002</v>
      </c>
      <c r="AA1208" s="369" t="str">
        <f t="shared" si="190"/>
        <v>17x7.5, 6x130, 50 OS</v>
      </c>
      <c r="AB1208" s="83" t="s">
        <v>4280</v>
      </c>
      <c r="AC1208" s="92">
        <f>_xlfn.IFNA(VLOOKUP(AB1208,ACCESSORIES!F:K,6,FALSE),"N/A")</f>
        <v>22</v>
      </c>
      <c r="AD1208" s="15" t="s">
        <v>85</v>
      </c>
      <c r="AE1208" s="15" t="s">
        <v>85</v>
      </c>
      <c r="AF1208" s="14" t="s">
        <v>85</v>
      </c>
      <c r="AG1208" s="15" t="s">
        <v>85</v>
      </c>
      <c r="AH1208" s="9" t="str">
        <f>_xlfn.IFNA(VLOOKUP(AG1208,ACCESSORIES!F:K,6,FALSE),"N/A")</f>
        <v>N/A</v>
      </c>
      <c r="AI1208" s="105" t="s">
        <v>265</v>
      </c>
      <c r="AJ1208" s="84" t="s">
        <v>85</v>
      </c>
      <c r="AK1208" s="84" t="s">
        <v>85</v>
      </c>
      <c r="AL1208" s="84" t="s">
        <v>85</v>
      </c>
      <c r="AM1208" s="84">
        <v>16.2</v>
      </c>
      <c r="AN1208" s="84">
        <v>173</v>
      </c>
      <c r="AO1208" s="37">
        <v>3</v>
      </c>
      <c r="AP1208" s="37">
        <v>6</v>
      </c>
      <c r="AQ1208" s="26">
        <v>7</v>
      </c>
      <c r="AR1208" s="37">
        <v>7</v>
      </c>
      <c r="AS1208" s="26">
        <v>199</v>
      </c>
      <c r="AT1208" s="84">
        <v>184</v>
      </c>
      <c r="AU1208" s="86">
        <v>84.1</v>
      </c>
      <c r="AV1208" s="55">
        <v>32</v>
      </c>
      <c r="AW1208" s="55">
        <v>32</v>
      </c>
      <c r="AX1208" s="55">
        <v>0</v>
      </c>
      <c r="AY1208" s="14" t="s">
        <v>85</v>
      </c>
      <c r="AZ1208" s="104" t="str">
        <f>_xlfn.IFNA(VLOOKUP(AY1208,ACCESSORIES!F:K,6,FALSE),"N/A")</f>
        <v>N/A</v>
      </c>
      <c r="BA1208" s="14" t="s">
        <v>85</v>
      </c>
      <c r="BB1208" s="104" t="str">
        <f>_xlfn.IFNA(VLOOKUP(BA1208,ACCESSORIES!F:K,6,FALSE),"N/A")</f>
        <v>N/A</v>
      </c>
      <c r="BC1208" s="79">
        <v>33.674220490084522</v>
      </c>
      <c r="BD1208" s="57">
        <v>19.8</v>
      </c>
      <c r="BE1208" s="57">
        <v>19.8</v>
      </c>
      <c r="BF1208" s="57">
        <v>9.9</v>
      </c>
      <c r="BG1208" s="15">
        <v>36</v>
      </c>
      <c r="BH1208" s="122" t="s">
        <v>3551</v>
      </c>
      <c r="BI1208" s="51" t="s">
        <v>4217</v>
      </c>
      <c r="BJ1208" s="83" t="s">
        <v>5302</v>
      </c>
      <c r="BK1208" s="83" t="s">
        <v>4233</v>
      </c>
      <c r="BL1208" s="83" t="s">
        <v>5847</v>
      </c>
      <c r="BM1208" s="83" t="s">
        <v>2887</v>
      </c>
      <c r="BN1208" s="83" t="s">
        <v>6410</v>
      </c>
      <c r="BO1208" s="83" t="s">
        <v>5801</v>
      </c>
      <c r="BP1208" s="83" t="s">
        <v>6411</v>
      </c>
      <c r="BQ1208" s="83" t="s">
        <v>4480</v>
      </c>
      <c r="BR1208" s="83" t="s">
        <v>4235</v>
      </c>
      <c r="BS1208" s="83"/>
      <c r="BT1208" s="409" t="s">
        <v>6376</v>
      </c>
      <c r="BU1208" s="426" t="s">
        <v>6375</v>
      </c>
      <c r="BV1208" s="412" t="s">
        <v>6378</v>
      </c>
      <c r="BW1208" s="426" t="s">
        <v>6377</v>
      </c>
      <c r="BX1208" s="96" t="str">
        <f t="shared" si="194"/>
        <v>MR706 Bead Grip, 17x7.5, +50mm Offset, 6x130, 84.1mm Centerbore, Matte Black</v>
      </c>
      <c r="BY1208" s="83" t="s">
        <v>4044</v>
      </c>
      <c r="BZ1208" s="83" t="s">
        <v>4045</v>
      </c>
      <c r="CA1208" s="83" t="str">
        <f t="shared" si="191"/>
        <v>TRAIL (7XX)</v>
      </c>
    </row>
    <row r="1209" spans="1:79" s="39" customFormat="1" ht="15" customHeight="1">
      <c r="A1209" s="23">
        <f t="shared" si="193"/>
        <v>1207</v>
      </c>
      <c r="B1209" s="14" t="s">
        <v>84</v>
      </c>
      <c r="C1209" s="112" t="s">
        <v>1285</v>
      </c>
      <c r="D1209" s="84" t="s">
        <v>6179</v>
      </c>
      <c r="E1209" s="94" t="str">
        <f>CONCATENATE(LEFT(D1209,5),VLOOKUP(CONCATENATE(N1209,"x",O1209),'PART NUMBER GUIDE'!$B$9:$C$45,2,FALSE),VLOOKUP(CONCATENATE(P1209, V1209), 'PART NUMBER GUIDE'!$Q$6:$R$84, 2, FALSE),VLOOKUP(Y1209,'PART NUMBER GUIDE'!$J$8:$K$37,2, FALSE),IF(U1209="N/A",IF(ABS(S1209)&lt;10,"0"&amp;ABS(S1209),ABS(S1209)),CONCATENATE(LEFT(U1209,1),RIGHT(U1209,1))), F1209, G1209)</f>
        <v>MR70677563950</v>
      </c>
      <c r="F1209" s="93"/>
      <c r="G1209" s="93"/>
      <c r="H1209" s="46" t="s">
        <v>5943</v>
      </c>
      <c r="I1209" s="375">
        <v>44517</v>
      </c>
      <c r="J1209" s="87" t="s">
        <v>1265</v>
      </c>
      <c r="K1209" s="400">
        <v>341.5</v>
      </c>
      <c r="L1209" s="95">
        <f t="shared" si="192"/>
        <v>341.5</v>
      </c>
      <c r="M1209" s="402"/>
      <c r="N1209" s="84">
        <v>17</v>
      </c>
      <c r="O1209" s="85">
        <v>7.5</v>
      </c>
      <c r="P1209" s="105" t="str">
        <f t="shared" si="189"/>
        <v>6x130</v>
      </c>
      <c r="Q1209" s="84">
        <v>6</v>
      </c>
      <c r="R1209" s="84">
        <v>130</v>
      </c>
      <c r="S1209" s="84">
        <v>50</v>
      </c>
      <c r="T1209" s="86">
        <v>6.2</v>
      </c>
      <c r="U1209" s="110" t="s">
        <v>85</v>
      </c>
      <c r="V1209" s="77">
        <v>84.1</v>
      </c>
      <c r="W1209" s="42">
        <v>29.674220490084522</v>
      </c>
      <c r="X1209" s="52">
        <v>3640</v>
      </c>
      <c r="Y1209" s="46" t="s">
        <v>2312</v>
      </c>
      <c r="Z1209" s="81" t="s">
        <v>3003</v>
      </c>
      <c r="AA1209" s="369" t="str">
        <f t="shared" si="190"/>
        <v>17x7.5, 6x130, 50 OS</v>
      </c>
      <c r="AB1209" s="83" t="s">
        <v>4280</v>
      </c>
      <c r="AC1209" s="92">
        <f>_xlfn.IFNA(VLOOKUP(AB1209,ACCESSORIES!F:K,6,FALSE),"N/A")</f>
        <v>22</v>
      </c>
      <c r="AD1209" s="15" t="s">
        <v>85</v>
      </c>
      <c r="AE1209" s="15" t="s">
        <v>85</v>
      </c>
      <c r="AF1209" s="14" t="s">
        <v>85</v>
      </c>
      <c r="AG1209" s="15" t="s">
        <v>85</v>
      </c>
      <c r="AH1209" s="9" t="str">
        <f>_xlfn.IFNA(VLOOKUP(AG1209,ACCESSORIES!F:K,6,FALSE),"N/A")</f>
        <v>N/A</v>
      </c>
      <c r="AI1209" s="105" t="s">
        <v>265</v>
      </c>
      <c r="AJ1209" s="84" t="s">
        <v>85</v>
      </c>
      <c r="AK1209" s="84" t="s">
        <v>85</v>
      </c>
      <c r="AL1209" s="84" t="s">
        <v>85</v>
      </c>
      <c r="AM1209" s="84">
        <v>16.2</v>
      </c>
      <c r="AN1209" s="84">
        <v>173</v>
      </c>
      <c r="AO1209" s="37">
        <v>3</v>
      </c>
      <c r="AP1209" s="37">
        <v>6</v>
      </c>
      <c r="AQ1209" s="26">
        <v>7</v>
      </c>
      <c r="AR1209" s="37">
        <v>7</v>
      </c>
      <c r="AS1209" s="26">
        <v>199</v>
      </c>
      <c r="AT1209" s="84">
        <v>184</v>
      </c>
      <c r="AU1209" s="86">
        <v>84.1</v>
      </c>
      <c r="AV1209" s="55">
        <v>32</v>
      </c>
      <c r="AW1209" s="55">
        <v>32</v>
      </c>
      <c r="AX1209" s="55">
        <v>0</v>
      </c>
      <c r="AY1209" s="14" t="s">
        <v>85</v>
      </c>
      <c r="AZ1209" s="104" t="str">
        <f>_xlfn.IFNA(VLOOKUP(AY1209,ACCESSORIES!F:K,6,FALSE),"N/A")</f>
        <v>N/A</v>
      </c>
      <c r="BA1209" s="14" t="s">
        <v>85</v>
      </c>
      <c r="BB1209" s="104" t="str">
        <f>_xlfn.IFNA(VLOOKUP(BA1209,ACCESSORIES!F:K,6,FALSE),"N/A")</f>
        <v>N/A</v>
      </c>
      <c r="BC1209" s="79">
        <v>33.674220490084522</v>
      </c>
      <c r="BD1209" s="57">
        <v>19.8</v>
      </c>
      <c r="BE1209" s="57">
        <v>19.8</v>
      </c>
      <c r="BF1209" s="57">
        <v>9.9</v>
      </c>
      <c r="BG1209" s="15">
        <v>36</v>
      </c>
      <c r="BH1209" s="122" t="s">
        <v>3551</v>
      </c>
      <c r="BI1209" s="51" t="s">
        <v>4217</v>
      </c>
      <c r="BJ1209" s="83" t="s">
        <v>5302</v>
      </c>
      <c r="BK1209" s="83" t="s">
        <v>4233</v>
      </c>
      <c r="BL1209" s="83" t="s">
        <v>5847</v>
      </c>
      <c r="BM1209" s="83" t="s">
        <v>2887</v>
      </c>
      <c r="BN1209" s="83" t="s">
        <v>6410</v>
      </c>
      <c r="BO1209" s="83" t="s">
        <v>5801</v>
      </c>
      <c r="BP1209" s="83" t="s">
        <v>6411</v>
      </c>
      <c r="BQ1209" s="83" t="s">
        <v>4480</v>
      </c>
      <c r="BR1209" s="83" t="s">
        <v>4235</v>
      </c>
      <c r="BS1209" s="83"/>
      <c r="BT1209" s="409" t="s">
        <v>6388</v>
      </c>
      <c r="BU1209" s="426" t="s">
        <v>6387</v>
      </c>
      <c r="BV1209" s="412" t="s">
        <v>6390</v>
      </c>
      <c r="BW1209" s="426" t="s">
        <v>6389</v>
      </c>
      <c r="BX1209" s="96" t="str">
        <f t="shared" si="194"/>
        <v>MR706 Bead Grip, 17x7.5, +50mm Offset, 6x130, 84.1mm Centerbore, Method Bronze</v>
      </c>
      <c r="BY1209" s="83" t="s">
        <v>4044</v>
      </c>
      <c r="BZ1209" s="83" t="s">
        <v>4045</v>
      </c>
      <c r="CA1209" s="83" t="str">
        <f t="shared" si="191"/>
        <v>TRAIL (7XX)</v>
      </c>
    </row>
    <row r="1210" spans="1:79" s="39" customFormat="1" ht="15" customHeight="1">
      <c r="A1210" s="23">
        <f t="shared" si="193"/>
        <v>1208</v>
      </c>
      <c r="B1210" s="14" t="s">
        <v>84</v>
      </c>
      <c r="C1210" s="112" t="s">
        <v>1285</v>
      </c>
      <c r="D1210" s="84" t="s">
        <v>6179</v>
      </c>
      <c r="E1210" s="94" t="str">
        <f>CONCATENATE(LEFT(D1210,5),VLOOKUP(CONCATENATE(N1210,"x",O1210),'PART NUMBER GUIDE'!$B$9:$C$45,2,FALSE),VLOOKUP(CONCATENATE(P1210, V1210), 'PART NUMBER GUIDE'!$Q$6:$R$84, 2, FALSE),VLOOKUP(Y1210,'PART NUMBER GUIDE'!$J$8:$K$37,2, FALSE),IF(U1210="N/A",IF(ABS(S1210)&lt;10,"0"&amp;ABS(S1210),ABS(S1210)),CONCATENATE(LEFT(U1210,1),RIGHT(U1210,1))), F1210, G1210)</f>
        <v>MR70678550500</v>
      </c>
      <c r="F1210" s="93"/>
      <c r="G1210" s="93"/>
      <c r="H1210" s="46" t="s">
        <v>5944</v>
      </c>
      <c r="I1210" s="375">
        <v>44517</v>
      </c>
      <c r="J1210" s="87" t="s">
        <v>1265</v>
      </c>
      <c r="K1210" s="400">
        <v>356.5</v>
      </c>
      <c r="L1210" s="95">
        <f t="shared" si="192"/>
        <v>356.5</v>
      </c>
      <c r="M1210" s="402"/>
      <c r="N1210" s="84">
        <v>17</v>
      </c>
      <c r="O1210" s="85">
        <v>8.5</v>
      </c>
      <c r="P1210" s="105" t="str">
        <f t="shared" si="189"/>
        <v>5x5</v>
      </c>
      <c r="Q1210" s="84">
        <v>5</v>
      </c>
      <c r="R1210" s="84">
        <v>5</v>
      </c>
      <c r="S1210" s="84">
        <v>0</v>
      </c>
      <c r="T1210" s="86">
        <v>4.72</v>
      </c>
      <c r="U1210" s="110" t="s">
        <v>85</v>
      </c>
      <c r="V1210" s="77">
        <v>71.5</v>
      </c>
      <c r="W1210" s="42">
        <v>30.401745955294615</v>
      </c>
      <c r="X1210" s="52">
        <v>2650</v>
      </c>
      <c r="Y1210" s="46" t="s">
        <v>2309</v>
      </c>
      <c r="Z1210" s="81" t="s">
        <v>3002</v>
      </c>
      <c r="AA1210" s="369" t="str">
        <f t="shared" si="190"/>
        <v>17x8.5, 5x5, 0 OS</v>
      </c>
      <c r="AB1210" s="83" t="s">
        <v>4280</v>
      </c>
      <c r="AC1210" s="92">
        <f>_xlfn.IFNA(VLOOKUP(AB1210,ACCESSORIES!F:K,6,FALSE),"N/A")</f>
        <v>22</v>
      </c>
      <c r="AD1210" s="15" t="s">
        <v>85</v>
      </c>
      <c r="AE1210" s="15" t="s">
        <v>85</v>
      </c>
      <c r="AF1210" s="14" t="s">
        <v>85</v>
      </c>
      <c r="AG1210" s="15" t="s">
        <v>85</v>
      </c>
      <c r="AH1210" s="9" t="str">
        <f>_xlfn.IFNA(VLOOKUP(AG1210,ACCESSORIES!F:K,6,FALSE),"N/A")</f>
        <v>N/A</v>
      </c>
      <c r="AI1210" s="105" t="s">
        <v>265</v>
      </c>
      <c r="AJ1210" s="84" t="s">
        <v>85</v>
      </c>
      <c r="AK1210" s="84" t="s">
        <v>85</v>
      </c>
      <c r="AL1210" s="84" t="s">
        <v>85</v>
      </c>
      <c r="AM1210" s="84">
        <v>16.2</v>
      </c>
      <c r="AN1210" s="84">
        <v>165</v>
      </c>
      <c r="AO1210" s="37">
        <v>10.7</v>
      </c>
      <c r="AP1210" s="37">
        <v>24</v>
      </c>
      <c r="AQ1210" s="26">
        <v>37.6</v>
      </c>
      <c r="AR1210" s="37">
        <v>53</v>
      </c>
      <c r="AS1210" s="26">
        <v>210</v>
      </c>
      <c r="AT1210" s="84">
        <v>206</v>
      </c>
      <c r="AU1210" s="86">
        <v>71.5</v>
      </c>
      <c r="AV1210" s="55">
        <v>44</v>
      </c>
      <c r="AW1210" s="55">
        <v>44</v>
      </c>
      <c r="AX1210" s="55">
        <v>22</v>
      </c>
      <c r="AY1210" s="14" t="s">
        <v>85</v>
      </c>
      <c r="AZ1210" s="104" t="str">
        <f>_xlfn.IFNA(VLOOKUP(AY1210,ACCESSORIES!F:K,6,FALSE),"N/A")</f>
        <v>N/A</v>
      </c>
      <c r="BA1210" s="14" t="s">
        <v>85</v>
      </c>
      <c r="BB1210" s="104" t="str">
        <f>_xlfn.IFNA(VLOOKUP(BA1210,ACCESSORIES!F:K,6,FALSE),"N/A")</f>
        <v>N/A</v>
      </c>
      <c r="BC1210" s="79">
        <v>34.401745955294615</v>
      </c>
      <c r="BD1210" s="57">
        <v>19.7</v>
      </c>
      <c r="BE1210" s="57">
        <v>19.7</v>
      </c>
      <c r="BF1210" s="57">
        <v>11</v>
      </c>
      <c r="BG1210" s="15">
        <v>36</v>
      </c>
      <c r="BH1210" s="122" t="s">
        <v>3551</v>
      </c>
      <c r="BI1210" s="51" t="s">
        <v>4217</v>
      </c>
      <c r="BJ1210" s="83" t="s">
        <v>5302</v>
      </c>
      <c r="BK1210" s="83" t="s">
        <v>4233</v>
      </c>
      <c r="BL1210" s="83" t="s">
        <v>5847</v>
      </c>
      <c r="BM1210" s="83" t="s">
        <v>2887</v>
      </c>
      <c r="BN1210" s="83" t="s">
        <v>6410</v>
      </c>
      <c r="BO1210" s="83" t="s">
        <v>5801</v>
      </c>
      <c r="BP1210" s="83" t="s">
        <v>6411</v>
      </c>
      <c r="BQ1210" s="83" t="s">
        <v>4480</v>
      </c>
      <c r="BR1210" s="83" t="s">
        <v>4235</v>
      </c>
      <c r="BS1210" s="83"/>
      <c r="BT1210" s="409" t="s">
        <v>6372</v>
      </c>
      <c r="BU1210" s="426" t="s">
        <v>6371</v>
      </c>
      <c r="BV1210" s="412" t="s">
        <v>6374</v>
      </c>
      <c r="BW1210" s="426" t="s">
        <v>6373</v>
      </c>
      <c r="BX1210" s="96" t="str">
        <f t="shared" si="194"/>
        <v>MR706 Bead Grip, 17x8.5, 0mm Offset, 5x5, 71.5mm Centerbore, Matte Black</v>
      </c>
      <c r="BY1210" s="83" t="s">
        <v>4044</v>
      </c>
      <c r="BZ1210" s="83" t="s">
        <v>4045</v>
      </c>
      <c r="CA1210" s="83" t="str">
        <f t="shared" si="191"/>
        <v>TRAIL (7XX)</v>
      </c>
    </row>
    <row r="1211" spans="1:79" s="39" customFormat="1" ht="15" customHeight="1">
      <c r="A1211" s="23">
        <f t="shared" si="193"/>
        <v>1209</v>
      </c>
      <c r="B1211" s="14" t="s">
        <v>84</v>
      </c>
      <c r="C1211" s="112" t="s">
        <v>1285</v>
      </c>
      <c r="D1211" s="84" t="s">
        <v>6179</v>
      </c>
      <c r="E1211" s="94" t="str">
        <f>CONCATENATE(LEFT(D1211,5),VLOOKUP(CONCATENATE(N1211,"x",O1211),'PART NUMBER GUIDE'!$B$9:$C$45,2,FALSE),VLOOKUP(CONCATENATE(P1211, V1211), 'PART NUMBER GUIDE'!$Q$6:$R$84, 2, FALSE),VLOOKUP(Y1211,'PART NUMBER GUIDE'!$J$8:$K$37,2, FALSE),IF(U1211="N/A",IF(ABS(S1211)&lt;10,"0"&amp;ABS(S1211),ABS(S1211)),CONCATENATE(LEFT(U1211,1),RIGHT(U1211,1))), F1211, G1211)</f>
        <v>MR70678550900</v>
      </c>
      <c r="F1211" s="93"/>
      <c r="G1211" s="93"/>
      <c r="H1211" s="46" t="s">
        <v>5945</v>
      </c>
      <c r="I1211" s="375">
        <v>44517</v>
      </c>
      <c r="J1211" s="87" t="s">
        <v>1265</v>
      </c>
      <c r="K1211" s="400">
        <v>356.5</v>
      </c>
      <c r="L1211" s="95">
        <f t="shared" si="192"/>
        <v>356.5</v>
      </c>
      <c r="M1211" s="402"/>
      <c r="N1211" s="84">
        <v>17</v>
      </c>
      <c r="O1211" s="85">
        <v>8.5</v>
      </c>
      <c r="P1211" s="105" t="str">
        <f t="shared" si="189"/>
        <v>5x5</v>
      </c>
      <c r="Q1211" s="84">
        <v>5</v>
      </c>
      <c r="R1211" s="84">
        <v>5</v>
      </c>
      <c r="S1211" s="84">
        <v>0</v>
      </c>
      <c r="T1211" s="86">
        <v>4.72</v>
      </c>
      <c r="U1211" s="110" t="s">
        <v>85</v>
      </c>
      <c r="V1211" s="77">
        <v>71.5</v>
      </c>
      <c r="W1211" s="42">
        <v>31.17</v>
      </c>
      <c r="X1211" s="52">
        <v>2650</v>
      </c>
      <c r="Y1211" s="46" t="s">
        <v>2312</v>
      </c>
      <c r="Z1211" s="81" t="s">
        <v>3003</v>
      </c>
      <c r="AA1211" s="369" t="str">
        <f t="shared" si="190"/>
        <v>17x8.5, 5x5, 0 OS</v>
      </c>
      <c r="AB1211" s="83" t="s">
        <v>4280</v>
      </c>
      <c r="AC1211" s="92">
        <f>_xlfn.IFNA(VLOOKUP(AB1211,ACCESSORIES!F:K,6,FALSE),"N/A")</f>
        <v>22</v>
      </c>
      <c r="AD1211" s="15" t="s">
        <v>85</v>
      </c>
      <c r="AE1211" s="15" t="s">
        <v>85</v>
      </c>
      <c r="AF1211" s="14" t="s">
        <v>85</v>
      </c>
      <c r="AG1211" s="15" t="s">
        <v>85</v>
      </c>
      <c r="AH1211" s="9" t="str">
        <f>_xlfn.IFNA(VLOOKUP(AG1211,ACCESSORIES!F:K,6,FALSE),"N/A")</f>
        <v>N/A</v>
      </c>
      <c r="AI1211" s="105" t="s">
        <v>265</v>
      </c>
      <c r="AJ1211" s="84" t="s">
        <v>85</v>
      </c>
      <c r="AK1211" s="84" t="s">
        <v>85</v>
      </c>
      <c r="AL1211" s="84" t="s">
        <v>85</v>
      </c>
      <c r="AM1211" s="84">
        <v>16.2</v>
      </c>
      <c r="AN1211" s="84">
        <v>165</v>
      </c>
      <c r="AO1211" s="37">
        <v>10.7</v>
      </c>
      <c r="AP1211" s="37">
        <v>24</v>
      </c>
      <c r="AQ1211" s="26">
        <v>37.6</v>
      </c>
      <c r="AR1211" s="37">
        <v>53</v>
      </c>
      <c r="AS1211" s="26">
        <v>210</v>
      </c>
      <c r="AT1211" s="84">
        <v>206</v>
      </c>
      <c r="AU1211" s="86">
        <v>71.5</v>
      </c>
      <c r="AV1211" s="55">
        <v>44</v>
      </c>
      <c r="AW1211" s="55">
        <v>44</v>
      </c>
      <c r="AX1211" s="55">
        <v>22</v>
      </c>
      <c r="AY1211" s="14" t="s">
        <v>85</v>
      </c>
      <c r="AZ1211" s="104" t="str">
        <f>_xlfn.IFNA(VLOOKUP(AY1211,ACCESSORIES!F:K,6,FALSE),"N/A")</f>
        <v>N/A</v>
      </c>
      <c r="BA1211" s="14" t="s">
        <v>85</v>
      </c>
      <c r="BB1211" s="104" t="str">
        <f>_xlfn.IFNA(VLOOKUP(BA1211,ACCESSORIES!F:K,6,FALSE),"N/A")</f>
        <v>N/A</v>
      </c>
      <c r="BC1211" s="79">
        <v>36.89</v>
      </c>
      <c r="BD1211" s="57">
        <v>19.7</v>
      </c>
      <c r="BE1211" s="57">
        <v>19.7</v>
      </c>
      <c r="BF1211" s="57">
        <v>11</v>
      </c>
      <c r="BG1211" s="15">
        <v>36</v>
      </c>
      <c r="BH1211" s="122" t="s">
        <v>3551</v>
      </c>
      <c r="BI1211" s="51" t="s">
        <v>4217</v>
      </c>
      <c r="BJ1211" s="83" t="s">
        <v>5302</v>
      </c>
      <c r="BK1211" s="83" t="s">
        <v>4233</v>
      </c>
      <c r="BL1211" s="83" t="s">
        <v>5847</v>
      </c>
      <c r="BM1211" s="83" t="s">
        <v>2887</v>
      </c>
      <c r="BN1211" s="83" t="s">
        <v>6410</v>
      </c>
      <c r="BO1211" s="83" t="s">
        <v>5801</v>
      </c>
      <c r="BP1211" s="83" t="s">
        <v>6411</v>
      </c>
      <c r="BQ1211" s="83" t="s">
        <v>4480</v>
      </c>
      <c r="BR1211" s="83" t="s">
        <v>4235</v>
      </c>
      <c r="BS1211" s="83"/>
      <c r="BT1211" s="409" t="s">
        <v>6384</v>
      </c>
      <c r="BU1211" s="426" t="s">
        <v>6383</v>
      </c>
      <c r="BV1211" s="412" t="s">
        <v>6386</v>
      </c>
      <c r="BW1211" s="426" t="s">
        <v>6385</v>
      </c>
      <c r="BX1211" s="96" t="str">
        <f t="shared" si="194"/>
        <v>MR706 Bead Grip, 17x8.5, 0mm Offset, 5x5, 71.5mm Centerbore, Method Bronze</v>
      </c>
      <c r="BY1211" s="83" t="s">
        <v>4044</v>
      </c>
      <c r="BZ1211" s="83" t="s">
        <v>4045</v>
      </c>
      <c r="CA1211" s="83" t="str">
        <f t="shared" si="191"/>
        <v>TRAIL (7XX)</v>
      </c>
    </row>
    <row r="1212" spans="1:79" s="39" customFormat="1" ht="15" customHeight="1">
      <c r="A1212" s="23">
        <f t="shared" si="193"/>
        <v>1210</v>
      </c>
      <c r="B1212" s="14" t="s">
        <v>84</v>
      </c>
      <c r="C1212" s="112" t="s">
        <v>1285</v>
      </c>
      <c r="D1212" s="84" t="s">
        <v>6179</v>
      </c>
      <c r="E1212" s="94" t="str">
        <f>CONCATENATE(LEFT(D1212,5),VLOOKUP(CONCATENATE(N1212,"x",O1212),'PART NUMBER GUIDE'!$B$9:$C$45,2,FALSE),VLOOKUP(CONCATENATE(P1212, V1212), 'PART NUMBER GUIDE'!$Q$6:$R$84, 2, FALSE),VLOOKUP(Y1212,'PART NUMBER GUIDE'!$J$8:$K$37,2, FALSE),IF(U1212="N/A",IF(ABS(S1212)&lt;10,"0"&amp;ABS(S1212),ABS(S1212)),CONCATENATE(LEFT(U1212,1),RIGHT(U1212,1))), F1212, G1212)</f>
        <v>MR70678550525</v>
      </c>
      <c r="F1212" s="93"/>
      <c r="G1212" s="93"/>
      <c r="H1212" s="46" t="s">
        <v>5946</v>
      </c>
      <c r="I1212" s="375">
        <v>44517</v>
      </c>
      <c r="J1212" s="87" t="s">
        <v>1265</v>
      </c>
      <c r="K1212" s="400">
        <v>356.5</v>
      </c>
      <c r="L1212" s="95">
        <f t="shared" si="192"/>
        <v>356.5</v>
      </c>
      <c r="M1212" s="402"/>
      <c r="N1212" s="84">
        <v>17</v>
      </c>
      <c r="O1212" s="85">
        <v>8.5</v>
      </c>
      <c r="P1212" s="105" t="str">
        <f t="shared" si="189"/>
        <v>5x5</v>
      </c>
      <c r="Q1212" s="84">
        <v>5</v>
      </c>
      <c r="R1212" s="84">
        <v>5</v>
      </c>
      <c r="S1212" s="84">
        <v>25</v>
      </c>
      <c r="T1212" s="86">
        <v>5.7</v>
      </c>
      <c r="U1212" s="110" t="s">
        <v>85</v>
      </c>
      <c r="V1212" s="77">
        <v>71.5</v>
      </c>
      <c r="W1212" s="42">
        <v>30.952901610756808</v>
      </c>
      <c r="X1212" s="52">
        <v>2650</v>
      </c>
      <c r="Y1212" s="46" t="s">
        <v>2309</v>
      </c>
      <c r="Z1212" s="81" t="s">
        <v>3002</v>
      </c>
      <c r="AA1212" s="369" t="str">
        <f t="shared" si="190"/>
        <v>17x8.5, 5x5, 25 OS</v>
      </c>
      <c r="AB1212" s="83" t="s">
        <v>4280</v>
      </c>
      <c r="AC1212" s="92">
        <f>_xlfn.IFNA(VLOOKUP(AB1212,ACCESSORIES!F:K,6,FALSE),"N/A")</f>
        <v>22</v>
      </c>
      <c r="AD1212" s="15" t="s">
        <v>85</v>
      </c>
      <c r="AE1212" s="15" t="s">
        <v>85</v>
      </c>
      <c r="AF1212" s="14" t="s">
        <v>85</v>
      </c>
      <c r="AG1212" s="15" t="s">
        <v>85</v>
      </c>
      <c r="AH1212" s="9" t="str">
        <f>_xlfn.IFNA(VLOOKUP(AG1212,ACCESSORIES!F:K,6,FALSE),"N/A")</f>
        <v>N/A</v>
      </c>
      <c r="AI1212" s="105" t="s">
        <v>265</v>
      </c>
      <c r="AJ1212" s="84" t="s">
        <v>85</v>
      </c>
      <c r="AK1212" s="84" t="s">
        <v>85</v>
      </c>
      <c r="AL1212" s="84" t="s">
        <v>85</v>
      </c>
      <c r="AM1212" s="84">
        <v>16.2</v>
      </c>
      <c r="AN1212" s="84">
        <v>165</v>
      </c>
      <c r="AO1212" s="37">
        <v>10.5</v>
      </c>
      <c r="AP1212" s="37">
        <v>20</v>
      </c>
      <c r="AQ1212" s="26">
        <v>33</v>
      </c>
      <c r="AR1212" s="37">
        <v>42.9</v>
      </c>
      <c r="AS1212" s="26">
        <v>209.7</v>
      </c>
      <c r="AT1212" s="84">
        <v>197</v>
      </c>
      <c r="AU1212" s="86">
        <v>71.5</v>
      </c>
      <c r="AV1212" s="55">
        <v>44</v>
      </c>
      <c r="AW1212" s="55">
        <v>44</v>
      </c>
      <c r="AX1212" s="55">
        <v>22</v>
      </c>
      <c r="AY1212" s="14" t="s">
        <v>85</v>
      </c>
      <c r="AZ1212" s="104" t="str">
        <f>_xlfn.IFNA(VLOOKUP(AY1212,ACCESSORIES!F:K,6,FALSE),"N/A")</f>
        <v>N/A</v>
      </c>
      <c r="BA1212" s="14" t="s">
        <v>85</v>
      </c>
      <c r="BB1212" s="104" t="str">
        <f>_xlfn.IFNA(VLOOKUP(BA1212,ACCESSORIES!F:K,6,FALSE),"N/A")</f>
        <v>N/A</v>
      </c>
      <c r="BC1212" s="79">
        <v>34.952901610756811</v>
      </c>
      <c r="BD1212" s="57">
        <v>19.7</v>
      </c>
      <c r="BE1212" s="57">
        <v>19.7</v>
      </c>
      <c r="BF1212" s="57">
        <v>11</v>
      </c>
      <c r="BG1212" s="15">
        <v>36</v>
      </c>
      <c r="BH1212" s="122" t="s">
        <v>3551</v>
      </c>
      <c r="BI1212" s="51" t="s">
        <v>4217</v>
      </c>
      <c r="BJ1212" s="83" t="s">
        <v>5302</v>
      </c>
      <c r="BK1212" s="83" t="s">
        <v>4233</v>
      </c>
      <c r="BL1212" s="83" t="s">
        <v>5847</v>
      </c>
      <c r="BM1212" s="83" t="s">
        <v>2887</v>
      </c>
      <c r="BN1212" s="83" t="s">
        <v>6410</v>
      </c>
      <c r="BO1212" s="83" t="s">
        <v>5801</v>
      </c>
      <c r="BP1212" s="83" t="s">
        <v>6411</v>
      </c>
      <c r="BQ1212" s="83" t="s">
        <v>4480</v>
      </c>
      <c r="BR1212" s="83" t="s">
        <v>4235</v>
      </c>
      <c r="BS1212" s="83"/>
      <c r="BT1212" s="409" t="s">
        <v>6372</v>
      </c>
      <c r="BU1212" s="426" t="s">
        <v>6371</v>
      </c>
      <c r="BV1212" s="412" t="s">
        <v>6374</v>
      </c>
      <c r="BW1212" s="426" t="s">
        <v>6373</v>
      </c>
      <c r="BX1212" s="96" t="str">
        <f t="shared" si="194"/>
        <v>MR706 Bead Grip, 17x8.5, +25mm Offset, 5x5, 71.5mm Centerbore, Matte Black</v>
      </c>
      <c r="BY1212" s="83" t="s">
        <v>4044</v>
      </c>
      <c r="BZ1212" s="83" t="s">
        <v>4045</v>
      </c>
      <c r="CA1212" s="83" t="str">
        <f t="shared" si="191"/>
        <v>TRAIL (7XX)</v>
      </c>
    </row>
    <row r="1213" spans="1:79" s="39" customFormat="1" ht="15" customHeight="1">
      <c r="A1213" s="23">
        <f t="shared" si="193"/>
        <v>1211</v>
      </c>
      <c r="B1213" s="14" t="s">
        <v>84</v>
      </c>
      <c r="C1213" s="112" t="s">
        <v>1285</v>
      </c>
      <c r="D1213" s="84" t="s">
        <v>6179</v>
      </c>
      <c r="E1213" s="94" t="str">
        <f>CONCATENATE(LEFT(D1213,5),VLOOKUP(CONCATENATE(N1213,"x",O1213),'PART NUMBER GUIDE'!$B$9:$C$45,2,FALSE),VLOOKUP(CONCATENATE(P1213, V1213), 'PART NUMBER GUIDE'!$Q$6:$R$84, 2, FALSE),VLOOKUP(Y1213,'PART NUMBER GUIDE'!$J$8:$K$37,2, FALSE),IF(U1213="N/A",IF(ABS(S1213)&lt;10,"0"&amp;ABS(S1213),ABS(S1213)),CONCATENATE(LEFT(U1213,1),RIGHT(U1213,1))), F1213, G1213)</f>
        <v>MR70678550925</v>
      </c>
      <c r="F1213" s="93"/>
      <c r="G1213" s="93"/>
      <c r="H1213" s="46" t="s">
        <v>5947</v>
      </c>
      <c r="I1213" s="375">
        <v>44517</v>
      </c>
      <c r="J1213" s="87" t="s">
        <v>1265</v>
      </c>
      <c r="K1213" s="400">
        <v>356.5</v>
      </c>
      <c r="L1213" s="95">
        <f t="shared" si="192"/>
        <v>356.5</v>
      </c>
      <c r="M1213" s="402"/>
      <c r="N1213" s="84">
        <v>17</v>
      </c>
      <c r="O1213" s="85">
        <v>8.5</v>
      </c>
      <c r="P1213" s="105" t="str">
        <f t="shared" si="189"/>
        <v>5x5</v>
      </c>
      <c r="Q1213" s="84">
        <v>5</v>
      </c>
      <c r="R1213" s="84">
        <v>5</v>
      </c>
      <c r="S1213" s="84">
        <v>25</v>
      </c>
      <c r="T1213" s="86">
        <v>5.7</v>
      </c>
      <c r="U1213" s="110" t="s">
        <v>85</v>
      </c>
      <c r="V1213" s="77">
        <v>71.5</v>
      </c>
      <c r="W1213" s="42">
        <v>30.952901610756808</v>
      </c>
      <c r="X1213" s="52">
        <v>2650</v>
      </c>
      <c r="Y1213" s="46" t="s">
        <v>2312</v>
      </c>
      <c r="Z1213" s="81" t="s">
        <v>3003</v>
      </c>
      <c r="AA1213" s="369" t="str">
        <f t="shared" si="190"/>
        <v>17x8.5, 5x5, 25 OS</v>
      </c>
      <c r="AB1213" s="83" t="s">
        <v>4280</v>
      </c>
      <c r="AC1213" s="92">
        <f>_xlfn.IFNA(VLOOKUP(AB1213,ACCESSORIES!F:K,6,FALSE),"N/A")</f>
        <v>22</v>
      </c>
      <c r="AD1213" s="15" t="s">
        <v>85</v>
      </c>
      <c r="AE1213" s="15" t="s">
        <v>85</v>
      </c>
      <c r="AF1213" s="14" t="s">
        <v>85</v>
      </c>
      <c r="AG1213" s="15" t="s">
        <v>85</v>
      </c>
      <c r="AH1213" s="9" t="str">
        <f>_xlfn.IFNA(VLOOKUP(AG1213,ACCESSORIES!F:K,6,FALSE),"N/A")</f>
        <v>N/A</v>
      </c>
      <c r="AI1213" s="105" t="s">
        <v>265</v>
      </c>
      <c r="AJ1213" s="84" t="s">
        <v>85</v>
      </c>
      <c r="AK1213" s="84" t="s">
        <v>85</v>
      </c>
      <c r="AL1213" s="84" t="s">
        <v>85</v>
      </c>
      <c r="AM1213" s="84">
        <v>16.2</v>
      </c>
      <c r="AN1213" s="84">
        <v>165</v>
      </c>
      <c r="AO1213" s="37">
        <v>10.5</v>
      </c>
      <c r="AP1213" s="37">
        <v>20</v>
      </c>
      <c r="AQ1213" s="26">
        <v>33</v>
      </c>
      <c r="AR1213" s="37">
        <v>42.9</v>
      </c>
      <c r="AS1213" s="26">
        <v>209.7</v>
      </c>
      <c r="AT1213" s="84">
        <v>197</v>
      </c>
      <c r="AU1213" s="86">
        <v>71.5</v>
      </c>
      <c r="AV1213" s="55">
        <v>44</v>
      </c>
      <c r="AW1213" s="55">
        <v>44</v>
      </c>
      <c r="AX1213" s="55">
        <v>22</v>
      </c>
      <c r="AY1213" s="14" t="s">
        <v>85</v>
      </c>
      <c r="AZ1213" s="104" t="str">
        <f>_xlfn.IFNA(VLOOKUP(AY1213,ACCESSORIES!F:K,6,FALSE),"N/A")</f>
        <v>N/A</v>
      </c>
      <c r="BA1213" s="14" t="s">
        <v>85</v>
      </c>
      <c r="BB1213" s="104" t="str">
        <f>_xlfn.IFNA(VLOOKUP(BA1213,ACCESSORIES!F:K,6,FALSE),"N/A")</f>
        <v>N/A</v>
      </c>
      <c r="BC1213" s="79">
        <v>34.952901610756811</v>
      </c>
      <c r="BD1213" s="57">
        <v>19.7</v>
      </c>
      <c r="BE1213" s="57">
        <v>19.7</v>
      </c>
      <c r="BF1213" s="57">
        <v>11</v>
      </c>
      <c r="BG1213" s="15">
        <v>36</v>
      </c>
      <c r="BH1213" s="122" t="s">
        <v>3551</v>
      </c>
      <c r="BI1213" s="51" t="s">
        <v>4217</v>
      </c>
      <c r="BJ1213" s="83" t="s">
        <v>5302</v>
      </c>
      <c r="BK1213" s="83" t="s">
        <v>4233</v>
      </c>
      <c r="BL1213" s="83" t="s">
        <v>5847</v>
      </c>
      <c r="BM1213" s="83" t="s">
        <v>2887</v>
      </c>
      <c r="BN1213" s="83" t="s">
        <v>6410</v>
      </c>
      <c r="BO1213" s="83" t="s">
        <v>5801</v>
      </c>
      <c r="BP1213" s="83" t="s">
        <v>6411</v>
      </c>
      <c r="BQ1213" s="83" t="s">
        <v>4480</v>
      </c>
      <c r="BR1213" s="83" t="s">
        <v>4235</v>
      </c>
      <c r="BS1213" s="83"/>
      <c r="BT1213" s="409" t="s">
        <v>6384</v>
      </c>
      <c r="BU1213" s="426" t="s">
        <v>6383</v>
      </c>
      <c r="BV1213" s="412" t="s">
        <v>6386</v>
      </c>
      <c r="BW1213" s="426" t="s">
        <v>6385</v>
      </c>
      <c r="BX1213" s="96" t="str">
        <f t="shared" si="194"/>
        <v>MR706 Bead Grip, 17x8.5, +25mm Offset, 5x5, 71.5mm Centerbore, Method Bronze</v>
      </c>
      <c r="BY1213" s="83" t="s">
        <v>4044</v>
      </c>
      <c r="BZ1213" s="83" t="s">
        <v>4045</v>
      </c>
      <c r="CA1213" s="83" t="str">
        <f t="shared" si="191"/>
        <v>TRAIL (7XX)</v>
      </c>
    </row>
    <row r="1214" spans="1:79" s="39" customFormat="1" ht="15" customHeight="1">
      <c r="A1214" s="23">
        <f t="shared" si="193"/>
        <v>1212</v>
      </c>
      <c r="B1214" s="14" t="s">
        <v>84</v>
      </c>
      <c r="C1214" s="112" t="s">
        <v>1285</v>
      </c>
      <c r="D1214" s="84" t="s">
        <v>6179</v>
      </c>
      <c r="E1214" s="94" t="str">
        <f>CONCATENATE(LEFT(D1214,5),VLOOKUP(CONCATENATE(N1214,"x",O1214),'PART NUMBER GUIDE'!$B$9:$C$45,2,FALSE),VLOOKUP(CONCATENATE(P1214, V1214), 'PART NUMBER GUIDE'!$Q$6:$R$84, 2, FALSE),VLOOKUP(Y1214,'PART NUMBER GUIDE'!$J$8:$K$37,2, FALSE),IF(U1214="N/A",IF(ABS(S1214)&lt;10,"0"&amp;ABS(S1214),ABS(S1214)),CONCATENATE(LEFT(U1214,1),RIGHT(U1214,1))), F1214, G1214)</f>
        <v>MR70678558500</v>
      </c>
      <c r="F1214" s="93"/>
      <c r="G1214" s="93"/>
      <c r="H1214" s="46" t="s">
        <v>5948</v>
      </c>
      <c r="I1214" s="375">
        <v>44517</v>
      </c>
      <c r="J1214" s="87" t="s">
        <v>1265</v>
      </c>
      <c r="K1214" s="400">
        <v>356.5</v>
      </c>
      <c r="L1214" s="95">
        <f t="shared" si="192"/>
        <v>356.5</v>
      </c>
      <c r="M1214" s="402"/>
      <c r="N1214" s="84">
        <v>17</v>
      </c>
      <c r="O1214" s="85">
        <v>8.5</v>
      </c>
      <c r="P1214" s="105" t="str">
        <f t="shared" si="189"/>
        <v>5x150</v>
      </c>
      <c r="Q1214" s="84">
        <v>5</v>
      </c>
      <c r="R1214" s="84">
        <v>150</v>
      </c>
      <c r="S1214" s="84">
        <v>0</v>
      </c>
      <c r="T1214" s="86">
        <v>4.72</v>
      </c>
      <c r="U1214" s="110" t="s">
        <v>85</v>
      </c>
      <c r="V1214" s="77">
        <v>110.5</v>
      </c>
      <c r="W1214" s="42">
        <v>29.674220490084522</v>
      </c>
      <c r="X1214" s="52">
        <v>2650</v>
      </c>
      <c r="Y1214" s="46" t="s">
        <v>2309</v>
      </c>
      <c r="Z1214" s="81" t="s">
        <v>3002</v>
      </c>
      <c r="AA1214" s="369" t="str">
        <f t="shared" si="190"/>
        <v>17x8.5, 5x150, 0 OS</v>
      </c>
      <c r="AB1214" s="83" t="s">
        <v>4281</v>
      </c>
      <c r="AC1214" s="92">
        <f>_xlfn.IFNA(VLOOKUP(AB1214,ACCESSORIES!F:K,6,FALSE),"N/A")</f>
        <v>22</v>
      </c>
      <c r="AD1214" s="15" t="s">
        <v>85</v>
      </c>
      <c r="AE1214" s="15" t="s">
        <v>85</v>
      </c>
      <c r="AF1214" s="14" t="s">
        <v>85</v>
      </c>
      <c r="AG1214" s="15" t="s">
        <v>85</v>
      </c>
      <c r="AH1214" s="9" t="str">
        <f>_xlfn.IFNA(VLOOKUP(AG1214,ACCESSORIES!F:K,6,FALSE),"N/A")</f>
        <v>N/A</v>
      </c>
      <c r="AI1214" s="105" t="s">
        <v>265</v>
      </c>
      <c r="AJ1214" s="84" t="s">
        <v>85</v>
      </c>
      <c r="AK1214" s="84" t="s">
        <v>85</v>
      </c>
      <c r="AL1214" s="84" t="s">
        <v>85</v>
      </c>
      <c r="AM1214" s="84">
        <v>16.2</v>
      </c>
      <c r="AN1214" s="84">
        <v>180</v>
      </c>
      <c r="AO1214" s="37">
        <v>3</v>
      </c>
      <c r="AP1214" s="37">
        <v>21.2</v>
      </c>
      <c r="AQ1214" s="26">
        <v>37.6</v>
      </c>
      <c r="AR1214" s="37">
        <v>53</v>
      </c>
      <c r="AS1214" s="26">
        <v>210</v>
      </c>
      <c r="AT1214" s="84">
        <v>206</v>
      </c>
      <c r="AU1214" s="86">
        <v>110.5</v>
      </c>
      <c r="AV1214" s="55">
        <v>44</v>
      </c>
      <c r="AW1214" s="55">
        <v>44</v>
      </c>
      <c r="AX1214" s="55">
        <v>22</v>
      </c>
      <c r="AY1214" s="14" t="s">
        <v>85</v>
      </c>
      <c r="AZ1214" s="104" t="str">
        <f>_xlfn.IFNA(VLOOKUP(AY1214,ACCESSORIES!F:K,6,FALSE),"N/A")</f>
        <v>N/A</v>
      </c>
      <c r="BA1214" s="14" t="s">
        <v>85</v>
      </c>
      <c r="BB1214" s="104" t="str">
        <f>_xlfn.IFNA(VLOOKUP(BA1214,ACCESSORIES!F:K,6,FALSE),"N/A")</f>
        <v>N/A</v>
      </c>
      <c r="BC1214" s="79">
        <v>33.674220490084522</v>
      </c>
      <c r="BD1214" s="57">
        <v>19.7</v>
      </c>
      <c r="BE1214" s="57">
        <v>19.7</v>
      </c>
      <c r="BF1214" s="57">
        <v>11</v>
      </c>
      <c r="BG1214" s="15">
        <v>36</v>
      </c>
      <c r="BH1214" s="122" t="s">
        <v>3551</v>
      </c>
      <c r="BI1214" s="51" t="s">
        <v>4217</v>
      </c>
      <c r="BJ1214" s="83" t="s">
        <v>5302</v>
      </c>
      <c r="BK1214" s="83" t="s">
        <v>4233</v>
      </c>
      <c r="BL1214" s="83" t="s">
        <v>5847</v>
      </c>
      <c r="BM1214" s="83" t="s">
        <v>2887</v>
      </c>
      <c r="BN1214" s="83" t="s">
        <v>6410</v>
      </c>
      <c r="BO1214" s="83" t="s">
        <v>5801</v>
      </c>
      <c r="BP1214" s="83" t="s">
        <v>6411</v>
      </c>
      <c r="BQ1214" s="83" t="s">
        <v>4480</v>
      </c>
      <c r="BR1214" s="83" t="s">
        <v>4235</v>
      </c>
      <c r="BS1214" s="83"/>
      <c r="BT1214" s="409" t="s">
        <v>6372</v>
      </c>
      <c r="BU1214" s="426" t="s">
        <v>6371</v>
      </c>
      <c r="BV1214" s="412" t="s">
        <v>6374</v>
      </c>
      <c r="BW1214" s="426" t="s">
        <v>6373</v>
      </c>
      <c r="BX1214" s="96" t="str">
        <f t="shared" si="194"/>
        <v>MR706 Bead Grip, 17x8.5, 0mm Offset, 5x150, 110.5mm Centerbore, Matte Black</v>
      </c>
      <c r="BY1214" s="83" t="s">
        <v>4044</v>
      </c>
      <c r="BZ1214" s="83" t="s">
        <v>4045</v>
      </c>
      <c r="CA1214" s="83" t="str">
        <f t="shared" si="191"/>
        <v>TRAIL (7XX)</v>
      </c>
    </row>
    <row r="1215" spans="1:79" s="39" customFormat="1" ht="15" customHeight="1">
      <c r="A1215" s="23">
        <f t="shared" si="193"/>
        <v>1213</v>
      </c>
      <c r="B1215" s="14" t="s">
        <v>84</v>
      </c>
      <c r="C1215" s="112" t="s">
        <v>1285</v>
      </c>
      <c r="D1215" s="84" t="s">
        <v>6179</v>
      </c>
      <c r="E1215" s="94" t="str">
        <f>CONCATENATE(LEFT(D1215,5),VLOOKUP(CONCATENATE(N1215,"x",O1215),'PART NUMBER GUIDE'!$B$9:$C$45,2,FALSE),VLOOKUP(CONCATENATE(P1215, V1215), 'PART NUMBER GUIDE'!$Q$6:$R$84, 2, FALSE),VLOOKUP(Y1215,'PART NUMBER GUIDE'!$J$8:$K$37,2, FALSE),IF(U1215="N/A",IF(ABS(S1215)&lt;10,"0"&amp;ABS(S1215),ABS(S1215)),CONCATENATE(LEFT(U1215,1),RIGHT(U1215,1))), F1215, G1215)</f>
        <v>MR70678558900</v>
      </c>
      <c r="F1215" s="93"/>
      <c r="G1215" s="93"/>
      <c r="H1215" s="46" t="s">
        <v>5949</v>
      </c>
      <c r="I1215" s="375">
        <v>44517</v>
      </c>
      <c r="J1215" s="87" t="s">
        <v>1265</v>
      </c>
      <c r="K1215" s="400">
        <v>356.5</v>
      </c>
      <c r="L1215" s="95">
        <f t="shared" si="192"/>
        <v>356.5</v>
      </c>
      <c r="M1215" s="402"/>
      <c r="N1215" s="84">
        <v>17</v>
      </c>
      <c r="O1215" s="85">
        <v>8.5</v>
      </c>
      <c r="P1215" s="105" t="str">
        <f t="shared" si="189"/>
        <v>5x150</v>
      </c>
      <c r="Q1215" s="84">
        <v>5</v>
      </c>
      <c r="R1215" s="84">
        <v>150</v>
      </c>
      <c r="S1215" s="84">
        <v>0</v>
      </c>
      <c r="T1215" s="86">
        <v>4.72</v>
      </c>
      <c r="U1215" s="110" t="s">
        <v>85</v>
      </c>
      <c r="V1215" s="77">
        <v>110.5</v>
      </c>
      <c r="W1215" s="42">
        <v>29.674220490084522</v>
      </c>
      <c r="X1215" s="52">
        <v>2650</v>
      </c>
      <c r="Y1215" s="46" t="s">
        <v>2312</v>
      </c>
      <c r="Z1215" s="81" t="s">
        <v>3003</v>
      </c>
      <c r="AA1215" s="369" t="str">
        <f t="shared" si="190"/>
        <v>17x8.5, 5x150, 0 OS</v>
      </c>
      <c r="AB1215" s="83" t="s">
        <v>4281</v>
      </c>
      <c r="AC1215" s="92">
        <f>_xlfn.IFNA(VLOOKUP(AB1215,ACCESSORIES!F:K,6,FALSE),"N/A")</f>
        <v>22</v>
      </c>
      <c r="AD1215" s="15" t="s">
        <v>85</v>
      </c>
      <c r="AE1215" s="15" t="s">
        <v>85</v>
      </c>
      <c r="AF1215" s="14" t="s">
        <v>85</v>
      </c>
      <c r="AG1215" s="15" t="s">
        <v>85</v>
      </c>
      <c r="AH1215" s="9" t="str">
        <f>_xlfn.IFNA(VLOOKUP(AG1215,ACCESSORIES!F:K,6,FALSE),"N/A")</f>
        <v>N/A</v>
      </c>
      <c r="AI1215" s="105" t="s">
        <v>265</v>
      </c>
      <c r="AJ1215" s="84" t="s">
        <v>85</v>
      </c>
      <c r="AK1215" s="84" t="s">
        <v>85</v>
      </c>
      <c r="AL1215" s="84" t="s">
        <v>85</v>
      </c>
      <c r="AM1215" s="84">
        <v>16.2</v>
      </c>
      <c r="AN1215" s="84">
        <v>180</v>
      </c>
      <c r="AO1215" s="37">
        <v>3</v>
      </c>
      <c r="AP1215" s="37">
        <v>21.2</v>
      </c>
      <c r="AQ1215" s="26">
        <v>37.6</v>
      </c>
      <c r="AR1215" s="37">
        <v>53</v>
      </c>
      <c r="AS1215" s="26">
        <v>210</v>
      </c>
      <c r="AT1215" s="84">
        <v>206</v>
      </c>
      <c r="AU1215" s="86">
        <v>110.5</v>
      </c>
      <c r="AV1215" s="55">
        <v>44</v>
      </c>
      <c r="AW1215" s="55">
        <v>44</v>
      </c>
      <c r="AX1215" s="55">
        <v>22</v>
      </c>
      <c r="AY1215" s="14" t="s">
        <v>85</v>
      </c>
      <c r="AZ1215" s="104" t="str">
        <f>_xlfn.IFNA(VLOOKUP(AY1215,ACCESSORIES!F:K,6,FALSE),"N/A")</f>
        <v>N/A</v>
      </c>
      <c r="BA1215" s="14" t="s">
        <v>85</v>
      </c>
      <c r="BB1215" s="104" t="str">
        <f>_xlfn.IFNA(VLOOKUP(BA1215,ACCESSORIES!F:K,6,FALSE),"N/A")</f>
        <v>N/A</v>
      </c>
      <c r="BC1215" s="79">
        <v>33.674220490084522</v>
      </c>
      <c r="BD1215" s="57">
        <v>19.7</v>
      </c>
      <c r="BE1215" s="57">
        <v>19.7</v>
      </c>
      <c r="BF1215" s="57">
        <v>11</v>
      </c>
      <c r="BG1215" s="15">
        <v>36</v>
      </c>
      <c r="BH1215" s="122" t="s">
        <v>3551</v>
      </c>
      <c r="BI1215" s="51" t="s">
        <v>4217</v>
      </c>
      <c r="BJ1215" s="83" t="s">
        <v>5302</v>
      </c>
      <c r="BK1215" s="83" t="s">
        <v>4233</v>
      </c>
      <c r="BL1215" s="83" t="s">
        <v>5847</v>
      </c>
      <c r="BM1215" s="83" t="s">
        <v>2887</v>
      </c>
      <c r="BN1215" s="83" t="s">
        <v>6410</v>
      </c>
      <c r="BO1215" s="83" t="s">
        <v>5801</v>
      </c>
      <c r="BP1215" s="83" t="s">
        <v>6411</v>
      </c>
      <c r="BQ1215" s="83" t="s">
        <v>4480</v>
      </c>
      <c r="BR1215" s="83" t="s">
        <v>4235</v>
      </c>
      <c r="BS1215" s="83"/>
      <c r="BT1215" s="409" t="s">
        <v>6384</v>
      </c>
      <c r="BU1215" s="426" t="s">
        <v>6383</v>
      </c>
      <c r="BV1215" s="412" t="s">
        <v>6386</v>
      </c>
      <c r="BW1215" s="426" t="s">
        <v>6385</v>
      </c>
      <c r="BX1215" s="96" t="str">
        <f t="shared" si="194"/>
        <v>MR706 Bead Grip, 17x8.5, 0mm Offset, 5x150, 110.5mm Centerbore, Method Bronze</v>
      </c>
      <c r="BY1215" s="83" t="s">
        <v>4044</v>
      </c>
      <c r="BZ1215" s="83" t="s">
        <v>4045</v>
      </c>
      <c r="CA1215" s="83" t="str">
        <f t="shared" si="191"/>
        <v>TRAIL (7XX)</v>
      </c>
    </row>
    <row r="1216" spans="1:79" s="39" customFormat="1" ht="15" customHeight="1">
      <c r="A1216" s="23">
        <f t="shared" si="193"/>
        <v>1214</v>
      </c>
      <c r="B1216" s="14" t="s">
        <v>84</v>
      </c>
      <c r="C1216" s="112" t="s">
        <v>1285</v>
      </c>
      <c r="D1216" s="84" t="s">
        <v>6179</v>
      </c>
      <c r="E1216" s="94" t="str">
        <f>CONCATENATE(LEFT(D1216,5),VLOOKUP(CONCATENATE(N1216,"x",O1216),'PART NUMBER GUIDE'!$B$9:$C$45,2,FALSE),VLOOKUP(CONCATENATE(P1216, V1216), 'PART NUMBER GUIDE'!$Q$6:$R$84, 2, FALSE),VLOOKUP(Y1216,'PART NUMBER GUIDE'!$J$8:$K$37,2, FALSE),IF(U1216="N/A",IF(ABS(S1216)&lt;10,"0"&amp;ABS(S1216),ABS(S1216)),CONCATENATE(LEFT(U1216,1),RIGHT(U1216,1))), F1216, G1216)</f>
        <v>MR70678558500T</v>
      </c>
      <c r="F1216" s="93" t="s">
        <v>5022</v>
      </c>
      <c r="G1216" s="93"/>
      <c r="H1216" s="46" t="s">
        <v>5950</v>
      </c>
      <c r="I1216" s="375">
        <v>44517</v>
      </c>
      <c r="J1216" s="87" t="s">
        <v>1265</v>
      </c>
      <c r="K1216" s="400">
        <v>356.5</v>
      </c>
      <c r="L1216" s="95">
        <f t="shared" si="192"/>
        <v>356.5</v>
      </c>
      <c r="M1216" s="402"/>
      <c r="N1216" s="84">
        <v>17</v>
      </c>
      <c r="O1216" s="85">
        <v>8.5</v>
      </c>
      <c r="P1216" s="105" t="str">
        <f t="shared" si="189"/>
        <v>5x150</v>
      </c>
      <c r="Q1216" s="84">
        <v>5</v>
      </c>
      <c r="R1216" s="84">
        <v>150</v>
      </c>
      <c r="S1216" s="84">
        <v>0</v>
      </c>
      <c r="T1216" s="86">
        <v>4.72</v>
      </c>
      <c r="U1216" s="110" t="s">
        <v>85</v>
      </c>
      <c r="V1216" s="77">
        <v>110.5</v>
      </c>
      <c r="W1216" s="42">
        <v>29.784451621176959</v>
      </c>
      <c r="X1216" s="52">
        <v>2650</v>
      </c>
      <c r="Y1216" s="46" t="s">
        <v>2309</v>
      </c>
      <c r="Z1216" s="81" t="s">
        <v>3002</v>
      </c>
      <c r="AA1216" s="369" t="str">
        <f t="shared" si="190"/>
        <v>17x8.5, 5x150, 0 OS</v>
      </c>
      <c r="AB1216" s="83" t="s">
        <v>5929</v>
      </c>
      <c r="AC1216" s="92">
        <f>_xlfn.IFNA(VLOOKUP(AB1216,ACCESSORIES!F:K,6,FALSE),"N/A")</f>
        <v>22</v>
      </c>
      <c r="AD1216" s="15" t="s">
        <v>85</v>
      </c>
      <c r="AE1216" s="15" t="s">
        <v>85</v>
      </c>
      <c r="AF1216" s="14" t="s">
        <v>85</v>
      </c>
      <c r="AG1216" s="15" t="s">
        <v>85</v>
      </c>
      <c r="AH1216" s="9" t="str">
        <f>_xlfn.IFNA(VLOOKUP(AG1216,ACCESSORIES!F:K,6,FALSE),"N/A")</f>
        <v>N/A</v>
      </c>
      <c r="AI1216" s="105" t="s">
        <v>265</v>
      </c>
      <c r="AJ1216" s="84" t="s">
        <v>85</v>
      </c>
      <c r="AK1216" s="84" t="s">
        <v>85</v>
      </c>
      <c r="AL1216" s="84" t="s">
        <v>85</v>
      </c>
      <c r="AM1216" s="84">
        <v>16.2</v>
      </c>
      <c r="AN1216" s="84">
        <v>180</v>
      </c>
      <c r="AO1216" s="37">
        <v>3</v>
      </c>
      <c r="AP1216" s="37">
        <v>21.2</v>
      </c>
      <c r="AQ1216" s="26">
        <v>37.6</v>
      </c>
      <c r="AR1216" s="37">
        <v>53</v>
      </c>
      <c r="AS1216" s="26">
        <v>210</v>
      </c>
      <c r="AT1216" s="84">
        <v>206</v>
      </c>
      <c r="AU1216" s="86">
        <v>110.5</v>
      </c>
      <c r="AV1216" s="55">
        <v>66</v>
      </c>
      <c r="AW1216" s="55">
        <v>66</v>
      </c>
      <c r="AX1216" s="55">
        <v>22</v>
      </c>
      <c r="AY1216" s="14" t="s">
        <v>85</v>
      </c>
      <c r="AZ1216" s="104" t="str">
        <f>_xlfn.IFNA(VLOOKUP(AY1216,ACCESSORIES!F:K,6,FALSE),"N/A")</f>
        <v>N/A</v>
      </c>
      <c r="BA1216" s="14" t="s">
        <v>85</v>
      </c>
      <c r="BB1216" s="104" t="str">
        <f>_xlfn.IFNA(VLOOKUP(BA1216,ACCESSORIES!F:K,6,FALSE),"N/A")</f>
        <v>N/A</v>
      </c>
      <c r="BC1216" s="79">
        <v>33.784451621176956</v>
      </c>
      <c r="BD1216" s="57">
        <v>19.7</v>
      </c>
      <c r="BE1216" s="57">
        <v>19.7</v>
      </c>
      <c r="BF1216" s="57">
        <v>11</v>
      </c>
      <c r="BG1216" s="15">
        <v>36</v>
      </c>
      <c r="BH1216" s="122" t="s">
        <v>3551</v>
      </c>
      <c r="BI1216" s="51" t="s">
        <v>4217</v>
      </c>
      <c r="BJ1216" s="83" t="s">
        <v>5302</v>
      </c>
      <c r="BK1216" s="83" t="s">
        <v>4233</v>
      </c>
      <c r="BL1216" s="83" t="s">
        <v>5847</v>
      </c>
      <c r="BM1216" s="83" t="s">
        <v>2887</v>
      </c>
      <c r="BN1216" s="83" t="s">
        <v>6410</v>
      </c>
      <c r="BO1216" s="83" t="s">
        <v>5801</v>
      </c>
      <c r="BP1216" s="83" t="s">
        <v>6411</v>
      </c>
      <c r="BQ1216" s="83" t="s">
        <v>4480</v>
      </c>
      <c r="BR1216" s="83" t="s">
        <v>4235</v>
      </c>
      <c r="BS1216" s="83"/>
      <c r="BT1216" s="409" t="s">
        <v>6372</v>
      </c>
      <c r="BU1216" s="426" t="s">
        <v>6371</v>
      </c>
      <c r="BV1216" s="412" t="s">
        <v>6374</v>
      </c>
      <c r="BW1216" s="426" t="s">
        <v>6373</v>
      </c>
      <c r="BX1216" s="96" t="str">
        <f t="shared" si="194"/>
        <v>MR706 Bead Grip, 17x8.5, 0mm Offset, 5x150, 110.5mm Centerbore, Matte Black</v>
      </c>
      <c r="BY1216" s="83" t="s">
        <v>4044</v>
      </c>
      <c r="BZ1216" s="83" t="s">
        <v>4045</v>
      </c>
      <c r="CA1216" s="83" t="str">
        <f t="shared" si="191"/>
        <v>TRAIL (7XX)</v>
      </c>
    </row>
    <row r="1217" spans="1:79" s="39" customFormat="1" ht="15" customHeight="1">
      <c r="A1217" s="23">
        <f t="shared" si="193"/>
        <v>1215</v>
      </c>
      <c r="B1217" s="14" t="s">
        <v>84</v>
      </c>
      <c r="C1217" s="112" t="s">
        <v>1285</v>
      </c>
      <c r="D1217" s="84" t="s">
        <v>6179</v>
      </c>
      <c r="E1217" s="94" t="str">
        <f>CONCATENATE(LEFT(D1217,5),VLOOKUP(CONCATENATE(N1217,"x",O1217),'PART NUMBER GUIDE'!$B$9:$C$45,2,FALSE),VLOOKUP(CONCATENATE(P1217, V1217), 'PART NUMBER GUIDE'!$Q$6:$R$84, 2, FALSE),VLOOKUP(Y1217,'PART NUMBER GUIDE'!$J$8:$K$37,2, FALSE),IF(U1217="N/A",IF(ABS(S1217)&lt;10,"0"&amp;ABS(S1217),ABS(S1217)),CONCATENATE(LEFT(U1217,1),RIGHT(U1217,1))), F1217, G1217)</f>
        <v>MR70678558900T</v>
      </c>
      <c r="F1217" s="93" t="s">
        <v>5022</v>
      </c>
      <c r="G1217" s="93"/>
      <c r="H1217" s="46" t="s">
        <v>5951</v>
      </c>
      <c r="I1217" s="375">
        <v>44517</v>
      </c>
      <c r="J1217" s="87" t="s">
        <v>1265</v>
      </c>
      <c r="K1217" s="400">
        <v>356.5</v>
      </c>
      <c r="L1217" s="95">
        <f t="shared" si="192"/>
        <v>356.5</v>
      </c>
      <c r="M1217" s="402"/>
      <c r="N1217" s="84">
        <v>17</v>
      </c>
      <c r="O1217" s="85">
        <v>8.5</v>
      </c>
      <c r="P1217" s="105" t="str">
        <f t="shared" si="189"/>
        <v>5x150</v>
      </c>
      <c r="Q1217" s="84">
        <v>5</v>
      </c>
      <c r="R1217" s="84">
        <v>150</v>
      </c>
      <c r="S1217" s="84">
        <v>0</v>
      </c>
      <c r="T1217" s="86">
        <v>4.72</v>
      </c>
      <c r="U1217" s="110" t="s">
        <v>85</v>
      </c>
      <c r="V1217" s="77">
        <v>110.5</v>
      </c>
      <c r="W1217" s="42">
        <v>29.784451621176959</v>
      </c>
      <c r="X1217" s="52">
        <v>2650</v>
      </c>
      <c r="Y1217" s="46" t="s">
        <v>2312</v>
      </c>
      <c r="Z1217" s="81" t="s">
        <v>3003</v>
      </c>
      <c r="AA1217" s="369" t="str">
        <f t="shared" si="190"/>
        <v>17x8.5, 5x150, 0 OS</v>
      </c>
      <c r="AB1217" s="83" t="s">
        <v>5929</v>
      </c>
      <c r="AC1217" s="92">
        <f>_xlfn.IFNA(VLOOKUP(AB1217,ACCESSORIES!F:K,6,FALSE),"N/A")</f>
        <v>22</v>
      </c>
      <c r="AD1217" s="15" t="s">
        <v>85</v>
      </c>
      <c r="AE1217" s="15" t="s">
        <v>85</v>
      </c>
      <c r="AF1217" s="14" t="s">
        <v>85</v>
      </c>
      <c r="AG1217" s="15" t="s">
        <v>85</v>
      </c>
      <c r="AH1217" s="9" t="str">
        <f>_xlfn.IFNA(VLOOKUP(AG1217,ACCESSORIES!F:K,6,FALSE),"N/A")</f>
        <v>N/A</v>
      </c>
      <c r="AI1217" s="105" t="s">
        <v>265</v>
      </c>
      <c r="AJ1217" s="84" t="s">
        <v>85</v>
      </c>
      <c r="AK1217" s="84" t="s">
        <v>85</v>
      </c>
      <c r="AL1217" s="84" t="s">
        <v>85</v>
      </c>
      <c r="AM1217" s="84">
        <v>16.2</v>
      </c>
      <c r="AN1217" s="84">
        <v>180</v>
      </c>
      <c r="AO1217" s="37">
        <v>3</v>
      </c>
      <c r="AP1217" s="37">
        <v>21.2</v>
      </c>
      <c r="AQ1217" s="26">
        <v>37.6</v>
      </c>
      <c r="AR1217" s="37">
        <v>53</v>
      </c>
      <c r="AS1217" s="26">
        <v>210</v>
      </c>
      <c r="AT1217" s="84">
        <v>206</v>
      </c>
      <c r="AU1217" s="86">
        <v>110.5</v>
      </c>
      <c r="AV1217" s="55">
        <v>66</v>
      </c>
      <c r="AW1217" s="55">
        <v>66</v>
      </c>
      <c r="AX1217" s="55">
        <v>22</v>
      </c>
      <c r="AY1217" s="14" t="s">
        <v>85</v>
      </c>
      <c r="AZ1217" s="104" t="str">
        <f>_xlfn.IFNA(VLOOKUP(AY1217,ACCESSORIES!F:K,6,FALSE),"N/A")</f>
        <v>N/A</v>
      </c>
      <c r="BA1217" s="14" t="s">
        <v>85</v>
      </c>
      <c r="BB1217" s="104" t="str">
        <f>_xlfn.IFNA(VLOOKUP(BA1217,ACCESSORIES!F:K,6,FALSE),"N/A")</f>
        <v>N/A</v>
      </c>
      <c r="BC1217" s="79">
        <v>33.784451621176956</v>
      </c>
      <c r="BD1217" s="57">
        <v>19.7</v>
      </c>
      <c r="BE1217" s="57">
        <v>19.7</v>
      </c>
      <c r="BF1217" s="57">
        <v>11</v>
      </c>
      <c r="BG1217" s="15">
        <v>36</v>
      </c>
      <c r="BH1217" s="122" t="s">
        <v>3551</v>
      </c>
      <c r="BI1217" s="51" t="s">
        <v>4217</v>
      </c>
      <c r="BJ1217" s="83" t="s">
        <v>5302</v>
      </c>
      <c r="BK1217" s="83" t="s">
        <v>4233</v>
      </c>
      <c r="BL1217" s="83" t="s">
        <v>5847</v>
      </c>
      <c r="BM1217" s="83" t="s">
        <v>2887</v>
      </c>
      <c r="BN1217" s="83" t="s">
        <v>6410</v>
      </c>
      <c r="BO1217" s="83" t="s">
        <v>5801</v>
      </c>
      <c r="BP1217" s="83" t="s">
        <v>6411</v>
      </c>
      <c r="BQ1217" s="83" t="s">
        <v>4480</v>
      </c>
      <c r="BR1217" s="83" t="s">
        <v>4235</v>
      </c>
      <c r="BS1217" s="83"/>
      <c r="BT1217" s="409" t="s">
        <v>6384</v>
      </c>
      <c r="BU1217" s="426" t="s">
        <v>6383</v>
      </c>
      <c r="BV1217" s="412" t="s">
        <v>6386</v>
      </c>
      <c r="BW1217" s="426" t="s">
        <v>6385</v>
      </c>
      <c r="BX1217" s="96" t="str">
        <f t="shared" si="194"/>
        <v>MR706 Bead Grip, 17x8.5, 0mm Offset, 5x150, 110.5mm Centerbore, Method Bronze</v>
      </c>
      <c r="BY1217" s="83" t="s">
        <v>4044</v>
      </c>
      <c r="BZ1217" s="83" t="s">
        <v>4045</v>
      </c>
      <c r="CA1217" s="83" t="str">
        <f t="shared" si="191"/>
        <v>TRAIL (7XX)</v>
      </c>
    </row>
    <row r="1218" spans="1:79" s="39" customFormat="1" ht="15" customHeight="1">
      <c r="A1218" s="23">
        <f t="shared" si="193"/>
        <v>1216</v>
      </c>
      <c r="B1218" s="14" t="s">
        <v>84</v>
      </c>
      <c r="C1218" s="112" t="s">
        <v>1285</v>
      </c>
      <c r="D1218" s="84" t="s">
        <v>6179</v>
      </c>
      <c r="E1218" s="94" t="str">
        <f>CONCATENATE(LEFT(D1218,5),VLOOKUP(CONCATENATE(N1218,"x",O1218),'PART NUMBER GUIDE'!$B$9:$C$45,2,FALSE),VLOOKUP(CONCATENATE(P1218, V1218), 'PART NUMBER GUIDE'!$Q$6:$R$84, 2, FALSE),VLOOKUP(Y1218,'PART NUMBER GUIDE'!$J$8:$K$37,2, FALSE),IF(U1218="N/A",IF(ABS(S1218)&lt;10,"0"&amp;ABS(S1218),ABS(S1218)),CONCATENATE(LEFT(U1218,1),RIGHT(U1218,1))), F1218, G1218)</f>
        <v>MR70678558535</v>
      </c>
      <c r="F1218" s="93"/>
      <c r="G1218" s="93"/>
      <c r="H1218" s="46" t="s">
        <v>5952</v>
      </c>
      <c r="I1218" s="375">
        <v>44517</v>
      </c>
      <c r="J1218" s="87" t="s">
        <v>1265</v>
      </c>
      <c r="K1218" s="400">
        <v>356.5</v>
      </c>
      <c r="L1218" s="95">
        <f t="shared" si="192"/>
        <v>356.5</v>
      </c>
      <c r="M1218" s="402"/>
      <c r="N1218" s="84">
        <v>17</v>
      </c>
      <c r="O1218" s="85">
        <v>8.5</v>
      </c>
      <c r="P1218" s="105" t="str">
        <f t="shared" si="189"/>
        <v>5x150</v>
      </c>
      <c r="Q1218" s="84">
        <v>5</v>
      </c>
      <c r="R1218" s="84">
        <v>150</v>
      </c>
      <c r="S1218" s="84">
        <v>35</v>
      </c>
      <c r="T1218" s="86">
        <v>6.1</v>
      </c>
      <c r="U1218" s="110" t="s">
        <v>85</v>
      </c>
      <c r="V1218" s="77">
        <v>110.5</v>
      </c>
      <c r="W1218" s="42">
        <v>28.748278988908034</v>
      </c>
      <c r="X1218" s="52">
        <v>2650</v>
      </c>
      <c r="Y1218" s="46" t="s">
        <v>2309</v>
      </c>
      <c r="Z1218" s="81" t="s">
        <v>3002</v>
      </c>
      <c r="AA1218" s="369" t="str">
        <f t="shared" si="190"/>
        <v>17x8.5, 5x150, 35 OS</v>
      </c>
      <c r="AB1218" s="83" t="s">
        <v>4281</v>
      </c>
      <c r="AC1218" s="92">
        <f>_xlfn.IFNA(VLOOKUP(AB1218,ACCESSORIES!F:K,6,FALSE),"N/A")</f>
        <v>22</v>
      </c>
      <c r="AD1218" s="15" t="s">
        <v>85</v>
      </c>
      <c r="AE1218" s="15" t="s">
        <v>85</v>
      </c>
      <c r="AF1218" s="14" t="s">
        <v>85</v>
      </c>
      <c r="AG1218" s="15" t="s">
        <v>85</v>
      </c>
      <c r="AH1218" s="9" t="str">
        <f>_xlfn.IFNA(VLOOKUP(AG1218,ACCESSORIES!F:K,6,FALSE),"N/A")</f>
        <v>N/A</v>
      </c>
      <c r="AI1218" s="105" t="s">
        <v>265</v>
      </c>
      <c r="AJ1218" s="84" t="s">
        <v>85</v>
      </c>
      <c r="AK1218" s="84" t="s">
        <v>85</v>
      </c>
      <c r="AL1218" s="84" t="s">
        <v>85</v>
      </c>
      <c r="AM1218" s="84">
        <v>16.2</v>
      </c>
      <c r="AN1218" s="84">
        <v>185</v>
      </c>
      <c r="AO1218" s="37">
        <v>3</v>
      </c>
      <c r="AP1218" s="37">
        <v>9</v>
      </c>
      <c r="AQ1218" s="26">
        <v>23.4</v>
      </c>
      <c r="AR1218" s="37">
        <v>32.9</v>
      </c>
      <c r="AS1218" s="26">
        <v>209.4</v>
      </c>
      <c r="AT1218" s="84">
        <v>192</v>
      </c>
      <c r="AU1218" s="86">
        <v>110.5</v>
      </c>
      <c r="AV1218" s="55">
        <v>44</v>
      </c>
      <c r="AW1218" s="55">
        <v>44</v>
      </c>
      <c r="AX1218" s="55">
        <v>22</v>
      </c>
      <c r="AY1218" s="14" t="s">
        <v>85</v>
      </c>
      <c r="AZ1218" s="104" t="str">
        <f>_xlfn.IFNA(VLOOKUP(AY1218,ACCESSORIES!F:K,6,FALSE),"N/A")</f>
        <v>N/A</v>
      </c>
      <c r="BA1218" s="14" t="s">
        <v>85</v>
      </c>
      <c r="BB1218" s="104" t="str">
        <f>_xlfn.IFNA(VLOOKUP(BA1218,ACCESSORIES!F:K,6,FALSE),"N/A")</f>
        <v>N/A</v>
      </c>
      <c r="BC1218" s="79">
        <v>32.748278988908034</v>
      </c>
      <c r="BD1218" s="57">
        <v>19.7</v>
      </c>
      <c r="BE1218" s="57">
        <v>19.7</v>
      </c>
      <c r="BF1218" s="57">
        <v>11</v>
      </c>
      <c r="BG1218" s="15">
        <v>36</v>
      </c>
      <c r="BH1218" s="122" t="s">
        <v>3551</v>
      </c>
      <c r="BI1218" s="51" t="s">
        <v>4217</v>
      </c>
      <c r="BJ1218" s="83" t="s">
        <v>5302</v>
      </c>
      <c r="BK1218" s="83" t="s">
        <v>4233</v>
      </c>
      <c r="BL1218" s="83" t="s">
        <v>5847</v>
      </c>
      <c r="BM1218" s="83" t="s">
        <v>2887</v>
      </c>
      <c r="BN1218" s="83" t="s">
        <v>6410</v>
      </c>
      <c r="BO1218" s="83" t="s">
        <v>5801</v>
      </c>
      <c r="BP1218" s="83" t="s">
        <v>6411</v>
      </c>
      <c r="BQ1218" s="83" t="s">
        <v>4480</v>
      </c>
      <c r="BR1218" s="83" t="s">
        <v>4235</v>
      </c>
      <c r="BS1218" s="83"/>
      <c r="BT1218" s="409" t="s">
        <v>6372</v>
      </c>
      <c r="BU1218" s="426" t="s">
        <v>6371</v>
      </c>
      <c r="BV1218" s="412" t="s">
        <v>6374</v>
      </c>
      <c r="BW1218" s="426" t="s">
        <v>6373</v>
      </c>
      <c r="BX1218" s="96" t="str">
        <f t="shared" si="194"/>
        <v>MR706 Bead Grip, 17x8.5, +35mm Offset, 5x150, 110.5mm Centerbore, Matte Black</v>
      </c>
      <c r="BY1218" s="83" t="s">
        <v>4044</v>
      </c>
      <c r="BZ1218" s="83" t="s">
        <v>4045</v>
      </c>
      <c r="CA1218" s="83" t="str">
        <f t="shared" si="191"/>
        <v>TRAIL (7XX)</v>
      </c>
    </row>
    <row r="1219" spans="1:79" s="39" customFormat="1" ht="15" customHeight="1">
      <c r="A1219" s="23">
        <f t="shared" si="193"/>
        <v>1217</v>
      </c>
      <c r="B1219" s="14" t="s">
        <v>84</v>
      </c>
      <c r="C1219" s="112" t="s">
        <v>1285</v>
      </c>
      <c r="D1219" s="84" t="s">
        <v>6179</v>
      </c>
      <c r="E1219" s="94" t="str">
        <f>CONCATENATE(LEFT(D1219,5),VLOOKUP(CONCATENATE(N1219,"x",O1219),'PART NUMBER GUIDE'!$B$9:$C$45,2,FALSE),VLOOKUP(CONCATENATE(P1219, V1219), 'PART NUMBER GUIDE'!$Q$6:$R$84, 2, FALSE),VLOOKUP(Y1219,'PART NUMBER GUIDE'!$J$8:$K$37,2, FALSE),IF(U1219="N/A",IF(ABS(S1219)&lt;10,"0"&amp;ABS(S1219),ABS(S1219)),CONCATENATE(LEFT(U1219,1),RIGHT(U1219,1))), F1219, G1219)</f>
        <v>MR70678558935</v>
      </c>
      <c r="F1219" s="93"/>
      <c r="G1219" s="93"/>
      <c r="H1219" s="46" t="s">
        <v>5953</v>
      </c>
      <c r="I1219" s="375">
        <v>44517</v>
      </c>
      <c r="J1219" s="87" t="s">
        <v>1265</v>
      </c>
      <c r="K1219" s="400">
        <v>356.5</v>
      </c>
      <c r="L1219" s="95">
        <f t="shared" si="192"/>
        <v>356.5</v>
      </c>
      <c r="M1219" s="402"/>
      <c r="N1219" s="84">
        <v>17</v>
      </c>
      <c r="O1219" s="85">
        <v>8.5</v>
      </c>
      <c r="P1219" s="105" t="str">
        <f t="shared" ref="P1219:P1282" si="195">CONCATENATE(Q1219,"x",R1219)</f>
        <v>5x150</v>
      </c>
      <c r="Q1219" s="84">
        <v>5</v>
      </c>
      <c r="R1219" s="84">
        <v>150</v>
      </c>
      <c r="S1219" s="84">
        <v>35</v>
      </c>
      <c r="T1219" s="86">
        <v>6.1</v>
      </c>
      <c r="U1219" s="110" t="s">
        <v>85</v>
      </c>
      <c r="V1219" s="77">
        <v>110.5</v>
      </c>
      <c r="W1219" s="42">
        <v>28.748278988908034</v>
      </c>
      <c r="X1219" s="52">
        <v>2650</v>
      </c>
      <c r="Y1219" s="46" t="s">
        <v>2312</v>
      </c>
      <c r="Z1219" s="81" t="s">
        <v>3003</v>
      </c>
      <c r="AA1219" s="369" t="str">
        <f t="shared" ref="AA1219:AA1282" si="196">_xlfn.CONCAT(N1219,"x",O1219,","," ",P1219,","," ",S1219," ","OS")</f>
        <v>17x8.5, 5x150, 35 OS</v>
      </c>
      <c r="AB1219" s="83" t="s">
        <v>4281</v>
      </c>
      <c r="AC1219" s="92">
        <f>_xlfn.IFNA(VLOOKUP(AB1219,ACCESSORIES!F:K,6,FALSE),"N/A")</f>
        <v>22</v>
      </c>
      <c r="AD1219" s="15" t="s">
        <v>85</v>
      </c>
      <c r="AE1219" s="15" t="s">
        <v>85</v>
      </c>
      <c r="AF1219" s="14" t="s">
        <v>85</v>
      </c>
      <c r="AG1219" s="15" t="s">
        <v>85</v>
      </c>
      <c r="AH1219" s="9" t="str">
        <f>_xlfn.IFNA(VLOOKUP(AG1219,ACCESSORIES!F:K,6,FALSE),"N/A")</f>
        <v>N/A</v>
      </c>
      <c r="AI1219" s="105" t="s">
        <v>265</v>
      </c>
      <c r="AJ1219" s="84" t="s">
        <v>85</v>
      </c>
      <c r="AK1219" s="84" t="s">
        <v>85</v>
      </c>
      <c r="AL1219" s="84" t="s">
        <v>85</v>
      </c>
      <c r="AM1219" s="84">
        <v>16.2</v>
      </c>
      <c r="AN1219" s="84">
        <v>185</v>
      </c>
      <c r="AO1219" s="37">
        <v>3</v>
      </c>
      <c r="AP1219" s="37">
        <v>9</v>
      </c>
      <c r="AQ1219" s="26">
        <v>23.4</v>
      </c>
      <c r="AR1219" s="37">
        <v>32.9</v>
      </c>
      <c r="AS1219" s="26">
        <v>209.4</v>
      </c>
      <c r="AT1219" s="84">
        <v>192</v>
      </c>
      <c r="AU1219" s="86">
        <v>110.5</v>
      </c>
      <c r="AV1219" s="55">
        <v>44</v>
      </c>
      <c r="AW1219" s="55">
        <v>44</v>
      </c>
      <c r="AX1219" s="55">
        <v>22</v>
      </c>
      <c r="AY1219" s="14" t="s">
        <v>85</v>
      </c>
      <c r="AZ1219" s="104" t="str">
        <f>_xlfn.IFNA(VLOOKUP(AY1219,ACCESSORIES!F:K,6,FALSE),"N/A")</f>
        <v>N/A</v>
      </c>
      <c r="BA1219" s="14" t="s">
        <v>85</v>
      </c>
      <c r="BB1219" s="104" t="str">
        <f>_xlfn.IFNA(VLOOKUP(BA1219,ACCESSORIES!F:K,6,FALSE),"N/A")</f>
        <v>N/A</v>
      </c>
      <c r="BC1219" s="79">
        <v>32.748278988908034</v>
      </c>
      <c r="BD1219" s="57">
        <v>19.7</v>
      </c>
      <c r="BE1219" s="57">
        <v>19.7</v>
      </c>
      <c r="BF1219" s="57">
        <v>11</v>
      </c>
      <c r="BG1219" s="15">
        <v>36</v>
      </c>
      <c r="BH1219" s="122" t="s">
        <v>3551</v>
      </c>
      <c r="BI1219" s="51" t="s">
        <v>4217</v>
      </c>
      <c r="BJ1219" s="83" t="s">
        <v>5302</v>
      </c>
      <c r="BK1219" s="83" t="s">
        <v>4233</v>
      </c>
      <c r="BL1219" s="83" t="s">
        <v>5847</v>
      </c>
      <c r="BM1219" s="83" t="s">
        <v>2887</v>
      </c>
      <c r="BN1219" s="83" t="s">
        <v>6410</v>
      </c>
      <c r="BO1219" s="83" t="s">
        <v>5801</v>
      </c>
      <c r="BP1219" s="83" t="s">
        <v>6411</v>
      </c>
      <c r="BQ1219" s="83" t="s">
        <v>4480</v>
      </c>
      <c r="BR1219" s="83" t="s">
        <v>4235</v>
      </c>
      <c r="BS1219" s="83"/>
      <c r="BT1219" s="409" t="s">
        <v>6384</v>
      </c>
      <c r="BU1219" s="426" t="s">
        <v>6383</v>
      </c>
      <c r="BV1219" s="412" t="s">
        <v>6386</v>
      </c>
      <c r="BW1219" s="426" t="s">
        <v>6385</v>
      </c>
      <c r="BX1219" s="96" t="str">
        <f t="shared" si="194"/>
        <v>MR706 Bead Grip, 17x8.5, +35mm Offset, 5x150, 110.5mm Centerbore, Method Bronze</v>
      </c>
      <c r="BY1219" s="83" t="s">
        <v>4044</v>
      </c>
      <c r="BZ1219" s="83" t="s">
        <v>4045</v>
      </c>
      <c r="CA1219" s="83" t="str">
        <f t="shared" si="191"/>
        <v>TRAIL (7XX)</v>
      </c>
    </row>
    <row r="1220" spans="1:79" s="39" customFormat="1" ht="15" customHeight="1">
      <c r="A1220" s="23">
        <f t="shared" si="193"/>
        <v>1218</v>
      </c>
      <c r="B1220" s="14" t="s">
        <v>84</v>
      </c>
      <c r="C1220" s="112" t="s">
        <v>1285</v>
      </c>
      <c r="D1220" s="84" t="s">
        <v>6179</v>
      </c>
      <c r="E1220" s="94" t="str">
        <f>CONCATENATE(LEFT(D1220,5),VLOOKUP(CONCATENATE(N1220,"x",O1220),'PART NUMBER GUIDE'!$B$9:$C$45,2,FALSE),VLOOKUP(CONCATENATE(P1220, V1220), 'PART NUMBER GUIDE'!$Q$6:$R$84, 2, FALSE),VLOOKUP(Y1220,'PART NUMBER GUIDE'!$J$8:$K$37,2, FALSE),IF(U1220="N/A",IF(ABS(S1220)&lt;10,"0"&amp;ABS(S1220),ABS(S1220)),CONCATENATE(LEFT(U1220,1),RIGHT(U1220,1))), F1220, G1220)</f>
        <v>MR70678558535T</v>
      </c>
      <c r="F1220" s="93" t="s">
        <v>5022</v>
      </c>
      <c r="G1220" s="93"/>
      <c r="H1220" s="46" t="s">
        <v>5954</v>
      </c>
      <c r="I1220" s="375">
        <v>44517</v>
      </c>
      <c r="J1220" s="87" t="s">
        <v>1265</v>
      </c>
      <c r="K1220" s="400">
        <v>356.5</v>
      </c>
      <c r="L1220" s="95">
        <f t="shared" si="192"/>
        <v>356.5</v>
      </c>
      <c r="M1220" s="402"/>
      <c r="N1220" s="84">
        <v>17</v>
      </c>
      <c r="O1220" s="85">
        <v>8.5</v>
      </c>
      <c r="P1220" s="105" t="str">
        <f t="shared" si="195"/>
        <v>5x150</v>
      </c>
      <c r="Q1220" s="84">
        <v>5</v>
      </c>
      <c r="R1220" s="84">
        <v>150</v>
      </c>
      <c r="S1220" s="84">
        <v>35</v>
      </c>
      <c r="T1220" s="86">
        <v>6.1</v>
      </c>
      <c r="U1220" s="110" t="s">
        <v>85</v>
      </c>
      <c r="V1220" s="77">
        <v>110.5</v>
      </c>
      <c r="W1220" s="42">
        <v>28.748278988908034</v>
      </c>
      <c r="X1220" s="52">
        <v>2650</v>
      </c>
      <c r="Y1220" s="46" t="s">
        <v>2309</v>
      </c>
      <c r="Z1220" s="81" t="s">
        <v>3002</v>
      </c>
      <c r="AA1220" s="369" t="str">
        <f t="shared" si="196"/>
        <v>17x8.5, 5x150, 35 OS</v>
      </c>
      <c r="AB1220" s="83" t="s">
        <v>5929</v>
      </c>
      <c r="AC1220" s="92">
        <f>_xlfn.IFNA(VLOOKUP(AB1220,ACCESSORIES!F:K,6,FALSE),"N/A")</f>
        <v>22</v>
      </c>
      <c r="AD1220" s="15" t="s">
        <v>85</v>
      </c>
      <c r="AE1220" s="15" t="s">
        <v>85</v>
      </c>
      <c r="AF1220" s="14" t="s">
        <v>85</v>
      </c>
      <c r="AG1220" s="15" t="s">
        <v>85</v>
      </c>
      <c r="AH1220" s="9" t="str">
        <f>_xlfn.IFNA(VLOOKUP(AG1220,ACCESSORIES!F:K,6,FALSE),"N/A")</f>
        <v>N/A</v>
      </c>
      <c r="AI1220" s="105" t="s">
        <v>265</v>
      </c>
      <c r="AJ1220" s="84" t="s">
        <v>85</v>
      </c>
      <c r="AK1220" s="84" t="s">
        <v>85</v>
      </c>
      <c r="AL1220" s="84" t="s">
        <v>85</v>
      </c>
      <c r="AM1220" s="84">
        <v>16.2</v>
      </c>
      <c r="AN1220" s="84">
        <v>185</v>
      </c>
      <c r="AO1220" s="37">
        <v>3</v>
      </c>
      <c r="AP1220" s="37">
        <v>9</v>
      </c>
      <c r="AQ1220" s="26">
        <v>23.4</v>
      </c>
      <c r="AR1220" s="37">
        <v>32.9</v>
      </c>
      <c r="AS1220" s="26">
        <v>209.5</v>
      </c>
      <c r="AT1220" s="84">
        <v>192</v>
      </c>
      <c r="AU1220" s="86">
        <v>110.5</v>
      </c>
      <c r="AV1220" s="55">
        <v>66</v>
      </c>
      <c r="AW1220" s="55">
        <v>66</v>
      </c>
      <c r="AX1220" s="55">
        <v>22</v>
      </c>
      <c r="AY1220" s="14" t="s">
        <v>85</v>
      </c>
      <c r="AZ1220" s="104" t="str">
        <f>_xlfn.IFNA(VLOOKUP(AY1220,ACCESSORIES!F:K,6,FALSE),"N/A")</f>
        <v>N/A</v>
      </c>
      <c r="BA1220" s="14" t="s">
        <v>85</v>
      </c>
      <c r="BB1220" s="104" t="str">
        <f>_xlfn.IFNA(VLOOKUP(BA1220,ACCESSORIES!F:K,6,FALSE),"N/A")</f>
        <v>N/A</v>
      </c>
      <c r="BC1220" s="79">
        <v>32.748278988908034</v>
      </c>
      <c r="BD1220" s="57">
        <v>19.7</v>
      </c>
      <c r="BE1220" s="57">
        <v>19.7</v>
      </c>
      <c r="BF1220" s="57">
        <v>11</v>
      </c>
      <c r="BG1220" s="15">
        <v>36</v>
      </c>
      <c r="BH1220" s="122" t="s">
        <v>3551</v>
      </c>
      <c r="BI1220" s="51" t="s">
        <v>4217</v>
      </c>
      <c r="BJ1220" s="83" t="s">
        <v>5302</v>
      </c>
      <c r="BK1220" s="83" t="s">
        <v>4233</v>
      </c>
      <c r="BL1220" s="83" t="s">
        <v>5847</v>
      </c>
      <c r="BM1220" s="83" t="s">
        <v>2887</v>
      </c>
      <c r="BN1220" s="83" t="s">
        <v>6410</v>
      </c>
      <c r="BO1220" s="83" t="s">
        <v>5801</v>
      </c>
      <c r="BP1220" s="83" t="s">
        <v>6411</v>
      </c>
      <c r="BQ1220" s="83" t="s">
        <v>4480</v>
      </c>
      <c r="BR1220" s="83" t="s">
        <v>4235</v>
      </c>
      <c r="BS1220" s="83"/>
      <c r="BT1220" s="409" t="s">
        <v>6372</v>
      </c>
      <c r="BU1220" s="426" t="s">
        <v>6371</v>
      </c>
      <c r="BV1220" s="412" t="s">
        <v>6374</v>
      </c>
      <c r="BW1220" s="426" t="s">
        <v>6373</v>
      </c>
      <c r="BX1220" s="96" t="str">
        <f t="shared" si="194"/>
        <v>MR706 Bead Grip, 17x8.5, +35mm Offset, 5x150, 110.5mm Centerbore, Matte Black</v>
      </c>
      <c r="BY1220" s="83" t="s">
        <v>4044</v>
      </c>
      <c r="BZ1220" s="83" t="s">
        <v>4045</v>
      </c>
      <c r="CA1220" s="83" t="str">
        <f t="shared" si="191"/>
        <v>TRAIL (7XX)</v>
      </c>
    </row>
    <row r="1221" spans="1:79" s="39" customFormat="1" ht="15" customHeight="1">
      <c r="A1221" s="23">
        <f t="shared" si="193"/>
        <v>1219</v>
      </c>
      <c r="B1221" s="14" t="s">
        <v>84</v>
      </c>
      <c r="C1221" s="112" t="s">
        <v>1285</v>
      </c>
      <c r="D1221" s="84" t="s">
        <v>6179</v>
      </c>
      <c r="E1221" s="94" t="str">
        <f>CONCATENATE(LEFT(D1221,5),VLOOKUP(CONCATENATE(N1221,"x",O1221),'PART NUMBER GUIDE'!$B$9:$C$45,2,FALSE),VLOOKUP(CONCATENATE(P1221, V1221), 'PART NUMBER GUIDE'!$Q$6:$R$84, 2, FALSE),VLOOKUP(Y1221,'PART NUMBER GUIDE'!$J$8:$K$37,2, FALSE),IF(U1221="N/A",IF(ABS(S1221)&lt;10,"0"&amp;ABS(S1221),ABS(S1221)),CONCATENATE(LEFT(U1221,1),RIGHT(U1221,1))), F1221, G1221)</f>
        <v>MR70678558935T</v>
      </c>
      <c r="F1221" s="93" t="s">
        <v>5022</v>
      </c>
      <c r="G1221" s="93"/>
      <c r="H1221" s="46" t="s">
        <v>5955</v>
      </c>
      <c r="I1221" s="375">
        <v>44517</v>
      </c>
      <c r="J1221" s="87" t="s">
        <v>1265</v>
      </c>
      <c r="K1221" s="400">
        <v>356.5</v>
      </c>
      <c r="L1221" s="95">
        <f t="shared" si="192"/>
        <v>356.5</v>
      </c>
      <c r="M1221" s="402"/>
      <c r="N1221" s="84">
        <v>17</v>
      </c>
      <c r="O1221" s="85">
        <v>8.5</v>
      </c>
      <c r="P1221" s="105" t="str">
        <f t="shared" si="195"/>
        <v>5x150</v>
      </c>
      <c r="Q1221" s="84">
        <v>5</v>
      </c>
      <c r="R1221" s="84">
        <v>150</v>
      </c>
      <c r="S1221" s="84">
        <v>35</v>
      </c>
      <c r="T1221" s="86">
        <v>6.1</v>
      </c>
      <c r="U1221" s="110" t="s">
        <v>85</v>
      </c>
      <c r="V1221" s="77">
        <v>110.5</v>
      </c>
      <c r="W1221" s="42">
        <v>28.748278988908034</v>
      </c>
      <c r="X1221" s="52">
        <v>2650</v>
      </c>
      <c r="Y1221" s="46" t="s">
        <v>2312</v>
      </c>
      <c r="Z1221" s="81" t="s">
        <v>3003</v>
      </c>
      <c r="AA1221" s="369" t="str">
        <f t="shared" si="196"/>
        <v>17x8.5, 5x150, 35 OS</v>
      </c>
      <c r="AB1221" s="83" t="s">
        <v>5929</v>
      </c>
      <c r="AC1221" s="92">
        <f>_xlfn.IFNA(VLOOKUP(AB1221,ACCESSORIES!F:K,6,FALSE),"N/A")</f>
        <v>22</v>
      </c>
      <c r="AD1221" s="15" t="s">
        <v>85</v>
      </c>
      <c r="AE1221" s="15" t="s">
        <v>85</v>
      </c>
      <c r="AF1221" s="14" t="s">
        <v>85</v>
      </c>
      <c r="AG1221" s="15" t="s">
        <v>85</v>
      </c>
      <c r="AH1221" s="9" t="str">
        <f>_xlfn.IFNA(VLOOKUP(AG1221,ACCESSORIES!F:K,6,FALSE),"N/A")</f>
        <v>N/A</v>
      </c>
      <c r="AI1221" s="105" t="s">
        <v>265</v>
      </c>
      <c r="AJ1221" s="84" t="s">
        <v>85</v>
      </c>
      <c r="AK1221" s="84" t="s">
        <v>85</v>
      </c>
      <c r="AL1221" s="84" t="s">
        <v>85</v>
      </c>
      <c r="AM1221" s="84">
        <v>16.2</v>
      </c>
      <c r="AN1221" s="84">
        <v>185</v>
      </c>
      <c r="AO1221" s="37">
        <v>3</v>
      </c>
      <c r="AP1221" s="37">
        <v>9</v>
      </c>
      <c r="AQ1221" s="26">
        <v>23.4</v>
      </c>
      <c r="AR1221" s="37">
        <v>32.9</v>
      </c>
      <c r="AS1221" s="26">
        <v>209.5</v>
      </c>
      <c r="AT1221" s="84">
        <v>192</v>
      </c>
      <c r="AU1221" s="86">
        <v>110.5</v>
      </c>
      <c r="AV1221" s="55">
        <v>66</v>
      </c>
      <c r="AW1221" s="55">
        <v>66</v>
      </c>
      <c r="AX1221" s="55">
        <v>22</v>
      </c>
      <c r="AY1221" s="14" t="s">
        <v>85</v>
      </c>
      <c r="AZ1221" s="104" t="str">
        <f>_xlfn.IFNA(VLOOKUP(AY1221,ACCESSORIES!F:K,6,FALSE),"N/A")</f>
        <v>N/A</v>
      </c>
      <c r="BA1221" s="14" t="s">
        <v>85</v>
      </c>
      <c r="BB1221" s="104" t="str">
        <f>_xlfn.IFNA(VLOOKUP(BA1221,ACCESSORIES!F:K,6,FALSE),"N/A")</f>
        <v>N/A</v>
      </c>
      <c r="BC1221" s="79">
        <v>32.748278988908034</v>
      </c>
      <c r="BD1221" s="57">
        <v>19.7</v>
      </c>
      <c r="BE1221" s="57">
        <v>19.7</v>
      </c>
      <c r="BF1221" s="57">
        <v>11</v>
      </c>
      <c r="BG1221" s="15">
        <v>36</v>
      </c>
      <c r="BH1221" s="122" t="s">
        <v>3551</v>
      </c>
      <c r="BI1221" s="51" t="s">
        <v>4217</v>
      </c>
      <c r="BJ1221" s="83" t="s">
        <v>5302</v>
      </c>
      <c r="BK1221" s="83" t="s">
        <v>4233</v>
      </c>
      <c r="BL1221" s="83" t="s">
        <v>5847</v>
      </c>
      <c r="BM1221" s="83" t="s">
        <v>2887</v>
      </c>
      <c r="BN1221" s="83" t="s">
        <v>6410</v>
      </c>
      <c r="BO1221" s="83" t="s">
        <v>5801</v>
      </c>
      <c r="BP1221" s="83" t="s">
        <v>6411</v>
      </c>
      <c r="BQ1221" s="83" t="s">
        <v>4480</v>
      </c>
      <c r="BR1221" s="83" t="s">
        <v>4235</v>
      </c>
      <c r="BS1221" s="83"/>
      <c r="BT1221" s="409" t="s">
        <v>6384</v>
      </c>
      <c r="BU1221" s="426" t="s">
        <v>6383</v>
      </c>
      <c r="BV1221" s="412" t="s">
        <v>6386</v>
      </c>
      <c r="BW1221" s="426" t="s">
        <v>6385</v>
      </c>
      <c r="BX1221" s="96" t="str">
        <f t="shared" si="194"/>
        <v>MR706 Bead Grip, 17x8.5, +35mm Offset, 5x150, 110.5mm Centerbore, Method Bronze</v>
      </c>
      <c r="BY1221" s="83" t="s">
        <v>4044</v>
      </c>
      <c r="BZ1221" s="83" t="s">
        <v>4045</v>
      </c>
      <c r="CA1221" s="83" t="str">
        <f t="shared" si="191"/>
        <v>TRAIL (7XX)</v>
      </c>
    </row>
    <row r="1222" spans="1:79" s="39" customFormat="1" ht="15" customHeight="1">
      <c r="A1222" s="23">
        <f t="shared" si="193"/>
        <v>1220</v>
      </c>
      <c r="B1222" s="14" t="s">
        <v>84</v>
      </c>
      <c r="C1222" s="112" t="s">
        <v>1285</v>
      </c>
      <c r="D1222" s="84" t="s">
        <v>6179</v>
      </c>
      <c r="E1222" s="94" t="str">
        <f>CONCATENATE(LEFT(D1222,5),VLOOKUP(CONCATENATE(N1222,"x",O1222),'PART NUMBER GUIDE'!$B$9:$C$45,2,FALSE),VLOOKUP(CONCATENATE(P1222, V1222), 'PART NUMBER GUIDE'!$Q$6:$R$84, 2, FALSE),VLOOKUP(Y1222,'PART NUMBER GUIDE'!$J$8:$K$37,2, FALSE),IF(U1222="N/A",IF(ABS(S1222)&lt;10,"0"&amp;ABS(S1222),ABS(S1222)),CONCATENATE(LEFT(U1222,1),RIGHT(U1222,1))), F1222, G1222)</f>
        <v>MR70678555500</v>
      </c>
      <c r="F1222" s="93"/>
      <c r="G1222" s="93"/>
      <c r="H1222" s="46" t="s">
        <v>5956</v>
      </c>
      <c r="I1222" s="375">
        <v>44517</v>
      </c>
      <c r="J1222" s="87" t="s">
        <v>1265</v>
      </c>
      <c r="K1222" s="400">
        <v>356.5</v>
      </c>
      <c r="L1222" s="95">
        <f t="shared" si="192"/>
        <v>356.5</v>
      </c>
      <c r="M1222" s="402"/>
      <c r="N1222" s="84">
        <v>17</v>
      </c>
      <c r="O1222" s="85">
        <v>8.5</v>
      </c>
      <c r="P1222" s="105" t="str">
        <f t="shared" si="195"/>
        <v>5x5.5</v>
      </c>
      <c r="Q1222" s="84">
        <v>5</v>
      </c>
      <c r="R1222" s="84">
        <v>5.5</v>
      </c>
      <c r="S1222" s="84">
        <v>0</v>
      </c>
      <c r="T1222" s="86">
        <v>4.72</v>
      </c>
      <c r="U1222" s="110" t="s">
        <v>85</v>
      </c>
      <c r="V1222" s="77">
        <v>108</v>
      </c>
      <c r="W1222" s="42">
        <v>30.42</v>
      </c>
      <c r="X1222" s="52">
        <v>2650</v>
      </c>
      <c r="Y1222" s="46" t="s">
        <v>2309</v>
      </c>
      <c r="Z1222" s="81" t="s">
        <v>3002</v>
      </c>
      <c r="AA1222" s="369" t="str">
        <f t="shared" si="196"/>
        <v>17x8.5, 5x5.5, 0 OS</v>
      </c>
      <c r="AB1222" s="83" t="s">
        <v>4281</v>
      </c>
      <c r="AC1222" s="92">
        <f>_xlfn.IFNA(VLOOKUP(AB1222,ACCESSORIES!F:K,6,FALSE),"N/A")</f>
        <v>22</v>
      </c>
      <c r="AD1222" s="15" t="s">
        <v>85</v>
      </c>
      <c r="AE1222" s="15" t="s">
        <v>85</v>
      </c>
      <c r="AF1222" s="14" t="s">
        <v>85</v>
      </c>
      <c r="AG1222" s="15" t="s">
        <v>85</v>
      </c>
      <c r="AH1222" s="9" t="str">
        <f>_xlfn.IFNA(VLOOKUP(AG1222,ACCESSORIES!F:K,6,FALSE),"N/A")</f>
        <v>N/A</v>
      </c>
      <c r="AI1222" s="105" t="s">
        <v>265</v>
      </c>
      <c r="AJ1222" s="84" t="s">
        <v>85</v>
      </c>
      <c r="AK1222" s="84" t="s">
        <v>85</v>
      </c>
      <c r="AL1222" s="84" t="s">
        <v>85</v>
      </c>
      <c r="AM1222" s="84">
        <v>16.2</v>
      </c>
      <c r="AN1222" s="84">
        <v>175</v>
      </c>
      <c r="AO1222" s="37">
        <v>5.4</v>
      </c>
      <c r="AP1222" s="37">
        <v>22.2</v>
      </c>
      <c r="AQ1222" s="26">
        <v>37.5</v>
      </c>
      <c r="AR1222" s="37">
        <v>53</v>
      </c>
      <c r="AS1222" s="26">
        <v>210</v>
      </c>
      <c r="AT1222" s="84">
        <v>206</v>
      </c>
      <c r="AU1222" s="86">
        <v>108</v>
      </c>
      <c r="AV1222" s="55">
        <v>44</v>
      </c>
      <c r="AW1222" s="55">
        <v>44</v>
      </c>
      <c r="AX1222" s="55">
        <v>22</v>
      </c>
      <c r="AY1222" s="14" t="s">
        <v>85</v>
      </c>
      <c r="AZ1222" s="104" t="str">
        <f>_xlfn.IFNA(VLOOKUP(AY1222,ACCESSORIES!F:K,6,FALSE),"N/A")</f>
        <v>N/A</v>
      </c>
      <c r="BA1222" s="14" t="s">
        <v>85</v>
      </c>
      <c r="BB1222" s="104" t="str">
        <f>_xlfn.IFNA(VLOOKUP(BA1222,ACCESSORIES!F:K,6,FALSE),"N/A")</f>
        <v>N/A</v>
      </c>
      <c r="BC1222" s="79">
        <v>36.21</v>
      </c>
      <c r="BD1222" s="57">
        <v>19.7</v>
      </c>
      <c r="BE1222" s="57">
        <v>19.7</v>
      </c>
      <c r="BF1222" s="57">
        <v>11</v>
      </c>
      <c r="BG1222" s="15">
        <v>36</v>
      </c>
      <c r="BH1222" s="122" t="s">
        <v>3551</v>
      </c>
      <c r="BI1222" s="51" t="s">
        <v>4217</v>
      </c>
      <c r="BJ1222" s="83" t="s">
        <v>5302</v>
      </c>
      <c r="BK1222" s="83" t="s">
        <v>4233</v>
      </c>
      <c r="BL1222" s="83" t="s">
        <v>5847</v>
      </c>
      <c r="BM1222" s="83" t="s">
        <v>2887</v>
      </c>
      <c r="BN1222" s="83" t="s">
        <v>6410</v>
      </c>
      <c r="BO1222" s="83" t="s">
        <v>5801</v>
      </c>
      <c r="BP1222" s="83" t="s">
        <v>6411</v>
      </c>
      <c r="BQ1222" s="83" t="s">
        <v>4480</v>
      </c>
      <c r="BR1222" s="83" t="s">
        <v>4235</v>
      </c>
      <c r="BS1222" s="83"/>
      <c r="BT1222" s="409" t="s">
        <v>6372</v>
      </c>
      <c r="BU1222" s="426" t="s">
        <v>6371</v>
      </c>
      <c r="BV1222" s="412" t="s">
        <v>6374</v>
      </c>
      <c r="BW1222" s="426" t="s">
        <v>6373</v>
      </c>
      <c r="BX1222" s="96" t="str">
        <f t="shared" si="194"/>
        <v>MR706 Bead Grip, 17x8.5, 0mm Offset, 5x5.5, 108mm Centerbore, Matte Black</v>
      </c>
      <c r="BY1222" s="83" t="s">
        <v>4044</v>
      </c>
      <c r="BZ1222" s="83" t="s">
        <v>4045</v>
      </c>
      <c r="CA1222" s="83" t="str">
        <f t="shared" si="191"/>
        <v>TRAIL (7XX)</v>
      </c>
    </row>
    <row r="1223" spans="1:79" s="39" customFormat="1" ht="15" customHeight="1">
      <c r="A1223" s="23">
        <f t="shared" si="193"/>
        <v>1221</v>
      </c>
      <c r="B1223" s="14" t="s">
        <v>84</v>
      </c>
      <c r="C1223" s="112" t="s">
        <v>1285</v>
      </c>
      <c r="D1223" s="84" t="s">
        <v>6179</v>
      </c>
      <c r="E1223" s="94" t="str">
        <f>CONCATENATE(LEFT(D1223,5),VLOOKUP(CONCATENATE(N1223,"x",O1223),'PART NUMBER GUIDE'!$B$9:$C$45,2,FALSE),VLOOKUP(CONCATENATE(P1223, V1223), 'PART NUMBER GUIDE'!$Q$6:$R$84, 2, FALSE),VLOOKUP(Y1223,'PART NUMBER GUIDE'!$J$8:$K$37,2, FALSE),IF(U1223="N/A",IF(ABS(S1223)&lt;10,"0"&amp;ABS(S1223),ABS(S1223)),CONCATENATE(LEFT(U1223,1),RIGHT(U1223,1))), F1223, G1223)</f>
        <v>MR70678555900</v>
      </c>
      <c r="F1223" s="93"/>
      <c r="G1223" s="93"/>
      <c r="H1223" s="46" t="s">
        <v>5957</v>
      </c>
      <c r="I1223" s="375">
        <v>44517</v>
      </c>
      <c r="J1223" s="87" t="s">
        <v>1265</v>
      </c>
      <c r="K1223" s="400">
        <v>356.5</v>
      </c>
      <c r="L1223" s="95">
        <f t="shared" si="192"/>
        <v>356.5</v>
      </c>
      <c r="M1223" s="402"/>
      <c r="N1223" s="84">
        <v>17</v>
      </c>
      <c r="O1223" s="85">
        <v>8.5</v>
      </c>
      <c r="P1223" s="105" t="str">
        <f t="shared" si="195"/>
        <v>5x5.5</v>
      </c>
      <c r="Q1223" s="84">
        <v>5</v>
      </c>
      <c r="R1223" s="84">
        <v>5.5</v>
      </c>
      <c r="S1223" s="84">
        <v>0</v>
      </c>
      <c r="T1223" s="86">
        <v>4.72</v>
      </c>
      <c r="U1223" s="110" t="s">
        <v>85</v>
      </c>
      <c r="V1223" s="77">
        <v>108</v>
      </c>
      <c r="W1223" s="42">
        <v>29.7183129425215</v>
      </c>
      <c r="X1223" s="52">
        <v>2650</v>
      </c>
      <c r="Y1223" s="46" t="s">
        <v>2312</v>
      </c>
      <c r="Z1223" s="81" t="s">
        <v>3003</v>
      </c>
      <c r="AA1223" s="369" t="str">
        <f t="shared" si="196"/>
        <v>17x8.5, 5x5.5, 0 OS</v>
      </c>
      <c r="AB1223" s="83" t="s">
        <v>4281</v>
      </c>
      <c r="AC1223" s="92">
        <f>_xlfn.IFNA(VLOOKUP(AB1223,ACCESSORIES!F:K,6,FALSE),"N/A")</f>
        <v>22</v>
      </c>
      <c r="AD1223" s="15" t="s">
        <v>85</v>
      </c>
      <c r="AE1223" s="15" t="s">
        <v>85</v>
      </c>
      <c r="AF1223" s="14" t="s">
        <v>85</v>
      </c>
      <c r="AG1223" s="15" t="s">
        <v>85</v>
      </c>
      <c r="AH1223" s="9" t="str">
        <f>_xlfn.IFNA(VLOOKUP(AG1223,ACCESSORIES!F:K,6,FALSE),"N/A")</f>
        <v>N/A</v>
      </c>
      <c r="AI1223" s="105" t="s">
        <v>265</v>
      </c>
      <c r="AJ1223" s="84" t="s">
        <v>85</v>
      </c>
      <c r="AK1223" s="84" t="s">
        <v>85</v>
      </c>
      <c r="AL1223" s="84" t="s">
        <v>85</v>
      </c>
      <c r="AM1223" s="84">
        <v>16.2</v>
      </c>
      <c r="AN1223" s="84">
        <v>175</v>
      </c>
      <c r="AO1223" s="37">
        <v>5.4</v>
      </c>
      <c r="AP1223" s="37">
        <v>22.2</v>
      </c>
      <c r="AQ1223" s="26">
        <v>37.5</v>
      </c>
      <c r="AR1223" s="37">
        <v>53</v>
      </c>
      <c r="AS1223" s="26">
        <v>210</v>
      </c>
      <c r="AT1223" s="84">
        <v>206</v>
      </c>
      <c r="AU1223" s="86">
        <v>108</v>
      </c>
      <c r="AV1223" s="55">
        <v>44</v>
      </c>
      <c r="AW1223" s="55">
        <v>44</v>
      </c>
      <c r="AX1223" s="55">
        <v>22</v>
      </c>
      <c r="AY1223" s="14" t="s">
        <v>85</v>
      </c>
      <c r="AZ1223" s="104" t="str">
        <f>_xlfn.IFNA(VLOOKUP(AY1223,ACCESSORIES!F:K,6,FALSE),"N/A")</f>
        <v>N/A</v>
      </c>
      <c r="BA1223" s="14" t="s">
        <v>85</v>
      </c>
      <c r="BB1223" s="104" t="str">
        <f>_xlfn.IFNA(VLOOKUP(BA1223,ACCESSORIES!F:K,6,FALSE),"N/A")</f>
        <v>N/A</v>
      </c>
      <c r="BC1223" s="79">
        <v>33.7183129425215</v>
      </c>
      <c r="BD1223" s="57">
        <v>19.7</v>
      </c>
      <c r="BE1223" s="57">
        <v>19.7</v>
      </c>
      <c r="BF1223" s="57">
        <v>11</v>
      </c>
      <c r="BG1223" s="15">
        <v>36</v>
      </c>
      <c r="BH1223" s="122" t="s">
        <v>3551</v>
      </c>
      <c r="BI1223" s="51" t="s">
        <v>4217</v>
      </c>
      <c r="BJ1223" s="83" t="s">
        <v>5302</v>
      </c>
      <c r="BK1223" s="83" t="s">
        <v>4233</v>
      </c>
      <c r="BL1223" s="83" t="s">
        <v>5847</v>
      </c>
      <c r="BM1223" s="83" t="s">
        <v>2887</v>
      </c>
      <c r="BN1223" s="83" t="s">
        <v>6410</v>
      </c>
      <c r="BO1223" s="83" t="s">
        <v>5801</v>
      </c>
      <c r="BP1223" s="83" t="s">
        <v>6411</v>
      </c>
      <c r="BQ1223" s="83" t="s">
        <v>4480</v>
      </c>
      <c r="BR1223" s="83" t="s">
        <v>4235</v>
      </c>
      <c r="BS1223" s="83"/>
      <c r="BT1223" s="409" t="s">
        <v>6384</v>
      </c>
      <c r="BU1223" s="426" t="s">
        <v>6383</v>
      </c>
      <c r="BV1223" s="412" t="s">
        <v>6386</v>
      </c>
      <c r="BW1223" s="426" t="s">
        <v>6385</v>
      </c>
      <c r="BX1223" s="96" t="str">
        <f t="shared" si="194"/>
        <v>MR706 Bead Grip, 17x8.5, 0mm Offset, 5x5.5, 108mm Centerbore, Method Bronze</v>
      </c>
      <c r="BY1223" s="83" t="s">
        <v>4044</v>
      </c>
      <c r="BZ1223" s="83" t="s">
        <v>4045</v>
      </c>
      <c r="CA1223" s="83" t="str">
        <f t="shared" si="191"/>
        <v>TRAIL (7XX)</v>
      </c>
    </row>
    <row r="1224" spans="1:79" s="39" customFormat="1" ht="15" customHeight="1">
      <c r="A1224" s="23">
        <f t="shared" si="193"/>
        <v>1222</v>
      </c>
      <c r="B1224" s="14" t="s">
        <v>84</v>
      </c>
      <c r="C1224" s="112" t="s">
        <v>1285</v>
      </c>
      <c r="D1224" s="84" t="s">
        <v>6179</v>
      </c>
      <c r="E1224" s="94" t="str">
        <f>CONCATENATE(LEFT(D1224,5),VLOOKUP(CONCATENATE(N1224,"x",O1224),'PART NUMBER GUIDE'!$B$9:$C$45,2,FALSE),VLOOKUP(CONCATENATE(P1224, V1224), 'PART NUMBER GUIDE'!$Q$6:$R$84, 2, FALSE),VLOOKUP(Y1224,'PART NUMBER GUIDE'!$J$8:$K$37,2, FALSE),IF(U1224="N/A",IF(ABS(S1224)&lt;10,"0"&amp;ABS(S1224),ABS(S1224)),CONCATENATE(LEFT(U1224,1),RIGHT(U1224,1))), F1224, G1224)</f>
        <v>MR70678562500</v>
      </c>
      <c r="F1224" s="93"/>
      <c r="G1224" s="93"/>
      <c r="H1224" s="46" t="s">
        <v>5958</v>
      </c>
      <c r="I1224" s="375">
        <v>44517</v>
      </c>
      <c r="J1224" s="87" t="s">
        <v>1265</v>
      </c>
      <c r="K1224" s="400">
        <v>356.5</v>
      </c>
      <c r="L1224" s="95">
        <f t="shared" si="192"/>
        <v>356.5</v>
      </c>
      <c r="M1224" s="402"/>
      <c r="N1224" s="84">
        <v>17</v>
      </c>
      <c r="O1224" s="85">
        <v>8.5</v>
      </c>
      <c r="P1224" s="105" t="str">
        <f t="shared" si="195"/>
        <v>6x120</v>
      </c>
      <c r="Q1224" s="84">
        <v>6</v>
      </c>
      <c r="R1224" s="84">
        <v>120</v>
      </c>
      <c r="S1224" s="84">
        <v>0</v>
      </c>
      <c r="T1224" s="86">
        <v>4.72</v>
      </c>
      <c r="U1224" s="110" t="s">
        <v>85</v>
      </c>
      <c r="V1224" s="77">
        <v>67</v>
      </c>
      <c r="W1224" s="42">
        <v>30.335607276639152</v>
      </c>
      <c r="X1224" s="52">
        <v>2650</v>
      </c>
      <c r="Y1224" s="46" t="s">
        <v>2309</v>
      </c>
      <c r="Z1224" s="81" t="s">
        <v>3002</v>
      </c>
      <c r="AA1224" s="369" t="str">
        <f t="shared" si="196"/>
        <v>17x8.5, 6x120, 0 OS</v>
      </c>
      <c r="AB1224" s="83" t="s">
        <v>4280</v>
      </c>
      <c r="AC1224" s="92">
        <f>_xlfn.IFNA(VLOOKUP(AB1224,ACCESSORIES!F:K,6,FALSE),"N/A")</f>
        <v>22</v>
      </c>
      <c r="AD1224" s="15" t="s">
        <v>85</v>
      </c>
      <c r="AE1224" s="15" t="s">
        <v>85</v>
      </c>
      <c r="AF1224" s="14" t="s">
        <v>85</v>
      </c>
      <c r="AG1224" s="15" t="s">
        <v>85</v>
      </c>
      <c r="AH1224" s="9" t="str">
        <f>_xlfn.IFNA(VLOOKUP(AG1224,ACCESSORIES!F:K,6,FALSE),"N/A")</f>
        <v>N/A</v>
      </c>
      <c r="AI1224" s="105" t="s">
        <v>265</v>
      </c>
      <c r="AJ1224" s="84" t="s">
        <v>85</v>
      </c>
      <c r="AK1224" s="84" t="s">
        <v>85</v>
      </c>
      <c r="AL1224" s="84" t="s">
        <v>85</v>
      </c>
      <c r="AM1224" s="84">
        <v>16.2</v>
      </c>
      <c r="AN1224" s="84">
        <v>150</v>
      </c>
      <c r="AO1224" s="37">
        <v>5.4</v>
      </c>
      <c r="AP1224" s="37">
        <v>22.2</v>
      </c>
      <c r="AQ1224" s="26">
        <v>37.5</v>
      </c>
      <c r="AR1224" s="37">
        <v>53</v>
      </c>
      <c r="AS1224" s="26">
        <v>210</v>
      </c>
      <c r="AT1224" s="84">
        <v>206</v>
      </c>
      <c r="AU1224" s="86">
        <v>67</v>
      </c>
      <c r="AV1224" s="55">
        <v>44</v>
      </c>
      <c r="AW1224" s="55">
        <v>44</v>
      </c>
      <c r="AX1224" s="55">
        <v>22</v>
      </c>
      <c r="AY1224" s="14" t="s">
        <v>85</v>
      </c>
      <c r="AZ1224" s="104" t="str">
        <f>_xlfn.IFNA(VLOOKUP(AY1224,ACCESSORIES!F:K,6,FALSE),"N/A")</f>
        <v>N/A</v>
      </c>
      <c r="BA1224" s="14" t="s">
        <v>85</v>
      </c>
      <c r="BB1224" s="104" t="str">
        <f>_xlfn.IFNA(VLOOKUP(BA1224,ACCESSORIES!F:K,6,FALSE),"N/A")</f>
        <v>N/A</v>
      </c>
      <c r="BC1224" s="79">
        <v>34.335607276639152</v>
      </c>
      <c r="BD1224" s="57">
        <v>19.7</v>
      </c>
      <c r="BE1224" s="57">
        <v>19.7</v>
      </c>
      <c r="BF1224" s="57">
        <v>11</v>
      </c>
      <c r="BG1224" s="15">
        <v>36</v>
      </c>
      <c r="BH1224" s="122" t="s">
        <v>3551</v>
      </c>
      <c r="BI1224" s="51" t="s">
        <v>4217</v>
      </c>
      <c r="BJ1224" s="83" t="s">
        <v>5302</v>
      </c>
      <c r="BK1224" s="83" t="s">
        <v>4233</v>
      </c>
      <c r="BL1224" s="83" t="s">
        <v>5847</v>
      </c>
      <c r="BM1224" s="83" t="s">
        <v>2887</v>
      </c>
      <c r="BN1224" s="83" t="s">
        <v>6410</v>
      </c>
      <c r="BO1224" s="83" t="s">
        <v>5801</v>
      </c>
      <c r="BP1224" s="83" t="s">
        <v>6411</v>
      </c>
      <c r="BQ1224" s="83" t="s">
        <v>4480</v>
      </c>
      <c r="BR1224" s="83" t="s">
        <v>4235</v>
      </c>
      <c r="BS1224" s="83"/>
      <c r="BT1224" s="409" t="s">
        <v>6376</v>
      </c>
      <c r="BU1224" s="426" t="s">
        <v>6375</v>
      </c>
      <c r="BV1224" s="412" t="s">
        <v>6378</v>
      </c>
      <c r="BW1224" s="426" t="s">
        <v>6377</v>
      </c>
      <c r="BX1224" s="96" t="str">
        <f t="shared" si="194"/>
        <v>MR706 Bead Grip, 17x8.5, 0mm Offset, 6x120, 67mm Centerbore, Matte Black</v>
      </c>
      <c r="BY1224" s="83" t="s">
        <v>4044</v>
      </c>
      <c r="BZ1224" s="83" t="s">
        <v>4045</v>
      </c>
      <c r="CA1224" s="83" t="str">
        <f t="shared" si="191"/>
        <v>TRAIL (7XX)</v>
      </c>
    </row>
    <row r="1225" spans="1:79" s="39" customFormat="1" ht="15" customHeight="1">
      <c r="A1225" s="23">
        <f t="shared" si="193"/>
        <v>1223</v>
      </c>
      <c r="B1225" s="14" t="s">
        <v>84</v>
      </c>
      <c r="C1225" s="112" t="s">
        <v>1285</v>
      </c>
      <c r="D1225" s="84" t="s">
        <v>6179</v>
      </c>
      <c r="E1225" s="94" t="str">
        <f>CONCATENATE(LEFT(D1225,5),VLOOKUP(CONCATENATE(N1225,"x",O1225),'PART NUMBER GUIDE'!$B$9:$C$45,2,FALSE),VLOOKUP(CONCATENATE(P1225, V1225), 'PART NUMBER GUIDE'!$Q$6:$R$84, 2, FALSE),VLOOKUP(Y1225,'PART NUMBER GUIDE'!$J$8:$K$37,2, FALSE),IF(U1225="N/A",IF(ABS(S1225)&lt;10,"0"&amp;ABS(S1225),ABS(S1225)),CONCATENATE(LEFT(U1225,1),RIGHT(U1225,1))), F1225, G1225)</f>
        <v>MR70678562900</v>
      </c>
      <c r="F1225" s="93"/>
      <c r="G1225" s="93"/>
      <c r="H1225" s="46" t="s">
        <v>5959</v>
      </c>
      <c r="I1225" s="375">
        <v>44517</v>
      </c>
      <c r="J1225" s="87" t="s">
        <v>1265</v>
      </c>
      <c r="K1225" s="400">
        <v>356.5</v>
      </c>
      <c r="L1225" s="95">
        <f t="shared" si="192"/>
        <v>356.5</v>
      </c>
      <c r="M1225" s="402"/>
      <c r="N1225" s="84">
        <v>17</v>
      </c>
      <c r="O1225" s="85">
        <v>8.5</v>
      </c>
      <c r="P1225" s="105" t="str">
        <f t="shared" si="195"/>
        <v>6x120</v>
      </c>
      <c r="Q1225" s="84">
        <v>6</v>
      </c>
      <c r="R1225" s="84">
        <v>120</v>
      </c>
      <c r="S1225" s="84">
        <v>0</v>
      </c>
      <c r="T1225" s="86">
        <v>4.72</v>
      </c>
      <c r="U1225" s="110" t="s">
        <v>85</v>
      </c>
      <c r="V1225" s="77">
        <v>67</v>
      </c>
      <c r="W1225" s="42">
        <v>30.335607276639152</v>
      </c>
      <c r="X1225" s="52">
        <v>2650</v>
      </c>
      <c r="Y1225" s="46" t="s">
        <v>2312</v>
      </c>
      <c r="Z1225" s="81" t="s">
        <v>3003</v>
      </c>
      <c r="AA1225" s="369" t="str">
        <f t="shared" si="196"/>
        <v>17x8.5, 6x120, 0 OS</v>
      </c>
      <c r="AB1225" s="83" t="s">
        <v>4280</v>
      </c>
      <c r="AC1225" s="92">
        <f>_xlfn.IFNA(VLOOKUP(AB1225,ACCESSORIES!F:K,6,FALSE),"N/A")</f>
        <v>22</v>
      </c>
      <c r="AD1225" s="15" t="s">
        <v>85</v>
      </c>
      <c r="AE1225" s="15" t="s">
        <v>85</v>
      </c>
      <c r="AF1225" s="14" t="s">
        <v>85</v>
      </c>
      <c r="AG1225" s="15" t="s">
        <v>85</v>
      </c>
      <c r="AH1225" s="9" t="str">
        <f>_xlfn.IFNA(VLOOKUP(AG1225,ACCESSORIES!F:K,6,FALSE),"N/A")</f>
        <v>N/A</v>
      </c>
      <c r="AI1225" s="105" t="s">
        <v>265</v>
      </c>
      <c r="AJ1225" s="84" t="s">
        <v>85</v>
      </c>
      <c r="AK1225" s="84" t="s">
        <v>85</v>
      </c>
      <c r="AL1225" s="84" t="s">
        <v>85</v>
      </c>
      <c r="AM1225" s="84">
        <v>16.2</v>
      </c>
      <c r="AN1225" s="84">
        <v>150</v>
      </c>
      <c r="AO1225" s="37">
        <v>5.4</v>
      </c>
      <c r="AP1225" s="37">
        <v>22.2</v>
      </c>
      <c r="AQ1225" s="26">
        <v>37.5</v>
      </c>
      <c r="AR1225" s="37">
        <v>53</v>
      </c>
      <c r="AS1225" s="26">
        <v>210</v>
      </c>
      <c r="AT1225" s="84">
        <v>206</v>
      </c>
      <c r="AU1225" s="86">
        <v>67</v>
      </c>
      <c r="AV1225" s="55">
        <v>44</v>
      </c>
      <c r="AW1225" s="55">
        <v>44</v>
      </c>
      <c r="AX1225" s="55">
        <v>22</v>
      </c>
      <c r="AY1225" s="14" t="s">
        <v>85</v>
      </c>
      <c r="AZ1225" s="104" t="str">
        <f>_xlfn.IFNA(VLOOKUP(AY1225,ACCESSORIES!F:K,6,FALSE),"N/A")</f>
        <v>N/A</v>
      </c>
      <c r="BA1225" s="14" t="s">
        <v>85</v>
      </c>
      <c r="BB1225" s="104" t="str">
        <f>_xlfn.IFNA(VLOOKUP(BA1225,ACCESSORIES!F:K,6,FALSE),"N/A")</f>
        <v>N/A</v>
      </c>
      <c r="BC1225" s="79">
        <v>34.335607276639152</v>
      </c>
      <c r="BD1225" s="57">
        <v>19.7</v>
      </c>
      <c r="BE1225" s="57">
        <v>19.7</v>
      </c>
      <c r="BF1225" s="57">
        <v>11</v>
      </c>
      <c r="BG1225" s="15">
        <v>36</v>
      </c>
      <c r="BH1225" s="122" t="s">
        <v>3551</v>
      </c>
      <c r="BI1225" s="51" t="s">
        <v>4217</v>
      </c>
      <c r="BJ1225" s="83" t="s">
        <v>5302</v>
      </c>
      <c r="BK1225" s="83" t="s">
        <v>4233</v>
      </c>
      <c r="BL1225" s="83" t="s">
        <v>5847</v>
      </c>
      <c r="BM1225" s="83" t="s">
        <v>2887</v>
      </c>
      <c r="BN1225" s="83" t="s">
        <v>6410</v>
      </c>
      <c r="BO1225" s="83" t="s">
        <v>5801</v>
      </c>
      <c r="BP1225" s="83" t="s">
        <v>6411</v>
      </c>
      <c r="BQ1225" s="83" t="s">
        <v>4480</v>
      </c>
      <c r="BR1225" s="83" t="s">
        <v>4235</v>
      </c>
      <c r="BS1225" s="83"/>
      <c r="BT1225" s="409" t="s">
        <v>6388</v>
      </c>
      <c r="BU1225" s="426" t="s">
        <v>6387</v>
      </c>
      <c r="BV1225" s="412" t="s">
        <v>6390</v>
      </c>
      <c r="BW1225" s="426" t="s">
        <v>6389</v>
      </c>
      <c r="BX1225" s="96" t="str">
        <f t="shared" si="194"/>
        <v>MR706 Bead Grip, 17x8.5, 0mm Offset, 6x120, 67mm Centerbore, Method Bronze</v>
      </c>
      <c r="BY1225" s="83" t="s">
        <v>4044</v>
      </c>
      <c r="BZ1225" s="83" t="s">
        <v>4045</v>
      </c>
      <c r="CA1225" s="83" t="str">
        <f t="shared" si="191"/>
        <v>TRAIL (7XX)</v>
      </c>
    </row>
    <row r="1226" spans="1:79" s="39" customFormat="1" ht="15" customHeight="1">
      <c r="A1226" s="23">
        <f t="shared" si="193"/>
        <v>1224</v>
      </c>
      <c r="B1226" s="14" t="s">
        <v>84</v>
      </c>
      <c r="C1226" s="112" t="s">
        <v>1285</v>
      </c>
      <c r="D1226" s="84" t="s">
        <v>6179</v>
      </c>
      <c r="E1226" s="94" t="str">
        <f>CONCATENATE(LEFT(D1226,5),VLOOKUP(CONCATENATE(N1226,"x",O1226),'PART NUMBER GUIDE'!$B$9:$C$45,2,FALSE),VLOOKUP(CONCATENATE(P1226, V1226), 'PART NUMBER GUIDE'!$Q$6:$R$84, 2, FALSE),VLOOKUP(Y1226,'PART NUMBER GUIDE'!$J$8:$K$37,2, FALSE),IF(U1226="N/A",IF(ABS(S1226)&lt;10,"0"&amp;ABS(S1226),ABS(S1226)),CONCATENATE(LEFT(U1226,1),RIGHT(U1226,1))), F1226, G1226)</f>
        <v>MR70678562525</v>
      </c>
      <c r="F1226" s="93"/>
      <c r="G1226" s="93"/>
      <c r="H1226" s="46" t="s">
        <v>5960</v>
      </c>
      <c r="I1226" s="375">
        <v>44517</v>
      </c>
      <c r="J1226" s="87" t="s">
        <v>1265</v>
      </c>
      <c r="K1226" s="400">
        <v>356.5</v>
      </c>
      <c r="L1226" s="95">
        <f t="shared" si="192"/>
        <v>356.5</v>
      </c>
      <c r="M1226" s="402"/>
      <c r="N1226" s="84">
        <v>17</v>
      </c>
      <c r="O1226" s="85">
        <v>8.5</v>
      </c>
      <c r="P1226" s="105" t="str">
        <f t="shared" si="195"/>
        <v>6x120</v>
      </c>
      <c r="Q1226" s="84">
        <v>6</v>
      </c>
      <c r="R1226" s="84">
        <v>120</v>
      </c>
      <c r="S1226" s="84">
        <v>25</v>
      </c>
      <c r="T1226" s="86">
        <v>5.7</v>
      </c>
      <c r="U1226" s="110" t="s">
        <v>85</v>
      </c>
      <c r="V1226" s="77">
        <v>67</v>
      </c>
      <c r="W1226" s="42">
        <v>30.996994063193785</v>
      </c>
      <c r="X1226" s="52">
        <v>2650</v>
      </c>
      <c r="Y1226" s="46" t="s">
        <v>2309</v>
      </c>
      <c r="Z1226" s="81" t="s">
        <v>3002</v>
      </c>
      <c r="AA1226" s="369" t="str">
        <f t="shared" si="196"/>
        <v>17x8.5, 6x120, 25 OS</v>
      </c>
      <c r="AB1226" s="83" t="s">
        <v>4280</v>
      </c>
      <c r="AC1226" s="92">
        <f>_xlfn.IFNA(VLOOKUP(AB1226,ACCESSORIES!F:K,6,FALSE),"N/A")</f>
        <v>22</v>
      </c>
      <c r="AD1226" s="15" t="s">
        <v>85</v>
      </c>
      <c r="AE1226" s="15" t="s">
        <v>85</v>
      </c>
      <c r="AF1226" s="14" t="s">
        <v>85</v>
      </c>
      <c r="AG1226" s="15" t="s">
        <v>85</v>
      </c>
      <c r="AH1226" s="9" t="str">
        <f>_xlfn.IFNA(VLOOKUP(AG1226,ACCESSORIES!F:K,6,FALSE),"N/A")</f>
        <v>N/A</v>
      </c>
      <c r="AI1226" s="105" t="s">
        <v>265</v>
      </c>
      <c r="AJ1226" s="84" t="s">
        <v>85</v>
      </c>
      <c r="AK1226" s="84" t="s">
        <v>85</v>
      </c>
      <c r="AL1226" s="84" t="s">
        <v>85</v>
      </c>
      <c r="AM1226" s="84">
        <v>16.2</v>
      </c>
      <c r="AN1226" s="84">
        <v>150</v>
      </c>
      <c r="AO1226" s="37">
        <v>17.600000000000001</v>
      </c>
      <c r="AP1226" s="37">
        <v>25.8</v>
      </c>
      <c r="AQ1226" s="26">
        <v>34.4</v>
      </c>
      <c r="AR1226" s="37">
        <v>42.9</v>
      </c>
      <c r="AS1226" s="26">
        <v>209.7</v>
      </c>
      <c r="AT1226" s="84">
        <v>197</v>
      </c>
      <c r="AU1226" s="86">
        <v>67</v>
      </c>
      <c r="AV1226" s="55">
        <v>44</v>
      </c>
      <c r="AW1226" s="55">
        <v>44</v>
      </c>
      <c r="AX1226" s="55">
        <v>22</v>
      </c>
      <c r="AY1226" s="14" t="s">
        <v>85</v>
      </c>
      <c r="AZ1226" s="104" t="str">
        <f>_xlfn.IFNA(VLOOKUP(AY1226,ACCESSORIES!F:K,6,FALSE),"N/A")</f>
        <v>N/A</v>
      </c>
      <c r="BA1226" s="14" t="s">
        <v>85</v>
      </c>
      <c r="BB1226" s="104" t="str">
        <f>_xlfn.IFNA(VLOOKUP(BA1226,ACCESSORIES!F:K,6,FALSE),"N/A")</f>
        <v>N/A</v>
      </c>
      <c r="BC1226" s="79">
        <v>34.996994063193782</v>
      </c>
      <c r="BD1226" s="57">
        <v>19.7</v>
      </c>
      <c r="BE1226" s="57">
        <v>19.7</v>
      </c>
      <c r="BF1226" s="57">
        <v>11</v>
      </c>
      <c r="BG1226" s="15">
        <v>36</v>
      </c>
      <c r="BH1226" s="122" t="s">
        <v>3551</v>
      </c>
      <c r="BI1226" s="51" t="s">
        <v>4217</v>
      </c>
      <c r="BJ1226" s="83" t="s">
        <v>5302</v>
      </c>
      <c r="BK1226" s="83" t="s">
        <v>4233</v>
      </c>
      <c r="BL1226" s="83" t="s">
        <v>5847</v>
      </c>
      <c r="BM1226" s="83" t="s">
        <v>2887</v>
      </c>
      <c r="BN1226" s="83" t="s">
        <v>6410</v>
      </c>
      <c r="BO1226" s="83" t="s">
        <v>5801</v>
      </c>
      <c r="BP1226" s="83" t="s">
        <v>6411</v>
      </c>
      <c r="BQ1226" s="83" t="s">
        <v>4480</v>
      </c>
      <c r="BR1226" s="83" t="s">
        <v>4235</v>
      </c>
      <c r="BS1226" s="83"/>
      <c r="BT1226" s="409" t="s">
        <v>6376</v>
      </c>
      <c r="BU1226" s="426" t="s">
        <v>6375</v>
      </c>
      <c r="BV1226" s="412" t="s">
        <v>6378</v>
      </c>
      <c r="BW1226" s="426" t="s">
        <v>6377</v>
      </c>
      <c r="BX1226" s="96" t="str">
        <f t="shared" si="194"/>
        <v>MR706 Bead Grip, 17x8.5, +25mm Offset, 6x120, 67mm Centerbore, Matte Black</v>
      </c>
      <c r="BY1226" s="83" t="s">
        <v>4044</v>
      </c>
      <c r="BZ1226" s="83" t="s">
        <v>4045</v>
      </c>
      <c r="CA1226" s="83" t="str">
        <f t="shared" si="191"/>
        <v>TRAIL (7XX)</v>
      </c>
    </row>
    <row r="1227" spans="1:79" s="39" customFormat="1" ht="15" customHeight="1">
      <c r="A1227" s="23">
        <f t="shared" si="193"/>
        <v>1225</v>
      </c>
      <c r="B1227" s="14" t="s">
        <v>84</v>
      </c>
      <c r="C1227" s="112" t="s">
        <v>1285</v>
      </c>
      <c r="D1227" s="84" t="s">
        <v>6179</v>
      </c>
      <c r="E1227" s="94" t="str">
        <f>CONCATENATE(LEFT(D1227,5),VLOOKUP(CONCATENATE(N1227,"x",O1227),'PART NUMBER GUIDE'!$B$9:$C$45,2,FALSE),VLOOKUP(CONCATENATE(P1227, V1227), 'PART NUMBER GUIDE'!$Q$6:$R$84, 2, FALSE),VLOOKUP(Y1227,'PART NUMBER GUIDE'!$J$8:$K$37,2, FALSE),IF(U1227="N/A",IF(ABS(S1227)&lt;10,"0"&amp;ABS(S1227),ABS(S1227)),CONCATENATE(LEFT(U1227,1),RIGHT(U1227,1))), F1227, G1227)</f>
        <v>MR70678562925</v>
      </c>
      <c r="F1227" s="93"/>
      <c r="G1227" s="93"/>
      <c r="H1227" s="46" t="s">
        <v>5961</v>
      </c>
      <c r="I1227" s="375">
        <v>44517</v>
      </c>
      <c r="J1227" s="87" t="s">
        <v>1265</v>
      </c>
      <c r="K1227" s="400">
        <v>356.5</v>
      </c>
      <c r="L1227" s="95">
        <f t="shared" si="192"/>
        <v>356.5</v>
      </c>
      <c r="M1227" s="402"/>
      <c r="N1227" s="84">
        <v>17</v>
      </c>
      <c r="O1227" s="85">
        <v>8.5</v>
      </c>
      <c r="P1227" s="105" t="str">
        <f t="shared" si="195"/>
        <v>6x120</v>
      </c>
      <c r="Q1227" s="84">
        <v>6</v>
      </c>
      <c r="R1227" s="84">
        <v>120</v>
      </c>
      <c r="S1227" s="84">
        <v>25</v>
      </c>
      <c r="T1227" s="86">
        <v>5.7</v>
      </c>
      <c r="U1227" s="110" t="s">
        <v>85</v>
      </c>
      <c r="V1227" s="77">
        <v>67</v>
      </c>
      <c r="W1227" s="42">
        <v>30.996994063193785</v>
      </c>
      <c r="X1227" s="52">
        <v>2650</v>
      </c>
      <c r="Y1227" s="46" t="s">
        <v>2312</v>
      </c>
      <c r="Z1227" s="81" t="s">
        <v>3003</v>
      </c>
      <c r="AA1227" s="369" t="str">
        <f t="shared" si="196"/>
        <v>17x8.5, 6x120, 25 OS</v>
      </c>
      <c r="AB1227" s="83" t="s">
        <v>4280</v>
      </c>
      <c r="AC1227" s="92">
        <f>_xlfn.IFNA(VLOOKUP(AB1227,ACCESSORIES!F:K,6,FALSE),"N/A")</f>
        <v>22</v>
      </c>
      <c r="AD1227" s="15" t="s">
        <v>85</v>
      </c>
      <c r="AE1227" s="15" t="s">
        <v>85</v>
      </c>
      <c r="AF1227" s="14" t="s">
        <v>85</v>
      </c>
      <c r="AG1227" s="15" t="s">
        <v>85</v>
      </c>
      <c r="AH1227" s="9" t="str">
        <f>_xlfn.IFNA(VLOOKUP(AG1227,ACCESSORIES!F:K,6,FALSE),"N/A")</f>
        <v>N/A</v>
      </c>
      <c r="AI1227" s="105" t="s">
        <v>265</v>
      </c>
      <c r="AJ1227" s="84" t="s">
        <v>85</v>
      </c>
      <c r="AK1227" s="84" t="s">
        <v>85</v>
      </c>
      <c r="AL1227" s="84" t="s">
        <v>85</v>
      </c>
      <c r="AM1227" s="84">
        <v>16.2</v>
      </c>
      <c r="AN1227" s="84">
        <v>150</v>
      </c>
      <c r="AO1227" s="37">
        <v>17.600000000000001</v>
      </c>
      <c r="AP1227" s="37">
        <v>25.8</v>
      </c>
      <c r="AQ1227" s="26">
        <v>34.4</v>
      </c>
      <c r="AR1227" s="37">
        <v>42.9</v>
      </c>
      <c r="AS1227" s="26">
        <v>209.7</v>
      </c>
      <c r="AT1227" s="84">
        <v>197</v>
      </c>
      <c r="AU1227" s="86">
        <v>67</v>
      </c>
      <c r="AV1227" s="55">
        <v>44</v>
      </c>
      <c r="AW1227" s="55">
        <v>44</v>
      </c>
      <c r="AX1227" s="55">
        <v>22</v>
      </c>
      <c r="AY1227" s="14" t="s">
        <v>85</v>
      </c>
      <c r="AZ1227" s="104" t="str">
        <f>_xlfn.IFNA(VLOOKUP(AY1227,ACCESSORIES!F:K,6,FALSE),"N/A")</f>
        <v>N/A</v>
      </c>
      <c r="BA1227" s="14" t="s">
        <v>85</v>
      </c>
      <c r="BB1227" s="104" t="str">
        <f>_xlfn.IFNA(VLOOKUP(BA1227,ACCESSORIES!F:K,6,FALSE),"N/A")</f>
        <v>N/A</v>
      </c>
      <c r="BC1227" s="79">
        <v>34.996994063193782</v>
      </c>
      <c r="BD1227" s="57">
        <v>19.7</v>
      </c>
      <c r="BE1227" s="57">
        <v>19.7</v>
      </c>
      <c r="BF1227" s="57">
        <v>11</v>
      </c>
      <c r="BG1227" s="15">
        <v>36</v>
      </c>
      <c r="BH1227" s="122" t="s">
        <v>3551</v>
      </c>
      <c r="BI1227" s="51" t="s">
        <v>4217</v>
      </c>
      <c r="BJ1227" s="83" t="s">
        <v>5302</v>
      </c>
      <c r="BK1227" s="83" t="s">
        <v>4233</v>
      </c>
      <c r="BL1227" s="83" t="s">
        <v>5847</v>
      </c>
      <c r="BM1227" s="83" t="s">
        <v>2887</v>
      </c>
      <c r="BN1227" s="83" t="s">
        <v>6410</v>
      </c>
      <c r="BO1227" s="83" t="s">
        <v>5801</v>
      </c>
      <c r="BP1227" s="83" t="s">
        <v>6411</v>
      </c>
      <c r="BQ1227" s="83" t="s">
        <v>4480</v>
      </c>
      <c r="BR1227" s="83" t="s">
        <v>4235</v>
      </c>
      <c r="BS1227" s="83"/>
      <c r="BT1227" s="409" t="s">
        <v>6388</v>
      </c>
      <c r="BU1227" s="426" t="s">
        <v>6387</v>
      </c>
      <c r="BV1227" s="412" t="s">
        <v>6390</v>
      </c>
      <c r="BW1227" s="426" t="s">
        <v>6389</v>
      </c>
      <c r="BX1227" s="96" t="str">
        <f t="shared" si="194"/>
        <v>MR706 Bead Grip, 17x8.5, +25mm Offset, 6x120, 67mm Centerbore, Method Bronze</v>
      </c>
      <c r="BY1227" s="83" t="s">
        <v>4044</v>
      </c>
      <c r="BZ1227" s="83" t="s">
        <v>4045</v>
      </c>
      <c r="CA1227" s="83" t="str">
        <f t="shared" si="191"/>
        <v>TRAIL (7XX)</v>
      </c>
    </row>
    <row r="1228" spans="1:79" s="39" customFormat="1" ht="15" customHeight="1">
      <c r="A1228" s="23">
        <f t="shared" si="193"/>
        <v>1226</v>
      </c>
      <c r="B1228" s="14" t="s">
        <v>84</v>
      </c>
      <c r="C1228" s="112" t="s">
        <v>1285</v>
      </c>
      <c r="D1228" s="84" t="s">
        <v>6179</v>
      </c>
      <c r="E1228" s="94" t="str">
        <f>CONCATENATE(LEFT(D1228,5),VLOOKUP(CONCATENATE(N1228,"x",O1228),'PART NUMBER GUIDE'!$B$9:$C$45,2,FALSE),VLOOKUP(CONCATENATE(P1228, V1228), 'PART NUMBER GUIDE'!$Q$6:$R$84, 2, FALSE),VLOOKUP(Y1228,'PART NUMBER GUIDE'!$J$8:$K$37,2, FALSE),IF(U1228="N/A",IF(ABS(S1228)&lt;10,"0"&amp;ABS(S1228),ABS(S1228)),CONCATENATE(LEFT(U1228,1),RIGHT(U1228,1))), F1228, G1228)</f>
        <v>MR70678516500</v>
      </c>
      <c r="F1228" s="93"/>
      <c r="G1228" s="93"/>
      <c r="H1228" s="46" t="s">
        <v>5962</v>
      </c>
      <c r="I1228" s="375">
        <v>44517</v>
      </c>
      <c r="J1228" s="87" t="s">
        <v>1265</v>
      </c>
      <c r="K1228" s="400">
        <v>356.5</v>
      </c>
      <c r="L1228" s="95">
        <f t="shared" si="192"/>
        <v>356.5</v>
      </c>
      <c r="M1228" s="402"/>
      <c r="N1228" s="84">
        <v>17</v>
      </c>
      <c r="O1228" s="85">
        <v>8.5</v>
      </c>
      <c r="P1228" s="105" t="str">
        <f t="shared" si="195"/>
        <v>6x135</v>
      </c>
      <c r="Q1228" s="84">
        <v>6</v>
      </c>
      <c r="R1228" s="84">
        <v>135</v>
      </c>
      <c r="S1228" s="84">
        <v>0</v>
      </c>
      <c r="T1228" s="86">
        <v>4.72</v>
      </c>
      <c r="U1228" s="110" t="s">
        <v>85</v>
      </c>
      <c r="V1228" s="77">
        <v>87</v>
      </c>
      <c r="W1228" s="42">
        <v>30.291514824202178</v>
      </c>
      <c r="X1228" s="52">
        <v>2650</v>
      </c>
      <c r="Y1228" s="46" t="s">
        <v>2309</v>
      </c>
      <c r="Z1228" s="81" t="s">
        <v>3002</v>
      </c>
      <c r="AA1228" s="369" t="str">
        <f t="shared" si="196"/>
        <v>17x8.5, 6x135, 0 OS</v>
      </c>
      <c r="AB1228" s="83" t="s">
        <v>4280</v>
      </c>
      <c r="AC1228" s="92">
        <f>_xlfn.IFNA(VLOOKUP(AB1228,ACCESSORIES!F:K,6,FALSE),"N/A")</f>
        <v>22</v>
      </c>
      <c r="AD1228" s="15" t="s">
        <v>85</v>
      </c>
      <c r="AE1228" s="15" t="s">
        <v>85</v>
      </c>
      <c r="AF1228" s="14" t="s">
        <v>85</v>
      </c>
      <c r="AG1228" s="15" t="s">
        <v>85</v>
      </c>
      <c r="AH1228" s="9" t="str">
        <f>_xlfn.IFNA(VLOOKUP(AG1228,ACCESSORIES!F:K,6,FALSE),"N/A")</f>
        <v>N/A</v>
      </c>
      <c r="AI1228" s="105" t="s">
        <v>265</v>
      </c>
      <c r="AJ1228" s="84" t="s">
        <v>85</v>
      </c>
      <c r="AK1228" s="84" t="s">
        <v>85</v>
      </c>
      <c r="AL1228" s="84" t="s">
        <v>85</v>
      </c>
      <c r="AM1228" s="84">
        <v>16.2</v>
      </c>
      <c r="AN1228" s="84">
        <v>170</v>
      </c>
      <c r="AO1228" s="37">
        <v>5.4</v>
      </c>
      <c r="AP1228" s="37">
        <v>22.2</v>
      </c>
      <c r="AQ1228" s="26">
        <v>37.5</v>
      </c>
      <c r="AR1228" s="37">
        <v>53</v>
      </c>
      <c r="AS1228" s="26">
        <v>210</v>
      </c>
      <c r="AT1228" s="84">
        <v>206</v>
      </c>
      <c r="AU1228" s="86">
        <v>87</v>
      </c>
      <c r="AV1228" s="55">
        <v>53</v>
      </c>
      <c r="AW1228" s="55">
        <v>53</v>
      </c>
      <c r="AX1228" s="55">
        <v>22</v>
      </c>
      <c r="AY1228" s="14" t="s">
        <v>85</v>
      </c>
      <c r="AZ1228" s="104" t="str">
        <f>_xlfn.IFNA(VLOOKUP(AY1228,ACCESSORIES!F:K,6,FALSE),"N/A")</f>
        <v>N/A</v>
      </c>
      <c r="BA1228" s="14" t="s">
        <v>85</v>
      </c>
      <c r="BB1228" s="104" t="str">
        <f>_xlfn.IFNA(VLOOKUP(BA1228,ACCESSORIES!F:K,6,FALSE),"N/A")</f>
        <v>N/A</v>
      </c>
      <c r="BC1228" s="79">
        <v>34.291514824202181</v>
      </c>
      <c r="BD1228" s="57">
        <v>19.7</v>
      </c>
      <c r="BE1228" s="57">
        <v>19.7</v>
      </c>
      <c r="BF1228" s="57">
        <v>11</v>
      </c>
      <c r="BG1228" s="15">
        <v>36</v>
      </c>
      <c r="BH1228" s="122" t="s">
        <v>3551</v>
      </c>
      <c r="BI1228" s="51" t="s">
        <v>4217</v>
      </c>
      <c r="BJ1228" s="83" t="s">
        <v>5302</v>
      </c>
      <c r="BK1228" s="83" t="s">
        <v>4233</v>
      </c>
      <c r="BL1228" s="83" t="s">
        <v>5847</v>
      </c>
      <c r="BM1228" s="83" t="s">
        <v>2887</v>
      </c>
      <c r="BN1228" s="83" t="s">
        <v>6410</v>
      </c>
      <c r="BO1228" s="83" t="s">
        <v>5801</v>
      </c>
      <c r="BP1228" s="83" t="s">
        <v>6411</v>
      </c>
      <c r="BQ1228" s="83" t="s">
        <v>4480</v>
      </c>
      <c r="BR1228" s="83" t="s">
        <v>4235</v>
      </c>
      <c r="BS1228" s="83"/>
      <c r="BT1228" s="409" t="s">
        <v>6376</v>
      </c>
      <c r="BU1228" s="426" t="s">
        <v>6375</v>
      </c>
      <c r="BV1228" s="412" t="s">
        <v>6378</v>
      </c>
      <c r="BW1228" s="426" t="s">
        <v>6377</v>
      </c>
      <c r="BX1228" s="96" t="str">
        <f t="shared" si="194"/>
        <v>MR706 Bead Grip, 17x8.5, 0mm Offset, 6x135, 87mm Centerbore, Matte Black</v>
      </c>
      <c r="BY1228" s="83" t="s">
        <v>4044</v>
      </c>
      <c r="BZ1228" s="83" t="s">
        <v>4045</v>
      </c>
      <c r="CA1228" s="83" t="str">
        <f t="shared" si="191"/>
        <v>TRAIL (7XX)</v>
      </c>
    </row>
    <row r="1229" spans="1:79" s="39" customFormat="1" ht="15" customHeight="1">
      <c r="A1229" s="23">
        <f t="shared" si="193"/>
        <v>1227</v>
      </c>
      <c r="B1229" s="14" t="s">
        <v>84</v>
      </c>
      <c r="C1229" s="112" t="s">
        <v>1285</v>
      </c>
      <c r="D1229" s="84" t="s">
        <v>6179</v>
      </c>
      <c r="E1229" s="94" t="str">
        <f>CONCATENATE(LEFT(D1229,5),VLOOKUP(CONCATENATE(N1229,"x",O1229),'PART NUMBER GUIDE'!$B$9:$C$45,2,FALSE),VLOOKUP(CONCATENATE(P1229, V1229), 'PART NUMBER GUIDE'!$Q$6:$R$84, 2, FALSE),VLOOKUP(Y1229,'PART NUMBER GUIDE'!$J$8:$K$37,2, FALSE),IF(U1229="N/A",IF(ABS(S1229)&lt;10,"0"&amp;ABS(S1229),ABS(S1229)),CONCATENATE(LEFT(U1229,1),RIGHT(U1229,1))), F1229, G1229)</f>
        <v>MR70678516900</v>
      </c>
      <c r="F1229" s="93"/>
      <c r="G1229" s="93"/>
      <c r="H1229" s="46" t="s">
        <v>5963</v>
      </c>
      <c r="I1229" s="375">
        <v>44517</v>
      </c>
      <c r="J1229" s="87" t="s">
        <v>1265</v>
      </c>
      <c r="K1229" s="400">
        <v>356.5</v>
      </c>
      <c r="L1229" s="95">
        <f t="shared" si="192"/>
        <v>356.5</v>
      </c>
      <c r="M1229" s="402"/>
      <c r="N1229" s="84">
        <v>17</v>
      </c>
      <c r="O1229" s="85">
        <v>8.5</v>
      </c>
      <c r="P1229" s="105" t="str">
        <f t="shared" si="195"/>
        <v>6x135</v>
      </c>
      <c r="Q1229" s="84">
        <v>6</v>
      </c>
      <c r="R1229" s="84">
        <v>135</v>
      </c>
      <c r="S1229" s="84">
        <v>0</v>
      </c>
      <c r="T1229" s="86">
        <v>4.72</v>
      </c>
      <c r="U1229" s="110" t="s">
        <v>85</v>
      </c>
      <c r="V1229" s="77">
        <v>87</v>
      </c>
      <c r="W1229" s="42">
        <v>31.17</v>
      </c>
      <c r="X1229" s="52">
        <v>2650</v>
      </c>
      <c r="Y1229" s="46" t="s">
        <v>2312</v>
      </c>
      <c r="Z1229" s="81" t="s">
        <v>3003</v>
      </c>
      <c r="AA1229" s="369" t="str">
        <f t="shared" si="196"/>
        <v>17x8.5, 6x135, 0 OS</v>
      </c>
      <c r="AB1229" s="83" t="s">
        <v>4280</v>
      </c>
      <c r="AC1229" s="92">
        <f>_xlfn.IFNA(VLOOKUP(AB1229,ACCESSORIES!F:K,6,FALSE),"N/A")</f>
        <v>22</v>
      </c>
      <c r="AD1229" s="15" t="s">
        <v>85</v>
      </c>
      <c r="AE1229" s="15" t="s">
        <v>85</v>
      </c>
      <c r="AF1229" s="14" t="s">
        <v>85</v>
      </c>
      <c r="AG1229" s="15" t="s">
        <v>85</v>
      </c>
      <c r="AH1229" s="9" t="str">
        <f>_xlfn.IFNA(VLOOKUP(AG1229,ACCESSORIES!F:K,6,FALSE),"N/A")</f>
        <v>N/A</v>
      </c>
      <c r="AI1229" s="105" t="s">
        <v>265</v>
      </c>
      <c r="AJ1229" s="84" t="s">
        <v>85</v>
      </c>
      <c r="AK1229" s="84" t="s">
        <v>85</v>
      </c>
      <c r="AL1229" s="84" t="s">
        <v>85</v>
      </c>
      <c r="AM1229" s="84">
        <v>16.2</v>
      </c>
      <c r="AN1229" s="84">
        <v>170</v>
      </c>
      <c r="AO1229" s="37">
        <v>5.4</v>
      </c>
      <c r="AP1229" s="37">
        <v>22.2</v>
      </c>
      <c r="AQ1229" s="26">
        <v>37.5</v>
      </c>
      <c r="AR1229" s="37">
        <v>53</v>
      </c>
      <c r="AS1229" s="26">
        <v>210</v>
      </c>
      <c r="AT1229" s="84">
        <v>206</v>
      </c>
      <c r="AU1229" s="86">
        <v>87</v>
      </c>
      <c r="AV1229" s="55">
        <v>53</v>
      </c>
      <c r="AW1229" s="55">
        <v>53</v>
      </c>
      <c r="AX1229" s="55">
        <v>22</v>
      </c>
      <c r="AY1229" s="14" t="s">
        <v>85</v>
      </c>
      <c r="AZ1229" s="104" t="str">
        <f>_xlfn.IFNA(VLOOKUP(AY1229,ACCESSORIES!F:K,6,FALSE),"N/A")</f>
        <v>N/A</v>
      </c>
      <c r="BA1229" s="14" t="s">
        <v>85</v>
      </c>
      <c r="BB1229" s="104" t="str">
        <f>_xlfn.IFNA(VLOOKUP(BA1229,ACCESSORIES!F:K,6,FALSE),"N/A")</f>
        <v>N/A</v>
      </c>
      <c r="BC1229" s="79">
        <v>36.89</v>
      </c>
      <c r="BD1229" s="57">
        <v>19.7</v>
      </c>
      <c r="BE1229" s="57">
        <v>19.7</v>
      </c>
      <c r="BF1229" s="57">
        <v>11</v>
      </c>
      <c r="BG1229" s="15">
        <v>36</v>
      </c>
      <c r="BH1229" s="122" t="s">
        <v>3551</v>
      </c>
      <c r="BI1229" s="51" t="s">
        <v>4217</v>
      </c>
      <c r="BJ1229" s="83" t="s">
        <v>5302</v>
      </c>
      <c r="BK1229" s="83" t="s">
        <v>4233</v>
      </c>
      <c r="BL1229" s="83" t="s">
        <v>5847</v>
      </c>
      <c r="BM1229" s="83" t="s">
        <v>2887</v>
      </c>
      <c r="BN1229" s="83" t="s">
        <v>6410</v>
      </c>
      <c r="BO1229" s="83" t="s">
        <v>5801</v>
      </c>
      <c r="BP1229" s="83" t="s">
        <v>6411</v>
      </c>
      <c r="BQ1229" s="83" t="s">
        <v>4480</v>
      </c>
      <c r="BR1229" s="83" t="s">
        <v>4235</v>
      </c>
      <c r="BS1229" s="83"/>
      <c r="BT1229" s="409" t="s">
        <v>6388</v>
      </c>
      <c r="BU1229" s="426" t="s">
        <v>6387</v>
      </c>
      <c r="BV1229" s="412" t="s">
        <v>6390</v>
      </c>
      <c r="BW1229" s="426" t="s">
        <v>6389</v>
      </c>
      <c r="BX1229" s="96" t="str">
        <f t="shared" si="194"/>
        <v>MR706 Bead Grip, 17x8.5, 0mm Offset, 6x135, 87mm Centerbore, Method Bronze</v>
      </c>
      <c r="BY1229" s="83" t="s">
        <v>4044</v>
      </c>
      <c r="BZ1229" s="83" t="s">
        <v>4045</v>
      </c>
      <c r="CA1229" s="83" t="str">
        <f t="shared" si="191"/>
        <v>TRAIL (7XX)</v>
      </c>
    </row>
    <row r="1230" spans="1:79" s="39" customFormat="1" ht="15" customHeight="1">
      <c r="A1230" s="23">
        <f t="shared" si="193"/>
        <v>1228</v>
      </c>
      <c r="B1230" s="14" t="s">
        <v>84</v>
      </c>
      <c r="C1230" s="112" t="s">
        <v>1285</v>
      </c>
      <c r="D1230" s="84" t="s">
        <v>6179</v>
      </c>
      <c r="E1230" s="94" t="str">
        <f>CONCATENATE(LEFT(D1230,5),VLOOKUP(CONCATENATE(N1230,"x",O1230),'PART NUMBER GUIDE'!$B$9:$C$45,2,FALSE),VLOOKUP(CONCATENATE(P1230, V1230), 'PART NUMBER GUIDE'!$Q$6:$R$84, 2, FALSE),VLOOKUP(Y1230,'PART NUMBER GUIDE'!$J$8:$K$37,2, FALSE),IF(U1230="N/A",IF(ABS(S1230)&lt;10,"0"&amp;ABS(S1230),ABS(S1230)),CONCATENATE(LEFT(U1230,1),RIGHT(U1230,1))), F1230, G1230)</f>
        <v>MR70678516525</v>
      </c>
      <c r="F1230" s="93"/>
      <c r="G1230" s="93"/>
      <c r="H1230" s="46" t="s">
        <v>5964</v>
      </c>
      <c r="I1230" s="375">
        <v>44517</v>
      </c>
      <c r="J1230" s="87" t="s">
        <v>1265</v>
      </c>
      <c r="K1230" s="400">
        <v>356.5</v>
      </c>
      <c r="L1230" s="95">
        <f t="shared" si="192"/>
        <v>356.5</v>
      </c>
      <c r="M1230" s="402"/>
      <c r="N1230" s="84">
        <v>17</v>
      </c>
      <c r="O1230" s="85">
        <v>8.5</v>
      </c>
      <c r="P1230" s="105" t="str">
        <f t="shared" si="195"/>
        <v>6x135</v>
      </c>
      <c r="Q1230" s="84">
        <v>6</v>
      </c>
      <c r="R1230" s="84">
        <v>135</v>
      </c>
      <c r="S1230" s="84">
        <v>25</v>
      </c>
      <c r="T1230" s="86">
        <v>5.7</v>
      </c>
      <c r="U1230" s="110" t="s">
        <v>85</v>
      </c>
      <c r="V1230" s="77">
        <v>87</v>
      </c>
      <c r="W1230" s="42">
        <v>30.37969972907613</v>
      </c>
      <c r="X1230" s="52">
        <v>2650</v>
      </c>
      <c r="Y1230" s="46" t="s">
        <v>2309</v>
      </c>
      <c r="Z1230" s="81" t="s">
        <v>3002</v>
      </c>
      <c r="AA1230" s="369" t="str">
        <f t="shared" si="196"/>
        <v>17x8.5, 6x135, 25 OS</v>
      </c>
      <c r="AB1230" s="83" t="s">
        <v>4280</v>
      </c>
      <c r="AC1230" s="92">
        <f>_xlfn.IFNA(VLOOKUP(AB1230,ACCESSORIES!F:K,6,FALSE),"N/A")</f>
        <v>22</v>
      </c>
      <c r="AD1230" s="15" t="s">
        <v>85</v>
      </c>
      <c r="AE1230" s="15" t="s">
        <v>85</v>
      </c>
      <c r="AF1230" s="14" t="s">
        <v>85</v>
      </c>
      <c r="AG1230" s="15" t="s">
        <v>85</v>
      </c>
      <c r="AH1230" s="9" t="str">
        <f>_xlfn.IFNA(VLOOKUP(AG1230,ACCESSORIES!F:K,6,FALSE),"N/A")</f>
        <v>N/A</v>
      </c>
      <c r="AI1230" s="105" t="s">
        <v>265</v>
      </c>
      <c r="AJ1230" s="84" t="s">
        <v>85</v>
      </c>
      <c r="AK1230" s="84" t="s">
        <v>85</v>
      </c>
      <c r="AL1230" s="84" t="s">
        <v>85</v>
      </c>
      <c r="AM1230" s="84">
        <v>16.2</v>
      </c>
      <c r="AN1230" s="84">
        <v>170</v>
      </c>
      <c r="AO1230" s="37">
        <v>7</v>
      </c>
      <c r="AP1230" s="37">
        <v>20</v>
      </c>
      <c r="AQ1230" s="26">
        <v>33.700000000000003</v>
      </c>
      <c r="AR1230" s="37">
        <v>42.9</v>
      </c>
      <c r="AS1230" s="26">
        <v>209.7</v>
      </c>
      <c r="AT1230" s="84">
        <v>197</v>
      </c>
      <c r="AU1230" s="86">
        <v>87</v>
      </c>
      <c r="AV1230" s="55">
        <v>53</v>
      </c>
      <c r="AW1230" s="55">
        <v>53</v>
      </c>
      <c r="AX1230" s="55">
        <v>22</v>
      </c>
      <c r="AY1230" s="14" t="s">
        <v>85</v>
      </c>
      <c r="AZ1230" s="104" t="str">
        <f>_xlfn.IFNA(VLOOKUP(AY1230,ACCESSORIES!F:K,6,FALSE),"N/A")</f>
        <v>N/A</v>
      </c>
      <c r="BA1230" s="14" t="s">
        <v>85</v>
      </c>
      <c r="BB1230" s="104" t="str">
        <f>_xlfn.IFNA(VLOOKUP(BA1230,ACCESSORIES!F:K,6,FALSE),"N/A")</f>
        <v>N/A</v>
      </c>
      <c r="BC1230" s="79">
        <v>34.37969972907613</v>
      </c>
      <c r="BD1230" s="57">
        <v>19.7</v>
      </c>
      <c r="BE1230" s="57">
        <v>19.7</v>
      </c>
      <c r="BF1230" s="57">
        <v>11</v>
      </c>
      <c r="BG1230" s="15">
        <v>36</v>
      </c>
      <c r="BH1230" s="122" t="s">
        <v>3551</v>
      </c>
      <c r="BI1230" s="51" t="s">
        <v>4217</v>
      </c>
      <c r="BJ1230" s="83" t="s">
        <v>5302</v>
      </c>
      <c r="BK1230" s="83" t="s">
        <v>4233</v>
      </c>
      <c r="BL1230" s="83" t="s">
        <v>5847</v>
      </c>
      <c r="BM1230" s="83" t="s">
        <v>2887</v>
      </c>
      <c r="BN1230" s="83" t="s">
        <v>6410</v>
      </c>
      <c r="BO1230" s="83" t="s">
        <v>5801</v>
      </c>
      <c r="BP1230" s="83" t="s">
        <v>6411</v>
      </c>
      <c r="BQ1230" s="83" t="s">
        <v>4480</v>
      </c>
      <c r="BR1230" s="83" t="s">
        <v>4235</v>
      </c>
      <c r="BS1230" s="83"/>
      <c r="BT1230" s="409" t="s">
        <v>6376</v>
      </c>
      <c r="BU1230" s="426" t="s">
        <v>6375</v>
      </c>
      <c r="BV1230" s="412" t="s">
        <v>6378</v>
      </c>
      <c r="BW1230" s="426" t="s">
        <v>6377</v>
      </c>
      <c r="BX1230" s="96" t="str">
        <f t="shared" si="194"/>
        <v>MR706 Bead Grip, 17x8.5, +25mm Offset, 6x135, 87mm Centerbore, Matte Black</v>
      </c>
      <c r="BY1230" s="83" t="s">
        <v>4044</v>
      </c>
      <c r="BZ1230" s="83" t="s">
        <v>4045</v>
      </c>
      <c r="CA1230" s="83" t="str">
        <f t="shared" si="191"/>
        <v>TRAIL (7XX)</v>
      </c>
    </row>
    <row r="1231" spans="1:79" s="39" customFormat="1" ht="15" customHeight="1">
      <c r="A1231" s="23">
        <f t="shared" si="193"/>
        <v>1229</v>
      </c>
      <c r="B1231" s="14" t="s">
        <v>84</v>
      </c>
      <c r="C1231" s="112" t="s">
        <v>1285</v>
      </c>
      <c r="D1231" s="84" t="s">
        <v>6179</v>
      </c>
      <c r="E1231" s="94" t="str">
        <f>CONCATENATE(LEFT(D1231,5),VLOOKUP(CONCATENATE(N1231,"x",O1231),'PART NUMBER GUIDE'!$B$9:$C$45,2,FALSE),VLOOKUP(CONCATENATE(P1231, V1231), 'PART NUMBER GUIDE'!$Q$6:$R$84, 2, FALSE),VLOOKUP(Y1231,'PART NUMBER GUIDE'!$J$8:$K$37,2, FALSE),IF(U1231="N/A",IF(ABS(S1231)&lt;10,"0"&amp;ABS(S1231),ABS(S1231)),CONCATENATE(LEFT(U1231,1),RIGHT(U1231,1))), F1231, G1231)</f>
        <v>MR70678516925</v>
      </c>
      <c r="F1231" s="93"/>
      <c r="G1231" s="93"/>
      <c r="H1231" s="46" t="s">
        <v>5965</v>
      </c>
      <c r="I1231" s="375">
        <v>44517</v>
      </c>
      <c r="J1231" s="87" t="s">
        <v>1265</v>
      </c>
      <c r="K1231" s="400">
        <v>356.5</v>
      </c>
      <c r="L1231" s="95">
        <f t="shared" si="192"/>
        <v>356.5</v>
      </c>
      <c r="M1231" s="402"/>
      <c r="N1231" s="84">
        <v>17</v>
      </c>
      <c r="O1231" s="85">
        <v>8.5</v>
      </c>
      <c r="P1231" s="105" t="str">
        <f t="shared" si="195"/>
        <v>6x135</v>
      </c>
      <c r="Q1231" s="84">
        <v>6</v>
      </c>
      <c r="R1231" s="84">
        <v>135</v>
      </c>
      <c r="S1231" s="84">
        <v>25</v>
      </c>
      <c r="T1231" s="86">
        <v>5.7</v>
      </c>
      <c r="U1231" s="110" t="s">
        <v>85</v>
      </c>
      <c r="V1231" s="77">
        <v>87</v>
      </c>
      <c r="W1231" s="42">
        <v>30.37969972907613</v>
      </c>
      <c r="X1231" s="52">
        <v>2650</v>
      </c>
      <c r="Y1231" s="46" t="s">
        <v>2312</v>
      </c>
      <c r="Z1231" s="81" t="s">
        <v>3003</v>
      </c>
      <c r="AA1231" s="369" t="str">
        <f t="shared" si="196"/>
        <v>17x8.5, 6x135, 25 OS</v>
      </c>
      <c r="AB1231" s="83" t="s">
        <v>4280</v>
      </c>
      <c r="AC1231" s="92">
        <f>_xlfn.IFNA(VLOOKUP(AB1231,ACCESSORIES!F:K,6,FALSE),"N/A")</f>
        <v>22</v>
      </c>
      <c r="AD1231" s="15" t="s">
        <v>85</v>
      </c>
      <c r="AE1231" s="15" t="s">
        <v>85</v>
      </c>
      <c r="AF1231" s="14" t="s">
        <v>85</v>
      </c>
      <c r="AG1231" s="15" t="s">
        <v>85</v>
      </c>
      <c r="AH1231" s="9" t="str">
        <f>_xlfn.IFNA(VLOOKUP(AG1231,ACCESSORIES!F:K,6,FALSE),"N/A")</f>
        <v>N/A</v>
      </c>
      <c r="AI1231" s="105" t="s">
        <v>265</v>
      </c>
      <c r="AJ1231" s="84" t="s">
        <v>85</v>
      </c>
      <c r="AK1231" s="84" t="s">
        <v>85</v>
      </c>
      <c r="AL1231" s="84" t="s">
        <v>85</v>
      </c>
      <c r="AM1231" s="84">
        <v>16.2</v>
      </c>
      <c r="AN1231" s="84">
        <v>170</v>
      </c>
      <c r="AO1231" s="37">
        <v>7</v>
      </c>
      <c r="AP1231" s="37">
        <v>20</v>
      </c>
      <c r="AQ1231" s="26">
        <v>33.700000000000003</v>
      </c>
      <c r="AR1231" s="37">
        <v>42.9</v>
      </c>
      <c r="AS1231" s="26">
        <v>209.7</v>
      </c>
      <c r="AT1231" s="84">
        <v>197</v>
      </c>
      <c r="AU1231" s="86">
        <v>87</v>
      </c>
      <c r="AV1231" s="55">
        <v>53</v>
      </c>
      <c r="AW1231" s="55">
        <v>53</v>
      </c>
      <c r="AX1231" s="55">
        <v>22</v>
      </c>
      <c r="AY1231" s="14" t="s">
        <v>85</v>
      </c>
      <c r="AZ1231" s="104" t="str">
        <f>_xlfn.IFNA(VLOOKUP(AY1231,ACCESSORIES!F:K,6,FALSE),"N/A")</f>
        <v>N/A</v>
      </c>
      <c r="BA1231" s="14" t="s">
        <v>85</v>
      </c>
      <c r="BB1231" s="104" t="str">
        <f>_xlfn.IFNA(VLOOKUP(BA1231,ACCESSORIES!F:K,6,FALSE),"N/A")</f>
        <v>N/A</v>
      </c>
      <c r="BC1231" s="79">
        <v>34.37969972907613</v>
      </c>
      <c r="BD1231" s="57">
        <v>19.7</v>
      </c>
      <c r="BE1231" s="57">
        <v>19.7</v>
      </c>
      <c r="BF1231" s="57">
        <v>11</v>
      </c>
      <c r="BG1231" s="15">
        <v>36</v>
      </c>
      <c r="BH1231" s="122" t="s">
        <v>3551</v>
      </c>
      <c r="BI1231" s="51" t="s">
        <v>4217</v>
      </c>
      <c r="BJ1231" s="83" t="s">
        <v>5302</v>
      </c>
      <c r="BK1231" s="83" t="s">
        <v>4233</v>
      </c>
      <c r="BL1231" s="83" t="s">
        <v>5847</v>
      </c>
      <c r="BM1231" s="83" t="s">
        <v>2887</v>
      </c>
      <c r="BN1231" s="83" t="s">
        <v>6410</v>
      </c>
      <c r="BO1231" s="83" t="s">
        <v>5801</v>
      </c>
      <c r="BP1231" s="83" t="s">
        <v>6411</v>
      </c>
      <c r="BQ1231" s="83" t="s">
        <v>4480</v>
      </c>
      <c r="BR1231" s="83" t="s">
        <v>4235</v>
      </c>
      <c r="BS1231" s="83"/>
      <c r="BT1231" s="409" t="s">
        <v>6388</v>
      </c>
      <c r="BU1231" s="426" t="s">
        <v>6387</v>
      </c>
      <c r="BV1231" s="412" t="s">
        <v>6390</v>
      </c>
      <c r="BW1231" s="426" t="s">
        <v>6389</v>
      </c>
      <c r="BX1231" s="96" t="str">
        <f t="shared" si="194"/>
        <v>MR706 Bead Grip, 17x8.5, +25mm Offset, 6x135, 87mm Centerbore, Method Bronze</v>
      </c>
      <c r="BY1231" s="83" t="s">
        <v>4044</v>
      </c>
      <c r="BZ1231" s="83" t="s">
        <v>4045</v>
      </c>
      <c r="CA1231" s="83" t="str">
        <f t="shared" si="191"/>
        <v>TRAIL (7XX)</v>
      </c>
    </row>
    <row r="1232" spans="1:79" s="39" customFormat="1" ht="15" customHeight="1">
      <c r="A1232" s="23">
        <f t="shared" si="193"/>
        <v>1230</v>
      </c>
      <c r="B1232" s="14" t="s">
        <v>84</v>
      </c>
      <c r="C1232" s="112" t="s">
        <v>1285</v>
      </c>
      <c r="D1232" s="84" t="s">
        <v>6179</v>
      </c>
      <c r="E1232" s="94" t="str">
        <f>CONCATENATE(LEFT(D1232,5),VLOOKUP(CONCATENATE(N1232,"x",O1232),'PART NUMBER GUIDE'!$B$9:$C$45,2,FALSE),VLOOKUP(CONCATENATE(P1232, V1232), 'PART NUMBER GUIDE'!$Q$6:$R$84, 2, FALSE),VLOOKUP(Y1232,'PART NUMBER GUIDE'!$J$8:$K$37,2, FALSE),IF(U1232="N/A",IF(ABS(S1232)&lt;10,"0"&amp;ABS(S1232),ABS(S1232)),CONCATENATE(LEFT(U1232,1),RIGHT(U1232,1))), F1232, G1232)</f>
        <v>MR70678560500</v>
      </c>
      <c r="F1232" s="93"/>
      <c r="G1232" s="93"/>
      <c r="H1232" s="46" t="s">
        <v>5966</v>
      </c>
      <c r="I1232" s="375">
        <v>44517</v>
      </c>
      <c r="J1232" s="87" t="s">
        <v>1265</v>
      </c>
      <c r="K1232" s="400">
        <v>356.5</v>
      </c>
      <c r="L1232" s="95">
        <f t="shared" si="192"/>
        <v>356.5</v>
      </c>
      <c r="M1232" s="402"/>
      <c r="N1232" s="84">
        <v>17</v>
      </c>
      <c r="O1232" s="85">
        <v>8.5</v>
      </c>
      <c r="P1232" s="105" t="str">
        <f t="shared" si="195"/>
        <v>6x5.5</v>
      </c>
      <c r="Q1232" s="84">
        <v>6</v>
      </c>
      <c r="R1232" s="84">
        <v>5.5</v>
      </c>
      <c r="S1232" s="84">
        <v>0</v>
      </c>
      <c r="T1232" s="86">
        <v>4.72</v>
      </c>
      <c r="U1232" s="110" t="s">
        <v>85</v>
      </c>
      <c r="V1232" s="77">
        <v>106.25</v>
      </c>
      <c r="W1232" s="42">
        <v>30.6</v>
      </c>
      <c r="X1232" s="52">
        <v>2650</v>
      </c>
      <c r="Y1232" s="46" t="s">
        <v>2309</v>
      </c>
      <c r="Z1232" s="81" t="s">
        <v>3002</v>
      </c>
      <c r="AA1232" s="369" t="str">
        <f t="shared" si="196"/>
        <v>17x8.5, 6x5.5, 0 OS</v>
      </c>
      <c r="AB1232" s="83" t="s">
        <v>4281</v>
      </c>
      <c r="AC1232" s="92">
        <f>_xlfn.IFNA(VLOOKUP(AB1232,ACCESSORIES!F:K,6,FALSE),"N/A")</f>
        <v>22</v>
      </c>
      <c r="AD1232" s="15" t="s">
        <v>85</v>
      </c>
      <c r="AE1232" s="15" t="s">
        <v>85</v>
      </c>
      <c r="AF1232" s="14" t="s">
        <v>85</v>
      </c>
      <c r="AG1232" s="15" t="s">
        <v>85</v>
      </c>
      <c r="AH1232" s="9" t="str">
        <f>_xlfn.IFNA(VLOOKUP(AG1232,ACCESSORIES!F:K,6,FALSE),"N/A")</f>
        <v>N/A</v>
      </c>
      <c r="AI1232" s="105" t="s">
        <v>265</v>
      </c>
      <c r="AJ1232" s="84" t="s">
        <v>1712</v>
      </c>
      <c r="AK1232" s="84">
        <v>2.75</v>
      </c>
      <c r="AL1232" s="84">
        <v>78.3</v>
      </c>
      <c r="AM1232" s="84">
        <v>16.2</v>
      </c>
      <c r="AN1232" s="84">
        <v>175</v>
      </c>
      <c r="AO1232" s="37">
        <v>5.4</v>
      </c>
      <c r="AP1232" s="37">
        <v>22.2</v>
      </c>
      <c r="AQ1232" s="26">
        <v>37.5</v>
      </c>
      <c r="AR1232" s="37">
        <v>53</v>
      </c>
      <c r="AS1232" s="26">
        <v>210</v>
      </c>
      <c r="AT1232" s="84">
        <v>206</v>
      </c>
      <c r="AU1232" s="86">
        <v>106.25</v>
      </c>
      <c r="AV1232" s="55">
        <v>44</v>
      </c>
      <c r="AW1232" s="55">
        <v>44</v>
      </c>
      <c r="AX1232" s="55">
        <v>22</v>
      </c>
      <c r="AY1232" s="14" t="s">
        <v>85</v>
      </c>
      <c r="AZ1232" s="104" t="str">
        <f>_xlfn.IFNA(VLOOKUP(AY1232,ACCESSORIES!F:K,6,FALSE),"N/A")</f>
        <v>N/A</v>
      </c>
      <c r="BA1232" s="14" t="s">
        <v>85</v>
      </c>
      <c r="BB1232" s="104" t="str">
        <f>_xlfn.IFNA(VLOOKUP(BA1232,ACCESSORIES!F:K,6,FALSE),"N/A")</f>
        <v>N/A</v>
      </c>
      <c r="BC1232" s="79">
        <v>36.24</v>
      </c>
      <c r="BD1232" s="57">
        <v>19.7</v>
      </c>
      <c r="BE1232" s="57">
        <v>19.7</v>
      </c>
      <c r="BF1232" s="57">
        <v>11</v>
      </c>
      <c r="BG1232" s="15">
        <v>36</v>
      </c>
      <c r="BH1232" s="122" t="s">
        <v>3551</v>
      </c>
      <c r="BI1232" s="51" t="s">
        <v>4217</v>
      </c>
      <c r="BJ1232" s="83" t="s">
        <v>5302</v>
      </c>
      <c r="BK1232" s="83" t="s">
        <v>4233</v>
      </c>
      <c r="BL1232" s="83" t="s">
        <v>5847</v>
      </c>
      <c r="BM1232" s="83" t="s">
        <v>2887</v>
      </c>
      <c r="BN1232" s="83" t="s">
        <v>6410</v>
      </c>
      <c r="BO1232" s="83" t="s">
        <v>5801</v>
      </c>
      <c r="BP1232" s="83" t="s">
        <v>6411</v>
      </c>
      <c r="BQ1232" s="83" t="s">
        <v>4480</v>
      </c>
      <c r="BR1232" s="83" t="s">
        <v>4235</v>
      </c>
      <c r="BS1232" s="83"/>
      <c r="BT1232" s="409" t="s">
        <v>6376</v>
      </c>
      <c r="BU1232" s="426" t="s">
        <v>6375</v>
      </c>
      <c r="BV1232" s="412" t="s">
        <v>6378</v>
      </c>
      <c r="BW1232" s="426" t="s">
        <v>6377</v>
      </c>
      <c r="BX1232" s="96" t="str">
        <f t="shared" si="194"/>
        <v>MR706 Bead Grip, 17x8.5, 0mm Offset, 6x5.5, 106.25mm Centerbore, Matte Black</v>
      </c>
      <c r="BY1232" s="83" t="s">
        <v>4044</v>
      </c>
      <c r="BZ1232" s="83" t="s">
        <v>4045</v>
      </c>
      <c r="CA1232" s="83" t="str">
        <f t="shared" si="191"/>
        <v>TRAIL (7XX)</v>
      </c>
    </row>
    <row r="1233" spans="1:79" s="39" customFormat="1" ht="15" customHeight="1">
      <c r="A1233" s="23">
        <f t="shared" si="193"/>
        <v>1231</v>
      </c>
      <c r="B1233" s="14" t="s">
        <v>84</v>
      </c>
      <c r="C1233" s="112" t="s">
        <v>1285</v>
      </c>
      <c r="D1233" s="84" t="s">
        <v>6179</v>
      </c>
      <c r="E1233" s="94" t="str">
        <f>CONCATENATE(LEFT(D1233,5),VLOOKUP(CONCATENATE(N1233,"x",O1233),'PART NUMBER GUIDE'!$B$9:$C$45,2,FALSE),VLOOKUP(CONCATENATE(P1233, V1233), 'PART NUMBER GUIDE'!$Q$6:$R$84, 2, FALSE),VLOOKUP(Y1233,'PART NUMBER GUIDE'!$J$8:$K$37,2, FALSE),IF(U1233="N/A",IF(ABS(S1233)&lt;10,"0"&amp;ABS(S1233),ABS(S1233)),CONCATENATE(LEFT(U1233,1),RIGHT(U1233,1))), F1233, G1233)</f>
        <v>MR70678560900</v>
      </c>
      <c r="F1233" s="93"/>
      <c r="G1233" s="93"/>
      <c r="H1233" s="46" t="s">
        <v>5967</v>
      </c>
      <c r="I1233" s="375">
        <v>44517</v>
      </c>
      <c r="J1233" s="87" t="s">
        <v>1265</v>
      </c>
      <c r="K1233" s="400">
        <v>356.5</v>
      </c>
      <c r="L1233" s="95">
        <f t="shared" si="192"/>
        <v>356.5</v>
      </c>
      <c r="M1233" s="402"/>
      <c r="N1233" s="84">
        <v>17</v>
      </c>
      <c r="O1233" s="85">
        <v>8.5</v>
      </c>
      <c r="P1233" s="105" t="str">
        <f t="shared" si="195"/>
        <v>6x5.5</v>
      </c>
      <c r="Q1233" s="84">
        <v>6</v>
      </c>
      <c r="R1233" s="84">
        <v>5.5</v>
      </c>
      <c r="S1233" s="84">
        <v>0</v>
      </c>
      <c r="T1233" s="86">
        <v>4.72</v>
      </c>
      <c r="U1233" s="110" t="s">
        <v>85</v>
      </c>
      <c r="V1233" s="77">
        <v>106.25</v>
      </c>
      <c r="W1233" s="42">
        <v>30.59</v>
      </c>
      <c r="X1233" s="52">
        <v>2650</v>
      </c>
      <c r="Y1233" s="46" t="s">
        <v>2312</v>
      </c>
      <c r="Z1233" s="81" t="s">
        <v>3003</v>
      </c>
      <c r="AA1233" s="369" t="str">
        <f t="shared" si="196"/>
        <v>17x8.5, 6x5.5, 0 OS</v>
      </c>
      <c r="AB1233" s="83" t="s">
        <v>4281</v>
      </c>
      <c r="AC1233" s="92">
        <f>_xlfn.IFNA(VLOOKUP(AB1233,ACCESSORIES!F:K,6,FALSE),"N/A")</f>
        <v>22</v>
      </c>
      <c r="AD1233" s="15" t="s">
        <v>85</v>
      </c>
      <c r="AE1233" s="15" t="s">
        <v>85</v>
      </c>
      <c r="AF1233" s="14" t="s">
        <v>85</v>
      </c>
      <c r="AG1233" s="15" t="s">
        <v>85</v>
      </c>
      <c r="AH1233" s="9" t="str">
        <f>_xlfn.IFNA(VLOOKUP(AG1233,ACCESSORIES!F:K,6,FALSE),"N/A")</f>
        <v>N/A</v>
      </c>
      <c r="AI1233" s="105" t="s">
        <v>265</v>
      </c>
      <c r="AJ1233" s="84" t="s">
        <v>1712</v>
      </c>
      <c r="AK1233" s="84">
        <v>2.75</v>
      </c>
      <c r="AL1233" s="84">
        <v>78.3</v>
      </c>
      <c r="AM1233" s="84">
        <v>16.2</v>
      </c>
      <c r="AN1233" s="84">
        <v>175</v>
      </c>
      <c r="AO1233" s="37">
        <v>5.4</v>
      </c>
      <c r="AP1233" s="37">
        <v>22.2</v>
      </c>
      <c r="AQ1233" s="26">
        <v>37.5</v>
      </c>
      <c r="AR1233" s="37">
        <v>53</v>
      </c>
      <c r="AS1233" s="26">
        <v>210</v>
      </c>
      <c r="AT1233" s="84">
        <v>206</v>
      </c>
      <c r="AU1233" s="86">
        <v>106.25</v>
      </c>
      <c r="AV1233" s="55">
        <v>44</v>
      </c>
      <c r="AW1233" s="55">
        <v>44</v>
      </c>
      <c r="AX1233" s="55">
        <v>22</v>
      </c>
      <c r="AY1233" s="14" t="s">
        <v>85</v>
      </c>
      <c r="AZ1233" s="104" t="str">
        <f>_xlfn.IFNA(VLOOKUP(AY1233,ACCESSORIES!F:K,6,FALSE),"N/A")</f>
        <v>N/A</v>
      </c>
      <c r="BA1233" s="14" t="s">
        <v>85</v>
      </c>
      <c r="BB1233" s="104" t="str">
        <f>_xlfn.IFNA(VLOOKUP(BA1233,ACCESSORIES!F:K,6,FALSE),"N/A")</f>
        <v>N/A</v>
      </c>
      <c r="BC1233" s="79">
        <v>36.24</v>
      </c>
      <c r="BD1233" s="57">
        <v>19.7</v>
      </c>
      <c r="BE1233" s="57">
        <v>19.7</v>
      </c>
      <c r="BF1233" s="57">
        <v>11</v>
      </c>
      <c r="BG1233" s="15">
        <v>36</v>
      </c>
      <c r="BH1233" s="122" t="s">
        <v>3551</v>
      </c>
      <c r="BI1233" s="51" t="s">
        <v>4217</v>
      </c>
      <c r="BJ1233" s="83" t="s">
        <v>5302</v>
      </c>
      <c r="BK1233" s="83" t="s">
        <v>4233</v>
      </c>
      <c r="BL1233" s="83" t="s">
        <v>5847</v>
      </c>
      <c r="BM1233" s="83" t="s">
        <v>2887</v>
      </c>
      <c r="BN1233" s="83" t="s">
        <v>6410</v>
      </c>
      <c r="BO1233" s="83" t="s">
        <v>5801</v>
      </c>
      <c r="BP1233" s="83" t="s">
        <v>6411</v>
      </c>
      <c r="BQ1233" s="83" t="s">
        <v>4480</v>
      </c>
      <c r="BR1233" s="83" t="s">
        <v>4235</v>
      </c>
      <c r="BS1233" s="83"/>
      <c r="BT1233" s="409" t="s">
        <v>6388</v>
      </c>
      <c r="BU1233" s="426" t="s">
        <v>6387</v>
      </c>
      <c r="BV1233" s="412" t="s">
        <v>6390</v>
      </c>
      <c r="BW1233" s="426" t="s">
        <v>6389</v>
      </c>
      <c r="BX1233" s="96" t="str">
        <f t="shared" si="194"/>
        <v>MR706 Bead Grip, 17x8.5, 0mm Offset, 6x5.5, 106.25mm Centerbore, Method Bronze</v>
      </c>
      <c r="BY1233" s="83" t="s">
        <v>4044</v>
      </c>
      <c r="BZ1233" s="83" t="s">
        <v>4045</v>
      </c>
      <c r="CA1233" s="83" t="str">
        <f t="shared" si="191"/>
        <v>TRAIL (7XX)</v>
      </c>
    </row>
    <row r="1234" spans="1:79" s="39" customFormat="1" ht="15" customHeight="1">
      <c r="A1234" s="23">
        <f t="shared" si="193"/>
        <v>1232</v>
      </c>
      <c r="B1234" s="14" t="s">
        <v>84</v>
      </c>
      <c r="C1234" s="112" t="s">
        <v>1285</v>
      </c>
      <c r="D1234" s="84" t="s">
        <v>6179</v>
      </c>
      <c r="E1234" s="94" t="str">
        <f>CONCATENATE(LEFT(D1234,5),VLOOKUP(CONCATENATE(N1234,"x",O1234),'PART NUMBER GUIDE'!$B$9:$C$45,2,FALSE),VLOOKUP(CONCATENATE(P1234, V1234), 'PART NUMBER GUIDE'!$Q$6:$R$84, 2, FALSE),VLOOKUP(Y1234,'PART NUMBER GUIDE'!$J$8:$K$37,2, FALSE),IF(U1234="N/A",IF(ABS(S1234)&lt;10,"0"&amp;ABS(S1234),ABS(S1234)),CONCATENATE(LEFT(U1234,1),RIGHT(U1234,1))), F1234, G1234)</f>
        <v>MR70678560500T</v>
      </c>
      <c r="F1234" s="93" t="s">
        <v>5022</v>
      </c>
      <c r="G1234" s="93"/>
      <c r="H1234" s="46" t="s">
        <v>5968</v>
      </c>
      <c r="I1234" s="375">
        <v>44517</v>
      </c>
      <c r="J1234" s="87" t="s">
        <v>1265</v>
      </c>
      <c r="K1234" s="400">
        <v>356.5</v>
      </c>
      <c r="L1234" s="95">
        <f t="shared" si="192"/>
        <v>356.5</v>
      </c>
      <c r="M1234" s="402"/>
      <c r="N1234" s="84">
        <v>17</v>
      </c>
      <c r="O1234" s="85">
        <v>8.5</v>
      </c>
      <c r="P1234" s="105" t="str">
        <f t="shared" si="195"/>
        <v>6x5.5</v>
      </c>
      <c r="Q1234" s="84">
        <v>6</v>
      </c>
      <c r="R1234" s="84">
        <v>5.5</v>
      </c>
      <c r="S1234" s="84">
        <v>0</v>
      </c>
      <c r="T1234" s="86">
        <v>4.72</v>
      </c>
      <c r="U1234" s="110" t="s">
        <v>85</v>
      </c>
      <c r="V1234" s="77">
        <v>106.25</v>
      </c>
      <c r="W1234" s="42">
        <v>29.872636526050911</v>
      </c>
      <c r="X1234" s="52">
        <v>2650</v>
      </c>
      <c r="Y1234" s="46" t="s">
        <v>2309</v>
      </c>
      <c r="Z1234" s="81" t="s">
        <v>3002</v>
      </c>
      <c r="AA1234" s="369" t="str">
        <f t="shared" si="196"/>
        <v>17x8.5, 6x5.5, 0 OS</v>
      </c>
      <c r="AB1234" s="83" t="s">
        <v>5929</v>
      </c>
      <c r="AC1234" s="92">
        <f>_xlfn.IFNA(VLOOKUP(AB1234,ACCESSORIES!F:K,6,FALSE),"N/A")</f>
        <v>22</v>
      </c>
      <c r="AD1234" s="15" t="s">
        <v>85</v>
      </c>
      <c r="AE1234" s="15" t="s">
        <v>85</v>
      </c>
      <c r="AF1234" s="14" t="s">
        <v>85</v>
      </c>
      <c r="AG1234" s="15" t="s">
        <v>85</v>
      </c>
      <c r="AH1234" s="9" t="str">
        <f>_xlfn.IFNA(VLOOKUP(AG1234,ACCESSORIES!F:K,6,FALSE),"N/A")</f>
        <v>N/A</v>
      </c>
      <c r="AI1234" s="105" t="s">
        <v>265</v>
      </c>
      <c r="AJ1234" s="84" t="s">
        <v>85</v>
      </c>
      <c r="AK1234" s="84" t="s">
        <v>85</v>
      </c>
      <c r="AL1234" s="84" t="s">
        <v>85</v>
      </c>
      <c r="AM1234" s="84">
        <v>16.2</v>
      </c>
      <c r="AN1234" s="84">
        <v>175</v>
      </c>
      <c r="AO1234" s="37">
        <v>5.4</v>
      </c>
      <c r="AP1234" s="37">
        <v>22.2</v>
      </c>
      <c r="AQ1234" s="26">
        <v>37.5</v>
      </c>
      <c r="AR1234" s="37">
        <v>53</v>
      </c>
      <c r="AS1234" s="26">
        <v>210</v>
      </c>
      <c r="AT1234" s="84">
        <v>206</v>
      </c>
      <c r="AU1234" s="86">
        <v>106.25</v>
      </c>
      <c r="AV1234" s="55">
        <v>66</v>
      </c>
      <c r="AW1234" s="55">
        <v>66</v>
      </c>
      <c r="AX1234" s="55">
        <v>22</v>
      </c>
      <c r="AY1234" s="14" t="s">
        <v>85</v>
      </c>
      <c r="AZ1234" s="104" t="str">
        <f>_xlfn.IFNA(VLOOKUP(AY1234,ACCESSORIES!F:K,6,FALSE),"N/A")</f>
        <v>N/A</v>
      </c>
      <c r="BA1234" s="14" t="s">
        <v>85</v>
      </c>
      <c r="BB1234" s="104" t="str">
        <f>_xlfn.IFNA(VLOOKUP(BA1234,ACCESSORIES!F:K,6,FALSE),"N/A")</f>
        <v>N/A</v>
      </c>
      <c r="BC1234" s="79">
        <v>33.872636526050911</v>
      </c>
      <c r="BD1234" s="57">
        <v>19.7</v>
      </c>
      <c r="BE1234" s="57">
        <v>19.7</v>
      </c>
      <c r="BF1234" s="57">
        <v>11</v>
      </c>
      <c r="BG1234" s="15">
        <v>36</v>
      </c>
      <c r="BH1234" s="122" t="s">
        <v>3551</v>
      </c>
      <c r="BI1234" s="51" t="s">
        <v>4217</v>
      </c>
      <c r="BJ1234" s="83" t="s">
        <v>5302</v>
      </c>
      <c r="BK1234" s="83" t="s">
        <v>4233</v>
      </c>
      <c r="BL1234" s="83" t="s">
        <v>5847</v>
      </c>
      <c r="BM1234" s="83" t="s">
        <v>2887</v>
      </c>
      <c r="BN1234" s="83" t="s">
        <v>6410</v>
      </c>
      <c r="BO1234" s="83" t="s">
        <v>5801</v>
      </c>
      <c r="BP1234" s="83" t="s">
        <v>6411</v>
      </c>
      <c r="BQ1234" s="83" t="s">
        <v>4480</v>
      </c>
      <c r="BR1234" s="83" t="s">
        <v>4235</v>
      </c>
      <c r="BS1234" s="83"/>
      <c r="BT1234" s="409" t="s">
        <v>6376</v>
      </c>
      <c r="BU1234" s="426" t="s">
        <v>6375</v>
      </c>
      <c r="BV1234" s="412" t="s">
        <v>6378</v>
      </c>
      <c r="BW1234" s="426" t="s">
        <v>6377</v>
      </c>
      <c r="BX1234" s="96" t="str">
        <f t="shared" si="194"/>
        <v>MR706 Bead Grip, 17x8.5, 0mm Offset, 6x5.5, 106.25mm Centerbore, Matte Black</v>
      </c>
      <c r="BY1234" s="83" t="s">
        <v>4044</v>
      </c>
      <c r="BZ1234" s="83" t="s">
        <v>4045</v>
      </c>
      <c r="CA1234" s="83" t="str">
        <f t="shared" ref="CA1234:CA1297" si="197">C1234</f>
        <v>TRAIL (7XX)</v>
      </c>
    </row>
    <row r="1235" spans="1:79" s="39" customFormat="1" ht="15" customHeight="1">
      <c r="A1235" s="23">
        <f t="shared" si="193"/>
        <v>1233</v>
      </c>
      <c r="B1235" s="14" t="s">
        <v>84</v>
      </c>
      <c r="C1235" s="112" t="s">
        <v>1285</v>
      </c>
      <c r="D1235" s="84" t="s">
        <v>6179</v>
      </c>
      <c r="E1235" s="94" t="str">
        <f>CONCATENATE(LEFT(D1235,5),VLOOKUP(CONCATENATE(N1235,"x",O1235),'PART NUMBER GUIDE'!$B$9:$C$45,2,FALSE),VLOOKUP(CONCATENATE(P1235, V1235), 'PART NUMBER GUIDE'!$Q$6:$R$84, 2, FALSE),VLOOKUP(Y1235,'PART NUMBER GUIDE'!$J$8:$K$37,2, FALSE),IF(U1235="N/A",IF(ABS(S1235)&lt;10,"0"&amp;ABS(S1235),ABS(S1235)),CONCATENATE(LEFT(U1235,1),RIGHT(U1235,1))), F1235, G1235)</f>
        <v>MR70678560900T</v>
      </c>
      <c r="F1235" s="93" t="s">
        <v>5022</v>
      </c>
      <c r="G1235" s="93"/>
      <c r="H1235" s="46" t="s">
        <v>5969</v>
      </c>
      <c r="I1235" s="375">
        <v>44517</v>
      </c>
      <c r="J1235" s="87" t="s">
        <v>1265</v>
      </c>
      <c r="K1235" s="400">
        <v>356.5</v>
      </c>
      <c r="L1235" s="95">
        <f t="shared" si="192"/>
        <v>356.5</v>
      </c>
      <c r="M1235" s="402"/>
      <c r="N1235" s="84">
        <v>17</v>
      </c>
      <c r="O1235" s="85">
        <v>8.5</v>
      </c>
      <c r="P1235" s="105" t="str">
        <f t="shared" si="195"/>
        <v>6x5.5</v>
      </c>
      <c r="Q1235" s="84">
        <v>6</v>
      </c>
      <c r="R1235" s="84">
        <v>5.5</v>
      </c>
      <c r="S1235" s="84">
        <v>0</v>
      </c>
      <c r="T1235" s="86">
        <v>4.72</v>
      </c>
      <c r="U1235" s="110" t="s">
        <v>85</v>
      </c>
      <c r="V1235" s="77">
        <v>106.25</v>
      </c>
      <c r="W1235" s="42">
        <v>29.872636526050911</v>
      </c>
      <c r="X1235" s="52">
        <v>2650</v>
      </c>
      <c r="Y1235" s="46" t="s">
        <v>2312</v>
      </c>
      <c r="Z1235" s="81" t="s">
        <v>3003</v>
      </c>
      <c r="AA1235" s="369" t="str">
        <f t="shared" si="196"/>
        <v>17x8.5, 6x5.5, 0 OS</v>
      </c>
      <c r="AB1235" s="83" t="s">
        <v>5929</v>
      </c>
      <c r="AC1235" s="92">
        <f>_xlfn.IFNA(VLOOKUP(AB1235,ACCESSORIES!F:K,6,FALSE),"N/A")</f>
        <v>22</v>
      </c>
      <c r="AD1235" s="15" t="s">
        <v>85</v>
      </c>
      <c r="AE1235" s="15" t="s">
        <v>85</v>
      </c>
      <c r="AF1235" s="14" t="s">
        <v>85</v>
      </c>
      <c r="AG1235" s="15" t="s">
        <v>85</v>
      </c>
      <c r="AH1235" s="9" t="str">
        <f>_xlfn.IFNA(VLOOKUP(AG1235,ACCESSORIES!F:K,6,FALSE),"N/A")</f>
        <v>N/A</v>
      </c>
      <c r="AI1235" s="105" t="s">
        <v>265</v>
      </c>
      <c r="AJ1235" s="84" t="s">
        <v>85</v>
      </c>
      <c r="AK1235" s="84" t="s">
        <v>85</v>
      </c>
      <c r="AL1235" s="84" t="s">
        <v>85</v>
      </c>
      <c r="AM1235" s="84">
        <v>16.2</v>
      </c>
      <c r="AN1235" s="84">
        <v>175</v>
      </c>
      <c r="AO1235" s="37">
        <v>5.4</v>
      </c>
      <c r="AP1235" s="37">
        <v>22.2</v>
      </c>
      <c r="AQ1235" s="26">
        <v>37.5</v>
      </c>
      <c r="AR1235" s="37">
        <v>53</v>
      </c>
      <c r="AS1235" s="26">
        <v>210</v>
      </c>
      <c r="AT1235" s="84">
        <v>206</v>
      </c>
      <c r="AU1235" s="86">
        <v>106.25</v>
      </c>
      <c r="AV1235" s="55">
        <v>66</v>
      </c>
      <c r="AW1235" s="55">
        <v>66</v>
      </c>
      <c r="AX1235" s="55">
        <v>22</v>
      </c>
      <c r="AY1235" s="14" t="s">
        <v>85</v>
      </c>
      <c r="AZ1235" s="104" t="str">
        <f>_xlfn.IFNA(VLOOKUP(AY1235,ACCESSORIES!F:K,6,FALSE),"N/A")</f>
        <v>N/A</v>
      </c>
      <c r="BA1235" s="14" t="s">
        <v>85</v>
      </c>
      <c r="BB1235" s="104" t="str">
        <f>_xlfn.IFNA(VLOOKUP(BA1235,ACCESSORIES!F:K,6,FALSE),"N/A")</f>
        <v>N/A</v>
      </c>
      <c r="BC1235" s="79">
        <v>33.872636526050911</v>
      </c>
      <c r="BD1235" s="57">
        <v>19.7</v>
      </c>
      <c r="BE1235" s="57">
        <v>19.7</v>
      </c>
      <c r="BF1235" s="57">
        <v>11</v>
      </c>
      <c r="BG1235" s="15">
        <v>36</v>
      </c>
      <c r="BH1235" s="122" t="s">
        <v>3551</v>
      </c>
      <c r="BI1235" s="51" t="s">
        <v>4217</v>
      </c>
      <c r="BJ1235" s="83" t="s">
        <v>5302</v>
      </c>
      <c r="BK1235" s="83" t="s">
        <v>4233</v>
      </c>
      <c r="BL1235" s="83" t="s">
        <v>5847</v>
      </c>
      <c r="BM1235" s="83" t="s">
        <v>2887</v>
      </c>
      <c r="BN1235" s="83" t="s">
        <v>6410</v>
      </c>
      <c r="BO1235" s="83" t="s">
        <v>5801</v>
      </c>
      <c r="BP1235" s="83" t="s">
        <v>6411</v>
      </c>
      <c r="BQ1235" s="83" t="s">
        <v>4480</v>
      </c>
      <c r="BR1235" s="83" t="s">
        <v>4235</v>
      </c>
      <c r="BS1235" s="83"/>
      <c r="BT1235" s="409" t="s">
        <v>6388</v>
      </c>
      <c r="BU1235" s="426" t="s">
        <v>6387</v>
      </c>
      <c r="BV1235" s="412" t="s">
        <v>6390</v>
      </c>
      <c r="BW1235" s="426" t="s">
        <v>6389</v>
      </c>
      <c r="BX1235" s="96" t="str">
        <f t="shared" si="194"/>
        <v>MR706 Bead Grip, 17x8.5, 0mm Offset, 6x5.5, 106.25mm Centerbore, Method Bronze</v>
      </c>
      <c r="BY1235" s="83" t="s">
        <v>4044</v>
      </c>
      <c r="BZ1235" s="83" t="s">
        <v>4045</v>
      </c>
      <c r="CA1235" s="83" t="str">
        <f t="shared" si="197"/>
        <v>TRAIL (7XX)</v>
      </c>
    </row>
    <row r="1236" spans="1:79" s="39" customFormat="1" ht="15" customHeight="1">
      <c r="A1236" s="23">
        <f t="shared" si="193"/>
        <v>1234</v>
      </c>
      <c r="B1236" s="14" t="s">
        <v>84</v>
      </c>
      <c r="C1236" s="112" t="s">
        <v>1285</v>
      </c>
      <c r="D1236" s="84" t="s">
        <v>6179</v>
      </c>
      <c r="E1236" s="94" t="str">
        <f>CONCATENATE(LEFT(D1236,5),VLOOKUP(CONCATENATE(N1236,"x",O1236),'PART NUMBER GUIDE'!$B$9:$C$45,2,FALSE),VLOOKUP(CONCATENATE(P1236, V1236), 'PART NUMBER GUIDE'!$Q$6:$R$84, 2, FALSE),VLOOKUP(Y1236,'PART NUMBER GUIDE'!$J$8:$K$37,2, FALSE),IF(U1236="N/A",IF(ABS(S1236)&lt;10,"0"&amp;ABS(S1236),ABS(S1236)),CONCATENATE(LEFT(U1236,1),RIGHT(U1236,1))), F1236, G1236)</f>
        <v>MR70678560535</v>
      </c>
      <c r="F1236" s="93"/>
      <c r="G1236" s="93"/>
      <c r="H1236" s="46" t="s">
        <v>5970</v>
      </c>
      <c r="I1236" s="375">
        <v>44517</v>
      </c>
      <c r="J1236" s="87" t="s">
        <v>1265</v>
      </c>
      <c r="K1236" s="400">
        <v>356.5</v>
      </c>
      <c r="L1236" s="95">
        <f t="shared" si="192"/>
        <v>356.5</v>
      </c>
      <c r="M1236" s="402"/>
      <c r="N1236" s="84">
        <v>17</v>
      </c>
      <c r="O1236" s="85">
        <v>8.5</v>
      </c>
      <c r="P1236" s="105" t="str">
        <f t="shared" si="195"/>
        <v>6x5.5</v>
      </c>
      <c r="Q1236" s="84">
        <v>6</v>
      </c>
      <c r="R1236" s="84">
        <v>5.5</v>
      </c>
      <c r="S1236" s="84">
        <v>35</v>
      </c>
      <c r="T1236" s="86">
        <v>6.1</v>
      </c>
      <c r="U1236" s="110" t="s">
        <v>85</v>
      </c>
      <c r="V1236" s="77">
        <v>106.25</v>
      </c>
      <c r="W1236" s="42">
        <v>28.726232762689548</v>
      </c>
      <c r="X1236" s="52">
        <v>2650</v>
      </c>
      <c r="Y1236" s="46" t="s">
        <v>2309</v>
      </c>
      <c r="Z1236" s="81" t="s">
        <v>3002</v>
      </c>
      <c r="AA1236" s="369" t="str">
        <f t="shared" si="196"/>
        <v>17x8.5, 6x5.5, 35 OS</v>
      </c>
      <c r="AB1236" s="83" t="s">
        <v>4281</v>
      </c>
      <c r="AC1236" s="92">
        <f>_xlfn.IFNA(VLOOKUP(AB1236,ACCESSORIES!F:K,6,FALSE),"N/A")</f>
        <v>22</v>
      </c>
      <c r="AD1236" s="15" t="s">
        <v>85</v>
      </c>
      <c r="AE1236" s="15" t="s">
        <v>85</v>
      </c>
      <c r="AF1236" s="14" t="s">
        <v>85</v>
      </c>
      <c r="AG1236" s="15" t="s">
        <v>85</v>
      </c>
      <c r="AH1236" s="9" t="str">
        <f>_xlfn.IFNA(VLOOKUP(AG1236,ACCESSORIES!F:K,6,FALSE),"N/A")</f>
        <v>N/A</v>
      </c>
      <c r="AI1236" s="105" t="s">
        <v>265</v>
      </c>
      <c r="AJ1236" s="84" t="s">
        <v>1712</v>
      </c>
      <c r="AK1236" s="84">
        <v>2.75</v>
      </c>
      <c r="AL1236" s="84">
        <v>78.3</v>
      </c>
      <c r="AM1236" s="84">
        <v>16.2</v>
      </c>
      <c r="AN1236" s="84">
        <v>175</v>
      </c>
      <c r="AO1236" s="37">
        <v>3</v>
      </c>
      <c r="AP1236" s="37">
        <v>10</v>
      </c>
      <c r="AQ1236" s="26">
        <v>23.4</v>
      </c>
      <c r="AR1236" s="37">
        <v>32.9</v>
      </c>
      <c r="AS1236" s="26">
        <v>209.5</v>
      </c>
      <c r="AT1236" s="84">
        <v>192</v>
      </c>
      <c r="AU1236" s="86">
        <v>106.25</v>
      </c>
      <c r="AV1236" s="55">
        <v>44</v>
      </c>
      <c r="AW1236" s="55">
        <v>44</v>
      </c>
      <c r="AX1236" s="55">
        <v>22</v>
      </c>
      <c r="AY1236" s="14" t="s">
        <v>85</v>
      </c>
      <c r="AZ1236" s="104" t="str">
        <f>_xlfn.IFNA(VLOOKUP(AY1236,ACCESSORIES!F:K,6,FALSE),"N/A")</f>
        <v>N/A</v>
      </c>
      <c r="BA1236" s="14" t="s">
        <v>85</v>
      </c>
      <c r="BB1236" s="104" t="str">
        <f>_xlfn.IFNA(VLOOKUP(BA1236,ACCESSORIES!F:K,6,FALSE),"N/A")</f>
        <v>N/A</v>
      </c>
      <c r="BC1236" s="79">
        <v>32.726232762689548</v>
      </c>
      <c r="BD1236" s="57">
        <v>19.7</v>
      </c>
      <c r="BE1236" s="57">
        <v>19.7</v>
      </c>
      <c r="BF1236" s="57">
        <v>11</v>
      </c>
      <c r="BG1236" s="15">
        <v>36</v>
      </c>
      <c r="BH1236" s="122" t="s">
        <v>3551</v>
      </c>
      <c r="BI1236" s="51" t="s">
        <v>4217</v>
      </c>
      <c r="BJ1236" s="83" t="s">
        <v>5302</v>
      </c>
      <c r="BK1236" s="83" t="s">
        <v>4233</v>
      </c>
      <c r="BL1236" s="83" t="s">
        <v>5847</v>
      </c>
      <c r="BM1236" s="83" t="s">
        <v>2887</v>
      </c>
      <c r="BN1236" s="83" t="s">
        <v>6410</v>
      </c>
      <c r="BO1236" s="83" t="s">
        <v>5801</v>
      </c>
      <c r="BP1236" s="83" t="s">
        <v>6411</v>
      </c>
      <c r="BQ1236" s="83" t="s">
        <v>4480</v>
      </c>
      <c r="BR1236" s="83" t="s">
        <v>4235</v>
      </c>
      <c r="BS1236" s="83"/>
      <c r="BT1236" s="409" t="s">
        <v>6376</v>
      </c>
      <c r="BU1236" s="426" t="s">
        <v>6375</v>
      </c>
      <c r="BV1236" s="412" t="s">
        <v>6378</v>
      </c>
      <c r="BW1236" s="426" t="s">
        <v>6377</v>
      </c>
      <c r="BX1236" s="96" t="str">
        <f t="shared" si="194"/>
        <v>MR706 Bead Grip, 17x8.5, +35mm Offset, 6x5.5, 106.25mm Centerbore, Matte Black</v>
      </c>
      <c r="BY1236" s="83" t="s">
        <v>4044</v>
      </c>
      <c r="BZ1236" s="83" t="s">
        <v>4045</v>
      </c>
      <c r="CA1236" s="83" t="str">
        <f t="shared" si="197"/>
        <v>TRAIL (7XX)</v>
      </c>
    </row>
    <row r="1237" spans="1:79" s="39" customFormat="1" ht="15" customHeight="1">
      <c r="A1237" s="23">
        <f t="shared" si="193"/>
        <v>1235</v>
      </c>
      <c r="B1237" s="14" t="s">
        <v>84</v>
      </c>
      <c r="C1237" s="112" t="s">
        <v>1285</v>
      </c>
      <c r="D1237" s="84" t="s">
        <v>6179</v>
      </c>
      <c r="E1237" s="94" t="str">
        <f>CONCATENATE(LEFT(D1237,5),VLOOKUP(CONCATENATE(N1237,"x",O1237),'PART NUMBER GUIDE'!$B$9:$C$45,2,FALSE),VLOOKUP(CONCATENATE(P1237, V1237), 'PART NUMBER GUIDE'!$Q$6:$R$84, 2, FALSE),VLOOKUP(Y1237,'PART NUMBER GUIDE'!$J$8:$K$37,2, FALSE),IF(U1237="N/A",IF(ABS(S1237)&lt;10,"0"&amp;ABS(S1237),ABS(S1237)),CONCATENATE(LEFT(U1237,1),RIGHT(U1237,1))), F1237, G1237)</f>
        <v>MR70678560935</v>
      </c>
      <c r="F1237" s="93"/>
      <c r="G1237" s="93"/>
      <c r="H1237" s="46" t="s">
        <v>5971</v>
      </c>
      <c r="I1237" s="375">
        <v>44517</v>
      </c>
      <c r="J1237" s="87" t="s">
        <v>1265</v>
      </c>
      <c r="K1237" s="400">
        <v>356.5</v>
      </c>
      <c r="L1237" s="95">
        <f t="shared" si="192"/>
        <v>356.5</v>
      </c>
      <c r="M1237" s="402"/>
      <c r="N1237" s="84">
        <v>17</v>
      </c>
      <c r="O1237" s="85">
        <v>8.5</v>
      </c>
      <c r="P1237" s="105" t="str">
        <f t="shared" si="195"/>
        <v>6x5.5</v>
      </c>
      <c r="Q1237" s="84">
        <v>6</v>
      </c>
      <c r="R1237" s="84">
        <v>5.5</v>
      </c>
      <c r="S1237" s="84">
        <v>35</v>
      </c>
      <c r="T1237" s="86">
        <v>6.1</v>
      </c>
      <c r="U1237" s="110" t="s">
        <v>85</v>
      </c>
      <c r="V1237" s="77">
        <v>106.25</v>
      </c>
      <c r="W1237" s="42">
        <v>28.726232762689548</v>
      </c>
      <c r="X1237" s="52">
        <v>2650</v>
      </c>
      <c r="Y1237" s="46" t="s">
        <v>2312</v>
      </c>
      <c r="Z1237" s="81" t="s">
        <v>3003</v>
      </c>
      <c r="AA1237" s="369" t="str">
        <f t="shared" si="196"/>
        <v>17x8.5, 6x5.5, 35 OS</v>
      </c>
      <c r="AB1237" s="83" t="s">
        <v>4281</v>
      </c>
      <c r="AC1237" s="92">
        <f>_xlfn.IFNA(VLOOKUP(AB1237,ACCESSORIES!F:K,6,FALSE),"N/A")</f>
        <v>22</v>
      </c>
      <c r="AD1237" s="15" t="s">
        <v>85</v>
      </c>
      <c r="AE1237" s="15" t="s">
        <v>85</v>
      </c>
      <c r="AF1237" s="14" t="s">
        <v>85</v>
      </c>
      <c r="AG1237" s="15" t="s">
        <v>85</v>
      </c>
      <c r="AH1237" s="9" t="str">
        <f>_xlfn.IFNA(VLOOKUP(AG1237,ACCESSORIES!F:K,6,FALSE),"N/A")</f>
        <v>N/A</v>
      </c>
      <c r="AI1237" s="105" t="s">
        <v>265</v>
      </c>
      <c r="AJ1237" s="84" t="s">
        <v>1712</v>
      </c>
      <c r="AK1237" s="84">
        <v>2.75</v>
      </c>
      <c r="AL1237" s="84">
        <v>78.3</v>
      </c>
      <c r="AM1237" s="84">
        <v>16.2</v>
      </c>
      <c r="AN1237" s="84">
        <v>175</v>
      </c>
      <c r="AO1237" s="37">
        <v>3</v>
      </c>
      <c r="AP1237" s="37">
        <v>10</v>
      </c>
      <c r="AQ1237" s="26">
        <v>23.4</v>
      </c>
      <c r="AR1237" s="37">
        <v>32.9</v>
      </c>
      <c r="AS1237" s="26">
        <v>209.5</v>
      </c>
      <c r="AT1237" s="84">
        <v>192</v>
      </c>
      <c r="AU1237" s="86">
        <v>106.25</v>
      </c>
      <c r="AV1237" s="55">
        <v>44</v>
      </c>
      <c r="AW1237" s="55">
        <v>44</v>
      </c>
      <c r="AX1237" s="55">
        <v>22</v>
      </c>
      <c r="AY1237" s="14" t="s">
        <v>85</v>
      </c>
      <c r="AZ1237" s="104" t="str">
        <f>_xlfn.IFNA(VLOOKUP(AY1237,ACCESSORIES!F:K,6,FALSE),"N/A")</f>
        <v>N/A</v>
      </c>
      <c r="BA1237" s="14" t="s">
        <v>85</v>
      </c>
      <c r="BB1237" s="104" t="str">
        <f>_xlfn.IFNA(VLOOKUP(BA1237,ACCESSORIES!F:K,6,FALSE),"N/A")</f>
        <v>N/A</v>
      </c>
      <c r="BC1237" s="79">
        <v>32.726232762689548</v>
      </c>
      <c r="BD1237" s="57">
        <v>19.7</v>
      </c>
      <c r="BE1237" s="57">
        <v>19.7</v>
      </c>
      <c r="BF1237" s="57">
        <v>11</v>
      </c>
      <c r="BG1237" s="15">
        <v>36</v>
      </c>
      <c r="BH1237" s="122" t="s">
        <v>3551</v>
      </c>
      <c r="BI1237" s="51" t="s">
        <v>4217</v>
      </c>
      <c r="BJ1237" s="83" t="s">
        <v>5302</v>
      </c>
      <c r="BK1237" s="83" t="s">
        <v>4233</v>
      </c>
      <c r="BL1237" s="83" t="s">
        <v>5847</v>
      </c>
      <c r="BM1237" s="83" t="s">
        <v>2887</v>
      </c>
      <c r="BN1237" s="83" t="s">
        <v>6410</v>
      </c>
      <c r="BO1237" s="83" t="s">
        <v>5801</v>
      </c>
      <c r="BP1237" s="83" t="s">
        <v>6411</v>
      </c>
      <c r="BQ1237" s="83" t="s">
        <v>4480</v>
      </c>
      <c r="BR1237" s="83" t="s">
        <v>4235</v>
      </c>
      <c r="BS1237" s="83"/>
      <c r="BT1237" s="409" t="s">
        <v>6388</v>
      </c>
      <c r="BU1237" s="426" t="s">
        <v>6387</v>
      </c>
      <c r="BV1237" s="412" t="s">
        <v>6390</v>
      </c>
      <c r="BW1237" s="426" t="s">
        <v>6389</v>
      </c>
      <c r="BX1237" s="96" t="str">
        <f t="shared" si="194"/>
        <v>MR706 Bead Grip, 17x8.5, +35mm Offset, 6x5.5, 106.25mm Centerbore, Method Bronze</v>
      </c>
      <c r="BY1237" s="83" t="s">
        <v>4044</v>
      </c>
      <c r="BZ1237" s="83" t="s">
        <v>4045</v>
      </c>
      <c r="CA1237" s="83" t="str">
        <f t="shared" si="197"/>
        <v>TRAIL (7XX)</v>
      </c>
    </row>
    <row r="1238" spans="1:79" s="39" customFormat="1" ht="15" customHeight="1">
      <c r="A1238" s="23">
        <f t="shared" si="193"/>
        <v>1236</v>
      </c>
      <c r="B1238" s="14" t="s">
        <v>84</v>
      </c>
      <c r="C1238" s="112" t="s">
        <v>1285</v>
      </c>
      <c r="D1238" s="84" t="s">
        <v>6179</v>
      </c>
      <c r="E1238" s="94" t="str">
        <f>CONCATENATE(LEFT(D1238,5),VLOOKUP(CONCATENATE(N1238,"x",O1238),'PART NUMBER GUIDE'!$B$9:$C$45,2,FALSE),VLOOKUP(CONCATENATE(P1238, V1238), 'PART NUMBER GUIDE'!$Q$6:$R$84, 2, FALSE),VLOOKUP(Y1238,'PART NUMBER GUIDE'!$J$8:$K$37,2, FALSE),IF(U1238="N/A",IF(ABS(S1238)&lt;10,"0"&amp;ABS(S1238),ABS(S1238)),CONCATENATE(LEFT(U1238,1),RIGHT(U1238,1))), F1238, G1238)</f>
        <v>MR70678560535T</v>
      </c>
      <c r="F1238" s="93" t="s">
        <v>5022</v>
      </c>
      <c r="G1238" s="93"/>
      <c r="H1238" s="46" t="s">
        <v>5972</v>
      </c>
      <c r="I1238" s="375">
        <v>44517</v>
      </c>
      <c r="J1238" s="87" t="s">
        <v>1265</v>
      </c>
      <c r="K1238" s="400">
        <v>356.5</v>
      </c>
      <c r="L1238" s="95">
        <f t="shared" si="192"/>
        <v>356.5</v>
      </c>
      <c r="M1238" s="402"/>
      <c r="N1238" s="84">
        <v>17</v>
      </c>
      <c r="O1238" s="85">
        <v>8.5</v>
      </c>
      <c r="P1238" s="105" t="str">
        <f t="shared" si="195"/>
        <v>6x5.5</v>
      </c>
      <c r="Q1238" s="84">
        <v>6</v>
      </c>
      <c r="R1238" s="84">
        <v>5.5</v>
      </c>
      <c r="S1238" s="84">
        <v>35</v>
      </c>
      <c r="T1238" s="86">
        <v>6.1</v>
      </c>
      <c r="U1238" s="110" t="s">
        <v>85</v>
      </c>
      <c r="V1238" s="77">
        <v>106.25</v>
      </c>
      <c r="W1238" s="42">
        <v>28.70418653647106</v>
      </c>
      <c r="X1238" s="52">
        <v>2650</v>
      </c>
      <c r="Y1238" s="46" t="s">
        <v>2309</v>
      </c>
      <c r="Z1238" s="81" t="s">
        <v>3002</v>
      </c>
      <c r="AA1238" s="369" t="str">
        <f t="shared" si="196"/>
        <v>17x8.5, 6x5.5, 35 OS</v>
      </c>
      <c r="AB1238" s="83" t="s">
        <v>5929</v>
      </c>
      <c r="AC1238" s="92">
        <f>_xlfn.IFNA(VLOOKUP(AB1238,ACCESSORIES!F:K,6,FALSE),"N/A")</f>
        <v>22</v>
      </c>
      <c r="AD1238" s="15" t="s">
        <v>85</v>
      </c>
      <c r="AE1238" s="15" t="s">
        <v>85</v>
      </c>
      <c r="AF1238" s="14" t="s">
        <v>85</v>
      </c>
      <c r="AG1238" s="15" t="s">
        <v>85</v>
      </c>
      <c r="AH1238" s="9" t="str">
        <f>_xlfn.IFNA(VLOOKUP(AG1238,ACCESSORIES!F:K,6,FALSE),"N/A")</f>
        <v>N/A</v>
      </c>
      <c r="AI1238" s="105" t="s">
        <v>265</v>
      </c>
      <c r="AJ1238" s="84" t="s">
        <v>85</v>
      </c>
      <c r="AK1238" s="84" t="s">
        <v>85</v>
      </c>
      <c r="AL1238" s="84" t="s">
        <v>85</v>
      </c>
      <c r="AM1238" s="84">
        <v>16.2</v>
      </c>
      <c r="AN1238" s="84">
        <v>175</v>
      </c>
      <c r="AO1238" s="37">
        <v>3</v>
      </c>
      <c r="AP1238" s="37">
        <v>10.3</v>
      </c>
      <c r="AQ1238" s="26">
        <v>23.4</v>
      </c>
      <c r="AR1238" s="37">
        <v>32.9</v>
      </c>
      <c r="AS1238" s="26">
        <v>209.5</v>
      </c>
      <c r="AT1238" s="84">
        <v>192</v>
      </c>
      <c r="AU1238" s="86">
        <v>106.25</v>
      </c>
      <c r="AV1238" s="55">
        <v>66</v>
      </c>
      <c r="AW1238" s="55">
        <v>66</v>
      </c>
      <c r="AX1238" s="55">
        <v>22</v>
      </c>
      <c r="AY1238" s="14" t="s">
        <v>85</v>
      </c>
      <c r="AZ1238" s="104" t="str">
        <f>_xlfn.IFNA(VLOOKUP(AY1238,ACCESSORIES!F:K,6,FALSE),"N/A")</f>
        <v>N/A</v>
      </c>
      <c r="BA1238" s="14" t="s">
        <v>85</v>
      </c>
      <c r="BB1238" s="104" t="str">
        <f>_xlfn.IFNA(VLOOKUP(BA1238,ACCESSORIES!F:K,6,FALSE),"N/A")</f>
        <v>N/A</v>
      </c>
      <c r="BC1238" s="79">
        <v>32.704186536471056</v>
      </c>
      <c r="BD1238" s="57">
        <v>19.7</v>
      </c>
      <c r="BE1238" s="57">
        <v>19.7</v>
      </c>
      <c r="BF1238" s="57">
        <v>11</v>
      </c>
      <c r="BG1238" s="15">
        <v>36</v>
      </c>
      <c r="BH1238" s="122" t="s">
        <v>3551</v>
      </c>
      <c r="BI1238" s="51" t="s">
        <v>4217</v>
      </c>
      <c r="BJ1238" s="83" t="s">
        <v>5302</v>
      </c>
      <c r="BK1238" s="83" t="s">
        <v>4233</v>
      </c>
      <c r="BL1238" s="83" t="s">
        <v>5847</v>
      </c>
      <c r="BM1238" s="83" t="s">
        <v>2887</v>
      </c>
      <c r="BN1238" s="83" t="s">
        <v>6410</v>
      </c>
      <c r="BO1238" s="83" t="s">
        <v>5801</v>
      </c>
      <c r="BP1238" s="83" t="s">
        <v>6411</v>
      </c>
      <c r="BQ1238" s="83" t="s">
        <v>4480</v>
      </c>
      <c r="BR1238" s="83" t="s">
        <v>4235</v>
      </c>
      <c r="BS1238" s="83"/>
      <c r="BT1238" s="409" t="s">
        <v>6376</v>
      </c>
      <c r="BU1238" s="426" t="s">
        <v>6375</v>
      </c>
      <c r="BV1238" s="412" t="s">
        <v>6378</v>
      </c>
      <c r="BW1238" s="426" t="s">
        <v>6377</v>
      </c>
      <c r="BX1238" s="96" t="str">
        <f t="shared" si="194"/>
        <v>MR706 Bead Grip, 17x8.5, +35mm Offset, 6x5.5, 106.25mm Centerbore, Matte Black</v>
      </c>
      <c r="BY1238" s="83" t="s">
        <v>4044</v>
      </c>
      <c r="BZ1238" s="83" t="s">
        <v>4045</v>
      </c>
      <c r="CA1238" s="83" t="str">
        <f t="shared" si="197"/>
        <v>TRAIL (7XX)</v>
      </c>
    </row>
    <row r="1239" spans="1:79" s="39" customFormat="1" ht="15" customHeight="1">
      <c r="A1239" s="23">
        <f t="shared" si="193"/>
        <v>1237</v>
      </c>
      <c r="B1239" s="14" t="s">
        <v>84</v>
      </c>
      <c r="C1239" s="112" t="s">
        <v>1285</v>
      </c>
      <c r="D1239" s="84" t="s">
        <v>6179</v>
      </c>
      <c r="E1239" s="94" t="str">
        <f>CONCATENATE(LEFT(D1239,5),VLOOKUP(CONCATENATE(N1239,"x",O1239),'PART NUMBER GUIDE'!$B$9:$C$45,2,FALSE),VLOOKUP(CONCATENATE(P1239, V1239), 'PART NUMBER GUIDE'!$Q$6:$R$84, 2, FALSE),VLOOKUP(Y1239,'PART NUMBER GUIDE'!$J$8:$K$37,2, FALSE),IF(U1239="N/A",IF(ABS(S1239)&lt;10,"0"&amp;ABS(S1239),ABS(S1239)),CONCATENATE(LEFT(U1239,1),RIGHT(U1239,1))), F1239, G1239)</f>
        <v>MR70678560935T</v>
      </c>
      <c r="F1239" s="93" t="s">
        <v>5022</v>
      </c>
      <c r="G1239" s="93"/>
      <c r="H1239" s="46" t="s">
        <v>5973</v>
      </c>
      <c r="I1239" s="375">
        <v>44517</v>
      </c>
      <c r="J1239" s="87" t="s">
        <v>1265</v>
      </c>
      <c r="K1239" s="400">
        <v>356.5</v>
      </c>
      <c r="L1239" s="95">
        <f t="shared" si="192"/>
        <v>356.5</v>
      </c>
      <c r="M1239" s="402"/>
      <c r="N1239" s="84">
        <v>17</v>
      </c>
      <c r="O1239" s="85">
        <v>8.5</v>
      </c>
      <c r="P1239" s="105" t="str">
        <f t="shared" si="195"/>
        <v>6x5.5</v>
      </c>
      <c r="Q1239" s="84">
        <v>6</v>
      </c>
      <c r="R1239" s="84">
        <v>5.5</v>
      </c>
      <c r="S1239" s="84">
        <v>35</v>
      </c>
      <c r="T1239" s="86">
        <v>6.1</v>
      </c>
      <c r="U1239" s="110" t="s">
        <v>85</v>
      </c>
      <c r="V1239" s="77">
        <v>106.25</v>
      </c>
      <c r="W1239" s="42">
        <v>28.70418653647106</v>
      </c>
      <c r="X1239" s="52">
        <v>2650</v>
      </c>
      <c r="Y1239" s="46" t="s">
        <v>2312</v>
      </c>
      <c r="Z1239" s="81" t="s">
        <v>3003</v>
      </c>
      <c r="AA1239" s="369" t="str">
        <f t="shared" si="196"/>
        <v>17x8.5, 6x5.5, 35 OS</v>
      </c>
      <c r="AB1239" s="83" t="s">
        <v>5929</v>
      </c>
      <c r="AC1239" s="92">
        <f>_xlfn.IFNA(VLOOKUP(AB1239,ACCESSORIES!F:K,6,FALSE),"N/A")</f>
        <v>22</v>
      </c>
      <c r="AD1239" s="15" t="s">
        <v>85</v>
      </c>
      <c r="AE1239" s="15" t="s">
        <v>85</v>
      </c>
      <c r="AF1239" s="14" t="s">
        <v>85</v>
      </c>
      <c r="AG1239" s="15" t="s">
        <v>85</v>
      </c>
      <c r="AH1239" s="9" t="str">
        <f>_xlfn.IFNA(VLOOKUP(AG1239,ACCESSORIES!F:K,6,FALSE),"N/A")</f>
        <v>N/A</v>
      </c>
      <c r="AI1239" s="105" t="s">
        <v>265</v>
      </c>
      <c r="AJ1239" s="84" t="s">
        <v>85</v>
      </c>
      <c r="AK1239" s="84" t="s">
        <v>85</v>
      </c>
      <c r="AL1239" s="84" t="s">
        <v>85</v>
      </c>
      <c r="AM1239" s="84">
        <v>16.2</v>
      </c>
      <c r="AN1239" s="84">
        <v>175</v>
      </c>
      <c r="AO1239" s="37">
        <v>3</v>
      </c>
      <c r="AP1239" s="37">
        <v>10.3</v>
      </c>
      <c r="AQ1239" s="26">
        <v>23.4</v>
      </c>
      <c r="AR1239" s="37">
        <v>32.9</v>
      </c>
      <c r="AS1239" s="26">
        <v>209.5</v>
      </c>
      <c r="AT1239" s="84">
        <v>192</v>
      </c>
      <c r="AU1239" s="86">
        <v>106.25</v>
      </c>
      <c r="AV1239" s="55">
        <v>66</v>
      </c>
      <c r="AW1239" s="55">
        <v>66</v>
      </c>
      <c r="AX1239" s="55">
        <v>22</v>
      </c>
      <c r="AY1239" s="14" t="s">
        <v>85</v>
      </c>
      <c r="AZ1239" s="104" t="str">
        <f>_xlfn.IFNA(VLOOKUP(AY1239,ACCESSORIES!F:K,6,FALSE),"N/A")</f>
        <v>N/A</v>
      </c>
      <c r="BA1239" s="14" t="s">
        <v>85</v>
      </c>
      <c r="BB1239" s="104" t="str">
        <f>_xlfn.IFNA(VLOOKUP(BA1239,ACCESSORIES!F:K,6,FALSE),"N/A")</f>
        <v>N/A</v>
      </c>
      <c r="BC1239" s="79">
        <v>32.704186536471056</v>
      </c>
      <c r="BD1239" s="57">
        <v>19.7</v>
      </c>
      <c r="BE1239" s="57">
        <v>19.7</v>
      </c>
      <c r="BF1239" s="57">
        <v>11</v>
      </c>
      <c r="BG1239" s="15">
        <v>36</v>
      </c>
      <c r="BH1239" s="122" t="s">
        <v>3551</v>
      </c>
      <c r="BI1239" s="51" t="s">
        <v>4217</v>
      </c>
      <c r="BJ1239" s="83" t="s">
        <v>5302</v>
      </c>
      <c r="BK1239" s="83" t="s">
        <v>4233</v>
      </c>
      <c r="BL1239" s="83" t="s">
        <v>5847</v>
      </c>
      <c r="BM1239" s="83" t="s">
        <v>2887</v>
      </c>
      <c r="BN1239" s="83" t="s">
        <v>6410</v>
      </c>
      <c r="BO1239" s="83" t="s">
        <v>5801</v>
      </c>
      <c r="BP1239" s="83" t="s">
        <v>6411</v>
      </c>
      <c r="BQ1239" s="83" t="s">
        <v>4480</v>
      </c>
      <c r="BR1239" s="83" t="s">
        <v>4235</v>
      </c>
      <c r="BS1239" s="83"/>
      <c r="BT1239" s="409" t="s">
        <v>6388</v>
      </c>
      <c r="BU1239" s="426" t="s">
        <v>6387</v>
      </c>
      <c r="BV1239" s="412" t="s">
        <v>6390</v>
      </c>
      <c r="BW1239" s="426" t="s">
        <v>6389</v>
      </c>
      <c r="BX1239" s="96" t="str">
        <f t="shared" si="194"/>
        <v>MR706 Bead Grip, 17x8.5, +35mm Offset, 6x5.5, 106.25mm Centerbore, Method Bronze</v>
      </c>
      <c r="BY1239" s="83" t="s">
        <v>4044</v>
      </c>
      <c r="BZ1239" s="83" t="s">
        <v>4045</v>
      </c>
      <c r="CA1239" s="83" t="str">
        <f t="shared" si="197"/>
        <v>TRAIL (7XX)</v>
      </c>
    </row>
    <row r="1240" spans="1:79" s="39" customFormat="1" ht="15" customHeight="1">
      <c r="A1240" s="23">
        <f t="shared" si="193"/>
        <v>1238</v>
      </c>
      <c r="B1240" s="14" t="s">
        <v>84</v>
      </c>
      <c r="C1240" s="112" t="s">
        <v>1285</v>
      </c>
      <c r="D1240" s="84" t="s">
        <v>6179</v>
      </c>
      <c r="E1240" s="94" t="str">
        <f>CONCATENATE(LEFT(D1240,5),VLOOKUP(CONCATENATE(N1240,"x",O1240),'PART NUMBER GUIDE'!$B$9:$C$45,2,FALSE),VLOOKUP(CONCATENATE(P1240, V1240), 'PART NUMBER GUIDE'!$Q$6:$R$84, 2, FALSE),VLOOKUP(Y1240,'PART NUMBER GUIDE'!$J$8:$K$37,2, FALSE),IF(U1240="N/A",IF(ABS(S1240)&lt;10,"0"&amp;ABS(S1240),ABS(S1240)),CONCATENATE(LEFT(U1240,1),RIGHT(U1240,1))), F1240, G1240)</f>
        <v>MR70678580500</v>
      </c>
      <c r="F1240" s="93"/>
      <c r="G1240" s="93"/>
      <c r="H1240" s="46" t="s">
        <v>5974</v>
      </c>
      <c r="I1240" s="375">
        <v>44517</v>
      </c>
      <c r="J1240" s="87" t="s">
        <v>1265</v>
      </c>
      <c r="K1240" s="400">
        <v>372.5</v>
      </c>
      <c r="L1240" s="95">
        <f t="shared" si="192"/>
        <v>372.5</v>
      </c>
      <c r="M1240" s="402"/>
      <c r="N1240" s="84">
        <v>17</v>
      </c>
      <c r="O1240" s="85">
        <v>8.5</v>
      </c>
      <c r="P1240" s="105" t="str">
        <f t="shared" si="195"/>
        <v>8x6.5</v>
      </c>
      <c r="Q1240" s="84">
        <v>8</v>
      </c>
      <c r="R1240" s="84">
        <v>6.5</v>
      </c>
      <c r="S1240" s="84">
        <v>0</v>
      </c>
      <c r="T1240" s="86">
        <v>4.72</v>
      </c>
      <c r="U1240" s="110" t="s">
        <v>85</v>
      </c>
      <c r="V1240" s="77">
        <v>130.81</v>
      </c>
      <c r="W1240" s="42">
        <v>29.960821430924859</v>
      </c>
      <c r="X1240" s="52">
        <v>3640</v>
      </c>
      <c r="Y1240" s="46" t="s">
        <v>2309</v>
      </c>
      <c r="Z1240" s="81" t="s">
        <v>3002</v>
      </c>
      <c r="AA1240" s="369" t="str">
        <f t="shared" si="196"/>
        <v>17x8.5, 8x6.5, 0 OS</v>
      </c>
      <c r="AB1240" s="83" t="s">
        <v>4284</v>
      </c>
      <c r="AC1240" s="92">
        <f>_xlfn.IFNA(VLOOKUP(AB1240,ACCESSORIES!F:K,6,FALSE),"N/A")</f>
        <v>33</v>
      </c>
      <c r="AD1240" s="15" t="s">
        <v>85</v>
      </c>
      <c r="AE1240" s="15" t="s">
        <v>85</v>
      </c>
      <c r="AF1240" s="14" t="s">
        <v>3020</v>
      </c>
      <c r="AG1240" s="15" t="s">
        <v>85</v>
      </c>
      <c r="AH1240" s="9" t="str">
        <f>_xlfn.IFNA(VLOOKUP(AG1240,ACCESSORIES!F:K,6,FALSE),"N/A")</f>
        <v>N/A</v>
      </c>
      <c r="AI1240" s="105" t="s">
        <v>265</v>
      </c>
      <c r="AJ1240" s="84" t="s">
        <v>85</v>
      </c>
      <c r="AK1240" s="84" t="s">
        <v>85</v>
      </c>
      <c r="AL1240" s="84" t="s">
        <v>85</v>
      </c>
      <c r="AM1240" s="84">
        <v>16.2</v>
      </c>
      <c r="AN1240" s="84">
        <v>200</v>
      </c>
      <c r="AO1240" s="37">
        <v>3</v>
      </c>
      <c r="AP1240" s="37">
        <v>3</v>
      </c>
      <c r="AQ1240" s="26">
        <v>31.4</v>
      </c>
      <c r="AR1240" s="37">
        <v>47.5</v>
      </c>
      <c r="AS1240" s="26">
        <v>210</v>
      </c>
      <c r="AT1240" s="84">
        <v>206</v>
      </c>
      <c r="AU1240" s="86">
        <v>125</v>
      </c>
      <c r="AV1240" s="55">
        <v>92</v>
      </c>
      <c r="AW1240" s="55">
        <v>92</v>
      </c>
      <c r="AX1240" s="55">
        <v>22</v>
      </c>
      <c r="AY1240" s="14" t="s">
        <v>85</v>
      </c>
      <c r="AZ1240" s="104" t="str">
        <f>_xlfn.IFNA(VLOOKUP(AY1240,ACCESSORIES!F:K,6,FALSE),"N/A")</f>
        <v>N/A</v>
      </c>
      <c r="BA1240" s="14" t="s">
        <v>85</v>
      </c>
      <c r="BB1240" s="104" t="str">
        <f>_xlfn.IFNA(VLOOKUP(BA1240,ACCESSORIES!F:K,6,FALSE),"N/A")</f>
        <v>N/A</v>
      </c>
      <c r="BC1240" s="79">
        <v>33.960821430924859</v>
      </c>
      <c r="BD1240" s="57">
        <v>19.7</v>
      </c>
      <c r="BE1240" s="57">
        <v>19.7</v>
      </c>
      <c r="BF1240" s="57">
        <v>11</v>
      </c>
      <c r="BG1240" s="15">
        <v>36</v>
      </c>
      <c r="BH1240" s="122" t="s">
        <v>3551</v>
      </c>
      <c r="BI1240" s="51" t="s">
        <v>4217</v>
      </c>
      <c r="BJ1240" s="83" t="s">
        <v>5302</v>
      </c>
      <c r="BK1240" s="83" t="s">
        <v>4233</v>
      </c>
      <c r="BL1240" s="83" t="s">
        <v>5847</v>
      </c>
      <c r="BM1240" s="83" t="s">
        <v>2887</v>
      </c>
      <c r="BN1240" s="83" t="s">
        <v>6410</v>
      </c>
      <c r="BO1240" s="83" t="s">
        <v>5801</v>
      </c>
      <c r="BP1240" s="83" t="s">
        <v>6411</v>
      </c>
      <c r="BQ1240" s="83" t="s">
        <v>4480</v>
      </c>
      <c r="BR1240" s="83" t="s">
        <v>4235</v>
      </c>
      <c r="BS1240" s="83"/>
      <c r="BT1240" s="409" t="s">
        <v>6380</v>
      </c>
      <c r="BU1240" s="426" t="s">
        <v>6379</v>
      </c>
      <c r="BV1240" s="412" t="s">
        <v>6382</v>
      </c>
      <c r="BW1240" s="426" t="s">
        <v>6381</v>
      </c>
      <c r="BX1240" s="96" t="str">
        <f t="shared" si="194"/>
        <v>MR706 Bead Grip, 17x8.5, 0mm Offset, 8x6.5, 130.81mm Centerbore, Matte Black</v>
      </c>
      <c r="BY1240" s="83" t="s">
        <v>4044</v>
      </c>
      <c r="BZ1240" s="83" t="s">
        <v>4045</v>
      </c>
      <c r="CA1240" s="83" t="str">
        <f t="shared" si="197"/>
        <v>TRAIL (7XX)</v>
      </c>
    </row>
    <row r="1241" spans="1:79" s="39" customFormat="1" ht="15" customHeight="1">
      <c r="A1241" s="23">
        <f t="shared" si="193"/>
        <v>1239</v>
      </c>
      <c r="B1241" s="14" t="s">
        <v>84</v>
      </c>
      <c r="C1241" s="112" t="s">
        <v>1285</v>
      </c>
      <c r="D1241" s="84" t="s">
        <v>6179</v>
      </c>
      <c r="E1241" s="94" t="str">
        <f>CONCATENATE(LEFT(D1241,5),VLOOKUP(CONCATENATE(N1241,"x",O1241),'PART NUMBER GUIDE'!$B$9:$C$45,2,FALSE),VLOOKUP(CONCATENATE(P1241, V1241), 'PART NUMBER GUIDE'!$Q$6:$R$84, 2, FALSE),VLOOKUP(Y1241,'PART NUMBER GUIDE'!$J$8:$K$37,2, FALSE),IF(U1241="N/A",IF(ABS(S1241)&lt;10,"0"&amp;ABS(S1241),ABS(S1241)),CONCATENATE(LEFT(U1241,1),RIGHT(U1241,1))), F1241, G1241)</f>
        <v>MR70678580900</v>
      </c>
      <c r="F1241" s="93"/>
      <c r="G1241" s="93"/>
      <c r="H1241" s="46" t="s">
        <v>5975</v>
      </c>
      <c r="I1241" s="375">
        <v>44517</v>
      </c>
      <c r="J1241" s="87" t="s">
        <v>1265</v>
      </c>
      <c r="K1241" s="400">
        <v>372.5</v>
      </c>
      <c r="L1241" s="95">
        <f t="shared" si="192"/>
        <v>372.5</v>
      </c>
      <c r="M1241" s="402"/>
      <c r="N1241" s="84">
        <v>17</v>
      </c>
      <c r="O1241" s="85">
        <v>8.5</v>
      </c>
      <c r="P1241" s="105" t="str">
        <f t="shared" si="195"/>
        <v>8x6.5</v>
      </c>
      <c r="Q1241" s="84">
        <v>8</v>
      </c>
      <c r="R1241" s="84">
        <v>6.5</v>
      </c>
      <c r="S1241" s="84">
        <v>0</v>
      </c>
      <c r="T1241" s="86">
        <v>4.72</v>
      </c>
      <c r="U1241" s="110" t="s">
        <v>85</v>
      </c>
      <c r="V1241" s="77">
        <v>130.81</v>
      </c>
      <c r="W1241" s="42">
        <v>29.960821430924859</v>
      </c>
      <c r="X1241" s="52">
        <v>3640</v>
      </c>
      <c r="Y1241" s="46" t="s">
        <v>2312</v>
      </c>
      <c r="Z1241" s="81" t="s">
        <v>3003</v>
      </c>
      <c r="AA1241" s="369" t="str">
        <f t="shared" si="196"/>
        <v>17x8.5, 8x6.5, 0 OS</v>
      </c>
      <c r="AB1241" s="83" t="s">
        <v>4284</v>
      </c>
      <c r="AC1241" s="92">
        <f>_xlfn.IFNA(VLOOKUP(AB1241,ACCESSORIES!F:K,6,FALSE),"N/A")</f>
        <v>33</v>
      </c>
      <c r="AD1241" s="15" t="s">
        <v>85</v>
      </c>
      <c r="AE1241" s="15" t="s">
        <v>85</v>
      </c>
      <c r="AF1241" s="14" t="s">
        <v>3020</v>
      </c>
      <c r="AG1241" s="15" t="s">
        <v>85</v>
      </c>
      <c r="AH1241" s="9" t="str">
        <f>_xlfn.IFNA(VLOOKUP(AG1241,ACCESSORIES!F:K,6,FALSE),"N/A")</f>
        <v>N/A</v>
      </c>
      <c r="AI1241" s="105" t="s">
        <v>265</v>
      </c>
      <c r="AJ1241" s="84" t="s">
        <v>85</v>
      </c>
      <c r="AK1241" s="84" t="s">
        <v>85</v>
      </c>
      <c r="AL1241" s="84" t="s">
        <v>85</v>
      </c>
      <c r="AM1241" s="84">
        <v>16.2</v>
      </c>
      <c r="AN1241" s="84">
        <v>200</v>
      </c>
      <c r="AO1241" s="37">
        <v>3</v>
      </c>
      <c r="AP1241" s="37">
        <v>3</v>
      </c>
      <c r="AQ1241" s="26">
        <v>31.4</v>
      </c>
      <c r="AR1241" s="37">
        <v>47.5</v>
      </c>
      <c r="AS1241" s="26">
        <v>210</v>
      </c>
      <c r="AT1241" s="84">
        <v>206</v>
      </c>
      <c r="AU1241" s="86">
        <v>125</v>
      </c>
      <c r="AV1241" s="55">
        <v>92</v>
      </c>
      <c r="AW1241" s="55">
        <v>92</v>
      </c>
      <c r="AX1241" s="55">
        <v>22</v>
      </c>
      <c r="AY1241" s="14" t="s">
        <v>85</v>
      </c>
      <c r="AZ1241" s="104" t="str">
        <f>_xlfn.IFNA(VLOOKUP(AY1241,ACCESSORIES!F:K,6,FALSE),"N/A")</f>
        <v>N/A</v>
      </c>
      <c r="BA1241" s="14" t="s">
        <v>85</v>
      </c>
      <c r="BB1241" s="104" t="str">
        <f>_xlfn.IFNA(VLOOKUP(BA1241,ACCESSORIES!F:K,6,FALSE),"N/A")</f>
        <v>N/A</v>
      </c>
      <c r="BC1241" s="79">
        <v>33.960821430924859</v>
      </c>
      <c r="BD1241" s="57">
        <v>19.7</v>
      </c>
      <c r="BE1241" s="57">
        <v>19.7</v>
      </c>
      <c r="BF1241" s="57">
        <v>11</v>
      </c>
      <c r="BG1241" s="15">
        <v>36</v>
      </c>
      <c r="BH1241" s="122" t="s">
        <v>3551</v>
      </c>
      <c r="BI1241" s="51" t="s">
        <v>4217</v>
      </c>
      <c r="BJ1241" s="83" t="s">
        <v>5302</v>
      </c>
      <c r="BK1241" s="83" t="s">
        <v>4233</v>
      </c>
      <c r="BL1241" s="83" t="s">
        <v>5847</v>
      </c>
      <c r="BM1241" s="83" t="s">
        <v>2887</v>
      </c>
      <c r="BN1241" s="83" t="s">
        <v>6410</v>
      </c>
      <c r="BO1241" s="83" t="s">
        <v>5801</v>
      </c>
      <c r="BP1241" s="83" t="s">
        <v>6411</v>
      </c>
      <c r="BQ1241" s="83" t="s">
        <v>4480</v>
      </c>
      <c r="BR1241" s="83" t="s">
        <v>4235</v>
      </c>
      <c r="BS1241" s="83"/>
      <c r="BT1241" s="409" t="s">
        <v>6392</v>
      </c>
      <c r="BU1241" s="426" t="s">
        <v>6391</v>
      </c>
      <c r="BV1241" s="412" t="s">
        <v>6394</v>
      </c>
      <c r="BW1241" s="426" t="s">
        <v>6393</v>
      </c>
      <c r="BX1241" s="96" t="str">
        <f t="shared" si="194"/>
        <v>MR706 Bead Grip, 17x8.5, 0mm Offset, 8x6.5, 130.81mm Centerbore, Method Bronze</v>
      </c>
      <c r="BY1241" s="83" t="s">
        <v>4044</v>
      </c>
      <c r="BZ1241" s="83" t="s">
        <v>4045</v>
      </c>
      <c r="CA1241" s="83" t="str">
        <f t="shared" si="197"/>
        <v>TRAIL (7XX)</v>
      </c>
    </row>
    <row r="1242" spans="1:79" s="39" customFormat="1" ht="15" customHeight="1">
      <c r="A1242" s="23">
        <f t="shared" si="193"/>
        <v>1240</v>
      </c>
      <c r="B1242" s="14" t="s">
        <v>84</v>
      </c>
      <c r="C1242" s="112" t="s">
        <v>1285</v>
      </c>
      <c r="D1242" s="84" t="s">
        <v>6179</v>
      </c>
      <c r="E1242" s="94" t="str">
        <f>CONCATENATE(LEFT(D1242,5),VLOOKUP(CONCATENATE(N1242,"x",O1242),'PART NUMBER GUIDE'!$B$9:$C$45,2,FALSE),VLOOKUP(CONCATENATE(P1242, V1242), 'PART NUMBER GUIDE'!$Q$6:$R$84, 2, FALSE),VLOOKUP(Y1242,'PART NUMBER GUIDE'!$J$8:$K$37,2, FALSE),IF(U1242="N/A",IF(ABS(S1242)&lt;10,"0"&amp;ABS(S1242),ABS(S1242)),CONCATENATE(LEFT(U1242,1),RIGHT(U1242,1))), F1242, G1242)</f>
        <v>MR70678587500</v>
      </c>
      <c r="F1242" s="93"/>
      <c r="G1242" s="93"/>
      <c r="H1242" s="46" t="s">
        <v>5976</v>
      </c>
      <c r="I1242" s="375">
        <v>44517</v>
      </c>
      <c r="J1242" s="87" t="s">
        <v>1265</v>
      </c>
      <c r="K1242" s="400">
        <v>372.5</v>
      </c>
      <c r="L1242" s="95">
        <f t="shared" si="192"/>
        <v>372.5</v>
      </c>
      <c r="M1242" s="402"/>
      <c r="N1242" s="84">
        <v>17</v>
      </c>
      <c r="O1242" s="85">
        <v>8.5</v>
      </c>
      <c r="P1242" s="105" t="str">
        <f t="shared" si="195"/>
        <v>8x170</v>
      </c>
      <c r="Q1242" s="84">
        <v>8</v>
      </c>
      <c r="R1242" s="84">
        <v>170</v>
      </c>
      <c r="S1242" s="84">
        <v>0</v>
      </c>
      <c r="T1242" s="86">
        <v>4.72</v>
      </c>
      <c r="U1242" s="110" t="s">
        <v>85</v>
      </c>
      <c r="V1242" s="77">
        <v>130.81</v>
      </c>
      <c r="W1242" s="42">
        <v>29.872636526050911</v>
      </c>
      <c r="X1242" s="52">
        <v>3640</v>
      </c>
      <c r="Y1242" s="46" t="s">
        <v>2309</v>
      </c>
      <c r="Z1242" s="81" t="s">
        <v>3002</v>
      </c>
      <c r="AA1242" s="369" t="str">
        <f t="shared" si="196"/>
        <v>17x8.5, 8x170, 0 OS</v>
      </c>
      <c r="AB1242" s="83" t="s">
        <v>4283</v>
      </c>
      <c r="AC1242" s="92">
        <f>_xlfn.IFNA(VLOOKUP(AB1242,ACCESSORIES!F:K,6,FALSE),"N/A")</f>
        <v>33</v>
      </c>
      <c r="AD1242" s="15" t="s">
        <v>85</v>
      </c>
      <c r="AE1242" s="15" t="s">
        <v>85</v>
      </c>
      <c r="AF1242" s="14" t="s">
        <v>3020</v>
      </c>
      <c r="AG1242" s="15" t="s">
        <v>85</v>
      </c>
      <c r="AH1242" s="9" t="str">
        <f>_xlfn.IFNA(VLOOKUP(AG1242,ACCESSORIES!F:K,6,FALSE),"N/A")</f>
        <v>N/A</v>
      </c>
      <c r="AI1242" s="105" t="s">
        <v>265</v>
      </c>
      <c r="AJ1242" s="84" t="s">
        <v>85</v>
      </c>
      <c r="AK1242" s="84" t="s">
        <v>85</v>
      </c>
      <c r="AL1242" s="84" t="s">
        <v>85</v>
      </c>
      <c r="AM1242" s="84">
        <v>16.2</v>
      </c>
      <c r="AN1242" s="84">
        <v>200</v>
      </c>
      <c r="AO1242" s="37">
        <v>3</v>
      </c>
      <c r="AP1242" s="37">
        <v>3</v>
      </c>
      <c r="AQ1242" s="26">
        <v>31.4</v>
      </c>
      <c r="AR1242" s="37">
        <v>47.5</v>
      </c>
      <c r="AS1242" s="26">
        <v>210</v>
      </c>
      <c r="AT1242" s="84">
        <v>206</v>
      </c>
      <c r="AU1242" s="86">
        <v>128</v>
      </c>
      <c r="AV1242" s="55">
        <v>103.9</v>
      </c>
      <c r="AW1242" s="55">
        <v>107</v>
      </c>
      <c r="AX1242" s="55">
        <v>22</v>
      </c>
      <c r="AY1242" s="14" t="s">
        <v>85</v>
      </c>
      <c r="AZ1242" s="104" t="str">
        <f>_xlfn.IFNA(VLOOKUP(AY1242,ACCESSORIES!F:K,6,FALSE),"N/A")</f>
        <v>N/A</v>
      </c>
      <c r="BA1242" s="14" t="s">
        <v>85</v>
      </c>
      <c r="BB1242" s="104" t="str">
        <f>_xlfn.IFNA(VLOOKUP(BA1242,ACCESSORIES!F:K,6,FALSE),"N/A")</f>
        <v>N/A</v>
      </c>
      <c r="BC1242" s="79">
        <v>33.872636526050911</v>
      </c>
      <c r="BD1242" s="57">
        <v>19.7</v>
      </c>
      <c r="BE1242" s="57">
        <v>19.7</v>
      </c>
      <c r="BF1242" s="57">
        <v>11</v>
      </c>
      <c r="BG1242" s="15">
        <v>36</v>
      </c>
      <c r="BH1242" s="122" t="s">
        <v>3551</v>
      </c>
      <c r="BI1242" s="51" t="s">
        <v>4217</v>
      </c>
      <c r="BJ1242" s="83" t="s">
        <v>5302</v>
      </c>
      <c r="BK1242" s="83" t="s">
        <v>4233</v>
      </c>
      <c r="BL1242" s="83" t="s">
        <v>5847</v>
      </c>
      <c r="BM1242" s="83" t="s">
        <v>2887</v>
      </c>
      <c r="BN1242" s="83" t="s">
        <v>6410</v>
      </c>
      <c r="BO1242" s="83" t="s">
        <v>5801</v>
      </c>
      <c r="BP1242" s="83" t="s">
        <v>6411</v>
      </c>
      <c r="BQ1242" s="83" t="s">
        <v>4480</v>
      </c>
      <c r="BR1242" s="83" t="s">
        <v>4235</v>
      </c>
      <c r="BS1242" s="83"/>
      <c r="BT1242" s="409" t="s">
        <v>6380</v>
      </c>
      <c r="BU1242" s="426" t="s">
        <v>6379</v>
      </c>
      <c r="BV1242" s="412" t="s">
        <v>6382</v>
      </c>
      <c r="BW1242" s="426" t="s">
        <v>6381</v>
      </c>
      <c r="BX1242" s="96" t="str">
        <f t="shared" si="194"/>
        <v>MR706 Bead Grip, 17x8.5, 0mm Offset, 8x170, 130.81mm Centerbore, Matte Black</v>
      </c>
      <c r="BY1242" s="83" t="s">
        <v>4044</v>
      </c>
      <c r="BZ1242" s="83" t="s">
        <v>4045</v>
      </c>
      <c r="CA1242" s="83" t="str">
        <f t="shared" si="197"/>
        <v>TRAIL (7XX)</v>
      </c>
    </row>
    <row r="1243" spans="1:79" s="39" customFormat="1" ht="15" customHeight="1">
      <c r="A1243" s="23">
        <f t="shared" si="193"/>
        <v>1241</v>
      </c>
      <c r="B1243" s="14" t="s">
        <v>84</v>
      </c>
      <c r="C1243" s="112" t="s">
        <v>1285</v>
      </c>
      <c r="D1243" s="84" t="s">
        <v>6179</v>
      </c>
      <c r="E1243" s="94" t="str">
        <f>CONCATENATE(LEFT(D1243,5),VLOOKUP(CONCATENATE(N1243,"x",O1243),'PART NUMBER GUIDE'!$B$9:$C$45,2,FALSE),VLOOKUP(CONCATENATE(P1243, V1243), 'PART NUMBER GUIDE'!$Q$6:$R$84, 2, FALSE),VLOOKUP(Y1243,'PART NUMBER GUIDE'!$J$8:$K$37,2, FALSE),IF(U1243="N/A",IF(ABS(S1243)&lt;10,"0"&amp;ABS(S1243),ABS(S1243)),CONCATENATE(LEFT(U1243,1),RIGHT(U1243,1))), F1243, G1243)</f>
        <v>MR70678587900</v>
      </c>
      <c r="F1243" s="93"/>
      <c r="G1243" s="93"/>
      <c r="H1243" s="46" t="s">
        <v>5977</v>
      </c>
      <c r="I1243" s="375">
        <v>44517</v>
      </c>
      <c r="J1243" s="87" t="s">
        <v>1265</v>
      </c>
      <c r="K1243" s="400">
        <v>372.5</v>
      </c>
      <c r="L1243" s="95">
        <f t="shared" si="192"/>
        <v>372.5</v>
      </c>
      <c r="M1243" s="402"/>
      <c r="N1243" s="84">
        <v>17</v>
      </c>
      <c r="O1243" s="85">
        <v>8.5</v>
      </c>
      <c r="P1243" s="105" t="str">
        <f t="shared" si="195"/>
        <v>8x170</v>
      </c>
      <c r="Q1243" s="84">
        <v>8</v>
      </c>
      <c r="R1243" s="84">
        <v>170</v>
      </c>
      <c r="S1243" s="84">
        <v>0</v>
      </c>
      <c r="T1243" s="86">
        <v>4.72</v>
      </c>
      <c r="U1243" s="110" t="s">
        <v>85</v>
      </c>
      <c r="V1243" s="77">
        <v>130.81</v>
      </c>
      <c r="W1243" s="42">
        <v>29.872636526050911</v>
      </c>
      <c r="X1243" s="52">
        <v>3640</v>
      </c>
      <c r="Y1243" s="46" t="s">
        <v>2312</v>
      </c>
      <c r="Z1243" s="81" t="s">
        <v>3003</v>
      </c>
      <c r="AA1243" s="369" t="str">
        <f t="shared" si="196"/>
        <v>17x8.5, 8x170, 0 OS</v>
      </c>
      <c r="AB1243" s="83" t="s">
        <v>4283</v>
      </c>
      <c r="AC1243" s="92">
        <f>_xlfn.IFNA(VLOOKUP(AB1243,ACCESSORIES!F:K,6,FALSE),"N/A")</f>
        <v>33</v>
      </c>
      <c r="AD1243" s="15" t="s">
        <v>85</v>
      </c>
      <c r="AE1243" s="15" t="s">
        <v>85</v>
      </c>
      <c r="AF1243" s="14" t="s">
        <v>3020</v>
      </c>
      <c r="AG1243" s="15" t="s">
        <v>85</v>
      </c>
      <c r="AH1243" s="9" t="str">
        <f>_xlfn.IFNA(VLOOKUP(AG1243,ACCESSORIES!F:K,6,FALSE),"N/A")</f>
        <v>N/A</v>
      </c>
      <c r="AI1243" s="105" t="s">
        <v>265</v>
      </c>
      <c r="AJ1243" s="84" t="s">
        <v>85</v>
      </c>
      <c r="AK1243" s="84" t="s">
        <v>85</v>
      </c>
      <c r="AL1243" s="84" t="s">
        <v>85</v>
      </c>
      <c r="AM1243" s="84">
        <v>16.2</v>
      </c>
      <c r="AN1243" s="84">
        <v>200</v>
      </c>
      <c r="AO1243" s="37">
        <v>3</v>
      </c>
      <c r="AP1243" s="37">
        <v>3</v>
      </c>
      <c r="AQ1243" s="26">
        <v>31.4</v>
      </c>
      <c r="AR1243" s="37">
        <v>47.5</v>
      </c>
      <c r="AS1243" s="26">
        <v>210</v>
      </c>
      <c r="AT1243" s="84">
        <v>206</v>
      </c>
      <c r="AU1243" s="86">
        <v>128</v>
      </c>
      <c r="AV1243" s="55">
        <v>103.9</v>
      </c>
      <c r="AW1243" s="55">
        <v>107</v>
      </c>
      <c r="AX1243" s="55">
        <v>22</v>
      </c>
      <c r="AY1243" s="14" t="s">
        <v>85</v>
      </c>
      <c r="AZ1243" s="104" t="str">
        <f>_xlfn.IFNA(VLOOKUP(AY1243,ACCESSORIES!F:K,6,FALSE),"N/A")</f>
        <v>N/A</v>
      </c>
      <c r="BA1243" s="14" t="s">
        <v>85</v>
      </c>
      <c r="BB1243" s="104" t="str">
        <f>_xlfn.IFNA(VLOOKUP(BA1243,ACCESSORIES!F:K,6,FALSE),"N/A")</f>
        <v>N/A</v>
      </c>
      <c r="BC1243" s="79">
        <v>33.872636526050911</v>
      </c>
      <c r="BD1243" s="57">
        <v>19.7</v>
      </c>
      <c r="BE1243" s="57">
        <v>19.7</v>
      </c>
      <c r="BF1243" s="57">
        <v>11</v>
      </c>
      <c r="BG1243" s="15">
        <v>36</v>
      </c>
      <c r="BH1243" s="122" t="s">
        <v>3551</v>
      </c>
      <c r="BI1243" s="51" t="s">
        <v>4217</v>
      </c>
      <c r="BJ1243" s="83" t="s">
        <v>5302</v>
      </c>
      <c r="BK1243" s="83" t="s">
        <v>4233</v>
      </c>
      <c r="BL1243" s="83" t="s">
        <v>5847</v>
      </c>
      <c r="BM1243" s="83" t="s">
        <v>2887</v>
      </c>
      <c r="BN1243" s="83" t="s">
        <v>6410</v>
      </c>
      <c r="BO1243" s="83" t="s">
        <v>5801</v>
      </c>
      <c r="BP1243" s="83" t="s">
        <v>6411</v>
      </c>
      <c r="BQ1243" s="83" t="s">
        <v>4480</v>
      </c>
      <c r="BR1243" s="83" t="s">
        <v>4235</v>
      </c>
      <c r="BS1243" s="83"/>
      <c r="BT1243" s="409" t="s">
        <v>6392</v>
      </c>
      <c r="BU1243" s="426" t="s">
        <v>6391</v>
      </c>
      <c r="BV1243" s="412" t="s">
        <v>6394</v>
      </c>
      <c r="BW1243" s="426" t="s">
        <v>6393</v>
      </c>
      <c r="BX1243" s="96" t="str">
        <f t="shared" si="194"/>
        <v>MR706 Bead Grip, 17x8.5, 0mm Offset, 8x170, 130.81mm Centerbore, Method Bronze</v>
      </c>
      <c r="BY1243" s="83" t="s">
        <v>4044</v>
      </c>
      <c r="BZ1243" s="83" t="s">
        <v>4045</v>
      </c>
      <c r="CA1243" s="83" t="str">
        <f t="shared" si="197"/>
        <v>TRAIL (7XX)</v>
      </c>
    </row>
    <row r="1244" spans="1:79" s="39" customFormat="1" ht="15" customHeight="1">
      <c r="A1244" s="23">
        <f t="shared" si="193"/>
        <v>1242</v>
      </c>
      <c r="B1244" s="14" t="s">
        <v>84</v>
      </c>
      <c r="C1244" s="112" t="s">
        <v>1285</v>
      </c>
      <c r="D1244" s="84" t="s">
        <v>6179</v>
      </c>
      <c r="E1244" s="94" t="str">
        <f>CONCATENATE(LEFT(D1244,5),VLOOKUP(CONCATENATE(N1244,"x",O1244),'PART NUMBER GUIDE'!$B$9:$C$45,2,FALSE),VLOOKUP(CONCATENATE(P1244, V1244), 'PART NUMBER GUIDE'!$Q$6:$R$84, 2, FALSE),VLOOKUP(Y1244,'PART NUMBER GUIDE'!$J$8:$K$37,2, FALSE),IF(U1244="N/A",IF(ABS(S1244)&lt;10,"0"&amp;ABS(S1244),ABS(S1244)),CONCATENATE(LEFT(U1244,1),RIGHT(U1244,1))), F1244, G1244)</f>
        <v>MR70678588500</v>
      </c>
      <c r="F1244" s="93"/>
      <c r="G1244" s="93"/>
      <c r="H1244" s="46" t="s">
        <v>5978</v>
      </c>
      <c r="I1244" s="375">
        <v>44517</v>
      </c>
      <c r="J1244" s="87" t="s">
        <v>1266</v>
      </c>
      <c r="K1244" s="400">
        <v>372.5</v>
      </c>
      <c r="L1244" s="95">
        <f t="shared" si="192"/>
        <v>372.5</v>
      </c>
      <c r="M1244" s="402"/>
      <c r="N1244" s="84">
        <v>17</v>
      </c>
      <c r="O1244" s="85">
        <v>8.5</v>
      </c>
      <c r="P1244" s="105" t="str">
        <f t="shared" si="195"/>
        <v>8x180</v>
      </c>
      <c r="Q1244" s="84">
        <v>8</v>
      </c>
      <c r="R1244" s="84">
        <v>180</v>
      </c>
      <c r="S1244" s="84">
        <v>0</v>
      </c>
      <c r="T1244" s="86">
        <v>4.72</v>
      </c>
      <c r="U1244" s="110" t="s">
        <v>85</v>
      </c>
      <c r="V1244" s="77">
        <v>130.81</v>
      </c>
      <c r="W1244" s="42">
        <v>30.313561050420667</v>
      </c>
      <c r="X1244" s="52">
        <v>3640</v>
      </c>
      <c r="Y1244" s="46" t="s">
        <v>2309</v>
      </c>
      <c r="Z1244" s="81" t="s">
        <v>3002</v>
      </c>
      <c r="AA1244" s="369" t="str">
        <f t="shared" si="196"/>
        <v>17x8.5, 8x180, 0 OS</v>
      </c>
      <c r="AB1244" s="83" t="s">
        <v>4284</v>
      </c>
      <c r="AC1244" s="92">
        <f>_xlfn.IFNA(VLOOKUP(AB1244,ACCESSORIES!F:K,6,FALSE),"N/A")</f>
        <v>33</v>
      </c>
      <c r="AD1244" s="15" t="s">
        <v>85</v>
      </c>
      <c r="AE1244" s="15" t="s">
        <v>85</v>
      </c>
      <c r="AF1244" s="14" t="s">
        <v>3020</v>
      </c>
      <c r="AG1244" s="15" t="s">
        <v>85</v>
      </c>
      <c r="AH1244" s="9" t="str">
        <f>_xlfn.IFNA(VLOOKUP(AG1244,ACCESSORIES!F:K,6,FALSE),"N/A")</f>
        <v>N/A</v>
      </c>
      <c r="AI1244" s="105" t="s">
        <v>265</v>
      </c>
      <c r="AJ1244" s="84" t="s">
        <v>85</v>
      </c>
      <c r="AK1244" s="84" t="s">
        <v>85</v>
      </c>
      <c r="AL1244" s="84" t="s">
        <v>85</v>
      </c>
      <c r="AM1244" s="84">
        <v>16.2</v>
      </c>
      <c r="AN1244" s="84">
        <v>210</v>
      </c>
      <c r="AO1244" s="37">
        <v>3</v>
      </c>
      <c r="AP1244" s="37">
        <v>3</v>
      </c>
      <c r="AQ1244" s="26">
        <v>31.4</v>
      </c>
      <c r="AR1244" s="37">
        <v>47.5</v>
      </c>
      <c r="AS1244" s="26">
        <v>210</v>
      </c>
      <c r="AT1244" s="84">
        <v>206</v>
      </c>
      <c r="AU1244" s="86">
        <v>125</v>
      </c>
      <c r="AV1244" s="55">
        <v>92</v>
      </c>
      <c r="AW1244" s="55">
        <v>92</v>
      </c>
      <c r="AX1244" s="55">
        <v>22</v>
      </c>
      <c r="AY1244" s="14" t="s">
        <v>85</v>
      </c>
      <c r="AZ1244" s="104" t="str">
        <f>_xlfn.IFNA(VLOOKUP(AY1244,ACCESSORIES!F:K,6,FALSE),"N/A")</f>
        <v>N/A</v>
      </c>
      <c r="BA1244" s="14" t="s">
        <v>85</v>
      </c>
      <c r="BB1244" s="104" t="str">
        <f>_xlfn.IFNA(VLOOKUP(BA1244,ACCESSORIES!F:K,6,FALSE),"N/A")</f>
        <v>N/A</v>
      </c>
      <c r="BC1244" s="79">
        <v>34.313561050420667</v>
      </c>
      <c r="BD1244" s="57">
        <v>19.7</v>
      </c>
      <c r="BE1244" s="57">
        <v>19.7</v>
      </c>
      <c r="BF1244" s="57">
        <v>11</v>
      </c>
      <c r="BG1244" s="15">
        <v>36</v>
      </c>
      <c r="BH1244" s="122" t="s">
        <v>3551</v>
      </c>
      <c r="BI1244" s="51" t="s">
        <v>4217</v>
      </c>
      <c r="BJ1244" s="83" t="s">
        <v>5302</v>
      </c>
      <c r="BK1244" s="83" t="s">
        <v>4233</v>
      </c>
      <c r="BL1244" s="83" t="s">
        <v>5847</v>
      </c>
      <c r="BM1244" s="83" t="s">
        <v>2887</v>
      </c>
      <c r="BN1244" s="83" t="s">
        <v>6410</v>
      </c>
      <c r="BO1244" s="83" t="s">
        <v>5801</v>
      </c>
      <c r="BP1244" s="83" t="s">
        <v>6411</v>
      </c>
      <c r="BQ1244" s="83" t="s">
        <v>4480</v>
      </c>
      <c r="BR1244" s="83" t="s">
        <v>4235</v>
      </c>
      <c r="BS1244" s="83"/>
      <c r="BT1244" s="409" t="s">
        <v>6380</v>
      </c>
      <c r="BU1244" s="426" t="s">
        <v>6379</v>
      </c>
      <c r="BV1244" s="412" t="s">
        <v>6382</v>
      </c>
      <c r="BW1244" s="426" t="s">
        <v>6381</v>
      </c>
      <c r="BX1244" s="96" t="str">
        <f t="shared" si="194"/>
        <v>MR706 Bead Grip, 17x8.5, 0mm Offset, 8x180, 130.81mm Centerbore, Matte Black</v>
      </c>
      <c r="BY1244" s="83" t="s">
        <v>4044</v>
      </c>
      <c r="BZ1244" s="83" t="s">
        <v>4045</v>
      </c>
      <c r="CA1244" s="83" t="str">
        <f t="shared" si="197"/>
        <v>TRAIL (7XX)</v>
      </c>
    </row>
    <row r="1245" spans="1:79" s="39" customFormat="1" ht="15" customHeight="1">
      <c r="A1245" s="23">
        <f t="shared" si="193"/>
        <v>1243</v>
      </c>
      <c r="B1245" s="14" t="s">
        <v>84</v>
      </c>
      <c r="C1245" s="112" t="s">
        <v>1285</v>
      </c>
      <c r="D1245" s="84" t="s">
        <v>6179</v>
      </c>
      <c r="E1245" s="94" t="str">
        <f>CONCATENATE(LEFT(D1245,5),VLOOKUP(CONCATENATE(N1245,"x",O1245),'PART NUMBER GUIDE'!$B$9:$C$45,2,FALSE),VLOOKUP(CONCATENATE(P1245, V1245), 'PART NUMBER GUIDE'!$Q$6:$R$84, 2, FALSE),VLOOKUP(Y1245,'PART NUMBER GUIDE'!$J$8:$K$37,2, FALSE),IF(U1245="N/A",IF(ABS(S1245)&lt;10,"0"&amp;ABS(S1245),ABS(S1245)),CONCATENATE(LEFT(U1245,1),RIGHT(U1245,1))), F1245, G1245)</f>
        <v>MR70678588900</v>
      </c>
      <c r="F1245" s="93"/>
      <c r="G1245" s="93"/>
      <c r="H1245" s="46" t="s">
        <v>5979</v>
      </c>
      <c r="I1245" s="375">
        <v>44517</v>
      </c>
      <c r="J1245" s="87" t="s">
        <v>1266</v>
      </c>
      <c r="K1245" s="400">
        <v>372.5</v>
      </c>
      <c r="L1245" s="95">
        <f t="shared" si="192"/>
        <v>372.5</v>
      </c>
      <c r="M1245" s="402"/>
      <c r="N1245" s="84">
        <v>17</v>
      </c>
      <c r="O1245" s="85">
        <v>8.5</v>
      </c>
      <c r="P1245" s="105" t="str">
        <f t="shared" si="195"/>
        <v>8x180</v>
      </c>
      <c r="Q1245" s="84">
        <v>8</v>
      </c>
      <c r="R1245" s="84">
        <v>180</v>
      </c>
      <c r="S1245" s="84">
        <v>0</v>
      </c>
      <c r="T1245" s="86">
        <v>4.72</v>
      </c>
      <c r="U1245" s="110" t="s">
        <v>85</v>
      </c>
      <c r="V1245" s="77">
        <v>130.81</v>
      </c>
      <c r="W1245" s="42">
        <v>30.313561050420667</v>
      </c>
      <c r="X1245" s="52">
        <v>3640</v>
      </c>
      <c r="Y1245" s="46" t="s">
        <v>2312</v>
      </c>
      <c r="Z1245" s="81" t="s">
        <v>3003</v>
      </c>
      <c r="AA1245" s="369" t="str">
        <f t="shared" si="196"/>
        <v>17x8.5, 8x180, 0 OS</v>
      </c>
      <c r="AB1245" s="83" t="s">
        <v>4284</v>
      </c>
      <c r="AC1245" s="92">
        <f>_xlfn.IFNA(VLOOKUP(AB1245,ACCESSORIES!F:K,6,FALSE),"N/A")</f>
        <v>33</v>
      </c>
      <c r="AD1245" s="15" t="s">
        <v>85</v>
      </c>
      <c r="AE1245" s="15" t="s">
        <v>85</v>
      </c>
      <c r="AF1245" s="14" t="s">
        <v>3020</v>
      </c>
      <c r="AG1245" s="15" t="s">
        <v>85</v>
      </c>
      <c r="AH1245" s="9" t="str">
        <f>_xlfn.IFNA(VLOOKUP(AG1245,ACCESSORIES!F:K,6,FALSE),"N/A")</f>
        <v>N/A</v>
      </c>
      <c r="AI1245" s="105" t="s">
        <v>265</v>
      </c>
      <c r="AJ1245" s="84" t="s">
        <v>85</v>
      </c>
      <c r="AK1245" s="84" t="s">
        <v>85</v>
      </c>
      <c r="AL1245" s="84" t="s">
        <v>85</v>
      </c>
      <c r="AM1245" s="84">
        <v>16.2</v>
      </c>
      <c r="AN1245" s="84">
        <v>210</v>
      </c>
      <c r="AO1245" s="37">
        <v>3</v>
      </c>
      <c r="AP1245" s="37">
        <v>3</v>
      </c>
      <c r="AQ1245" s="26">
        <v>31.4</v>
      </c>
      <c r="AR1245" s="37">
        <v>47.5</v>
      </c>
      <c r="AS1245" s="26">
        <v>210</v>
      </c>
      <c r="AT1245" s="84">
        <v>206</v>
      </c>
      <c r="AU1245" s="86">
        <v>125</v>
      </c>
      <c r="AV1245" s="55">
        <v>92</v>
      </c>
      <c r="AW1245" s="55">
        <v>92</v>
      </c>
      <c r="AX1245" s="55">
        <v>22</v>
      </c>
      <c r="AY1245" s="14" t="s">
        <v>85</v>
      </c>
      <c r="AZ1245" s="104" t="str">
        <f>_xlfn.IFNA(VLOOKUP(AY1245,ACCESSORIES!F:K,6,FALSE),"N/A")</f>
        <v>N/A</v>
      </c>
      <c r="BA1245" s="14" t="s">
        <v>85</v>
      </c>
      <c r="BB1245" s="104" t="str">
        <f>_xlfn.IFNA(VLOOKUP(BA1245,ACCESSORIES!F:K,6,FALSE),"N/A")</f>
        <v>N/A</v>
      </c>
      <c r="BC1245" s="79">
        <v>34.313561050420667</v>
      </c>
      <c r="BD1245" s="57">
        <v>19.7</v>
      </c>
      <c r="BE1245" s="57">
        <v>19.7</v>
      </c>
      <c r="BF1245" s="57">
        <v>11</v>
      </c>
      <c r="BG1245" s="15">
        <v>36</v>
      </c>
      <c r="BH1245" s="122" t="s">
        <v>3551</v>
      </c>
      <c r="BI1245" s="51" t="s">
        <v>4217</v>
      </c>
      <c r="BJ1245" s="83" t="s">
        <v>5302</v>
      </c>
      <c r="BK1245" s="83" t="s">
        <v>4233</v>
      </c>
      <c r="BL1245" s="83" t="s">
        <v>5847</v>
      </c>
      <c r="BM1245" s="83" t="s">
        <v>2887</v>
      </c>
      <c r="BN1245" s="83" t="s">
        <v>6410</v>
      </c>
      <c r="BO1245" s="83" t="s">
        <v>5801</v>
      </c>
      <c r="BP1245" s="83" t="s">
        <v>6411</v>
      </c>
      <c r="BQ1245" s="83" t="s">
        <v>4480</v>
      </c>
      <c r="BR1245" s="83" t="s">
        <v>4235</v>
      </c>
      <c r="BS1245" s="83"/>
      <c r="BT1245" s="409" t="s">
        <v>6392</v>
      </c>
      <c r="BU1245" s="426" t="s">
        <v>6391</v>
      </c>
      <c r="BV1245" s="412" t="s">
        <v>6394</v>
      </c>
      <c r="BW1245" s="426" t="s">
        <v>6393</v>
      </c>
      <c r="BX1245" s="96" t="str">
        <f t="shared" si="194"/>
        <v>MR706 Bead Grip, 17x8.5, 0mm Offset, 8x180, 130.81mm Centerbore, Method Bronze</v>
      </c>
      <c r="BY1245" s="83" t="s">
        <v>4044</v>
      </c>
      <c r="BZ1245" s="83" t="s">
        <v>4045</v>
      </c>
      <c r="CA1245" s="83" t="str">
        <f t="shared" si="197"/>
        <v>TRAIL (7XX)</v>
      </c>
    </row>
    <row r="1246" spans="1:79" s="39" customFormat="1" ht="15" customHeight="1">
      <c r="A1246" s="23">
        <f t="shared" si="193"/>
        <v>1244</v>
      </c>
      <c r="B1246" s="14" t="s">
        <v>84</v>
      </c>
      <c r="C1246" s="112" t="s">
        <v>1285</v>
      </c>
      <c r="D1246" s="84" t="s">
        <v>6179</v>
      </c>
      <c r="E1246" s="94" t="str">
        <f>CONCATENATE(LEFT(D1246,5),VLOOKUP(CONCATENATE(N1246,"x",O1246),'PART NUMBER GUIDE'!$B$9:$C$45,2,FALSE),VLOOKUP(CONCATENATE(P1246, V1246), 'PART NUMBER GUIDE'!$Q$6:$R$84, 2, FALSE),VLOOKUP(Y1246,'PART NUMBER GUIDE'!$J$8:$K$37,2, FALSE),IF(U1246="N/A",IF(ABS(S1246)&lt;10,"0"&amp;ABS(S1246),ABS(S1246)),CONCATENATE(LEFT(U1246,1),RIGHT(U1246,1))), F1246, G1246)</f>
        <v>MR70689016518</v>
      </c>
      <c r="F1246" s="93"/>
      <c r="G1246" s="93"/>
      <c r="H1246" s="46" t="s">
        <v>5980</v>
      </c>
      <c r="I1246" s="375">
        <v>44517</v>
      </c>
      <c r="J1246" s="87" t="s">
        <v>1265</v>
      </c>
      <c r="K1246" s="400">
        <v>421</v>
      </c>
      <c r="L1246" s="95">
        <f t="shared" si="192"/>
        <v>421</v>
      </c>
      <c r="M1246" s="402"/>
      <c r="N1246" s="84">
        <v>18</v>
      </c>
      <c r="O1246" s="8">
        <v>9</v>
      </c>
      <c r="P1246" s="105" t="str">
        <f t="shared" si="195"/>
        <v>6x135</v>
      </c>
      <c r="Q1246" s="84">
        <v>6</v>
      </c>
      <c r="R1246" s="84">
        <v>135</v>
      </c>
      <c r="S1246" s="84">
        <v>18</v>
      </c>
      <c r="T1246" s="86">
        <v>5.68</v>
      </c>
      <c r="U1246" s="110" t="s">
        <v>85</v>
      </c>
      <c r="V1246" s="77">
        <v>87</v>
      </c>
      <c r="W1246" s="42">
        <v>33.311847816135</v>
      </c>
      <c r="X1246" s="52">
        <v>2650</v>
      </c>
      <c r="Y1246" s="46" t="s">
        <v>2309</v>
      </c>
      <c r="Z1246" s="81" t="s">
        <v>3002</v>
      </c>
      <c r="AA1246" s="369" t="str">
        <f t="shared" si="196"/>
        <v>18x9, 6x135, 18 OS</v>
      </c>
      <c r="AB1246" s="83" t="s">
        <v>4280</v>
      </c>
      <c r="AC1246" s="92">
        <f>_xlfn.IFNA(VLOOKUP(AB1246,ACCESSORIES!F:K,6,FALSE),"N/A")</f>
        <v>22</v>
      </c>
      <c r="AD1246" s="15" t="s">
        <v>85</v>
      </c>
      <c r="AE1246" s="15" t="s">
        <v>85</v>
      </c>
      <c r="AF1246" s="14" t="s">
        <v>85</v>
      </c>
      <c r="AG1246" s="15" t="s">
        <v>85</v>
      </c>
      <c r="AH1246" s="9" t="str">
        <f>_xlfn.IFNA(VLOOKUP(AG1246,ACCESSORIES!F:K,6,FALSE),"N/A")</f>
        <v>N/A</v>
      </c>
      <c r="AI1246" s="105" t="s">
        <v>265</v>
      </c>
      <c r="AJ1246" s="84" t="s">
        <v>85</v>
      </c>
      <c r="AK1246" s="84" t="s">
        <v>85</v>
      </c>
      <c r="AL1246" s="84" t="s">
        <v>85</v>
      </c>
      <c r="AM1246" s="84">
        <v>16.2</v>
      </c>
      <c r="AN1246" s="84">
        <v>170</v>
      </c>
      <c r="AO1246" s="37">
        <v>8</v>
      </c>
      <c r="AP1246" s="37">
        <v>21.6</v>
      </c>
      <c r="AQ1246" s="26">
        <v>38</v>
      </c>
      <c r="AR1246" s="37">
        <v>48</v>
      </c>
      <c r="AS1246" s="26">
        <v>223.7</v>
      </c>
      <c r="AT1246" s="84">
        <v>217</v>
      </c>
      <c r="AU1246" s="86">
        <v>87</v>
      </c>
      <c r="AV1246" s="55">
        <v>53</v>
      </c>
      <c r="AW1246" s="55">
        <v>53</v>
      </c>
      <c r="AX1246" s="55">
        <v>22</v>
      </c>
      <c r="AY1246" s="14" t="s">
        <v>85</v>
      </c>
      <c r="AZ1246" s="104" t="str">
        <f>_xlfn.IFNA(VLOOKUP(AY1246,ACCESSORIES!F:K,6,FALSE),"N/A")</f>
        <v>N/A</v>
      </c>
      <c r="BA1246" s="14" t="s">
        <v>85</v>
      </c>
      <c r="BB1246" s="104" t="str">
        <f>_xlfn.IFNA(VLOOKUP(BA1246,ACCESSORIES!F:K,6,FALSE),"N/A")</f>
        <v>N/A</v>
      </c>
      <c r="BC1246" s="79">
        <v>37.311847816135</v>
      </c>
      <c r="BD1246" s="57">
        <v>20.6</v>
      </c>
      <c r="BE1246" s="57">
        <v>20.6</v>
      </c>
      <c r="BF1246" s="57">
        <v>11.4</v>
      </c>
      <c r="BG1246" s="15">
        <v>36</v>
      </c>
      <c r="BH1246" s="122" t="s">
        <v>3551</v>
      </c>
      <c r="BI1246" s="51" t="s">
        <v>4217</v>
      </c>
      <c r="BJ1246" s="83" t="s">
        <v>5302</v>
      </c>
      <c r="BK1246" s="83" t="s">
        <v>4233</v>
      </c>
      <c r="BL1246" s="83" t="s">
        <v>5847</v>
      </c>
      <c r="BM1246" s="83" t="s">
        <v>2887</v>
      </c>
      <c r="BN1246" s="83" t="s">
        <v>6410</v>
      </c>
      <c r="BO1246" s="83" t="s">
        <v>5801</v>
      </c>
      <c r="BP1246" s="83" t="s">
        <v>6411</v>
      </c>
      <c r="BQ1246" s="83" t="s">
        <v>4480</v>
      </c>
      <c r="BR1246" s="83" t="s">
        <v>4235</v>
      </c>
      <c r="BS1246" s="83"/>
      <c r="BT1246" s="409" t="s">
        <v>6376</v>
      </c>
      <c r="BU1246" s="426" t="s">
        <v>6375</v>
      </c>
      <c r="BV1246" s="412" t="s">
        <v>6378</v>
      </c>
      <c r="BW1246" s="426" t="s">
        <v>6377</v>
      </c>
      <c r="BX1246" s="96" t="str">
        <f t="shared" si="194"/>
        <v>MR706 Bead Grip, 18x9, +18mm Offset, 6x135, 87mm Centerbore, Matte Black</v>
      </c>
      <c r="BY1246" s="83" t="s">
        <v>4044</v>
      </c>
      <c r="BZ1246" s="83" t="s">
        <v>4045</v>
      </c>
      <c r="CA1246" s="83" t="str">
        <f t="shared" si="197"/>
        <v>TRAIL (7XX)</v>
      </c>
    </row>
    <row r="1247" spans="1:79" s="39" customFormat="1" ht="15" customHeight="1">
      <c r="A1247" s="23">
        <f t="shared" si="193"/>
        <v>1245</v>
      </c>
      <c r="B1247" s="14" t="s">
        <v>84</v>
      </c>
      <c r="C1247" s="112" t="s">
        <v>1285</v>
      </c>
      <c r="D1247" s="84" t="s">
        <v>6179</v>
      </c>
      <c r="E1247" s="94" t="str">
        <f>CONCATENATE(LEFT(D1247,5),VLOOKUP(CONCATENATE(N1247,"x",O1247),'PART NUMBER GUIDE'!$B$9:$C$45,2,FALSE),VLOOKUP(CONCATENATE(P1247, V1247), 'PART NUMBER GUIDE'!$Q$6:$R$84, 2, FALSE),VLOOKUP(Y1247,'PART NUMBER GUIDE'!$J$8:$K$37,2, FALSE),IF(U1247="N/A",IF(ABS(S1247)&lt;10,"0"&amp;ABS(S1247),ABS(S1247)),CONCATENATE(LEFT(U1247,1),RIGHT(U1247,1))), F1247, G1247)</f>
        <v>MR70689016918</v>
      </c>
      <c r="F1247" s="93"/>
      <c r="G1247" s="93"/>
      <c r="H1247" s="46" t="s">
        <v>5981</v>
      </c>
      <c r="I1247" s="375">
        <v>44517</v>
      </c>
      <c r="J1247" s="87" t="s">
        <v>1265</v>
      </c>
      <c r="K1247" s="400">
        <v>421</v>
      </c>
      <c r="L1247" s="95">
        <f t="shared" si="192"/>
        <v>421</v>
      </c>
      <c r="M1247" s="402"/>
      <c r="N1247" s="84">
        <v>18</v>
      </c>
      <c r="O1247" s="8">
        <v>9</v>
      </c>
      <c r="P1247" s="105" t="str">
        <f t="shared" si="195"/>
        <v>6x135</v>
      </c>
      <c r="Q1247" s="84">
        <v>6</v>
      </c>
      <c r="R1247" s="84">
        <v>135</v>
      </c>
      <c r="S1247" s="84">
        <v>18</v>
      </c>
      <c r="T1247" s="86">
        <v>5.68</v>
      </c>
      <c r="U1247" s="110" t="s">
        <v>85</v>
      </c>
      <c r="V1247" s="77">
        <v>87</v>
      </c>
      <c r="W1247" s="42">
        <v>33.311847816135</v>
      </c>
      <c r="X1247" s="52">
        <v>2650</v>
      </c>
      <c r="Y1247" s="46" t="s">
        <v>2312</v>
      </c>
      <c r="Z1247" s="81" t="s">
        <v>3003</v>
      </c>
      <c r="AA1247" s="369" t="str">
        <f t="shared" si="196"/>
        <v>18x9, 6x135, 18 OS</v>
      </c>
      <c r="AB1247" s="83" t="s">
        <v>4280</v>
      </c>
      <c r="AC1247" s="92">
        <f>_xlfn.IFNA(VLOOKUP(AB1247,ACCESSORIES!F:K,6,FALSE),"N/A")</f>
        <v>22</v>
      </c>
      <c r="AD1247" s="15" t="s">
        <v>85</v>
      </c>
      <c r="AE1247" s="15" t="s">
        <v>85</v>
      </c>
      <c r="AF1247" s="14" t="s">
        <v>85</v>
      </c>
      <c r="AG1247" s="15" t="s">
        <v>85</v>
      </c>
      <c r="AH1247" s="9" t="str">
        <f>_xlfn.IFNA(VLOOKUP(AG1247,ACCESSORIES!F:K,6,FALSE),"N/A")</f>
        <v>N/A</v>
      </c>
      <c r="AI1247" s="105" t="s">
        <v>265</v>
      </c>
      <c r="AJ1247" s="84" t="s">
        <v>85</v>
      </c>
      <c r="AK1247" s="84" t="s">
        <v>85</v>
      </c>
      <c r="AL1247" s="84" t="s">
        <v>85</v>
      </c>
      <c r="AM1247" s="84">
        <v>16.2</v>
      </c>
      <c r="AN1247" s="84">
        <v>170</v>
      </c>
      <c r="AO1247" s="37">
        <v>8</v>
      </c>
      <c r="AP1247" s="37">
        <v>21.6</v>
      </c>
      <c r="AQ1247" s="26">
        <v>38</v>
      </c>
      <c r="AR1247" s="37">
        <v>48</v>
      </c>
      <c r="AS1247" s="26">
        <v>223.7</v>
      </c>
      <c r="AT1247" s="84">
        <v>217</v>
      </c>
      <c r="AU1247" s="86">
        <v>87</v>
      </c>
      <c r="AV1247" s="55">
        <v>53</v>
      </c>
      <c r="AW1247" s="55">
        <v>53</v>
      </c>
      <c r="AX1247" s="55">
        <v>22</v>
      </c>
      <c r="AY1247" s="14" t="s">
        <v>85</v>
      </c>
      <c r="AZ1247" s="104" t="str">
        <f>_xlfn.IFNA(VLOOKUP(AY1247,ACCESSORIES!F:K,6,FALSE),"N/A")</f>
        <v>N/A</v>
      </c>
      <c r="BA1247" s="14" t="s">
        <v>85</v>
      </c>
      <c r="BB1247" s="104" t="str">
        <f>_xlfn.IFNA(VLOOKUP(BA1247,ACCESSORIES!F:K,6,FALSE),"N/A")</f>
        <v>N/A</v>
      </c>
      <c r="BC1247" s="79">
        <v>37.311847816135</v>
      </c>
      <c r="BD1247" s="57">
        <v>20.6</v>
      </c>
      <c r="BE1247" s="57">
        <v>20.6</v>
      </c>
      <c r="BF1247" s="57">
        <v>11.4</v>
      </c>
      <c r="BG1247" s="15">
        <v>36</v>
      </c>
      <c r="BH1247" s="122" t="s">
        <v>3551</v>
      </c>
      <c r="BI1247" s="51" t="s">
        <v>4217</v>
      </c>
      <c r="BJ1247" s="83" t="s">
        <v>5302</v>
      </c>
      <c r="BK1247" s="83" t="s">
        <v>4233</v>
      </c>
      <c r="BL1247" s="83" t="s">
        <v>5847</v>
      </c>
      <c r="BM1247" s="83" t="s">
        <v>2887</v>
      </c>
      <c r="BN1247" s="83" t="s">
        <v>6410</v>
      </c>
      <c r="BO1247" s="83" t="s">
        <v>5801</v>
      </c>
      <c r="BP1247" s="83" t="s">
        <v>6411</v>
      </c>
      <c r="BQ1247" s="83" t="s">
        <v>4480</v>
      </c>
      <c r="BR1247" s="83" t="s">
        <v>4235</v>
      </c>
      <c r="BS1247" s="83"/>
      <c r="BT1247" s="409" t="s">
        <v>6388</v>
      </c>
      <c r="BU1247" s="426" t="s">
        <v>6387</v>
      </c>
      <c r="BV1247" s="412" t="s">
        <v>6390</v>
      </c>
      <c r="BW1247" s="426" t="s">
        <v>6389</v>
      </c>
      <c r="BX1247" s="96" t="str">
        <f t="shared" si="194"/>
        <v>MR706 Bead Grip, 18x9, +18mm Offset, 6x135, 87mm Centerbore, Method Bronze</v>
      </c>
      <c r="BY1247" s="83" t="s">
        <v>4044</v>
      </c>
      <c r="BZ1247" s="83" t="s">
        <v>4045</v>
      </c>
      <c r="CA1247" s="83" t="str">
        <f t="shared" si="197"/>
        <v>TRAIL (7XX)</v>
      </c>
    </row>
    <row r="1248" spans="1:79" s="39" customFormat="1" ht="15" customHeight="1">
      <c r="A1248" s="23">
        <f t="shared" si="193"/>
        <v>1246</v>
      </c>
      <c r="B1248" s="14" t="s">
        <v>84</v>
      </c>
      <c r="C1248" s="112" t="s">
        <v>1285</v>
      </c>
      <c r="D1248" s="84" t="s">
        <v>6179</v>
      </c>
      <c r="E1248" s="94" t="str">
        <f>CONCATENATE(LEFT(D1248,5),VLOOKUP(CONCATENATE(N1248,"x",O1248),'PART NUMBER GUIDE'!$B$9:$C$45,2,FALSE),VLOOKUP(CONCATENATE(P1248, V1248), 'PART NUMBER GUIDE'!$Q$6:$R$84, 2, FALSE),VLOOKUP(Y1248,'PART NUMBER GUIDE'!$J$8:$K$37,2, FALSE),IF(U1248="N/A",IF(ABS(S1248)&lt;10,"0"&amp;ABS(S1248),ABS(S1248)),CONCATENATE(LEFT(U1248,1),RIGHT(U1248,1))), F1248, G1248)</f>
        <v>MR70689060518</v>
      </c>
      <c r="F1248" s="93"/>
      <c r="G1248" s="93"/>
      <c r="H1248" s="46" t="s">
        <v>5982</v>
      </c>
      <c r="I1248" s="375">
        <v>44517</v>
      </c>
      <c r="J1248" s="87" t="s">
        <v>1265</v>
      </c>
      <c r="K1248" s="400">
        <v>421</v>
      </c>
      <c r="L1248" s="95">
        <f t="shared" si="192"/>
        <v>421</v>
      </c>
      <c r="M1248" s="402"/>
      <c r="N1248" s="84">
        <v>18</v>
      </c>
      <c r="O1248" s="8">
        <v>9</v>
      </c>
      <c r="P1248" s="105" t="str">
        <f t="shared" si="195"/>
        <v>6x5.5</v>
      </c>
      <c r="Q1248" s="84">
        <v>6</v>
      </c>
      <c r="R1248" s="84">
        <v>5.5</v>
      </c>
      <c r="S1248" s="84">
        <v>18</v>
      </c>
      <c r="T1248" s="86">
        <v>5.68</v>
      </c>
      <c r="U1248" s="110" t="s">
        <v>85</v>
      </c>
      <c r="V1248" s="77">
        <v>106.25</v>
      </c>
      <c r="W1248" s="42">
        <v>33.29</v>
      </c>
      <c r="X1248" s="52">
        <v>2650</v>
      </c>
      <c r="Y1248" s="46" t="s">
        <v>2309</v>
      </c>
      <c r="Z1248" s="81" t="s">
        <v>3002</v>
      </c>
      <c r="AA1248" s="369" t="str">
        <f t="shared" si="196"/>
        <v>18x9, 6x5.5, 18 OS</v>
      </c>
      <c r="AB1248" s="83" t="s">
        <v>4281</v>
      </c>
      <c r="AC1248" s="92">
        <f>_xlfn.IFNA(VLOOKUP(AB1248,ACCESSORIES!F:K,6,FALSE),"N/A")</f>
        <v>22</v>
      </c>
      <c r="AD1248" s="15" t="s">
        <v>85</v>
      </c>
      <c r="AE1248" s="15" t="s">
        <v>85</v>
      </c>
      <c r="AF1248" s="14" t="s">
        <v>85</v>
      </c>
      <c r="AG1248" s="15" t="s">
        <v>85</v>
      </c>
      <c r="AH1248" s="9" t="str">
        <f>_xlfn.IFNA(VLOOKUP(AG1248,ACCESSORIES!F:K,6,FALSE),"N/A")</f>
        <v>N/A</v>
      </c>
      <c r="AI1248" s="105" t="s">
        <v>265</v>
      </c>
      <c r="AJ1248" s="84" t="s">
        <v>1712</v>
      </c>
      <c r="AK1248" s="84">
        <v>2.75</v>
      </c>
      <c r="AL1248" s="84">
        <v>78.3</v>
      </c>
      <c r="AM1248" s="84">
        <v>16.2</v>
      </c>
      <c r="AN1248" s="84">
        <v>175</v>
      </c>
      <c r="AO1248" s="37">
        <v>5</v>
      </c>
      <c r="AP1248" s="37">
        <v>21.6</v>
      </c>
      <c r="AQ1248" s="26">
        <v>38</v>
      </c>
      <c r="AR1248" s="37">
        <v>48</v>
      </c>
      <c r="AS1248" s="26">
        <v>223.7</v>
      </c>
      <c r="AT1248" s="84">
        <v>217</v>
      </c>
      <c r="AU1248" s="86">
        <v>106.25</v>
      </c>
      <c r="AV1248" s="55">
        <v>44</v>
      </c>
      <c r="AW1248" s="55">
        <v>44</v>
      </c>
      <c r="AX1248" s="55">
        <v>22</v>
      </c>
      <c r="AY1248" s="14" t="s">
        <v>85</v>
      </c>
      <c r="AZ1248" s="104" t="str">
        <f>_xlfn.IFNA(VLOOKUP(AY1248,ACCESSORIES!F:K,6,FALSE),"N/A")</f>
        <v>N/A</v>
      </c>
      <c r="BA1248" s="14" t="s">
        <v>85</v>
      </c>
      <c r="BB1248" s="104" t="str">
        <f>_xlfn.IFNA(VLOOKUP(BA1248,ACCESSORIES!F:K,6,FALSE),"N/A")</f>
        <v>N/A</v>
      </c>
      <c r="BC1248" s="79">
        <v>39.4</v>
      </c>
      <c r="BD1248" s="57">
        <v>20.6</v>
      </c>
      <c r="BE1248" s="57">
        <v>20.6</v>
      </c>
      <c r="BF1248" s="57">
        <v>11.4</v>
      </c>
      <c r="BG1248" s="15">
        <v>36</v>
      </c>
      <c r="BH1248" s="122" t="s">
        <v>3551</v>
      </c>
      <c r="BI1248" s="51" t="s">
        <v>4217</v>
      </c>
      <c r="BJ1248" s="83" t="s">
        <v>5302</v>
      </c>
      <c r="BK1248" s="83" t="s">
        <v>4233</v>
      </c>
      <c r="BL1248" s="83" t="s">
        <v>5847</v>
      </c>
      <c r="BM1248" s="83" t="s">
        <v>2887</v>
      </c>
      <c r="BN1248" s="83" t="s">
        <v>6410</v>
      </c>
      <c r="BO1248" s="83" t="s">
        <v>5801</v>
      </c>
      <c r="BP1248" s="83" t="s">
        <v>6411</v>
      </c>
      <c r="BQ1248" s="83" t="s">
        <v>4480</v>
      </c>
      <c r="BR1248" s="83" t="s">
        <v>4235</v>
      </c>
      <c r="BS1248" s="83"/>
      <c r="BT1248" s="409" t="s">
        <v>6376</v>
      </c>
      <c r="BU1248" s="426" t="s">
        <v>6375</v>
      </c>
      <c r="BV1248" s="412" t="s">
        <v>6378</v>
      </c>
      <c r="BW1248" s="426" t="s">
        <v>6377</v>
      </c>
      <c r="BX1248" s="96" t="str">
        <f t="shared" si="194"/>
        <v>MR706 Bead Grip, 18x9, +18mm Offset, 6x5.5, 106.25mm Centerbore, Matte Black</v>
      </c>
      <c r="BY1248" s="83" t="s">
        <v>4044</v>
      </c>
      <c r="BZ1248" s="83" t="s">
        <v>4045</v>
      </c>
      <c r="CA1248" s="83" t="str">
        <f t="shared" si="197"/>
        <v>TRAIL (7XX)</v>
      </c>
    </row>
    <row r="1249" spans="1:79" s="39" customFormat="1" ht="15" customHeight="1">
      <c r="A1249" s="23">
        <f t="shared" si="193"/>
        <v>1247</v>
      </c>
      <c r="B1249" s="14" t="s">
        <v>84</v>
      </c>
      <c r="C1249" s="112" t="s">
        <v>1285</v>
      </c>
      <c r="D1249" s="84" t="s">
        <v>6179</v>
      </c>
      <c r="E1249" s="94" t="str">
        <f>CONCATENATE(LEFT(D1249,5),VLOOKUP(CONCATENATE(N1249,"x",O1249),'PART NUMBER GUIDE'!$B$9:$C$45,2,FALSE),VLOOKUP(CONCATENATE(P1249, V1249), 'PART NUMBER GUIDE'!$Q$6:$R$84, 2, FALSE),VLOOKUP(Y1249,'PART NUMBER GUIDE'!$J$8:$K$37,2, FALSE),IF(U1249="N/A",IF(ABS(S1249)&lt;10,"0"&amp;ABS(S1249),ABS(S1249)),CONCATENATE(LEFT(U1249,1),RIGHT(U1249,1))), F1249, G1249)</f>
        <v>MR70689060918</v>
      </c>
      <c r="F1249" s="93"/>
      <c r="G1249" s="93"/>
      <c r="H1249" s="46" t="s">
        <v>5983</v>
      </c>
      <c r="I1249" s="375">
        <v>44517</v>
      </c>
      <c r="J1249" s="87" t="s">
        <v>1265</v>
      </c>
      <c r="K1249" s="400">
        <v>421</v>
      </c>
      <c r="L1249" s="95">
        <f t="shared" si="192"/>
        <v>421</v>
      </c>
      <c r="M1249" s="402"/>
      <c r="N1249" s="84">
        <v>18</v>
      </c>
      <c r="O1249" s="8">
        <v>9</v>
      </c>
      <c r="P1249" s="105" t="str">
        <f t="shared" si="195"/>
        <v>6x5.5</v>
      </c>
      <c r="Q1249" s="84">
        <v>6</v>
      </c>
      <c r="R1249" s="84">
        <v>5.5</v>
      </c>
      <c r="S1249" s="84">
        <v>18</v>
      </c>
      <c r="T1249" s="86">
        <v>5.68</v>
      </c>
      <c r="U1249" s="110" t="s">
        <v>85</v>
      </c>
      <c r="V1249" s="77">
        <v>106.25</v>
      </c>
      <c r="W1249" s="42">
        <v>33.6</v>
      </c>
      <c r="X1249" s="52">
        <v>2650</v>
      </c>
      <c r="Y1249" s="46" t="s">
        <v>2312</v>
      </c>
      <c r="Z1249" s="81" t="s">
        <v>3003</v>
      </c>
      <c r="AA1249" s="369" t="str">
        <f t="shared" si="196"/>
        <v>18x9, 6x5.5, 18 OS</v>
      </c>
      <c r="AB1249" s="83" t="s">
        <v>4281</v>
      </c>
      <c r="AC1249" s="92">
        <f>_xlfn.IFNA(VLOOKUP(AB1249,ACCESSORIES!F:K,6,FALSE),"N/A")</f>
        <v>22</v>
      </c>
      <c r="AD1249" s="15" t="s">
        <v>85</v>
      </c>
      <c r="AE1249" s="15" t="s">
        <v>85</v>
      </c>
      <c r="AF1249" s="14" t="s">
        <v>85</v>
      </c>
      <c r="AG1249" s="15" t="s">
        <v>85</v>
      </c>
      <c r="AH1249" s="9" t="str">
        <f>_xlfn.IFNA(VLOOKUP(AG1249,ACCESSORIES!F:K,6,FALSE),"N/A")</f>
        <v>N/A</v>
      </c>
      <c r="AI1249" s="105" t="s">
        <v>265</v>
      </c>
      <c r="AJ1249" s="84" t="s">
        <v>1712</v>
      </c>
      <c r="AK1249" s="84">
        <v>2.75</v>
      </c>
      <c r="AL1249" s="84">
        <v>78.3</v>
      </c>
      <c r="AM1249" s="84">
        <v>16.2</v>
      </c>
      <c r="AN1249" s="84">
        <v>175</v>
      </c>
      <c r="AO1249" s="37">
        <v>5</v>
      </c>
      <c r="AP1249" s="37">
        <v>21.6</v>
      </c>
      <c r="AQ1249" s="26">
        <v>38</v>
      </c>
      <c r="AR1249" s="37">
        <v>48</v>
      </c>
      <c r="AS1249" s="26">
        <v>223.7</v>
      </c>
      <c r="AT1249" s="84">
        <v>217</v>
      </c>
      <c r="AU1249" s="86">
        <v>106.25</v>
      </c>
      <c r="AV1249" s="55">
        <v>44</v>
      </c>
      <c r="AW1249" s="55">
        <v>44</v>
      </c>
      <c r="AX1249" s="55">
        <v>22</v>
      </c>
      <c r="AY1249" s="14" t="s">
        <v>85</v>
      </c>
      <c r="AZ1249" s="104" t="str">
        <f>_xlfn.IFNA(VLOOKUP(AY1249,ACCESSORIES!F:K,6,FALSE),"N/A")</f>
        <v>N/A</v>
      </c>
      <c r="BA1249" s="14" t="s">
        <v>85</v>
      </c>
      <c r="BB1249" s="104" t="str">
        <f>_xlfn.IFNA(VLOOKUP(BA1249,ACCESSORIES!F:K,6,FALSE),"N/A")</f>
        <v>N/A</v>
      </c>
      <c r="BC1249" s="79">
        <v>39.68</v>
      </c>
      <c r="BD1249" s="57">
        <v>20.6</v>
      </c>
      <c r="BE1249" s="57">
        <v>20.6</v>
      </c>
      <c r="BF1249" s="57">
        <v>11.4</v>
      </c>
      <c r="BG1249" s="15">
        <v>36</v>
      </c>
      <c r="BH1249" s="122" t="s">
        <v>3551</v>
      </c>
      <c r="BI1249" s="51" t="s">
        <v>4217</v>
      </c>
      <c r="BJ1249" s="83" t="s">
        <v>5302</v>
      </c>
      <c r="BK1249" s="83" t="s">
        <v>4233</v>
      </c>
      <c r="BL1249" s="83" t="s">
        <v>5847</v>
      </c>
      <c r="BM1249" s="83" t="s">
        <v>2887</v>
      </c>
      <c r="BN1249" s="83" t="s">
        <v>6410</v>
      </c>
      <c r="BO1249" s="83" t="s">
        <v>5801</v>
      </c>
      <c r="BP1249" s="83" t="s">
        <v>6411</v>
      </c>
      <c r="BQ1249" s="83" t="s">
        <v>4480</v>
      </c>
      <c r="BR1249" s="83" t="s">
        <v>4235</v>
      </c>
      <c r="BS1249" s="83"/>
      <c r="BT1249" s="409" t="s">
        <v>6388</v>
      </c>
      <c r="BU1249" s="426" t="s">
        <v>6387</v>
      </c>
      <c r="BV1249" s="412" t="s">
        <v>6390</v>
      </c>
      <c r="BW1249" s="426" t="s">
        <v>6389</v>
      </c>
      <c r="BX1249" s="96" t="str">
        <f t="shared" si="194"/>
        <v>MR706 Bead Grip, 18x9, +18mm Offset, 6x5.5, 106.25mm Centerbore, Method Bronze</v>
      </c>
      <c r="BY1249" s="83" t="s">
        <v>4044</v>
      </c>
      <c r="BZ1249" s="83" t="s">
        <v>4045</v>
      </c>
      <c r="CA1249" s="83" t="str">
        <f t="shared" si="197"/>
        <v>TRAIL (7XX)</v>
      </c>
    </row>
    <row r="1250" spans="1:79" s="39" customFormat="1" ht="15" customHeight="1">
      <c r="A1250" s="23">
        <f t="shared" si="193"/>
        <v>1248</v>
      </c>
      <c r="B1250" s="14" t="s">
        <v>84</v>
      </c>
      <c r="C1250" s="112" t="s">
        <v>1285</v>
      </c>
      <c r="D1250" s="84" t="s">
        <v>6179</v>
      </c>
      <c r="E1250" s="94" t="str">
        <f>CONCATENATE(LEFT(D1250,5),VLOOKUP(CONCATENATE(N1250,"x",O1250),'PART NUMBER GUIDE'!$B$9:$C$45,2,FALSE),VLOOKUP(CONCATENATE(P1250, V1250), 'PART NUMBER GUIDE'!$Q$6:$R$84, 2, FALSE),VLOOKUP(Y1250,'PART NUMBER GUIDE'!$J$8:$K$37,2, FALSE),IF(U1250="N/A",IF(ABS(S1250)&lt;10,"0"&amp;ABS(S1250),ABS(S1250)),CONCATENATE(LEFT(U1250,1),RIGHT(U1250,1))), F1250, G1250)</f>
        <v>MR70689060535T</v>
      </c>
      <c r="F1250" s="93" t="s">
        <v>5022</v>
      </c>
      <c r="G1250" s="93"/>
      <c r="H1250" s="46" t="s">
        <v>5984</v>
      </c>
      <c r="I1250" s="375">
        <v>44517</v>
      </c>
      <c r="J1250" s="87" t="s">
        <v>1265</v>
      </c>
      <c r="K1250" s="400">
        <v>421</v>
      </c>
      <c r="L1250" s="95">
        <f t="shared" si="192"/>
        <v>421</v>
      </c>
      <c r="M1250" s="402"/>
      <c r="N1250" s="84">
        <v>18</v>
      </c>
      <c r="O1250" s="8">
        <v>9</v>
      </c>
      <c r="P1250" s="105" t="str">
        <f t="shared" si="195"/>
        <v>6x5.5</v>
      </c>
      <c r="Q1250" s="84">
        <v>6</v>
      </c>
      <c r="R1250" s="84">
        <v>5.5</v>
      </c>
      <c r="S1250" s="84">
        <v>35</v>
      </c>
      <c r="T1250" s="86">
        <v>6.35</v>
      </c>
      <c r="U1250" s="110" t="s">
        <v>85</v>
      </c>
      <c r="V1250" s="77">
        <v>106.25</v>
      </c>
      <c r="W1250" s="42">
        <v>32.848877065546759</v>
      </c>
      <c r="X1250" s="52">
        <v>2650</v>
      </c>
      <c r="Y1250" s="46" t="s">
        <v>2309</v>
      </c>
      <c r="Z1250" s="81" t="s">
        <v>3002</v>
      </c>
      <c r="AA1250" s="369" t="str">
        <f t="shared" si="196"/>
        <v>18x9, 6x5.5, 35 OS</v>
      </c>
      <c r="AB1250" s="83" t="s">
        <v>5929</v>
      </c>
      <c r="AC1250" s="92">
        <f>_xlfn.IFNA(VLOOKUP(AB1250,ACCESSORIES!F:K,6,FALSE),"N/A")</f>
        <v>22</v>
      </c>
      <c r="AD1250" s="15" t="s">
        <v>85</v>
      </c>
      <c r="AE1250" s="15" t="s">
        <v>85</v>
      </c>
      <c r="AF1250" s="14" t="s">
        <v>85</v>
      </c>
      <c r="AG1250" s="15" t="s">
        <v>85</v>
      </c>
      <c r="AH1250" s="9" t="str">
        <f>_xlfn.IFNA(VLOOKUP(AG1250,ACCESSORIES!F:K,6,FALSE),"N/A")</f>
        <v>N/A</v>
      </c>
      <c r="AI1250" s="105" t="s">
        <v>265</v>
      </c>
      <c r="AJ1250" s="84" t="s">
        <v>85</v>
      </c>
      <c r="AK1250" s="84" t="s">
        <v>85</v>
      </c>
      <c r="AL1250" s="84" t="s">
        <v>85</v>
      </c>
      <c r="AM1250" s="84">
        <v>16.2</v>
      </c>
      <c r="AN1250" s="84">
        <v>175</v>
      </c>
      <c r="AO1250" s="37">
        <v>3</v>
      </c>
      <c r="AP1250" s="37">
        <v>8</v>
      </c>
      <c r="AQ1250" s="26">
        <v>21</v>
      </c>
      <c r="AR1250" s="37">
        <v>31</v>
      </c>
      <c r="AS1250" s="26">
        <v>222.8</v>
      </c>
      <c r="AT1250" s="84">
        <v>209</v>
      </c>
      <c r="AU1250" s="86">
        <v>106.25</v>
      </c>
      <c r="AV1250" s="55">
        <v>66</v>
      </c>
      <c r="AW1250" s="55">
        <v>66</v>
      </c>
      <c r="AX1250" s="55">
        <v>24</v>
      </c>
      <c r="AY1250" s="14" t="s">
        <v>85</v>
      </c>
      <c r="AZ1250" s="104" t="str">
        <f>_xlfn.IFNA(VLOOKUP(AY1250,ACCESSORIES!F:K,6,FALSE),"N/A")</f>
        <v>N/A</v>
      </c>
      <c r="BA1250" s="14" t="s">
        <v>85</v>
      </c>
      <c r="BB1250" s="104" t="str">
        <f>_xlfn.IFNA(VLOOKUP(BA1250,ACCESSORIES!F:K,6,FALSE),"N/A")</f>
        <v>N/A</v>
      </c>
      <c r="BC1250" s="79">
        <v>36.848877065546759</v>
      </c>
      <c r="BD1250" s="57">
        <v>20.6</v>
      </c>
      <c r="BE1250" s="57">
        <v>20.6</v>
      </c>
      <c r="BF1250" s="57">
        <v>11.4</v>
      </c>
      <c r="BG1250" s="15">
        <v>36</v>
      </c>
      <c r="BH1250" s="122" t="s">
        <v>3551</v>
      </c>
      <c r="BI1250" s="51" t="s">
        <v>4217</v>
      </c>
      <c r="BJ1250" s="83" t="s">
        <v>5302</v>
      </c>
      <c r="BK1250" s="83" t="s">
        <v>4233</v>
      </c>
      <c r="BL1250" s="83" t="s">
        <v>5847</v>
      </c>
      <c r="BM1250" s="83" t="s">
        <v>2887</v>
      </c>
      <c r="BN1250" s="83" t="s">
        <v>6410</v>
      </c>
      <c r="BO1250" s="83" t="s">
        <v>5801</v>
      </c>
      <c r="BP1250" s="83" t="s">
        <v>6411</v>
      </c>
      <c r="BQ1250" s="83" t="s">
        <v>4480</v>
      </c>
      <c r="BR1250" s="83" t="s">
        <v>4235</v>
      </c>
      <c r="BS1250" s="83"/>
      <c r="BT1250" s="409" t="s">
        <v>6376</v>
      </c>
      <c r="BU1250" s="426" t="s">
        <v>6375</v>
      </c>
      <c r="BV1250" s="412" t="s">
        <v>6378</v>
      </c>
      <c r="BW1250" s="426" t="s">
        <v>6377</v>
      </c>
      <c r="BX1250" s="96" t="str">
        <f t="shared" si="194"/>
        <v>MR706 Bead Grip, 18x9, +35mm Offset, 6x5.5, 106.25mm Centerbore, Matte Black</v>
      </c>
      <c r="BY1250" s="83" t="s">
        <v>4044</v>
      </c>
      <c r="BZ1250" s="83" t="s">
        <v>4045</v>
      </c>
      <c r="CA1250" s="83" t="str">
        <f t="shared" si="197"/>
        <v>TRAIL (7XX)</v>
      </c>
    </row>
    <row r="1251" spans="1:79" s="39" customFormat="1" ht="15" customHeight="1">
      <c r="A1251" s="23">
        <f t="shared" si="193"/>
        <v>1249</v>
      </c>
      <c r="B1251" s="14" t="s">
        <v>84</v>
      </c>
      <c r="C1251" s="112" t="s">
        <v>1285</v>
      </c>
      <c r="D1251" s="84" t="s">
        <v>6179</v>
      </c>
      <c r="E1251" s="94" t="str">
        <f>CONCATENATE(LEFT(D1251,5),VLOOKUP(CONCATENATE(N1251,"x",O1251),'PART NUMBER GUIDE'!$B$9:$C$45,2,FALSE),VLOOKUP(CONCATENATE(P1251, V1251), 'PART NUMBER GUIDE'!$Q$6:$R$84, 2, FALSE),VLOOKUP(Y1251,'PART NUMBER GUIDE'!$J$8:$K$37,2, FALSE),IF(U1251="N/A",IF(ABS(S1251)&lt;10,"0"&amp;ABS(S1251),ABS(S1251)),CONCATENATE(LEFT(U1251,1),RIGHT(U1251,1))), F1251, G1251)</f>
        <v>MR70689060935T</v>
      </c>
      <c r="F1251" s="93" t="s">
        <v>5022</v>
      </c>
      <c r="G1251" s="93"/>
      <c r="H1251" s="46" t="s">
        <v>5985</v>
      </c>
      <c r="I1251" s="375">
        <v>44517</v>
      </c>
      <c r="J1251" s="87" t="s">
        <v>1265</v>
      </c>
      <c r="K1251" s="400">
        <v>421</v>
      </c>
      <c r="L1251" s="95">
        <f t="shared" si="192"/>
        <v>421</v>
      </c>
      <c r="M1251" s="402"/>
      <c r="N1251" s="84">
        <v>18</v>
      </c>
      <c r="O1251" s="8">
        <v>9</v>
      </c>
      <c r="P1251" s="105" t="str">
        <f t="shared" si="195"/>
        <v>6x5.5</v>
      </c>
      <c r="Q1251" s="84">
        <v>6</v>
      </c>
      <c r="R1251" s="84">
        <v>5.5</v>
      </c>
      <c r="S1251" s="84">
        <v>35</v>
      </c>
      <c r="T1251" s="86">
        <v>6.35</v>
      </c>
      <c r="U1251" s="110" t="s">
        <v>85</v>
      </c>
      <c r="V1251" s="77">
        <v>106.25</v>
      </c>
      <c r="W1251" s="42">
        <v>32.848877065546759</v>
      </c>
      <c r="X1251" s="52">
        <v>2650</v>
      </c>
      <c r="Y1251" s="46" t="s">
        <v>2312</v>
      </c>
      <c r="Z1251" s="81" t="s">
        <v>3003</v>
      </c>
      <c r="AA1251" s="369" t="str">
        <f t="shared" si="196"/>
        <v>18x9, 6x5.5, 35 OS</v>
      </c>
      <c r="AB1251" s="83" t="s">
        <v>5929</v>
      </c>
      <c r="AC1251" s="92">
        <f>_xlfn.IFNA(VLOOKUP(AB1251,ACCESSORIES!F:K,6,FALSE),"N/A")</f>
        <v>22</v>
      </c>
      <c r="AD1251" s="15" t="s">
        <v>85</v>
      </c>
      <c r="AE1251" s="15" t="s">
        <v>85</v>
      </c>
      <c r="AF1251" s="14" t="s">
        <v>85</v>
      </c>
      <c r="AG1251" s="15" t="s">
        <v>85</v>
      </c>
      <c r="AH1251" s="9" t="str">
        <f>_xlfn.IFNA(VLOOKUP(AG1251,ACCESSORIES!F:K,6,FALSE),"N/A")</f>
        <v>N/A</v>
      </c>
      <c r="AI1251" s="105" t="s">
        <v>265</v>
      </c>
      <c r="AJ1251" s="84" t="s">
        <v>85</v>
      </c>
      <c r="AK1251" s="84" t="s">
        <v>85</v>
      </c>
      <c r="AL1251" s="84" t="s">
        <v>85</v>
      </c>
      <c r="AM1251" s="84">
        <v>16.2</v>
      </c>
      <c r="AN1251" s="84">
        <v>175</v>
      </c>
      <c r="AO1251" s="37">
        <v>3</v>
      </c>
      <c r="AP1251" s="37">
        <v>8</v>
      </c>
      <c r="AQ1251" s="26">
        <v>21</v>
      </c>
      <c r="AR1251" s="37">
        <v>31</v>
      </c>
      <c r="AS1251" s="26">
        <v>222.8</v>
      </c>
      <c r="AT1251" s="84">
        <v>209</v>
      </c>
      <c r="AU1251" s="86">
        <v>106.25</v>
      </c>
      <c r="AV1251" s="55">
        <v>66</v>
      </c>
      <c r="AW1251" s="55">
        <v>66</v>
      </c>
      <c r="AX1251" s="55">
        <v>24</v>
      </c>
      <c r="AY1251" s="14" t="s">
        <v>85</v>
      </c>
      <c r="AZ1251" s="104" t="str">
        <f>_xlfn.IFNA(VLOOKUP(AY1251,ACCESSORIES!F:K,6,FALSE),"N/A")</f>
        <v>N/A</v>
      </c>
      <c r="BA1251" s="14" t="s">
        <v>85</v>
      </c>
      <c r="BB1251" s="104" t="str">
        <f>_xlfn.IFNA(VLOOKUP(BA1251,ACCESSORIES!F:K,6,FALSE),"N/A")</f>
        <v>N/A</v>
      </c>
      <c r="BC1251" s="79">
        <v>36.848877065546759</v>
      </c>
      <c r="BD1251" s="57">
        <v>20.6</v>
      </c>
      <c r="BE1251" s="57">
        <v>20.6</v>
      </c>
      <c r="BF1251" s="57">
        <v>11.4</v>
      </c>
      <c r="BG1251" s="15">
        <v>36</v>
      </c>
      <c r="BH1251" s="122" t="s">
        <v>3551</v>
      </c>
      <c r="BI1251" s="51" t="s">
        <v>4217</v>
      </c>
      <c r="BJ1251" s="83" t="s">
        <v>5302</v>
      </c>
      <c r="BK1251" s="83" t="s">
        <v>4233</v>
      </c>
      <c r="BL1251" s="83" t="s">
        <v>5847</v>
      </c>
      <c r="BM1251" s="83" t="s">
        <v>2887</v>
      </c>
      <c r="BN1251" s="83" t="s">
        <v>6410</v>
      </c>
      <c r="BO1251" s="83" t="s">
        <v>5801</v>
      </c>
      <c r="BP1251" s="83" t="s">
        <v>6411</v>
      </c>
      <c r="BQ1251" s="83" t="s">
        <v>4480</v>
      </c>
      <c r="BR1251" s="83" t="s">
        <v>4235</v>
      </c>
      <c r="BS1251" s="83"/>
      <c r="BT1251" s="409" t="s">
        <v>6388</v>
      </c>
      <c r="BU1251" s="426" t="s">
        <v>6387</v>
      </c>
      <c r="BV1251" s="412" t="s">
        <v>6390</v>
      </c>
      <c r="BW1251" s="426" t="s">
        <v>6389</v>
      </c>
      <c r="BX1251" s="96" t="str">
        <f t="shared" si="194"/>
        <v>MR706 Bead Grip, 18x9, +35mm Offset, 6x5.5, 106.25mm Centerbore, Method Bronze</v>
      </c>
      <c r="BY1251" s="83" t="s">
        <v>4044</v>
      </c>
      <c r="BZ1251" s="83" t="s">
        <v>4045</v>
      </c>
      <c r="CA1251" s="83" t="str">
        <f t="shared" si="197"/>
        <v>TRAIL (7XX)</v>
      </c>
    </row>
    <row r="1252" spans="1:79" s="39" customFormat="1" ht="15" customHeight="1">
      <c r="A1252" s="23">
        <f t="shared" si="193"/>
        <v>1250</v>
      </c>
      <c r="B1252" s="14" t="s">
        <v>84</v>
      </c>
      <c r="C1252" s="112" t="s">
        <v>1285</v>
      </c>
      <c r="D1252" s="84" t="s">
        <v>6179</v>
      </c>
      <c r="E1252" s="94" t="str">
        <f>CONCATENATE(LEFT(D1252,5),VLOOKUP(CONCATENATE(N1252,"x",O1252),'PART NUMBER GUIDE'!$B$9:$C$45,2,FALSE),VLOOKUP(CONCATENATE(P1252, V1252), 'PART NUMBER GUIDE'!$Q$6:$R$84, 2, FALSE),VLOOKUP(Y1252,'PART NUMBER GUIDE'!$J$8:$K$37,2, FALSE),IF(U1252="N/A",IF(ABS(S1252)&lt;10,"0"&amp;ABS(S1252),ABS(S1252)),CONCATENATE(LEFT(U1252,1),RIGHT(U1252,1))), F1252, G1252)</f>
        <v>MR70689052525</v>
      </c>
      <c r="F1252" s="93"/>
      <c r="G1252" s="93"/>
      <c r="H1252" s="46" t="s">
        <v>5986</v>
      </c>
      <c r="I1252" s="375">
        <v>44517</v>
      </c>
      <c r="J1252" s="87" t="s">
        <v>1265</v>
      </c>
      <c r="K1252" s="400">
        <v>421</v>
      </c>
      <c r="L1252" s="95">
        <f t="shared" si="192"/>
        <v>421</v>
      </c>
      <c r="M1252" s="402"/>
      <c r="N1252" s="84">
        <v>18</v>
      </c>
      <c r="O1252" s="8">
        <v>9</v>
      </c>
      <c r="P1252" s="105" t="str">
        <f t="shared" si="195"/>
        <v>5x120</v>
      </c>
      <c r="Q1252" s="84">
        <v>5</v>
      </c>
      <c r="R1252" s="84">
        <v>120</v>
      </c>
      <c r="S1252" s="84">
        <v>25</v>
      </c>
      <c r="T1252" s="86">
        <v>5.95</v>
      </c>
      <c r="U1252" s="110" t="s">
        <v>85</v>
      </c>
      <c r="V1252" s="77">
        <v>72.599999999999994</v>
      </c>
      <c r="W1252" s="42">
        <v>33.576402530756852</v>
      </c>
      <c r="X1252" s="52">
        <v>2650</v>
      </c>
      <c r="Y1252" s="46" t="s">
        <v>2309</v>
      </c>
      <c r="Z1252" s="81" t="s">
        <v>3002</v>
      </c>
      <c r="AA1252" s="369" t="str">
        <f t="shared" si="196"/>
        <v>18x9, 5x120, 25 OS</v>
      </c>
      <c r="AB1252" s="83" t="s">
        <v>4280</v>
      </c>
      <c r="AC1252" s="92">
        <f>_xlfn.IFNA(VLOOKUP(AB1252,ACCESSORIES!F:K,6,FALSE),"N/A")</f>
        <v>22</v>
      </c>
      <c r="AD1252" s="15" t="s">
        <v>85</v>
      </c>
      <c r="AE1252" s="15" t="s">
        <v>85</v>
      </c>
      <c r="AF1252" s="14" t="s">
        <v>85</v>
      </c>
      <c r="AG1252" s="15" t="s">
        <v>85</v>
      </c>
      <c r="AH1252" s="9" t="str">
        <f>_xlfn.IFNA(VLOOKUP(AG1252,ACCESSORIES!F:K,6,FALSE),"N/A")</f>
        <v>N/A</v>
      </c>
      <c r="AI1252" s="105" t="s">
        <v>265</v>
      </c>
      <c r="AJ1252" s="84" t="s">
        <v>85</v>
      </c>
      <c r="AK1252" s="84" t="s">
        <v>85</v>
      </c>
      <c r="AL1252" s="84" t="s">
        <v>85</v>
      </c>
      <c r="AM1252" s="84">
        <v>16.2</v>
      </c>
      <c r="AN1252" s="84">
        <v>150</v>
      </c>
      <c r="AO1252" s="37">
        <v>15</v>
      </c>
      <c r="AP1252" s="37">
        <v>24.6</v>
      </c>
      <c r="AQ1252" s="26">
        <v>34.9</v>
      </c>
      <c r="AR1252" s="37">
        <v>41</v>
      </c>
      <c r="AS1252" s="26">
        <v>223.3</v>
      </c>
      <c r="AT1252" s="84">
        <v>213.8</v>
      </c>
      <c r="AU1252" s="86">
        <v>72.599999999999994</v>
      </c>
      <c r="AV1252" s="55">
        <v>44</v>
      </c>
      <c r="AW1252" s="55">
        <v>44</v>
      </c>
      <c r="AX1252" s="55">
        <v>24</v>
      </c>
      <c r="AY1252" s="14" t="s">
        <v>85</v>
      </c>
      <c r="AZ1252" s="104" t="str">
        <f>_xlfn.IFNA(VLOOKUP(AY1252,ACCESSORIES!F:K,6,FALSE),"N/A")</f>
        <v>N/A</v>
      </c>
      <c r="BA1252" s="14" t="s">
        <v>85</v>
      </c>
      <c r="BB1252" s="104" t="str">
        <f>_xlfn.IFNA(VLOOKUP(BA1252,ACCESSORIES!F:K,6,FALSE),"N/A")</f>
        <v>N/A</v>
      </c>
      <c r="BC1252" s="79">
        <v>37.576402530756852</v>
      </c>
      <c r="BD1252" s="57">
        <v>20.6</v>
      </c>
      <c r="BE1252" s="57">
        <v>20.6</v>
      </c>
      <c r="BF1252" s="57">
        <v>11.4</v>
      </c>
      <c r="BG1252" s="15">
        <v>36</v>
      </c>
      <c r="BH1252" s="122" t="s">
        <v>3551</v>
      </c>
      <c r="BI1252" s="51" t="s">
        <v>4217</v>
      </c>
      <c r="BJ1252" s="83" t="s">
        <v>5302</v>
      </c>
      <c r="BK1252" s="83" t="s">
        <v>4233</v>
      </c>
      <c r="BL1252" s="83" t="s">
        <v>5847</v>
      </c>
      <c r="BM1252" s="83" t="s">
        <v>2887</v>
      </c>
      <c r="BN1252" s="83" t="s">
        <v>6410</v>
      </c>
      <c r="BO1252" s="83" t="s">
        <v>5801</v>
      </c>
      <c r="BP1252" s="83" t="s">
        <v>6411</v>
      </c>
      <c r="BQ1252" s="83" t="s">
        <v>4480</v>
      </c>
      <c r="BR1252" s="83" t="s">
        <v>4235</v>
      </c>
      <c r="BS1252" s="83"/>
      <c r="BT1252" s="409" t="s">
        <v>6372</v>
      </c>
      <c r="BU1252" s="426" t="s">
        <v>6371</v>
      </c>
      <c r="BV1252" s="412" t="s">
        <v>6374</v>
      </c>
      <c r="BW1252" s="426" t="s">
        <v>6373</v>
      </c>
      <c r="BX1252" s="96" t="str">
        <f t="shared" si="194"/>
        <v>MR706 Bead Grip, 18x9, +25mm Offset, 5x120, 72.6mm Centerbore, Matte Black</v>
      </c>
      <c r="BY1252" s="83" t="s">
        <v>4044</v>
      </c>
      <c r="BZ1252" s="83" t="s">
        <v>4045</v>
      </c>
      <c r="CA1252" s="83" t="str">
        <f t="shared" si="197"/>
        <v>TRAIL (7XX)</v>
      </c>
    </row>
    <row r="1253" spans="1:79" s="39" customFormat="1" ht="15" customHeight="1">
      <c r="A1253" s="23">
        <f t="shared" si="193"/>
        <v>1251</v>
      </c>
      <c r="B1253" s="14" t="s">
        <v>84</v>
      </c>
      <c r="C1253" s="112" t="s">
        <v>1285</v>
      </c>
      <c r="D1253" s="84" t="s">
        <v>6179</v>
      </c>
      <c r="E1253" s="94" t="str">
        <f>CONCATENATE(LEFT(D1253,5),VLOOKUP(CONCATENATE(N1253,"x",O1253),'PART NUMBER GUIDE'!$B$9:$C$45,2,FALSE),VLOOKUP(CONCATENATE(P1253, V1253), 'PART NUMBER GUIDE'!$Q$6:$R$84, 2, FALSE),VLOOKUP(Y1253,'PART NUMBER GUIDE'!$J$8:$K$37,2, FALSE),IF(U1253="N/A",IF(ABS(S1253)&lt;10,"0"&amp;ABS(S1253),ABS(S1253)),CONCATENATE(LEFT(U1253,1),RIGHT(U1253,1))), F1253, G1253)</f>
        <v>MR70689052925</v>
      </c>
      <c r="F1253" s="93"/>
      <c r="G1253" s="93"/>
      <c r="H1253" s="46" t="s">
        <v>5987</v>
      </c>
      <c r="I1253" s="375">
        <v>44517</v>
      </c>
      <c r="J1253" s="87" t="s">
        <v>1265</v>
      </c>
      <c r="K1253" s="400">
        <v>421</v>
      </c>
      <c r="L1253" s="95">
        <f t="shared" si="192"/>
        <v>421</v>
      </c>
      <c r="M1253" s="402"/>
      <c r="N1253" s="84">
        <v>18</v>
      </c>
      <c r="O1253" s="8">
        <v>9</v>
      </c>
      <c r="P1253" s="105" t="str">
        <f t="shared" si="195"/>
        <v>5x120</v>
      </c>
      <c r="Q1253" s="84">
        <v>5</v>
      </c>
      <c r="R1253" s="84">
        <v>120</v>
      </c>
      <c r="S1253" s="84">
        <v>25</v>
      </c>
      <c r="T1253" s="86">
        <v>5.95</v>
      </c>
      <c r="U1253" s="110" t="s">
        <v>85</v>
      </c>
      <c r="V1253" s="77">
        <v>72.599999999999994</v>
      </c>
      <c r="W1253" s="42">
        <v>33.576402530756852</v>
      </c>
      <c r="X1253" s="52">
        <v>2650</v>
      </c>
      <c r="Y1253" s="46" t="s">
        <v>2312</v>
      </c>
      <c r="Z1253" s="81" t="s">
        <v>3003</v>
      </c>
      <c r="AA1253" s="369" t="str">
        <f t="shared" si="196"/>
        <v>18x9, 5x120, 25 OS</v>
      </c>
      <c r="AB1253" s="83" t="s">
        <v>4280</v>
      </c>
      <c r="AC1253" s="92">
        <f>_xlfn.IFNA(VLOOKUP(AB1253,ACCESSORIES!F:K,6,FALSE),"N/A")</f>
        <v>22</v>
      </c>
      <c r="AD1253" s="15" t="s">
        <v>85</v>
      </c>
      <c r="AE1253" s="15" t="s">
        <v>85</v>
      </c>
      <c r="AF1253" s="14" t="s">
        <v>85</v>
      </c>
      <c r="AG1253" s="15" t="s">
        <v>85</v>
      </c>
      <c r="AH1253" s="9" t="str">
        <f>_xlfn.IFNA(VLOOKUP(AG1253,ACCESSORIES!F:K,6,FALSE),"N/A")</f>
        <v>N/A</v>
      </c>
      <c r="AI1253" s="105" t="s">
        <v>265</v>
      </c>
      <c r="AJ1253" s="84" t="s">
        <v>85</v>
      </c>
      <c r="AK1253" s="84" t="s">
        <v>85</v>
      </c>
      <c r="AL1253" s="84" t="s">
        <v>85</v>
      </c>
      <c r="AM1253" s="84">
        <v>16.2</v>
      </c>
      <c r="AN1253" s="84">
        <v>150</v>
      </c>
      <c r="AO1253" s="37">
        <v>15</v>
      </c>
      <c r="AP1253" s="37">
        <v>24.6</v>
      </c>
      <c r="AQ1253" s="26">
        <v>34.9</v>
      </c>
      <c r="AR1253" s="37">
        <v>41</v>
      </c>
      <c r="AS1253" s="26">
        <v>223.3</v>
      </c>
      <c r="AT1253" s="84">
        <v>213.8</v>
      </c>
      <c r="AU1253" s="86">
        <v>72.599999999999994</v>
      </c>
      <c r="AV1253" s="55">
        <v>44</v>
      </c>
      <c r="AW1253" s="55">
        <v>44</v>
      </c>
      <c r="AX1253" s="55">
        <v>24</v>
      </c>
      <c r="AY1253" s="14" t="s">
        <v>85</v>
      </c>
      <c r="AZ1253" s="104" t="str">
        <f>_xlfn.IFNA(VLOOKUP(AY1253,ACCESSORIES!F:K,6,FALSE),"N/A")</f>
        <v>N/A</v>
      </c>
      <c r="BA1253" s="14" t="s">
        <v>85</v>
      </c>
      <c r="BB1253" s="104" t="str">
        <f>_xlfn.IFNA(VLOOKUP(BA1253,ACCESSORIES!F:K,6,FALSE),"N/A")</f>
        <v>N/A</v>
      </c>
      <c r="BC1253" s="79">
        <v>37.576402530756852</v>
      </c>
      <c r="BD1253" s="57">
        <v>20.6</v>
      </c>
      <c r="BE1253" s="57">
        <v>20.6</v>
      </c>
      <c r="BF1253" s="57">
        <v>11.4</v>
      </c>
      <c r="BG1253" s="15">
        <v>36</v>
      </c>
      <c r="BH1253" s="122" t="s">
        <v>3551</v>
      </c>
      <c r="BI1253" s="51" t="s">
        <v>4217</v>
      </c>
      <c r="BJ1253" s="83" t="s">
        <v>5302</v>
      </c>
      <c r="BK1253" s="83" t="s">
        <v>4233</v>
      </c>
      <c r="BL1253" s="83" t="s">
        <v>5847</v>
      </c>
      <c r="BM1253" s="83" t="s">
        <v>2887</v>
      </c>
      <c r="BN1253" s="83" t="s">
        <v>6410</v>
      </c>
      <c r="BO1253" s="83" t="s">
        <v>5801</v>
      </c>
      <c r="BP1253" s="83" t="s">
        <v>6411</v>
      </c>
      <c r="BQ1253" s="83" t="s">
        <v>4480</v>
      </c>
      <c r="BR1253" s="83" t="s">
        <v>4235</v>
      </c>
      <c r="BS1253" s="83"/>
      <c r="BT1253" s="409" t="s">
        <v>6384</v>
      </c>
      <c r="BU1253" s="426" t="s">
        <v>6383</v>
      </c>
      <c r="BV1253" s="412" t="s">
        <v>6386</v>
      </c>
      <c r="BW1253" s="426" t="s">
        <v>6385</v>
      </c>
      <c r="BX1253" s="96" t="str">
        <f t="shared" si="194"/>
        <v>MR706 Bead Grip, 18x9, +25mm Offset, 5x120, 72.6mm Centerbore, Method Bronze</v>
      </c>
      <c r="BY1253" s="83" t="s">
        <v>4044</v>
      </c>
      <c r="BZ1253" s="83" t="s">
        <v>4045</v>
      </c>
      <c r="CA1253" s="83" t="str">
        <f t="shared" si="197"/>
        <v>TRAIL (7XX)</v>
      </c>
    </row>
    <row r="1254" spans="1:79" s="39" customFormat="1" ht="15" customHeight="1">
      <c r="A1254" s="23">
        <f t="shared" si="193"/>
        <v>1252</v>
      </c>
      <c r="B1254" s="14" t="s">
        <v>84</v>
      </c>
      <c r="C1254" s="112" t="s">
        <v>1285</v>
      </c>
      <c r="D1254" s="84" t="s">
        <v>6179</v>
      </c>
      <c r="E1254" s="94" t="str">
        <f>CONCATENATE(LEFT(D1254,5),VLOOKUP(CONCATENATE(N1254,"x",O1254),'PART NUMBER GUIDE'!$B$9:$C$45,2,FALSE),VLOOKUP(CONCATENATE(P1254, V1254), 'PART NUMBER GUIDE'!$Q$6:$R$84, 2, FALSE),VLOOKUP(Y1254,'PART NUMBER GUIDE'!$J$8:$K$37,2, FALSE),IF(U1254="N/A",IF(ABS(S1254)&lt;10,"0"&amp;ABS(S1254),ABS(S1254)),CONCATENATE(LEFT(U1254,1),RIGHT(U1254,1))), F1254, G1254)</f>
        <v>MR70689058535</v>
      </c>
      <c r="F1254" s="93"/>
      <c r="G1254" s="93"/>
      <c r="H1254" s="46" t="s">
        <v>5988</v>
      </c>
      <c r="I1254" s="375">
        <v>44517</v>
      </c>
      <c r="J1254" s="87" t="s">
        <v>1265</v>
      </c>
      <c r="K1254" s="400">
        <v>421</v>
      </c>
      <c r="L1254" s="95">
        <f t="shared" si="192"/>
        <v>421</v>
      </c>
      <c r="M1254" s="402"/>
      <c r="N1254" s="84">
        <v>18</v>
      </c>
      <c r="O1254" s="8">
        <v>9</v>
      </c>
      <c r="P1254" s="105" t="str">
        <f t="shared" si="195"/>
        <v>5x150</v>
      </c>
      <c r="Q1254" s="84">
        <v>5</v>
      </c>
      <c r="R1254" s="84">
        <v>150</v>
      </c>
      <c r="S1254" s="84">
        <v>35</v>
      </c>
      <c r="T1254" s="86">
        <v>6.35</v>
      </c>
      <c r="U1254" s="110" t="s">
        <v>85</v>
      </c>
      <c r="V1254" s="77">
        <v>110.5</v>
      </c>
      <c r="W1254" s="42">
        <v>32.253628957647592</v>
      </c>
      <c r="X1254" s="52">
        <v>2650</v>
      </c>
      <c r="Y1254" s="46" t="s">
        <v>2309</v>
      </c>
      <c r="Z1254" s="81" t="s">
        <v>3002</v>
      </c>
      <c r="AA1254" s="369" t="str">
        <f t="shared" si="196"/>
        <v>18x9, 5x150, 35 OS</v>
      </c>
      <c r="AB1254" s="83" t="s">
        <v>4281</v>
      </c>
      <c r="AC1254" s="92">
        <f>_xlfn.IFNA(VLOOKUP(AB1254,ACCESSORIES!F:K,6,FALSE),"N/A")</f>
        <v>22</v>
      </c>
      <c r="AD1254" s="15" t="s">
        <v>85</v>
      </c>
      <c r="AE1254" s="15" t="s">
        <v>85</v>
      </c>
      <c r="AF1254" s="14" t="s">
        <v>85</v>
      </c>
      <c r="AG1254" s="15" t="s">
        <v>85</v>
      </c>
      <c r="AH1254" s="9" t="str">
        <f>_xlfn.IFNA(VLOOKUP(AG1254,ACCESSORIES!F:K,6,FALSE),"N/A")</f>
        <v>N/A</v>
      </c>
      <c r="AI1254" s="105" t="s">
        <v>265</v>
      </c>
      <c r="AJ1254" s="84" t="s">
        <v>85</v>
      </c>
      <c r="AK1254" s="84" t="s">
        <v>85</v>
      </c>
      <c r="AL1254" s="84" t="s">
        <v>85</v>
      </c>
      <c r="AM1254" s="84">
        <v>16.2</v>
      </c>
      <c r="AN1254" s="84">
        <v>185</v>
      </c>
      <c r="AO1254" s="37">
        <v>3</v>
      </c>
      <c r="AP1254" s="37">
        <v>8</v>
      </c>
      <c r="AQ1254" s="26">
        <v>21</v>
      </c>
      <c r="AR1254" s="37">
        <v>31</v>
      </c>
      <c r="AS1254" s="26">
        <v>223.3</v>
      </c>
      <c r="AT1254" s="84">
        <v>209</v>
      </c>
      <c r="AU1254" s="86">
        <v>110.5</v>
      </c>
      <c r="AV1254" s="55">
        <v>44</v>
      </c>
      <c r="AW1254" s="55">
        <v>44</v>
      </c>
      <c r="AX1254" s="55">
        <v>24</v>
      </c>
      <c r="AY1254" s="14" t="s">
        <v>85</v>
      </c>
      <c r="AZ1254" s="104" t="str">
        <f>_xlfn.IFNA(VLOOKUP(AY1254,ACCESSORIES!F:K,6,FALSE),"N/A")</f>
        <v>N/A</v>
      </c>
      <c r="BA1254" s="14" t="s">
        <v>85</v>
      </c>
      <c r="BB1254" s="104" t="str">
        <f>_xlfn.IFNA(VLOOKUP(BA1254,ACCESSORIES!F:K,6,FALSE),"N/A")</f>
        <v>N/A</v>
      </c>
      <c r="BC1254" s="79">
        <v>36.253628957647592</v>
      </c>
      <c r="BD1254" s="57">
        <v>20.6</v>
      </c>
      <c r="BE1254" s="57">
        <v>20.6</v>
      </c>
      <c r="BF1254" s="57">
        <v>11.4</v>
      </c>
      <c r="BG1254" s="15">
        <v>36</v>
      </c>
      <c r="BH1254" s="122" t="s">
        <v>3551</v>
      </c>
      <c r="BI1254" s="51" t="s">
        <v>4217</v>
      </c>
      <c r="BJ1254" s="83" t="s">
        <v>5302</v>
      </c>
      <c r="BK1254" s="83" t="s">
        <v>4233</v>
      </c>
      <c r="BL1254" s="83" t="s">
        <v>5847</v>
      </c>
      <c r="BM1254" s="83" t="s">
        <v>2887</v>
      </c>
      <c r="BN1254" s="83" t="s">
        <v>6410</v>
      </c>
      <c r="BO1254" s="83" t="s">
        <v>5801</v>
      </c>
      <c r="BP1254" s="83" t="s">
        <v>6411</v>
      </c>
      <c r="BQ1254" s="83" t="s">
        <v>4480</v>
      </c>
      <c r="BR1254" s="83" t="s">
        <v>4235</v>
      </c>
      <c r="BS1254" s="83"/>
      <c r="BT1254" s="409" t="s">
        <v>6372</v>
      </c>
      <c r="BU1254" s="426" t="s">
        <v>6371</v>
      </c>
      <c r="BV1254" s="412" t="s">
        <v>6374</v>
      </c>
      <c r="BW1254" s="426" t="s">
        <v>6373</v>
      </c>
      <c r="BX1254" s="96" t="str">
        <f t="shared" si="194"/>
        <v>MR706 Bead Grip, 18x9, +35mm Offset, 5x150, 110.5mm Centerbore, Matte Black</v>
      </c>
      <c r="BY1254" s="83" t="s">
        <v>4044</v>
      </c>
      <c r="BZ1254" s="83" t="s">
        <v>4045</v>
      </c>
      <c r="CA1254" s="83" t="str">
        <f t="shared" si="197"/>
        <v>TRAIL (7XX)</v>
      </c>
    </row>
    <row r="1255" spans="1:79" s="39" customFormat="1" ht="15" customHeight="1">
      <c r="A1255" s="23">
        <f t="shared" si="193"/>
        <v>1253</v>
      </c>
      <c r="B1255" s="14" t="s">
        <v>84</v>
      </c>
      <c r="C1255" s="112" t="s">
        <v>1285</v>
      </c>
      <c r="D1255" s="84" t="s">
        <v>6179</v>
      </c>
      <c r="E1255" s="94" t="str">
        <f>CONCATENATE(LEFT(D1255,5),VLOOKUP(CONCATENATE(N1255,"x",O1255),'PART NUMBER GUIDE'!$B$9:$C$45,2,FALSE),VLOOKUP(CONCATENATE(P1255, V1255), 'PART NUMBER GUIDE'!$Q$6:$R$84, 2, FALSE),VLOOKUP(Y1255,'PART NUMBER GUIDE'!$J$8:$K$37,2, FALSE),IF(U1255="N/A",IF(ABS(S1255)&lt;10,"0"&amp;ABS(S1255),ABS(S1255)),CONCATENATE(LEFT(U1255,1),RIGHT(U1255,1))), F1255, G1255)</f>
        <v>MR70689058935</v>
      </c>
      <c r="F1255" s="93"/>
      <c r="G1255" s="93"/>
      <c r="H1255" s="46" t="s">
        <v>5989</v>
      </c>
      <c r="I1255" s="375">
        <v>44517</v>
      </c>
      <c r="J1255" s="87" t="s">
        <v>1265</v>
      </c>
      <c r="K1255" s="400">
        <v>421</v>
      </c>
      <c r="L1255" s="95">
        <f t="shared" si="192"/>
        <v>421</v>
      </c>
      <c r="M1255" s="402"/>
      <c r="N1255" s="84">
        <v>18</v>
      </c>
      <c r="O1255" s="8">
        <v>9</v>
      </c>
      <c r="P1255" s="105" t="str">
        <f t="shared" si="195"/>
        <v>5x150</v>
      </c>
      <c r="Q1255" s="84">
        <v>5</v>
      </c>
      <c r="R1255" s="84">
        <v>150</v>
      </c>
      <c r="S1255" s="84">
        <v>35</v>
      </c>
      <c r="T1255" s="86">
        <v>6.35</v>
      </c>
      <c r="U1255" s="110" t="s">
        <v>85</v>
      </c>
      <c r="V1255" s="77">
        <v>110.5</v>
      </c>
      <c r="W1255" s="42">
        <v>32.253628957647592</v>
      </c>
      <c r="X1255" s="52">
        <v>2650</v>
      </c>
      <c r="Y1255" s="46" t="s">
        <v>2312</v>
      </c>
      <c r="Z1255" s="81" t="s">
        <v>3003</v>
      </c>
      <c r="AA1255" s="369" t="str">
        <f t="shared" si="196"/>
        <v>18x9, 5x150, 35 OS</v>
      </c>
      <c r="AB1255" s="83" t="s">
        <v>4281</v>
      </c>
      <c r="AC1255" s="92">
        <f>_xlfn.IFNA(VLOOKUP(AB1255,ACCESSORIES!F:K,6,FALSE),"N/A")</f>
        <v>22</v>
      </c>
      <c r="AD1255" s="15" t="s">
        <v>85</v>
      </c>
      <c r="AE1255" s="15" t="s">
        <v>85</v>
      </c>
      <c r="AF1255" s="14" t="s">
        <v>85</v>
      </c>
      <c r="AG1255" s="15" t="s">
        <v>85</v>
      </c>
      <c r="AH1255" s="9" t="str">
        <f>_xlfn.IFNA(VLOOKUP(AG1255,ACCESSORIES!F:K,6,FALSE),"N/A")</f>
        <v>N/A</v>
      </c>
      <c r="AI1255" s="105" t="s">
        <v>265</v>
      </c>
      <c r="AJ1255" s="84" t="s">
        <v>85</v>
      </c>
      <c r="AK1255" s="84" t="s">
        <v>85</v>
      </c>
      <c r="AL1255" s="84" t="s">
        <v>85</v>
      </c>
      <c r="AM1255" s="84">
        <v>16.2</v>
      </c>
      <c r="AN1255" s="84">
        <v>185</v>
      </c>
      <c r="AO1255" s="37">
        <v>3</v>
      </c>
      <c r="AP1255" s="37">
        <v>8</v>
      </c>
      <c r="AQ1255" s="26">
        <v>21</v>
      </c>
      <c r="AR1255" s="37">
        <v>31</v>
      </c>
      <c r="AS1255" s="26">
        <v>223.3</v>
      </c>
      <c r="AT1255" s="84">
        <v>209</v>
      </c>
      <c r="AU1255" s="86">
        <v>110.5</v>
      </c>
      <c r="AV1255" s="55">
        <v>44</v>
      </c>
      <c r="AW1255" s="55">
        <v>44</v>
      </c>
      <c r="AX1255" s="55">
        <v>24</v>
      </c>
      <c r="AY1255" s="14" t="s">
        <v>85</v>
      </c>
      <c r="AZ1255" s="104" t="str">
        <f>_xlfn.IFNA(VLOOKUP(AY1255,ACCESSORIES!F:K,6,FALSE),"N/A")</f>
        <v>N/A</v>
      </c>
      <c r="BA1255" s="14" t="s">
        <v>85</v>
      </c>
      <c r="BB1255" s="104" t="str">
        <f>_xlfn.IFNA(VLOOKUP(BA1255,ACCESSORIES!F:K,6,FALSE),"N/A")</f>
        <v>N/A</v>
      </c>
      <c r="BC1255" s="79">
        <v>36.253628957647592</v>
      </c>
      <c r="BD1255" s="57">
        <v>20.6</v>
      </c>
      <c r="BE1255" s="57">
        <v>20.6</v>
      </c>
      <c r="BF1255" s="57">
        <v>11.4</v>
      </c>
      <c r="BG1255" s="15">
        <v>36</v>
      </c>
      <c r="BH1255" s="122" t="s">
        <v>3551</v>
      </c>
      <c r="BI1255" s="51" t="s">
        <v>4217</v>
      </c>
      <c r="BJ1255" s="83" t="s">
        <v>5302</v>
      </c>
      <c r="BK1255" s="83" t="s">
        <v>4233</v>
      </c>
      <c r="BL1255" s="83" t="s">
        <v>5847</v>
      </c>
      <c r="BM1255" s="83" t="s">
        <v>2887</v>
      </c>
      <c r="BN1255" s="83" t="s">
        <v>6410</v>
      </c>
      <c r="BO1255" s="83" t="s">
        <v>5801</v>
      </c>
      <c r="BP1255" s="83" t="s">
        <v>6411</v>
      </c>
      <c r="BQ1255" s="83" t="s">
        <v>4480</v>
      </c>
      <c r="BR1255" s="83" t="s">
        <v>4235</v>
      </c>
      <c r="BS1255" s="83"/>
      <c r="BT1255" s="409" t="s">
        <v>6384</v>
      </c>
      <c r="BU1255" s="426" t="s">
        <v>6383</v>
      </c>
      <c r="BV1255" s="412" t="s">
        <v>6386</v>
      </c>
      <c r="BW1255" s="426" t="s">
        <v>6385</v>
      </c>
      <c r="BX1255" s="96" t="str">
        <f t="shared" si="194"/>
        <v>MR706 Bead Grip, 18x9, +35mm Offset, 5x150, 110.5mm Centerbore, Method Bronze</v>
      </c>
      <c r="BY1255" s="83" t="s">
        <v>4044</v>
      </c>
      <c r="BZ1255" s="83" t="s">
        <v>4045</v>
      </c>
      <c r="CA1255" s="83" t="str">
        <f t="shared" si="197"/>
        <v>TRAIL (7XX)</v>
      </c>
    </row>
    <row r="1256" spans="1:79" s="39" customFormat="1" ht="15" customHeight="1">
      <c r="A1256" s="23">
        <f t="shared" si="193"/>
        <v>1254</v>
      </c>
      <c r="B1256" s="14" t="s">
        <v>84</v>
      </c>
      <c r="C1256" s="112" t="s">
        <v>1285</v>
      </c>
      <c r="D1256" s="84" t="s">
        <v>6179</v>
      </c>
      <c r="E1256" s="94" t="str">
        <f>CONCATENATE(LEFT(D1256,5),VLOOKUP(CONCATENATE(N1256,"x",O1256),'PART NUMBER GUIDE'!$B$9:$C$45,2,FALSE),VLOOKUP(CONCATENATE(P1256, V1256), 'PART NUMBER GUIDE'!$Q$6:$R$84, 2, FALSE),VLOOKUP(Y1256,'PART NUMBER GUIDE'!$J$8:$K$37,2, FALSE),IF(U1256="N/A",IF(ABS(S1256)&lt;10,"0"&amp;ABS(S1256),ABS(S1256)),CONCATENATE(LEFT(U1256,1),RIGHT(U1256,1))), F1256, G1256)</f>
        <v>MR70689058535T</v>
      </c>
      <c r="F1256" s="93" t="s">
        <v>5022</v>
      </c>
      <c r="G1256" s="93"/>
      <c r="H1256" s="46" t="s">
        <v>5990</v>
      </c>
      <c r="I1256" s="375">
        <v>44517</v>
      </c>
      <c r="J1256" s="87" t="s">
        <v>1265</v>
      </c>
      <c r="K1256" s="400">
        <v>421</v>
      </c>
      <c r="L1256" s="95">
        <f t="shared" si="192"/>
        <v>421</v>
      </c>
      <c r="M1256" s="402"/>
      <c r="N1256" s="84">
        <v>18</v>
      </c>
      <c r="O1256" s="8">
        <v>9</v>
      </c>
      <c r="P1256" s="105" t="str">
        <f t="shared" si="195"/>
        <v>5x150</v>
      </c>
      <c r="Q1256" s="84">
        <v>5</v>
      </c>
      <c r="R1256" s="84">
        <v>150</v>
      </c>
      <c r="S1256" s="84">
        <v>35</v>
      </c>
      <c r="T1256" s="86">
        <v>6.35</v>
      </c>
      <c r="U1256" s="110" t="s">
        <v>85</v>
      </c>
      <c r="V1256" s="77">
        <v>110.5</v>
      </c>
      <c r="W1256" s="42">
        <v>32.429998767395496</v>
      </c>
      <c r="X1256" s="52">
        <v>2650</v>
      </c>
      <c r="Y1256" s="46" t="s">
        <v>2309</v>
      </c>
      <c r="Z1256" s="81" t="s">
        <v>3002</v>
      </c>
      <c r="AA1256" s="369" t="str">
        <f t="shared" si="196"/>
        <v>18x9, 5x150, 35 OS</v>
      </c>
      <c r="AB1256" s="83" t="s">
        <v>5929</v>
      </c>
      <c r="AC1256" s="92">
        <f>_xlfn.IFNA(VLOOKUP(AB1256,ACCESSORIES!F:K,6,FALSE),"N/A")</f>
        <v>22</v>
      </c>
      <c r="AD1256" s="15" t="s">
        <v>85</v>
      </c>
      <c r="AE1256" s="15" t="s">
        <v>85</v>
      </c>
      <c r="AF1256" s="14" t="s">
        <v>85</v>
      </c>
      <c r="AG1256" s="15" t="s">
        <v>85</v>
      </c>
      <c r="AH1256" s="9" t="str">
        <f>_xlfn.IFNA(VLOOKUP(AG1256,ACCESSORIES!F:K,6,FALSE),"N/A")</f>
        <v>N/A</v>
      </c>
      <c r="AI1256" s="105" t="s">
        <v>265</v>
      </c>
      <c r="AJ1256" s="84" t="s">
        <v>85</v>
      </c>
      <c r="AK1256" s="84" t="s">
        <v>85</v>
      </c>
      <c r="AL1256" s="84" t="s">
        <v>85</v>
      </c>
      <c r="AM1256" s="84">
        <v>16.2</v>
      </c>
      <c r="AN1256" s="84">
        <v>185</v>
      </c>
      <c r="AO1256" s="37">
        <v>3</v>
      </c>
      <c r="AP1256" s="37">
        <v>6.2</v>
      </c>
      <c r="AQ1256" s="26">
        <v>21</v>
      </c>
      <c r="AR1256" s="37">
        <v>31</v>
      </c>
      <c r="AS1256" s="26">
        <v>222.8</v>
      </c>
      <c r="AT1256" s="84">
        <v>209</v>
      </c>
      <c r="AU1256" s="86">
        <v>110.5</v>
      </c>
      <c r="AV1256" s="55">
        <v>66</v>
      </c>
      <c r="AW1256" s="55">
        <v>66</v>
      </c>
      <c r="AX1256" s="55">
        <v>24</v>
      </c>
      <c r="AY1256" s="14" t="s">
        <v>85</v>
      </c>
      <c r="AZ1256" s="104" t="str">
        <f>_xlfn.IFNA(VLOOKUP(AY1256,ACCESSORIES!F:K,6,FALSE),"N/A")</f>
        <v>N/A</v>
      </c>
      <c r="BA1256" s="14" t="s">
        <v>85</v>
      </c>
      <c r="BB1256" s="104" t="str">
        <f>_xlfn.IFNA(VLOOKUP(BA1256,ACCESSORIES!F:K,6,FALSE),"N/A")</f>
        <v>N/A</v>
      </c>
      <c r="BC1256" s="79">
        <v>36.429998767395496</v>
      </c>
      <c r="BD1256" s="57">
        <v>20.6</v>
      </c>
      <c r="BE1256" s="57">
        <v>20.6</v>
      </c>
      <c r="BF1256" s="57">
        <v>11.4</v>
      </c>
      <c r="BG1256" s="15">
        <v>36</v>
      </c>
      <c r="BH1256" s="122" t="s">
        <v>3551</v>
      </c>
      <c r="BI1256" s="51" t="s">
        <v>4217</v>
      </c>
      <c r="BJ1256" s="83" t="s">
        <v>5302</v>
      </c>
      <c r="BK1256" s="83" t="s">
        <v>4233</v>
      </c>
      <c r="BL1256" s="83" t="s">
        <v>5847</v>
      </c>
      <c r="BM1256" s="83" t="s">
        <v>2887</v>
      </c>
      <c r="BN1256" s="83" t="s">
        <v>6410</v>
      </c>
      <c r="BO1256" s="83" t="s">
        <v>5801</v>
      </c>
      <c r="BP1256" s="83" t="s">
        <v>6411</v>
      </c>
      <c r="BQ1256" s="83" t="s">
        <v>4480</v>
      </c>
      <c r="BR1256" s="83" t="s">
        <v>4235</v>
      </c>
      <c r="BS1256" s="83"/>
      <c r="BT1256" s="409" t="s">
        <v>6372</v>
      </c>
      <c r="BU1256" s="426" t="s">
        <v>6371</v>
      </c>
      <c r="BV1256" s="412" t="s">
        <v>6374</v>
      </c>
      <c r="BW1256" s="426" t="s">
        <v>6373</v>
      </c>
      <c r="BX1256" s="96" t="str">
        <f t="shared" si="194"/>
        <v>MR706 Bead Grip, 18x9, +35mm Offset, 5x150, 110.5mm Centerbore, Matte Black</v>
      </c>
      <c r="BY1256" s="83" t="s">
        <v>4044</v>
      </c>
      <c r="BZ1256" s="83" t="s">
        <v>4045</v>
      </c>
      <c r="CA1256" s="83" t="str">
        <f t="shared" si="197"/>
        <v>TRAIL (7XX)</v>
      </c>
    </row>
    <row r="1257" spans="1:79" s="39" customFormat="1" ht="15" customHeight="1">
      <c r="A1257" s="23">
        <f t="shared" si="193"/>
        <v>1255</v>
      </c>
      <c r="B1257" s="14" t="s">
        <v>84</v>
      </c>
      <c r="C1257" s="112" t="s">
        <v>1285</v>
      </c>
      <c r="D1257" s="84" t="s">
        <v>6179</v>
      </c>
      <c r="E1257" s="94" t="str">
        <f>CONCATENATE(LEFT(D1257,5),VLOOKUP(CONCATENATE(N1257,"x",O1257),'PART NUMBER GUIDE'!$B$9:$C$45,2,FALSE),VLOOKUP(CONCATENATE(P1257, V1257), 'PART NUMBER GUIDE'!$Q$6:$R$84, 2, FALSE),VLOOKUP(Y1257,'PART NUMBER GUIDE'!$J$8:$K$37,2, FALSE),IF(U1257="N/A",IF(ABS(S1257)&lt;10,"0"&amp;ABS(S1257),ABS(S1257)),CONCATENATE(LEFT(U1257,1),RIGHT(U1257,1))), F1257, G1257)</f>
        <v>MR70689058935T</v>
      </c>
      <c r="F1257" s="93" t="s">
        <v>5022</v>
      </c>
      <c r="G1257" s="93"/>
      <c r="H1257" s="46" t="s">
        <v>5991</v>
      </c>
      <c r="I1257" s="375">
        <v>44517</v>
      </c>
      <c r="J1257" s="87" t="s">
        <v>1265</v>
      </c>
      <c r="K1257" s="400">
        <v>421</v>
      </c>
      <c r="L1257" s="95">
        <f t="shared" si="192"/>
        <v>421</v>
      </c>
      <c r="M1257" s="402"/>
      <c r="N1257" s="84">
        <v>18</v>
      </c>
      <c r="O1257" s="8">
        <v>9</v>
      </c>
      <c r="P1257" s="105" t="str">
        <f t="shared" si="195"/>
        <v>5x150</v>
      </c>
      <c r="Q1257" s="84">
        <v>5</v>
      </c>
      <c r="R1257" s="84">
        <v>150</v>
      </c>
      <c r="S1257" s="84">
        <v>35</v>
      </c>
      <c r="T1257" s="86">
        <v>6.35</v>
      </c>
      <c r="U1257" s="110" t="s">
        <v>85</v>
      </c>
      <c r="V1257" s="77">
        <v>110.5</v>
      </c>
      <c r="W1257" s="42">
        <v>32.429998767395496</v>
      </c>
      <c r="X1257" s="52">
        <v>2650</v>
      </c>
      <c r="Y1257" s="46" t="s">
        <v>2312</v>
      </c>
      <c r="Z1257" s="81" t="s">
        <v>3003</v>
      </c>
      <c r="AA1257" s="369" t="str">
        <f t="shared" si="196"/>
        <v>18x9, 5x150, 35 OS</v>
      </c>
      <c r="AB1257" s="83" t="s">
        <v>5929</v>
      </c>
      <c r="AC1257" s="92">
        <f>_xlfn.IFNA(VLOOKUP(AB1257,ACCESSORIES!F:K,6,FALSE),"N/A")</f>
        <v>22</v>
      </c>
      <c r="AD1257" s="15" t="s">
        <v>85</v>
      </c>
      <c r="AE1257" s="15" t="s">
        <v>85</v>
      </c>
      <c r="AF1257" s="14" t="s">
        <v>85</v>
      </c>
      <c r="AG1257" s="15" t="s">
        <v>85</v>
      </c>
      <c r="AH1257" s="9" t="str">
        <f>_xlfn.IFNA(VLOOKUP(AG1257,ACCESSORIES!F:K,6,FALSE),"N/A")</f>
        <v>N/A</v>
      </c>
      <c r="AI1257" s="105" t="s">
        <v>265</v>
      </c>
      <c r="AJ1257" s="84" t="s">
        <v>85</v>
      </c>
      <c r="AK1257" s="84" t="s">
        <v>85</v>
      </c>
      <c r="AL1257" s="84" t="s">
        <v>85</v>
      </c>
      <c r="AM1257" s="84">
        <v>16.2</v>
      </c>
      <c r="AN1257" s="84">
        <v>185</v>
      </c>
      <c r="AO1257" s="37">
        <v>3</v>
      </c>
      <c r="AP1257" s="37">
        <v>6.2</v>
      </c>
      <c r="AQ1257" s="26">
        <v>21</v>
      </c>
      <c r="AR1257" s="37">
        <v>31</v>
      </c>
      <c r="AS1257" s="26">
        <v>222.8</v>
      </c>
      <c r="AT1257" s="84">
        <v>209</v>
      </c>
      <c r="AU1257" s="86">
        <v>110.5</v>
      </c>
      <c r="AV1257" s="55">
        <v>66</v>
      </c>
      <c r="AW1257" s="55">
        <v>66</v>
      </c>
      <c r="AX1257" s="55">
        <v>24</v>
      </c>
      <c r="AY1257" s="14" t="s">
        <v>85</v>
      </c>
      <c r="AZ1257" s="104" t="str">
        <f>_xlfn.IFNA(VLOOKUP(AY1257,ACCESSORIES!F:K,6,FALSE),"N/A")</f>
        <v>N/A</v>
      </c>
      <c r="BA1257" s="14" t="s">
        <v>85</v>
      </c>
      <c r="BB1257" s="104" t="str">
        <f>_xlfn.IFNA(VLOOKUP(BA1257,ACCESSORIES!F:K,6,FALSE),"N/A")</f>
        <v>N/A</v>
      </c>
      <c r="BC1257" s="79">
        <v>36.429998767395496</v>
      </c>
      <c r="BD1257" s="57">
        <v>20.6</v>
      </c>
      <c r="BE1257" s="57">
        <v>20.6</v>
      </c>
      <c r="BF1257" s="57">
        <v>11.4</v>
      </c>
      <c r="BG1257" s="15">
        <v>36</v>
      </c>
      <c r="BH1257" s="122" t="s">
        <v>3551</v>
      </c>
      <c r="BI1257" s="51" t="s">
        <v>4217</v>
      </c>
      <c r="BJ1257" s="83" t="s">
        <v>5302</v>
      </c>
      <c r="BK1257" s="83" t="s">
        <v>4233</v>
      </c>
      <c r="BL1257" s="83" t="s">
        <v>5847</v>
      </c>
      <c r="BM1257" s="83" t="s">
        <v>2887</v>
      </c>
      <c r="BN1257" s="83" t="s">
        <v>6410</v>
      </c>
      <c r="BO1257" s="83" t="s">
        <v>5801</v>
      </c>
      <c r="BP1257" s="83" t="s">
        <v>6411</v>
      </c>
      <c r="BQ1257" s="83" t="s">
        <v>4480</v>
      </c>
      <c r="BR1257" s="83" t="s">
        <v>4235</v>
      </c>
      <c r="BS1257" s="83"/>
      <c r="BT1257" s="409" t="s">
        <v>6384</v>
      </c>
      <c r="BU1257" s="426" t="s">
        <v>6383</v>
      </c>
      <c r="BV1257" s="412" t="s">
        <v>6386</v>
      </c>
      <c r="BW1257" s="426" t="s">
        <v>6385</v>
      </c>
      <c r="BX1257" s="96" t="str">
        <f t="shared" si="194"/>
        <v>MR706 Bead Grip, 18x9, +35mm Offset, 5x150, 110.5mm Centerbore, Method Bronze</v>
      </c>
      <c r="BY1257" s="83" t="s">
        <v>4044</v>
      </c>
      <c r="BZ1257" s="83" t="s">
        <v>4045</v>
      </c>
      <c r="CA1257" s="83" t="str">
        <f t="shared" si="197"/>
        <v>TRAIL (7XX)</v>
      </c>
    </row>
    <row r="1258" spans="1:79" s="39" customFormat="1" ht="15" customHeight="1">
      <c r="A1258" s="23">
        <f t="shared" si="193"/>
        <v>1256</v>
      </c>
      <c r="B1258" s="14" t="s">
        <v>84</v>
      </c>
      <c r="C1258" s="112" t="s">
        <v>1285</v>
      </c>
      <c r="D1258" s="84" t="s">
        <v>6179</v>
      </c>
      <c r="E1258" s="94" t="str">
        <f>CONCATENATE(LEFT(D1258,5),VLOOKUP(CONCATENATE(N1258,"x",O1258),'PART NUMBER GUIDE'!$B$9:$C$45,2,FALSE),VLOOKUP(CONCATENATE(P1258, V1258), 'PART NUMBER GUIDE'!$Q$6:$R$84, 2, FALSE),VLOOKUP(Y1258,'PART NUMBER GUIDE'!$J$8:$K$37,2, FALSE),IF(U1258="N/A",IF(ABS(S1258)&lt;10,"0"&amp;ABS(S1258),ABS(S1258)),CONCATENATE(LEFT(U1258,1),RIGHT(U1258,1))), F1258, G1258)</f>
        <v>MR70689080518</v>
      </c>
      <c r="F1258" s="93"/>
      <c r="G1258" s="93"/>
      <c r="H1258" s="46" t="s">
        <v>5992</v>
      </c>
      <c r="I1258" s="375">
        <v>44517</v>
      </c>
      <c r="J1258" s="87" t="s">
        <v>1265</v>
      </c>
      <c r="K1258" s="400">
        <v>421</v>
      </c>
      <c r="L1258" s="95">
        <f t="shared" si="192"/>
        <v>421</v>
      </c>
      <c r="M1258" s="402"/>
      <c r="N1258" s="84">
        <v>18</v>
      </c>
      <c r="O1258" s="8">
        <v>9</v>
      </c>
      <c r="P1258" s="105" t="str">
        <f t="shared" si="195"/>
        <v>8x6.5</v>
      </c>
      <c r="Q1258" s="84">
        <v>8</v>
      </c>
      <c r="R1258" s="84">
        <v>6.5</v>
      </c>
      <c r="S1258" s="84">
        <v>18</v>
      </c>
      <c r="T1258" s="86">
        <v>5.68</v>
      </c>
      <c r="U1258" s="110" t="s">
        <v>85</v>
      </c>
      <c r="V1258" s="77">
        <v>130.81</v>
      </c>
      <c r="W1258" s="42">
        <v>36.66287420134514</v>
      </c>
      <c r="X1258" s="52">
        <v>3640</v>
      </c>
      <c r="Y1258" s="46" t="s">
        <v>2309</v>
      </c>
      <c r="Z1258" s="81" t="s">
        <v>3002</v>
      </c>
      <c r="AA1258" s="369" t="str">
        <f t="shared" si="196"/>
        <v>18x9, 8x6.5, 18 OS</v>
      </c>
      <c r="AB1258" s="83" t="s">
        <v>4284</v>
      </c>
      <c r="AC1258" s="92">
        <f>_xlfn.IFNA(VLOOKUP(AB1258,ACCESSORIES!F:K,6,FALSE),"N/A")</f>
        <v>33</v>
      </c>
      <c r="AD1258" s="15" t="s">
        <v>85</v>
      </c>
      <c r="AE1258" s="15" t="s">
        <v>85</v>
      </c>
      <c r="AF1258" s="14" t="s">
        <v>3020</v>
      </c>
      <c r="AG1258" s="15" t="s">
        <v>85</v>
      </c>
      <c r="AH1258" s="9" t="str">
        <f>_xlfn.IFNA(VLOOKUP(AG1258,ACCESSORIES!F:K,6,FALSE),"N/A")</f>
        <v>N/A</v>
      </c>
      <c r="AI1258" s="105" t="s">
        <v>265</v>
      </c>
      <c r="AJ1258" s="84" t="s">
        <v>85</v>
      </c>
      <c r="AK1258" s="84" t="s">
        <v>85</v>
      </c>
      <c r="AL1258" s="84" t="s">
        <v>85</v>
      </c>
      <c r="AM1258" s="84">
        <v>16.2</v>
      </c>
      <c r="AN1258" s="84">
        <v>200</v>
      </c>
      <c r="AO1258" s="37">
        <v>3</v>
      </c>
      <c r="AP1258" s="37">
        <v>3</v>
      </c>
      <c r="AQ1258" s="26">
        <v>24</v>
      </c>
      <c r="AR1258" s="37">
        <v>42</v>
      </c>
      <c r="AS1258" s="26">
        <v>219</v>
      </c>
      <c r="AT1258" s="84">
        <v>211</v>
      </c>
      <c r="AU1258" s="86">
        <v>125</v>
      </c>
      <c r="AV1258" s="55">
        <v>92</v>
      </c>
      <c r="AW1258" s="55">
        <v>92</v>
      </c>
      <c r="AX1258" s="55">
        <v>22</v>
      </c>
      <c r="AY1258" s="14" t="s">
        <v>85</v>
      </c>
      <c r="AZ1258" s="104" t="str">
        <f>_xlfn.IFNA(VLOOKUP(AY1258,ACCESSORIES!F:K,6,FALSE),"N/A")</f>
        <v>N/A</v>
      </c>
      <c r="BA1258" s="14" t="s">
        <v>85</v>
      </c>
      <c r="BB1258" s="104" t="str">
        <f>_xlfn.IFNA(VLOOKUP(BA1258,ACCESSORIES!F:K,6,FALSE),"N/A")</f>
        <v>N/A</v>
      </c>
      <c r="BC1258" s="79">
        <v>40.66287420134514</v>
      </c>
      <c r="BD1258" s="57">
        <v>20.6</v>
      </c>
      <c r="BE1258" s="57">
        <v>20.6</v>
      </c>
      <c r="BF1258" s="57">
        <v>11.4</v>
      </c>
      <c r="BG1258" s="15">
        <v>36</v>
      </c>
      <c r="BH1258" s="122" t="s">
        <v>3551</v>
      </c>
      <c r="BI1258" s="51" t="s">
        <v>4217</v>
      </c>
      <c r="BJ1258" s="83" t="s">
        <v>5302</v>
      </c>
      <c r="BK1258" s="83" t="s">
        <v>4233</v>
      </c>
      <c r="BL1258" s="83" t="s">
        <v>5847</v>
      </c>
      <c r="BM1258" s="83" t="s">
        <v>2887</v>
      </c>
      <c r="BN1258" s="83" t="s">
        <v>6410</v>
      </c>
      <c r="BO1258" s="83" t="s">
        <v>5801</v>
      </c>
      <c r="BP1258" s="83" t="s">
        <v>6411</v>
      </c>
      <c r="BQ1258" s="83" t="s">
        <v>4480</v>
      </c>
      <c r="BR1258" s="83" t="s">
        <v>4235</v>
      </c>
      <c r="BS1258" s="83"/>
      <c r="BT1258" s="409" t="s">
        <v>6380</v>
      </c>
      <c r="BU1258" s="426" t="s">
        <v>6379</v>
      </c>
      <c r="BV1258" s="412" t="s">
        <v>6382</v>
      </c>
      <c r="BW1258" s="426" t="s">
        <v>6381</v>
      </c>
      <c r="BX1258" s="96" t="str">
        <f t="shared" si="194"/>
        <v>MR706 Bead Grip, 18x9, +18mm Offset, 8x6.5, 130.81mm Centerbore, Matte Black</v>
      </c>
      <c r="BY1258" s="83" t="s">
        <v>4044</v>
      </c>
      <c r="BZ1258" s="83" t="s">
        <v>4045</v>
      </c>
      <c r="CA1258" s="83" t="str">
        <f t="shared" si="197"/>
        <v>TRAIL (7XX)</v>
      </c>
    </row>
    <row r="1259" spans="1:79" s="39" customFormat="1" ht="15" customHeight="1">
      <c r="A1259" s="23">
        <f t="shared" si="193"/>
        <v>1257</v>
      </c>
      <c r="B1259" s="14" t="s">
        <v>84</v>
      </c>
      <c r="C1259" s="112" t="s">
        <v>1285</v>
      </c>
      <c r="D1259" s="84" t="s">
        <v>6179</v>
      </c>
      <c r="E1259" s="94" t="str">
        <f>CONCATENATE(LEFT(D1259,5),VLOOKUP(CONCATENATE(N1259,"x",O1259),'PART NUMBER GUIDE'!$B$9:$C$45,2,FALSE),VLOOKUP(CONCATENATE(P1259, V1259), 'PART NUMBER GUIDE'!$Q$6:$R$84, 2, FALSE),VLOOKUP(Y1259,'PART NUMBER GUIDE'!$J$8:$K$37,2, FALSE),IF(U1259="N/A",IF(ABS(S1259)&lt;10,"0"&amp;ABS(S1259),ABS(S1259)),CONCATENATE(LEFT(U1259,1),RIGHT(U1259,1))), F1259, G1259)</f>
        <v>MR70689080918</v>
      </c>
      <c r="F1259" s="93"/>
      <c r="G1259" s="93"/>
      <c r="H1259" s="46" t="s">
        <v>5993</v>
      </c>
      <c r="I1259" s="375">
        <v>44517</v>
      </c>
      <c r="J1259" s="87" t="s">
        <v>1265</v>
      </c>
      <c r="K1259" s="400">
        <v>421</v>
      </c>
      <c r="L1259" s="95">
        <f t="shared" si="192"/>
        <v>421</v>
      </c>
      <c r="M1259" s="402"/>
      <c r="N1259" s="84">
        <v>18</v>
      </c>
      <c r="O1259" s="8">
        <v>9</v>
      </c>
      <c r="P1259" s="105" t="str">
        <f t="shared" si="195"/>
        <v>8x6.5</v>
      </c>
      <c r="Q1259" s="84">
        <v>8</v>
      </c>
      <c r="R1259" s="84">
        <v>6.5</v>
      </c>
      <c r="S1259" s="84">
        <v>18</v>
      </c>
      <c r="T1259" s="86">
        <v>5.68</v>
      </c>
      <c r="U1259" s="110" t="s">
        <v>85</v>
      </c>
      <c r="V1259" s="77">
        <v>130.81</v>
      </c>
      <c r="W1259" s="42">
        <v>36.66287420134514</v>
      </c>
      <c r="X1259" s="52">
        <v>3640</v>
      </c>
      <c r="Y1259" s="46" t="s">
        <v>2312</v>
      </c>
      <c r="Z1259" s="81" t="s">
        <v>3003</v>
      </c>
      <c r="AA1259" s="369" t="str">
        <f t="shared" si="196"/>
        <v>18x9, 8x6.5, 18 OS</v>
      </c>
      <c r="AB1259" s="83" t="s">
        <v>4284</v>
      </c>
      <c r="AC1259" s="92">
        <f>_xlfn.IFNA(VLOOKUP(AB1259,ACCESSORIES!F:K,6,FALSE),"N/A")</f>
        <v>33</v>
      </c>
      <c r="AD1259" s="15" t="s">
        <v>85</v>
      </c>
      <c r="AE1259" s="15" t="s">
        <v>85</v>
      </c>
      <c r="AF1259" s="14" t="s">
        <v>3020</v>
      </c>
      <c r="AG1259" s="15" t="s">
        <v>85</v>
      </c>
      <c r="AH1259" s="9" t="str">
        <f>_xlfn.IFNA(VLOOKUP(AG1259,ACCESSORIES!F:K,6,FALSE),"N/A")</f>
        <v>N/A</v>
      </c>
      <c r="AI1259" s="105" t="s">
        <v>265</v>
      </c>
      <c r="AJ1259" s="84" t="s">
        <v>85</v>
      </c>
      <c r="AK1259" s="84" t="s">
        <v>85</v>
      </c>
      <c r="AL1259" s="84" t="s">
        <v>85</v>
      </c>
      <c r="AM1259" s="84">
        <v>16.2</v>
      </c>
      <c r="AN1259" s="84">
        <v>200</v>
      </c>
      <c r="AO1259" s="37">
        <v>3</v>
      </c>
      <c r="AP1259" s="37">
        <v>3</v>
      </c>
      <c r="AQ1259" s="26">
        <v>24</v>
      </c>
      <c r="AR1259" s="37">
        <v>42</v>
      </c>
      <c r="AS1259" s="26">
        <v>219</v>
      </c>
      <c r="AT1259" s="84">
        <v>211</v>
      </c>
      <c r="AU1259" s="86">
        <v>125</v>
      </c>
      <c r="AV1259" s="55">
        <v>92</v>
      </c>
      <c r="AW1259" s="55">
        <v>92</v>
      </c>
      <c r="AX1259" s="55">
        <v>22</v>
      </c>
      <c r="AY1259" s="14" t="s">
        <v>85</v>
      </c>
      <c r="AZ1259" s="104" t="str">
        <f>_xlfn.IFNA(VLOOKUP(AY1259,ACCESSORIES!F:K,6,FALSE),"N/A")</f>
        <v>N/A</v>
      </c>
      <c r="BA1259" s="14" t="s">
        <v>85</v>
      </c>
      <c r="BB1259" s="104" t="str">
        <f>_xlfn.IFNA(VLOOKUP(BA1259,ACCESSORIES!F:K,6,FALSE),"N/A")</f>
        <v>N/A</v>
      </c>
      <c r="BC1259" s="79">
        <v>40.66287420134514</v>
      </c>
      <c r="BD1259" s="57">
        <v>20.6</v>
      </c>
      <c r="BE1259" s="57">
        <v>20.6</v>
      </c>
      <c r="BF1259" s="57">
        <v>11.4</v>
      </c>
      <c r="BG1259" s="15">
        <v>36</v>
      </c>
      <c r="BH1259" s="122" t="s">
        <v>3551</v>
      </c>
      <c r="BI1259" s="51" t="s">
        <v>4217</v>
      </c>
      <c r="BJ1259" s="83" t="s">
        <v>5302</v>
      </c>
      <c r="BK1259" s="83" t="s">
        <v>4233</v>
      </c>
      <c r="BL1259" s="83" t="s">
        <v>5847</v>
      </c>
      <c r="BM1259" s="83" t="s">
        <v>2887</v>
      </c>
      <c r="BN1259" s="83" t="s">
        <v>6410</v>
      </c>
      <c r="BO1259" s="83" t="s">
        <v>5801</v>
      </c>
      <c r="BP1259" s="83" t="s">
        <v>6411</v>
      </c>
      <c r="BQ1259" s="83" t="s">
        <v>4480</v>
      </c>
      <c r="BR1259" s="83" t="s">
        <v>4235</v>
      </c>
      <c r="BS1259" s="83"/>
      <c r="BT1259" s="409" t="s">
        <v>6392</v>
      </c>
      <c r="BU1259" s="426" t="s">
        <v>6391</v>
      </c>
      <c r="BV1259" s="412" t="s">
        <v>6394</v>
      </c>
      <c r="BW1259" s="426" t="s">
        <v>6393</v>
      </c>
      <c r="BX1259" s="96" t="str">
        <f t="shared" si="194"/>
        <v>MR706 Bead Grip, 18x9, +18mm Offset, 8x6.5, 130.81mm Centerbore, Method Bronze</v>
      </c>
      <c r="BY1259" s="83" t="s">
        <v>4044</v>
      </c>
      <c r="BZ1259" s="83" t="s">
        <v>4045</v>
      </c>
      <c r="CA1259" s="83" t="str">
        <f t="shared" si="197"/>
        <v>TRAIL (7XX)</v>
      </c>
    </row>
    <row r="1260" spans="1:79" s="39" customFormat="1" ht="15" customHeight="1">
      <c r="A1260" s="23">
        <f t="shared" si="193"/>
        <v>1258</v>
      </c>
      <c r="B1260" s="14" t="s">
        <v>84</v>
      </c>
      <c r="C1260" s="112" t="s">
        <v>1285</v>
      </c>
      <c r="D1260" s="84" t="s">
        <v>6179</v>
      </c>
      <c r="E1260" s="94" t="str">
        <f>CONCATENATE(LEFT(D1260,5),VLOOKUP(CONCATENATE(N1260,"x",O1260),'PART NUMBER GUIDE'!$B$9:$C$45,2,FALSE),VLOOKUP(CONCATENATE(P1260, V1260), 'PART NUMBER GUIDE'!$Q$6:$R$84, 2, FALSE),VLOOKUP(Y1260,'PART NUMBER GUIDE'!$J$8:$K$37,2, FALSE),IF(U1260="N/A",IF(ABS(S1260)&lt;10,"0"&amp;ABS(S1260),ABS(S1260)),CONCATENATE(LEFT(U1260,1),RIGHT(U1260,1))), F1260, G1260)</f>
        <v>MR70689087518</v>
      </c>
      <c r="F1260" s="93"/>
      <c r="G1260" s="93"/>
      <c r="H1260" s="46" t="s">
        <v>5994</v>
      </c>
      <c r="I1260" s="375">
        <v>44517</v>
      </c>
      <c r="J1260" s="87" t="s">
        <v>1265</v>
      </c>
      <c r="K1260" s="400">
        <v>421</v>
      </c>
      <c r="L1260" s="95">
        <f t="shared" si="192"/>
        <v>421</v>
      </c>
      <c r="M1260" s="402"/>
      <c r="N1260" s="84">
        <v>18</v>
      </c>
      <c r="O1260" s="8">
        <v>9</v>
      </c>
      <c r="P1260" s="105" t="str">
        <f t="shared" si="195"/>
        <v>8x170</v>
      </c>
      <c r="Q1260" s="84">
        <v>8</v>
      </c>
      <c r="R1260" s="84">
        <v>170</v>
      </c>
      <c r="S1260" s="84">
        <v>18</v>
      </c>
      <c r="T1260" s="86">
        <v>5.68</v>
      </c>
      <c r="U1260" s="110" t="s">
        <v>85</v>
      </c>
      <c r="V1260" s="77">
        <v>130.81</v>
      </c>
      <c r="W1260" s="42">
        <v>36.574689296471192</v>
      </c>
      <c r="X1260" s="52">
        <v>3640</v>
      </c>
      <c r="Y1260" s="46" t="s">
        <v>2309</v>
      </c>
      <c r="Z1260" s="81" t="s">
        <v>3002</v>
      </c>
      <c r="AA1260" s="369" t="str">
        <f t="shared" si="196"/>
        <v>18x9, 8x170, 18 OS</v>
      </c>
      <c r="AB1260" s="83" t="s">
        <v>4283</v>
      </c>
      <c r="AC1260" s="92">
        <f>_xlfn.IFNA(VLOOKUP(AB1260,ACCESSORIES!F:K,6,FALSE),"N/A")</f>
        <v>33</v>
      </c>
      <c r="AD1260" s="15" t="s">
        <v>85</v>
      </c>
      <c r="AE1260" s="15" t="s">
        <v>85</v>
      </c>
      <c r="AF1260" s="14" t="s">
        <v>3020</v>
      </c>
      <c r="AG1260" s="15" t="s">
        <v>85</v>
      </c>
      <c r="AH1260" s="9" t="str">
        <f>_xlfn.IFNA(VLOOKUP(AG1260,ACCESSORIES!F:K,6,FALSE),"N/A")</f>
        <v>N/A</v>
      </c>
      <c r="AI1260" s="105" t="s">
        <v>265</v>
      </c>
      <c r="AJ1260" s="84" t="s">
        <v>85</v>
      </c>
      <c r="AK1260" s="84" t="s">
        <v>85</v>
      </c>
      <c r="AL1260" s="84" t="s">
        <v>85</v>
      </c>
      <c r="AM1260" s="84">
        <v>16.2</v>
      </c>
      <c r="AN1260" s="84">
        <v>200</v>
      </c>
      <c r="AO1260" s="37">
        <v>3</v>
      </c>
      <c r="AP1260" s="37">
        <v>3</v>
      </c>
      <c r="AQ1260" s="26">
        <v>24</v>
      </c>
      <c r="AR1260" s="37">
        <v>42</v>
      </c>
      <c r="AS1260" s="26">
        <v>219</v>
      </c>
      <c r="AT1260" s="84">
        <v>211</v>
      </c>
      <c r="AU1260" s="86">
        <v>128</v>
      </c>
      <c r="AV1260" s="55">
        <v>103.9</v>
      </c>
      <c r="AW1260" s="55">
        <v>107</v>
      </c>
      <c r="AX1260" s="55">
        <v>22</v>
      </c>
      <c r="AY1260" s="14" t="s">
        <v>85</v>
      </c>
      <c r="AZ1260" s="104" t="str">
        <f>_xlfn.IFNA(VLOOKUP(AY1260,ACCESSORIES!F:K,6,FALSE),"N/A")</f>
        <v>N/A</v>
      </c>
      <c r="BA1260" s="14" t="s">
        <v>85</v>
      </c>
      <c r="BB1260" s="104" t="str">
        <f>_xlfn.IFNA(VLOOKUP(BA1260,ACCESSORIES!F:K,6,FALSE),"N/A")</f>
        <v>N/A</v>
      </c>
      <c r="BC1260" s="79">
        <v>40.574689296471192</v>
      </c>
      <c r="BD1260" s="57">
        <v>20.6</v>
      </c>
      <c r="BE1260" s="57">
        <v>20.6</v>
      </c>
      <c r="BF1260" s="57">
        <v>11.4</v>
      </c>
      <c r="BG1260" s="15">
        <v>36</v>
      </c>
      <c r="BH1260" s="122" t="s">
        <v>3551</v>
      </c>
      <c r="BI1260" s="51" t="s">
        <v>4217</v>
      </c>
      <c r="BJ1260" s="83" t="s">
        <v>5302</v>
      </c>
      <c r="BK1260" s="83" t="s">
        <v>4233</v>
      </c>
      <c r="BL1260" s="83" t="s">
        <v>5847</v>
      </c>
      <c r="BM1260" s="83" t="s">
        <v>2887</v>
      </c>
      <c r="BN1260" s="83" t="s">
        <v>6410</v>
      </c>
      <c r="BO1260" s="83" t="s">
        <v>5801</v>
      </c>
      <c r="BP1260" s="83" t="s">
        <v>6411</v>
      </c>
      <c r="BQ1260" s="83" t="s">
        <v>4480</v>
      </c>
      <c r="BR1260" s="83" t="s">
        <v>4235</v>
      </c>
      <c r="BS1260" s="83"/>
      <c r="BT1260" s="409" t="s">
        <v>6380</v>
      </c>
      <c r="BU1260" s="426" t="s">
        <v>6379</v>
      </c>
      <c r="BV1260" s="412" t="s">
        <v>6382</v>
      </c>
      <c r="BW1260" s="426" t="s">
        <v>6381</v>
      </c>
      <c r="BX1260" s="96" t="str">
        <f t="shared" si="194"/>
        <v>MR706 Bead Grip, 18x9, +18mm Offset, 8x170, 130.81mm Centerbore, Matte Black</v>
      </c>
      <c r="BY1260" s="83" t="s">
        <v>4044</v>
      </c>
      <c r="BZ1260" s="83" t="s">
        <v>4045</v>
      </c>
      <c r="CA1260" s="83" t="str">
        <f t="shared" si="197"/>
        <v>TRAIL (7XX)</v>
      </c>
    </row>
    <row r="1261" spans="1:79" s="39" customFormat="1" ht="15" customHeight="1">
      <c r="A1261" s="23">
        <f t="shared" si="193"/>
        <v>1259</v>
      </c>
      <c r="B1261" s="14" t="s">
        <v>84</v>
      </c>
      <c r="C1261" s="112" t="s">
        <v>1285</v>
      </c>
      <c r="D1261" s="84" t="s">
        <v>6179</v>
      </c>
      <c r="E1261" s="94" t="str">
        <f>CONCATENATE(LEFT(D1261,5),VLOOKUP(CONCATENATE(N1261,"x",O1261),'PART NUMBER GUIDE'!$B$9:$C$45,2,FALSE),VLOOKUP(CONCATENATE(P1261, V1261), 'PART NUMBER GUIDE'!$Q$6:$R$84, 2, FALSE),VLOOKUP(Y1261,'PART NUMBER GUIDE'!$J$8:$K$37,2, FALSE),IF(U1261="N/A",IF(ABS(S1261)&lt;10,"0"&amp;ABS(S1261),ABS(S1261)),CONCATENATE(LEFT(U1261,1),RIGHT(U1261,1))), F1261, G1261)</f>
        <v>MR70689087918</v>
      </c>
      <c r="F1261" s="93"/>
      <c r="G1261" s="93"/>
      <c r="H1261" s="46" t="s">
        <v>5995</v>
      </c>
      <c r="I1261" s="375">
        <v>44517</v>
      </c>
      <c r="J1261" s="87" t="s">
        <v>1265</v>
      </c>
      <c r="K1261" s="400">
        <v>421</v>
      </c>
      <c r="L1261" s="95">
        <f t="shared" ref="L1261:L1315" si="198">IF(J1261="Coming Soon",K1261,IF(J1261="Active",K1261,""))</f>
        <v>421</v>
      </c>
      <c r="M1261" s="402"/>
      <c r="N1261" s="84">
        <v>18</v>
      </c>
      <c r="O1261" s="8">
        <v>9</v>
      </c>
      <c r="P1261" s="105" t="str">
        <f t="shared" si="195"/>
        <v>8x170</v>
      </c>
      <c r="Q1261" s="84">
        <v>8</v>
      </c>
      <c r="R1261" s="84">
        <v>170</v>
      </c>
      <c r="S1261" s="84">
        <v>18</v>
      </c>
      <c r="T1261" s="86">
        <v>5.68</v>
      </c>
      <c r="U1261" s="110" t="s">
        <v>85</v>
      </c>
      <c r="V1261" s="77">
        <v>130.81</v>
      </c>
      <c r="W1261" s="42">
        <v>36.574689296471192</v>
      </c>
      <c r="X1261" s="52">
        <v>3640</v>
      </c>
      <c r="Y1261" s="46" t="s">
        <v>2312</v>
      </c>
      <c r="Z1261" s="81" t="s">
        <v>3003</v>
      </c>
      <c r="AA1261" s="369" t="str">
        <f t="shared" si="196"/>
        <v>18x9, 8x170, 18 OS</v>
      </c>
      <c r="AB1261" s="83" t="s">
        <v>4283</v>
      </c>
      <c r="AC1261" s="92">
        <f>_xlfn.IFNA(VLOOKUP(AB1261,ACCESSORIES!F:K,6,FALSE),"N/A")</f>
        <v>33</v>
      </c>
      <c r="AD1261" s="15" t="s">
        <v>85</v>
      </c>
      <c r="AE1261" s="15" t="s">
        <v>85</v>
      </c>
      <c r="AF1261" s="14" t="s">
        <v>3020</v>
      </c>
      <c r="AG1261" s="15" t="s">
        <v>85</v>
      </c>
      <c r="AH1261" s="9" t="str">
        <f>_xlfn.IFNA(VLOOKUP(AG1261,ACCESSORIES!F:K,6,FALSE),"N/A")</f>
        <v>N/A</v>
      </c>
      <c r="AI1261" s="105" t="s">
        <v>265</v>
      </c>
      <c r="AJ1261" s="84" t="s">
        <v>85</v>
      </c>
      <c r="AK1261" s="84" t="s">
        <v>85</v>
      </c>
      <c r="AL1261" s="84" t="s">
        <v>85</v>
      </c>
      <c r="AM1261" s="84">
        <v>16.2</v>
      </c>
      <c r="AN1261" s="84">
        <v>200</v>
      </c>
      <c r="AO1261" s="37">
        <v>3</v>
      </c>
      <c r="AP1261" s="37">
        <v>3</v>
      </c>
      <c r="AQ1261" s="26">
        <v>24</v>
      </c>
      <c r="AR1261" s="37">
        <v>42</v>
      </c>
      <c r="AS1261" s="26">
        <v>219</v>
      </c>
      <c r="AT1261" s="84">
        <v>211</v>
      </c>
      <c r="AU1261" s="86">
        <v>128</v>
      </c>
      <c r="AV1261" s="55">
        <v>103.9</v>
      </c>
      <c r="AW1261" s="55">
        <v>107</v>
      </c>
      <c r="AX1261" s="55">
        <v>22</v>
      </c>
      <c r="AY1261" s="14" t="s">
        <v>85</v>
      </c>
      <c r="AZ1261" s="104" t="str">
        <f>_xlfn.IFNA(VLOOKUP(AY1261,ACCESSORIES!F:K,6,FALSE),"N/A")</f>
        <v>N/A</v>
      </c>
      <c r="BA1261" s="14" t="s">
        <v>85</v>
      </c>
      <c r="BB1261" s="104" t="str">
        <f>_xlfn.IFNA(VLOOKUP(BA1261,ACCESSORIES!F:K,6,FALSE),"N/A")</f>
        <v>N/A</v>
      </c>
      <c r="BC1261" s="79">
        <v>40.574689296471192</v>
      </c>
      <c r="BD1261" s="57">
        <v>20.6</v>
      </c>
      <c r="BE1261" s="57">
        <v>20.6</v>
      </c>
      <c r="BF1261" s="57">
        <v>11.4</v>
      </c>
      <c r="BG1261" s="15">
        <v>36</v>
      </c>
      <c r="BH1261" s="122" t="s">
        <v>3551</v>
      </c>
      <c r="BI1261" s="51" t="s">
        <v>4217</v>
      </c>
      <c r="BJ1261" s="83" t="s">
        <v>5302</v>
      </c>
      <c r="BK1261" s="83" t="s">
        <v>4233</v>
      </c>
      <c r="BL1261" s="83" t="s">
        <v>5847</v>
      </c>
      <c r="BM1261" s="83" t="s">
        <v>2887</v>
      </c>
      <c r="BN1261" s="83" t="s">
        <v>6410</v>
      </c>
      <c r="BO1261" s="83" t="s">
        <v>5801</v>
      </c>
      <c r="BP1261" s="83" t="s">
        <v>6411</v>
      </c>
      <c r="BQ1261" s="83" t="s">
        <v>4480</v>
      </c>
      <c r="BR1261" s="83" t="s">
        <v>4235</v>
      </c>
      <c r="BS1261" s="83"/>
      <c r="BT1261" s="409" t="s">
        <v>6392</v>
      </c>
      <c r="BU1261" s="426" t="s">
        <v>6391</v>
      </c>
      <c r="BV1261" s="412" t="s">
        <v>6394</v>
      </c>
      <c r="BW1261" s="426" t="s">
        <v>6393</v>
      </c>
      <c r="BX1261" s="96" t="str">
        <f t="shared" si="194"/>
        <v>MR706 Bead Grip, 18x9, +18mm Offset, 8x170, 130.81mm Centerbore, Method Bronze</v>
      </c>
      <c r="BY1261" s="83" t="s">
        <v>4044</v>
      </c>
      <c r="BZ1261" s="83" t="s">
        <v>4045</v>
      </c>
      <c r="CA1261" s="83" t="str">
        <f t="shared" si="197"/>
        <v>TRAIL (7XX)</v>
      </c>
    </row>
    <row r="1262" spans="1:79" s="39" customFormat="1" ht="15" customHeight="1">
      <c r="A1262" s="23">
        <f t="shared" ref="A1262:A1291" si="199">ROW(B1262)-2</f>
        <v>1260</v>
      </c>
      <c r="B1262" s="14" t="s">
        <v>84</v>
      </c>
      <c r="C1262" s="112" t="s">
        <v>1285</v>
      </c>
      <c r="D1262" s="84" t="s">
        <v>6179</v>
      </c>
      <c r="E1262" s="94" t="str">
        <f>CONCATENATE(LEFT(D1262,5),VLOOKUP(CONCATENATE(N1262,"x",O1262),'PART NUMBER GUIDE'!$B$9:$C$45,2,FALSE),VLOOKUP(CONCATENATE(P1262, V1262), 'PART NUMBER GUIDE'!$Q$6:$R$84, 2, FALSE),VLOOKUP(Y1262,'PART NUMBER GUIDE'!$J$8:$K$37,2, FALSE),IF(U1262="N/A",IF(ABS(S1262)&lt;10,"0"&amp;ABS(S1262),ABS(S1262)),CONCATENATE(LEFT(U1262,1),RIGHT(U1262,1))), F1262, G1262)</f>
        <v>MR70689088518</v>
      </c>
      <c r="F1262" s="93"/>
      <c r="G1262" s="93"/>
      <c r="H1262" s="46" t="s">
        <v>5996</v>
      </c>
      <c r="I1262" s="375">
        <v>44517</v>
      </c>
      <c r="J1262" s="87" t="s">
        <v>1265</v>
      </c>
      <c r="K1262" s="400">
        <v>421</v>
      </c>
      <c r="L1262" s="95">
        <f t="shared" si="198"/>
        <v>421</v>
      </c>
      <c r="M1262" s="402"/>
      <c r="N1262" s="84">
        <v>18</v>
      </c>
      <c r="O1262" s="8">
        <v>9</v>
      </c>
      <c r="P1262" s="105" t="str">
        <f t="shared" si="195"/>
        <v>8x180</v>
      </c>
      <c r="Q1262" s="84">
        <v>8</v>
      </c>
      <c r="R1262" s="84">
        <v>180</v>
      </c>
      <c r="S1262" s="84">
        <v>18</v>
      </c>
      <c r="T1262" s="86">
        <v>5.68</v>
      </c>
      <c r="U1262" s="110" t="s">
        <v>85</v>
      </c>
      <c r="V1262" s="77">
        <v>130.81</v>
      </c>
      <c r="W1262" s="42">
        <v>36.861290237311529</v>
      </c>
      <c r="X1262" s="52">
        <v>3640</v>
      </c>
      <c r="Y1262" s="46" t="s">
        <v>2309</v>
      </c>
      <c r="Z1262" s="81" t="s">
        <v>3002</v>
      </c>
      <c r="AA1262" s="369" t="str">
        <f t="shared" si="196"/>
        <v>18x9, 8x180, 18 OS</v>
      </c>
      <c r="AB1262" s="83" t="s">
        <v>4284</v>
      </c>
      <c r="AC1262" s="92">
        <f>_xlfn.IFNA(VLOOKUP(AB1262,ACCESSORIES!F:K,6,FALSE),"N/A")</f>
        <v>33</v>
      </c>
      <c r="AD1262" s="15" t="s">
        <v>85</v>
      </c>
      <c r="AE1262" s="15" t="s">
        <v>85</v>
      </c>
      <c r="AF1262" s="14" t="s">
        <v>3020</v>
      </c>
      <c r="AG1262" s="15" t="s">
        <v>85</v>
      </c>
      <c r="AH1262" s="9" t="str">
        <f>_xlfn.IFNA(VLOOKUP(AG1262,ACCESSORIES!F:K,6,FALSE),"N/A")</f>
        <v>N/A</v>
      </c>
      <c r="AI1262" s="105" t="s">
        <v>265</v>
      </c>
      <c r="AJ1262" s="84" t="s">
        <v>85</v>
      </c>
      <c r="AK1262" s="84" t="s">
        <v>85</v>
      </c>
      <c r="AL1262" s="84" t="s">
        <v>85</v>
      </c>
      <c r="AM1262" s="84">
        <v>16.2</v>
      </c>
      <c r="AN1262" s="84">
        <v>210</v>
      </c>
      <c r="AO1262" s="37">
        <v>3</v>
      </c>
      <c r="AP1262" s="37">
        <v>3</v>
      </c>
      <c r="AQ1262" s="26">
        <v>24</v>
      </c>
      <c r="AR1262" s="37">
        <v>42</v>
      </c>
      <c r="AS1262" s="26">
        <v>219</v>
      </c>
      <c r="AT1262" s="84">
        <v>211</v>
      </c>
      <c r="AU1262" s="86">
        <v>125</v>
      </c>
      <c r="AV1262" s="55">
        <v>92</v>
      </c>
      <c r="AW1262" s="55">
        <v>92</v>
      </c>
      <c r="AX1262" s="55">
        <v>22</v>
      </c>
      <c r="AY1262" s="14" t="s">
        <v>85</v>
      </c>
      <c r="AZ1262" s="104" t="str">
        <f>_xlfn.IFNA(VLOOKUP(AY1262,ACCESSORIES!F:K,6,FALSE),"N/A")</f>
        <v>N/A</v>
      </c>
      <c r="BA1262" s="14" t="s">
        <v>85</v>
      </c>
      <c r="BB1262" s="104" t="str">
        <f>_xlfn.IFNA(VLOOKUP(BA1262,ACCESSORIES!F:K,6,FALSE),"N/A")</f>
        <v>N/A</v>
      </c>
      <c r="BC1262" s="79">
        <v>40.861290237311529</v>
      </c>
      <c r="BD1262" s="57">
        <v>20.6</v>
      </c>
      <c r="BE1262" s="57">
        <v>20.6</v>
      </c>
      <c r="BF1262" s="57">
        <v>11.4</v>
      </c>
      <c r="BG1262" s="15">
        <v>36</v>
      </c>
      <c r="BH1262" s="122" t="s">
        <v>3551</v>
      </c>
      <c r="BI1262" s="51" t="s">
        <v>4217</v>
      </c>
      <c r="BJ1262" s="83" t="s">
        <v>5302</v>
      </c>
      <c r="BK1262" s="83" t="s">
        <v>4233</v>
      </c>
      <c r="BL1262" s="83" t="s">
        <v>5847</v>
      </c>
      <c r="BM1262" s="83" t="s">
        <v>2887</v>
      </c>
      <c r="BN1262" s="83" t="s">
        <v>6410</v>
      </c>
      <c r="BO1262" s="83" t="s">
        <v>5801</v>
      </c>
      <c r="BP1262" s="83" t="s">
        <v>6411</v>
      </c>
      <c r="BQ1262" s="83" t="s">
        <v>4480</v>
      </c>
      <c r="BR1262" s="83" t="s">
        <v>4235</v>
      </c>
      <c r="BS1262" s="83"/>
      <c r="BT1262" s="409" t="s">
        <v>6380</v>
      </c>
      <c r="BU1262" s="426" t="s">
        <v>6379</v>
      </c>
      <c r="BV1262" s="412" t="s">
        <v>6382</v>
      </c>
      <c r="BW1262" s="426" t="s">
        <v>6381</v>
      </c>
      <c r="BX1262" s="96" t="str">
        <f t="shared" ref="BX1262:BX1263" si="200">CONCATENATE(IF(J1262="Closeout","CLOSEOUT - ",""),D1262,", ",N1262,"x",O1262,", ",IF(U1262="N/A","",CONCATENATE(U1262,"/")),IF(S1262&gt;0,CONCATENATE("+",S1262),S1262),"mm Offset, ",P1262,", ",V1262,"mm Centerbore, ",PROPER(Y1262),IF(G1262="R",", Race Drilled",""),"",IF(BA1262="N/A","",CONCATENATE(", w/ ",BA1262)))</f>
        <v>MR706 Bead Grip, 18x9, +18mm Offset, 8x180, 130.81mm Centerbore, Matte Black</v>
      </c>
      <c r="BY1262" s="83" t="s">
        <v>4044</v>
      </c>
      <c r="BZ1262" s="83" t="s">
        <v>4045</v>
      </c>
      <c r="CA1262" s="83" t="str">
        <f t="shared" si="197"/>
        <v>TRAIL (7XX)</v>
      </c>
    </row>
    <row r="1263" spans="1:79" s="39" customFormat="1" ht="15" customHeight="1">
      <c r="A1263" s="23">
        <f t="shared" si="199"/>
        <v>1261</v>
      </c>
      <c r="B1263" s="14" t="s">
        <v>84</v>
      </c>
      <c r="C1263" s="112" t="s">
        <v>1285</v>
      </c>
      <c r="D1263" s="84" t="s">
        <v>6179</v>
      </c>
      <c r="E1263" s="94" t="str">
        <f>CONCATENATE(LEFT(D1263,5),VLOOKUP(CONCATENATE(N1263,"x",O1263),'PART NUMBER GUIDE'!$B$9:$C$45,2,FALSE),VLOOKUP(CONCATENATE(P1263, V1263), 'PART NUMBER GUIDE'!$Q$6:$R$84, 2, FALSE),VLOOKUP(Y1263,'PART NUMBER GUIDE'!$J$8:$K$37,2, FALSE),IF(U1263="N/A",IF(ABS(S1263)&lt;10,"0"&amp;ABS(S1263),ABS(S1263)),CONCATENATE(LEFT(U1263,1),RIGHT(U1263,1))), F1263, G1263)</f>
        <v>MR70689088918</v>
      </c>
      <c r="F1263" s="93"/>
      <c r="G1263" s="93"/>
      <c r="H1263" s="81" t="s">
        <v>5997</v>
      </c>
      <c r="I1263" s="375">
        <v>44517</v>
      </c>
      <c r="J1263" s="87" t="s">
        <v>1265</v>
      </c>
      <c r="K1263" s="400">
        <v>421</v>
      </c>
      <c r="L1263" s="95">
        <f t="shared" si="198"/>
        <v>421</v>
      </c>
      <c r="M1263" s="402"/>
      <c r="N1263" s="84">
        <v>18</v>
      </c>
      <c r="O1263" s="8">
        <v>9</v>
      </c>
      <c r="P1263" s="105" t="str">
        <f t="shared" si="195"/>
        <v>8x180</v>
      </c>
      <c r="Q1263" s="84">
        <v>8</v>
      </c>
      <c r="R1263" s="84">
        <v>180</v>
      </c>
      <c r="S1263" s="84">
        <v>18</v>
      </c>
      <c r="T1263" s="86">
        <v>5.68</v>
      </c>
      <c r="U1263" s="110" t="s">
        <v>85</v>
      </c>
      <c r="V1263" s="77">
        <v>130.81</v>
      </c>
      <c r="W1263" s="42">
        <v>36.861290237311529</v>
      </c>
      <c r="X1263" s="52">
        <v>3640</v>
      </c>
      <c r="Y1263" s="46" t="s">
        <v>2312</v>
      </c>
      <c r="Z1263" s="81" t="s">
        <v>3003</v>
      </c>
      <c r="AA1263" s="369" t="str">
        <f t="shared" si="196"/>
        <v>18x9, 8x180, 18 OS</v>
      </c>
      <c r="AB1263" s="83" t="s">
        <v>4284</v>
      </c>
      <c r="AC1263" s="92">
        <f>_xlfn.IFNA(VLOOKUP(AB1263,ACCESSORIES!F:K,6,FALSE),"N/A")</f>
        <v>33</v>
      </c>
      <c r="AD1263" s="15" t="s">
        <v>85</v>
      </c>
      <c r="AE1263" s="15" t="s">
        <v>85</v>
      </c>
      <c r="AF1263" s="14" t="s">
        <v>3020</v>
      </c>
      <c r="AG1263" s="15" t="s">
        <v>85</v>
      </c>
      <c r="AH1263" s="9" t="str">
        <f>_xlfn.IFNA(VLOOKUP(AG1263,ACCESSORIES!F:K,6,FALSE),"N/A")</f>
        <v>N/A</v>
      </c>
      <c r="AI1263" s="105" t="s">
        <v>265</v>
      </c>
      <c r="AJ1263" s="84" t="s">
        <v>85</v>
      </c>
      <c r="AK1263" s="84" t="s">
        <v>85</v>
      </c>
      <c r="AL1263" s="84" t="s">
        <v>85</v>
      </c>
      <c r="AM1263" s="84">
        <v>16.2</v>
      </c>
      <c r="AN1263" s="84">
        <v>210</v>
      </c>
      <c r="AO1263" s="37">
        <v>3</v>
      </c>
      <c r="AP1263" s="37">
        <v>3</v>
      </c>
      <c r="AQ1263" s="26">
        <v>24</v>
      </c>
      <c r="AR1263" s="37">
        <v>42</v>
      </c>
      <c r="AS1263" s="26">
        <v>219</v>
      </c>
      <c r="AT1263" s="84">
        <v>211</v>
      </c>
      <c r="AU1263" s="86">
        <v>125</v>
      </c>
      <c r="AV1263" s="55">
        <v>92</v>
      </c>
      <c r="AW1263" s="55">
        <v>92</v>
      </c>
      <c r="AX1263" s="55">
        <v>22</v>
      </c>
      <c r="AY1263" s="14" t="s">
        <v>85</v>
      </c>
      <c r="AZ1263" s="104" t="str">
        <f>_xlfn.IFNA(VLOOKUP(AY1263,ACCESSORIES!F:K,6,FALSE),"N/A")</f>
        <v>N/A</v>
      </c>
      <c r="BA1263" s="14" t="s">
        <v>85</v>
      </c>
      <c r="BB1263" s="104" t="str">
        <f>_xlfn.IFNA(VLOOKUP(BA1263,ACCESSORIES!F:K,6,FALSE),"N/A")</f>
        <v>N/A</v>
      </c>
      <c r="BC1263" s="79">
        <v>40.861290237311529</v>
      </c>
      <c r="BD1263" s="57">
        <v>20.6</v>
      </c>
      <c r="BE1263" s="57">
        <v>20.6</v>
      </c>
      <c r="BF1263" s="57">
        <v>11.4</v>
      </c>
      <c r="BG1263" s="15">
        <v>36</v>
      </c>
      <c r="BH1263" s="122" t="s">
        <v>3551</v>
      </c>
      <c r="BI1263" s="51" t="s">
        <v>4217</v>
      </c>
      <c r="BJ1263" s="83" t="s">
        <v>5302</v>
      </c>
      <c r="BK1263" s="83" t="s">
        <v>4233</v>
      </c>
      <c r="BL1263" s="83" t="s">
        <v>5847</v>
      </c>
      <c r="BM1263" s="83" t="s">
        <v>2887</v>
      </c>
      <c r="BN1263" s="83" t="s">
        <v>6410</v>
      </c>
      <c r="BO1263" s="83" t="s">
        <v>5801</v>
      </c>
      <c r="BP1263" s="83" t="s">
        <v>6411</v>
      </c>
      <c r="BQ1263" s="83" t="s">
        <v>4480</v>
      </c>
      <c r="BR1263" s="83" t="s">
        <v>4235</v>
      </c>
      <c r="BS1263" s="83"/>
      <c r="BT1263" s="409" t="s">
        <v>6392</v>
      </c>
      <c r="BU1263" s="426" t="s">
        <v>6391</v>
      </c>
      <c r="BV1263" s="412" t="s">
        <v>6394</v>
      </c>
      <c r="BW1263" s="426" t="s">
        <v>6393</v>
      </c>
      <c r="BX1263" s="96" t="str">
        <f t="shared" si="200"/>
        <v>MR706 Bead Grip, 18x9, +18mm Offset, 8x180, 130.81mm Centerbore, Method Bronze</v>
      </c>
      <c r="BY1263" s="83" t="s">
        <v>4044</v>
      </c>
      <c r="BZ1263" s="83" t="s">
        <v>4045</v>
      </c>
      <c r="CA1263" s="83" t="str">
        <f t="shared" si="197"/>
        <v>TRAIL (7XX)</v>
      </c>
    </row>
    <row r="1264" spans="1:79" s="39" customFormat="1" ht="15" customHeight="1">
      <c r="A1264" s="23">
        <f t="shared" si="199"/>
        <v>1262</v>
      </c>
      <c r="B1264" s="14" t="s">
        <v>84</v>
      </c>
      <c r="C1264" s="112" t="s">
        <v>1285</v>
      </c>
      <c r="D1264" s="84" t="s">
        <v>6180</v>
      </c>
      <c r="E1264" s="94" t="str">
        <f>CONCATENATE(LEFT(D1264,5),VLOOKUP(CONCATENATE(N1264,"x",O1264),'PART NUMBER GUIDE'!$B$9:$C$45,2,FALSE),VLOOKUP(CONCATENATE(P1264, V1264), 'PART NUMBER GUIDE'!$Q$6:$R$84, 2, FALSE),VLOOKUP(Y1264,'PART NUMBER GUIDE'!$J$8:$K$37,2, FALSE),IF(U1264="N/A",IF(ABS(S1264)&lt;10,"0"&amp;ABS(S1264),ABS(S1264)),CONCATENATE(LEFT(U1264,1),RIGHT(U1264,1))), F1264, G1264)</f>
        <v>MR70757051515</v>
      </c>
      <c r="F1264" s="93"/>
      <c r="G1264" s="93"/>
      <c r="H1264" s="81" t="s">
        <v>6110</v>
      </c>
      <c r="I1264" s="357">
        <v>44539</v>
      </c>
      <c r="J1264" s="87" t="s">
        <v>1265</v>
      </c>
      <c r="K1264" s="400">
        <v>266</v>
      </c>
      <c r="L1264" s="95">
        <f t="shared" si="198"/>
        <v>266</v>
      </c>
      <c r="M1264" s="402"/>
      <c r="N1264" s="84">
        <v>15</v>
      </c>
      <c r="O1264" s="85">
        <v>7</v>
      </c>
      <c r="P1264" s="105" t="str">
        <f t="shared" si="195"/>
        <v>5x100</v>
      </c>
      <c r="Q1264" s="84">
        <v>5</v>
      </c>
      <c r="R1264" s="84">
        <v>100</v>
      </c>
      <c r="S1264" s="84">
        <v>15</v>
      </c>
      <c r="T1264" s="86">
        <v>4.5999999999999996</v>
      </c>
      <c r="U1264" s="110" t="s">
        <v>85</v>
      </c>
      <c r="V1264" s="77">
        <v>56.1</v>
      </c>
      <c r="W1264" s="42">
        <v>18.73929228571459</v>
      </c>
      <c r="X1264" s="52">
        <v>1850</v>
      </c>
      <c r="Y1264" s="46" t="s">
        <v>2309</v>
      </c>
      <c r="Z1264" s="81" t="s">
        <v>3002</v>
      </c>
      <c r="AA1264" s="369" t="str">
        <f t="shared" si="196"/>
        <v>15x7, 5x100, 15 OS</v>
      </c>
      <c r="AB1264" s="83" t="s">
        <v>4279</v>
      </c>
      <c r="AC1264" s="92">
        <f>_xlfn.IFNA(VLOOKUP(AB1264,ACCESSORIES!F:K,6,FALSE),"N/A")</f>
        <v>22</v>
      </c>
      <c r="AD1264" s="15" t="s">
        <v>85</v>
      </c>
      <c r="AE1264" s="15" t="s">
        <v>85</v>
      </c>
      <c r="AF1264" s="14" t="s">
        <v>85</v>
      </c>
      <c r="AG1264" s="15" t="s">
        <v>85</v>
      </c>
      <c r="AH1264" s="9" t="str">
        <f>_xlfn.IFNA(VLOOKUP(AG1264,ACCESSORIES!F:K,6,FALSE),"N/A")</f>
        <v>N/A</v>
      </c>
      <c r="AI1264" s="105" t="s">
        <v>265</v>
      </c>
      <c r="AJ1264" s="84" t="s">
        <v>85</v>
      </c>
      <c r="AK1264" s="84" t="s">
        <v>85</v>
      </c>
      <c r="AL1264" s="84" t="s">
        <v>85</v>
      </c>
      <c r="AM1264" s="84">
        <v>16</v>
      </c>
      <c r="AN1264" s="84">
        <v>150</v>
      </c>
      <c r="AO1264" s="37">
        <v>15</v>
      </c>
      <c r="AP1264" s="37">
        <v>30</v>
      </c>
      <c r="AQ1264" s="26">
        <v>51</v>
      </c>
      <c r="AR1264" s="37">
        <v>61</v>
      </c>
      <c r="AS1264" s="26">
        <v>182</v>
      </c>
      <c r="AT1264" s="84">
        <v>176</v>
      </c>
      <c r="AU1264" s="86">
        <v>56.1</v>
      </c>
      <c r="AV1264" s="55">
        <v>35</v>
      </c>
      <c r="AW1264" s="55">
        <v>35</v>
      </c>
      <c r="AX1264" s="55">
        <v>0</v>
      </c>
      <c r="AY1264" s="14" t="s">
        <v>85</v>
      </c>
      <c r="AZ1264" s="104" t="str">
        <f>_xlfn.IFNA(VLOOKUP(AY1264,ACCESSORIES!F:K,6,FALSE),"N/A")</f>
        <v>N/A</v>
      </c>
      <c r="BA1264" s="14" t="s">
        <v>85</v>
      </c>
      <c r="BB1264" s="104" t="str">
        <f>_xlfn.IFNA(VLOOKUP(BA1264,ACCESSORIES!F:K,6,FALSE),"N/A")</f>
        <v>N/A</v>
      </c>
      <c r="BC1264" s="79">
        <v>22.73929228571459</v>
      </c>
      <c r="BD1264" s="57">
        <v>18.07</v>
      </c>
      <c r="BE1264" s="57">
        <v>18.07</v>
      </c>
      <c r="BF1264" s="57">
        <v>8.86</v>
      </c>
      <c r="BG1264" s="3">
        <v>48</v>
      </c>
      <c r="BH1264" s="122" t="s">
        <v>3551</v>
      </c>
      <c r="BI1264" s="51" t="s">
        <v>4217</v>
      </c>
      <c r="BJ1264" s="83" t="s">
        <v>5302</v>
      </c>
      <c r="BK1264" s="83" t="s">
        <v>4233</v>
      </c>
      <c r="BL1264" s="83" t="s">
        <v>5843</v>
      </c>
      <c r="BM1264" s="83" t="s">
        <v>2887</v>
      </c>
      <c r="BN1264" s="83" t="s">
        <v>6410</v>
      </c>
      <c r="BO1264" s="83" t="s">
        <v>5801</v>
      </c>
      <c r="BP1264" s="83" t="s">
        <v>6411</v>
      </c>
      <c r="BQ1264" s="83" t="s">
        <v>4480</v>
      </c>
      <c r="BR1264" s="83" t="s">
        <v>4235</v>
      </c>
      <c r="BS1264" s="83"/>
      <c r="BT1264" s="409" t="s">
        <v>6748</v>
      </c>
      <c r="BU1264" s="426" t="s">
        <v>6749</v>
      </c>
      <c r="BV1264" s="412" t="s">
        <v>6750</v>
      </c>
      <c r="BW1264" s="426" t="s">
        <v>6751</v>
      </c>
      <c r="BX1264" s="96" t="str">
        <f t="shared" ref="BX1264:BX1293" si="201">CONCATENATE(IF(J1264="Closeout","CLOSEOUT - ",""),D1264,", ",N1264,"x",O1264,", ",IF(U1264="N/A","",CONCATENATE(U1264,"/")),IF(S1264&gt;0,CONCATENATE("+",S1264),S1264),"mm Offset, ",P1264,", ",V1264,"mm Centerbore, ",PROPER(Y1264),IF(G1264="R",", Race Drilled",""),"",IF(BA1264="N/A","",CONCATENATE(", w/ ",BA1264)))</f>
        <v>MR707 Bead Grip, 15x7, +15mm Offset, 5x100, 56.1mm Centerbore, Matte Black</v>
      </c>
      <c r="BY1264" s="83" t="s">
        <v>4044</v>
      </c>
      <c r="BZ1264" s="83" t="s">
        <v>4045</v>
      </c>
      <c r="CA1264" s="83" t="str">
        <f t="shared" si="197"/>
        <v>TRAIL (7XX)</v>
      </c>
    </row>
    <row r="1265" spans="1:79" s="39" customFormat="1" ht="15" customHeight="1">
      <c r="A1265" s="23">
        <f t="shared" si="199"/>
        <v>1263</v>
      </c>
      <c r="B1265" s="14" t="s">
        <v>84</v>
      </c>
      <c r="C1265" s="112" t="s">
        <v>1285</v>
      </c>
      <c r="D1265" s="84" t="s">
        <v>6180</v>
      </c>
      <c r="E1265" s="94" t="str">
        <f>CONCATENATE(LEFT(D1265,5),VLOOKUP(CONCATENATE(N1265,"x",O1265),'PART NUMBER GUIDE'!$B$9:$C$45,2,FALSE),VLOOKUP(CONCATENATE(P1265, V1265), 'PART NUMBER GUIDE'!$Q$6:$R$84, 2, FALSE),VLOOKUP(Y1265,'PART NUMBER GUIDE'!$J$8:$K$37,2, FALSE),IF(U1265="N/A",IF(ABS(S1265)&lt;10,"0"&amp;ABS(S1265),ABS(S1265)),CONCATENATE(LEFT(U1265,1),RIGHT(U1265,1))), F1265, G1265)</f>
        <v>MR70767051515</v>
      </c>
      <c r="F1265" s="93"/>
      <c r="G1265" s="93"/>
      <c r="H1265" s="81" t="s">
        <v>6111</v>
      </c>
      <c r="I1265" s="357">
        <v>44539</v>
      </c>
      <c r="J1265" s="87" t="s">
        <v>1265</v>
      </c>
      <c r="K1265" s="400">
        <v>323</v>
      </c>
      <c r="L1265" s="95">
        <f t="shared" si="198"/>
        <v>323</v>
      </c>
      <c r="M1265" s="402"/>
      <c r="N1265" s="84">
        <v>16</v>
      </c>
      <c r="O1265" s="85">
        <v>7</v>
      </c>
      <c r="P1265" s="105" t="str">
        <f t="shared" si="195"/>
        <v>5x100</v>
      </c>
      <c r="Q1265" s="84">
        <v>5</v>
      </c>
      <c r="R1265" s="84">
        <v>100</v>
      </c>
      <c r="S1265" s="84">
        <v>15</v>
      </c>
      <c r="T1265" s="86">
        <v>4.5999999999999996</v>
      </c>
      <c r="U1265" s="110" t="s">
        <v>85</v>
      </c>
      <c r="V1265" s="77">
        <v>56.1</v>
      </c>
      <c r="W1265" s="42">
        <v>19.202263036302838</v>
      </c>
      <c r="X1265" s="52">
        <v>1850</v>
      </c>
      <c r="Y1265" s="46" t="s">
        <v>2309</v>
      </c>
      <c r="Z1265" s="81" t="s">
        <v>3002</v>
      </c>
      <c r="AA1265" s="369" t="str">
        <f t="shared" si="196"/>
        <v>16x7, 5x100, 15 OS</v>
      </c>
      <c r="AB1265" s="83" t="s">
        <v>4279</v>
      </c>
      <c r="AC1265" s="92">
        <f>_xlfn.IFNA(VLOOKUP(AB1265,ACCESSORIES!F:K,6,FALSE),"N/A")</f>
        <v>22</v>
      </c>
      <c r="AD1265" s="15" t="s">
        <v>85</v>
      </c>
      <c r="AE1265" s="15" t="s">
        <v>85</v>
      </c>
      <c r="AF1265" s="14" t="s">
        <v>85</v>
      </c>
      <c r="AG1265" s="15" t="s">
        <v>85</v>
      </c>
      <c r="AH1265" s="9" t="str">
        <f>_xlfn.IFNA(VLOOKUP(AG1265,ACCESSORIES!F:K,6,FALSE),"N/A")</f>
        <v>N/A</v>
      </c>
      <c r="AI1265" s="105" t="s">
        <v>265</v>
      </c>
      <c r="AJ1265" s="84" t="s">
        <v>85</v>
      </c>
      <c r="AK1265" s="84" t="s">
        <v>85</v>
      </c>
      <c r="AL1265" s="84" t="s">
        <v>85</v>
      </c>
      <c r="AM1265" s="84">
        <v>16</v>
      </c>
      <c r="AN1265" s="84">
        <v>150</v>
      </c>
      <c r="AO1265" s="37">
        <v>25</v>
      </c>
      <c r="AP1265" s="37">
        <v>31</v>
      </c>
      <c r="AQ1265" s="26">
        <v>44</v>
      </c>
      <c r="AR1265" s="37">
        <v>57</v>
      </c>
      <c r="AS1265" s="26">
        <v>195</v>
      </c>
      <c r="AT1265" s="84">
        <v>189</v>
      </c>
      <c r="AU1265" s="86">
        <v>56.1</v>
      </c>
      <c r="AV1265" s="55">
        <v>41</v>
      </c>
      <c r="AW1265" s="55">
        <v>41</v>
      </c>
      <c r="AX1265" s="55">
        <v>0</v>
      </c>
      <c r="AY1265" s="14" t="s">
        <v>85</v>
      </c>
      <c r="AZ1265" s="104" t="str">
        <f>_xlfn.IFNA(VLOOKUP(AY1265,ACCESSORIES!F:K,6,FALSE),"N/A")</f>
        <v>N/A</v>
      </c>
      <c r="BA1265" s="14" t="s">
        <v>85</v>
      </c>
      <c r="BB1265" s="104" t="str">
        <f>_xlfn.IFNA(VLOOKUP(BA1265,ACCESSORIES!F:K,6,FALSE),"N/A")</f>
        <v>N/A</v>
      </c>
      <c r="BC1265" s="79">
        <v>23.202263036302838</v>
      </c>
      <c r="BD1265" s="57">
        <v>18.600000000000001</v>
      </c>
      <c r="BE1265" s="57">
        <v>18.600000000000001</v>
      </c>
      <c r="BF1265" s="57">
        <v>9.1</v>
      </c>
      <c r="BG1265" s="84">
        <v>36</v>
      </c>
      <c r="BH1265" s="122" t="s">
        <v>3551</v>
      </c>
      <c r="BI1265" s="51" t="s">
        <v>4217</v>
      </c>
      <c r="BJ1265" s="83" t="s">
        <v>5302</v>
      </c>
      <c r="BK1265" s="83" t="s">
        <v>4233</v>
      </c>
      <c r="BL1265" s="83" t="s">
        <v>5843</v>
      </c>
      <c r="BM1265" s="83" t="s">
        <v>2887</v>
      </c>
      <c r="BN1265" s="83" t="s">
        <v>6410</v>
      </c>
      <c r="BO1265" s="83" t="s">
        <v>5801</v>
      </c>
      <c r="BP1265" s="83" t="s">
        <v>6411</v>
      </c>
      <c r="BQ1265" s="83" t="s">
        <v>4480</v>
      </c>
      <c r="BR1265" s="83" t="s">
        <v>4235</v>
      </c>
      <c r="BS1265" s="83"/>
      <c r="BT1265" s="409" t="s">
        <v>6748</v>
      </c>
      <c r="BU1265" s="426" t="s">
        <v>6749</v>
      </c>
      <c r="BV1265" s="412" t="s">
        <v>6750</v>
      </c>
      <c r="BW1265" s="426" t="s">
        <v>6751</v>
      </c>
      <c r="BX1265" s="96" t="str">
        <f t="shared" si="201"/>
        <v>MR707 Bead Grip, 16x7, +15mm Offset, 5x100, 56.1mm Centerbore, Matte Black</v>
      </c>
      <c r="BY1265" s="83" t="s">
        <v>4044</v>
      </c>
      <c r="BZ1265" s="83" t="s">
        <v>4045</v>
      </c>
      <c r="CA1265" s="83" t="str">
        <f t="shared" si="197"/>
        <v>TRAIL (7XX)</v>
      </c>
    </row>
    <row r="1266" spans="1:79" s="39" customFormat="1" ht="15" customHeight="1">
      <c r="A1266" s="23">
        <f t="shared" si="199"/>
        <v>1264</v>
      </c>
      <c r="B1266" s="14" t="s">
        <v>84</v>
      </c>
      <c r="C1266" s="112" t="s">
        <v>1285</v>
      </c>
      <c r="D1266" s="84" t="s">
        <v>6180</v>
      </c>
      <c r="E1266" s="94" t="str">
        <f>CONCATENATE(LEFT(D1266,5),VLOOKUP(CONCATENATE(N1266,"x",O1266),'PART NUMBER GUIDE'!$B$9:$C$45,2,FALSE),VLOOKUP(CONCATENATE(P1266, V1266), 'PART NUMBER GUIDE'!$Q$6:$R$84, 2, FALSE),VLOOKUP(Y1266,'PART NUMBER GUIDE'!$J$8:$K$37,2, FALSE),IF(U1266="N/A",IF(ABS(S1266)&lt;10,"0"&amp;ABS(S1266),ABS(S1266)),CONCATENATE(LEFT(U1266,1),RIGHT(U1266,1))), F1266, G1266)</f>
        <v>MR70767049515</v>
      </c>
      <c r="F1266" s="93"/>
      <c r="G1266" s="93"/>
      <c r="H1266" s="81" t="s">
        <v>6112</v>
      </c>
      <c r="I1266" s="357">
        <v>44539</v>
      </c>
      <c r="J1266" s="87" t="s">
        <v>1265</v>
      </c>
      <c r="K1266" s="400">
        <v>323</v>
      </c>
      <c r="L1266" s="95">
        <f t="shared" si="198"/>
        <v>323</v>
      </c>
      <c r="M1266" s="402"/>
      <c r="N1266" s="84">
        <v>16</v>
      </c>
      <c r="O1266" s="85">
        <v>7</v>
      </c>
      <c r="P1266" s="105" t="str">
        <f t="shared" si="195"/>
        <v>5x108</v>
      </c>
      <c r="Q1266" s="84">
        <v>5</v>
      </c>
      <c r="R1266" s="84">
        <v>108</v>
      </c>
      <c r="S1266" s="84">
        <v>15</v>
      </c>
      <c r="T1266" s="86">
        <v>4.5999999999999996</v>
      </c>
      <c r="U1266" s="110" t="s">
        <v>85</v>
      </c>
      <c r="V1266" s="77">
        <v>63.4</v>
      </c>
      <c r="W1266" s="42">
        <v>19.047939452773424</v>
      </c>
      <c r="X1266" s="52">
        <v>1850</v>
      </c>
      <c r="Y1266" s="46" t="s">
        <v>2309</v>
      </c>
      <c r="Z1266" s="81" t="s">
        <v>3002</v>
      </c>
      <c r="AA1266" s="369" t="str">
        <f t="shared" si="196"/>
        <v>16x7, 5x108, 15 OS</v>
      </c>
      <c r="AB1266" s="83" t="s">
        <v>4279</v>
      </c>
      <c r="AC1266" s="92">
        <f>_xlfn.IFNA(VLOOKUP(AB1266,ACCESSORIES!F:K,6,FALSE),"N/A")</f>
        <v>22</v>
      </c>
      <c r="AD1266" s="15" t="s">
        <v>85</v>
      </c>
      <c r="AE1266" s="15" t="s">
        <v>85</v>
      </c>
      <c r="AF1266" s="14" t="s">
        <v>85</v>
      </c>
      <c r="AG1266" s="15" t="s">
        <v>85</v>
      </c>
      <c r="AH1266" s="9" t="str">
        <f>_xlfn.IFNA(VLOOKUP(AG1266,ACCESSORIES!F:K,6,FALSE),"N/A")</f>
        <v>N/A</v>
      </c>
      <c r="AI1266" s="105" t="s">
        <v>265</v>
      </c>
      <c r="AJ1266" s="84" t="s">
        <v>85</v>
      </c>
      <c r="AK1266" s="84" t="s">
        <v>85</v>
      </c>
      <c r="AL1266" s="84" t="s">
        <v>85</v>
      </c>
      <c r="AM1266" s="84">
        <v>16</v>
      </c>
      <c r="AN1266" s="84">
        <v>150</v>
      </c>
      <c r="AO1266" s="37">
        <v>25</v>
      </c>
      <c r="AP1266" s="37">
        <v>31</v>
      </c>
      <c r="AQ1266" s="26">
        <v>44</v>
      </c>
      <c r="AR1266" s="37">
        <v>57</v>
      </c>
      <c r="AS1266" s="26">
        <v>195</v>
      </c>
      <c r="AT1266" s="84">
        <v>189</v>
      </c>
      <c r="AU1266" s="86">
        <v>63.4</v>
      </c>
      <c r="AV1266" s="55">
        <v>41</v>
      </c>
      <c r="AW1266" s="55">
        <v>41</v>
      </c>
      <c r="AX1266" s="55">
        <v>0</v>
      </c>
      <c r="AY1266" s="14" t="s">
        <v>85</v>
      </c>
      <c r="AZ1266" s="104" t="str">
        <f>_xlfn.IFNA(VLOOKUP(AY1266,ACCESSORIES!F:K,6,FALSE),"N/A")</f>
        <v>N/A</v>
      </c>
      <c r="BA1266" s="14" t="s">
        <v>85</v>
      </c>
      <c r="BB1266" s="104" t="str">
        <f>_xlfn.IFNA(VLOOKUP(BA1266,ACCESSORIES!F:K,6,FALSE),"N/A")</f>
        <v>N/A</v>
      </c>
      <c r="BC1266" s="79">
        <v>23.047939452773424</v>
      </c>
      <c r="BD1266" s="57">
        <v>18.600000000000001</v>
      </c>
      <c r="BE1266" s="57">
        <v>18.600000000000001</v>
      </c>
      <c r="BF1266" s="57">
        <v>9.1</v>
      </c>
      <c r="BG1266" s="84">
        <v>36</v>
      </c>
      <c r="BH1266" s="122" t="s">
        <v>3551</v>
      </c>
      <c r="BI1266" s="51" t="s">
        <v>4217</v>
      </c>
      <c r="BJ1266" s="83" t="s">
        <v>5302</v>
      </c>
      <c r="BK1266" s="83" t="s">
        <v>4233</v>
      </c>
      <c r="BL1266" s="83" t="s">
        <v>5843</v>
      </c>
      <c r="BM1266" s="83" t="s">
        <v>2887</v>
      </c>
      <c r="BN1266" s="83" t="s">
        <v>6410</v>
      </c>
      <c r="BO1266" s="83" t="s">
        <v>5801</v>
      </c>
      <c r="BP1266" s="83" t="s">
        <v>6411</v>
      </c>
      <c r="BQ1266" s="83" t="s">
        <v>4480</v>
      </c>
      <c r="BR1266" s="83" t="s">
        <v>4235</v>
      </c>
      <c r="BS1266" s="83"/>
      <c r="BT1266" s="409" t="s">
        <v>6748</v>
      </c>
      <c r="BU1266" s="426" t="s">
        <v>6749</v>
      </c>
      <c r="BV1266" s="412" t="s">
        <v>6750</v>
      </c>
      <c r="BW1266" s="426" t="s">
        <v>6751</v>
      </c>
      <c r="BX1266" s="96" t="str">
        <f t="shared" si="201"/>
        <v>MR707 Bead Grip, 16x7, +15mm Offset, 5x108, 63.4mm Centerbore, Matte Black</v>
      </c>
      <c r="BY1266" s="83" t="s">
        <v>4044</v>
      </c>
      <c r="BZ1266" s="83" t="s">
        <v>4045</v>
      </c>
      <c r="CA1266" s="83" t="str">
        <f t="shared" si="197"/>
        <v>TRAIL (7XX)</v>
      </c>
    </row>
    <row r="1267" spans="1:79" s="39" customFormat="1" ht="15" customHeight="1">
      <c r="A1267" s="23">
        <f t="shared" si="199"/>
        <v>1265</v>
      </c>
      <c r="B1267" s="14" t="s">
        <v>84</v>
      </c>
      <c r="C1267" s="112" t="s">
        <v>1285</v>
      </c>
      <c r="D1267" s="84" t="s">
        <v>6180</v>
      </c>
      <c r="E1267" s="94" t="str">
        <f>CONCATENATE(LEFT(D1267,5),VLOOKUP(CONCATENATE(N1267,"x",O1267),'PART NUMBER GUIDE'!$B$9:$C$45,2,FALSE),VLOOKUP(CONCATENATE(P1267, V1267), 'PART NUMBER GUIDE'!$Q$6:$R$84, 2, FALSE),VLOOKUP(Y1267,'PART NUMBER GUIDE'!$J$8:$K$37,2, FALSE),IF(U1267="N/A",IF(ABS(S1267)&lt;10,"0"&amp;ABS(S1267),ABS(S1267)),CONCATENATE(LEFT(U1267,1),RIGHT(U1267,1))), F1267, G1267)</f>
        <v>MR70767012515</v>
      </c>
      <c r="F1267" s="93"/>
      <c r="G1267" s="93"/>
      <c r="H1267" s="81" t="s">
        <v>6113</v>
      </c>
      <c r="I1267" s="357">
        <v>44539</v>
      </c>
      <c r="J1267" s="87" t="s">
        <v>1265</v>
      </c>
      <c r="K1267" s="400">
        <v>323</v>
      </c>
      <c r="L1267" s="95">
        <f t="shared" si="198"/>
        <v>323</v>
      </c>
      <c r="M1267" s="402"/>
      <c r="N1267" s="84">
        <v>16</v>
      </c>
      <c r="O1267" s="85">
        <v>7</v>
      </c>
      <c r="P1267" s="105" t="str">
        <f t="shared" si="195"/>
        <v>5x4.5</v>
      </c>
      <c r="Q1267" s="84">
        <v>5</v>
      </c>
      <c r="R1267" s="84">
        <v>4.5</v>
      </c>
      <c r="S1267" s="84">
        <v>15</v>
      </c>
      <c r="T1267" s="86">
        <v>4.5999999999999996</v>
      </c>
      <c r="U1267" s="110" t="s">
        <v>85</v>
      </c>
      <c r="V1267" s="77">
        <v>56.1</v>
      </c>
      <c r="W1267" s="42">
        <v>18.937708321680983</v>
      </c>
      <c r="X1267" s="52">
        <v>1850</v>
      </c>
      <c r="Y1267" s="46" t="s">
        <v>2309</v>
      </c>
      <c r="Z1267" s="81" t="s">
        <v>3002</v>
      </c>
      <c r="AA1267" s="369" t="str">
        <f t="shared" si="196"/>
        <v>16x7, 5x4.5, 15 OS</v>
      </c>
      <c r="AB1267" s="83" t="s">
        <v>4279</v>
      </c>
      <c r="AC1267" s="92">
        <f>_xlfn.IFNA(VLOOKUP(AB1267,ACCESSORIES!F:K,6,FALSE),"N/A")</f>
        <v>22</v>
      </c>
      <c r="AD1267" s="15" t="s">
        <v>85</v>
      </c>
      <c r="AE1267" s="15" t="s">
        <v>85</v>
      </c>
      <c r="AF1267" s="14" t="s">
        <v>85</v>
      </c>
      <c r="AG1267" s="15" t="s">
        <v>85</v>
      </c>
      <c r="AH1267" s="9" t="str">
        <f>_xlfn.IFNA(VLOOKUP(AG1267,ACCESSORIES!F:K,6,FALSE),"N/A")</f>
        <v>N/A</v>
      </c>
      <c r="AI1267" s="105" t="s">
        <v>265</v>
      </c>
      <c r="AJ1267" s="84" t="s">
        <v>85</v>
      </c>
      <c r="AK1267" s="84" t="s">
        <v>85</v>
      </c>
      <c r="AL1267" s="84" t="s">
        <v>85</v>
      </c>
      <c r="AM1267" s="84">
        <v>16</v>
      </c>
      <c r="AN1267" s="84">
        <v>150</v>
      </c>
      <c r="AO1267" s="37">
        <v>25</v>
      </c>
      <c r="AP1267" s="37">
        <v>31</v>
      </c>
      <c r="AQ1267" s="26">
        <v>44</v>
      </c>
      <c r="AR1267" s="37">
        <v>57</v>
      </c>
      <c r="AS1267" s="26">
        <v>195</v>
      </c>
      <c r="AT1267" s="84">
        <v>189</v>
      </c>
      <c r="AU1267" s="86">
        <v>56.1</v>
      </c>
      <c r="AV1267" s="55">
        <v>41</v>
      </c>
      <c r="AW1267" s="55">
        <v>41</v>
      </c>
      <c r="AX1267" s="55">
        <v>0</v>
      </c>
      <c r="AY1267" s="14" t="s">
        <v>85</v>
      </c>
      <c r="AZ1267" s="104" t="str">
        <f>_xlfn.IFNA(VLOOKUP(AY1267,ACCESSORIES!F:K,6,FALSE),"N/A")</f>
        <v>N/A</v>
      </c>
      <c r="BA1267" s="14" t="s">
        <v>85</v>
      </c>
      <c r="BB1267" s="104" t="str">
        <f>_xlfn.IFNA(VLOOKUP(BA1267,ACCESSORIES!F:K,6,FALSE),"N/A")</f>
        <v>N/A</v>
      </c>
      <c r="BC1267" s="79">
        <v>22.937708321680983</v>
      </c>
      <c r="BD1267" s="57">
        <v>18.600000000000001</v>
      </c>
      <c r="BE1267" s="57">
        <v>18.600000000000001</v>
      </c>
      <c r="BF1267" s="57">
        <v>9.1</v>
      </c>
      <c r="BG1267" s="84">
        <v>36</v>
      </c>
      <c r="BH1267" s="122" t="s">
        <v>3551</v>
      </c>
      <c r="BI1267" s="51" t="s">
        <v>4217</v>
      </c>
      <c r="BJ1267" s="83" t="s">
        <v>5302</v>
      </c>
      <c r="BK1267" s="83" t="s">
        <v>4233</v>
      </c>
      <c r="BL1267" s="83" t="s">
        <v>5843</v>
      </c>
      <c r="BM1267" s="83" t="s">
        <v>2887</v>
      </c>
      <c r="BN1267" s="83" t="s">
        <v>6410</v>
      </c>
      <c r="BO1267" s="83" t="s">
        <v>5801</v>
      </c>
      <c r="BP1267" s="83" t="s">
        <v>6411</v>
      </c>
      <c r="BQ1267" s="83" t="s">
        <v>4480</v>
      </c>
      <c r="BR1267" s="83" t="s">
        <v>4235</v>
      </c>
      <c r="BS1267" s="83"/>
      <c r="BT1267" s="409" t="s">
        <v>6748</v>
      </c>
      <c r="BU1267" s="426" t="s">
        <v>6749</v>
      </c>
      <c r="BV1267" s="412" t="s">
        <v>6750</v>
      </c>
      <c r="BW1267" s="426" t="s">
        <v>6751</v>
      </c>
      <c r="BX1267" s="96" t="str">
        <f t="shared" si="201"/>
        <v>MR707 Bead Grip, 16x7, +15mm Offset, 5x4.5, 56.1mm Centerbore, Matte Black</v>
      </c>
      <c r="BY1267" s="83" t="s">
        <v>4044</v>
      </c>
      <c r="BZ1267" s="83" t="s">
        <v>4045</v>
      </c>
      <c r="CA1267" s="83" t="str">
        <f t="shared" si="197"/>
        <v>TRAIL (7XX)</v>
      </c>
    </row>
    <row r="1268" spans="1:79" s="39" customFormat="1" ht="15" customHeight="1">
      <c r="A1268" s="23">
        <f t="shared" si="199"/>
        <v>1266</v>
      </c>
      <c r="B1268" s="14" t="s">
        <v>84</v>
      </c>
      <c r="C1268" s="112" t="s">
        <v>1285</v>
      </c>
      <c r="D1268" s="84" t="s">
        <v>6180</v>
      </c>
      <c r="E1268" s="94" t="str">
        <f>CONCATENATE(LEFT(D1268,5),VLOOKUP(CONCATENATE(N1268,"x",O1268),'PART NUMBER GUIDE'!$B$9:$C$45,2,FALSE),VLOOKUP(CONCATENATE(P1268, V1268), 'PART NUMBER GUIDE'!$Q$6:$R$84, 2, FALSE),VLOOKUP(Y1268,'PART NUMBER GUIDE'!$J$8:$K$37,2, FALSE),IF(U1268="N/A",IF(ABS(S1268)&lt;10,"0"&amp;ABS(S1268),ABS(S1268)),CONCATENATE(LEFT(U1268,1),RIGHT(U1268,1))), F1268, G1268)</f>
        <v>MR70767051530</v>
      </c>
      <c r="F1268" s="93"/>
      <c r="G1268" s="93"/>
      <c r="H1268" s="81" t="s">
        <v>6114</v>
      </c>
      <c r="I1268" s="357">
        <v>44539</v>
      </c>
      <c r="J1268" s="87" t="s">
        <v>1265</v>
      </c>
      <c r="K1268" s="400">
        <v>323</v>
      </c>
      <c r="L1268" s="95">
        <f t="shared" si="198"/>
        <v>323</v>
      </c>
      <c r="M1268" s="402"/>
      <c r="N1268" s="84">
        <v>16</v>
      </c>
      <c r="O1268" s="85">
        <v>7</v>
      </c>
      <c r="P1268" s="105" t="str">
        <f t="shared" si="195"/>
        <v>5x100</v>
      </c>
      <c r="Q1268" s="84">
        <v>5</v>
      </c>
      <c r="R1268" s="84">
        <v>100</v>
      </c>
      <c r="S1268" s="84">
        <v>30</v>
      </c>
      <c r="T1268" s="86">
        <v>5.17</v>
      </c>
      <c r="U1268" s="110" t="s">
        <v>85</v>
      </c>
      <c r="V1268" s="77">
        <v>56.1</v>
      </c>
      <c r="W1268" s="42">
        <v>17.548796069916254</v>
      </c>
      <c r="X1268" s="52">
        <v>1850</v>
      </c>
      <c r="Y1268" s="46" t="s">
        <v>2309</v>
      </c>
      <c r="Z1268" s="81" t="s">
        <v>3002</v>
      </c>
      <c r="AA1268" s="369" t="str">
        <f t="shared" si="196"/>
        <v>16x7, 5x100, 30 OS</v>
      </c>
      <c r="AB1268" s="83" t="s">
        <v>4279</v>
      </c>
      <c r="AC1268" s="92">
        <f>_xlfn.IFNA(VLOOKUP(AB1268,ACCESSORIES!F:K,6,FALSE),"N/A")</f>
        <v>22</v>
      </c>
      <c r="AD1268" s="15" t="s">
        <v>85</v>
      </c>
      <c r="AE1268" s="15" t="s">
        <v>85</v>
      </c>
      <c r="AF1268" s="14" t="s">
        <v>85</v>
      </c>
      <c r="AG1268" s="15" t="s">
        <v>85</v>
      </c>
      <c r="AH1268" s="9" t="str">
        <f>_xlfn.IFNA(VLOOKUP(AG1268,ACCESSORIES!F:K,6,FALSE),"N/A")</f>
        <v>N/A</v>
      </c>
      <c r="AI1268" s="105" t="s">
        <v>265</v>
      </c>
      <c r="AJ1268" s="84" t="s">
        <v>85</v>
      </c>
      <c r="AK1268" s="84" t="s">
        <v>85</v>
      </c>
      <c r="AL1268" s="84" t="s">
        <v>85</v>
      </c>
      <c r="AM1268" s="84">
        <v>16</v>
      </c>
      <c r="AN1268" s="84">
        <v>150</v>
      </c>
      <c r="AO1268" s="37">
        <v>14</v>
      </c>
      <c r="AP1268" s="37">
        <v>22</v>
      </c>
      <c r="AQ1268" s="26">
        <v>33</v>
      </c>
      <c r="AR1268" s="37">
        <v>42</v>
      </c>
      <c r="AS1268" s="26">
        <v>193</v>
      </c>
      <c r="AT1268" s="84">
        <v>182</v>
      </c>
      <c r="AU1268" s="86">
        <v>56.1</v>
      </c>
      <c r="AV1268" s="55">
        <v>34</v>
      </c>
      <c r="AW1268" s="55">
        <v>34</v>
      </c>
      <c r="AX1268" s="55">
        <v>0</v>
      </c>
      <c r="AY1268" s="14" t="s">
        <v>85</v>
      </c>
      <c r="AZ1268" s="104" t="str">
        <f>_xlfn.IFNA(VLOOKUP(AY1268,ACCESSORIES!F:K,6,FALSE),"N/A")</f>
        <v>N/A</v>
      </c>
      <c r="BA1268" s="14" t="s">
        <v>85</v>
      </c>
      <c r="BB1268" s="104" t="str">
        <f>_xlfn.IFNA(VLOOKUP(BA1268,ACCESSORIES!F:K,6,FALSE),"N/A")</f>
        <v>N/A</v>
      </c>
      <c r="BC1268" s="79">
        <v>21.548796069916254</v>
      </c>
      <c r="BD1268" s="57">
        <v>18.600000000000001</v>
      </c>
      <c r="BE1268" s="57">
        <v>18.600000000000001</v>
      </c>
      <c r="BF1268" s="57">
        <v>9.1</v>
      </c>
      <c r="BG1268" s="84">
        <v>36</v>
      </c>
      <c r="BH1268" s="122" t="s">
        <v>3551</v>
      </c>
      <c r="BI1268" s="51" t="s">
        <v>4217</v>
      </c>
      <c r="BJ1268" s="83" t="s">
        <v>5302</v>
      </c>
      <c r="BK1268" s="83" t="s">
        <v>4233</v>
      </c>
      <c r="BL1268" s="83" t="s">
        <v>5843</v>
      </c>
      <c r="BM1268" s="83" t="s">
        <v>2887</v>
      </c>
      <c r="BN1268" s="83" t="s">
        <v>6410</v>
      </c>
      <c r="BO1268" s="83" t="s">
        <v>5801</v>
      </c>
      <c r="BP1268" s="83" t="s">
        <v>6411</v>
      </c>
      <c r="BQ1268" s="83" t="s">
        <v>4480</v>
      </c>
      <c r="BR1268" s="83" t="s">
        <v>4235</v>
      </c>
      <c r="BS1268" s="83"/>
      <c r="BT1268" s="409" t="s">
        <v>6748</v>
      </c>
      <c r="BU1268" s="426" t="s">
        <v>6749</v>
      </c>
      <c r="BV1268" s="412" t="s">
        <v>6750</v>
      </c>
      <c r="BW1268" s="426" t="s">
        <v>6751</v>
      </c>
      <c r="BX1268" s="96" t="str">
        <f t="shared" si="201"/>
        <v>MR707 Bead Grip, 16x7, +30mm Offset, 5x100, 56.1mm Centerbore, Matte Black</v>
      </c>
      <c r="BY1268" s="83" t="s">
        <v>4044</v>
      </c>
      <c r="BZ1268" s="83" t="s">
        <v>4045</v>
      </c>
      <c r="CA1268" s="83" t="str">
        <f t="shared" si="197"/>
        <v>TRAIL (7XX)</v>
      </c>
    </row>
    <row r="1269" spans="1:79" s="39" customFormat="1" ht="15" customHeight="1">
      <c r="A1269" s="23">
        <f t="shared" si="199"/>
        <v>1267</v>
      </c>
      <c r="B1269" s="14" t="s">
        <v>84</v>
      </c>
      <c r="C1269" s="112" t="s">
        <v>1285</v>
      </c>
      <c r="D1269" s="84" t="s">
        <v>6180</v>
      </c>
      <c r="E1269" s="94" t="str">
        <f>CONCATENATE(LEFT(D1269,5),VLOOKUP(CONCATENATE(N1269,"x",O1269),'PART NUMBER GUIDE'!$B$9:$C$45,2,FALSE),VLOOKUP(CONCATENATE(P1269, V1269), 'PART NUMBER GUIDE'!$Q$6:$R$84, 2, FALSE),VLOOKUP(Y1269,'PART NUMBER GUIDE'!$J$8:$K$37,2, FALSE),IF(U1269="N/A",IF(ABS(S1269)&lt;10,"0"&amp;ABS(S1269),ABS(S1269)),CONCATENATE(LEFT(U1269,1),RIGHT(U1269,1))), F1269, G1269)</f>
        <v>MR70767049530</v>
      </c>
      <c r="F1269" s="93"/>
      <c r="G1269" s="93"/>
      <c r="H1269" s="81" t="s">
        <v>6115</v>
      </c>
      <c r="I1269" s="357">
        <v>44539</v>
      </c>
      <c r="J1269" s="87" t="s">
        <v>1265</v>
      </c>
      <c r="K1269" s="400">
        <v>323</v>
      </c>
      <c r="L1269" s="95">
        <f t="shared" si="198"/>
        <v>323</v>
      </c>
      <c r="M1269" s="402"/>
      <c r="N1269" s="84">
        <v>16</v>
      </c>
      <c r="O1269" s="85">
        <v>7</v>
      </c>
      <c r="P1269" s="105" t="str">
        <f t="shared" si="195"/>
        <v>5x108</v>
      </c>
      <c r="Q1269" s="84">
        <v>5</v>
      </c>
      <c r="R1269" s="84">
        <v>108</v>
      </c>
      <c r="S1269" s="84">
        <v>30</v>
      </c>
      <c r="T1269" s="86">
        <v>5.17</v>
      </c>
      <c r="U1269" s="110" t="s">
        <v>85</v>
      </c>
      <c r="V1269" s="77">
        <v>63.4</v>
      </c>
      <c r="W1269" s="42">
        <v>17.79130455831962</v>
      </c>
      <c r="X1269" s="52">
        <v>1850</v>
      </c>
      <c r="Y1269" s="46" t="s">
        <v>2309</v>
      </c>
      <c r="Z1269" s="81" t="s">
        <v>3002</v>
      </c>
      <c r="AA1269" s="369" t="str">
        <f t="shared" si="196"/>
        <v>16x7, 5x108, 30 OS</v>
      </c>
      <c r="AB1269" s="83" t="s">
        <v>4279</v>
      </c>
      <c r="AC1269" s="92">
        <f>_xlfn.IFNA(VLOOKUP(AB1269,ACCESSORIES!F:K,6,FALSE),"N/A")</f>
        <v>22</v>
      </c>
      <c r="AD1269" s="15" t="s">
        <v>85</v>
      </c>
      <c r="AE1269" s="15" t="s">
        <v>85</v>
      </c>
      <c r="AF1269" s="14" t="s">
        <v>85</v>
      </c>
      <c r="AG1269" s="15" t="s">
        <v>85</v>
      </c>
      <c r="AH1269" s="9" t="str">
        <f>_xlfn.IFNA(VLOOKUP(AG1269,ACCESSORIES!F:K,6,FALSE),"N/A")</f>
        <v>N/A</v>
      </c>
      <c r="AI1269" s="105" t="s">
        <v>265</v>
      </c>
      <c r="AJ1269" s="84" t="s">
        <v>85</v>
      </c>
      <c r="AK1269" s="84" t="s">
        <v>85</v>
      </c>
      <c r="AL1269" s="84" t="s">
        <v>85</v>
      </c>
      <c r="AM1269" s="84">
        <v>16</v>
      </c>
      <c r="AN1269" s="84">
        <v>150</v>
      </c>
      <c r="AO1269" s="37">
        <v>14</v>
      </c>
      <c r="AP1269" s="37">
        <v>22</v>
      </c>
      <c r="AQ1269" s="26">
        <v>33</v>
      </c>
      <c r="AR1269" s="37">
        <v>42</v>
      </c>
      <c r="AS1269" s="26">
        <v>193</v>
      </c>
      <c r="AT1269" s="84">
        <v>182</v>
      </c>
      <c r="AU1269" s="86">
        <v>63.4</v>
      </c>
      <c r="AV1269" s="55">
        <v>34</v>
      </c>
      <c r="AW1269" s="55">
        <v>34</v>
      </c>
      <c r="AX1269" s="55">
        <v>0</v>
      </c>
      <c r="AY1269" s="14" t="s">
        <v>85</v>
      </c>
      <c r="AZ1269" s="104" t="str">
        <f>_xlfn.IFNA(VLOOKUP(AY1269,ACCESSORIES!F:K,6,FALSE),"N/A")</f>
        <v>N/A</v>
      </c>
      <c r="BA1269" s="14" t="s">
        <v>85</v>
      </c>
      <c r="BB1269" s="104" t="str">
        <f>_xlfn.IFNA(VLOOKUP(BA1269,ACCESSORIES!F:K,6,FALSE),"N/A")</f>
        <v>N/A</v>
      </c>
      <c r="BC1269" s="79">
        <v>21.79130455831962</v>
      </c>
      <c r="BD1269" s="57">
        <v>18.600000000000001</v>
      </c>
      <c r="BE1269" s="57">
        <v>18.600000000000001</v>
      </c>
      <c r="BF1269" s="57">
        <v>9.1</v>
      </c>
      <c r="BG1269" s="84">
        <v>36</v>
      </c>
      <c r="BH1269" s="122" t="s">
        <v>3551</v>
      </c>
      <c r="BI1269" s="51" t="s">
        <v>4217</v>
      </c>
      <c r="BJ1269" s="83" t="s">
        <v>5302</v>
      </c>
      <c r="BK1269" s="83" t="s">
        <v>4233</v>
      </c>
      <c r="BL1269" s="83" t="s">
        <v>5843</v>
      </c>
      <c r="BM1269" s="83" t="s">
        <v>2887</v>
      </c>
      <c r="BN1269" s="83" t="s">
        <v>6410</v>
      </c>
      <c r="BO1269" s="83" t="s">
        <v>5801</v>
      </c>
      <c r="BP1269" s="83" t="s">
        <v>6411</v>
      </c>
      <c r="BQ1269" s="83" t="s">
        <v>4480</v>
      </c>
      <c r="BR1269" s="83" t="s">
        <v>4235</v>
      </c>
      <c r="BS1269" s="83"/>
      <c r="BT1269" s="409" t="s">
        <v>6748</v>
      </c>
      <c r="BU1269" s="426" t="s">
        <v>6749</v>
      </c>
      <c r="BV1269" s="412" t="s">
        <v>6750</v>
      </c>
      <c r="BW1269" s="426" t="s">
        <v>6751</v>
      </c>
      <c r="BX1269" s="96" t="str">
        <f t="shared" si="201"/>
        <v>MR707 Bead Grip, 16x7, +30mm Offset, 5x108, 63.4mm Centerbore, Matte Black</v>
      </c>
      <c r="BY1269" s="83" t="s">
        <v>4044</v>
      </c>
      <c r="BZ1269" s="83" t="s">
        <v>4045</v>
      </c>
      <c r="CA1269" s="83" t="str">
        <f t="shared" si="197"/>
        <v>TRAIL (7XX)</v>
      </c>
    </row>
    <row r="1270" spans="1:79" s="39" customFormat="1" ht="15" customHeight="1">
      <c r="A1270" s="23">
        <f t="shared" si="199"/>
        <v>1268</v>
      </c>
      <c r="B1270" s="14" t="s">
        <v>84</v>
      </c>
      <c r="C1270" s="112" t="s">
        <v>1285</v>
      </c>
      <c r="D1270" s="84" t="s">
        <v>6180</v>
      </c>
      <c r="E1270" s="94" t="str">
        <f>CONCATENATE(LEFT(D1270,5),VLOOKUP(CONCATENATE(N1270,"x",O1270),'PART NUMBER GUIDE'!$B$9:$C$45,2,FALSE),VLOOKUP(CONCATENATE(P1270, V1270), 'PART NUMBER GUIDE'!$Q$6:$R$84, 2, FALSE),VLOOKUP(Y1270,'PART NUMBER GUIDE'!$J$8:$K$37,2, FALSE),IF(U1270="N/A",IF(ABS(S1270)&lt;10,"0"&amp;ABS(S1270),ABS(S1270)),CONCATENATE(LEFT(U1270,1),RIGHT(U1270,1))), F1270, G1270)</f>
        <v>MR70767057530</v>
      </c>
      <c r="F1270" s="93"/>
      <c r="G1270" s="93"/>
      <c r="H1270" s="81" t="s">
        <v>6116</v>
      </c>
      <c r="I1270" s="357">
        <v>44539</v>
      </c>
      <c r="J1270" s="87" t="s">
        <v>1265</v>
      </c>
      <c r="K1270" s="400">
        <v>323</v>
      </c>
      <c r="L1270" s="95">
        <f t="shared" si="198"/>
        <v>323</v>
      </c>
      <c r="M1270" s="402"/>
      <c r="N1270" s="84">
        <v>16</v>
      </c>
      <c r="O1270" s="85">
        <v>7</v>
      </c>
      <c r="P1270" s="105" t="str">
        <f t="shared" si="195"/>
        <v>5x112</v>
      </c>
      <c r="Q1270" s="84">
        <v>5</v>
      </c>
      <c r="R1270" s="84">
        <v>112</v>
      </c>
      <c r="S1270" s="84">
        <v>30</v>
      </c>
      <c r="T1270" s="86">
        <v>5.17</v>
      </c>
      <c r="U1270" s="110" t="s">
        <v>85</v>
      </c>
      <c r="V1270" s="77">
        <v>66.7</v>
      </c>
      <c r="W1270" s="42">
        <v>17.747212105882646</v>
      </c>
      <c r="X1270" s="52">
        <v>1850</v>
      </c>
      <c r="Y1270" s="46" t="s">
        <v>2309</v>
      </c>
      <c r="Z1270" s="81" t="s">
        <v>3002</v>
      </c>
      <c r="AA1270" s="369" t="str">
        <f t="shared" si="196"/>
        <v>16x7, 5x112, 30 OS</v>
      </c>
      <c r="AB1270" s="83" t="s">
        <v>4279</v>
      </c>
      <c r="AC1270" s="92">
        <f>_xlfn.IFNA(VLOOKUP(AB1270,ACCESSORIES!F:K,6,FALSE),"N/A")</f>
        <v>22</v>
      </c>
      <c r="AD1270" s="15" t="s">
        <v>85</v>
      </c>
      <c r="AE1270" s="15" t="s">
        <v>85</v>
      </c>
      <c r="AF1270" s="14" t="s">
        <v>85</v>
      </c>
      <c r="AG1270" s="15" t="s">
        <v>85</v>
      </c>
      <c r="AH1270" s="9" t="str">
        <f>_xlfn.IFNA(VLOOKUP(AG1270,ACCESSORIES!F:K,6,FALSE),"N/A")</f>
        <v>N/A</v>
      </c>
      <c r="AI1270" s="105" t="s">
        <v>265</v>
      </c>
      <c r="AJ1270" s="84" t="s">
        <v>85</v>
      </c>
      <c r="AK1270" s="84" t="s">
        <v>85</v>
      </c>
      <c r="AL1270" s="84" t="s">
        <v>85</v>
      </c>
      <c r="AM1270" s="84">
        <v>16</v>
      </c>
      <c r="AN1270" s="84">
        <v>150</v>
      </c>
      <c r="AO1270" s="37">
        <v>14</v>
      </c>
      <c r="AP1270" s="37">
        <v>22</v>
      </c>
      <c r="AQ1270" s="26">
        <v>33</v>
      </c>
      <c r="AR1270" s="37">
        <v>42</v>
      </c>
      <c r="AS1270" s="26">
        <v>193</v>
      </c>
      <c r="AT1270" s="84">
        <v>182</v>
      </c>
      <c r="AU1270" s="86">
        <v>66.7</v>
      </c>
      <c r="AV1270" s="55">
        <v>34</v>
      </c>
      <c r="AW1270" s="55">
        <v>34</v>
      </c>
      <c r="AX1270" s="55">
        <v>0</v>
      </c>
      <c r="AY1270" s="14" t="s">
        <v>85</v>
      </c>
      <c r="AZ1270" s="104" t="str">
        <f>_xlfn.IFNA(VLOOKUP(AY1270,ACCESSORIES!F:K,6,FALSE),"N/A")</f>
        <v>N/A</v>
      </c>
      <c r="BA1270" s="14" t="s">
        <v>85</v>
      </c>
      <c r="BB1270" s="104" t="str">
        <f>_xlfn.IFNA(VLOOKUP(BA1270,ACCESSORIES!F:K,6,FALSE),"N/A")</f>
        <v>N/A</v>
      </c>
      <c r="BC1270" s="79">
        <v>21.747212105882646</v>
      </c>
      <c r="BD1270" s="57">
        <v>18.600000000000001</v>
      </c>
      <c r="BE1270" s="57">
        <v>18.600000000000001</v>
      </c>
      <c r="BF1270" s="57">
        <v>9.1</v>
      </c>
      <c r="BG1270" s="84">
        <v>36</v>
      </c>
      <c r="BH1270" s="122" t="s">
        <v>3551</v>
      </c>
      <c r="BI1270" s="51" t="s">
        <v>4217</v>
      </c>
      <c r="BJ1270" s="83" t="s">
        <v>5302</v>
      </c>
      <c r="BK1270" s="83" t="s">
        <v>4233</v>
      </c>
      <c r="BL1270" s="83" t="s">
        <v>5843</v>
      </c>
      <c r="BM1270" s="83" t="s">
        <v>2887</v>
      </c>
      <c r="BN1270" s="83" t="s">
        <v>6410</v>
      </c>
      <c r="BO1270" s="83" t="s">
        <v>5801</v>
      </c>
      <c r="BP1270" s="83" t="s">
        <v>6411</v>
      </c>
      <c r="BQ1270" s="83" t="s">
        <v>4480</v>
      </c>
      <c r="BR1270" s="83" t="s">
        <v>4235</v>
      </c>
      <c r="BS1270" s="83"/>
      <c r="BT1270" s="409" t="s">
        <v>6748</v>
      </c>
      <c r="BU1270" s="426" t="s">
        <v>6749</v>
      </c>
      <c r="BV1270" s="412" t="s">
        <v>6750</v>
      </c>
      <c r="BW1270" s="426" t="s">
        <v>6751</v>
      </c>
      <c r="BX1270" s="96" t="str">
        <f t="shared" si="201"/>
        <v>MR707 Bead Grip, 16x7, +30mm Offset, 5x112, 66.7mm Centerbore, Matte Black</v>
      </c>
      <c r="BY1270" s="83" t="s">
        <v>4044</v>
      </c>
      <c r="BZ1270" s="83" t="s">
        <v>4045</v>
      </c>
      <c r="CA1270" s="83" t="str">
        <f t="shared" si="197"/>
        <v>TRAIL (7XX)</v>
      </c>
    </row>
    <row r="1271" spans="1:79" s="39" customFormat="1" ht="15" customHeight="1">
      <c r="A1271" s="23">
        <f t="shared" si="199"/>
        <v>1269</v>
      </c>
      <c r="B1271" s="14" t="s">
        <v>84</v>
      </c>
      <c r="C1271" s="112" t="s">
        <v>1285</v>
      </c>
      <c r="D1271" s="84" t="s">
        <v>6180</v>
      </c>
      <c r="E1271" s="94" t="str">
        <f>CONCATENATE(LEFT(D1271,5),VLOOKUP(CONCATENATE(N1271,"x",O1271),'PART NUMBER GUIDE'!$B$9:$C$45,2,FALSE),VLOOKUP(CONCATENATE(P1271, V1271), 'PART NUMBER GUIDE'!$Q$6:$R$84, 2, FALSE),VLOOKUP(Y1271,'PART NUMBER GUIDE'!$J$8:$K$37,2, FALSE),IF(U1271="N/A",IF(ABS(S1271)&lt;10,"0"&amp;ABS(S1271),ABS(S1271)),CONCATENATE(LEFT(U1271,1),RIGHT(U1271,1))), F1271, G1271)</f>
        <v>MR70767012530</v>
      </c>
      <c r="F1271" s="93"/>
      <c r="G1271" s="93"/>
      <c r="H1271" s="81" t="s">
        <v>6117</v>
      </c>
      <c r="I1271" s="357">
        <v>44539</v>
      </c>
      <c r="J1271" s="87" t="s">
        <v>1265</v>
      </c>
      <c r="K1271" s="400">
        <v>323</v>
      </c>
      <c r="L1271" s="95">
        <f t="shared" si="198"/>
        <v>323</v>
      </c>
      <c r="M1271" s="402"/>
      <c r="N1271" s="84">
        <v>16</v>
      </c>
      <c r="O1271" s="85">
        <v>7</v>
      </c>
      <c r="P1271" s="105" t="str">
        <f t="shared" si="195"/>
        <v>5x4.5</v>
      </c>
      <c r="Q1271" s="84">
        <v>5</v>
      </c>
      <c r="R1271" s="84">
        <v>4.5</v>
      </c>
      <c r="S1271" s="84">
        <v>30</v>
      </c>
      <c r="T1271" s="86">
        <v>5.17</v>
      </c>
      <c r="U1271" s="110" t="s">
        <v>85</v>
      </c>
      <c r="V1271" s="77">
        <v>73</v>
      </c>
      <c r="W1271" s="42">
        <v>17.636980974790205</v>
      </c>
      <c r="X1271" s="52">
        <v>1850</v>
      </c>
      <c r="Y1271" s="46" t="s">
        <v>2309</v>
      </c>
      <c r="Z1271" s="81" t="s">
        <v>3002</v>
      </c>
      <c r="AA1271" s="369" t="str">
        <f t="shared" si="196"/>
        <v>16x7, 5x4.5, 30 OS</v>
      </c>
      <c r="AB1271" s="83" t="s">
        <v>4279</v>
      </c>
      <c r="AC1271" s="92">
        <f>_xlfn.IFNA(VLOOKUP(AB1271,ACCESSORIES!F:K,6,FALSE),"N/A")</f>
        <v>22</v>
      </c>
      <c r="AD1271" s="15" t="s">
        <v>85</v>
      </c>
      <c r="AE1271" s="15" t="s">
        <v>85</v>
      </c>
      <c r="AF1271" s="14" t="s">
        <v>85</v>
      </c>
      <c r="AG1271" s="15" t="s">
        <v>85</v>
      </c>
      <c r="AH1271" s="9" t="str">
        <f>_xlfn.IFNA(VLOOKUP(AG1271,ACCESSORIES!F:K,6,FALSE),"N/A")</f>
        <v>N/A</v>
      </c>
      <c r="AI1271" s="105" t="s">
        <v>265</v>
      </c>
      <c r="AJ1271" s="84" t="s">
        <v>85</v>
      </c>
      <c r="AK1271" s="84" t="s">
        <v>85</v>
      </c>
      <c r="AL1271" s="84" t="s">
        <v>85</v>
      </c>
      <c r="AM1271" s="84">
        <v>16</v>
      </c>
      <c r="AN1271" s="84">
        <v>150</v>
      </c>
      <c r="AO1271" s="37">
        <v>14</v>
      </c>
      <c r="AP1271" s="37">
        <v>22</v>
      </c>
      <c r="AQ1271" s="26">
        <v>33</v>
      </c>
      <c r="AR1271" s="37">
        <v>42</v>
      </c>
      <c r="AS1271" s="26">
        <v>193</v>
      </c>
      <c r="AT1271" s="84">
        <v>182</v>
      </c>
      <c r="AU1271" s="86">
        <v>73</v>
      </c>
      <c r="AV1271" s="55">
        <v>34</v>
      </c>
      <c r="AW1271" s="55">
        <v>34</v>
      </c>
      <c r="AX1271" s="55">
        <v>0</v>
      </c>
      <c r="AY1271" s="14" t="s">
        <v>85</v>
      </c>
      <c r="AZ1271" s="104" t="str">
        <f>_xlfn.IFNA(VLOOKUP(AY1271,ACCESSORIES!F:K,6,FALSE),"N/A")</f>
        <v>N/A</v>
      </c>
      <c r="BA1271" s="14" t="s">
        <v>85</v>
      </c>
      <c r="BB1271" s="104" t="str">
        <f>_xlfn.IFNA(VLOOKUP(BA1271,ACCESSORIES!F:K,6,FALSE),"N/A")</f>
        <v>N/A</v>
      </c>
      <c r="BC1271" s="79">
        <v>21.636980974790205</v>
      </c>
      <c r="BD1271" s="57">
        <v>18.600000000000001</v>
      </c>
      <c r="BE1271" s="57">
        <v>18.600000000000001</v>
      </c>
      <c r="BF1271" s="57">
        <v>9.1</v>
      </c>
      <c r="BG1271" s="84">
        <v>36</v>
      </c>
      <c r="BH1271" s="122" t="s">
        <v>3551</v>
      </c>
      <c r="BI1271" s="51" t="s">
        <v>4217</v>
      </c>
      <c r="BJ1271" s="83" t="s">
        <v>5302</v>
      </c>
      <c r="BK1271" s="83" t="s">
        <v>4233</v>
      </c>
      <c r="BL1271" s="83" t="s">
        <v>5843</v>
      </c>
      <c r="BM1271" s="83" t="s">
        <v>2887</v>
      </c>
      <c r="BN1271" s="83" t="s">
        <v>6410</v>
      </c>
      <c r="BO1271" s="83" t="s">
        <v>5801</v>
      </c>
      <c r="BP1271" s="83" t="s">
        <v>6411</v>
      </c>
      <c r="BQ1271" s="83" t="s">
        <v>4480</v>
      </c>
      <c r="BR1271" s="83" t="s">
        <v>4235</v>
      </c>
      <c r="BS1271" s="83"/>
      <c r="BT1271" s="409" t="s">
        <v>6748</v>
      </c>
      <c r="BU1271" s="426" t="s">
        <v>6749</v>
      </c>
      <c r="BV1271" s="412" t="s">
        <v>6750</v>
      </c>
      <c r="BW1271" s="426" t="s">
        <v>6751</v>
      </c>
      <c r="BX1271" s="96" t="str">
        <f t="shared" si="201"/>
        <v>MR707 Bead Grip, 16x7, +30mm Offset, 5x4.5, 73mm Centerbore, Matte Black</v>
      </c>
      <c r="BY1271" s="83" t="s">
        <v>4044</v>
      </c>
      <c r="BZ1271" s="83" t="s">
        <v>4045</v>
      </c>
      <c r="CA1271" s="83" t="str">
        <f t="shared" si="197"/>
        <v>TRAIL (7XX)</v>
      </c>
    </row>
    <row r="1272" spans="1:79" s="39" customFormat="1" ht="15" customHeight="1">
      <c r="A1272" s="23">
        <f t="shared" si="199"/>
        <v>1270</v>
      </c>
      <c r="B1272" s="14" t="s">
        <v>84</v>
      </c>
      <c r="C1272" s="112" t="s">
        <v>1285</v>
      </c>
      <c r="D1272" s="84" t="s">
        <v>6180</v>
      </c>
      <c r="E1272" s="94" t="str">
        <f>CONCATENATE(LEFT(D1272,5),VLOOKUP(CONCATENATE(N1272,"x",O1272),'PART NUMBER GUIDE'!$B$9:$C$45,2,FALSE),VLOOKUP(CONCATENATE(P1272, V1272), 'PART NUMBER GUIDE'!$Q$6:$R$84, 2, FALSE),VLOOKUP(Y1272,'PART NUMBER GUIDE'!$J$8:$K$37,2, FALSE),IF(U1272="N/A",IF(ABS(S1272)&lt;10,"0"&amp;ABS(S1272),ABS(S1272)),CONCATENATE(LEFT(U1272,1),RIGHT(U1272,1))), F1272, G1272)</f>
        <v>MR70777553550</v>
      </c>
      <c r="F1272" s="93"/>
      <c r="G1272" s="93"/>
      <c r="H1272" s="81" t="s">
        <v>6118</v>
      </c>
      <c r="I1272" s="357">
        <v>44539</v>
      </c>
      <c r="J1272" s="87" t="s">
        <v>1266</v>
      </c>
      <c r="K1272" s="400">
        <v>341.5</v>
      </c>
      <c r="L1272" s="95">
        <f t="shared" si="198"/>
        <v>341.5</v>
      </c>
      <c r="M1272" s="402"/>
      <c r="N1272" s="84">
        <v>17</v>
      </c>
      <c r="O1272" s="85">
        <v>7.5</v>
      </c>
      <c r="P1272" s="105" t="str">
        <f t="shared" si="195"/>
        <v>5x130</v>
      </c>
      <c r="Q1272" s="84">
        <v>5</v>
      </c>
      <c r="R1272" s="84">
        <v>130</v>
      </c>
      <c r="S1272" s="84">
        <v>50</v>
      </c>
      <c r="T1272" s="86">
        <v>6.2</v>
      </c>
      <c r="U1272" s="110" t="s">
        <v>85</v>
      </c>
      <c r="V1272" s="77">
        <v>78.099999999999994</v>
      </c>
      <c r="W1272" s="42">
        <v>26.587748819496237</v>
      </c>
      <c r="X1272" s="52">
        <v>3640</v>
      </c>
      <c r="Y1272" s="46" t="s">
        <v>2309</v>
      </c>
      <c r="Z1272" s="81" t="s">
        <v>3002</v>
      </c>
      <c r="AA1272" s="369" t="str">
        <f t="shared" si="196"/>
        <v>17x7.5, 5x130, 50 OS</v>
      </c>
      <c r="AB1272" s="83" t="s">
        <v>4280</v>
      </c>
      <c r="AC1272" s="92">
        <f>_xlfn.IFNA(VLOOKUP(AB1272,ACCESSORIES!F:K,6,FALSE),"N/A")</f>
        <v>22</v>
      </c>
      <c r="AD1272" s="15" t="s">
        <v>85</v>
      </c>
      <c r="AE1272" s="15" t="s">
        <v>85</v>
      </c>
      <c r="AF1272" s="14" t="s">
        <v>85</v>
      </c>
      <c r="AG1272" s="15" t="s">
        <v>85</v>
      </c>
      <c r="AH1272" s="9" t="str">
        <f>_xlfn.IFNA(VLOOKUP(AG1272,ACCESSORIES!F:K,6,FALSE),"N/A")</f>
        <v>N/A</v>
      </c>
      <c r="AI1272" s="105" t="s">
        <v>265</v>
      </c>
      <c r="AJ1272" s="84" t="s">
        <v>85</v>
      </c>
      <c r="AK1272" s="84" t="s">
        <v>85</v>
      </c>
      <c r="AL1272" s="84" t="s">
        <v>85</v>
      </c>
      <c r="AM1272" s="84">
        <v>19</v>
      </c>
      <c r="AN1272" s="84">
        <v>160</v>
      </c>
      <c r="AO1272" s="37">
        <v>3</v>
      </c>
      <c r="AP1272" s="37">
        <v>3</v>
      </c>
      <c r="AQ1272" s="26">
        <v>10</v>
      </c>
      <c r="AR1272" s="37">
        <v>23</v>
      </c>
      <c r="AS1272" s="26">
        <v>204</v>
      </c>
      <c r="AT1272" s="84">
        <v>192</v>
      </c>
      <c r="AU1272" s="86">
        <v>78.099999999999994</v>
      </c>
      <c r="AV1272" s="55">
        <v>33</v>
      </c>
      <c r="AW1272" s="55">
        <v>33</v>
      </c>
      <c r="AX1272" s="55">
        <v>0</v>
      </c>
      <c r="AY1272" s="14" t="s">
        <v>85</v>
      </c>
      <c r="AZ1272" s="104" t="str">
        <f>_xlfn.IFNA(VLOOKUP(AY1272,ACCESSORIES!F:K,6,FALSE),"N/A")</f>
        <v>N/A</v>
      </c>
      <c r="BA1272" s="14" t="s">
        <v>85</v>
      </c>
      <c r="BB1272" s="104" t="str">
        <f>_xlfn.IFNA(VLOOKUP(BA1272,ACCESSORIES!F:K,6,FALSE),"N/A")</f>
        <v>N/A</v>
      </c>
      <c r="BC1272" s="79">
        <v>30.587748819496237</v>
      </c>
      <c r="BD1272" s="57">
        <v>19.8</v>
      </c>
      <c r="BE1272" s="57">
        <v>19.8</v>
      </c>
      <c r="BF1272" s="57">
        <v>9.9</v>
      </c>
      <c r="BG1272" s="15">
        <v>36</v>
      </c>
      <c r="BH1272" s="122" t="s">
        <v>3551</v>
      </c>
      <c r="BI1272" s="51" t="s">
        <v>4217</v>
      </c>
      <c r="BJ1272" s="83" t="s">
        <v>5302</v>
      </c>
      <c r="BK1272" s="83" t="s">
        <v>4233</v>
      </c>
      <c r="BL1272" s="83" t="s">
        <v>5843</v>
      </c>
      <c r="BM1272" s="83" t="s">
        <v>2887</v>
      </c>
      <c r="BN1272" s="83" t="s">
        <v>6410</v>
      </c>
      <c r="BO1272" s="83" t="s">
        <v>5801</v>
      </c>
      <c r="BP1272" s="83" t="s">
        <v>6411</v>
      </c>
      <c r="BQ1272" s="83" t="s">
        <v>4480</v>
      </c>
      <c r="BR1272" s="83" t="s">
        <v>4235</v>
      </c>
      <c r="BS1272" s="83"/>
      <c r="BT1272" s="409" t="s">
        <v>6748</v>
      </c>
      <c r="BU1272" s="426" t="s">
        <v>6749</v>
      </c>
      <c r="BV1272" s="412" t="s">
        <v>6750</v>
      </c>
      <c r="BW1272" s="426" t="s">
        <v>6751</v>
      </c>
      <c r="BX1272" s="96" t="str">
        <f t="shared" si="201"/>
        <v>MR707 Bead Grip, 17x7.5, +50mm Offset, 5x130, 78.1mm Centerbore, Matte Black</v>
      </c>
      <c r="BY1272" s="83" t="s">
        <v>4044</v>
      </c>
      <c r="BZ1272" s="83" t="s">
        <v>4045</v>
      </c>
      <c r="CA1272" s="83" t="str">
        <f t="shared" si="197"/>
        <v>TRAIL (7XX)</v>
      </c>
    </row>
    <row r="1273" spans="1:79" s="39" customFormat="1" ht="15" customHeight="1">
      <c r="A1273" s="23">
        <f t="shared" si="199"/>
        <v>1271</v>
      </c>
      <c r="B1273" s="14" t="s">
        <v>84</v>
      </c>
      <c r="C1273" s="112" t="s">
        <v>1285</v>
      </c>
      <c r="D1273" s="84" t="s">
        <v>6180</v>
      </c>
      <c r="E1273" s="94" t="str">
        <f>CONCATENATE(LEFT(D1273,5),VLOOKUP(CONCATENATE(N1273,"x",O1273),'PART NUMBER GUIDE'!$B$9:$C$45,2,FALSE),VLOOKUP(CONCATENATE(P1273, V1273), 'PART NUMBER GUIDE'!$Q$6:$R$84, 2, FALSE),VLOOKUP(Y1273,'PART NUMBER GUIDE'!$J$8:$K$37,2, FALSE),IF(U1273="N/A",IF(ABS(S1273)&lt;10,"0"&amp;ABS(S1273),ABS(S1273)),CONCATENATE(LEFT(U1273,1),RIGHT(U1273,1))), F1273, G1273)</f>
        <v>MR70777556550</v>
      </c>
      <c r="F1273" s="93"/>
      <c r="G1273" s="93"/>
      <c r="H1273" s="81" t="s">
        <v>6119</v>
      </c>
      <c r="I1273" s="357">
        <v>44539</v>
      </c>
      <c r="J1273" s="87" t="s">
        <v>1266</v>
      </c>
      <c r="K1273" s="400">
        <v>341.5</v>
      </c>
      <c r="L1273" s="95">
        <f t="shared" si="198"/>
        <v>341.5</v>
      </c>
      <c r="M1273" s="402"/>
      <c r="N1273" s="84">
        <v>17</v>
      </c>
      <c r="O1273" s="85">
        <v>7.5</v>
      </c>
      <c r="P1273" s="105" t="str">
        <f t="shared" si="195"/>
        <v>5x160</v>
      </c>
      <c r="Q1273" s="84">
        <v>5</v>
      </c>
      <c r="R1273" s="84">
        <v>160</v>
      </c>
      <c r="S1273" s="84">
        <v>50</v>
      </c>
      <c r="T1273" s="86">
        <v>6.2</v>
      </c>
      <c r="U1273" s="110" t="s">
        <v>85</v>
      </c>
      <c r="V1273" s="77">
        <v>65</v>
      </c>
      <c r="W1273" s="42">
        <v>26.786164855462626</v>
      </c>
      <c r="X1273" s="52">
        <v>3640</v>
      </c>
      <c r="Y1273" s="46" t="s">
        <v>2309</v>
      </c>
      <c r="Z1273" s="81" t="s">
        <v>3002</v>
      </c>
      <c r="AA1273" s="369" t="str">
        <f t="shared" si="196"/>
        <v>17x7.5, 5x160, 50 OS</v>
      </c>
      <c r="AB1273" s="83" t="s">
        <v>4280</v>
      </c>
      <c r="AC1273" s="92">
        <f>_xlfn.IFNA(VLOOKUP(AB1273,ACCESSORIES!F:K,6,FALSE),"N/A")</f>
        <v>22</v>
      </c>
      <c r="AD1273" s="15" t="s">
        <v>85</v>
      </c>
      <c r="AE1273" s="15" t="s">
        <v>85</v>
      </c>
      <c r="AF1273" s="14" t="s">
        <v>85</v>
      </c>
      <c r="AG1273" s="15" t="s">
        <v>85</v>
      </c>
      <c r="AH1273" s="9" t="str">
        <f>_xlfn.IFNA(VLOOKUP(AG1273,ACCESSORIES!F:K,6,FALSE),"N/A")</f>
        <v>N/A</v>
      </c>
      <c r="AI1273" s="105" t="s">
        <v>265</v>
      </c>
      <c r="AJ1273" s="84" t="s">
        <v>85</v>
      </c>
      <c r="AK1273" s="84" t="s">
        <v>85</v>
      </c>
      <c r="AL1273" s="84" t="s">
        <v>85</v>
      </c>
      <c r="AM1273" s="84">
        <v>16</v>
      </c>
      <c r="AN1273" s="84">
        <v>190</v>
      </c>
      <c r="AO1273" s="37">
        <v>3</v>
      </c>
      <c r="AP1273" s="37">
        <v>3</v>
      </c>
      <c r="AQ1273" s="26">
        <v>10</v>
      </c>
      <c r="AR1273" s="37">
        <v>23</v>
      </c>
      <c r="AS1273" s="26">
        <v>204</v>
      </c>
      <c r="AT1273" s="84">
        <v>192</v>
      </c>
      <c r="AU1273" s="86">
        <v>65</v>
      </c>
      <c r="AV1273" s="55">
        <v>33</v>
      </c>
      <c r="AW1273" s="55">
        <v>33</v>
      </c>
      <c r="AX1273" s="55">
        <v>0</v>
      </c>
      <c r="AY1273" s="14" t="s">
        <v>85</v>
      </c>
      <c r="AZ1273" s="104" t="str">
        <f>_xlfn.IFNA(VLOOKUP(AY1273,ACCESSORIES!F:K,6,FALSE),"N/A")</f>
        <v>N/A</v>
      </c>
      <c r="BA1273" s="14" t="s">
        <v>85</v>
      </c>
      <c r="BB1273" s="104" t="str">
        <f>_xlfn.IFNA(VLOOKUP(BA1273,ACCESSORIES!F:K,6,FALSE),"N/A")</f>
        <v>N/A</v>
      </c>
      <c r="BC1273" s="79">
        <v>30.786164855462626</v>
      </c>
      <c r="BD1273" s="57">
        <v>19.8</v>
      </c>
      <c r="BE1273" s="57">
        <v>19.8</v>
      </c>
      <c r="BF1273" s="57">
        <v>9.9</v>
      </c>
      <c r="BG1273" s="15">
        <v>36</v>
      </c>
      <c r="BH1273" s="122" t="s">
        <v>3551</v>
      </c>
      <c r="BI1273" s="51" t="s">
        <v>4217</v>
      </c>
      <c r="BJ1273" s="83" t="s">
        <v>5302</v>
      </c>
      <c r="BK1273" s="83" t="s">
        <v>4233</v>
      </c>
      <c r="BL1273" s="83" t="s">
        <v>5843</v>
      </c>
      <c r="BM1273" s="83" t="s">
        <v>2887</v>
      </c>
      <c r="BN1273" s="83" t="s">
        <v>6410</v>
      </c>
      <c r="BO1273" s="83" t="s">
        <v>5801</v>
      </c>
      <c r="BP1273" s="83" t="s">
        <v>6411</v>
      </c>
      <c r="BQ1273" s="83" t="s">
        <v>4480</v>
      </c>
      <c r="BR1273" s="83" t="s">
        <v>4235</v>
      </c>
      <c r="BS1273" s="83"/>
      <c r="BT1273" s="409" t="s">
        <v>6748</v>
      </c>
      <c r="BU1273" s="426" t="s">
        <v>6749</v>
      </c>
      <c r="BV1273" s="412" t="s">
        <v>6750</v>
      </c>
      <c r="BW1273" s="426" t="s">
        <v>6751</v>
      </c>
      <c r="BX1273" s="96" t="str">
        <f t="shared" si="201"/>
        <v>MR707 Bead Grip, 17x7.5, +50mm Offset, 5x160, 65mm Centerbore, Matte Black</v>
      </c>
      <c r="BY1273" s="83" t="s">
        <v>4044</v>
      </c>
      <c r="BZ1273" s="83" t="s">
        <v>4045</v>
      </c>
      <c r="CA1273" s="83" t="str">
        <f t="shared" si="197"/>
        <v>TRAIL (7XX)</v>
      </c>
    </row>
    <row r="1274" spans="1:79" s="39" customFormat="1" ht="15" customHeight="1">
      <c r="A1274" s="23">
        <f t="shared" si="199"/>
        <v>1272</v>
      </c>
      <c r="B1274" s="14" t="s">
        <v>84</v>
      </c>
      <c r="C1274" s="112" t="s">
        <v>1285</v>
      </c>
      <c r="D1274" s="84" t="s">
        <v>6180</v>
      </c>
      <c r="E1274" s="94" t="str">
        <f>CONCATENATE(LEFT(D1274,5),VLOOKUP(CONCATENATE(N1274,"x",O1274),'PART NUMBER GUIDE'!$B$9:$C$45,2,FALSE),VLOOKUP(CONCATENATE(P1274, V1274), 'PART NUMBER GUIDE'!$Q$6:$R$84, 2, FALSE),VLOOKUP(Y1274,'PART NUMBER GUIDE'!$J$8:$K$37,2, FALSE),IF(U1274="N/A",IF(ABS(S1274)&lt;10,"0"&amp;ABS(S1274),ABS(S1274)),CONCATENATE(LEFT(U1274,1),RIGHT(U1274,1))), F1274, G1274)</f>
        <v>MR70777563550</v>
      </c>
      <c r="F1274" s="93"/>
      <c r="G1274" s="93"/>
      <c r="H1274" s="81" t="s">
        <v>6120</v>
      </c>
      <c r="I1274" s="357">
        <v>44539</v>
      </c>
      <c r="J1274" s="87" t="s">
        <v>1266</v>
      </c>
      <c r="K1274" s="400">
        <v>341.5</v>
      </c>
      <c r="L1274" s="95">
        <f t="shared" si="198"/>
        <v>341.5</v>
      </c>
      <c r="M1274" s="402"/>
      <c r="N1274" s="84">
        <v>17</v>
      </c>
      <c r="O1274" s="85">
        <v>7.5</v>
      </c>
      <c r="P1274" s="105" t="str">
        <f t="shared" si="195"/>
        <v>6x130</v>
      </c>
      <c r="Q1274" s="84">
        <v>6</v>
      </c>
      <c r="R1274" s="84">
        <v>130</v>
      </c>
      <c r="S1274" s="84">
        <v>50</v>
      </c>
      <c r="T1274" s="86">
        <v>6.2</v>
      </c>
      <c r="U1274" s="110" t="s">
        <v>85</v>
      </c>
      <c r="V1274" s="77">
        <v>84.1</v>
      </c>
      <c r="W1274" s="42">
        <v>26.455471462185308</v>
      </c>
      <c r="X1274" s="52">
        <v>3640</v>
      </c>
      <c r="Y1274" s="46" t="s">
        <v>2309</v>
      </c>
      <c r="Z1274" s="81" t="s">
        <v>3002</v>
      </c>
      <c r="AA1274" s="369" t="str">
        <f t="shared" si="196"/>
        <v>17x7.5, 6x130, 50 OS</v>
      </c>
      <c r="AB1274" s="83" t="s">
        <v>4280</v>
      </c>
      <c r="AC1274" s="92">
        <f>_xlfn.IFNA(VLOOKUP(AB1274,ACCESSORIES!F:K,6,FALSE),"N/A")</f>
        <v>22</v>
      </c>
      <c r="AD1274" s="15" t="s">
        <v>85</v>
      </c>
      <c r="AE1274" s="15" t="s">
        <v>85</v>
      </c>
      <c r="AF1274" s="14" t="s">
        <v>85</v>
      </c>
      <c r="AG1274" s="15" t="s">
        <v>85</v>
      </c>
      <c r="AH1274" s="9" t="str">
        <f>_xlfn.IFNA(VLOOKUP(AG1274,ACCESSORIES!F:K,6,FALSE),"N/A")</f>
        <v>N/A</v>
      </c>
      <c r="AI1274" s="105" t="s">
        <v>265</v>
      </c>
      <c r="AJ1274" s="84" t="s">
        <v>85</v>
      </c>
      <c r="AK1274" s="84" t="s">
        <v>85</v>
      </c>
      <c r="AL1274" s="84" t="s">
        <v>85</v>
      </c>
      <c r="AM1274" s="84">
        <v>16</v>
      </c>
      <c r="AN1274" s="84">
        <v>160</v>
      </c>
      <c r="AO1274" s="37">
        <v>3</v>
      </c>
      <c r="AP1274" s="37">
        <v>5</v>
      </c>
      <c r="AQ1274" s="26">
        <v>10</v>
      </c>
      <c r="AR1274" s="37">
        <v>23</v>
      </c>
      <c r="AS1274" s="26">
        <v>204</v>
      </c>
      <c r="AT1274" s="84">
        <v>192</v>
      </c>
      <c r="AU1274" s="86">
        <v>84.1</v>
      </c>
      <c r="AV1274" s="55">
        <v>33</v>
      </c>
      <c r="AW1274" s="55">
        <v>33</v>
      </c>
      <c r="AX1274" s="55">
        <v>0</v>
      </c>
      <c r="AY1274" s="14" t="s">
        <v>85</v>
      </c>
      <c r="AZ1274" s="104" t="str">
        <f>_xlfn.IFNA(VLOOKUP(AY1274,ACCESSORIES!F:K,6,FALSE),"N/A")</f>
        <v>N/A</v>
      </c>
      <c r="BA1274" s="14" t="s">
        <v>85</v>
      </c>
      <c r="BB1274" s="104" t="str">
        <f>_xlfn.IFNA(VLOOKUP(BA1274,ACCESSORIES!F:K,6,FALSE),"N/A")</f>
        <v>N/A</v>
      </c>
      <c r="BC1274" s="79">
        <v>30.455471462185308</v>
      </c>
      <c r="BD1274" s="57">
        <v>19.8</v>
      </c>
      <c r="BE1274" s="57">
        <v>19.8</v>
      </c>
      <c r="BF1274" s="57">
        <v>9.9</v>
      </c>
      <c r="BG1274" s="15">
        <v>36</v>
      </c>
      <c r="BH1274" s="122" t="s">
        <v>3551</v>
      </c>
      <c r="BI1274" s="51" t="s">
        <v>4217</v>
      </c>
      <c r="BJ1274" s="83" t="s">
        <v>5302</v>
      </c>
      <c r="BK1274" s="83" t="s">
        <v>4233</v>
      </c>
      <c r="BL1274" s="83" t="s">
        <v>5843</v>
      </c>
      <c r="BM1274" s="83" t="s">
        <v>2887</v>
      </c>
      <c r="BN1274" s="83" t="s">
        <v>6410</v>
      </c>
      <c r="BO1274" s="83" t="s">
        <v>5801</v>
      </c>
      <c r="BP1274" s="83" t="s">
        <v>6411</v>
      </c>
      <c r="BQ1274" s="83" t="s">
        <v>4480</v>
      </c>
      <c r="BR1274" s="83" t="s">
        <v>4235</v>
      </c>
      <c r="BS1274" s="83"/>
      <c r="BT1274" s="409" t="s">
        <v>6752</v>
      </c>
      <c r="BU1274" s="426" t="s">
        <v>6753</v>
      </c>
      <c r="BV1274" s="412" t="s">
        <v>6754</v>
      </c>
      <c r="BW1274" s="426" t="s">
        <v>6755</v>
      </c>
      <c r="BX1274" s="96" t="str">
        <f t="shared" si="201"/>
        <v>MR707 Bead Grip, 17x7.5, +50mm Offset, 6x130, 84.1mm Centerbore, Matte Black</v>
      </c>
      <c r="BY1274" s="83" t="s">
        <v>4044</v>
      </c>
      <c r="BZ1274" s="83" t="s">
        <v>4045</v>
      </c>
      <c r="CA1274" s="83" t="str">
        <f t="shared" si="197"/>
        <v>TRAIL (7XX)</v>
      </c>
    </row>
    <row r="1275" spans="1:79" s="39" customFormat="1" ht="15" customHeight="1">
      <c r="A1275" s="23">
        <f t="shared" si="199"/>
        <v>1273</v>
      </c>
      <c r="B1275" s="14" t="s">
        <v>84</v>
      </c>
      <c r="C1275" s="112" t="s">
        <v>1285</v>
      </c>
      <c r="D1275" s="84" t="s">
        <v>6180</v>
      </c>
      <c r="E1275" s="94" t="str">
        <f>CONCATENATE(LEFT(D1275,5),VLOOKUP(CONCATENATE(N1275,"x",O1275),'PART NUMBER GUIDE'!$B$9:$C$45,2,FALSE),VLOOKUP(CONCATENATE(P1275, V1275), 'PART NUMBER GUIDE'!$Q$6:$R$84, 2, FALSE),VLOOKUP(Y1275,'PART NUMBER GUIDE'!$J$8:$K$37,2, FALSE),IF(U1275="N/A",IF(ABS(S1275)&lt;10,"0"&amp;ABS(S1275),ABS(S1275)),CONCATENATE(LEFT(U1275,1),RIGHT(U1275,1))), F1275, G1275)</f>
        <v>MR70777563650</v>
      </c>
      <c r="F1275" s="93"/>
      <c r="G1275" s="93"/>
      <c r="H1275" s="81" t="s">
        <v>6121</v>
      </c>
      <c r="I1275" s="357">
        <v>44539</v>
      </c>
      <c r="J1275" s="87" t="s">
        <v>1266</v>
      </c>
      <c r="K1275" s="400">
        <v>341.5</v>
      </c>
      <c r="L1275" s="95">
        <f t="shared" si="198"/>
        <v>341.5</v>
      </c>
      <c r="M1275" s="402"/>
      <c r="N1275" s="84">
        <v>17</v>
      </c>
      <c r="O1275" s="85">
        <v>7.5</v>
      </c>
      <c r="P1275" s="105" t="str">
        <f t="shared" si="195"/>
        <v>6x130</v>
      </c>
      <c r="Q1275" s="84">
        <v>6</v>
      </c>
      <c r="R1275" s="84">
        <v>130</v>
      </c>
      <c r="S1275" s="84">
        <v>50</v>
      </c>
      <c r="T1275" s="86">
        <v>6.2</v>
      </c>
      <c r="U1275" s="110" t="s">
        <v>85</v>
      </c>
      <c r="V1275" s="77">
        <v>84.1</v>
      </c>
      <c r="W1275" s="42">
        <v>26.455471462185308</v>
      </c>
      <c r="X1275" s="52">
        <v>3640</v>
      </c>
      <c r="Y1275" s="46" t="s">
        <v>4926</v>
      </c>
      <c r="Z1275" s="81" t="s">
        <v>4927</v>
      </c>
      <c r="AA1275" s="369" t="str">
        <f t="shared" si="196"/>
        <v>17x7.5, 6x130, 50 OS</v>
      </c>
      <c r="AB1275" s="83" t="s">
        <v>4280</v>
      </c>
      <c r="AC1275" s="92">
        <f>_xlfn.IFNA(VLOOKUP(AB1275,ACCESSORIES!F:K,6,FALSE),"N/A")</f>
        <v>22</v>
      </c>
      <c r="AD1275" s="15" t="s">
        <v>85</v>
      </c>
      <c r="AE1275" s="15" t="s">
        <v>85</v>
      </c>
      <c r="AF1275" s="14" t="s">
        <v>85</v>
      </c>
      <c r="AG1275" s="15" t="s">
        <v>85</v>
      </c>
      <c r="AH1275" s="9" t="str">
        <f>_xlfn.IFNA(VLOOKUP(AG1275,ACCESSORIES!F:K,6,FALSE),"N/A")</f>
        <v>N/A</v>
      </c>
      <c r="AI1275" s="105" t="s">
        <v>265</v>
      </c>
      <c r="AJ1275" s="84" t="s">
        <v>85</v>
      </c>
      <c r="AK1275" s="84" t="s">
        <v>85</v>
      </c>
      <c r="AL1275" s="84" t="s">
        <v>85</v>
      </c>
      <c r="AM1275" s="84">
        <v>16</v>
      </c>
      <c r="AN1275" s="84">
        <v>160</v>
      </c>
      <c r="AO1275" s="37">
        <v>3</v>
      </c>
      <c r="AP1275" s="37">
        <v>5</v>
      </c>
      <c r="AQ1275" s="26">
        <v>10</v>
      </c>
      <c r="AR1275" s="37">
        <v>23</v>
      </c>
      <c r="AS1275" s="26">
        <v>204</v>
      </c>
      <c r="AT1275" s="84">
        <v>192</v>
      </c>
      <c r="AU1275" s="86">
        <v>84.1</v>
      </c>
      <c r="AV1275" s="55">
        <v>33</v>
      </c>
      <c r="AW1275" s="55">
        <v>33</v>
      </c>
      <c r="AX1275" s="55">
        <v>0</v>
      </c>
      <c r="AY1275" s="14" t="s">
        <v>85</v>
      </c>
      <c r="AZ1275" s="104" t="str">
        <f>_xlfn.IFNA(VLOOKUP(AY1275,ACCESSORIES!F:K,6,FALSE),"N/A")</f>
        <v>N/A</v>
      </c>
      <c r="BA1275" s="14" t="s">
        <v>85</v>
      </c>
      <c r="BB1275" s="104" t="str">
        <f>_xlfn.IFNA(VLOOKUP(BA1275,ACCESSORIES!F:K,6,FALSE),"N/A")</f>
        <v>N/A</v>
      </c>
      <c r="BC1275" s="79">
        <v>30.455471462185308</v>
      </c>
      <c r="BD1275" s="57">
        <v>19.8</v>
      </c>
      <c r="BE1275" s="57">
        <v>19.8</v>
      </c>
      <c r="BF1275" s="57">
        <v>9.9</v>
      </c>
      <c r="BG1275" s="15">
        <v>36</v>
      </c>
      <c r="BH1275" s="122" t="s">
        <v>3551</v>
      </c>
      <c r="BI1275" s="51" t="s">
        <v>4217</v>
      </c>
      <c r="BJ1275" s="83" t="s">
        <v>5302</v>
      </c>
      <c r="BK1275" s="83" t="s">
        <v>4233</v>
      </c>
      <c r="BL1275" s="83" t="s">
        <v>5843</v>
      </c>
      <c r="BM1275" s="83" t="s">
        <v>2887</v>
      </c>
      <c r="BN1275" s="83" t="s">
        <v>6410</v>
      </c>
      <c r="BO1275" s="83" t="s">
        <v>5801</v>
      </c>
      <c r="BP1275" s="83" t="s">
        <v>6411</v>
      </c>
      <c r="BQ1275" s="83" t="s">
        <v>4480</v>
      </c>
      <c r="BR1275" s="83" t="s">
        <v>4235</v>
      </c>
      <c r="BS1275" s="83"/>
      <c r="BT1275" s="409" t="s">
        <v>6764</v>
      </c>
      <c r="BU1275" s="426" t="s">
        <v>6765</v>
      </c>
      <c r="BV1275" s="412" t="s">
        <v>6766</v>
      </c>
      <c r="BW1275" s="426" t="s">
        <v>6767</v>
      </c>
      <c r="BX1275" s="96" t="str">
        <f t="shared" si="201"/>
        <v>MR707 Bead Grip, 17x7.5, +50mm Offset, 6x130, 84.1mm Centerbore, Bahia Blue</v>
      </c>
      <c r="BY1275" s="83" t="s">
        <v>4044</v>
      </c>
      <c r="BZ1275" s="83" t="s">
        <v>4045</v>
      </c>
      <c r="CA1275" s="83" t="str">
        <f t="shared" si="197"/>
        <v>TRAIL (7XX)</v>
      </c>
    </row>
    <row r="1276" spans="1:79" s="39" customFormat="1" ht="15" customHeight="1">
      <c r="A1276" s="23">
        <f t="shared" si="199"/>
        <v>1274</v>
      </c>
      <c r="B1276" s="14" t="s">
        <v>84</v>
      </c>
      <c r="C1276" s="112" t="s">
        <v>1285</v>
      </c>
      <c r="D1276" s="84" t="s">
        <v>6180</v>
      </c>
      <c r="E1276" s="94" t="str">
        <f>CONCATENATE(LEFT(D1276,5),VLOOKUP(CONCATENATE(N1276,"x",O1276),'PART NUMBER GUIDE'!$B$9:$C$45,2,FALSE),VLOOKUP(CONCATENATE(P1276, V1276), 'PART NUMBER GUIDE'!$Q$6:$R$84, 2, FALSE),VLOOKUP(Y1276,'PART NUMBER GUIDE'!$J$8:$K$37,2, FALSE),IF(U1276="N/A",IF(ABS(S1276)&lt;10,"0"&amp;ABS(S1276),ABS(S1276)),CONCATENATE(LEFT(U1276,1),RIGHT(U1276,1))), F1276, G1276)</f>
        <v>MR70778551538</v>
      </c>
      <c r="F1276" s="93"/>
      <c r="G1276" s="93"/>
      <c r="H1276" s="81" t="s">
        <v>6122</v>
      </c>
      <c r="I1276" s="357">
        <v>44539</v>
      </c>
      <c r="J1276" s="87" t="s">
        <v>1265</v>
      </c>
      <c r="K1276" s="400">
        <v>356.5</v>
      </c>
      <c r="L1276" s="95">
        <f t="shared" si="198"/>
        <v>356.5</v>
      </c>
      <c r="M1276" s="402"/>
      <c r="N1276" s="84">
        <v>17</v>
      </c>
      <c r="O1276" s="85">
        <v>8.5</v>
      </c>
      <c r="P1276" s="105" t="str">
        <f t="shared" si="195"/>
        <v>5x100</v>
      </c>
      <c r="Q1276" s="84">
        <v>5</v>
      </c>
      <c r="R1276" s="84">
        <v>100</v>
      </c>
      <c r="S1276" s="84">
        <v>38</v>
      </c>
      <c r="T1276" s="86">
        <v>6.24</v>
      </c>
      <c r="U1276" s="110" t="s">
        <v>85</v>
      </c>
      <c r="V1276" s="77">
        <v>56.1</v>
      </c>
      <c r="W1276" s="42">
        <v>21.980087539832297</v>
      </c>
      <c r="X1276" s="52">
        <v>1850</v>
      </c>
      <c r="Y1276" s="46" t="s">
        <v>2309</v>
      </c>
      <c r="Z1276" s="81" t="s">
        <v>3002</v>
      </c>
      <c r="AA1276" s="369" t="str">
        <f t="shared" si="196"/>
        <v>17x8.5, 5x100, 38 OS</v>
      </c>
      <c r="AB1276" s="83" t="s">
        <v>4279</v>
      </c>
      <c r="AC1276" s="92">
        <f>_xlfn.IFNA(VLOOKUP(AB1276,ACCESSORIES!F:K,6,FALSE),"N/A")</f>
        <v>22</v>
      </c>
      <c r="AD1276" s="15" t="s">
        <v>85</v>
      </c>
      <c r="AE1276" s="15" t="s">
        <v>85</v>
      </c>
      <c r="AF1276" s="14" t="s">
        <v>85</v>
      </c>
      <c r="AG1276" s="15" t="s">
        <v>85</v>
      </c>
      <c r="AH1276" s="9" t="str">
        <f>_xlfn.IFNA(VLOOKUP(AG1276,ACCESSORIES!F:K,6,FALSE),"N/A")</f>
        <v>N/A</v>
      </c>
      <c r="AI1276" s="105" t="s">
        <v>265</v>
      </c>
      <c r="AJ1276" s="84" t="s">
        <v>85</v>
      </c>
      <c r="AK1276" s="84" t="s">
        <v>85</v>
      </c>
      <c r="AL1276" s="84" t="s">
        <v>85</v>
      </c>
      <c r="AM1276" s="84">
        <v>16.2</v>
      </c>
      <c r="AN1276" s="84">
        <v>150</v>
      </c>
      <c r="AO1276" s="37">
        <v>13</v>
      </c>
      <c r="AP1276" s="37">
        <v>23</v>
      </c>
      <c r="AQ1276" s="26">
        <v>39</v>
      </c>
      <c r="AR1276" s="37">
        <v>48</v>
      </c>
      <c r="AS1276" s="26">
        <v>205</v>
      </c>
      <c r="AT1276" s="84">
        <v>199</v>
      </c>
      <c r="AU1276" s="86">
        <v>56.1</v>
      </c>
      <c r="AV1276" s="55">
        <v>34</v>
      </c>
      <c r="AW1276" s="55">
        <v>34</v>
      </c>
      <c r="AX1276" s="55">
        <v>0</v>
      </c>
      <c r="AY1276" s="14" t="s">
        <v>85</v>
      </c>
      <c r="AZ1276" s="104" t="str">
        <f>_xlfn.IFNA(VLOOKUP(AY1276,ACCESSORIES!F:K,6,FALSE),"N/A")</f>
        <v>N/A</v>
      </c>
      <c r="BA1276" s="14" t="s">
        <v>85</v>
      </c>
      <c r="BB1276" s="104" t="str">
        <f>_xlfn.IFNA(VLOOKUP(BA1276,ACCESSORIES!F:K,6,FALSE),"N/A")</f>
        <v>N/A</v>
      </c>
      <c r="BC1276" s="79">
        <v>25.980087539832297</v>
      </c>
      <c r="BD1276" s="57">
        <v>19.7</v>
      </c>
      <c r="BE1276" s="57">
        <v>19.7</v>
      </c>
      <c r="BF1276" s="57">
        <v>11</v>
      </c>
      <c r="BG1276" s="15">
        <v>36</v>
      </c>
      <c r="BH1276" s="122" t="s">
        <v>3551</v>
      </c>
      <c r="BI1276" s="51" t="s">
        <v>4217</v>
      </c>
      <c r="BJ1276" s="83" t="s">
        <v>5302</v>
      </c>
      <c r="BK1276" s="83" t="s">
        <v>4233</v>
      </c>
      <c r="BL1276" s="83" t="s">
        <v>5843</v>
      </c>
      <c r="BM1276" s="83" t="s">
        <v>2887</v>
      </c>
      <c r="BN1276" s="83" t="s">
        <v>6410</v>
      </c>
      <c r="BO1276" s="83" t="s">
        <v>5801</v>
      </c>
      <c r="BP1276" s="83" t="s">
        <v>6411</v>
      </c>
      <c r="BQ1276" s="83" t="s">
        <v>4480</v>
      </c>
      <c r="BR1276" s="83" t="s">
        <v>4235</v>
      </c>
      <c r="BS1276" s="83"/>
      <c r="BT1276" s="409" t="s">
        <v>6748</v>
      </c>
      <c r="BU1276" s="426" t="s">
        <v>6749</v>
      </c>
      <c r="BV1276" s="412" t="s">
        <v>6750</v>
      </c>
      <c r="BW1276" s="426" t="s">
        <v>6751</v>
      </c>
      <c r="BX1276" s="96" t="str">
        <f t="shared" si="201"/>
        <v>MR707 Bead Grip, 17x8.5, +38mm Offset, 5x100, 56.1mm Centerbore, Matte Black</v>
      </c>
      <c r="BY1276" s="83" t="s">
        <v>4044</v>
      </c>
      <c r="BZ1276" s="83" t="s">
        <v>4045</v>
      </c>
      <c r="CA1276" s="83" t="str">
        <f t="shared" si="197"/>
        <v>TRAIL (7XX)</v>
      </c>
    </row>
    <row r="1277" spans="1:79" s="39" customFormat="1" ht="15" customHeight="1">
      <c r="A1277" s="23">
        <f t="shared" si="199"/>
        <v>1275</v>
      </c>
      <c r="B1277" s="14" t="s">
        <v>84</v>
      </c>
      <c r="C1277" s="112" t="s">
        <v>1285</v>
      </c>
      <c r="D1277" s="84" t="s">
        <v>6180</v>
      </c>
      <c r="E1277" s="94" t="str">
        <f>CONCATENATE(LEFT(D1277,5),VLOOKUP(CONCATENATE(N1277,"x",O1277),'PART NUMBER GUIDE'!$B$9:$C$45,2,FALSE),VLOOKUP(CONCATENATE(P1277, V1277), 'PART NUMBER GUIDE'!$Q$6:$R$84, 2, FALSE),VLOOKUP(Y1277,'PART NUMBER GUIDE'!$J$8:$K$37,2, FALSE),IF(U1277="N/A",IF(ABS(S1277)&lt;10,"0"&amp;ABS(S1277),ABS(S1277)),CONCATENATE(LEFT(U1277,1),RIGHT(U1277,1))), F1277, G1277)</f>
        <v>MR70778549538</v>
      </c>
      <c r="F1277" s="93"/>
      <c r="G1277" s="93"/>
      <c r="H1277" s="81" t="s">
        <v>6123</v>
      </c>
      <c r="I1277" s="357">
        <v>44539</v>
      </c>
      <c r="J1277" s="87" t="s">
        <v>1265</v>
      </c>
      <c r="K1277" s="400">
        <v>356.5</v>
      </c>
      <c r="L1277" s="95">
        <f t="shared" si="198"/>
        <v>356.5</v>
      </c>
      <c r="M1277" s="402"/>
      <c r="N1277" s="84">
        <v>17</v>
      </c>
      <c r="O1277" s="85">
        <v>8.5</v>
      </c>
      <c r="P1277" s="105" t="str">
        <f t="shared" si="195"/>
        <v>5x108</v>
      </c>
      <c r="Q1277" s="84">
        <v>5</v>
      </c>
      <c r="R1277" s="84">
        <v>108</v>
      </c>
      <c r="S1277" s="84">
        <v>38</v>
      </c>
      <c r="T1277" s="86">
        <v>6.24</v>
      </c>
      <c r="U1277" s="110" t="s">
        <v>85</v>
      </c>
      <c r="V1277" s="77">
        <v>63.4</v>
      </c>
      <c r="W1277" s="42">
        <v>21.2</v>
      </c>
      <c r="X1277" s="52">
        <v>1850</v>
      </c>
      <c r="Y1277" s="46" t="s">
        <v>2309</v>
      </c>
      <c r="Z1277" s="81" t="s">
        <v>3002</v>
      </c>
      <c r="AA1277" s="369" t="str">
        <f t="shared" si="196"/>
        <v>17x8.5, 5x108, 38 OS</v>
      </c>
      <c r="AB1277" s="83" t="s">
        <v>4279</v>
      </c>
      <c r="AC1277" s="92">
        <f>_xlfn.IFNA(VLOOKUP(AB1277,ACCESSORIES!F:K,6,FALSE),"N/A")</f>
        <v>22</v>
      </c>
      <c r="AD1277" s="15" t="s">
        <v>85</v>
      </c>
      <c r="AE1277" s="15" t="s">
        <v>85</v>
      </c>
      <c r="AF1277" s="14" t="s">
        <v>85</v>
      </c>
      <c r="AG1277" s="15" t="s">
        <v>85</v>
      </c>
      <c r="AH1277" s="9" t="str">
        <f>_xlfn.IFNA(VLOOKUP(AG1277,ACCESSORIES!F:K,6,FALSE),"N/A")</f>
        <v>N/A</v>
      </c>
      <c r="AI1277" s="105" t="s">
        <v>265</v>
      </c>
      <c r="AJ1277" s="84" t="s">
        <v>85</v>
      </c>
      <c r="AK1277" s="84" t="s">
        <v>85</v>
      </c>
      <c r="AL1277" s="84" t="s">
        <v>85</v>
      </c>
      <c r="AM1277" s="84">
        <v>16.2</v>
      </c>
      <c r="AN1277" s="84">
        <v>150</v>
      </c>
      <c r="AO1277" s="37">
        <v>13</v>
      </c>
      <c r="AP1277" s="37">
        <v>23</v>
      </c>
      <c r="AQ1277" s="26">
        <v>39</v>
      </c>
      <c r="AR1277" s="37">
        <v>48</v>
      </c>
      <c r="AS1277" s="26">
        <v>205</v>
      </c>
      <c r="AT1277" s="84">
        <v>199</v>
      </c>
      <c r="AU1277" s="86">
        <v>63.4</v>
      </c>
      <c r="AV1277" s="55">
        <v>34</v>
      </c>
      <c r="AW1277" s="55">
        <v>34</v>
      </c>
      <c r="AX1277" s="55">
        <v>0</v>
      </c>
      <c r="AY1277" s="14" t="s">
        <v>85</v>
      </c>
      <c r="AZ1277" s="104" t="str">
        <f>_xlfn.IFNA(VLOOKUP(AY1277,ACCESSORIES!F:K,6,FALSE),"N/A")</f>
        <v>N/A</v>
      </c>
      <c r="BA1277" s="14" t="s">
        <v>85</v>
      </c>
      <c r="BB1277" s="104" t="str">
        <f>_xlfn.IFNA(VLOOKUP(BA1277,ACCESSORIES!F:K,6,FALSE),"N/A")</f>
        <v>N/A</v>
      </c>
      <c r="BC1277" s="79">
        <v>26.05</v>
      </c>
      <c r="BD1277" s="57">
        <v>19.7</v>
      </c>
      <c r="BE1277" s="57">
        <v>19.7</v>
      </c>
      <c r="BF1277" s="57">
        <v>11</v>
      </c>
      <c r="BG1277" s="15">
        <v>36</v>
      </c>
      <c r="BH1277" s="122" t="s">
        <v>3551</v>
      </c>
      <c r="BI1277" s="51" t="s">
        <v>4217</v>
      </c>
      <c r="BJ1277" s="83" t="s">
        <v>5302</v>
      </c>
      <c r="BK1277" s="83" t="s">
        <v>4233</v>
      </c>
      <c r="BL1277" s="83" t="s">
        <v>5843</v>
      </c>
      <c r="BM1277" s="83" t="s">
        <v>2887</v>
      </c>
      <c r="BN1277" s="83" t="s">
        <v>6410</v>
      </c>
      <c r="BO1277" s="83" t="s">
        <v>5801</v>
      </c>
      <c r="BP1277" s="83" t="s">
        <v>6411</v>
      </c>
      <c r="BQ1277" s="83" t="s">
        <v>4480</v>
      </c>
      <c r="BR1277" s="83" t="s">
        <v>4235</v>
      </c>
      <c r="BS1277" s="83"/>
      <c r="BT1277" s="409" t="s">
        <v>6748</v>
      </c>
      <c r="BU1277" s="426" t="s">
        <v>6749</v>
      </c>
      <c r="BV1277" s="412" t="s">
        <v>6750</v>
      </c>
      <c r="BW1277" s="426" t="s">
        <v>6751</v>
      </c>
      <c r="BX1277" s="96" t="str">
        <f t="shared" si="201"/>
        <v>MR707 Bead Grip, 17x8.5, +38mm Offset, 5x108, 63.4mm Centerbore, Matte Black</v>
      </c>
      <c r="BY1277" s="83" t="s">
        <v>4044</v>
      </c>
      <c r="BZ1277" s="83" t="s">
        <v>4045</v>
      </c>
      <c r="CA1277" s="83" t="str">
        <f t="shared" si="197"/>
        <v>TRAIL (7XX)</v>
      </c>
    </row>
    <row r="1278" spans="1:79" s="39" customFormat="1" ht="15.75" customHeight="1">
      <c r="A1278" s="23">
        <f t="shared" si="199"/>
        <v>1276</v>
      </c>
      <c r="B1278" s="14" t="s">
        <v>84</v>
      </c>
      <c r="C1278" s="112" t="s">
        <v>1285</v>
      </c>
      <c r="D1278" s="84" t="s">
        <v>6180</v>
      </c>
      <c r="E1278" s="94" t="str">
        <f>CONCATENATE(LEFT(D1278,5),VLOOKUP(CONCATENATE(N1278,"x",O1278),'PART NUMBER GUIDE'!$B$9:$C$45,2,FALSE),VLOOKUP(CONCATENATE(P1278, V1278), 'PART NUMBER GUIDE'!$Q$6:$R$84, 2, FALSE),VLOOKUP(Y1278,'PART NUMBER GUIDE'!$J$8:$K$37,2, FALSE),IF(U1278="N/A",IF(ABS(S1278)&lt;10,"0"&amp;ABS(S1278),ABS(S1278)),CONCATENATE(LEFT(U1278,1),RIGHT(U1278,1))), F1278, G1278)</f>
        <v>MR70778512538</v>
      </c>
      <c r="F1278" s="93"/>
      <c r="G1278" s="93"/>
      <c r="H1278" s="81" t="s">
        <v>6124</v>
      </c>
      <c r="I1278" s="357">
        <v>44539</v>
      </c>
      <c r="J1278" s="87" t="s">
        <v>1265</v>
      </c>
      <c r="K1278" s="400">
        <v>356.5</v>
      </c>
      <c r="L1278" s="95">
        <f t="shared" si="198"/>
        <v>356.5</v>
      </c>
      <c r="M1278" s="402"/>
      <c r="N1278" s="84">
        <v>17</v>
      </c>
      <c r="O1278" s="85">
        <v>8.5</v>
      </c>
      <c r="P1278" s="105" t="str">
        <f t="shared" si="195"/>
        <v>5x4.5</v>
      </c>
      <c r="Q1278" s="84">
        <v>5</v>
      </c>
      <c r="R1278" s="84">
        <v>4.5</v>
      </c>
      <c r="S1278" s="84">
        <v>38</v>
      </c>
      <c r="T1278" s="86">
        <v>6.24</v>
      </c>
      <c r="U1278" s="110" t="s">
        <v>85</v>
      </c>
      <c r="V1278" s="77">
        <v>73</v>
      </c>
      <c r="W1278" s="42">
        <v>21.825763956302882</v>
      </c>
      <c r="X1278" s="52">
        <v>1850</v>
      </c>
      <c r="Y1278" s="46" t="s">
        <v>2309</v>
      </c>
      <c r="Z1278" s="81" t="s">
        <v>3002</v>
      </c>
      <c r="AA1278" s="369" t="str">
        <f t="shared" si="196"/>
        <v>17x8.5, 5x4.5, 38 OS</v>
      </c>
      <c r="AB1278" s="83" t="s">
        <v>4279</v>
      </c>
      <c r="AC1278" s="92">
        <f>_xlfn.IFNA(VLOOKUP(AB1278,ACCESSORIES!F:K,6,FALSE),"N/A")</f>
        <v>22</v>
      </c>
      <c r="AD1278" s="15" t="s">
        <v>85</v>
      </c>
      <c r="AE1278" s="15" t="s">
        <v>85</v>
      </c>
      <c r="AF1278" s="14" t="s">
        <v>85</v>
      </c>
      <c r="AG1278" s="15" t="s">
        <v>85</v>
      </c>
      <c r="AH1278" s="9" t="str">
        <f>_xlfn.IFNA(VLOOKUP(AG1278,ACCESSORIES!F:K,6,FALSE),"N/A")</f>
        <v>N/A</v>
      </c>
      <c r="AI1278" s="105" t="s">
        <v>265</v>
      </c>
      <c r="AJ1278" s="84" t="s">
        <v>85</v>
      </c>
      <c r="AK1278" s="84" t="s">
        <v>85</v>
      </c>
      <c r="AL1278" s="84" t="s">
        <v>85</v>
      </c>
      <c r="AM1278" s="84">
        <v>16.2</v>
      </c>
      <c r="AN1278" s="84">
        <v>150</v>
      </c>
      <c r="AO1278" s="37">
        <v>13</v>
      </c>
      <c r="AP1278" s="37">
        <v>23</v>
      </c>
      <c r="AQ1278" s="26">
        <v>39</v>
      </c>
      <c r="AR1278" s="37">
        <v>48</v>
      </c>
      <c r="AS1278" s="26">
        <v>205</v>
      </c>
      <c r="AT1278" s="84">
        <v>199</v>
      </c>
      <c r="AU1278" s="86">
        <v>73</v>
      </c>
      <c r="AV1278" s="55">
        <v>34</v>
      </c>
      <c r="AW1278" s="55">
        <v>34</v>
      </c>
      <c r="AX1278" s="55">
        <v>0</v>
      </c>
      <c r="AY1278" s="14" t="s">
        <v>85</v>
      </c>
      <c r="AZ1278" s="104" t="str">
        <f>_xlfn.IFNA(VLOOKUP(AY1278,ACCESSORIES!F:K,6,FALSE),"N/A")</f>
        <v>N/A</v>
      </c>
      <c r="BA1278" s="14" t="s">
        <v>85</v>
      </c>
      <c r="BB1278" s="104" t="str">
        <f>_xlfn.IFNA(VLOOKUP(BA1278,ACCESSORIES!F:K,6,FALSE),"N/A")</f>
        <v>N/A</v>
      </c>
      <c r="BC1278" s="79">
        <v>25.825763956302882</v>
      </c>
      <c r="BD1278" s="57">
        <v>19.7</v>
      </c>
      <c r="BE1278" s="57">
        <v>19.7</v>
      </c>
      <c r="BF1278" s="57">
        <v>11</v>
      </c>
      <c r="BG1278" s="15">
        <v>36</v>
      </c>
      <c r="BH1278" s="122" t="s">
        <v>3551</v>
      </c>
      <c r="BI1278" s="51" t="s">
        <v>4217</v>
      </c>
      <c r="BJ1278" s="83" t="s">
        <v>5302</v>
      </c>
      <c r="BK1278" s="83" t="s">
        <v>4233</v>
      </c>
      <c r="BL1278" s="83" t="s">
        <v>5843</v>
      </c>
      <c r="BM1278" s="83" t="s">
        <v>2887</v>
      </c>
      <c r="BN1278" s="83" t="s">
        <v>6410</v>
      </c>
      <c r="BO1278" s="83" t="s">
        <v>5801</v>
      </c>
      <c r="BP1278" s="83" t="s">
        <v>6411</v>
      </c>
      <c r="BQ1278" s="83" t="s">
        <v>4480</v>
      </c>
      <c r="BR1278" s="83" t="s">
        <v>4235</v>
      </c>
      <c r="BS1278" s="83"/>
      <c r="BT1278" s="409" t="s">
        <v>6748</v>
      </c>
      <c r="BU1278" s="426" t="s">
        <v>6749</v>
      </c>
      <c r="BV1278" s="412" t="s">
        <v>6750</v>
      </c>
      <c r="BW1278" s="426" t="s">
        <v>6751</v>
      </c>
      <c r="BX1278" s="96" t="str">
        <f t="shared" si="201"/>
        <v>MR707 Bead Grip, 17x8.5, +38mm Offset, 5x4.5, 73mm Centerbore, Matte Black</v>
      </c>
      <c r="BY1278" s="83" t="s">
        <v>4044</v>
      </c>
      <c r="BZ1278" s="83" t="s">
        <v>4045</v>
      </c>
      <c r="CA1278" s="83" t="str">
        <f t="shared" si="197"/>
        <v>TRAIL (7XX)</v>
      </c>
    </row>
    <row r="1279" spans="1:79" s="39" customFormat="1" ht="15" customHeight="1">
      <c r="A1279" s="23">
        <f t="shared" si="199"/>
        <v>1277</v>
      </c>
      <c r="B1279" s="14" t="s">
        <v>84</v>
      </c>
      <c r="C1279" s="112" t="s">
        <v>1285</v>
      </c>
      <c r="D1279" s="84" t="s">
        <v>6180</v>
      </c>
      <c r="E1279" s="94" t="str">
        <f>CONCATENATE(LEFT(D1279,5),VLOOKUP(CONCATENATE(N1279,"x",O1279),'PART NUMBER GUIDE'!$B$9:$C$45,2,FALSE),VLOOKUP(CONCATENATE(P1279, V1279), 'PART NUMBER GUIDE'!$Q$6:$R$84, 2, FALSE),VLOOKUP(Y1279,'PART NUMBER GUIDE'!$J$8:$K$37,2, FALSE),IF(U1279="N/A",IF(ABS(S1279)&lt;10,"0"&amp;ABS(S1279),ABS(S1279)),CONCATENATE(LEFT(U1279,1),RIGHT(U1279,1))), F1279, G1279)</f>
        <v>MR70778550500</v>
      </c>
      <c r="F1279" s="93"/>
      <c r="G1279" s="93"/>
      <c r="H1279" s="81" t="s">
        <v>6125</v>
      </c>
      <c r="I1279" s="357">
        <v>44539</v>
      </c>
      <c r="J1279" s="87" t="s">
        <v>1265</v>
      </c>
      <c r="K1279" s="400">
        <v>356.5</v>
      </c>
      <c r="L1279" s="95">
        <f t="shared" si="198"/>
        <v>356.5</v>
      </c>
      <c r="M1279" s="402"/>
      <c r="N1279" s="84">
        <v>17</v>
      </c>
      <c r="O1279" s="85">
        <v>8.5</v>
      </c>
      <c r="P1279" s="105" t="str">
        <f t="shared" si="195"/>
        <v>5x5</v>
      </c>
      <c r="Q1279" s="84">
        <v>5</v>
      </c>
      <c r="R1279" s="84">
        <v>5</v>
      </c>
      <c r="S1279" s="84">
        <v>0</v>
      </c>
      <c r="T1279" s="86">
        <v>4.72</v>
      </c>
      <c r="U1279" s="110" t="s">
        <v>85</v>
      </c>
      <c r="V1279" s="77">
        <v>71.5</v>
      </c>
      <c r="W1279" s="42">
        <v>29.91</v>
      </c>
      <c r="X1279" s="52">
        <v>2650</v>
      </c>
      <c r="Y1279" s="46" t="s">
        <v>2309</v>
      </c>
      <c r="Z1279" s="81" t="s">
        <v>3002</v>
      </c>
      <c r="AA1279" s="369" t="str">
        <f t="shared" si="196"/>
        <v>17x8.5, 5x5, 0 OS</v>
      </c>
      <c r="AB1279" s="83" t="s">
        <v>4280</v>
      </c>
      <c r="AC1279" s="92">
        <f>_xlfn.IFNA(VLOOKUP(AB1279,ACCESSORIES!F:K,6,FALSE),"N/A")</f>
        <v>22</v>
      </c>
      <c r="AD1279" s="15" t="s">
        <v>85</v>
      </c>
      <c r="AE1279" s="15" t="s">
        <v>85</v>
      </c>
      <c r="AF1279" s="14" t="s">
        <v>85</v>
      </c>
      <c r="AG1279" s="15" t="s">
        <v>85</v>
      </c>
      <c r="AH1279" s="9" t="str">
        <f>_xlfn.IFNA(VLOOKUP(AG1279,ACCESSORIES!F:K,6,FALSE),"N/A")</f>
        <v>N/A</v>
      </c>
      <c r="AI1279" s="105" t="s">
        <v>265</v>
      </c>
      <c r="AJ1279" s="84" t="s">
        <v>85</v>
      </c>
      <c r="AK1279" s="84" t="s">
        <v>85</v>
      </c>
      <c r="AL1279" s="84" t="s">
        <v>85</v>
      </c>
      <c r="AM1279" s="84">
        <v>16.2</v>
      </c>
      <c r="AN1279" s="84">
        <v>165</v>
      </c>
      <c r="AO1279" s="37">
        <v>7</v>
      </c>
      <c r="AP1279" s="37">
        <v>15</v>
      </c>
      <c r="AQ1279" s="26">
        <v>44</v>
      </c>
      <c r="AR1279" s="37">
        <v>83</v>
      </c>
      <c r="AS1279" s="26">
        <v>210</v>
      </c>
      <c r="AT1279" s="84">
        <v>206</v>
      </c>
      <c r="AU1279" s="86">
        <v>71.5</v>
      </c>
      <c r="AV1279" s="55">
        <v>44</v>
      </c>
      <c r="AW1279" s="55">
        <v>44</v>
      </c>
      <c r="AX1279" s="55">
        <v>0</v>
      </c>
      <c r="AY1279" s="14" t="s">
        <v>85</v>
      </c>
      <c r="AZ1279" s="104" t="str">
        <f>_xlfn.IFNA(VLOOKUP(AY1279,ACCESSORIES!F:K,6,FALSE),"N/A")</f>
        <v>N/A</v>
      </c>
      <c r="BA1279" s="14" t="s">
        <v>85</v>
      </c>
      <c r="BB1279" s="104" t="str">
        <f>_xlfn.IFNA(VLOOKUP(BA1279,ACCESSORIES!F:K,6,FALSE),"N/A")</f>
        <v>N/A</v>
      </c>
      <c r="BC1279" s="79">
        <v>34.76</v>
      </c>
      <c r="BD1279" s="57">
        <v>19.7</v>
      </c>
      <c r="BE1279" s="57">
        <v>19.7</v>
      </c>
      <c r="BF1279" s="57">
        <v>11</v>
      </c>
      <c r="BG1279" s="15">
        <v>36</v>
      </c>
      <c r="BH1279" s="122" t="s">
        <v>3551</v>
      </c>
      <c r="BI1279" s="51" t="s">
        <v>4217</v>
      </c>
      <c r="BJ1279" s="83" t="s">
        <v>5302</v>
      </c>
      <c r="BK1279" s="83" t="s">
        <v>4233</v>
      </c>
      <c r="BL1279" s="83" t="s">
        <v>5843</v>
      </c>
      <c r="BM1279" s="83" t="s">
        <v>2887</v>
      </c>
      <c r="BN1279" s="83" t="s">
        <v>6410</v>
      </c>
      <c r="BO1279" s="83" t="s">
        <v>5801</v>
      </c>
      <c r="BP1279" s="83" t="s">
        <v>6411</v>
      </c>
      <c r="BQ1279" s="83" t="s">
        <v>4480</v>
      </c>
      <c r="BR1279" s="83" t="s">
        <v>4235</v>
      </c>
      <c r="BS1279" s="83"/>
      <c r="BT1279" s="409" t="s">
        <v>6748</v>
      </c>
      <c r="BU1279" s="426" t="s">
        <v>6749</v>
      </c>
      <c r="BV1279" s="412" t="s">
        <v>6750</v>
      </c>
      <c r="BW1279" s="426" t="s">
        <v>6751</v>
      </c>
      <c r="BX1279" s="96" t="str">
        <f t="shared" si="201"/>
        <v>MR707 Bead Grip, 17x8.5, 0mm Offset, 5x5, 71.5mm Centerbore, Matte Black</v>
      </c>
      <c r="BY1279" s="83" t="s">
        <v>4044</v>
      </c>
      <c r="BZ1279" s="83" t="s">
        <v>4045</v>
      </c>
      <c r="CA1279" s="83" t="str">
        <f t="shared" si="197"/>
        <v>TRAIL (7XX)</v>
      </c>
    </row>
    <row r="1280" spans="1:79" s="39" customFormat="1" ht="15" customHeight="1">
      <c r="A1280" s="23">
        <f t="shared" si="199"/>
        <v>1278</v>
      </c>
      <c r="B1280" s="14" t="s">
        <v>84</v>
      </c>
      <c r="C1280" s="112" t="s">
        <v>1285</v>
      </c>
      <c r="D1280" s="84" t="s">
        <v>6180</v>
      </c>
      <c r="E1280" s="94" t="str">
        <f>CONCATENATE(LEFT(D1280,5),VLOOKUP(CONCATENATE(N1280,"x",O1280),'PART NUMBER GUIDE'!$B$9:$C$45,2,FALSE),VLOOKUP(CONCATENATE(P1280, V1280), 'PART NUMBER GUIDE'!$Q$6:$R$84, 2, FALSE),VLOOKUP(Y1280,'PART NUMBER GUIDE'!$J$8:$K$37,2, FALSE),IF(U1280="N/A",IF(ABS(S1280)&lt;10,"0"&amp;ABS(S1280),ABS(S1280)),CONCATENATE(LEFT(U1280,1),RIGHT(U1280,1))), F1280, G1280)</f>
        <v>MR70778550600</v>
      </c>
      <c r="F1280" s="93"/>
      <c r="G1280" s="93"/>
      <c r="H1280" s="81" t="s">
        <v>6126</v>
      </c>
      <c r="I1280" s="357">
        <v>44539</v>
      </c>
      <c r="J1280" s="87" t="s">
        <v>1265</v>
      </c>
      <c r="K1280" s="400">
        <v>356.5</v>
      </c>
      <c r="L1280" s="95">
        <f t="shared" si="198"/>
        <v>356.5</v>
      </c>
      <c r="M1280" s="402"/>
      <c r="N1280" s="84">
        <v>17</v>
      </c>
      <c r="O1280" s="85">
        <v>8.5</v>
      </c>
      <c r="P1280" s="105" t="str">
        <f t="shared" si="195"/>
        <v>5x5</v>
      </c>
      <c r="Q1280" s="84">
        <v>5</v>
      </c>
      <c r="R1280" s="84">
        <v>5</v>
      </c>
      <c r="S1280" s="84">
        <v>0</v>
      </c>
      <c r="T1280" s="86">
        <v>4.72</v>
      </c>
      <c r="U1280" s="110" t="s">
        <v>85</v>
      </c>
      <c r="V1280" s="77">
        <v>71.5</v>
      </c>
      <c r="W1280" s="42">
        <v>30.203329919328226</v>
      </c>
      <c r="X1280" s="52">
        <v>2650</v>
      </c>
      <c r="Y1280" s="46" t="s">
        <v>4926</v>
      </c>
      <c r="Z1280" s="81" t="s">
        <v>4927</v>
      </c>
      <c r="AA1280" s="369" t="str">
        <f t="shared" si="196"/>
        <v>17x8.5, 5x5, 0 OS</v>
      </c>
      <c r="AB1280" s="83" t="s">
        <v>4280</v>
      </c>
      <c r="AC1280" s="92">
        <f>_xlfn.IFNA(VLOOKUP(AB1280,ACCESSORIES!F:K,6,FALSE),"N/A")</f>
        <v>22</v>
      </c>
      <c r="AD1280" s="15" t="s">
        <v>85</v>
      </c>
      <c r="AE1280" s="15" t="s">
        <v>85</v>
      </c>
      <c r="AF1280" s="14" t="s">
        <v>85</v>
      </c>
      <c r="AG1280" s="15" t="s">
        <v>85</v>
      </c>
      <c r="AH1280" s="9" t="str">
        <f>_xlfn.IFNA(VLOOKUP(AG1280,ACCESSORIES!F:K,6,FALSE),"N/A")</f>
        <v>N/A</v>
      </c>
      <c r="AI1280" s="105" t="s">
        <v>265</v>
      </c>
      <c r="AJ1280" s="84" t="s">
        <v>85</v>
      </c>
      <c r="AK1280" s="84" t="s">
        <v>85</v>
      </c>
      <c r="AL1280" s="84" t="s">
        <v>85</v>
      </c>
      <c r="AM1280" s="84">
        <v>16.2</v>
      </c>
      <c r="AN1280" s="84">
        <v>165</v>
      </c>
      <c r="AO1280" s="37">
        <v>7</v>
      </c>
      <c r="AP1280" s="37">
        <v>15</v>
      </c>
      <c r="AQ1280" s="26">
        <v>44</v>
      </c>
      <c r="AR1280" s="37">
        <v>83</v>
      </c>
      <c r="AS1280" s="26">
        <v>210</v>
      </c>
      <c r="AT1280" s="84">
        <v>206</v>
      </c>
      <c r="AU1280" s="86">
        <v>71.5</v>
      </c>
      <c r="AV1280" s="55">
        <v>44</v>
      </c>
      <c r="AW1280" s="55">
        <v>44</v>
      </c>
      <c r="AX1280" s="55">
        <v>0</v>
      </c>
      <c r="AY1280" s="14" t="s">
        <v>85</v>
      </c>
      <c r="AZ1280" s="104" t="str">
        <f>_xlfn.IFNA(VLOOKUP(AY1280,ACCESSORIES!F:K,6,FALSE),"N/A")</f>
        <v>N/A</v>
      </c>
      <c r="BA1280" s="14" t="s">
        <v>85</v>
      </c>
      <c r="BB1280" s="104" t="str">
        <f>_xlfn.IFNA(VLOOKUP(BA1280,ACCESSORIES!F:K,6,FALSE),"N/A")</f>
        <v>N/A</v>
      </c>
      <c r="BC1280" s="79">
        <v>34.203329919328226</v>
      </c>
      <c r="BD1280" s="57">
        <v>19.7</v>
      </c>
      <c r="BE1280" s="57">
        <v>19.7</v>
      </c>
      <c r="BF1280" s="57">
        <v>11</v>
      </c>
      <c r="BG1280" s="15">
        <v>36</v>
      </c>
      <c r="BH1280" s="122" t="s">
        <v>3551</v>
      </c>
      <c r="BI1280" s="51" t="s">
        <v>4217</v>
      </c>
      <c r="BJ1280" s="83" t="s">
        <v>5302</v>
      </c>
      <c r="BK1280" s="83" t="s">
        <v>4233</v>
      </c>
      <c r="BL1280" s="83" t="s">
        <v>5843</v>
      </c>
      <c r="BM1280" s="83" t="s">
        <v>2887</v>
      </c>
      <c r="BN1280" s="83" t="s">
        <v>6410</v>
      </c>
      <c r="BO1280" s="83" t="s">
        <v>5801</v>
      </c>
      <c r="BP1280" s="83" t="s">
        <v>6411</v>
      </c>
      <c r="BQ1280" s="83" t="s">
        <v>4480</v>
      </c>
      <c r="BR1280" s="83" t="s">
        <v>4235</v>
      </c>
      <c r="BS1280" s="83"/>
      <c r="BT1280" s="409" t="s">
        <v>6760</v>
      </c>
      <c r="BU1280" s="426" t="s">
        <v>6761</v>
      </c>
      <c r="BV1280" s="412" t="s">
        <v>6762</v>
      </c>
      <c r="BW1280" s="426" t="s">
        <v>6763</v>
      </c>
      <c r="BX1280" s="96" t="str">
        <f t="shared" si="201"/>
        <v>MR707 Bead Grip, 17x8.5, 0mm Offset, 5x5, 71.5mm Centerbore, Bahia Blue</v>
      </c>
      <c r="BY1280" s="83" t="s">
        <v>4044</v>
      </c>
      <c r="BZ1280" s="83" t="s">
        <v>4045</v>
      </c>
      <c r="CA1280" s="83" t="str">
        <f t="shared" si="197"/>
        <v>TRAIL (7XX)</v>
      </c>
    </row>
    <row r="1281" spans="1:79" s="39" customFormat="1" ht="15" customHeight="1">
      <c r="A1281" s="23">
        <f t="shared" si="199"/>
        <v>1279</v>
      </c>
      <c r="B1281" s="14" t="s">
        <v>84</v>
      </c>
      <c r="C1281" s="112" t="s">
        <v>1285</v>
      </c>
      <c r="D1281" s="84" t="s">
        <v>6180</v>
      </c>
      <c r="E1281" s="94" t="str">
        <f>CONCATENATE(LEFT(D1281,5),VLOOKUP(CONCATENATE(N1281,"x",O1281),'PART NUMBER GUIDE'!$B$9:$C$45,2,FALSE),VLOOKUP(CONCATENATE(P1281, V1281), 'PART NUMBER GUIDE'!$Q$6:$R$84, 2, FALSE),VLOOKUP(Y1281,'PART NUMBER GUIDE'!$J$8:$K$37,2, FALSE),IF(U1281="N/A",IF(ABS(S1281)&lt;10,"0"&amp;ABS(S1281),ABS(S1281)),CONCATENATE(LEFT(U1281,1),RIGHT(U1281,1))), F1281, G1281)</f>
        <v>MR70778555500</v>
      </c>
      <c r="F1281" s="93"/>
      <c r="G1281" s="93"/>
      <c r="H1281" s="81" t="s">
        <v>6127</v>
      </c>
      <c r="I1281" s="357">
        <v>44539</v>
      </c>
      <c r="J1281" s="87" t="s">
        <v>1265</v>
      </c>
      <c r="K1281" s="400">
        <v>356.5</v>
      </c>
      <c r="L1281" s="95">
        <f t="shared" si="198"/>
        <v>356.5</v>
      </c>
      <c r="M1281" s="402"/>
      <c r="N1281" s="84">
        <v>17</v>
      </c>
      <c r="O1281" s="85">
        <v>8.5</v>
      </c>
      <c r="P1281" s="105" t="str">
        <f t="shared" si="195"/>
        <v>5x5.5</v>
      </c>
      <c r="Q1281" s="84">
        <v>5</v>
      </c>
      <c r="R1281" s="84">
        <v>5.5</v>
      </c>
      <c r="S1281" s="84">
        <v>0</v>
      </c>
      <c r="T1281" s="86">
        <v>4.72</v>
      </c>
      <c r="U1281" s="110" t="s">
        <v>85</v>
      </c>
      <c r="V1281" s="77">
        <v>108</v>
      </c>
      <c r="W1281" s="42">
        <v>30.754485574790419</v>
      </c>
      <c r="X1281" s="52">
        <v>2650</v>
      </c>
      <c r="Y1281" s="46" t="s">
        <v>2309</v>
      </c>
      <c r="Z1281" s="81" t="s">
        <v>3002</v>
      </c>
      <c r="AA1281" s="369" t="str">
        <f t="shared" si="196"/>
        <v>17x8.5, 5x5.5, 0 OS</v>
      </c>
      <c r="AB1281" s="83" t="s">
        <v>4281</v>
      </c>
      <c r="AC1281" s="92">
        <f>_xlfn.IFNA(VLOOKUP(AB1281,ACCESSORIES!F:K,6,FALSE),"N/A")</f>
        <v>22</v>
      </c>
      <c r="AD1281" s="15" t="s">
        <v>85</v>
      </c>
      <c r="AE1281" s="15" t="s">
        <v>85</v>
      </c>
      <c r="AF1281" s="14" t="s">
        <v>85</v>
      </c>
      <c r="AG1281" s="15" t="s">
        <v>85</v>
      </c>
      <c r="AH1281" s="9" t="str">
        <f>_xlfn.IFNA(VLOOKUP(AG1281,ACCESSORIES!F:K,6,FALSE),"N/A")</f>
        <v>N/A</v>
      </c>
      <c r="AI1281" s="105" t="s">
        <v>265</v>
      </c>
      <c r="AJ1281" s="84" t="s">
        <v>85</v>
      </c>
      <c r="AK1281" s="84" t="s">
        <v>85</v>
      </c>
      <c r="AL1281" s="84" t="s">
        <v>85</v>
      </c>
      <c r="AM1281" s="84">
        <v>16.2</v>
      </c>
      <c r="AN1281" s="84">
        <v>175</v>
      </c>
      <c r="AO1281" s="37">
        <v>3</v>
      </c>
      <c r="AP1281" s="37">
        <v>15</v>
      </c>
      <c r="AQ1281" s="26">
        <v>44</v>
      </c>
      <c r="AR1281" s="37">
        <v>83</v>
      </c>
      <c r="AS1281" s="26">
        <v>210</v>
      </c>
      <c r="AT1281" s="84">
        <v>206</v>
      </c>
      <c r="AU1281" s="86">
        <v>108</v>
      </c>
      <c r="AV1281" s="55">
        <v>44</v>
      </c>
      <c r="AW1281" s="55">
        <v>44</v>
      </c>
      <c r="AX1281" s="55">
        <v>0</v>
      </c>
      <c r="AY1281" s="14" t="s">
        <v>85</v>
      </c>
      <c r="AZ1281" s="104" t="str">
        <f>_xlfn.IFNA(VLOOKUP(AY1281,ACCESSORIES!F:K,6,FALSE),"N/A")</f>
        <v>N/A</v>
      </c>
      <c r="BA1281" s="14" t="s">
        <v>85</v>
      </c>
      <c r="BB1281" s="104" t="str">
        <f>_xlfn.IFNA(VLOOKUP(BA1281,ACCESSORIES!F:K,6,FALSE),"N/A")</f>
        <v>N/A</v>
      </c>
      <c r="BC1281" s="79">
        <v>34.754485574790422</v>
      </c>
      <c r="BD1281" s="57">
        <v>19.7</v>
      </c>
      <c r="BE1281" s="57">
        <v>19.7</v>
      </c>
      <c r="BF1281" s="57">
        <v>11</v>
      </c>
      <c r="BG1281" s="15">
        <v>36</v>
      </c>
      <c r="BH1281" s="122" t="s">
        <v>3551</v>
      </c>
      <c r="BI1281" s="51" t="s">
        <v>4217</v>
      </c>
      <c r="BJ1281" s="83" t="s">
        <v>5302</v>
      </c>
      <c r="BK1281" s="83" t="s">
        <v>4233</v>
      </c>
      <c r="BL1281" s="83" t="s">
        <v>5843</v>
      </c>
      <c r="BM1281" s="83" t="s">
        <v>2887</v>
      </c>
      <c r="BN1281" s="83" t="s">
        <v>6410</v>
      </c>
      <c r="BO1281" s="83" t="s">
        <v>5801</v>
      </c>
      <c r="BP1281" s="83" t="s">
        <v>6411</v>
      </c>
      <c r="BQ1281" s="83" t="s">
        <v>4480</v>
      </c>
      <c r="BR1281" s="83" t="s">
        <v>4235</v>
      </c>
      <c r="BS1281" s="83"/>
      <c r="BT1281" s="409" t="s">
        <v>6748</v>
      </c>
      <c r="BU1281" s="426" t="s">
        <v>6749</v>
      </c>
      <c r="BV1281" s="412" t="s">
        <v>6750</v>
      </c>
      <c r="BW1281" s="426" t="s">
        <v>6751</v>
      </c>
      <c r="BX1281" s="96" t="str">
        <f t="shared" si="201"/>
        <v>MR707 Bead Grip, 17x8.5, 0mm Offset, 5x5.5, 108mm Centerbore, Matte Black</v>
      </c>
      <c r="BY1281" s="83" t="s">
        <v>4044</v>
      </c>
      <c r="BZ1281" s="83" t="s">
        <v>4045</v>
      </c>
      <c r="CA1281" s="83" t="str">
        <f t="shared" si="197"/>
        <v>TRAIL (7XX)</v>
      </c>
    </row>
    <row r="1282" spans="1:79" s="39" customFormat="1" ht="15" customHeight="1">
      <c r="A1282" s="23">
        <f t="shared" si="199"/>
        <v>1280</v>
      </c>
      <c r="B1282" s="14" t="s">
        <v>84</v>
      </c>
      <c r="C1282" s="112" t="s">
        <v>1285</v>
      </c>
      <c r="D1282" s="84" t="s">
        <v>6180</v>
      </c>
      <c r="E1282" s="94" t="str">
        <f>CONCATENATE(LEFT(D1282,5),VLOOKUP(CONCATENATE(N1282,"x",O1282),'PART NUMBER GUIDE'!$B$9:$C$45,2,FALSE),VLOOKUP(CONCATENATE(P1282, V1282), 'PART NUMBER GUIDE'!$Q$6:$R$84, 2, FALSE),VLOOKUP(Y1282,'PART NUMBER GUIDE'!$J$8:$K$37,2, FALSE),IF(U1282="N/A",IF(ABS(S1282)&lt;10,"0"&amp;ABS(S1282),ABS(S1282)),CONCATENATE(LEFT(U1282,1),RIGHT(U1282,1))), F1282, G1282)</f>
        <v>MR70778558500</v>
      </c>
      <c r="F1282" s="93"/>
      <c r="G1282" s="93"/>
      <c r="H1282" s="81" t="s">
        <v>6128</v>
      </c>
      <c r="I1282" s="357">
        <v>44539</v>
      </c>
      <c r="J1282" s="87" t="s">
        <v>1265</v>
      </c>
      <c r="K1282" s="400">
        <v>356.5</v>
      </c>
      <c r="L1282" s="95">
        <f t="shared" si="198"/>
        <v>356.5</v>
      </c>
      <c r="M1282" s="402"/>
      <c r="N1282" s="84">
        <v>17</v>
      </c>
      <c r="O1282" s="85">
        <v>8.5</v>
      </c>
      <c r="P1282" s="105" t="str">
        <f t="shared" si="195"/>
        <v>5x150</v>
      </c>
      <c r="Q1282" s="84">
        <v>5</v>
      </c>
      <c r="R1282" s="84">
        <v>150</v>
      </c>
      <c r="S1282" s="84">
        <v>0</v>
      </c>
      <c r="T1282" s="86">
        <v>4.72</v>
      </c>
      <c r="U1282" s="110" t="s">
        <v>85</v>
      </c>
      <c r="V1282" s="77">
        <v>110.5</v>
      </c>
      <c r="W1282" s="42">
        <v>30.710393122353445</v>
      </c>
      <c r="X1282" s="52">
        <v>2650</v>
      </c>
      <c r="Y1282" s="46" t="s">
        <v>2309</v>
      </c>
      <c r="Z1282" s="81" t="s">
        <v>3002</v>
      </c>
      <c r="AA1282" s="369" t="str">
        <f t="shared" si="196"/>
        <v>17x8.5, 5x150, 0 OS</v>
      </c>
      <c r="AB1282" s="83" t="s">
        <v>4281</v>
      </c>
      <c r="AC1282" s="92">
        <f>_xlfn.IFNA(VLOOKUP(AB1282,ACCESSORIES!F:K,6,FALSE),"N/A")</f>
        <v>22</v>
      </c>
      <c r="AD1282" s="15" t="s">
        <v>85</v>
      </c>
      <c r="AE1282" s="15" t="s">
        <v>85</v>
      </c>
      <c r="AF1282" s="14" t="s">
        <v>85</v>
      </c>
      <c r="AG1282" s="15" t="s">
        <v>85</v>
      </c>
      <c r="AH1282" s="9" t="str">
        <f>_xlfn.IFNA(VLOOKUP(AG1282,ACCESSORIES!F:K,6,FALSE),"N/A")</f>
        <v>N/A</v>
      </c>
      <c r="AI1282" s="105" t="s">
        <v>265</v>
      </c>
      <c r="AJ1282" s="84" t="s">
        <v>85</v>
      </c>
      <c r="AK1282" s="84" t="s">
        <v>85</v>
      </c>
      <c r="AL1282" s="84" t="s">
        <v>85</v>
      </c>
      <c r="AM1282" s="84">
        <v>16.2</v>
      </c>
      <c r="AN1282" s="84">
        <v>180</v>
      </c>
      <c r="AO1282" s="37">
        <v>3</v>
      </c>
      <c r="AP1282" s="37">
        <v>15</v>
      </c>
      <c r="AQ1282" s="26">
        <v>44</v>
      </c>
      <c r="AR1282" s="37">
        <v>83</v>
      </c>
      <c r="AS1282" s="26">
        <v>210</v>
      </c>
      <c r="AT1282" s="84">
        <v>206</v>
      </c>
      <c r="AU1282" s="86">
        <v>110.5</v>
      </c>
      <c r="AV1282" s="55">
        <v>44</v>
      </c>
      <c r="AW1282" s="55">
        <v>44</v>
      </c>
      <c r="AX1282" s="55">
        <v>0</v>
      </c>
      <c r="AY1282" s="14" t="s">
        <v>85</v>
      </c>
      <c r="AZ1282" s="104" t="str">
        <f>_xlfn.IFNA(VLOOKUP(AY1282,ACCESSORIES!F:K,6,FALSE),"N/A")</f>
        <v>N/A</v>
      </c>
      <c r="BA1282" s="14" t="s">
        <v>85</v>
      </c>
      <c r="BB1282" s="104" t="str">
        <f>_xlfn.IFNA(VLOOKUP(BA1282,ACCESSORIES!F:K,6,FALSE),"N/A")</f>
        <v>N/A</v>
      </c>
      <c r="BC1282" s="79">
        <v>34.710393122353445</v>
      </c>
      <c r="BD1282" s="57">
        <v>19.7</v>
      </c>
      <c r="BE1282" s="57">
        <v>19.7</v>
      </c>
      <c r="BF1282" s="57">
        <v>11</v>
      </c>
      <c r="BG1282" s="15">
        <v>36</v>
      </c>
      <c r="BH1282" s="122" t="s">
        <v>3551</v>
      </c>
      <c r="BI1282" s="51" t="s">
        <v>4217</v>
      </c>
      <c r="BJ1282" s="83" t="s">
        <v>5302</v>
      </c>
      <c r="BK1282" s="83" t="s">
        <v>4233</v>
      </c>
      <c r="BL1282" s="83" t="s">
        <v>5843</v>
      </c>
      <c r="BM1282" s="83" t="s">
        <v>2887</v>
      </c>
      <c r="BN1282" s="83" t="s">
        <v>6410</v>
      </c>
      <c r="BO1282" s="83" t="s">
        <v>5801</v>
      </c>
      <c r="BP1282" s="83" t="s">
        <v>6411</v>
      </c>
      <c r="BQ1282" s="83" t="s">
        <v>4480</v>
      </c>
      <c r="BR1282" s="83" t="s">
        <v>4235</v>
      </c>
      <c r="BS1282" s="83"/>
      <c r="BT1282" s="409" t="s">
        <v>6748</v>
      </c>
      <c r="BU1282" s="426" t="s">
        <v>6749</v>
      </c>
      <c r="BV1282" s="412" t="s">
        <v>6750</v>
      </c>
      <c r="BW1282" s="426" t="s">
        <v>6751</v>
      </c>
      <c r="BX1282" s="96" t="str">
        <f t="shared" si="201"/>
        <v>MR707 Bead Grip, 17x8.5, 0mm Offset, 5x150, 110.5mm Centerbore, Matte Black</v>
      </c>
      <c r="BY1282" s="83" t="s">
        <v>4044</v>
      </c>
      <c r="BZ1282" s="83" t="s">
        <v>4045</v>
      </c>
      <c r="CA1282" s="83" t="str">
        <f t="shared" si="197"/>
        <v>TRAIL (7XX)</v>
      </c>
    </row>
    <row r="1283" spans="1:79" s="39" customFormat="1" ht="15" customHeight="1">
      <c r="A1283" s="23">
        <f t="shared" si="199"/>
        <v>1281</v>
      </c>
      <c r="B1283" s="14" t="s">
        <v>84</v>
      </c>
      <c r="C1283" s="112" t="s">
        <v>1285</v>
      </c>
      <c r="D1283" s="84" t="s">
        <v>6180</v>
      </c>
      <c r="E1283" s="94" t="str">
        <f>CONCATENATE(LEFT(D1283,5),VLOOKUP(CONCATENATE(N1283,"x",O1283),'PART NUMBER GUIDE'!$B$9:$C$45,2,FALSE),VLOOKUP(CONCATENATE(P1283, V1283), 'PART NUMBER GUIDE'!$Q$6:$R$84, 2, FALSE),VLOOKUP(Y1283,'PART NUMBER GUIDE'!$J$8:$K$37,2, FALSE),IF(U1283="N/A",IF(ABS(S1283)&lt;10,"0"&amp;ABS(S1283),ABS(S1283)),CONCATENATE(LEFT(U1283,1),RIGHT(U1283,1))), F1283, G1283)</f>
        <v>MR70778558600</v>
      </c>
      <c r="F1283" s="93"/>
      <c r="G1283" s="93"/>
      <c r="H1283" s="81" t="s">
        <v>6129</v>
      </c>
      <c r="I1283" s="357">
        <v>44539</v>
      </c>
      <c r="J1283" s="87" t="s">
        <v>1265</v>
      </c>
      <c r="K1283" s="400">
        <v>356.5</v>
      </c>
      <c r="L1283" s="95">
        <f t="shared" si="198"/>
        <v>356.5</v>
      </c>
      <c r="M1283" s="402"/>
      <c r="N1283" s="84">
        <v>17</v>
      </c>
      <c r="O1283" s="85">
        <v>8.5</v>
      </c>
      <c r="P1283" s="105" t="str">
        <f t="shared" ref="P1283:P1315" si="202">CONCATENATE(Q1283,"x",R1283)</f>
        <v>5x150</v>
      </c>
      <c r="Q1283" s="84">
        <v>5</v>
      </c>
      <c r="R1283" s="84">
        <v>150</v>
      </c>
      <c r="S1283" s="84">
        <v>0</v>
      </c>
      <c r="T1283" s="86">
        <v>4.72</v>
      </c>
      <c r="U1283" s="110" t="s">
        <v>85</v>
      </c>
      <c r="V1283" s="77">
        <v>110.5</v>
      </c>
      <c r="W1283" s="42">
        <v>30.710393122353445</v>
      </c>
      <c r="X1283" s="52">
        <v>2650</v>
      </c>
      <c r="Y1283" s="46" t="s">
        <v>4926</v>
      </c>
      <c r="Z1283" s="81" t="s">
        <v>4927</v>
      </c>
      <c r="AA1283" s="369" t="str">
        <f t="shared" ref="AA1283:AA1315" si="203">_xlfn.CONCAT(N1283,"x",O1283,","," ",P1283,","," ",S1283," ","OS")</f>
        <v>17x8.5, 5x150, 0 OS</v>
      </c>
      <c r="AB1283" s="83" t="s">
        <v>4281</v>
      </c>
      <c r="AC1283" s="92">
        <f>_xlfn.IFNA(VLOOKUP(AB1283,ACCESSORIES!F:K,6,FALSE),"N/A")</f>
        <v>22</v>
      </c>
      <c r="AD1283" s="15" t="s">
        <v>85</v>
      </c>
      <c r="AE1283" s="15" t="s">
        <v>85</v>
      </c>
      <c r="AF1283" s="14" t="s">
        <v>85</v>
      </c>
      <c r="AG1283" s="15" t="s">
        <v>85</v>
      </c>
      <c r="AH1283" s="9" t="str">
        <f>_xlfn.IFNA(VLOOKUP(AG1283,ACCESSORIES!F:K,6,FALSE),"N/A")</f>
        <v>N/A</v>
      </c>
      <c r="AI1283" s="105" t="s">
        <v>265</v>
      </c>
      <c r="AJ1283" s="84" t="s">
        <v>85</v>
      </c>
      <c r="AK1283" s="84" t="s">
        <v>85</v>
      </c>
      <c r="AL1283" s="84" t="s">
        <v>85</v>
      </c>
      <c r="AM1283" s="84">
        <v>16.2</v>
      </c>
      <c r="AN1283" s="84">
        <v>180</v>
      </c>
      <c r="AO1283" s="37">
        <v>3</v>
      </c>
      <c r="AP1283" s="37">
        <v>15</v>
      </c>
      <c r="AQ1283" s="26">
        <v>44</v>
      </c>
      <c r="AR1283" s="37">
        <v>83</v>
      </c>
      <c r="AS1283" s="26">
        <v>210</v>
      </c>
      <c r="AT1283" s="84">
        <v>206</v>
      </c>
      <c r="AU1283" s="86">
        <v>110.5</v>
      </c>
      <c r="AV1283" s="55">
        <v>44</v>
      </c>
      <c r="AW1283" s="55">
        <v>44</v>
      </c>
      <c r="AX1283" s="55">
        <v>0</v>
      </c>
      <c r="AY1283" s="14" t="s">
        <v>85</v>
      </c>
      <c r="AZ1283" s="104" t="str">
        <f>_xlfn.IFNA(VLOOKUP(AY1283,ACCESSORIES!F:K,6,FALSE),"N/A")</f>
        <v>N/A</v>
      </c>
      <c r="BA1283" s="14" t="s">
        <v>85</v>
      </c>
      <c r="BB1283" s="104" t="str">
        <f>_xlfn.IFNA(VLOOKUP(BA1283,ACCESSORIES!F:K,6,FALSE),"N/A")</f>
        <v>N/A</v>
      </c>
      <c r="BC1283" s="79">
        <v>34.710393122353445</v>
      </c>
      <c r="BD1283" s="57">
        <v>19.7</v>
      </c>
      <c r="BE1283" s="57">
        <v>19.7</v>
      </c>
      <c r="BF1283" s="57">
        <v>11</v>
      </c>
      <c r="BG1283" s="15">
        <v>36</v>
      </c>
      <c r="BH1283" s="122" t="s">
        <v>3551</v>
      </c>
      <c r="BI1283" s="51" t="s">
        <v>4217</v>
      </c>
      <c r="BJ1283" s="83" t="s">
        <v>5302</v>
      </c>
      <c r="BK1283" s="83" t="s">
        <v>4233</v>
      </c>
      <c r="BL1283" s="83" t="s">
        <v>5843</v>
      </c>
      <c r="BM1283" s="83" t="s">
        <v>2887</v>
      </c>
      <c r="BN1283" s="83" t="s">
        <v>6410</v>
      </c>
      <c r="BO1283" s="83" t="s">
        <v>5801</v>
      </c>
      <c r="BP1283" s="83" t="s">
        <v>6411</v>
      </c>
      <c r="BQ1283" s="83" t="s">
        <v>4480</v>
      </c>
      <c r="BR1283" s="83" t="s">
        <v>4235</v>
      </c>
      <c r="BS1283" s="83"/>
      <c r="BT1283" s="409" t="s">
        <v>6760</v>
      </c>
      <c r="BU1283" s="426" t="s">
        <v>6761</v>
      </c>
      <c r="BV1283" s="412" t="s">
        <v>6762</v>
      </c>
      <c r="BW1283" s="426" t="s">
        <v>6763</v>
      </c>
      <c r="BX1283" s="96" t="str">
        <f t="shared" si="201"/>
        <v>MR707 Bead Grip, 17x8.5, 0mm Offset, 5x150, 110.5mm Centerbore, Bahia Blue</v>
      </c>
      <c r="BY1283" s="83" t="s">
        <v>4044</v>
      </c>
      <c r="BZ1283" s="83" t="s">
        <v>4045</v>
      </c>
      <c r="CA1283" s="83" t="str">
        <f t="shared" si="197"/>
        <v>TRAIL (7XX)</v>
      </c>
    </row>
    <row r="1284" spans="1:79" s="39" customFormat="1" ht="15" customHeight="1">
      <c r="A1284" s="23">
        <f t="shared" si="199"/>
        <v>1282</v>
      </c>
      <c r="B1284" s="14" t="s">
        <v>84</v>
      </c>
      <c r="C1284" s="112" t="s">
        <v>1285</v>
      </c>
      <c r="D1284" s="84" t="s">
        <v>6180</v>
      </c>
      <c r="E1284" s="94" t="str">
        <f>CONCATENATE(LEFT(D1284,5),VLOOKUP(CONCATENATE(N1284,"x",O1284),'PART NUMBER GUIDE'!$B$9:$C$45,2,FALSE),VLOOKUP(CONCATENATE(P1284, V1284), 'PART NUMBER GUIDE'!$Q$6:$R$84, 2, FALSE),VLOOKUP(Y1284,'PART NUMBER GUIDE'!$J$8:$K$37,2, FALSE),IF(U1284="N/A",IF(ABS(S1284)&lt;10,"0"&amp;ABS(S1284),ABS(S1284)),CONCATENATE(LEFT(U1284,1),RIGHT(U1284,1))), F1284, G1284)</f>
        <v>MR70778516500</v>
      </c>
      <c r="F1284" s="93"/>
      <c r="G1284" s="93"/>
      <c r="H1284" s="81" t="s">
        <v>6130</v>
      </c>
      <c r="I1284" s="357">
        <v>44539</v>
      </c>
      <c r="J1284" s="87" t="s">
        <v>1265</v>
      </c>
      <c r="K1284" s="400">
        <v>356.5</v>
      </c>
      <c r="L1284" s="95">
        <f t="shared" si="198"/>
        <v>356.5</v>
      </c>
      <c r="M1284" s="402"/>
      <c r="N1284" s="84">
        <v>17</v>
      </c>
      <c r="O1284" s="85">
        <v>8.5</v>
      </c>
      <c r="P1284" s="105" t="str">
        <f t="shared" si="202"/>
        <v>6x135</v>
      </c>
      <c r="Q1284" s="84">
        <v>6</v>
      </c>
      <c r="R1284" s="84">
        <v>135</v>
      </c>
      <c r="S1284" s="84">
        <v>0</v>
      </c>
      <c r="T1284" s="86">
        <v>4.72</v>
      </c>
      <c r="U1284" s="110" t="s">
        <v>85</v>
      </c>
      <c r="V1284" s="77">
        <v>87</v>
      </c>
      <c r="W1284" s="42">
        <v>29.916728978487889</v>
      </c>
      <c r="X1284" s="52">
        <v>2650</v>
      </c>
      <c r="Y1284" s="46" t="s">
        <v>2309</v>
      </c>
      <c r="Z1284" s="81" t="s">
        <v>3002</v>
      </c>
      <c r="AA1284" s="369" t="str">
        <f t="shared" si="203"/>
        <v>17x8.5, 6x135, 0 OS</v>
      </c>
      <c r="AB1284" s="83" t="s">
        <v>4280</v>
      </c>
      <c r="AC1284" s="92">
        <f>_xlfn.IFNA(VLOOKUP(AB1284,ACCESSORIES!F:K,6,FALSE),"N/A")</f>
        <v>22</v>
      </c>
      <c r="AD1284" s="15" t="s">
        <v>85</v>
      </c>
      <c r="AE1284" s="15" t="s">
        <v>85</v>
      </c>
      <c r="AF1284" s="14" t="s">
        <v>85</v>
      </c>
      <c r="AG1284" s="15" t="s">
        <v>85</v>
      </c>
      <c r="AH1284" s="9" t="str">
        <f>_xlfn.IFNA(VLOOKUP(AG1284,ACCESSORIES!F:K,6,FALSE),"N/A")</f>
        <v>N/A</v>
      </c>
      <c r="AI1284" s="105" t="s">
        <v>265</v>
      </c>
      <c r="AJ1284" s="84" t="s">
        <v>85</v>
      </c>
      <c r="AK1284" s="84" t="s">
        <v>85</v>
      </c>
      <c r="AL1284" s="84" t="s">
        <v>85</v>
      </c>
      <c r="AM1284" s="84">
        <v>16.2</v>
      </c>
      <c r="AN1284" s="84">
        <v>175</v>
      </c>
      <c r="AO1284" s="37">
        <v>3</v>
      </c>
      <c r="AP1284" s="37">
        <v>15</v>
      </c>
      <c r="AQ1284" s="26">
        <v>44</v>
      </c>
      <c r="AR1284" s="37">
        <v>83</v>
      </c>
      <c r="AS1284" s="26">
        <v>210</v>
      </c>
      <c r="AT1284" s="84">
        <v>206</v>
      </c>
      <c r="AU1284" s="86">
        <v>87</v>
      </c>
      <c r="AV1284" s="55">
        <v>55</v>
      </c>
      <c r="AW1284" s="55">
        <v>55</v>
      </c>
      <c r="AX1284" s="55">
        <v>0</v>
      </c>
      <c r="AY1284" s="14" t="s">
        <v>85</v>
      </c>
      <c r="AZ1284" s="104" t="str">
        <f>_xlfn.IFNA(VLOOKUP(AY1284,ACCESSORIES!F:K,6,FALSE),"N/A")</f>
        <v>N/A</v>
      </c>
      <c r="BA1284" s="14" t="s">
        <v>85</v>
      </c>
      <c r="BB1284" s="104" t="str">
        <f>_xlfn.IFNA(VLOOKUP(BA1284,ACCESSORIES!F:K,6,FALSE),"N/A")</f>
        <v>N/A</v>
      </c>
      <c r="BC1284" s="79">
        <v>33.916728978487889</v>
      </c>
      <c r="BD1284" s="57">
        <v>19.7</v>
      </c>
      <c r="BE1284" s="57">
        <v>19.7</v>
      </c>
      <c r="BF1284" s="57">
        <v>11</v>
      </c>
      <c r="BG1284" s="15">
        <v>36</v>
      </c>
      <c r="BH1284" s="122" t="s">
        <v>3551</v>
      </c>
      <c r="BI1284" s="51" t="s">
        <v>4217</v>
      </c>
      <c r="BJ1284" s="83" t="s">
        <v>5302</v>
      </c>
      <c r="BK1284" s="83" t="s">
        <v>4233</v>
      </c>
      <c r="BL1284" s="83" t="s">
        <v>5843</v>
      </c>
      <c r="BM1284" s="83" t="s">
        <v>2887</v>
      </c>
      <c r="BN1284" s="83" t="s">
        <v>6410</v>
      </c>
      <c r="BO1284" s="83" t="s">
        <v>5801</v>
      </c>
      <c r="BP1284" s="83" t="s">
        <v>6411</v>
      </c>
      <c r="BQ1284" s="83" t="s">
        <v>4480</v>
      </c>
      <c r="BR1284" s="83" t="s">
        <v>4235</v>
      </c>
      <c r="BS1284" s="83"/>
      <c r="BT1284" s="409" t="s">
        <v>6752</v>
      </c>
      <c r="BU1284" s="426" t="s">
        <v>6753</v>
      </c>
      <c r="BV1284" s="412" t="s">
        <v>6754</v>
      </c>
      <c r="BW1284" s="426" t="s">
        <v>6755</v>
      </c>
      <c r="BX1284" s="96" t="str">
        <f t="shared" si="201"/>
        <v>MR707 Bead Grip, 17x8.5, 0mm Offset, 6x135, 87mm Centerbore, Matte Black</v>
      </c>
      <c r="BY1284" s="83" t="s">
        <v>4044</v>
      </c>
      <c r="BZ1284" s="83" t="s">
        <v>4045</v>
      </c>
      <c r="CA1284" s="83" t="str">
        <f t="shared" si="197"/>
        <v>TRAIL (7XX)</v>
      </c>
    </row>
    <row r="1285" spans="1:79" s="39" customFormat="1" ht="15" customHeight="1">
      <c r="A1285" s="23">
        <f t="shared" si="199"/>
        <v>1283</v>
      </c>
      <c r="B1285" s="14" t="s">
        <v>84</v>
      </c>
      <c r="C1285" s="112" t="s">
        <v>1285</v>
      </c>
      <c r="D1285" s="84" t="s">
        <v>6180</v>
      </c>
      <c r="E1285" s="94" t="str">
        <f>CONCATENATE(LEFT(D1285,5),VLOOKUP(CONCATENATE(N1285,"x",O1285),'PART NUMBER GUIDE'!$B$9:$C$45,2,FALSE),VLOOKUP(CONCATENATE(P1285, V1285), 'PART NUMBER GUIDE'!$Q$6:$R$84, 2, FALSE),VLOOKUP(Y1285,'PART NUMBER GUIDE'!$J$8:$K$37,2, FALSE),IF(U1285="N/A",IF(ABS(S1285)&lt;10,"0"&amp;ABS(S1285),ABS(S1285)),CONCATENATE(LEFT(U1285,1),RIGHT(U1285,1))), F1285, G1285)</f>
        <v>MR70778516600</v>
      </c>
      <c r="F1285" s="93"/>
      <c r="G1285" s="93"/>
      <c r="H1285" s="81" t="s">
        <v>6131</v>
      </c>
      <c r="I1285" s="357">
        <v>44539</v>
      </c>
      <c r="J1285" s="87" t="s">
        <v>1265</v>
      </c>
      <c r="K1285" s="400">
        <v>356.5</v>
      </c>
      <c r="L1285" s="95">
        <f t="shared" si="198"/>
        <v>356.5</v>
      </c>
      <c r="M1285" s="402"/>
      <c r="N1285" s="84">
        <v>17</v>
      </c>
      <c r="O1285" s="85">
        <v>8.5</v>
      </c>
      <c r="P1285" s="105" t="str">
        <f t="shared" si="202"/>
        <v>6x135</v>
      </c>
      <c r="Q1285" s="84">
        <v>6</v>
      </c>
      <c r="R1285" s="84">
        <v>135</v>
      </c>
      <c r="S1285" s="84">
        <v>0</v>
      </c>
      <c r="T1285" s="86">
        <v>4.72</v>
      </c>
      <c r="U1285" s="110" t="s">
        <v>85</v>
      </c>
      <c r="V1285" s="77">
        <v>87</v>
      </c>
      <c r="W1285" s="42">
        <v>29.8</v>
      </c>
      <c r="X1285" s="52">
        <v>2650</v>
      </c>
      <c r="Y1285" s="46" t="s">
        <v>4926</v>
      </c>
      <c r="Z1285" s="81" t="s">
        <v>4927</v>
      </c>
      <c r="AA1285" s="369" t="str">
        <f t="shared" si="203"/>
        <v>17x8.5, 6x135, 0 OS</v>
      </c>
      <c r="AB1285" s="83" t="s">
        <v>4280</v>
      </c>
      <c r="AC1285" s="92">
        <f>_xlfn.IFNA(VLOOKUP(AB1285,ACCESSORIES!F:K,6,FALSE),"N/A")</f>
        <v>22</v>
      </c>
      <c r="AD1285" s="15" t="s">
        <v>85</v>
      </c>
      <c r="AE1285" s="15" t="s">
        <v>85</v>
      </c>
      <c r="AF1285" s="14" t="s">
        <v>85</v>
      </c>
      <c r="AG1285" s="15" t="s">
        <v>85</v>
      </c>
      <c r="AH1285" s="9" t="str">
        <f>_xlfn.IFNA(VLOOKUP(AG1285,ACCESSORIES!F:K,6,FALSE),"N/A")</f>
        <v>N/A</v>
      </c>
      <c r="AI1285" s="105" t="s">
        <v>265</v>
      </c>
      <c r="AJ1285" s="84" t="s">
        <v>85</v>
      </c>
      <c r="AK1285" s="84" t="s">
        <v>85</v>
      </c>
      <c r="AL1285" s="84" t="s">
        <v>85</v>
      </c>
      <c r="AM1285" s="84">
        <v>16.2</v>
      </c>
      <c r="AN1285" s="84">
        <v>175</v>
      </c>
      <c r="AO1285" s="37">
        <v>3</v>
      </c>
      <c r="AP1285" s="37">
        <v>15</v>
      </c>
      <c r="AQ1285" s="26">
        <v>44</v>
      </c>
      <c r="AR1285" s="37">
        <v>83</v>
      </c>
      <c r="AS1285" s="26">
        <v>210</v>
      </c>
      <c r="AT1285" s="84">
        <v>206</v>
      </c>
      <c r="AU1285" s="86">
        <v>87</v>
      </c>
      <c r="AV1285" s="55">
        <v>55</v>
      </c>
      <c r="AW1285" s="55">
        <v>55</v>
      </c>
      <c r="AX1285" s="55">
        <v>0</v>
      </c>
      <c r="AY1285" s="14" t="s">
        <v>85</v>
      </c>
      <c r="AZ1285" s="104" t="str">
        <f>_xlfn.IFNA(VLOOKUP(AY1285,ACCESSORIES!F:K,6,FALSE),"N/A")</f>
        <v>N/A</v>
      </c>
      <c r="BA1285" s="14" t="s">
        <v>85</v>
      </c>
      <c r="BB1285" s="104" t="str">
        <f>_xlfn.IFNA(VLOOKUP(BA1285,ACCESSORIES!F:K,6,FALSE),"N/A")</f>
        <v>N/A</v>
      </c>
      <c r="BC1285" s="79">
        <v>34.21</v>
      </c>
      <c r="BD1285" s="57">
        <v>19.7</v>
      </c>
      <c r="BE1285" s="57">
        <v>19.7</v>
      </c>
      <c r="BF1285" s="57">
        <v>11</v>
      </c>
      <c r="BG1285" s="15">
        <v>36</v>
      </c>
      <c r="BH1285" s="122" t="s">
        <v>3551</v>
      </c>
      <c r="BI1285" s="51" t="s">
        <v>4217</v>
      </c>
      <c r="BJ1285" s="83" t="s">
        <v>5302</v>
      </c>
      <c r="BK1285" s="83" t="s">
        <v>4233</v>
      </c>
      <c r="BL1285" s="83" t="s">
        <v>5843</v>
      </c>
      <c r="BM1285" s="83" t="s">
        <v>2887</v>
      </c>
      <c r="BN1285" s="83" t="s">
        <v>6410</v>
      </c>
      <c r="BO1285" s="83" t="s">
        <v>5801</v>
      </c>
      <c r="BP1285" s="83" t="s">
        <v>6411</v>
      </c>
      <c r="BQ1285" s="83" t="s">
        <v>4480</v>
      </c>
      <c r="BR1285" s="83" t="s">
        <v>4235</v>
      </c>
      <c r="BS1285" s="83"/>
      <c r="BT1285" s="409" t="s">
        <v>6764</v>
      </c>
      <c r="BU1285" s="426" t="s">
        <v>6765</v>
      </c>
      <c r="BV1285" s="412" t="s">
        <v>6766</v>
      </c>
      <c r="BW1285" s="426" t="s">
        <v>6767</v>
      </c>
      <c r="BX1285" s="96" t="str">
        <f t="shared" si="201"/>
        <v>MR707 Bead Grip, 17x8.5, 0mm Offset, 6x135, 87mm Centerbore, Bahia Blue</v>
      </c>
      <c r="BY1285" s="83" t="s">
        <v>4044</v>
      </c>
      <c r="BZ1285" s="83" t="s">
        <v>4045</v>
      </c>
      <c r="CA1285" s="83" t="str">
        <f t="shared" si="197"/>
        <v>TRAIL (7XX)</v>
      </c>
    </row>
    <row r="1286" spans="1:79" s="39" customFormat="1" ht="15" customHeight="1">
      <c r="A1286" s="23">
        <f t="shared" si="199"/>
        <v>1284</v>
      </c>
      <c r="B1286" s="14" t="s">
        <v>84</v>
      </c>
      <c r="C1286" s="112" t="s">
        <v>1285</v>
      </c>
      <c r="D1286" s="84" t="s">
        <v>6180</v>
      </c>
      <c r="E1286" s="94" t="str">
        <f>CONCATENATE(LEFT(D1286,5),VLOOKUP(CONCATENATE(N1286,"x",O1286),'PART NUMBER GUIDE'!$B$9:$C$45,2,FALSE),VLOOKUP(CONCATENATE(P1286, V1286), 'PART NUMBER GUIDE'!$Q$6:$R$84, 2, FALSE),VLOOKUP(Y1286,'PART NUMBER GUIDE'!$J$8:$K$37,2, FALSE),IF(U1286="N/A",IF(ABS(S1286)&lt;10,"0"&amp;ABS(S1286),ABS(S1286)),CONCATENATE(LEFT(U1286,1),RIGHT(U1286,1))), F1286, G1286)</f>
        <v>MR70778560500</v>
      </c>
      <c r="F1286" s="93"/>
      <c r="G1286" s="93"/>
      <c r="H1286" s="81" t="s">
        <v>6132</v>
      </c>
      <c r="I1286" s="357">
        <v>44539</v>
      </c>
      <c r="J1286" s="87" t="s">
        <v>1265</v>
      </c>
      <c r="K1286" s="400">
        <v>356.5</v>
      </c>
      <c r="L1286" s="95">
        <f t="shared" si="198"/>
        <v>356.5</v>
      </c>
      <c r="M1286" s="402"/>
      <c r="N1286" s="84">
        <v>17</v>
      </c>
      <c r="O1286" s="85">
        <v>8.5</v>
      </c>
      <c r="P1286" s="105" t="str">
        <f t="shared" si="202"/>
        <v>6x5.5</v>
      </c>
      <c r="Q1286" s="84">
        <v>6</v>
      </c>
      <c r="R1286" s="84">
        <v>5.5</v>
      </c>
      <c r="S1286" s="84">
        <v>0</v>
      </c>
      <c r="T1286" s="86">
        <v>4.72</v>
      </c>
      <c r="U1286" s="110" t="s">
        <v>85</v>
      </c>
      <c r="V1286" s="77">
        <v>106.25</v>
      </c>
      <c r="W1286" s="42">
        <v>29.03</v>
      </c>
      <c r="X1286" s="52">
        <v>2650</v>
      </c>
      <c r="Y1286" s="46" t="s">
        <v>2309</v>
      </c>
      <c r="Z1286" s="81" t="s">
        <v>3002</v>
      </c>
      <c r="AA1286" s="369" t="str">
        <f t="shared" si="203"/>
        <v>17x8.5, 6x5.5, 0 OS</v>
      </c>
      <c r="AB1286" s="83" t="s">
        <v>4281</v>
      </c>
      <c r="AC1286" s="92">
        <f>_xlfn.IFNA(VLOOKUP(AB1286,ACCESSORIES!F:K,6,FALSE),"N/A")</f>
        <v>22</v>
      </c>
      <c r="AD1286" s="15" t="s">
        <v>85</v>
      </c>
      <c r="AE1286" s="15" t="s">
        <v>85</v>
      </c>
      <c r="AF1286" s="14" t="s">
        <v>85</v>
      </c>
      <c r="AG1286" s="15" t="s">
        <v>85</v>
      </c>
      <c r="AH1286" s="9" t="str">
        <f>_xlfn.IFNA(VLOOKUP(AG1286,ACCESSORIES!F:K,6,FALSE),"N/A")</f>
        <v>N/A</v>
      </c>
      <c r="AI1286" s="105" t="s">
        <v>265</v>
      </c>
      <c r="AJ1286" s="84" t="s">
        <v>1712</v>
      </c>
      <c r="AK1286" s="84">
        <v>2.75</v>
      </c>
      <c r="AL1286" s="84">
        <v>78.3</v>
      </c>
      <c r="AM1286" s="84">
        <v>16.2</v>
      </c>
      <c r="AN1286" s="84">
        <v>175</v>
      </c>
      <c r="AO1286" s="37">
        <v>3</v>
      </c>
      <c r="AP1286" s="37">
        <v>15</v>
      </c>
      <c r="AQ1286" s="26">
        <v>44</v>
      </c>
      <c r="AR1286" s="37">
        <v>83</v>
      </c>
      <c r="AS1286" s="26">
        <v>210</v>
      </c>
      <c r="AT1286" s="84">
        <v>206</v>
      </c>
      <c r="AU1286" s="86">
        <v>106.25</v>
      </c>
      <c r="AV1286" s="55">
        <v>44</v>
      </c>
      <c r="AW1286" s="55">
        <v>44</v>
      </c>
      <c r="AX1286" s="55">
        <v>0</v>
      </c>
      <c r="AY1286" s="14" t="s">
        <v>85</v>
      </c>
      <c r="AZ1286" s="104" t="str">
        <f>_xlfn.IFNA(VLOOKUP(AY1286,ACCESSORIES!F:K,6,FALSE),"N/A")</f>
        <v>N/A</v>
      </c>
      <c r="BA1286" s="14" t="s">
        <v>85</v>
      </c>
      <c r="BB1286" s="104" t="str">
        <f>_xlfn.IFNA(VLOOKUP(BA1286,ACCESSORIES!F:K,6,FALSE),"N/A")</f>
        <v>N/A</v>
      </c>
      <c r="BC1286" s="79">
        <v>33.880000000000003</v>
      </c>
      <c r="BD1286" s="57">
        <v>19.7</v>
      </c>
      <c r="BE1286" s="57">
        <v>19.7</v>
      </c>
      <c r="BF1286" s="57">
        <v>11</v>
      </c>
      <c r="BG1286" s="15">
        <v>36</v>
      </c>
      <c r="BH1286" s="122" t="s">
        <v>3551</v>
      </c>
      <c r="BI1286" s="51" t="s">
        <v>4217</v>
      </c>
      <c r="BJ1286" s="83" t="s">
        <v>5302</v>
      </c>
      <c r="BK1286" s="83" t="s">
        <v>4233</v>
      </c>
      <c r="BL1286" s="83" t="s">
        <v>5843</v>
      </c>
      <c r="BM1286" s="83" t="s">
        <v>2887</v>
      </c>
      <c r="BN1286" s="83" t="s">
        <v>6410</v>
      </c>
      <c r="BO1286" s="83" t="s">
        <v>5801</v>
      </c>
      <c r="BP1286" s="83" t="s">
        <v>6411</v>
      </c>
      <c r="BQ1286" s="83" t="s">
        <v>4480</v>
      </c>
      <c r="BR1286" s="83" t="s">
        <v>4235</v>
      </c>
      <c r="BS1286" s="83"/>
      <c r="BT1286" s="409" t="s">
        <v>6752</v>
      </c>
      <c r="BU1286" s="426" t="s">
        <v>6753</v>
      </c>
      <c r="BV1286" s="412" t="s">
        <v>6754</v>
      </c>
      <c r="BW1286" s="426" t="s">
        <v>6755</v>
      </c>
      <c r="BX1286" s="96" t="str">
        <f t="shared" si="201"/>
        <v>MR707 Bead Grip, 17x8.5, 0mm Offset, 6x5.5, 106.25mm Centerbore, Matte Black</v>
      </c>
      <c r="BY1286" s="83" t="s">
        <v>4044</v>
      </c>
      <c r="BZ1286" s="83" t="s">
        <v>4045</v>
      </c>
      <c r="CA1286" s="83" t="str">
        <f t="shared" si="197"/>
        <v>TRAIL (7XX)</v>
      </c>
    </row>
    <row r="1287" spans="1:79" s="39" customFormat="1" ht="15" customHeight="1">
      <c r="A1287" s="23">
        <f t="shared" si="199"/>
        <v>1285</v>
      </c>
      <c r="B1287" s="14" t="s">
        <v>84</v>
      </c>
      <c r="C1287" s="112" t="s">
        <v>1285</v>
      </c>
      <c r="D1287" s="84" t="s">
        <v>6180</v>
      </c>
      <c r="E1287" s="94" t="str">
        <f>CONCATENATE(LEFT(D1287,5),VLOOKUP(CONCATENATE(N1287,"x",O1287),'PART NUMBER GUIDE'!$B$9:$C$45,2,FALSE),VLOOKUP(CONCATENATE(P1287, V1287), 'PART NUMBER GUIDE'!$Q$6:$R$84, 2, FALSE),VLOOKUP(Y1287,'PART NUMBER GUIDE'!$J$8:$K$37,2, FALSE),IF(U1287="N/A",IF(ABS(S1287)&lt;10,"0"&amp;ABS(S1287),ABS(S1287)),CONCATENATE(LEFT(U1287,1),RIGHT(U1287,1))), F1287, G1287)</f>
        <v>MR70778560600</v>
      </c>
      <c r="F1287" s="93"/>
      <c r="G1287" s="93"/>
      <c r="H1287" s="81" t="s">
        <v>6133</v>
      </c>
      <c r="I1287" s="357">
        <v>44539</v>
      </c>
      <c r="J1287" s="87" t="s">
        <v>1265</v>
      </c>
      <c r="K1287" s="400">
        <v>356.5</v>
      </c>
      <c r="L1287" s="95">
        <f t="shared" si="198"/>
        <v>356.5</v>
      </c>
      <c r="M1287" s="402"/>
      <c r="N1287" s="84">
        <v>17</v>
      </c>
      <c r="O1287" s="85">
        <v>8.5</v>
      </c>
      <c r="P1287" s="105" t="str">
        <f t="shared" si="202"/>
        <v>6x5.5</v>
      </c>
      <c r="Q1287" s="84">
        <v>6</v>
      </c>
      <c r="R1287" s="84">
        <v>5.5</v>
      </c>
      <c r="S1287" s="84">
        <v>0</v>
      </c>
      <c r="T1287" s="86">
        <v>4.72</v>
      </c>
      <c r="U1287" s="110" t="s">
        <v>85</v>
      </c>
      <c r="V1287" s="77">
        <v>106.25</v>
      </c>
      <c r="W1287" s="42">
        <v>29.58</v>
      </c>
      <c r="X1287" s="52">
        <v>2650</v>
      </c>
      <c r="Y1287" s="46" t="s">
        <v>4926</v>
      </c>
      <c r="Z1287" s="81" t="s">
        <v>4927</v>
      </c>
      <c r="AA1287" s="369" t="str">
        <f t="shared" si="203"/>
        <v>17x8.5, 6x5.5, 0 OS</v>
      </c>
      <c r="AB1287" s="83" t="s">
        <v>4281</v>
      </c>
      <c r="AC1287" s="92">
        <f>_xlfn.IFNA(VLOOKUP(AB1287,ACCESSORIES!F:K,6,FALSE),"N/A")</f>
        <v>22</v>
      </c>
      <c r="AD1287" s="15" t="s">
        <v>85</v>
      </c>
      <c r="AE1287" s="15" t="s">
        <v>85</v>
      </c>
      <c r="AF1287" s="14" t="s">
        <v>85</v>
      </c>
      <c r="AG1287" s="15" t="s">
        <v>85</v>
      </c>
      <c r="AH1287" s="9" t="str">
        <f>_xlfn.IFNA(VLOOKUP(AG1287,ACCESSORIES!F:K,6,FALSE),"N/A")</f>
        <v>N/A</v>
      </c>
      <c r="AI1287" s="105" t="s">
        <v>265</v>
      </c>
      <c r="AJ1287" s="84" t="s">
        <v>1712</v>
      </c>
      <c r="AK1287" s="84">
        <v>2.75</v>
      </c>
      <c r="AL1287" s="84">
        <v>78.3</v>
      </c>
      <c r="AM1287" s="84">
        <v>16.2</v>
      </c>
      <c r="AN1287" s="84">
        <v>175</v>
      </c>
      <c r="AO1287" s="37">
        <v>3</v>
      </c>
      <c r="AP1287" s="37">
        <v>15</v>
      </c>
      <c r="AQ1287" s="26">
        <v>44</v>
      </c>
      <c r="AR1287" s="37">
        <v>83</v>
      </c>
      <c r="AS1287" s="26">
        <v>210</v>
      </c>
      <c r="AT1287" s="84">
        <v>206</v>
      </c>
      <c r="AU1287" s="86">
        <v>106.25</v>
      </c>
      <c r="AV1287" s="55">
        <v>44</v>
      </c>
      <c r="AW1287" s="55">
        <v>44</v>
      </c>
      <c r="AX1287" s="55">
        <v>0</v>
      </c>
      <c r="AY1287" s="14" t="s">
        <v>85</v>
      </c>
      <c r="AZ1287" s="104" t="str">
        <f>_xlfn.IFNA(VLOOKUP(AY1287,ACCESSORIES!F:K,6,FALSE),"N/A")</f>
        <v>N/A</v>
      </c>
      <c r="BA1287" s="14" t="s">
        <v>85</v>
      </c>
      <c r="BB1287" s="104" t="str">
        <f>_xlfn.IFNA(VLOOKUP(BA1287,ACCESSORIES!F:K,6,FALSE),"N/A")</f>
        <v>N/A</v>
      </c>
      <c r="BC1287" s="79">
        <v>34.06</v>
      </c>
      <c r="BD1287" s="57">
        <v>19.7</v>
      </c>
      <c r="BE1287" s="57">
        <v>19.7</v>
      </c>
      <c r="BF1287" s="57">
        <v>11</v>
      </c>
      <c r="BG1287" s="15">
        <v>36</v>
      </c>
      <c r="BH1287" s="122" t="s">
        <v>3551</v>
      </c>
      <c r="BI1287" s="51" t="s">
        <v>4217</v>
      </c>
      <c r="BJ1287" s="83" t="s">
        <v>5302</v>
      </c>
      <c r="BK1287" s="83" t="s">
        <v>4233</v>
      </c>
      <c r="BL1287" s="83" t="s">
        <v>5843</v>
      </c>
      <c r="BM1287" s="83" t="s">
        <v>2887</v>
      </c>
      <c r="BN1287" s="83" t="s">
        <v>6410</v>
      </c>
      <c r="BO1287" s="83" t="s">
        <v>5801</v>
      </c>
      <c r="BP1287" s="83" t="s">
        <v>6411</v>
      </c>
      <c r="BQ1287" s="83" t="s">
        <v>4480</v>
      </c>
      <c r="BR1287" s="83" t="s">
        <v>4235</v>
      </c>
      <c r="BS1287" s="83"/>
      <c r="BT1287" s="409" t="s">
        <v>6764</v>
      </c>
      <c r="BU1287" s="426" t="s">
        <v>6765</v>
      </c>
      <c r="BV1287" s="412" t="s">
        <v>6766</v>
      </c>
      <c r="BW1287" s="426" t="s">
        <v>6767</v>
      </c>
      <c r="BX1287" s="96" t="str">
        <f t="shared" si="201"/>
        <v>MR707 Bead Grip, 17x8.5, 0mm Offset, 6x5.5, 106.25mm Centerbore, Bahia Blue</v>
      </c>
      <c r="BY1287" s="83" t="s">
        <v>4044</v>
      </c>
      <c r="BZ1287" s="83" t="s">
        <v>4045</v>
      </c>
      <c r="CA1287" s="83" t="str">
        <f t="shared" si="197"/>
        <v>TRAIL (7XX)</v>
      </c>
    </row>
    <row r="1288" spans="1:79" s="39" customFormat="1" ht="15" customHeight="1">
      <c r="A1288" s="23">
        <f t="shared" si="199"/>
        <v>1286</v>
      </c>
      <c r="B1288" s="14" t="s">
        <v>84</v>
      </c>
      <c r="C1288" s="112" t="s">
        <v>1285</v>
      </c>
      <c r="D1288" s="84" t="s">
        <v>6180</v>
      </c>
      <c r="E1288" s="94" t="str">
        <f>CONCATENATE(LEFT(D1288,5),VLOOKUP(CONCATENATE(N1288,"x",O1288),'PART NUMBER GUIDE'!$B$9:$C$45,2,FALSE),VLOOKUP(CONCATENATE(P1288, V1288), 'PART NUMBER GUIDE'!$Q$6:$R$84, 2, FALSE),VLOOKUP(Y1288,'PART NUMBER GUIDE'!$J$8:$K$37,2, FALSE),IF(U1288="N/A",IF(ABS(S1288)&lt;10,"0"&amp;ABS(S1288),ABS(S1288)),CONCATENATE(LEFT(U1288,1),RIGHT(U1288,1))), F1288, G1288)</f>
        <v>MR70778560525</v>
      </c>
      <c r="F1288" s="93"/>
      <c r="G1288" s="93"/>
      <c r="H1288" s="81" t="s">
        <v>6134</v>
      </c>
      <c r="I1288" s="357">
        <v>44539</v>
      </c>
      <c r="J1288" s="87" t="s">
        <v>1265</v>
      </c>
      <c r="K1288" s="400">
        <v>356.5</v>
      </c>
      <c r="L1288" s="95">
        <f t="shared" si="198"/>
        <v>356.5</v>
      </c>
      <c r="M1288" s="402"/>
      <c r="N1288" s="84">
        <v>17</v>
      </c>
      <c r="O1288" s="85">
        <v>8.5</v>
      </c>
      <c r="P1288" s="105" t="str">
        <f t="shared" si="202"/>
        <v>6x5.5</v>
      </c>
      <c r="Q1288" s="84">
        <v>6</v>
      </c>
      <c r="R1288" s="84">
        <v>5.5</v>
      </c>
      <c r="S1288" s="84">
        <v>25</v>
      </c>
      <c r="T1288" s="86">
        <v>5.7</v>
      </c>
      <c r="U1288" s="110" t="s">
        <v>85</v>
      </c>
      <c r="V1288" s="77">
        <v>106.25</v>
      </c>
      <c r="W1288" s="42">
        <v>28.770325215126523</v>
      </c>
      <c r="X1288" s="52">
        <v>2650</v>
      </c>
      <c r="Y1288" s="46" t="s">
        <v>2309</v>
      </c>
      <c r="Z1288" s="81" t="s">
        <v>3002</v>
      </c>
      <c r="AA1288" s="369" t="str">
        <f t="shared" si="203"/>
        <v>17x8.5, 6x5.5, 25 OS</v>
      </c>
      <c r="AB1288" s="83" t="s">
        <v>4281</v>
      </c>
      <c r="AC1288" s="92">
        <f>_xlfn.IFNA(VLOOKUP(AB1288,ACCESSORIES!F:K,6,FALSE),"N/A")</f>
        <v>22</v>
      </c>
      <c r="AD1288" s="15" t="s">
        <v>85</v>
      </c>
      <c r="AE1288" s="15" t="s">
        <v>85</v>
      </c>
      <c r="AF1288" s="14" t="s">
        <v>85</v>
      </c>
      <c r="AG1288" s="15" t="s">
        <v>85</v>
      </c>
      <c r="AH1288" s="9" t="str">
        <f>_xlfn.IFNA(VLOOKUP(AG1288,ACCESSORIES!F:K,6,FALSE),"N/A")</f>
        <v>N/A</v>
      </c>
      <c r="AI1288" s="105" t="s">
        <v>265</v>
      </c>
      <c r="AJ1288" s="84" t="s">
        <v>1712</v>
      </c>
      <c r="AK1288" s="84">
        <v>2.75</v>
      </c>
      <c r="AL1288" s="84">
        <v>78.3</v>
      </c>
      <c r="AM1288" s="84">
        <v>16.2</v>
      </c>
      <c r="AN1288" s="84">
        <v>175</v>
      </c>
      <c r="AO1288" s="37">
        <v>3</v>
      </c>
      <c r="AP1288" s="37">
        <v>10</v>
      </c>
      <c r="AQ1288" s="26">
        <v>26</v>
      </c>
      <c r="AR1288" s="37">
        <v>47</v>
      </c>
      <c r="AS1288" s="26">
        <v>209</v>
      </c>
      <c r="AT1288" s="84">
        <v>190</v>
      </c>
      <c r="AU1288" s="86">
        <v>106.25</v>
      </c>
      <c r="AV1288" s="55">
        <v>44</v>
      </c>
      <c r="AW1288" s="55">
        <v>44</v>
      </c>
      <c r="AX1288" s="55">
        <v>0</v>
      </c>
      <c r="AY1288" s="14" t="s">
        <v>85</v>
      </c>
      <c r="AZ1288" s="104" t="str">
        <f>_xlfn.IFNA(VLOOKUP(AY1288,ACCESSORIES!F:K,6,FALSE),"N/A")</f>
        <v>N/A</v>
      </c>
      <c r="BA1288" s="14" t="s">
        <v>85</v>
      </c>
      <c r="BB1288" s="104" t="str">
        <f>_xlfn.IFNA(VLOOKUP(BA1288,ACCESSORIES!F:K,6,FALSE),"N/A")</f>
        <v>N/A</v>
      </c>
      <c r="BC1288" s="79">
        <v>32.770325215126519</v>
      </c>
      <c r="BD1288" s="57">
        <v>19.7</v>
      </c>
      <c r="BE1288" s="57">
        <v>19.7</v>
      </c>
      <c r="BF1288" s="57">
        <v>11</v>
      </c>
      <c r="BG1288" s="15">
        <v>36</v>
      </c>
      <c r="BH1288" s="122" t="s">
        <v>3551</v>
      </c>
      <c r="BI1288" s="51" t="s">
        <v>4217</v>
      </c>
      <c r="BJ1288" s="83" t="s">
        <v>5302</v>
      </c>
      <c r="BK1288" s="83" t="s">
        <v>4233</v>
      </c>
      <c r="BL1288" s="83" t="s">
        <v>5843</v>
      </c>
      <c r="BM1288" s="83" t="s">
        <v>2887</v>
      </c>
      <c r="BN1288" s="83" t="s">
        <v>6410</v>
      </c>
      <c r="BO1288" s="83" t="s">
        <v>5801</v>
      </c>
      <c r="BP1288" s="83" t="s">
        <v>6411</v>
      </c>
      <c r="BQ1288" s="83" t="s">
        <v>4480</v>
      </c>
      <c r="BR1288" s="83" t="s">
        <v>4235</v>
      </c>
      <c r="BS1288" s="83"/>
      <c r="BT1288" s="409" t="s">
        <v>6752</v>
      </c>
      <c r="BU1288" s="426" t="s">
        <v>6753</v>
      </c>
      <c r="BV1288" s="412" t="s">
        <v>6754</v>
      </c>
      <c r="BW1288" s="426" t="s">
        <v>6755</v>
      </c>
      <c r="BX1288" s="96" t="str">
        <f t="shared" si="201"/>
        <v>MR707 Bead Grip, 17x8.5, +25mm Offset, 6x5.5, 106.25mm Centerbore, Matte Black</v>
      </c>
      <c r="BY1288" s="83" t="s">
        <v>4044</v>
      </c>
      <c r="BZ1288" s="83" t="s">
        <v>4045</v>
      </c>
      <c r="CA1288" s="83" t="str">
        <f t="shared" si="197"/>
        <v>TRAIL (7XX)</v>
      </c>
    </row>
    <row r="1289" spans="1:79" s="39" customFormat="1" ht="15" customHeight="1">
      <c r="A1289" s="23">
        <f t="shared" si="199"/>
        <v>1287</v>
      </c>
      <c r="B1289" s="14" t="s">
        <v>84</v>
      </c>
      <c r="C1289" s="112" t="s">
        <v>1285</v>
      </c>
      <c r="D1289" s="84" t="s">
        <v>6180</v>
      </c>
      <c r="E1289" s="94" t="str">
        <f>CONCATENATE(LEFT(D1289,5),VLOOKUP(CONCATENATE(N1289,"x",O1289),'PART NUMBER GUIDE'!$B$9:$C$45,2,FALSE),VLOOKUP(CONCATENATE(P1289, V1289), 'PART NUMBER GUIDE'!$Q$6:$R$84, 2, FALSE),VLOOKUP(Y1289,'PART NUMBER GUIDE'!$J$8:$K$37,2, FALSE),IF(U1289="N/A",IF(ABS(S1289)&lt;10,"0"&amp;ABS(S1289),ABS(S1289)),CONCATENATE(LEFT(U1289,1),RIGHT(U1289,1))), F1289, G1289)</f>
        <v>MR70778560625</v>
      </c>
      <c r="F1289" s="93"/>
      <c r="G1289" s="93"/>
      <c r="H1289" s="81" t="s">
        <v>6135</v>
      </c>
      <c r="I1289" s="357">
        <v>44539</v>
      </c>
      <c r="J1289" s="87" t="s">
        <v>1265</v>
      </c>
      <c r="K1289" s="400">
        <v>356.5</v>
      </c>
      <c r="L1289" s="95">
        <f t="shared" si="198"/>
        <v>356.5</v>
      </c>
      <c r="M1289" s="402"/>
      <c r="N1289" s="84">
        <v>17</v>
      </c>
      <c r="O1289" s="85">
        <v>8.5</v>
      </c>
      <c r="P1289" s="105" t="str">
        <f t="shared" si="202"/>
        <v>6x5.5</v>
      </c>
      <c r="Q1289" s="84">
        <v>6</v>
      </c>
      <c r="R1289" s="84">
        <v>5.5</v>
      </c>
      <c r="S1289" s="84">
        <v>25</v>
      </c>
      <c r="T1289" s="86">
        <v>5.7</v>
      </c>
      <c r="U1289" s="110" t="s">
        <v>85</v>
      </c>
      <c r="V1289" s="77">
        <v>106.25</v>
      </c>
      <c r="W1289" s="42">
        <v>28.770325215126523</v>
      </c>
      <c r="X1289" s="52">
        <v>2650</v>
      </c>
      <c r="Y1289" s="46" t="s">
        <v>4926</v>
      </c>
      <c r="Z1289" s="81" t="s">
        <v>4927</v>
      </c>
      <c r="AA1289" s="369" t="str">
        <f t="shared" si="203"/>
        <v>17x8.5, 6x5.5, 25 OS</v>
      </c>
      <c r="AB1289" s="83" t="s">
        <v>4281</v>
      </c>
      <c r="AC1289" s="92">
        <f>_xlfn.IFNA(VLOOKUP(AB1289,ACCESSORIES!F:K,6,FALSE),"N/A")</f>
        <v>22</v>
      </c>
      <c r="AD1289" s="15" t="s">
        <v>85</v>
      </c>
      <c r="AE1289" s="15" t="s">
        <v>85</v>
      </c>
      <c r="AF1289" s="14" t="s">
        <v>85</v>
      </c>
      <c r="AG1289" s="15" t="s">
        <v>85</v>
      </c>
      <c r="AH1289" s="9" t="str">
        <f>_xlfn.IFNA(VLOOKUP(AG1289,ACCESSORIES!F:K,6,FALSE),"N/A")</f>
        <v>N/A</v>
      </c>
      <c r="AI1289" s="105" t="s">
        <v>265</v>
      </c>
      <c r="AJ1289" s="84" t="s">
        <v>1712</v>
      </c>
      <c r="AK1289" s="84">
        <v>2.75</v>
      </c>
      <c r="AL1289" s="84">
        <v>78.3</v>
      </c>
      <c r="AM1289" s="84">
        <v>16.2</v>
      </c>
      <c r="AN1289" s="84">
        <v>175</v>
      </c>
      <c r="AO1289" s="37">
        <v>3</v>
      </c>
      <c r="AP1289" s="37">
        <v>10</v>
      </c>
      <c r="AQ1289" s="26">
        <v>26</v>
      </c>
      <c r="AR1289" s="37">
        <v>47</v>
      </c>
      <c r="AS1289" s="26">
        <v>209</v>
      </c>
      <c r="AT1289" s="84">
        <v>190</v>
      </c>
      <c r="AU1289" s="86">
        <v>106.25</v>
      </c>
      <c r="AV1289" s="55">
        <v>44</v>
      </c>
      <c r="AW1289" s="55">
        <v>44</v>
      </c>
      <c r="AX1289" s="55">
        <v>0</v>
      </c>
      <c r="AY1289" s="14" t="s">
        <v>85</v>
      </c>
      <c r="AZ1289" s="104" t="str">
        <f>_xlfn.IFNA(VLOOKUP(AY1289,ACCESSORIES!F:K,6,FALSE),"N/A")</f>
        <v>N/A</v>
      </c>
      <c r="BA1289" s="14" t="s">
        <v>85</v>
      </c>
      <c r="BB1289" s="104" t="str">
        <f>_xlfn.IFNA(VLOOKUP(BA1289,ACCESSORIES!F:K,6,FALSE),"N/A")</f>
        <v>N/A</v>
      </c>
      <c r="BC1289" s="79">
        <v>32.770325215126519</v>
      </c>
      <c r="BD1289" s="57">
        <v>19.7</v>
      </c>
      <c r="BE1289" s="57">
        <v>19.7</v>
      </c>
      <c r="BF1289" s="57">
        <v>11</v>
      </c>
      <c r="BG1289" s="15">
        <v>36</v>
      </c>
      <c r="BH1289" s="122" t="s">
        <v>3551</v>
      </c>
      <c r="BI1289" s="51" t="s">
        <v>4217</v>
      </c>
      <c r="BJ1289" s="83" t="s">
        <v>5302</v>
      </c>
      <c r="BK1289" s="83" t="s">
        <v>4233</v>
      </c>
      <c r="BL1289" s="83" t="s">
        <v>5843</v>
      </c>
      <c r="BM1289" s="83" t="s">
        <v>2887</v>
      </c>
      <c r="BN1289" s="83" t="s">
        <v>6410</v>
      </c>
      <c r="BO1289" s="83" t="s">
        <v>5801</v>
      </c>
      <c r="BP1289" s="83" t="s">
        <v>6411</v>
      </c>
      <c r="BQ1289" s="83" t="s">
        <v>4480</v>
      </c>
      <c r="BR1289" s="83" t="s">
        <v>4235</v>
      </c>
      <c r="BS1289" s="83"/>
      <c r="BT1289" s="409" t="s">
        <v>6764</v>
      </c>
      <c r="BU1289" s="426" t="s">
        <v>6765</v>
      </c>
      <c r="BV1289" s="412" t="s">
        <v>6766</v>
      </c>
      <c r="BW1289" s="426" t="s">
        <v>6767</v>
      </c>
      <c r="BX1289" s="96" t="str">
        <f t="shared" si="201"/>
        <v>MR707 Bead Grip, 17x8.5, +25mm Offset, 6x5.5, 106.25mm Centerbore, Bahia Blue</v>
      </c>
      <c r="BY1289" s="83" t="s">
        <v>4044</v>
      </c>
      <c r="BZ1289" s="83" t="s">
        <v>4045</v>
      </c>
      <c r="CA1289" s="83" t="str">
        <f t="shared" si="197"/>
        <v>TRAIL (7XX)</v>
      </c>
    </row>
    <row r="1290" spans="1:79" s="39" customFormat="1" ht="15" customHeight="1">
      <c r="A1290" s="23">
        <f t="shared" si="199"/>
        <v>1288</v>
      </c>
      <c r="B1290" s="14" t="s">
        <v>84</v>
      </c>
      <c r="C1290" s="112" t="s">
        <v>1285</v>
      </c>
      <c r="D1290" s="84" t="s">
        <v>6180</v>
      </c>
      <c r="E1290" s="94" t="str">
        <f>CONCATENATE(LEFT(D1290,5),VLOOKUP(CONCATENATE(N1290,"x",O1290),'PART NUMBER GUIDE'!$B$9:$C$45,2,FALSE),VLOOKUP(CONCATENATE(P1290, V1290), 'PART NUMBER GUIDE'!$Q$6:$R$84, 2, FALSE),VLOOKUP(Y1290,'PART NUMBER GUIDE'!$J$8:$K$37,2, FALSE),IF(U1290="N/A",IF(ABS(S1290)&lt;10,"0"&amp;ABS(S1290),ABS(S1290)),CONCATENATE(LEFT(U1290,1),RIGHT(U1290,1))), F1290, G1290)</f>
        <v>MR70778580500</v>
      </c>
      <c r="F1290" s="93"/>
      <c r="G1290" s="93"/>
      <c r="H1290" s="81" t="s">
        <v>6136</v>
      </c>
      <c r="I1290" s="357">
        <v>44539</v>
      </c>
      <c r="J1290" s="87" t="s">
        <v>1266</v>
      </c>
      <c r="K1290" s="400">
        <v>356.5</v>
      </c>
      <c r="L1290" s="95">
        <f t="shared" si="198"/>
        <v>356.5</v>
      </c>
      <c r="M1290" s="402"/>
      <c r="N1290" s="84">
        <v>17</v>
      </c>
      <c r="O1290" s="85">
        <v>8.5</v>
      </c>
      <c r="P1290" s="105" t="str">
        <f t="shared" si="202"/>
        <v>8x6.5</v>
      </c>
      <c r="Q1290" s="84">
        <v>8</v>
      </c>
      <c r="R1290" s="84">
        <v>6.5</v>
      </c>
      <c r="S1290" s="84">
        <v>0</v>
      </c>
      <c r="T1290" s="86">
        <v>4.72</v>
      </c>
      <c r="U1290" s="110" t="s">
        <v>85</v>
      </c>
      <c r="V1290" s="77">
        <v>130.81</v>
      </c>
      <c r="W1290" s="42">
        <v>34.171650638656018</v>
      </c>
      <c r="X1290" s="52">
        <v>3640</v>
      </c>
      <c r="Y1290" s="46" t="s">
        <v>2309</v>
      </c>
      <c r="Z1290" s="81" t="s">
        <v>3002</v>
      </c>
      <c r="AA1290" s="369" t="str">
        <f t="shared" si="203"/>
        <v>17x8.5, 8x6.5, 0 OS</v>
      </c>
      <c r="AB1290" s="83" t="s">
        <v>4284</v>
      </c>
      <c r="AC1290" s="92">
        <f>_xlfn.IFNA(VLOOKUP(AB1290,ACCESSORIES!F:K,6,FALSE),"N/A")</f>
        <v>33</v>
      </c>
      <c r="AD1290" s="15" t="s">
        <v>85</v>
      </c>
      <c r="AE1290" s="15" t="s">
        <v>85</v>
      </c>
      <c r="AF1290" s="14" t="s">
        <v>3020</v>
      </c>
      <c r="AG1290" s="15" t="s">
        <v>85</v>
      </c>
      <c r="AH1290" s="9" t="str">
        <f>_xlfn.IFNA(VLOOKUP(AG1290,ACCESSORIES!F:K,6,FALSE),"N/A")</f>
        <v>N/A</v>
      </c>
      <c r="AI1290" s="105" t="s">
        <v>265</v>
      </c>
      <c r="AJ1290" s="84" t="s">
        <v>85</v>
      </c>
      <c r="AK1290" s="84" t="s">
        <v>85</v>
      </c>
      <c r="AL1290" s="84" t="s">
        <v>85</v>
      </c>
      <c r="AM1290" s="84">
        <v>16.2</v>
      </c>
      <c r="AN1290" s="84">
        <v>200</v>
      </c>
      <c r="AO1290" s="37">
        <v>3</v>
      </c>
      <c r="AP1290" s="37">
        <v>3</v>
      </c>
      <c r="AQ1290" s="26">
        <v>34</v>
      </c>
      <c r="AR1290" s="37">
        <v>85</v>
      </c>
      <c r="AS1290" s="26">
        <v>210</v>
      </c>
      <c r="AT1290" s="84">
        <v>203</v>
      </c>
      <c r="AU1290" s="86">
        <v>125</v>
      </c>
      <c r="AV1290" s="55">
        <v>92</v>
      </c>
      <c r="AW1290" s="55">
        <v>92</v>
      </c>
      <c r="AX1290" s="55">
        <v>0</v>
      </c>
      <c r="AY1290" s="14" t="s">
        <v>85</v>
      </c>
      <c r="AZ1290" s="104" t="str">
        <f>_xlfn.IFNA(VLOOKUP(AY1290,ACCESSORIES!F:K,6,FALSE),"N/A")</f>
        <v>N/A</v>
      </c>
      <c r="BA1290" s="14" t="s">
        <v>85</v>
      </c>
      <c r="BB1290" s="104" t="str">
        <f>_xlfn.IFNA(VLOOKUP(BA1290,ACCESSORIES!F:K,6,FALSE),"N/A")</f>
        <v>N/A</v>
      </c>
      <c r="BC1290" s="79">
        <v>38.171650638656018</v>
      </c>
      <c r="BD1290" s="57">
        <v>19.7</v>
      </c>
      <c r="BE1290" s="57">
        <v>19.7</v>
      </c>
      <c r="BF1290" s="57">
        <v>11</v>
      </c>
      <c r="BG1290" s="15">
        <v>36</v>
      </c>
      <c r="BH1290" s="122" t="s">
        <v>3551</v>
      </c>
      <c r="BI1290" s="51" t="s">
        <v>4217</v>
      </c>
      <c r="BJ1290" s="83" t="s">
        <v>5302</v>
      </c>
      <c r="BK1290" s="83" t="s">
        <v>4233</v>
      </c>
      <c r="BL1290" s="83" t="s">
        <v>5843</v>
      </c>
      <c r="BM1290" s="83" t="s">
        <v>2887</v>
      </c>
      <c r="BN1290" s="83" t="s">
        <v>6410</v>
      </c>
      <c r="BO1290" s="83" t="s">
        <v>5801</v>
      </c>
      <c r="BP1290" s="83" t="s">
        <v>6411</v>
      </c>
      <c r="BQ1290" s="83" t="s">
        <v>4480</v>
      </c>
      <c r="BR1290" s="83" t="s">
        <v>4235</v>
      </c>
      <c r="BS1290" s="83"/>
      <c r="BT1290" s="409" t="s">
        <v>6756</v>
      </c>
      <c r="BU1290" s="426" t="s">
        <v>6757</v>
      </c>
      <c r="BV1290" s="412" t="s">
        <v>6758</v>
      </c>
      <c r="BW1290" s="426" t="s">
        <v>6759</v>
      </c>
      <c r="BX1290" s="96" t="str">
        <f t="shared" si="201"/>
        <v>MR707 Bead Grip, 17x8.5, 0mm Offset, 8x6.5, 130.81mm Centerbore, Matte Black</v>
      </c>
      <c r="BY1290" s="83" t="s">
        <v>4044</v>
      </c>
      <c r="BZ1290" s="83" t="s">
        <v>4045</v>
      </c>
      <c r="CA1290" s="83" t="str">
        <f t="shared" si="197"/>
        <v>TRAIL (7XX)</v>
      </c>
    </row>
    <row r="1291" spans="1:79" s="39" customFormat="1" ht="15" customHeight="1">
      <c r="A1291" s="23">
        <f t="shared" si="199"/>
        <v>1289</v>
      </c>
      <c r="B1291" s="14" t="s">
        <v>84</v>
      </c>
      <c r="C1291" s="112" t="s">
        <v>1285</v>
      </c>
      <c r="D1291" s="84" t="s">
        <v>6180</v>
      </c>
      <c r="E1291" s="94" t="str">
        <f>CONCATENATE(LEFT(D1291,5),VLOOKUP(CONCATENATE(N1291,"x",O1291),'PART NUMBER GUIDE'!$B$9:$C$45,2,FALSE),VLOOKUP(CONCATENATE(P1291, V1291), 'PART NUMBER GUIDE'!$Q$6:$R$84, 2, FALSE),VLOOKUP(Y1291,'PART NUMBER GUIDE'!$J$8:$K$37,2, FALSE),IF(U1291="N/A",IF(ABS(S1291)&lt;10,"0"&amp;ABS(S1291),ABS(S1291)),CONCATENATE(LEFT(U1291,1),RIGHT(U1291,1))), F1291, G1291)</f>
        <v>MR70778580600</v>
      </c>
      <c r="F1291" s="93"/>
      <c r="G1291" s="93"/>
      <c r="H1291" s="81" t="s">
        <v>6137</v>
      </c>
      <c r="I1291" s="357">
        <v>44539</v>
      </c>
      <c r="J1291" s="87" t="s">
        <v>1266</v>
      </c>
      <c r="K1291" s="400">
        <v>356.5</v>
      </c>
      <c r="L1291" s="95">
        <f t="shared" si="198"/>
        <v>356.5</v>
      </c>
      <c r="M1291" s="402"/>
      <c r="N1291" s="84">
        <v>17</v>
      </c>
      <c r="O1291" s="85">
        <v>8.5</v>
      </c>
      <c r="P1291" s="105" t="str">
        <f t="shared" si="202"/>
        <v>8x6.5</v>
      </c>
      <c r="Q1291" s="84">
        <v>8</v>
      </c>
      <c r="R1291" s="84">
        <v>6.5</v>
      </c>
      <c r="S1291" s="84">
        <v>0</v>
      </c>
      <c r="T1291" s="86">
        <v>4.72</v>
      </c>
      <c r="U1291" s="110" t="s">
        <v>85</v>
      </c>
      <c r="V1291" s="77">
        <v>130.81</v>
      </c>
      <c r="W1291" s="42">
        <v>34.171650638656018</v>
      </c>
      <c r="X1291" s="52">
        <v>3640</v>
      </c>
      <c r="Y1291" s="46" t="s">
        <v>4926</v>
      </c>
      <c r="Z1291" s="81" t="s">
        <v>4927</v>
      </c>
      <c r="AA1291" s="369" t="str">
        <f t="shared" si="203"/>
        <v>17x8.5, 8x6.5, 0 OS</v>
      </c>
      <c r="AB1291" s="83" t="s">
        <v>4284</v>
      </c>
      <c r="AC1291" s="92">
        <f>_xlfn.IFNA(VLOOKUP(AB1291,ACCESSORIES!F:K,6,FALSE),"N/A")</f>
        <v>33</v>
      </c>
      <c r="AD1291" s="15" t="s">
        <v>85</v>
      </c>
      <c r="AE1291" s="15" t="s">
        <v>85</v>
      </c>
      <c r="AF1291" s="14" t="s">
        <v>3020</v>
      </c>
      <c r="AG1291" s="15" t="s">
        <v>85</v>
      </c>
      <c r="AH1291" s="9" t="str">
        <f>_xlfn.IFNA(VLOOKUP(AG1291,ACCESSORIES!F:K,6,FALSE),"N/A")</f>
        <v>N/A</v>
      </c>
      <c r="AI1291" s="105" t="s">
        <v>265</v>
      </c>
      <c r="AJ1291" s="84" t="s">
        <v>85</v>
      </c>
      <c r="AK1291" s="84" t="s">
        <v>85</v>
      </c>
      <c r="AL1291" s="84" t="s">
        <v>85</v>
      </c>
      <c r="AM1291" s="84">
        <v>16.2</v>
      </c>
      <c r="AN1291" s="84">
        <v>200</v>
      </c>
      <c r="AO1291" s="37">
        <v>3</v>
      </c>
      <c r="AP1291" s="37">
        <v>3</v>
      </c>
      <c r="AQ1291" s="26">
        <v>34</v>
      </c>
      <c r="AR1291" s="37">
        <v>85</v>
      </c>
      <c r="AS1291" s="26">
        <v>210</v>
      </c>
      <c r="AT1291" s="84">
        <v>203</v>
      </c>
      <c r="AU1291" s="86">
        <v>125</v>
      </c>
      <c r="AV1291" s="55">
        <v>92</v>
      </c>
      <c r="AW1291" s="55">
        <v>92</v>
      </c>
      <c r="AX1291" s="55">
        <v>0</v>
      </c>
      <c r="AY1291" s="14" t="s">
        <v>85</v>
      </c>
      <c r="AZ1291" s="104" t="str">
        <f>_xlfn.IFNA(VLOOKUP(AY1291,ACCESSORIES!F:K,6,FALSE),"N/A")</f>
        <v>N/A</v>
      </c>
      <c r="BA1291" s="14" t="s">
        <v>85</v>
      </c>
      <c r="BB1291" s="104" t="str">
        <f>_xlfn.IFNA(VLOOKUP(BA1291,ACCESSORIES!F:K,6,FALSE),"N/A")</f>
        <v>N/A</v>
      </c>
      <c r="BC1291" s="79">
        <v>38.171650638656018</v>
      </c>
      <c r="BD1291" s="57">
        <v>19.7</v>
      </c>
      <c r="BE1291" s="57">
        <v>19.7</v>
      </c>
      <c r="BF1291" s="57">
        <v>11</v>
      </c>
      <c r="BG1291" s="15">
        <v>36</v>
      </c>
      <c r="BH1291" s="122" t="s">
        <v>3551</v>
      </c>
      <c r="BI1291" s="51" t="s">
        <v>4217</v>
      </c>
      <c r="BJ1291" s="83" t="s">
        <v>5302</v>
      </c>
      <c r="BK1291" s="83" t="s">
        <v>4233</v>
      </c>
      <c r="BL1291" s="83" t="s">
        <v>5843</v>
      </c>
      <c r="BM1291" s="83" t="s">
        <v>2887</v>
      </c>
      <c r="BN1291" s="83" t="s">
        <v>6410</v>
      </c>
      <c r="BO1291" s="83" t="s">
        <v>5801</v>
      </c>
      <c r="BP1291" s="83" t="s">
        <v>6411</v>
      </c>
      <c r="BQ1291" s="83" t="s">
        <v>4480</v>
      </c>
      <c r="BR1291" s="83" t="s">
        <v>4235</v>
      </c>
      <c r="BS1291" s="83"/>
      <c r="BT1291" s="409" t="s">
        <v>6768</v>
      </c>
      <c r="BU1291" s="426" t="s">
        <v>6769</v>
      </c>
      <c r="BV1291" s="412" t="s">
        <v>6770</v>
      </c>
      <c r="BW1291" s="426" t="s">
        <v>6771</v>
      </c>
      <c r="BX1291" s="96" t="str">
        <f t="shared" si="201"/>
        <v>MR707 Bead Grip, 17x8.5, 0mm Offset, 8x6.5, 130.81mm Centerbore, Bahia Blue</v>
      </c>
      <c r="BY1291" s="83" t="s">
        <v>4044</v>
      </c>
      <c r="BZ1291" s="83" t="s">
        <v>4045</v>
      </c>
      <c r="CA1291" s="83" t="str">
        <f t="shared" si="197"/>
        <v>TRAIL (7XX)</v>
      </c>
    </row>
    <row r="1292" spans="1:79" s="39" customFormat="1" ht="15" customHeight="1">
      <c r="A1292" s="23">
        <f t="shared" ref="A1292:A1305" si="204">ROW(B1292)-2</f>
        <v>1290</v>
      </c>
      <c r="B1292" s="14" t="s">
        <v>84</v>
      </c>
      <c r="C1292" s="112" t="s">
        <v>1285</v>
      </c>
      <c r="D1292" s="84" t="s">
        <v>6180</v>
      </c>
      <c r="E1292" s="94" t="str">
        <f>CONCATENATE(LEFT(D1292,5),VLOOKUP(CONCATENATE(N1292,"x",O1292),'PART NUMBER GUIDE'!$B$9:$C$45,2,FALSE),VLOOKUP(CONCATENATE(P1292, V1292), 'PART NUMBER GUIDE'!$Q$6:$R$84, 2, FALSE),VLOOKUP(Y1292,'PART NUMBER GUIDE'!$J$8:$K$37,2, FALSE),IF(U1292="N/A",IF(ABS(S1292)&lt;10,"0"&amp;ABS(S1292),ABS(S1292)),CONCATENATE(LEFT(U1292,1),RIGHT(U1292,1))), F1292, G1292)</f>
        <v>MR70778587500</v>
      </c>
      <c r="F1292" s="93"/>
      <c r="G1292" s="93"/>
      <c r="H1292" s="81" t="s">
        <v>6138</v>
      </c>
      <c r="I1292" s="357">
        <v>44539</v>
      </c>
      <c r="J1292" s="87" t="s">
        <v>1266</v>
      </c>
      <c r="K1292" s="400">
        <v>356.5</v>
      </c>
      <c r="L1292" s="95">
        <f t="shared" si="198"/>
        <v>356.5</v>
      </c>
      <c r="M1292" s="402"/>
      <c r="N1292" s="84">
        <v>17</v>
      </c>
      <c r="O1292" s="85">
        <v>8.5</v>
      </c>
      <c r="P1292" s="105" t="str">
        <f t="shared" si="202"/>
        <v>8x170</v>
      </c>
      <c r="Q1292" s="84">
        <v>8</v>
      </c>
      <c r="R1292" s="84">
        <v>170</v>
      </c>
      <c r="S1292" s="84">
        <v>0</v>
      </c>
      <c r="T1292" s="86">
        <v>4.72</v>
      </c>
      <c r="U1292" s="110" t="s">
        <v>85</v>
      </c>
      <c r="V1292" s="77">
        <v>130.81</v>
      </c>
      <c r="W1292" s="42">
        <v>34.171650638656018</v>
      </c>
      <c r="X1292" s="52">
        <v>3640</v>
      </c>
      <c r="Y1292" s="46" t="s">
        <v>2309</v>
      </c>
      <c r="Z1292" s="81" t="s">
        <v>3002</v>
      </c>
      <c r="AA1292" s="369" t="str">
        <f t="shared" si="203"/>
        <v>17x8.5, 8x170, 0 OS</v>
      </c>
      <c r="AB1292" s="83" t="s">
        <v>4283</v>
      </c>
      <c r="AC1292" s="92">
        <f>_xlfn.IFNA(VLOOKUP(AB1292,ACCESSORIES!F:K,6,FALSE),"N/A")</f>
        <v>33</v>
      </c>
      <c r="AD1292" s="15" t="s">
        <v>85</v>
      </c>
      <c r="AE1292" s="15" t="s">
        <v>85</v>
      </c>
      <c r="AF1292" s="14" t="s">
        <v>3020</v>
      </c>
      <c r="AG1292" s="15" t="s">
        <v>85</v>
      </c>
      <c r="AH1292" s="9" t="str">
        <f>_xlfn.IFNA(VLOOKUP(AG1292,ACCESSORIES!F:K,6,FALSE),"N/A")</f>
        <v>N/A</v>
      </c>
      <c r="AI1292" s="105" t="s">
        <v>265</v>
      </c>
      <c r="AJ1292" s="84" t="s">
        <v>85</v>
      </c>
      <c r="AK1292" s="84" t="s">
        <v>85</v>
      </c>
      <c r="AL1292" s="84" t="s">
        <v>85</v>
      </c>
      <c r="AM1292" s="84">
        <v>16.2</v>
      </c>
      <c r="AN1292" s="84">
        <v>200</v>
      </c>
      <c r="AO1292" s="37">
        <v>3</v>
      </c>
      <c r="AP1292" s="37">
        <v>3</v>
      </c>
      <c r="AQ1292" s="26">
        <v>34</v>
      </c>
      <c r="AR1292" s="37">
        <v>85</v>
      </c>
      <c r="AS1292" s="26">
        <v>210</v>
      </c>
      <c r="AT1292" s="84">
        <v>203</v>
      </c>
      <c r="AU1292" s="86">
        <v>128</v>
      </c>
      <c r="AV1292" s="55">
        <v>103.9</v>
      </c>
      <c r="AW1292" s="55">
        <v>107</v>
      </c>
      <c r="AX1292" s="55">
        <v>0</v>
      </c>
      <c r="AY1292" s="14" t="s">
        <v>85</v>
      </c>
      <c r="AZ1292" s="104" t="str">
        <f>_xlfn.IFNA(VLOOKUP(AY1292,ACCESSORIES!F:K,6,FALSE),"N/A")</f>
        <v>N/A</v>
      </c>
      <c r="BA1292" s="14" t="s">
        <v>85</v>
      </c>
      <c r="BB1292" s="104" t="str">
        <f>_xlfn.IFNA(VLOOKUP(BA1292,ACCESSORIES!F:K,6,FALSE),"N/A")</f>
        <v>N/A</v>
      </c>
      <c r="BC1292" s="79">
        <v>38.171650638656018</v>
      </c>
      <c r="BD1292" s="57">
        <v>19.7</v>
      </c>
      <c r="BE1292" s="57">
        <v>19.7</v>
      </c>
      <c r="BF1292" s="57">
        <v>11</v>
      </c>
      <c r="BG1292" s="15">
        <v>36</v>
      </c>
      <c r="BH1292" s="122" t="s">
        <v>3551</v>
      </c>
      <c r="BI1292" s="51" t="s">
        <v>4217</v>
      </c>
      <c r="BJ1292" s="83" t="s">
        <v>5302</v>
      </c>
      <c r="BK1292" s="83" t="s">
        <v>4233</v>
      </c>
      <c r="BL1292" s="83" t="s">
        <v>5843</v>
      </c>
      <c r="BM1292" s="83" t="s">
        <v>2887</v>
      </c>
      <c r="BN1292" s="83" t="s">
        <v>6410</v>
      </c>
      <c r="BO1292" s="83" t="s">
        <v>5801</v>
      </c>
      <c r="BP1292" s="83" t="s">
        <v>6411</v>
      </c>
      <c r="BQ1292" s="83" t="s">
        <v>4480</v>
      </c>
      <c r="BR1292" s="83" t="s">
        <v>4235</v>
      </c>
      <c r="BS1292" s="83"/>
      <c r="BT1292" s="409" t="s">
        <v>6756</v>
      </c>
      <c r="BU1292" s="426" t="s">
        <v>6757</v>
      </c>
      <c r="BV1292" s="412" t="s">
        <v>6758</v>
      </c>
      <c r="BW1292" s="426" t="s">
        <v>6759</v>
      </c>
      <c r="BX1292" s="96" t="str">
        <f t="shared" si="201"/>
        <v>MR707 Bead Grip, 17x8.5, 0mm Offset, 8x170, 130.81mm Centerbore, Matte Black</v>
      </c>
      <c r="BY1292" s="83" t="s">
        <v>4044</v>
      </c>
      <c r="BZ1292" s="83" t="s">
        <v>4045</v>
      </c>
      <c r="CA1292" s="83" t="str">
        <f t="shared" si="197"/>
        <v>TRAIL (7XX)</v>
      </c>
    </row>
    <row r="1293" spans="1:79" s="39" customFormat="1" ht="15" customHeight="1">
      <c r="A1293" s="23">
        <f t="shared" si="204"/>
        <v>1291</v>
      </c>
      <c r="B1293" s="14" t="s">
        <v>84</v>
      </c>
      <c r="C1293" s="112" t="s">
        <v>1285</v>
      </c>
      <c r="D1293" s="84" t="s">
        <v>6180</v>
      </c>
      <c r="E1293" s="94" t="str">
        <f>CONCATENATE(LEFT(D1293,5),VLOOKUP(CONCATENATE(N1293,"x",O1293),'PART NUMBER GUIDE'!$B$9:$C$45,2,FALSE),VLOOKUP(CONCATENATE(P1293, V1293), 'PART NUMBER GUIDE'!$Q$6:$R$84, 2, FALSE),VLOOKUP(Y1293,'PART NUMBER GUIDE'!$J$8:$K$37,2, FALSE),IF(U1293="N/A",IF(ABS(S1293)&lt;10,"0"&amp;ABS(S1293),ABS(S1293)),CONCATENATE(LEFT(U1293,1),RIGHT(U1293,1))), F1293, G1293)</f>
        <v>MR70778587600</v>
      </c>
      <c r="F1293" s="93"/>
      <c r="G1293" s="93"/>
      <c r="H1293" s="81" t="s">
        <v>6139</v>
      </c>
      <c r="I1293" s="357">
        <v>44539</v>
      </c>
      <c r="J1293" s="87" t="s">
        <v>1266</v>
      </c>
      <c r="K1293" s="400">
        <v>356.5</v>
      </c>
      <c r="L1293" s="95">
        <f t="shared" si="198"/>
        <v>356.5</v>
      </c>
      <c r="M1293" s="402"/>
      <c r="N1293" s="84">
        <v>17</v>
      </c>
      <c r="O1293" s="85">
        <v>8.5</v>
      </c>
      <c r="P1293" s="105" t="str">
        <f t="shared" si="202"/>
        <v>8x170</v>
      </c>
      <c r="Q1293" s="84">
        <v>8</v>
      </c>
      <c r="R1293" s="84">
        <v>170</v>
      </c>
      <c r="S1293" s="84">
        <v>0</v>
      </c>
      <c r="T1293" s="86">
        <v>4.72</v>
      </c>
      <c r="U1293" s="110" t="s">
        <v>85</v>
      </c>
      <c r="V1293" s="77">
        <v>130.81</v>
      </c>
      <c r="W1293" s="42">
        <v>34.171650638656018</v>
      </c>
      <c r="X1293" s="52">
        <v>3640</v>
      </c>
      <c r="Y1293" s="46" t="s">
        <v>4926</v>
      </c>
      <c r="Z1293" s="81" t="s">
        <v>4927</v>
      </c>
      <c r="AA1293" s="369" t="str">
        <f t="shared" si="203"/>
        <v>17x8.5, 8x170, 0 OS</v>
      </c>
      <c r="AB1293" s="83" t="s">
        <v>4283</v>
      </c>
      <c r="AC1293" s="92">
        <f>_xlfn.IFNA(VLOOKUP(AB1293,ACCESSORIES!F:K,6,FALSE),"N/A")</f>
        <v>33</v>
      </c>
      <c r="AD1293" s="15" t="s">
        <v>85</v>
      </c>
      <c r="AE1293" s="15" t="s">
        <v>85</v>
      </c>
      <c r="AF1293" s="14" t="s">
        <v>3020</v>
      </c>
      <c r="AG1293" s="15" t="s">
        <v>85</v>
      </c>
      <c r="AH1293" s="9" t="str">
        <f>_xlfn.IFNA(VLOOKUP(AG1293,ACCESSORIES!F:K,6,FALSE),"N/A")</f>
        <v>N/A</v>
      </c>
      <c r="AI1293" s="105" t="s">
        <v>265</v>
      </c>
      <c r="AJ1293" s="84" t="s">
        <v>85</v>
      </c>
      <c r="AK1293" s="84" t="s">
        <v>85</v>
      </c>
      <c r="AL1293" s="84" t="s">
        <v>85</v>
      </c>
      <c r="AM1293" s="84">
        <v>16.2</v>
      </c>
      <c r="AN1293" s="84">
        <v>200</v>
      </c>
      <c r="AO1293" s="37">
        <v>3</v>
      </c>
      <c r="AP1293" s="37">
        <v>3</v>
      </c>
      <c r="AQ1293" s="26">
        <v>34</v>
      </c>
      <c r="AR1293" s="37">
        <v>85</v>
      </c>
      <c r="AS1293" s="26">
        <v>210</v>
      </c>
      <c r="AT1293" s="84">
        <v>203</v>
      </c>
      <c r="AU1293" s="86">
        <v>128</v>
      </c>
      <c r="AV1293" s="55">
        <v>103.9</v>
      </c>
      <c r="AW1293" s="55">
        <v>107</v>
      </c>
      <c r="AX1293" s="55">
        <v>0</v>
      </c>
      <c r="AY1293" s="14" t="s">
        <v>85</v>
      </c>
      <c r="AZ1293" s="104" t="str">
        <f>_xlfn.IFNA(VLOOKUP(AY1293,ACCESSORIES!F:K,6,FALSE),"N/A")</f>
        <v>N/A</v>
      </c>
      <c r="BA1293" s="14" t="s">
        <v>85</v>
      </c>
      <c r="BB1293" s="104" t="str">
        <f>_xlfn.IFNA(VLOOKUP(BA1293,ACCESSORIES!F:K,6,FALSE),"N/A")</f>
        <v>N/A</v>
      </c>
      <c r="BC1293" s="79">
        <v>38.171650638656018</v>
      </c>
      <c r="BD1293" s="57">
        <v>19.7</v>
      </c>
      <c r="BE1293" s="57">
        <v>19.7</v>
      </c>
      <c r="BF1293" s="57">
        <v>11</v>
      </c>
      <c r="BG1293" s="15">
        <v>36</v>
      </c>
      <c r="BH1293" s="122" t="s">
        <v>3551</v>
      </c>
      <c r="BI1293" s="51" t="s">
        <v>4217</v>
      </c>
      <c r="BJ1293" s="83" t="s">
        <v>5302</v>
      </c>
      <c r="BK1293" s="83" t="s">
        <v>4233</v>
      </c>
      <c r="BL1293" s="83" t="s">
        <v>5843</v>
      </c>
      <c r="BM1293" s="83" t="s">
        <v>2887</v>
      </c>
      <c r="BN1293" s="83" t="s">
        <v>6410</v>
      </c>
      <c r="BO1293" s="83" t="s">
        <v>5801</v>
      </c>
      <c r="BP1293" s="83" t="s">
        <v>6411</v>
      </c>
      <c r="BQ1293" s="83" t="s">
        <v>4480</v>
      </c>
      <c r="BR1293" s="83" t="s">
        <v>4235</v>
      </c>
      <c r="BS1293" s="83"/>
      <c r="BT1293" s="409" t="s">
        <v>6768</v>
      </c>
      <c r="BU1293" s="426" t="s">
        <v>6769</v>
      </c>
      <c r="BV1293" s="412" t="s">
        <v>6770</v>
      </c>
      <c r="BW1293" s="426" t="s">
        <v>6771</v>
      </c>
      <c r="BX1293" s="96" t="str">
        <f t="shared" si="201"/>
        <v>MR707 Bead Grip, 17x8.5, 0mm Offset, 8x170, 130.81mm Centerbore, Bahia Blue</v>
      </c>
      <c r="BY1293" s="83" t="s">
        <v>4044</v>
      </c>
      <c r="BZ1293" s="83" t="s">
        <v>4045</v>
      </c>
      <c r="CA1293" s="83" t="str">
        <f t="shared" si="197"/>
        <v>TRAIL (7XX)</v>
      </c>
    </row>
    <row r="1294" spans="1:79" s="39" customFormat="1" ht="15" customHeight="1">
      <c r="A1294" s="23">
        <f t="shared" si="204"/>
        <v>1292</v>
      </c>
      <c r="B1294" s="14" t="s">
        <v>84</v>
      </c>
      <c r="C1294" s="112" t="s">
        <v>1285</v>
      </c>
      <c r="D1294" s="84" t="s">
        <v>6180</v>
      </c>
      <c r="E1294" s="94" t="str">
        <f>CONCATENATE(LEFT(D1294,5),VLOOKUP(CONCATENATE(N1294,"x",O1294),'PART NUMBER GUIDE'!$B$9:$C$45,2,FALSE),VLOOKUP(CONCATENATE(P1294, V1294), 'PART NUMBER GUIDE'!$Q$6:$R$84, 2, FALSE),VLOOKUP(Y1294,'PART NUMBER GUIDE'!$J$8:$K$37,2, FALSE),IF(U1294="N/A",IF(ABS(S1294)&lt;10,"0"&amp;ABS(S1294),ABS(S1294)),CONCATENATE(LEFT(U1294,1),RIGHT(U1294,1))), F1294, G1294)</f>
        <v>MR70788551538</v>
      </c>
      <c r="F1294" s="93"/>
      <c r="G1294" s="93"/>
      <c r="H1294" s="81" t="s">
        <v>6140</v>
      </c>
      <c r="I1294" s="357">
        <v>44539</v>
      </c>
      <c r="J1294" s="87" t="s">
        <v>1266</v>
      </c>
      <c r="K1294" s="400">
        <v>359.5</v>
      </c>
      <c r="L1294" s="95">
        <f t="shared" si="198"/>
        <v>359.5</v>
      </c>
      <c r="M1294" s="402"/>
      <c r="N1294" s="84">
        <v>18</v>
      </c>
      <c r="O1294" s="85">
        <v>8.5</v>
      </c>
      <c r="P1294" s="105" t="str">
        <f t="shared" si="202"/>
        <v>5x100</v>
      </c>
      <c r="Q1294" s="84">
        <v>5</v>
      </c>
      <c r="R1294" s="84">
        <v>100</v>
      </c>
      <c r="S1294" s="84">
        <v>38</v>
      </c>
      <c r="T1294" s="86">
        <v>6.2</v>
      </c>
      <c r="U1294" s="110" t="s">
        <v>85</v>
      </c>
      <c r="V1294" s="77">
        <v>56.1</v>
      </c>
      <c r="W1294" s="42">
        <v>22.883982814790294</v>
      </c>
      <c r="X1294" s="52">
        <v>1850</v>
      </c>
      <c r="Y1294" s="46" t="s">
        <v>2309</v>
      </c>
      <c r="Z1294" s="81" t="s">
        <v>3002</v>
      </c>
      <c r="AA1294" s="369" t="str">
        <f t="shared" si="203"/>
        <v>18x8.5, 5x100, 38 OS</v>
      </c>
      <c r="AB1294" s="83" t="s">
        <v>4279</v>
      </c>
      <c r="AC1294" s="92">
        <f>_xlfn.IFNA(VLOOKUP(AB1294,ACCESSORIES!F:K,6,FALSE),"N/A")</f>
        <v>22</v>
      </c>
      <c r="AD1294" s="15" t="s">
        <v>85</v>
      </c>
      <c r="AE1294" s="15" t="s">
        <v>85</v>
      </c>
      <c r="AF1294" s="14" t="s">
        <v>85</v>
      </c>
      <c r="AG1294" s="15" t="s">
        <v>85</v>
      </c>
      <c r="AH1294" s="9" t="str">
        <f>_xlfn.IFNA(VLOOKUP(AG1294,ACCESSORIES!F:K,6,FALSE),"N/A")</f>
        <v>N/A</v>
      </c>
      <c r="AI1294" s="105" t="s">
        <v>265</v>
      </c>
      <c r="AJ1294" s="84" t="s">
        <v>85</v>
      </c>
      <c r="AK1294" s="84" t="s">
        <v>85</v>
      </c>
      <c r="AL1294" s="84" t="s">
        <v>85</v>
      </c>
      <c r="AM1294" s="84">
        <v>16</v>
      </c>
      <c r="AN1294" s="84">
        <v>148</v>
      </c>
      <c r="AO1294" s="37">
        <v>14</v>
      </c>
      <c r="AP1294" s="37">
        <v>22</v>
      </c>
      <c r="AQ1294" s="26">
        <v>40</v>
      </c>
      <c r="AR1294" s="37">
        <v>50</v>
      </c>
      <c r="AS1294" s="26">
        <v>219</v>
      </c>
      <c r="AT1294" s="84">
        <v>214</v>
      </c>
      <c r="AU1294" s="86">
        <v>56.1</v>
      </c>
      <c r="AV1294" s="55">
        <v>33</v>
      </c>
      <c r="AW1294" s="55">
        <v>33</v>
      </c>
      <c r="AX1294" s="55">
        <v>0</v>
      </c>
      <c r="AY1294" s="14" t="s">
        <v>85</v>
      </c>
      <c r="AZ1294" s="104" t="str">
        <f>_xlfn.IFNA(VLOOKUP(AY1294,ACCESSORIES!F:K,6,FALSE),"N/A")</f>
        <v>N/A</v>
      </c>
      <c r="BA1294" s="14" t="s">
        <v>85</v>
      </c>
      <c r="BB1294" s="104" t="str">
        <f>_xlfn.IFNA(VLOOKUP(BA1294,ACCESSORIES!F:K,6,FALSE),"N/A")</f>
        <v>N/A</v>
      </c>
      <c r="BC1294" s="79">
        <v>26.883982814790294</v>
      </c>
      <c r="BD1294" s="57">
        <v>20.6</v>
      </c>
      <c r="BE1294" s="57">
        <v>20.6</v>
      </c>
      <c r="BF1294" s="57">
        <v>11.4</v>
      </c>
      <c r="BG1294" s="15">
        <v>36</v>
      </c>
      <c r="BH1294" s="122" t="s">
        <v>3551</v>
      </c>
      <c r="BI1294" s="51" t="s">
        <v>4217</v>
      </c>
      <c r="BJ1294" s="83" t="s">
        <v>5302</v>
      </c>
      <c r="BK1294" s="83" t="s">
        <v>4233</v>
      </c>
      <c r="BL1294" s="83" t="s">
        <v>5843</v>
      </c>
      <c r="BM1294" s="83" t="s">
        <v>2887</v>
      </c>
      <c r="BN1294" s="83" t="s">
        <v>6410</v>
      </c>
      <c r="BO1294" s="83" t="s">
        <v>5801</v>
      </c>
      <c r="BP1294" s="83" t="s">
        <v>6411</v>
      </c>
      <c r="BQ1294" s="83" t="s">
        <v>4480</v>
      </c>
      <c r="BR1294" s="83" t="s">
        <v>4235</v>
      </c>
      <c r="BS1294" s="83"/>
      <c r="BT1294" s="409" t="s">
        <v>6748</v>
      </c>
      <c r="BU1294" s="426" t="s">
        <v>6749</v>
      </c>
      <c r="BV1294" s="412" t="s">
        <v>6750</v>
      </c>
      <c r="BW1294" s="426" t="s">
        <v>6751</v>
      </c>
      <c r="BX1294" s="96" t="str">
        <f t="shared" ref="BX1294:BX1305" si="205">CONCATENATE(IF(J1294="Closeout","CLOSEOUT - ",""),D1294,", ",N1294,"x",O1294,", ",IF(U1294="N/A","",CONCATENATE(U1294,"/")),IF(S1294&gt;0,CONCATENATE("+",S1294),S1294),"mm Offset, ",P1294,", ",V1294,"mm Centerbore, ",PROPER(Y1294),IF(G1294="R",", Race Drilled",""),"",IF(BA1294="N/A","",CONCATENATE(", w/ ",BA1294)))</f>
        <v>MR707 Bead Grip, 18x8.5, +38mm Offset, 5x100, 56.1mm Centerbore, Matte Black</v>
      </c>
      <c r="BY1294" s="83" t="s">
        <v>4044</v>
      </c>
      <c r="BZ1294" s="83" t="s">
        <v>4045</v>
      </c>
      <c r="CA1294" s="83" t="str">
        <f t="shared" si="197"/>
        <v>TRAIL (7XX)</v>
      </c>
    </row>
    <row r="1295" spans="1:79" s="39" customFormat="1" ht="15" customHeight="1">
      <c r="A1295" s="23">
        <f t="shared" si="204"/>
        <v>1293</v>
      </c>
      <c r="B1295" s="14" t="s">
        <v>84</v>
      </c>
      <c r="C1295" s="112" t="s">
        <v>1285</v>
      </c>
      <c r="D1295" s="84" t="s">
        <v>6180</v>
      </c>
      <c r="E1295" s="94" t="str">
        <f>CONCATENATE(LEFT(D1295,5),VLOOKUP(CONCATENATE(N1295,"x",O1295),'PART NUMBER GUIDE'!$B$9:$C$45,2,FALSE),VLOOKUP(CONCATENATE(P1295, V1295), 'PART NUMBER GUIDE'!$Q$6:$R$84, 2, FALSE),VLOOKUP(Y1295,'PART NUMBER GUIDE'!$J$8:$K$37,2, FALSE),IF(U1295="N/A",IF(ABS(S1295)&lt;10,"0"&amp;ABS(S1295),ABS(S1295)),CONCATENATE(LEFT(U1295,1),RIGHT(U1295,1))), F1295, G1295)</f>
        <v>MR70788549538</v>
      </c>
      <c r="F1295" s="93"/>
      <c r="G1295" s="93"/>
      <c r="H1295" s="81" t="s">
        <v>6141</v>
      </c>
      <c r="I1295" s="357">
        <v>44539</v>
      </c>
      <c r="J1295" s="87" t="s">
        <v>1266</v>
      </c>
      <c r="K1295" s="400">
        <v>359.5</v>
      </c>
      <c r="L1295" s="95">
        <f t="shared" si="198"/>
        <v>359.5</v>
      </c>
      <c r="M1295" s="402"/>
      <c r="N1295" s="84">
        <v>18</v>
      </c>
      <c r="O1295" s="85">
        <v>8.5</v>
      </c>
      <c r="P1295" s="105" t="str">
        <f t="shared" si="202"/>
        <v>5x108</v>
      </c>
      <c r="Q1295" s="84">
        <v>5</v>
      </c>
      <c r="R1295" s="84">
        <v>108</v>
      </c>
      <c r="S1295" s="84">
        <v>38</v>
      </c>
      <c r="T1295" s="86">
        <v>6.2</v>
      </c>
      <c r="U1295" s="110" t="s">
        <v>85</v>
      </c>
      <c r="V1295" s="77">
        <v>63.4</v>
      </c>
      <c r="W1295" s="42">
        <v>22.839890362353316</v>
      </c>
      <c r="X1295" s="52">
        <v>1850</v>
      </c>
      <c r="Y1295" s="46" t="s">
        <v>2309</v>
      </c>
      <c r="Z1295" s="81" t="s">
        <v>3002</v>
      </c>
      <c r="AA1295" s="369" t="str">
        <f t="shared" si="203"/>
        <v>18x8.5, 5x108, 38 OS</v>
      </c>
      <c r="AB1295" s="83" t="s">
        <v>4279</v>
      </c>
      <c r="AC1295" s="92">
        <f>_xlfn.IFNA(VLOOKUP(AB1295,ACCESSORIES!F:K,6,FALSE),"N/A")</f>
        <v>22</v>
      </c>
      <c r="AD1295" s="15" t="s">
        <v>85</v>
      </c>
      <c r="AE1295" s="15" t="s">
        <v>85</v>
      </c>
      <c r="AF1295" s="14" t="s">
        <v>85</v>
      </c>
      <c r="AG1295" s="15" t="s">
        <v>85</v>
      </c>
      <c r="AH1295" s="9" t="str">
        <f>_xlfn.IFNA(VLOOKUP(AG1295,ACCESSORIES!F:K,6,FALSE),"N/A")</f>
        <v>N/A</v>
      </c>
      <c r="AI1295" s="105" t="s">
        <v>265</v>
      </c>
      <c r="AJ1295" s="84" t="s">
        <v>85</v>
      </c>
      <c r="AK1295" s="84" t="s">
        <v>85</v>
      </c>
      <c r="AL1295" s="84" t="s">
        <v>85</v>
      </c>
      <c r="AM1295" s="84">
        <v>16</v>
      </c>
      <c r="AN1295" s="84">
        <v>148</v>
      </c>
      <c r="AO1295" s="37">
        <v>14</v>
      </c>
      <c r="AP1295" s="37">
        <v>22</v>
      </c>
      <c r="AQ1295" s="26">
        <v>40</v>
      </c>
      <c r="AR1295" s="37">
        <v>50</v>
      </c>
      <c r="AS1295" s="26">
        <v>219</v>
      </c>
      <c r="AT1295" s="84">
        <v>214</v>
      </c>
      <c r="AU1295" s="86">
        <v>63.4</v>
      </c>
      <c r="AV1295" s="55">
        <v>33</v>
      </c>
      <c r="AW1295" s="55">
        <v>33</v>
      </c>
      <c r="AX1295" s="55">
        <v>0</v>
      </c>
      <c r="AY1295" s="14" t="s">
        <v>85</v>
      </c>
      <c r="AZ1295" s="104" t="str">
        <f>_xlfn.IFNA(VLOOKUP(AY1295,ACCESSORIES!F:K,6,FALSE),"N/A")</f>
        <v>N/A</v>
      </c>
      <c r="BA1295" s="14" t="s">
        <v>85</v>
      </c>
      <c r="BB1295" s="104" t="str">
        <f>_xlfn.IFNA(VLOOKUP(BA1295,ACCESSORIES!F:K,6,FALSE),"N/A")</f>
        <v>N/A</v>
      </c>
      <c r="BC1295" s="79">
        <v>26.839890362353316</v>
      </c>
      <c r="BD1295" s="57">
        <v>20.6</v>
      </c>
      <c r="BE1295" s="57">
        <v>20.6</v>
      </c>
      <c r="BF1295" s="57">
        <v>11.4</v>
      </c>
      <c r="BG1295" s="15">
        <v>36</v>
      </c>
      <c r="BH1295" s="122" t="s">
        <v>3551</v>
      </c>
      <c r="BI1295" s="51" t="s">
        <v>4217</v>
      </c>
      <c r="BJ1295" s="83" t="s">
        <v>5302</v>
      </c>
      <c r="BK1295" s="83" t="s">
        <v>4233</v>
      </c>
      <c r="BL1295" s="83" t="s">
        <v>5843</v>
      </c>
      <c r="BM1295" s="83" t="s">
        <v>2887</v>
      </c>
      <c r="BN1295" s="83" t="s">
        <v>6410</v>
      </c>
      <c r="BO1295" s="83" t="s">
        <v>5801</v>
      </c>
      <c r="BP1295" s="83" t="s">
        <v>6411</v>
      </c>
      <c r="BQ1295" s="83" t="s">
        <v>4480</v>
      </c>
      <c r="BR1295" s="83" t="s">
        <v>4235</v>
      </c>
      <c r="BS1295" s="83"/>
      <c r="BT1295" s="409" t="s">
        <v>6748</v>
      </c>
      <c r="BU1295" s="426" t="s">
        <v>6749</v>
      </c>
      <c r="BV1295" s="412" t="s">
        <v>6750</v>
      </c>
      <c r="BW1295" s="426" t="s">
        <v>6751</v>
      </c>
      <c r="BX1295" s="96" t="str">
        <f t="shared" si="205"/>
        <v>MR707 Bead Grip, 18x8.5, +38mm Offset, 5x108, 63.4mm Centerbore, Matte Black</v>
      </c>
      <c r="BY1295" s="83" t="s">
        <v>4044</v>
      </c>
      <c r="BZ1295" s="83" t="s">
        <v>4045</v>
      </c>
      <c r="CA1295" s="83" t="str">
        <f t="shared" si="197"/>
        <v>TRAIL (7XX)</v>
      </c>
    </row>
    <row r="1296" spans="1:79" s="39" customFormat="1" ht="15" customHeight="1">
      <c r="A1296" s="23">
        <f t="shared" si="204"/>
        <v>1294</v>
      </c>
      <c r="B1296" s="14" t="s">
        <v>84</v>
      </c>
      <c r="C1296" s="112" t="s">
        <v>1285</v>
      </c>
      <c r="D1296" s="84" t="s">
        <v>6180</v>
      </c>
      <c r="E1296" s="94" t="str">
        <f>CONCATENATE(LEFT(D1296,5),VLOOKUP(CONCATENATE(N1296,"x",O1296),'PART NUMBER GUIDE'!$B$9:$C$45,2,FALSE),VLOOKUP(CONCATENATE(P1296, V1296), 'PART NUMBER GUIDE'!$Q$6:$R$84, 2, FALSE),VLOOKUP(Y1296,'PART NUMBER GUIDE'!$J$8:$K$37,2, FALSE),IF(U1296="N/A",IF(ABS(S1296)&lt;10,"0"&amp;ABS(S1296),ABS(S1296)),CONCATENATE(LEFT(U1296,1),RIGHT(U1296,1))), F1296, G1296)</f>
        <v>MR70788512538</v>
      </c>
      <c r="F1296" s="93"/>
      <c r="G1296" s="93"/>
      <c r="H1296" s="81" t="s">
        <v>6142</v>
      </c>
      <c r="I1296" s="357">
        <v>44539</v>
      </c>
      <c r="J1296" s="87" t="s">
        <v>1266</v>
      </c>
      <c r="K1296" s="400">
        <v>359.5</v>
      </c>
      <c r="L1296" s="95">
        <f t="shared" si="198"/>
        <v>359.5</v>
      </c>
      <c r="M1296" s="402"/>
      <c r="N1296" s="84">
        <v>18</v>
      </c>
      <c r="O1296" s="85">
        <v>8.5</v>
      </c>
      <c r="P1296" s="105" t="str">
        <f t="shared" si="202"/>
        <v>5x4.5</v>
      </c>
      <c r="Q1296" s="84">
        <v>5</v>
      </c>
      <c r="R1296" s="84">
        <v>4.5</v>
      </c>
      <c r="S1296" s="84">
        <v>38</v>
      </c>
      <c r="T1296" s="86">
        <v>6.2</v>
      </c>
      <c r="U1296" s="110" t="s">
        <v>85</v>
      </c>
      <c r="V1296" s="77">
        <v>73</v>
      </c>
      <c r="W1296" s="42">
        <v>22.70761300504239</v>
      </c>
      <c r="X1296" s="52">
        <v>1850</v>
      </c>
      <c r="Y1296" s="46" t="s">
        <v>2309</v>
      </c>
      <c r="Z1296" s="81" t="s">
        <v>3002</v>
      </c>
      <c r="AA1296" s="369" t="str">
        <f t="shared" si="203"/>
        <v>18x8.5, 5x4.5, 38 OS</v>
      </c>
      <c r="AB1296" s="83" t="s">
        <v>4279</v>
      </c>
      <c r="AC1296" s="92">
        <f>_xlfn.IFNA(VLOOKUP(AB1296,ACCESSORIES!F:K,6,FALSE),"N/A")</f>
        <v>22</v>
      </c>
      <c r="AD1296" s="15" t="s">
        <v>85</v>
      </c>
      <c r="AE1296" s="15" t="s">
        <v>85</v>
      </c>
      <c r="AF1296" s="14" t="s">
        <v>85</v>
      </c>
      <c r="AG1296" s="15" t="s">
        <v>85</v>
      </c>
      <c r="AH1296" s="9" t="str">
        <f>_xlfn.IFNA(VLOOKUP(AG1296,ACCESSORIES!F:K,6,FALSE),"N/A")</f>
        <v>N/A</v>
      </c>
      <c r="AI1296" s="105" t="s">
        <v>265</v>
      </c>
      <c r="AJ1296" s="84" t="s">
        <v>85</v>
      </c>
      <c r="AK1296" s="84" t="s">
        <v>85</v>
      </c>
      <c r="AL1296" s="84" t="s">
        <v>85</v>
      </c>
      <c r="AM1296" s="84">
        <v>16</v>
      </c>
      <c r="AN1296" s="84">
        <v>148</v>
      </c>
      <c r="AO1296" s="37">
        <v>14</v>
      </c>
      <c r="AP1296" s="37">
        <v>22</v>
      </c>
      <c r="AQ1296" s="26">
        <v>40</v>
      </c>
      <c r="AR1296" s="37">
        <v>50</v>
      </c>
      <c r="AS1296" s="26">
        <v>219</v>
      </c>
      <c r="AT1296" s="84">
        <v>214</v>
      </c>
      <c r="AU1296" s="86">
        <v>73</v>
      </c>
      <c r="AV1296" s="55">
        <v>33</v>
      </c>
      <c r="AW1296" s="55">
        <v>33</v>
      </c>
      <c r="AX1296" s="55">
        <v>0</v>
      </c>
      <c r="AY1296" s="14" t="s">
        <v>85</v>
      </c>
      <c r="AZ1296" s="104" t="str">
        <f>_xlfn.IFNA(VLOOKUP(AY1296,ACCESSORIES!F:K,6,FALSE),"N/A")</f>
        <v>N/A</v>
      </c>
      <c r="BA1296" s="14" t="s">
        <v>85</v>
      </c>
      <c r="BB1296" s="104" t="str">
        <f>_xlfn.IFNA(VLOOKUP(BA1296,ACCESSORIES!F:K,6,FALSE),"N/A")</f>
        <v>N/A</v>
      </c>
      <c r="BC1296" s="79">
        <v>26.70761300504239</v>
      </c>
      <c r="BD1296" s="57">
        <v>20.6</v>
      </c>
      <c r="BE1296" s="57">
        <v>20.6</v>
      </c>
      <c r="BF1296" s="57">
        <v>11.4</v>
      </c>
      <c r="BG1296" s="15">
        <v>36</v>
      </c>
      <c r="BH1296" s="122" t="s">
        <v>3551</v>
      </c>
      <c r="BI1296" s="51" t="s">
        <v>4217</v>
      </c>
      <c r="BJ1296" s="83" t="s">
        <v>5302</v>
      </c>
      <c r="BK1296" s="83" t="s">
        <v>4233</v>
      </c>
      <c r="BL1296" s="83" t="s">
        <v>5843</v>
      </c>
      <c r="BM1296" s="83" t="s">
        <v>2887</v>
      </c>
      <c r="BN1296" s="83" t="s">
        <v>6410</v>
      </c>
      <c r="BO1296" s="83" t="s">
        <v>5801</v>
      </c>
      <c r="BP1296" s="83" t="s">
        <v>6411</v>
      </c>
      <c r="BQ1296" s="83" t="s">
        <v>4480</v>
      </c>
      <c r="BR1296" s="83" t="s">
        <v>4235</v>
      </c>
      <c r="BS1296" s="83"/>
      <c r="BT1296" s="409" t="s">
        <v>6748</v>
      </c>
      <c r="BU1296" s="426" t="s">
        <v>6749</v>
      </c>
      <c r="BV1296" s="412" t="s">
        <v>6750</v>
      </c>
      <c r="BW1296" s="426" t="s">
        <v>6751</v>
      </c>
      <c r="BX1296" s="96" t="str">
        <f t="shared" si="205"/>
        <v>MR707 Bead Grip, 18x8.5, +38mm Offset, 5x4.5, 73mm Centerbore, Matte Black</v>
      </c>
      <c r="BY1296" s="83" t="s">
        <v>4044</v>
      </c>
      <c r="BZ1296" s="83" t="s">
        <v>4045</v>
      </c>
      <c r="CA1296" s="83" t="str">
        <f t="shared" si="197"/>
        <v>TRAIL (7XX)</v>
      </c>
    </row>
    <row r="1297" spans="1:79" s="39" customFormat="1" ht="15" customHeight="1">
      <c r="A1297" s="23">
        <f t="shared" si="204"/>
        <v>1295</v>
      </c>
      <c r="B1297" s="14" t="s">
        <v>84</v>
      </c>
      <c r="C1297" s="112" t="s">
        <v>1285</v>
      </c>
      <c r="D1297" s="84" t="s">
        <v>6180</v>
      </c>
      <c r="E1297" s="94" t="str">
        <f>CONCATENATE(LEFT(D1297,5),VLOOKUP(CONCATENATE(N1297,"x",O1297),'PART NUMBER GUIDE'!$B$9:$C$45,2,FALSE),VLOOKUP(CONCATENATE(P1297, V1297), 'PART NUMBER GUIDE'!$Q$6:$R$84, 2, FALSE),VLOOKUP(Y1297,'PART NUMBER GUIDE'!$J$8:$K$37,2, FALSE),IF(U1297="N/A",IF(ABS(S1297)&lt;10,"0"&amp;ABS(S1297),ABS(S1297)),CONCATENATE(LEFT(U1297,1),RIGHT(U1297,1))), F1297, G1297)</f>
        <v>MR70789058525</v>
      </c>
      <c r="F1297" s="93"/>
      <c r="G1297" s="93"/>
      <c r="H1297" s="81" t="s">
        <v>6143</v>
      </c>
      <c r="I1297" s="357">
        <v>44539</v>
      </c>
      <c r="J1297" s="87" t="s">
        <v>1266</v>
      </c>
      <c r="K1297" s="400">
        <v>421</v>
      </c>
      <c r="L1297" s="95">
        <f t="shared" si="198"/>
        <v>421</v>
      </c>
      <c r="M1297" s="402"/>
      <c r="N1297" s="84">
        <v>18</v>
      </c>
      <c r="O1297" s="8">
        <v>9</v>
      </c>
      <c r="P1297" s="105" t="str">
        <f t="shared" si="202"/>
        <v>5x150</v>
      </c>
      <c r="Q1297" s="84">
        <v>5</v>
      </c>
      <c r="R1297" s="84">
        <v>150</v>
      </c>
      <c r="S1297" s="84">
        <v>25</v>
      </c>
      <c r="T1297" s="86">
        <v>6</v>
      </c>
      <c r="U1297" s="110" t="s">
        <v>85</v>
      </c>
      <c r="V1297" s="77">
        <v>110.5</v>
      </c>
      <c r="W1297" s="42">
        <v>28.064845976134919</v>
      </c>
      <c r="X1297" s="52">
        <v>2650</v>
      </c>
      <c r="Y1297" s="46" t="s">
        <v>2309</v>
      </c>
      <c r="Z1297" s="81" t="s">
        <v>3002</v>
      </c>
      <c r="AA1297" s="369" t="str">
        <f t="shared" si="203"/>
        <v>18x9, 5x150, 25 OS</v>
      </c>
      <c r="AB1297" s="83" t="s">
        <v>4281</v>
      </c>
      <c r="AC1297" s="92">
        <f>_xlfn.IFNA(VLOOKUP(AB1297,ACCESSORIES!F:K,6,FALSE),"N/A")</f>
        <v>22</v>
      </c>
      <c r="AD1297" s="15" t="s">
        <v>85</v>
      </c>
      <c r="AE1297" s="15" t="s">
        <v>85</v>
      </c>
      <c r="AF1297" s="14" t="s">
        <v>85</v>
      </c>
      <c r="AG1297" s="15" t="s">
        <v>85</v>
      </c>
      <c r="AH1297" s="9" t="str">
        <f>_xlfn.IFNA(VLOOKUP(AG1297,ACCESSORIES!F:K,6,FALSE),"N/A")</f>
        <v>N/A</v>
      </c>
      <c r="AI1297" s="105" t="s">
        <v>265</v>
      </c>
      <c r="AJ1297" s="84" t="s">
        <v>85</v>
      </c>
      <c r="AK1297" s="84" t="s">
        <v>85</v>
      </c>
      <c r="AL1297" s="84" t="s">
        <v>85</v>
      </c>
      <c r="AM1297" s="84">
        <v>16.2</v>
      </c>
      <c r="AN1297" s="84">
        <v>180</v>
      </c>
      <c r="AO1297" s="37">
        <v>3</v>
      </c>
      <c r="AP1297" s="37">
        <v>12</v>
      </c>
      <c r="AQ1297" s="26">
        <v>35</v>
      </c>
      <c r="AR1297" s="37">
        <v>60</v>
      </c>
      <c r="AS1297" s="26">
        <v>221</v>
      </c>
      <c r="AT1297" s="84">
        <v>209</v>
      </c>
      <c r="AU1297" s="86">
        <v>110.5</v>
      </c>
      <c r="AV1297" s="55">
        <v>44</v>
      </c>
      <c r="AW1297" s="55">
        <v>44</v>
      </c>
      <c r="AX1297" s="55">
        <v>0</v>
      </c>
      <c r="AY1297" s="14" t="s">
        <v>85</v>
      </c>
      <c r="AZ1297" s="104" t="str">
        <f>_xlfn.IFNA(VLOOKUP(AY1297,ACCESSORIES!F:K,6,FALSE),"N/A")</f>
        <v>N/A</v>
      </c>
      <c r="BA1297" s="14" t="s">
        <v>85</v>
      </c>
      <c r="BB1297" s="104" t="str">
        <f>_xlfn.IFNA(VLOOKUP(BA1297,ACCESSORIES!F:K,6,FALSE),"N/A")</f>
        <v>N/A</v>
      </c>
      <c r="BC1297" s="79">
        <v>32.064845976134919</v>
      </c>
      <c r="BD1297" s="57">
        <v>20.6</v>
      </c>
      <c r="BE1297" s="57">
        <v>20.6</v>
      </c>
      <c r="BF1297" s="57">
        <v>11.4</v>
      </c>
      <c r="BG1297" s="15">
        <v>36</v>
      </c>
      <c r="BH1297" s="122" t="s">
        <v>3551</v>
      </c>
      <c r="BI1297" s="51" t="s">
        <v>4217</v>
      </c>
      <c r="BJ1297" s="83" t="s">
        <v>5302</v>
      </c>
      <c r="BK1297" s="83" t="s">
        <v>4233</v>
      </c>
      <c r="BL1297" s="83" t="s">
        <v>5843</v>
      </c>
      <c r="BM1297" s="83" t="s">
        <v>2887</v>
      </c>
      <c r="BN1297" s="83" t="s">
        <v>6410</v>
      </c>
      <c r="BO1297" s="83" t="s">
        <v>5801</v>
      </c>
      <c r="BP1297" s="83" t="s">
        <v>6411</v>
      </c>
      <c r="BQ1297" s="83" t="s">
        <v>4480</v>
      </c>
      <c r="BR1297" s="83" t="s">
        <v>4235</v>
      </c>
      <c r="BS1297" s="83"/>
      <c r="BT1297" s="409" t="s">
        <v>6748</v>
      </c>
      <c r="BU1297" s="426" t="s">
        <v>6749</v>
      </c>
      <c r="BV1297" s="412" t="s">
        <v>6750</v>
      </c>
      <c r="BW1297" s="426" t="s">
        <v>6751</v>
      </c>
      <c r="BX1297" s="96" t="str">
        <f t="shared" si="205"/>
        <v>MR707 Bead Grip, 18x9, +25mm Offset, 5x150, 110.5mm Centerbore, Matte Black</v>
      </c>
      <c r="BY1297" s="83" t="s">
        <v>4044</v>
      </c>
      <c r="BZ1297" s="83" t="s">
        <v>4045</v>
      </c>
      <c r="CA1297" s="83" t="str">
        <f t="shared" si="197"/>
        <v>TRAIL (7XX)</v>
      </c>
    </row>
    <row r="1298" spans="1:79" s="39" customFormat="1" ht="15" customHeight="1">
      <c r="A1298" s="23">
        <f t="shared" si="204"/>
        <v>1296</v>
      </c>
      <c r="B1298" s="14" t="s">
        <v>84</v>
      </c>
      <c r="C1298" s="112" t="s">
        <v>1285</v>
      </c>
      <c r="D1298" s="84" t="s">
        <v>6180</v>
      </c>
      <c r="E1298" s="94" t="str">
        <f>CONCATENATE(LEFT(D1298,5),VLOOKUP(CONCATENATE(N1298,"x",O1298),'PART NUMBER GUIDE'!$B$9:$C$45,2,FALSE),VLOOKUP(CONCATENATE(P1298, V1298), 'PART NUMBER GUIDE'!$Q$6:$R$84, 2, FALSE),VLOOKUP(Y1298,'PART NUMBER GUIDE'!$J$8:$K$37,2, FALSE),IF(U1298="N/A",IF(ABS(S1298)&lt;10,"0"&amp;ABS(S1298),ABS(S1298)),CONCATENATE(LEFT(U1298,1),RIGHT(U1298,1))), F1298, G1298)</f>
        <v>MR70789058625</v>
      </c>
      <c r="F1298" s="93"/>
      <c r="G1298" s="93"/>
      <c r="H1298" s="81" t="s">
        <v>6144</v>
      </c>
      <c r="I1298" s="357">
        <v>44539</v>
      </c>
      <c r="J1298" s="87" t="s">
        <v>1266</v>
      </c>
      <c r="K1298" s="400">
        <v>421</v>
      </c>
      <c r="L1298" s="95">
        <f t="shared" si="198"/>
        <v>421</v>
      </c>
      <c r="M1298" s="402"/>
      <c r="N1298" s="84">
        <v>18</v>
      </c>
      <c r="O1298" s="8">
        <v>9</v>
      </c>
      <c r="P1298" s="105" t="str">
        <f t="shared" si="202"/>
        <v>5x150</v>
      </c>
      <c r="Q1298" s="84">
        <v>5</v>
      </c>
      <c r="R1298" s="84">
        <v>150</v>
      </c>
      <c r="S1298" s="84">
        <v>25</v>
      </c>
      <c r="T1298" s="86">
        <v>6</v>
      </c>
      <c r="U1298" s="110" t="s">
        <v>85</v>
      </c>
      <c r="V1298" s="77">
        <v>110.5</v>
      </c>
      <c r="W1298" s="42">
        <v>28.064845976134919</v>
      </c>
      <c r="X1298" s="52">
        <v>2650</v>
      </c>
      <c r="Y1298" s="46" t="s">
        <v>4926</v>
      </c>
      <c r="Z1298" s="81" t="s">
        <v>4927</v>
      </c>
      <c r="AA1298" s="369" t="str">
        <f t="shared" si="203"/>
        <v>18x9, 5x150, 25 OS</v>
      </c>
      <c r="AB1298" s="83" t="s">
        <v>4281</v>
      </c>
      <c r="AC1298" s="92">
        <f>_xlfn.IFNA(VLOOKUP(AB1298,ACCESSORIES!F:K,6,FALSE),"N/A")</f>
        <v>22</v>
      </c>
      <c r="AD1298" s="15" t="s">
        <v>85</v>
      </c>
      <c r="AE1298" s="15" t="s">
        <v>85</v>
      </c>
      <c r="AF1298" s="14" t="s">
        <v>85</v>
      </c>
      <c r="AG1298" s="15" t="s">
        <v>85</v>
      </c>
      <c r="AH1298" s="9" t="str">
        <f>_xlfn.IFNA(VLOOKUP(AG1298,ACCESSORIES!F:K,6,FALSE),"N/A")</f>
        <v>N/A</v>
      </c>
      <c r="AI1298" s="105" t="s">
        <v>265</v>
      </c>
      <c r="AJ1298" s="84" t="s">
        <v>85</v>
      </c>
      <c r="AK1298" s="84" t="s">
        <v>85</v>
      </c>
      <c r="AL1298" s="84" t="s">
        <v>85</v>
      </c>
      <c r="AM1298" s="84">
        <v>16.2</v>
      </c>
      <c r="AN1298" s="84">
        <v>180</v>
      </c>
      <c r="AO1298" s="37">
        <v>3</v>
      </c>
      <c r="AP1298" s="37">
        <v>12</v>
      </c>
      <c r="AQ1298" s="26">
        <v>35</v>
      </c>
      <c r="AR1298" s="37">
        <v>60</v>
      </c>
      <c r="AS1298" s="26">
        <v>221</v>
      </c>
      <c r="AT1298" s="84">
        <v>209</v>
      </c>
      <c r="AU1298" s="86">
        <v>110.5</v>
      </c>
      <c r="AV1298" s="55">
        <v>44</v>
      </c>
      <c r="AW1298" s="55">
        <v>44</v>
      </c>
      <c r="AX1298" s="55">
        <v>0</v>
      </c>
      <c r="AY1298" s="14" t="s">
        <v>85</v>
      </c>
      <c r="AZ1298" s="104" t="str">
        <f>_xlfn.IFNA(VLOOKUP(AY1298,ACCESSORIES!F:K,6,FALSE),"N/A")</f>
        <v>N/A</v>
      </c>
      <c r="BA1298" s="14" t="s">
        <v>85</v>
      </c>
      <c r="BB1298" s="104" t="str">
        <f>_xlfn.IFNA(VLOOKUP(BA1298,ACCESSORIES!F:K,6,FALSE),"N/A")</f>
        <v>N/A</v>
      </c>
      <c r="BC1298" s="79">
        <v>32.064845976134919</v>
      </c>
      <c r="BD1298" s="57">
        <v>20.6</v>
      </c>
      <c r="BE1298" s="57">
        <v>20.6</v>
      </c>
      <c r="BF1298" s="57">
        <v>11.4</v>
      </c>
      <c r="BG1298" s="15">
        <v>36</v>
      </c>
      <c r="BH1298" s="122" t="s">
        <v>3551</v>
      </c>
      <c r="BI1298" s="51" t="s">
        <v>4217</v>
      </c>
      <c r="BJ1298" s="83" t="s">
        <v>5302</v>
      </c>
      <c r="BK1298" s="83" t="s">
        <v>4233</v>
      </c>
      <c r="BL1298" s="83" t="s">
        <v>5843</v>
      </c>
      <c r="BM1298" s="83" t="s">
        <v>2887</v>
      </c>
      <c r="BN1298" s="83" t="s">
        <v>6410</v>
      </c>
      <c r="BO1298" s="83" t="s">
        <v>5801</v>
      </c>
      <c r="BP1298" s="83" t="s">
        <v>6411</v>
      </c>
      <c r="BQ1298" s="83" t="s">
        <v>4480</v>
      </c>
      <c r="BR1298" s="83" t="s">
        <v>4235</v>
      </c>
      <c r="BS1298" s="83"/>
      <c r="BT1298" s="409" t="s">
        <v>6760</v>
      </c>
      <c r="BU1298" s="426" t="s">
        <v>6761</v>
      </c>
      <c r="BV1298" s="412" t="s">
        <v>6762</v>
      </c>
      <c r="BW1298" s="426" t="s">
        <v>6763</v>
      </c>
      <c r="BX1298" s="96" t="str">
        <f t="shared" si="205"/>
        <v>MR707 Bead Grip, 18x9, +25mm Offset, 5x150, 110.5mm Centerbore, Bahia Blue</v>
      </c>
      <c r="BY1298" s="83" t="s">
        <v>4044</v>
      </c>
      <c r="BZ1298" s="83" t="s">
        <v>4045</v>
      </c>
      <c r="CA1298" s="83" t="str">
        <f t="shared" ref="CA1298:CA1315" si="206">C1298</f>
        <v>TRAIL (7XX)</v>
      </c>
    </row>
    <row r="1299" spans="1:79" s="39" customFormat="1" ht="15" customHeight="1">
      <c r="A1299" s="23">
        <f t="shared" si="204"/>
        <v>1297</v>
      </c>
      <c r="B1299" s="14" t="s">
        <v>84</v>
      </c>
      <c r="C1299" s="112" t="s">
        <v>1285</v>
      </c>
      <c r="D1299" s="84" t="s">
        <v>6180</v>
      </c>
      <c r="E1299" s="94" t="str">
        <f>CONCATENATE(LEFT(D1299,5),VLOOKUP(CONCATENATE(N1299,"x",O1299),'PART NUMBER GUIDE'!$B$9:$C$45,2,FALSE),VLOOKUP(CONCATENATE(P1299, V1299), 'PART NUMBER GUIDE'!$Q$6:$R$84, 2, FALSE),VLOOKUP(Y1299,'PART NUMBER GUIDE'!$J$8:$K$37,2, FALSE),IF(U1299="N/A",IF(ABS(S1299)&lt;10,"0"&amp;ABS(S1299),ABS(S1299)),CONCATENATE(LEFT(U1299,1),RIGHT(U1299,1))), F1299, G1299)</f>
        <v>MR70789016518</v>
      </c>
      <c r="F1299" s="93"/>
      <c r="G1299" s="93"/>
      <c r="H1299" s="81" t="s">
        <v>6145</v>
      </c>
      <c r="I1299" s="357">
        <v>44539</v>
      </c>
      <c r="J1299" s="87" t="s">
        <v>1265</v>
      </c>
      <c r="K1299" s="400">
        <v>421</v>
      </c>
      <c r="L1299" s="95">
        <f t="shared" si="198"/>
        <v>421</v>
      </c>
      <c r="M1299" s="402"/>
      <c r="N1299" s="84">
        <v>18</v>
      </c>
      <c r="O1299" s="8">
        <v>9</v>
      </c>
      <c r="P1299" s="105" t="str">
        <f t="shared" si="202"/>
        <v>6x135</v>
      </c>
      <c r="Q1299" s="84">
        <v>6</v>
      </c>
      <c r="R1299" s="84">
        <v>135</v>
      </c>
      <c r="S1299" s="84">
        <v>18</v>
      </c>
      <c r="T1299" s="86">
        <v>5.7</v>
      </c>
      <c r="U1299" s="110" t="s">
        <v>85</v>
      </c>
      <c r="V1299" s="77">
        <v>87</v>
      </c>
      <c r="W1299" s="42">
        <v>30.79</v>
      </c>
      <c r="X1299" s="52">
        <v>2650</v>
      </c>
      <c r="Y1299" s="46" t="s">
        <v>2309</v>
      </c>
      <c r="Z1299" s="81" t="s">
        <v>3002</v>
      </c>
      <c r="AA1299" s="369" t="str">
        <f t="shared" si="203"/>
        <v>18x9, 6x135, 18 OS</v>
      </c>
      <c r="AB1299" s="83" t="s">
        <v>4280</v>
      </c>
      <c r="AC1299" s="92">
        <f>_xlfn.IFNA(VLOOKUP(AB1299,ACCESSORIES!F:K,6,FALSE),"N/A")</f>
        <v>22</v>
      </c>
      <c r="AD1299" s="15" t="s">
        <v>85</v>
      </c>
      <c r="AE1299" s="15" t="s">
        <v>85</v>
      </c>
      <c r="AF1299" s="14" t="s">
        <v>85</v>
      </c>
      <c r="AG1299" s="15" t="s">
        <v>85</v>
      </c>
      <c r="AH1299" s="9" t="str">
        <f>_xlfn.IFNA(VLOOKUP(AG1299,ACCESSORIES!F:K,6,FALSE),"N/A")</f>
        <v>N/A</v>
      </c>
      <c r="AI1299" s="105" t="s">
        <v>265</v>
      </c>
      <c r="AJ1299" s="84" t="s">
        <v>85</v>
      </c>
      <c r="AK1299" s="84" t="s">
        <v>85</v>
      </c>
      <c r="AL1299" s="84" t="s">
        <v>85</v>
      </c>
      <c r="AM1299" s="84">
        <v>16.2</v>
      </c>
      <c r="AN1299" s="84">
        <v>175</v>
      </c>
      <c r="AO1299" s="37">
        <v>3</v>
      </c>
      <c r="AP1299" s="37">
        <v>14</v>
      </c>
      <c r="AQ1299" s="26">
        <v>38</v>
      </c>
      <c r="AR1299" s="37">
        <v>63</v>
      </c>
      <c r="AS1299" s="26">
        <v>222</v>
      </c>
      <c r="AT1299" s="84">
        <v>213</v>
      </c>
      <c r="AU1299" s="86">
        <v>87</v>
      </c>
      <c r="AV1299" s="55">
        <v>44</v>
      </c>
      <c r="AW1299" s="55">
        <v>44</v>
      </c>
      <c r="AX1299" s="55">
        <v>0</v>
      </c>
      <c r="AY1299" s="14" t="s">
        <v>85</v>
      </c>
      <c r="AZ1299" s="104" t="str">
        <f>_xlfn.IFNA(VLOOKUP(AY1299,ACCESSORIES!F:K,6,FALSE),"N/A")</f>
        <v>N/A</v>
      </c>
      <c r="BA1299" s="14" t="s">
        <v>85</v>
      </c>
      <c r="BB1299" s="104" t="str">
        <f>_xlfn.IFNA(VLOOKUP(BA1299,ACCESSORIES!F:K,6,FALSE),"N/A")</f>
        <v>N/A</v>
      </c>
      <c r="BC1299" s="79">
        <v>35.75</v>
      </c>
      <c r="BD1299" s="57">
        <v>20.6</v>
      </c>
      <c r="BE1299" s="57">
        <v>20.6</v>
      </c>
      <c r="BF1299" s="57">
        <v>11.4</v>
      </c>
      <c r="BG1299" s="15">
        <v>36</v>
      </c>
      <c r="BH1299" s="122" t="s">
        <v>3551</v>
      </c>
      <c r="BI1299" s="51" t="s">
        <v>4217</v>
      </c>
      <c r="BJ1299" s="83" t="s">
        <v>5302</v>
      </c>
      <c r="BK1299" s="83" t="s">
        <v>4233</v>
      </c>
      <c r="BL1299" s="83" t="s">
        <v>5843</v>
      </c>
      <c r="BM1299" s="83" t="s">
        <v>2887</v>
      </c>
      <c r="BN1299" s="83" t="s">
        <v>6410</v>
      </c>
      <c r="BO1299" s="83" t="s">
        <v>5801</v>
      </c>
      <c r="BP1299" s="83" t="s">
        <v>6411</v>
      </c>
      <c r="BQ1299" s="83" t="s">
        <v>4480</v>
      </c>
      <c r="BR1299" s="83" t="s">
        <v>4235</v>
      </c>
      <c r="BS1299" s="83"/>
      <c r="BT1299" s="409" t="s">
        <v>6752</v>
      </c>
      <c r="BU1299" s="426" t="s">
        <v>6753</v>
      </c>
      <c r="BV1299" s="412" t="s">
        <v>6754</v>
      </c>
      <c r="BW1299" s="426" t="s">
        <v>6755</v>
      </c>
      <c r="BX1299" s="96" t="str">
        <f t="shared" si="205"/>
        <v>MR707 Bead Grip, 18x9, +18mm Offset, 6x135, 87mm Centerbore, Matte Black</v>
      </c>
      <c r="BY1299" s="83" t="s">
        <v>4044</v>
      </c>
      <c r="BZ1299" s="83" t="s">
        <v>4045</v>
      </c>
      <c r="CA1299" s="83" t="str">
        <f t="shared" si="206"/>
        <v>TRAIL (7XX)</v>
      </c>
    </row>
    <row r="1300" spans="1:79" s="39" customFormat="1" ht="15" customHeight="1">
      <c r="A1300" s="23">
        <f t="shared" si="204"/>
        <v>1298</v>
      </c>
      <c r="B1300" s="14" t="s">
        <v>84</v>
      </c>
      <c r="C1300" s="112" t="s">
        <v>1285</v>
      </c>
      <c r="D1300" s="84" t="s">
        <v>6180</v>
      </c>
      <c r="E1300" s="94" t="str">
        <f>CONCATENATE(LEFT(D1300,5),VLOOKUP(CONCATENATE(N1300,"x",O1300),'PART NUMBER GUIDE'!$B$9:$C$45,2,FALSE),VLOOKUP(CONCATENATE(P1300, V1300), 'PART NUMBER GUIDE'!$Q$6:$R$84, 2, FALSE),VLOOKUP(Y1300,'PART NUMBER GUIDE'!$J$8:$K$37,2, FALSE),IF(U1300="N/A",IF(ABS(S1300)&lt;10,"0"&amp;ABS(S1300),ABS(S1300)),CONCATENATE(LEFT(U1300,1),RIGHT(U1300,1))), F1300, G1300)</f>
        <v>MR70789016618</v>
      </c>
      <c r="F1300" s="93"/>
      <c r="G1300" s="93"/>
      <c r="H1300" s="81" t="s">
        <v>6146</v>
      </c>
      <c r="I1300" s="357">
        <v>44539</v>
      </c>
      <c r="J1300" s="87" t="s">
        <v>1265</v>
      </c>
      <c r="K1300" s="400">
        <v>421</v>
      </c>
      <c r="L1300" s="95">
        <f t="shared" si="198"/>
        <v>421</v>
      </c>
      <c r="M1300" s="402"/>
      <c r="N1300" s="84">
        <v>18</v>
      </c>
      <c r="O1300" s="8">
        <v>9</v>
      </c>
      <c r="P1300" s="105" t="str">
        <f t="shared" si="202"/>
        <v>6x135</v>
      </c>
      <c r="Q1300" s="84">
        <v>6</v>
      </c>
      <c r="R1300" s="84">
        <v>135</v>
      </c>
      <c r="S1300" s="84">
        <v>18</v>
      </c>
      <c r="T1300" s="86">
        <v>5.7</v>
      </c>
      <c r="U1300" s="110" t="s">
        <v>85</v>
      </c>
      <c r="V1300" s="77">
        <v>87</v>
      </c>
      <c r="W1300" s="42">
        <v>30.9</v>
      </c>
      <c r="X1300" s="52">
        <v>2650</v>
      </c>
      <c r="Y1300" s="46" t="s">
        <v>4926</v>
      </c>
      <c r="Z1300" s="81" t="s">
        <v>4927</v>
      </c>
      <c r="AA1300" s="369" t="str">
        <f t="shared" si="203"/>
        <v>18x9, 6x135, 18 OS</v>
      </c>
      <c r="AB1300" s="83" t="s">
        <v>4280</v>
      </c>
      <c r="AC1300" s="92">
        <f>_xlfn.IFNA(VLOOKUP(AB1300,ACCESSORIES!F:K,6,FALSE),"N/A")</f>
        <v>22</v>
      </c>
      <c r="AD1300" s="15" t="s">
        <v>85</v>
      </c>
      <c r="AE1300" s="15" t="s">
        <v>85</v>
      </c>
      <c r="AF1300" s="14" t="s">
        <v>85</v>
      </c>
      <c r="AG1300" s="15" t="s">
        <v>85</v>
      </c>
      <c r="AH1300" s="9" t="str">
        <f>_xlfn.IFNA(VLOOKUP(AG1300,ACCESSORIES!F:K,6,FALSE),"N/A")</f>
        <v>N/A</v>
      </c>
      <c r="AI1300" s="105" t="s">
        <v>265</v>
      </c>
      <c r="AJ1300" s="84" t="s">
        <v>85</v>
      </c>
      <c r="AK1300" s="84" t="s">
        <v>85</v>
      </c>
      <c r="AL1300" s="84" t="s">
        <v>85</v>
      </c>
      <c r="AM1300" s="84">
        <v>16.2</v>
      </c>
      <c r="AN1300" s="84">
        <v>175</v>
      </c>
      <c r="AO1300" s="37">
        <v>3</v>
      </c>
      <c r="AP1300" s="37">
        <v>14</v>
      </c>
      <c r="AQ1300" s="26">
        <v>38</v>
      </c>
      <c r="AR1300" s="37">
        <v>63</v>
      </c>
      <c r="AS1300" s="26">
        <v>222</v>
      </c>
      <c r="AT1300" s="84">
        <v>213</v>
      </c>
      <c r="AU1300" s="86">
        <v>87</v>
      </c>
      <c r="AV1300" s="55">
        <v>44</v>
      </c>
      <c r="AW1300" s="55">
        <v>44</v>
      </c>
      <c r="AX1300" s="55">
        <v>0</v>
      </c>
      <c r="AY1300" s="14" t="s">
        <v>85</v>
      </c>
      <c r="AZ1300" s="104" t="str">
        <f>_xlfn.IFNA(VLOOKUP(AY1300,ACCESSORIES!F:K,6,FALSE),"N/A")</f>
        <v>N/A</v>
      </c>
      <c r="BA1300" s="14" t="s">
        <v>85</v>
      </c>
      <c r="BB1300" s="104" t="str">
        <f>_xlfn.IFNA(VLOOKUP(BA1300,ACCESSORIES!F:K,6,FALSE),"N/A")</f>
        <v>N/A</v>
      </c>
      <c r="BC1300" s="79">
        <v>35.97</v>
      </c>
      <c r="BD1300" s="57">
        <v>20.6</v>
      </c>
      <c r="BE1300" s="57">
        <v>20.6</v>
      </c>
      <c r="BF1300" s="57">
        <v>11.4</v>
      </c>
      <c r="BG1300" s="15">
        <v>36</v>
      </c>
      <c r="BH1300" s="122" t="s">
        <v>3551</v>
      </c>
      <c r="BI1300" s="51" t="s">
        <v>4217</v>
      </c>
      <c r="BJ1300" s="83" t="s">
        <v>5302</v>
      </c>
      <c r="BK1300" s="83" t="s">
        <v>4233</v>
      </c>
      <c r="BL1300" s="83" t="s">
        <v>5843</v>
      </c>
      <c r="BM1300" s="83" t="s">
        <v>2887</v>
      </c>
      <c r="BN1300" s="83" t="s">
        <v>6410</v>
      </c>
      <c r="BO1300" s="83" t="s">
        <v>5801</v>
      </c>
      <c r="BP1300" s="83" t="s">
        <v>6411</v>
      </c>
      <c r="BQ1300" s="83" t="s">
        <v>4480</v>
      </c>
      <c r="BR1300" s="83" t="s">
        <v>4235</v>
      </c>
      <c r="BS1300" s="83"/>
      <c r="BT1300" s="409" t="s">
        <v>6764</v>
      </c>
      <c r="BU1300" s="426" t="s">
        <v>6765</v>
      </c>
      <c r="BV1300" s="412" t="s">
        <v>6766</v>
      </c>
      <c r="BW1300" s="426" t="s">
        <v>6767</v>
      </c>
      <c r="BX1300" s="96" t="str">
        <f t="shared" si="205"/>
        <v>MR707 Bead Grip, 18x9, +18mm Offset, 6x135, 87mm Centerbore, Bahia Blue</v>
      </c>
      <c r="BY1300" s="83" t="s">
        <v>4044</v>
      </c>
      <c r="BZ1300" s="83" t="s">
        <v>4045</v>
      </c>
      <c r="CA1300" s="83" t="str">
        <f t="shared" si="206"/>
        <v>TRAIL (7XX)</v>
      </c>
    </row>
    <row r="1301" spans="1:79" s="39" customFormat="1" ht="15" customHeight="1">
      <c r="A1301" s="23">
        <f t="shared" si="204"/>
        <v>1299</v>
      </c>
      <c r="B1301" s="14" t="s">
        <v>84</v>
      </c>
      <c r="C1301" s="112" t="s">
        <v>1285</v>
      </c>
      <c r="D1301" s="84" t="s">
        <v>6180</v>
      </c>
      <c r="E1301" s="94" t="str">
        <f>CONCATENATE(LEFT(D1301,5),VLOOKUP(CONCATENATE(N1301,"x",O1301),'PART NUMBER GUIDE'!$B$9:$C$45,2,FALSE),VLOOKUP(CONCATENATE(P1301, V1301), 'PART NUMBER GUIDE'!$Q$6:$R$84, 2, FALSE),VLOOKUP(Y1301,'PART NUMBER GUIDE'!$J$8:$K$37,2, FALSE),IF(U1301="N/A",IF(ABS(S1301)&lt;10,"0"&amp;ABS(S1301),ABS(S1301)),CONCATENATE(LEFT(U1301,1),RIGHT(U1301,1))), F1301, G1301)</f>
        <v>MR70789060518</v>
      </c>
      <c r="F1301" s="93"/>
      <c r="G1301" s="93"/>
      <c r="H1301" s="81" t="s">
        <v>6147</v>
      </c>
      <c r="I1301" s="357">
        <v>44539</v>
      </c>
      <c r="J1301" s="87" t="s">
        <v>1265</v>
      </c>
      <c r="K1301" s="400">
        <v>421</v>
      </c>
      <c r="L1301" s="95">
        <f t="shared" si="198"/>
        <v>421</v>
      </c>
      <c r="M1301" s="402"/>
      <c r="N1301" s="84">
        <v>18</v>
      </c>
      <c r="O1301" s="8">
        <v>9</v>
      </c>
      <c r="P1301" s="105" t="str">
        <f t="shared" si="202"/>
        <v>6x5.5</v>
      </c>
      <c r="Q1301" s="84">
        <v>6</v>
      </c>
      <c r="R1301" s="84">
        <v>5.5</v>
      </c>
      <c r="S1301" s="84">
        <v>18</v>
      </c>
      <c r="T1301" s="86">
        <v>5.7</v>
      </c>
      <c r="U1301" s="110" t="s">
        <v>85</v>
      </c>
      <c r="V1301" s="77">
        <v>106.25</v>
      </c>
      <c r="W1301" s="42">
        <v>30.79</v>
      </c>
      <c r="X1301" s="52">
        <v>2650</v>
      </c>
      <c r="Y1301" s="46" t="s">
        <v>2309</v>
      </c>
      <c r="Z1301" s="81" t="s">
        <v>3002</v>
      </c>
      <c r="AA1301" s="369" t="str">
        <f t="shared" si="203"/>
        <v>18x9, 6x5.5, 18 OS</v>
      </c>
      <c r="AB1301" s="83" t="s">
        <v>4281</v>
      </c>
      <c r="AC1301" s="92">
        <f>_xlfn.IFNA(VLOOKUP(AB1301,ACCESSORIES!F:K,6,FALSE),"N/A")</f>
        <v>22</v>
      </c>
      <c r="AD1301" s="15" t="s">
        <v>85</v>
      </c>
      <c r="AE1301" s="15" t="s">
        <v>85</v>
      </c>
      <c r="AF1301" s="14" t="s">
        <v>85</v>
      </c>
      <c r="AG1301" s="15" t="s">
        <v>85</v>
      </c>
      <c r="AH1301" s="9" t="str">
        <f>_xlfn.IFNA(VLOOKUP(AG1301,ACCESSORIES!F:K,6,FALSE),"N/A")</f>
        <v>N/A</v>
      </c>
      <c r="AI1301" s="105" t="s">
        <v>265</v>
      </c>
      <c r="AJ1301" s="84" t="s">
        <v>1712</v>
      </c>
      <c r="AK1301" s="84">
        <v>2.75</v>
      </c>
      <c r="AL1301" s="84">
        <v>78.3</v>
      </c>
      <c r="AM1301" s="84">
        <v>16.2</v>
      </c>
      <c r="AN1301" s="84">
        <v>175</v>
      </c>
      <c r="AO1301" s="37">
        <v>3</v>
      </c>
      <c r="AP1301" s="37">
        <v>14</v>
      </c>
      <c r="AQ1301" s="26">
        <v>38</v>
      </c>
      <c r="AR1301" s="37">
        <v>67</v>
      </c>
      <c r="AS1301" s="26">
        <v>222</v>
      </c>
      <c r="AT1301" s="84">
        <v>213</v>
      </c>
      <c r="AU1301" s="86">
        <v>106.25</v>
      </c>
      <c r="AV1301" s="55">
        <v>44</v>
      </c>
      <c r="AW1301" s="55">
        <v>44</v>
      </c>
      <c r="AX1301" s="55">
        <v>0</v>
      </c>
      <c r="AY1301" s="14" t="s">
        <v>85</v>
      </c>
      <c r="AZ1301" s="104" t="str">
        <f>_xlfn.IFNA(VLOOKUP(AY1301,ACCESSORIES!F:K,6,FALSE),"N/A")</f>
        <v>N/A</v>
      </c>
      <c r="BA1301" s="14" t="s">
        <v>85</v>
      </c>
      <c r="BB1301" s="104" t="str">
        <f>_xlfn.IFNA(VLOOKUP(BA1301,ACCESSORIES!F:K,6,FALSE),"N/A")</f>
        <v>N/A</v>
      </c>
      <c r="BC1301" s="79">
        <v>35.75</v>
      </c>
      <c r="BD1301" s="57">
        <v>20.6</v>
      </c>
      <c r="BE1301" s="57">
        <v>20.6</v>
      </c>
      <c r="BF1301" s="57">
        <v>11.4</v>
      </c>
      <c r="BG1301" s="15">
        <v>36</v>
      </c>
      <c r="BH1301" s="122" t="s">
        <v>3551</v>
      </c>
      <c r="BI1301" s="51" t="s">
        <v>4217</v>
      </c>
      <c r="BJ1301" s="83" t="s">
        <v>5302</v>
      </c>
      <c r="BK1301" s="83" t="s">
        <v>4233</v>
      </c>
      <c r="BL1301" s="83" t="s">
        <v>5843</v>
      </c>
      <c r="BM1301" s="83" t="s">
        <v>2887</v>
      </c>
      <c r="BN1301" s="83" t="s">
        <v>6410</v>
      </c>
      <c r="BO1301" s="83" t="s">
        <v>5801</v>
      </c>
      <c r="BP1301" s="83" t="s">
        <v>6411</v>
      </c>
      <c r="BQ1301" s="83" t="s">
        <v>4480</v>
      </c>
      <c r="BR1301" s="83" t="s">
        <v>4235</v>
      </c>
      <c r="BS1301" s="83"/>
      <c r="BT1301" s="409" t="s">
        <v>6752</v>
      </c>
      <c r="BU1301" s="426" t="s">
        <v>6753</v>
      </c>
      <c r="BV1301" s="412" t="s">
        <v>6754</v>
      </c>
      <c r="BW1301" s="426" t="s">
        <v>6755</v>
      </c>
      <c r="BX1301" s="96" t="str">
        <f t="shared" si="205"/>
        <v>MR707 Bead Grip, 18x9, +18mm Offset, 6x5.5, 106.25mm Centerbore, Matte Black</v>
      </c>
      <c r="BY1301" s="83" t="s">
        <v>4044</v>
      </c>
      <c r="BZ1301" s="83" t="s">
        <v>4045</v>
      </c>
      <c r="CA1301" s="83" t="str">
        <f t="shared" si="206"/>
        <v>TRAIL (7XX)</v>
      </c>
    </row>
    <row r="1302" spans="1:79" s="39" customFormat="1" ht="15" customHeight="1">
      <c r="A1302" s="23">
        <f t="shared" si="204"/>
        <v>1300</v>
      </c>
      <c r="B1302" s="14" t="s">
        <v>84</v>
      </c>
      <c r="C1302" s="112" t="s">
        <v>1285</v>
      </c>
      <c r="D1302" s="84" t="s">
        <v>6180</v>
      </c>
      <c r="E1302" s="94" t="str">
        <f>CONCATENATE(LEFT(D1302,5),VLOOKUP(CONCATENATE(N1302,"x",O1302),'PART NUMBER GUIDE'!$B$9:$C$45,2,FALSE),VLOOKUP(CONCATENATE(P1302, V1302), 'PART NUMBER GUIDE'!$Q$6:$R$84, 2, FALSE),VLOOKUP(Y1302,'PART NUMBER GUIDE'!$J$8:$K$37,2, FALSE),IF(U1302="N/A",IF(ABS(S1302)&lt;10,"0"&amp;ABS(S1302),ABS(S1302)),CONCATENATE(LEFT(U1302,1),RIGHT(U1302,1))), F1302, G1302)</f>
        <v>MR70789060618</v>
      </c>
      <c r="F1302" s="93"/>
      <c r="G1302" s="93"/>
      <c r="H1302" s="81" t="s">
        <v>6148</v>
      </c>
      <c r="I1302" s="357">
        <v>44539</v>
      </c>
      <c r="J1302" s="87" t="s">
        <v>1265</v>
      </c>
      <c r="K1302" s="400">
        <v>421</v>
      </c>
      <c r="L1302" s="95">
        <f t="shared" si="198"/>
        <v>421</v>
      </c>
      <c r="M1302" s="402"/>
      <c r="N1302" s="84">
        <v>18</v>
      </c>
      <c r="O1302" s="8">
        <v>9</v>
      </c>
      <c r="P1302" s="105" t="str">
        <f t="shared" si="202"/>
        <v>6x5.5</v>
      </c>
      <c r="Q1302" s="84">
        <v>6</v>
      </c>
      <c r="R1302" s="84">
        <v>5.5</v>
      </c>
      <c r="S1302" s="84">
        <v>18</v>
      </c>
      <c r="T1302" s="86">
        <v>5.7</v>
      </c>
      <c r="U1302" s="110" t="s">
        <v>85</v>
      </c>
      <c r="V1302" s="77">
        <v>106.25</v>
      </c>
      <c r="W1302" s="42">
        <v>31.856796885714807</v>
      </c>
      <c r="X1302" s="52">
        <v>2650</v>
      </c>
      <c r="Y1302" s="46" t="s">
        <v>4926</v>
      </c>
      <c r="Z1302" s="81" t="s">
        <v>4927</v>
      </c>
      <c r="AA1302" s="369" t="str">
        <f t="shared" si="203"/>
        <v>18x9, 6x5.5, 18 OS</v>
      </c>
      <c r="AB1302" s="83" t="s">
        <v>4281</v>
      </c>
      <c r="AC1302" s="92">
        <f>_xlfn.IFNA(VLOOKUP(AB1302,ACCESSORIES!F:K,6,FALSE),"N/A")</f>
        <v>22</v>
      </c>
      <c r="AD1302" s="15" t="s">
        <v>85</v>
      </c>
      <c r="AE1302" s="15" t="s">
        <v>85</v>
      </c>
      <c r="AF1302" s="14" t="s">
        <v>85</v>
      </c>
      <c r="AG1302" s="15" t="s">
        <v>85</v>
      </c>
      <c r="AH1302" s="9" t="str">
        <f>_xlfn.IFNA(VLOOKUP(AG1302,ACCESSORIES!F:K,6,FALSE),"N/A")</f>
        <v>N/A</v>
      </c>
      <c r="AI1302" s="105" t="s">
        <v>265</v>
      </c>
      <c r="AJ1302" s="84" t="s">
        <v>1712</v>
      </c>
      <c r="AK1302" s="84">
        <v>2.75</v>
      </c>
      <c r="AL1302" s="84">
        <v>78.3</v>
      </c>
      <c r="AM1302" s="84">
        <v>16.2</v>
      </c>
      <c r="AN1302" s="84">
        <v>175</v>
      </c>
      <c r="AO1302" s="37">
        <v>3</v>
      </c>
      <c r="AP1302" s="37">
        <v>14</v>
      </c>
      <c r="AQ1302" s="26">
        <v>38</v>
      </c>
      <c r="AR1302" s="37">
        <v>67</v>
      </c>
      <c r="AS1302" s="26">
        <v>222</v>
      </c>
      <c r="AT1302" s="84">
        <v>213</v>
      </c>
      <c r="AU1302" s="86">
        <v>106.25</v>
      </c>
      <c r="AV1302" s="55">
        <v>44</v>
      </c>
      <c r="AW1302" s="55">
        <v>44</v>
      </c>
      <c r="AX1302" s="55">
        <v>0</v>
      </c>
      <c r="AY1302" s="14" t="s">
        <v>85</v>
      </c>
      <c r="AZ1302" s="104" t="str">
        <f>_xlfn.IFNA(VLOOKUP(AY1302,ACCESSORIES!F:K,6,FALSE),"N/A")</f>
        <v>N/A</v>
      </c>
      <c r="BA1302" s="14" t="s">
        <v>85</v>
      </c>
      <c r="BB1302" s="104" t="str">
        <f>_xlfn.IFNA(VLOOKUP(BA1302,ACCESSORIES!F:K,6,FALSE),"N/A")</f>
        <v>N/A</v>
      </c>
      <c r="BC1302" s="79">
        <v>35.856796885714807</v>
      </c>
      <c r="BD1302" s="57">
        <v>20.6</v>
      </c>
      <c r="BE1302" s="57">
        <v>20.6</v>
      </c>
      <c r="BF1302" s="57">
        <v>11.4</v>
      </c>
      <c r="BG1302" s="15">
        <v>36</v>
      </c>
      <c r="BH1302" s="122" t="s">
        <v>3551</v>
      </c>
      <c r="BI1302" s="51" t="s">
        <v>4217</v>
      </c>
      <c r="BJ1302" s="83" t="s">
        <v>5302</v>
      </c>
      <c r="BK1302" s="83" t="s">
        <v>4233</v>
      </c>
      <c r="BL1302" s="83" t="s">
        <v>5843</v>
      </c>
      <c r="BM1302" s="83" t="s">
        <v>2887</v>
      </c>
      <c r="BN1302" s="83" t="s">
        <v>6410</v>
      </c>
      <c r="BO1302" s="83" t="s">
        <v>5801</v>
      </c>
      <c r="BP1302" s="83" t="s">
        <v>6411</v>
      </c>
      <c r="BQ1302" s="83" t="s">
        <v>4480</v>
      </c>
      <c r="BR1302" s="83" t="s">
        <v>4235</v>
      </c>
      <c r="BS1302" s="83"/>
      <c r="BT1302" s="409" t="s">
        <v>6764</v>
      </c>
      <c r="BU1302" s="426" t="s">
        <v>6765</v>
      </c>
      <c r="BV1302" s="412" t="s">
        <v>6766</v>
      </c>
      <c r="BW1302" s="426" t="s">
        <v>6767</v>
      </c>
      <c r="BX1302" s="96" t="str">
        <f t="shared" si="205"/>
        <v>MR707 Bead Grip, 18x9, +18mm Offset, 6x5.5, 106.25mm Centerbore, Bahia Blue</v>
      </c>
      <c r="BY1302" s="83" t="s">
        <v>4044</v>
      </c>
      <c r="BZ1302" s="83" t="s">
        <v>4045</v>
      </c>
      <c r="CA1302" s="83" t="str">
        <f t="shared" si="206"/>
        <v>TRAIL (7XX)</v>
      </c>
    </row>
    <row r="1303" spans="1:79" s="39" customFormat="1" ht="15" customHeight="1">
      <c r="A1303" s="23">
        <f t="shared" ref="A1303" si="207">ROW(B1303)-2</f>
        <v>1301</v>
      </c>
      <c r="B1303" s="14" t="s">
        <v>84</v>
      </c>
      <c r="C1303" s="112" t="s">
        <v>1285</v>
      </c>
      <c r="D1303" s="84" t="s">
        <v>6180</v>
      </c>
      <c r="E1303" s="94" t="str">
        <f>CONCATENATE(LEFT(D1303,5),VLOOKUP(CONCATENATE(N1303,"x",O1303),'PART NUMBER GUIDE'!$B$9:$C$45,2,FALSE),VLOOKUP(CONCATENATE(P1303, V1303), 'PART NUMBER GUIDE'!$Q$6:$R$84, 2, FALSE),VLOOKUP(Y1303,'PART NUMBER GUIDE'!$J$8:$K$37,2, FALSE),IF(U1303="N/A",IF(ABS(S1303)&lt;10,"0"&amp;ABS(S1303),ABS(S1303)),CONCATENATE(LEFT(U1303,1),RIGHT(U1303,1))), F1303, G1303)</f>
        <v>MR70789060500</v>
      </c>
      <c r="F1303" s="93"/>
      <c r="G1303" s="93"/>
      <c r="H1303" s="81" t="s">
        <v>6149</v>
      </c>
      <c r="I1303" s="357">
        <v>44539</v>
      </c>
      <c r="J1303" s="87" t="s">
        <v>1265</v>
      </c>
      <c r="K1303" s="400">
        <v>421</v>
      </c>
      <c r="L1303" s="95">
        <f t="shared" ref="L1303" si="208">IF(J1303="Coming Soon",K1303,IF(J1303="Active",K1303,""))</f>
        <v>421</v>
      </c>
      <c r="M1303" s="402"/>
      <c r="N1303" s="84">
        <v>18</v>
      </c>
      <c r="O1303" s="8">
        <v>9</v>
      </c>
      <c r="P1303" s="105" t="str">
        <f t="shared" si="202"/>
        <v>6x5.5</v>
      </c>
      <c r="Q1303" s="84">
        <v>6</v>
      </c>
      <c r="R1303" s="84">
        <v>5.5</v>
      </c>
      <c r="S1303" s="84">
        <v>0</v>
      </c>
      <c r="T1303" s="86">
        <v>5</v>
      </c>
      <c r="U1303" s="110" t="s">
        <v>85</v>
      </c>
      <c r="V1303" s="77">
        <v>106.25</v>
      </c>
      <c r="W1303" s="42">
        <v>31.45</v>
      </c>
      <c r="X1303" s="52">
        <v>2650</v>
      </c>
      <c r="Y1303" s="46" t="s">
        <v>2309</v>
      </c>
      <c r="Z1303" s="81" t="s">
        <v>4927</v>
      </c>
      <c r="AA1303" s="369" t="str">
        <f t="shared" si="203"/>
        <v>18x9, 6x5.5, 0 OS</v>
      </c>
      <c r="AB1303" s="83" t="s">
        <v>4281</v>
      </c>
      <c r="AC1303" s="92">
        <f>_xlfn.IFNA(VLOOKUP(AB1303,ACCESSORIES!F:K,6,FALSE),"N/A")</f>
        <v>22</v>
      </c>
      <c r="AD1303" s="15" t="s">
        <v>85</v>
      </c>
      <c r="AE1303" s="15" t="s">
        <v>85</v>
      </c>
      <c r="AF1303" s="14" t="s">
        <v>85</v>
      </c>
      <c r="AG1303" s="15" t="s">
        <v>85</v>
      </c>
      <c r="AH1303" s="9" t="str">
        <f>_xlfn.IFNA(VLOOKUP(AG1303,ACCESSORIES!F:K,6,FALSE),"N/A")</f>
        <v>N/A</v>
      </c>
      <c r="AI1303" s="105" t="s">
        <v>265</v>
      </c>
      <c r="AJ1303" s="84" t="s">
        <v>1712</v>
      </c>
      <c r="AK1303" s="84">
        <v>2.75</v>
      </c>
      <c r="AL1303" s="84">
        <v>78.3</v>
      </c>
      <c r="AM1303" s="84">
        <v>16.2</v>
      </c>
      <c r="AN1303" s="84">
        <v>175</v>
      </c>
      <c r="AO1303" s="37">
        <v>6</v>
      </c>
      <c r="AP1303" s="37">
        <v>31</v>
      </c>
      <c r="AQ1303" s="26">
        <v>56</v>
      </c>
      <c r="AR1303" s="37">
        <v>85</v>
      </c>
      <c r="AS1303" s="26">
        <v>223</v>
      </c>
      <c r="AT1303" s="84">
        <v>219</v>
      </c>
      <c r="AU1303" s="86">
        <v>106.25</v>
      </c>
      <c r="AV1303" s="55">
        <v>62</v>
      </c>
      <c r="AW1303" s="55">
        <v>62</v>
      </c>
      <c r="AX1303" s="55">
        <v>0</v>
      </c>
      <c r="AY1303" s="14" t="s">
        <v>85</v>
      </c>
      <c r="AZ1303" s="104" t="str">
        <f>_xlfn.IFNA(VLOOKUP(AY1303,ACCESSORIES!F:K,6,FALSE),"N/A")</f>
        <v>N/A</v>
      </c>
      <c r="BA1303" s="14" t="s">
        <v>85</v>
      </c>
      <c r="BB1303" s="104" t="str">
        <f>_xlfn.IFNA(VLOOKUP(BA1303,ACCESSORIES!F:K,6,FALSE),"N/A")</f>
        <v>N/A</v>
      </c>
      <c r="BC1303" s="79">
        <v>36.520000000000003</v>
      </c>
      <c r="BD1303" s="57">
        <v>20.6</v>
      </c>
      <c r="BE1303" s="57">
        <v>20.6</v>
      </c>
      <c r="BF1303" s="57">
        <v>11.4</v>
      </c>
      <c r="BG1303" s="15">
        <v>36</v>
      </c>
      <c r="BH1303" s="122" t="s">
        <v>3551</v>
      </c>
      <c r="BI1303" s="51" t="s">
        <v>4217</v>
      </c>
      <c r="BJ1303" s="83" t="s">
        <v>5302</v>
      </c>
      <c r="BK1303" s="83" t="s">
        <v>4233</v>
      </c>
      <c r="BL1303" s="83" t="s">
        <v>5843</v>
      </c>
      <c r="BM1303" s="83" t="s">
        <v>2887</v>
      </c>
      <c r="BN1303" s="83" t="s">
        <v>6410</v>
      </c>
      <c r="BO1303" s="83" t="s">
        <v>5801</v>
      </c>
      <c r="BP1303" s="83" t="s">
        <v>6411</v>
      </c>
      <c r="BQ1303" s="83" t="s">
        <v>4480</v>
      </c>
      <c r="BR1303" s="83" t="s">
        <v>4235</v>
      </c>
      <c r="BS1303" s="83"/>
      <c r="BT1303" s="409" t="s">
        <v>6752</v>
      </c>
      <c r="BU1303" s="426" t="s">
        <v>6753</v>
      </c>
      <c r="BV1303" s="412" t="s">
        <v>6754</v>
      </c>
      <c r="BW1303" s="426" t="s">
        <v>6755</v>
      </c>
      <c r="BX1303" s="96" t="str">
        <f t="shared" ref="BX1303" si="209">CONCATENATE(IF(J1303="Closeout","CLOSEOUT - ",""),D1303,", ",N1303,"x",O1303,", ",IF(U1303="N/A","",CONCATENATE(U1303,"/")),IF(S1303&gt;0,CONCATENATE("+",S1303),S1303),"mm Offset, ",P1303,", ",V1303,"mm Centerbore, ",PROPER(Y1303),IF(G1303="R",", Race Drilled",""),"",IF(BA1303="N/A","",CONCATENATE(", w/ ",BA1303)))</f>
        <v>MR707 Bead Grip, 18x9, 0mm Offset, 6x5.5, 106.25mm Centerbore, Matte Black</v>
      </c>
      <c r="BY1303" s="83" t="s">
        <v>4044</v>
      </c>
      <c r="BZ1303" s="83" t="s">
        <v>4045</v>
      </c>
      <c r="CA1303" s="83" t="str">
        <f t="shared" ref="CA1303" si="210">C1303</f>
        <v>TRAIL (7XX)</v>
      </c>
    </row>
    <row r="1304" spans="1:79" s="39" customFormat="1" ht="15" customHeight="1">
      <c r="A1304" s="23">
        <f t="shared" si="204"/>
        <v>1302</v>
      </c>
      <c r="B1304" s="14" t="s">
        <v>84</v>
      </c>
      <c r="C1304" s="112" t="s">
        <v>1285</v>
      </c>
      <c r="D1304" s="84" t="s">
        <v>6180</v>
      </c>
      <c r="E1304" s="94" t="str">
        <f>CONCATENATE(LEFT(D1304,5),VLOOKUP(CONCATENATE(N1304,"x",O1304),'PART NUMBER GUIDE'!$B$9:$C$45,2,FALSE),VLOOKUP(CONCATENATE(P1304, V1304), 'PART NUMBER GUIDE'!$Q$6:$R$84, 2, FALSE),VLOOKUP(Y1304,'PART NUMBER GUIDE'!$J$8:$K$37,2, FALSE),IF(U1304="N/A",IF(ABS(S1304)&lt;10,"0"&amp;ABS(S1304),ABS(S1304)),CONCATENATE(LEFT(U1304,1),RIGHT(U1304,1))), F1304, G1304)</f>
        <v>MR70789060600</v>
      </c>
      <c r="F1304" s="93"/>
      <c r="G1304" s="93"/>
      <c r="H1304" s="81" t="s">
        <v>6150</v>
      </c>
      <c r="I1304" s="357">
        <v>44539</v>
      </c>
      <c r="J1304" s="87" t="s">
        <v>1265</v>
      </c>
      <c r="K1304" s="400">
        <v>421</v>
      </c>
      <c r="L1304" s="95">
        <f t="shared" si="198"/>
        <v>421</v>
      </c>
      <c r="M1304" s="402"/>
      <c r="N1304" s="84">
        <v>18</v>
      </c>
      <c r="O1304" s="8">
        <v>9</v>
      </c>
      <c r="P1304" s="105" t="str">
        <f t="shared" si="202"/>
        <v>6x5.5</v>
      </c>
      <c r="Q1304" s="84">
        <v>6</v>
      </c>
      <c r="R1304" s="84">
        <v>5.5</v>
      </c>
      <c r="S1304" s="84">
        <v>0</v>
      </c>
      <c r="T1304" s="86">
        <v>5</v>
      </c>
      <c r="U1304" s="110" t="s">
        <v>85</v>
      </c>
      <c r="V1304" s="77">
        <v>106.25</v>
      </c>
      <c r="W1304" s="42">
        <v>31.944981790588759</v>
      </c>
      <c r="X1304" s="52">
        <v>2650</v>
      </c>
      <c r="Y1304" s="46" t="s">
        <v>4926</v>
      </c>
      <c r="Z1304" s="81" t="s">
        <v>4927</v>
      </c>
      <c r="AA1304" s="369" t="str">
        <f t="shared" si="203"/>
        <v>18x9, 6x5.5, 0 OS</v>
      </c>
      <c r="AB1304" s="83" t="s">
        <v>4281</v>
      </c>
      <c r="AC1304" s="92">
        <f>_xlfn.IFNA(VLOOKUP(AB1304,ACCESSORIES!F:K,6,FALSE),"N/A")</f>
        <v>22</v>
      </c>
      <c r="AD1304" s="15" t="s">
        <v>85</v>
      </c>
      <c r="AE1304" s="15" t="s">
        <v>85</v>
      </c>
      <c r="AF1304" s="14" t="s">
        <v>85</v>
      </c>
      <c r="AG1304" s="15" t="s">
        <v>85</v>
      </c>
      <c r="AH1304" s="9" t="str">
        <f>_xlfn.IFNA(VLOOKUP(AG1304,ACCESSORIES!F:K,6,FALSE),"N/A")</f>
        <v>N/A</v>
      </c>
      <c r="AI1304" s="105" t="s">
        <v>265</v>
      </c>
      <c r="AJ1304" s="84" t="s">
        <v>1712</v>
      </c>
      <c r="AK1304" s="84">
        <v>2.75</v>
      </c>
      <c r="AL1304" s="84">
        <v>78.3</v>
      </c>
      <c r="AM1304" s="84">
        <v>16.2</v>
      </c>
      <c r="AN1304" s="84">
        <v>175</v>
      </c>
      <c r="AO1304" s="37">
        <v>6</v>
      </c>
      <c r="AP1304" s="37">
        <v>31</v>
      </c>
      <c r="AQ1304" s="26">
        <v>56</v>
      </c>
      <c r="AR1304" s="37">
        <v>85</v>
      </c>
      <c r="AS1304" s="26">
        <v>223</v>
      </c>
      <c r="AT1304" s="84">
        <v>219</v>
      </c>
      <c r="AU1304" s="86">
        <v>106.25</v>
      </c>
      <c r="AV1304" s="55">
        <v>62</v>
      </c>
      <c r="AW1304" s="55">
        <v>62</v>
      </c>
      <c r="AX1304" s="55">
        <v>0</v>
      </c>
      <c r="AY1304" s="14" t="s">
        <v>85</v>
      </c>
      <c r="AZ1304" s="104" t="str">
        <f>_xlfn.IFNA(VLOOKUP(AY1304,ACCESSORIES!F:K,6,FALSE),"N/A")</f>
        <v>N/A</v>
      </c>
      <c r="BA1304" s="14" t="s">
        <v>85</v>
      </c>
      <c r="BB1304" s="104" t="str">
        <f>_xlfn.IFNA(VLOOKUP(BA1304,ACCESSORIES!F:K,6,FALSE),"N/A")</f>
        <v>N/A</v>
      </c>
      <c r="BC1304" s="79">
        <v>35.944981790588756</v>
      </c>
      <c r="BD1304" s="57">
        <v>20.6</v>
      </c>
      <c r="BE1304" s="57">
        <v>20.6</v>
      </c>
      <c r="BF1304" s="57">
        <v>11.4</v>
      </c>
      <c r="BG1304" s="15">
        <v>36</v>
      </c>
      <c r="BH1304" s="122" t="s">
        <v>3551</v>
      </c>
      <c r="BI1304" s="51" t="s">
        <v>4217</v>
      </c>
      <c r="BJ1304" s="83" t="s">
        <v>5302</v>
      </c>
      <c r="BK1304" s="83" t="s">
        <v>4233</v>
      </c>
      <c r="BL1304" s="83" t="s">
        <v>5843</v>
      </c>
      <c r="BM1304" s="83" t="s">
        <v>2887</v>
      </c>
      <c r="BN1304" s="83" t="s">
        <v>6410</v>
      </c>
      <c r="BO1304" s="83" t="s">
        <v>5801</v>
      </c>
      <c r="BP1304" s="83" t="s">
        <v>6411</v>
      </c>
      <c r="BQ1304" s="83" t="s">
        <v>4480</v>
      </c>
      <c r="BR1304" s="83" t="s">
        <v>4235</v>
      </c>
      <c r="BS1304" s="83"/>
      <c r="BT1304" s="409" t="s">
        <v>6764</v>
      </c>
      <c r="BU1304" s="426" t="s">
        <v>6765</v>
      </c>
      <c r="BV1304" s="412" t="s">
        <v>6766</v>
      </c>
      <c r="BW1304" s="426" t="s">
        <v>6767</v>
      </c>
      <c r="BX1304" s="96" t="str">
        <f t="shared" si="205"/>
        <v>MR707 Bead Grip, 18x9, 0mm Offset, 6x5.5, 106.25mm Centerbore, Bahia Blue</v>
      </c>
      <c r="BY1304" s="83" t="s">
        <v>4044</v>
      </c>
      <c r="BZ1304" s="83" t="s">
        <v>4045</v>
      </c>
      <c r="CA1304" s="83" t="str">
        <f t="shared" si="206"/>
        <v>TRAIL (7XX)</v>
      </c>
    </row>
    <row r="1305" spans="1:79" s="39" customFormat="1" ht="15" customHeight="1">
      <c r="A1305" s="23">
        <f t="shared" si="204"/>
        <v>1303</v>
      </c>
      <c r="B1305" s="14" t="s">
        <v>84</v>
      </c>
      <c r="C1305" s="112" t="s">
        <v>1285</v>
      </c>
      <c r="D1305" s="84" t="s">
        <v>6180</v>
      </c>
      <c r="E1305" s="94" t="str">
        <f>CONCATENATE(LEFT(D1305,5),VLOOKUP(CONCATENATE(N1305,"x",O1305),'PART NUMBER GUIDE'!$B$9:$C$45,2,FALSE),VLOOKUP(CONCATENATE(P1305, V1305), 'PART NUMBER GUIDE'!$Q$6:$R$84, 2, FALSE),VLOOKUP(Y1305,'PART NUMBER GUIDE'!$J$8:$K$37,2, FALSE),IF(U1305="N/A",IF(ABS(S1305)&lt;10,"0"&amp;ABS(S1305),ABS(S1305)),CONCATENATE(LEFT(U1305,1),RIGHT(U1305,1))), F1305, G1305)</f>
        <v>MR70789080518</v>
      </c>
      <c r="F1305" s="93"/>
      <c r="G1305" s="93"/>
      <c r="H1305" s="81" t="s">
        <v>6799</v>
      </c>
      <c r="I1305" s="357">
        <v>44539</v>
      </c>
      <c r="J1305" s="87" t="s">
        <v>1265</v>
      </c>
      <c r="K1305" s="400">
        <v>453.5</v>
      </c>
      <c r="L1305" s="95">
        <f t="shared" si="198"/>
        <v>453.5</v>
      </c>
      <c r="M1305" s="402"/>
      <c r="N1305" s="84">
        <v>18</v>
      </c>
      <c r="O1305" s="8">
        <v>9</v>
      </c>
      <c r="P1305" s="105" t="str">
        <f t="shared" si="202"/>
        <v>8x6.5</v>
      </c>
      <c r="Q1305" s="84">
        <v>8</v>
      </c>
      <c r="R1305" s="84">
        <v>6.5</v>
      </c>
      <c r="S1305" s="84">
        <v>18</v>
      </c>
      <c r="T1305" s="86">
        <v>5.7</v>
      </c>
      <c r="U1305" s="110" t="s">
        <v>85</v>
      </c>
      <c r="V1305" s="77">
        <v>130.81</v>
      </c>
      <c r="W1305" s="42">
        <v>34.200000000000003</v>
      </c>
      <c r="X1305" s="52">
        <v>3640</v>
      </c>
      <c r="Y1305" s="46" t="s">
        <v>2309</v>
      </c>
      <c r="Z1305" s="81" t="s">
        <v>3002</v>
      </c>
      <c r="AA1305" s="369" t="str">
        <f t="shared" si="203"/>
        <v>18x9, 8x6.5, 18 OS</v>
      </c>
      <c r="AB1305" s="83" t="s">
        <v>4284</v>
      </c>
      <c r="AC1305" s="92">
        <f>_xlfn.IFNA(VLOOKUP(AB1305,ACCESSORIES!F:K,6,FALSE),"N/A")</f>
        <v>33</v>
      </c>
      <c r="AD1305" s="15" t="s">
        <v>85</v>
      </c>
      <c r="AE1305" s="15" t="s">
        <v>85</v>
      </c>
      <c r="AF1305" s="14" t="s">
        <v>3020</v>
      </c>
      <c r="AG1305" s="15" t="s">
        <v>85</v>
      </c>
      <c r="AH1305" s="9" t="str">
        <f>_xlfn.IFNA(VLOOKUP(AG1305,ACCESSORIES!F:K,6,FALSE),"N/A")</f>
        <v>N/A</v>
      </c>
      <c r="AI1305" s="105" t="s">
        <v>265</v>
      </c>
      <c r="AJ1305" s="84" t="s">
        <v>85</v>
      </c>
      <c r="AK1305" s="84" t="s">
        <v>85</v>
      </c>
      <c r="AL1305" s="84" t="s">
        <v>85</v>
      </c>
      <c r="AM1305" s="84">
        <v>16.2</v>
      </c>
      <c r="AN1305" s="84">
        <v>200</v>
      </c>
      <c r="AO1305" s="37">
        <v>3</v>
      </c>
      <c r="AP1305" s="37">
        <v>3</v>
      </c>
      <c r="AQ1305" s="26">
        <v>23</v>
      </c>
      <c r="AR1305" s="37">
        <v>65</v>
      </c>
      <c r="AS1305" s="26">
        <v>221</v>
      </c>
      <c r="AT1305" s="84">
        <v>213</v>
      </c>
      <c r="AU1305" s="86">
        <v>125</v>
      </c>
      <c r="AV1305" s="55">
        <v>92</v>
      </c>
      <c r="AW1305" s="55">
        <v>92</v>
      </c>
      <c r="AX1305" s="55">
        <v>0</v>
      </c>
      <c r="AY1305" s="14" t="s">
        <v>85</v>
      </c>
      <c r="AZ1305" s="104" t="str">
        <f>_xlfn.IFNA(VLOOKUP(AY1305,ACCESSORIES!F:K,6,FALSE),"N/A")</f>
        <v>N/A</v>
      </c>
      <c r="BA1305" s="14" t="s">
        <v>85</v>
      </c>
      <c r="BB1305" s="104" t="str">
        <f>_xlfn.IFNA(VLOOKUP(BA1305,ACCESSORIES!F:K,6,FALSE),"N/A")</f>
        <v>N/A</v>
      </c>
      <c r="BC1305" s="79">
        <v>38.237789317311488</v>
      </c>
      <c r="BD1305" s="57">
        <v>20.6</v>
      </c>
      <c r="BE1305" s="57">
        <v>20.6</v>
      </c>
      <c r="BF1305" s="57">
        <v>11.4</v>
      </c>
      <c r="BG1305" s="15">
        <v>36</v>
      </c>
      <c r="BH1305" s="122" t="s">
        <v>3551</v>
      </c>
      <c r="BI1305" s="51" t="s">
        <v>4217</v>
      </c>
      <c r="BJ1305" s="83" t="s">
        <v>5302</v>
      </c>
      <c r="BK1305" s="83" t="s">
        <v>4233</v>
      </c>
      <c r="BL1305" s="83" t="s">
        <v>5843</v>
      </c>
      <c r="BM1305" s="83" t="s">
        <v>2887</v>
      </c>
      <c r="BN1305" s="83" t="s">
        <v>6410</v>
      </c>
      <c r="BO1305" s="83" t="s">
        <v>5801</v>
      </c>
      <c r="BP1305" s="83" t="s">
        <v>6411</v>
      </c>
      <c r="BQ1305" s="83" t="s">
        <v>4480</v>
      </c>
      <c r="BR1305" s="83" t="s">
        <v>4235</v>
      </c>
      <c r="BS1305" s="83"/>
      <c r="BT1305" s="409" t="s">
        <v>6756</v>
      </c>
      <c r="BU1305" s="426" t="s">
        <v>6757</v>
      </c>
      <c r="BV1305" s="412" t="s">
        <v>6758</v>
      </c>
      <c r="BW1305" s="426" t="s">
        <v>6759</v>
      </c>
      <c r="BX1305" s="96" t="str">
        <f t="shared" si="205"/>
        <v>MR707 Bead Grip, 18x9, +18mm Offset, 8x6.5, 130.81mm Centerbore, Matte Black</v>
      </c>
      <c r="BY1305" s="83" t="s">
        <v>4044</v>
      </c>
      <c r="BZ1305" s="83" t="s">
        <v>4045</v>
      </c>
      <c r="CA1305" s="83" t="str">
        <f t="shared" si="206"/>
        <v>TRAIL (7XX)</v>
      </c>
    </row>
    <row r="1306" spans="1:79" s="39" customFormat="1" ht="15" customHeight="1">
      <c r="A1306" s="23">
        <f t="shared" ref="A1306" si="211">ROW(B1306)-2</f>
        <v>1304</v>
      </c>
      <c r="B1306" s="14" t="s">
        <v>84</v>
      </c>
      <c r="C1306" s="112" t="s">
        <v>1285</v>
      </c>
      <c r="D1306" s="84" t="s">
        <v>6180</v>
      </c>
      <c r="E1306" s="94" t="str">
        <f>CONCATENATE(LEFT(D1306,5),VLOOKUP(CONCATENATE(N1306,"x",O1306),'PART NUMBER GUIDE'!$B$9:$C$45,2,FALSE),VLOOKUP(CONCATENATE(P1306, V1306), 'PART NUMBER GUIDE'!$Q$6:$R$84, 2, FALSE),VLOOKUP(Y1306,'PART NUMBER GUIDE'!$J$8:$K$37,2, FALSE),IF(U1306="N/A",IF(ABS(S1306)&lt;10,"0"&amp;ABS(S1306),ABS(S1306)),CONCATENATE(LEFT(U1306,1),RIGHT(U1306,1))), F1306, G1306)</f>
        <v>MR70789087518</v>
      </c>
      <c r="F1306" s="93"/>
      <c r="G1306" s="93"/>
      <c r="H1306" s="81" t="s">
        <v>6740</v>
      </c>
      <c r="I1306" s="357">
        <v>44539</v>
      </c>
      <c r="J1306" s="87" t="s">
        <v>1265</v>
      </c>
      <c r="K1306" s="400">
        <v>453.5</v>
      </c>
      <c r="L1306" s="95">
        <f t="shared" ref="L1306" si="212">IF(J1306="Coming Soon",K1306,IF(J1306="Active",K1306,""))</f>
        <v>453.5</v>
      </c>
      <c r="M1306" s="402"/>
      <c r="N1306" s="84">
        <v>18</v>
      </c>
      <c r="O1306" s="8">
        <v>9</v>
      </c>
      <c r="P1306" s="105" t="str">
        <f t="shared" si="202"/>
        <v>8x170</v>
      </c>
      <c r="Q1306" s="84">
        <v>8</v>
      </c>
      <c r="R1306" s="84">
        <v>170</v>
      </c>
      <c r="S1306" s="84">
        <v>18</v>
      </c>
      <c r="T1306" s="86">
        <v>5.7</v>
      </c>
      <c r="U1306" s="110" t="s">
        <v>85</v>
      </c>
      <c r="V1306" s="77">
        <v>130.81</v>
      </c>
      <c r="W1306" s="42">
        <v>33.299999999999997</v>
      </c>
      <c r="X1306" s="52">
        <v>3640</v>
      </c>
      <c r="Y1306" s="46" t="s">
        <v>2309</v>
      </c>
      <c r="Z1306" s="81" t="s">
        <v>3002</v>
      </c>
      <c r="AA1306" s="369" t="str">
        <f t="shared" si="203"/>
        <v>18x9, 8x170, 18 OS</v>
      </c>
      <c r="AB1306" s="83" t="s">
        <v>4283</v>
      </c>
      <c r="AC1306" s="92">
        <f>_xlfn.IFNA(VLOOKUP(AB1306,ACCESSORIES!F:K,6,FALSE),"N/A")</f>
        <v>33</v>
      </c>
      <c r="AD1306" s="15" t="s">
        <v>85</v>
      </c>
      <c r="AE1306" s="15" t="s">
        <v>85</v>
      </c>
      <c r="AF1306" s="14" t="s">
        <v>3020</v>
      </c>
      <c r="AG1306" s="15" t="s">
        <v>85</v>
      </c>
      <c r="AH1306" s="9" t="str">
        <f>_xlfn.IFNA(VLOOKUP(AG1306,ACCESSORIES!F:K,6,FALSE),"N/A")</f>
        <v>N/A</v>
      </c>
      <c r="AI1306" s="105" t="s">
        <v>265</v>
      </c>
      <c r="AJ1306" s="84" t="s">
        <v>85</v>
      </c>
      <c r="AK1306" s="84" t="s">
        <v>85</v>
      </c>
      <c r="AL1306" s="84" t="s">
        <v>85</v>
      </c>
      <c r="AM1306" s="84">
        <v>16.2</v>
      </c>
      <c r="AN1306" s="84">
        <v>210</v>
      </c>
      <c r="AO1306" s="37">
        <v>3</v>
      </c>
      <c r="AP1306" s="37">
        <v>3</v>
      </c>
      <c r="AQ1306" s="26">
        <v>23</v>
      </c>
      <c r="AR1306" s="37">
        <v>65</v>
      </c>
      <c r="AS1306" s="26">
        <v>221</v>
      </c>
      <c r="AT1306" s="84">
        <v>213</v>
      </c>
      <c r="AU1306" s="86">
        <v>125</v>
      </c>
      <c r="AV1306" s="55">
        <v>92</v>
      </c>
      <c r="AW1306" s="55">
        <v>92</v>
      </c>
      <c r="AX1306" s="55">
        <v>0</v>
      </c>
      <c r="AY1306" s="14" t="s">
        <v>85</v>
      </c>
      <c r="AZ1306" s="104" t="str">
        <f>_xlfn.IFNA(VLOOKUP(AY1306,ACCESSORIES!F:K,6,FALSE),"N/A")</f>
        <v>N/A</v>
      </c>
      <c r="BA1306" s="14" t="s">
        <v>85</v>
      </c>
      <c r="BB1306" s="104" t="str">
        <f>_xlfn.IFNA(VLOOKUP(BA1306,ACCESSORIES!F:K,6,FALSE),"N/A")</f>
        <v>N/A</v>
      </c>
      <c r="BC1306" s="79">
        <v>38.237789317311488</v>
      </c>
      <c r="BD1306" s="57">
        <v>20.6</v>
      </c>
      <c r="BE1306" s="57">
        <v>20.6</v>
      </c>
      <c r="BF1306" s="57">
        <v>11.4</v>
      </c>
      <c r="BG1306" s="15">
        <v>36</v>
      </c>
      <c r="BH1306" s="122" t="s">
        <v>3551</v>
      </c>
      <c r="BI1306" s="51" t="s">
        <v>4217</v>
      </c>
      <c r="BJ1306" s="83" t="s">
        <v>5302</v>
      </c>
      <c r="BK1306" s="83" t="s">
        <v>4233</v>
      </c>
      <c r="BL1306" s="83" t="s">
        <v>5843</v>
      </c>
      <c r="BM1306" s="83" t="s">
        <v>2887</v>
      </c>
      <c r="BN1306" s="83" t="s">
        <v>6410</v>
      </c>
      <c r="BO1306" s="83" t="s">
        <v>5801</v>
      </c>
      <c r="BP1306" s="83" t="s">
        <v>6411</v>
      </c>
      <c r="BQ1306" s="83" t="s">
        <v>4480</v>
      </c>
      <c r="BR1306" s="83" t="s">
        <v>4235</v>
      </c>
      <c r="BS1306" s="83"/>
      <c r="BT1306" s="409" t="s">
        <v>6756</v>
      </c>
      <c r="BU1306" s="426" t="s">
        <v>6757</v>
      </c>
      <c r="BV1306" s="412" t="s">
        <v>6758</v>
      </c>
      <c r="BW1306" s="426" t="s">
        <v>6759</v>
      </c>
      <c r="BX1306" s="96" t="str">
        <f t="shared" ref="BX1306" si="213">CONCATENATE(IF(J1306="Closeout","CLOSEOUT - ",""),D1306,", ",N1306,"x",O1306,", ",IF(U1306="N/A","",CONCATENATE(U1306,"/")),IF(S1306&gt;0,CONCATENATE("+",S1306),S1306),"mm Offset, ",P1306,", ",V1306,"mm Centerbore, ",PROPER(Y1306),IF(G1306="R",", Race Drilled",""),"",IF(BA1306="N/A","",CONCATENATE(", w/ ",BA1306)))</f>
        <v>MR707 Bead Grip, 18x9, +18mm Offset, 8x170, 130.81mm Centerbore, Matte Black</v>
      </c>
      <c r="BY1306" s="83" t="s">
        <v>4044</v>
      </c>
      <c r="BZ1306" s="83" t="s">
        <v>4045</v>
      </c>
      <c r="CA1306" s="83" t="str">
        <f t="shared" ref="CA1306" si="214">C1306</f>
        <v>TRAIL (7XX)</v>
      </c>
    </row>
    <row r="1307" spans="1:79" s="39" customFormat="1" ht="15" customHeight="1">
      <c r="A1307" s="23">
        <f t="shared" ref="A1307" si="215">ROW(B1307)-2</f>
        <v>1305</v>
      </c>
      <c r="B1307" s="14" t="s">
        <v>84</v>
      </c>
      <c r="C1307" s="112" t="s">
        <v>1285</v>
      </c>
      <c r="D1307" s="84" t="s">
        <v>6180</v>
      </c>
      <c r="E1307" s="94" t="str">
        <f>CONCATENATE(LEFT(D1307,5),VLOOKUP(CONCATENATE(N1307,"x",O1307),'PART NUMBER GUIDE'!$B$9:$C$45,2,FALSE),VLOOKUP(CONCATENATE(P1307, V1307), 'PART NUMBER GUIDE'!$Q$6:$R$84, 2, FALSE),VLOOKUP(Y1307,'PART NUMBER GUIDE'!$J$8:$K$37,2, FALSE),IF(U1307="N/A",IF(ABS(S1307)&lt;10,"0"&amp;ABS(S1307),ABS(S1307)),CONCATENATE(LEFT(U1307,1),RIGHT(U1307,1))), F1307, G1307)</f>
        <v>MR70789088518</v>
      </c>
      <c r="F1307" s="93"/>
      <c r="G1307" s="93"/>
      <c r="H1307" s="81" t="s">
        <v>6720</v>
      </c>
      <c r="I1307" s="357">
        <v>44806</v>
      </c>
      <c r="J1307" s="87" t="s">
        <v>1265</v>
      </c>
      <c r="K1307" s="400">
        <v>453.5</v>
      </c>
      <c r="L1307" s="95">
        <f t="shared" ref="L1307" si="216">IF(J1307="Coming Soon",K1307,IF(J1307="Active",K1307,""))</f>
        <v>453.5</v>
      </c>
      <c r="M1307" s="402"/>
      <c r="N1307" s="84">
        <v>18</v>
      </c>
      <c r="O1307" s="8">
        <v>9</v>
      </c>
      <c r="P1307" s="105" t="str">
        <f t="shared" si="202"/>
        <v>8x180</v>
      </c>
      <c r="Q1307" s="84">
        <v>8</v>
      </c>
      <c r="R1307" s="84">
        <v>180</v>
      </c>
      <c r="S1307" s="84">
        <v>18</v>
      </c>
      <c r="T1307" s="86">
        <v>5.7</v>
      </c>
      <c r="U1307" s="110" t="s">
        <v>85</v>
      </c>
      <c r="V1307" s="77">
        <v>130.81</v>
      </c>
      <c r="W1307" s="42">
        <v>34.281881769748466</v>
      </c>
      <c r="X1307" s="52">
        <v>3640</v>
      </c>
      <c r="Y1307" s="46" t="s">
        <v>2309</v>
      </c>
      <c r="Z1307" s="81" t="s">
        <v>3002</v>
      </c>
      <c r="AA1307" s="369" t="str">
        <f t="shared" si="203"/>
        <v>18x9, 8x180, 18 OS</v>
      </c>
      <c r="AB1307" s="83" t="s">
        <v>4284</v>
      </c>
      <c r="AC1307" s="92">
        <f>_xlfn.IFNA(VLOOKUP(AB1307,ACCESSORIES!F:K,6,FALSE),"N/A")</f>
        <v>33</v>
      </c>
      <c r="AD1307" s="15" t="s">
        <v>85</v>
      </c>
      <c r="AE1307" s="15" t="s">
        <v>85</v>
      </c>
      <c r="AF1307" s="14" t="s">
        <v>3020</v>
      </c>
      <c r="AG1307" s="15" t="s">
        <v>85</v>
      </c>
      <c r="AH1307" s="9" t="str">
        <f>_xlfn.IFNA(VLOOKUP(AG1307,ACCESSORIES!F:K,6,FALSE),"N/A")</f>
        <v>N/A</v>
      </c>
      <c r="AI1307" s="105" t="s">
        <v>265</v>
      </c>
      <c r="AJ1307" s="84" t="s">
        <v>85</v>
      </c>
      <c r="AK1307" s="84" t="s">
        <v>85</v>
      </c>
      <c r="AL1307" s="84" t="s">
        <v>85</v>
      </c>
      <c r="AM1307" s="84">
        <v>16.2</v>
      </c>
      <c r="AN1307" s="84">
        <v>200</v>
      </c>
      <c r="AO1307" s="37">
        <v>3</v>
      </c>
      <c r="AP1307" s="37">
        <v>3</v>
      </c>
      <c r="AQ1307" s="26">
        <v>23</v>
      </c>
      <c r="AR1307" s="37">
        <v>65</v>
      </c>
      <c r="AS1307" s="26">
        <v>221</v>
      </c>
      <c r="AT1307" s="84">
        <v>213</v>
      </c>
      <c r="AU1307" s="86">
        <v>125</v>
      </c>
      <c r="AV1307" s="55">
        <v>92</v>
      </c>
      <c r="AW1307" s="55">
        <v>92</v>
      </c>
      <c r="AX1307" s="55">
        <v>0</v>
      </c>
      <c r="AY1307" s="14" t="s">
        <v>85</v>
      </c>
      <c r="AZ1307" s="104" t="str">
        <f>_xlfn.IFNA(VLOOKUP(AY1307,ACCESSORIES!F:K,6,FALSE),"N/A")</f>
        <v>N/A</v>
      </c>
      <c r="BA1307" s="14" t="s">
        <v>85</v>
      </c>
      <c r="BB1307" s="104" t="str">
        <f>_xlfn.IFNA(VLOOKUP(BA1307,ACCESSORIES!F:K,6,FALSE),"N/A")</f>
        <v>N/A</v>
      </c>
      <c r="BC1307" s="79">
        <v>38.281881769748466</v>
      </c>
      <c r="BD1307" s="57">
        <v>20.6</v>
      </c>
      <c r="BE1307" s="57">
        <v>20.6</v>
      </c>
      <c r="BF1307" s="57">
        <v>11.4</v>
      </c>
      <c r="BG1307" s="15">
        <v>36</v>
      </c>
      <c r="BH1307" s="122" t="s">
        <v>3551</v>
      </c>
      <c r="BI1307" s="51" t="s">
        <v>4217</v>
      </c>
      <c r="BJ1307" s="83" t="s">
        <v>5302</v>
      </c>
      <c r="BK1307" s="83" t="s">
        <v>4233</v>
      </c>
      <c r="BL1307" s="83" t="s">
        <v>5843</v>
      </c>
      <c r="BM1307" s="83" t="s">
        <v>2887</v>
      </c>
      <c r="BN1307" s="83" t="s">
        <v>6410</v>
      </c>
      <c r="BO1307" s="83" t="s">
        <v>5801</v>
      </c>
      <c r="BP1307" s="83" t="s">
        <v>6411</v>
      </c>
      <c r="BQ1307" s="83" t="s">
        <v>4480</v>
      </c>
      <c r="BR1307" s="83" t="s">
        <v>4235</v>
      </c>
      <c r="BS1307" s="83"/>
      <c r="BT1307" s="409" t="s">
        <v>6756</v>
      </c>
      <c r="BU1307" s="426" t="s">
        <v>6757</v>
      </c>
      <c r="BV1307" s="412" t="s">
        <v>6758</v>
      </c>
      <c r="BW1307" s="426" t="s">
        <v>6759</v>
      </c>
      <c r="BX1307" s="96" t="str">
        <f t="shared" ref="BX1307" si="217">CONCATENATE(IF(J1307="Closeout","CLOSEOUT - ",""),D1307,", ",N1307,"x",O1307,", ",IF(U1307="N/A","",CONCATENATE(U1307,"/")),IF(S1307&gt;0,CONCATENATE("+",S1307),S1307),"mm Offset, ",P1307,", ",V1307,"mm Centerbore, ",PROPER(Y1307),IF(G1307="R",", Race Drilled",""),"",IF(BA1307="N/A","",CONCATENATE(", w/ ",BA1307)))</f>
        <v>MR707 Bead Grip, 18x9, +18mm Offset, 8x180, 130.81mm Centerbore, Matte Black</v>
      </c>
      <c r="BY1307" s="83" t="s">
        <v>4044</v>
      </c>
      <c r="BZ1307" s="83" t="s">
        <v>4045</v>
      </c>
      <c r="CA1307" s="83" t="str">
        <f t="shared" ref="CA1307" si="218">C1307</f>
        <v>TRAIL (7XX)</v>
      </c>
    </row>
    <row r="1308" spans="1:79" s="39" customFormat="1" ht="15" customHeight="1">
      <c r="A1308" s="23">
        <f t="shared" si="188"/>
        <v>1306</v>
      </c>
      <c r="B1308" s="83" t="s">
        <v>3069</v>
      </c>
      <c r="C1308" s="105" t="s">
        <v>3050</v>
      </c>
      <c r="D1308" s="105" t="s">
        <v>3051</v>
      </c>
      <c r="E1308" s="94" t="str">
        <f>CONCATENATE(LEFT(D1308,5),VLOOKUP(CONCATENATE(N1308,"x",O1308),'PART NUMBER GUIDE'!$B$9:$C$45,2,FALSE),VLOOKUP(CONCATENATE(P1308, V1308), 'PART NUMBER GUIDE'!$Q$6:$R$84, 2, FALSE),VLOOKUP(Y1308,'PART NUMBER GUIDE'!$J$8:$K$37,2, FALSE),IF(U1308="N/A",IF(ABS(S1308)&lt;10,"0"&amp;ABS(S1308),ABS(S1308)),CONCATENATE(LEFT(U1308,1),RIGHT(U1308,1))), F1308, G1308)</f>
        <v>GZ80141047855B</v>
      </c>
      <c r="F1308" s="93" t="s">
        <v>1129</v>
      </c>
      <c r="G1308" s="93"/>
      <c r="H1308" s="12" t="s">
        <v>3146</v>
      </c>
      <c r="I1308" s="358">
        <v>43542</v>
      </c>
      <c r="J1308" s="87" t="s">
        <v>4038</v>
      </c>
      <c r="K1308" s="400">
        <v>234.74</v>
      </c>
      <c r="L1308" s="95" t="str">
        <f t="shared" si="198"/>
        <v/>
      </c>
      <c r="M1308" s="402"/>
      <c r="N1308" s="105">
        <v>14</v>
      </c>
      <c r="O1308" s="24">
        <v>10</v>
      </c>
      <c r="P1308" s="105" t="str">
        <f t="shared" si="202"/>
        <v>4x136</v>
      </c>
      <c r="Q1308" s="82">
        <v>4</v>
      </c>
      <c r="R1308" s="82">
        <v>136</v>
      </c>
      <c r="S1308" s="3">
        <v>0</v>
      </c>
      <c r="T1308" s="17">
        <v>5.4</v>
      </c>
      <c r="U1308" s="106" t="s">
        <v>3047</v>
      </c>
      <c r="V1308" s="17">
        <v>110</v>
      </c>
      <c r="W1308" s="8">
        <v>19.7</v>
      </c>
      <c r="X1308" s="52">
        <v>1200</v>
      </c>
      <c r="Y1308" s="80" t="s">
        <v>5828</v>
      </c>
      <c r="Z1308" s="81" t="s">
        <v>3007</v>
      </c>
      <c r="AA1308" s="369" t="str">
        <f t="shared" si="203"/>
        <v>14x10, 4x136, 0 OS</v>
      </c>
      <c r="AB1308" s="82" t="s">
        <v>3063</v>
      </c>
      <c r="AC1308" s="92">
        <f>_xlfn.IFNA(VLOOKUP(AB1308,ACCESSORIES!F:K,6,FALSE),"N/A")</f>
        <v>14.454000000000002</v>
      </c>
      <c r="AD1308" s="89" t="s">
        <v>85</v>
      </c>
      <c r="AE1308" s="89" t="s">
        <v>3065</v>
      </c>
      <c r="AF1308" s="82" t="s">
        <v>85</v>
      </c>
      <c r="AG1308" s="82" t="s">
        <v>85</v>
      </c>
      <c r="AH1308" s="9" t="str">
        <f>_xlfn.IFNA(VLOOKUP(AG1308,ACCESSORIES!F:K,6,FALSE),"N/A")</f>
        <v>N/A</v>
      </c>
      <c r="AI1308" s="105" t="s">
        <v>266</v>
      </c>
      <c r="AJ1308" s="105" t="s">
        <v>85</v>
      </c>
      <c r="AK1308" s="3" t="s">
        <v>85</v>
      </c>
      <c r="AL1308" s="105" t="s">
        <v>85</v>
      </c>
      <c r="AM1308" s="105">
        <v>13</v>
      </c>
      <c r="AN1308" s="105">
        <v>165</v>
      </c>
      <c r="AO1308" s="26">
        <v>35</v>
      </c>
      <c r="AP1308" s="26">
        <v>50</v>
      </c>
      <c r="AQ1308" s="26"/>
      <c r="AR1308" s="26" t="s">
        <v>3141</v>
      </c>
      <c r="AS1308" s="26"/>
      <c r="AT1308" s="107">
        <v>161</v>
      </c>
      <c r="AU1308" s="106">
        <v>80</v>
      </c>
      <c r="AV1308" s="55">
        <v>48</v>
      </c>
      <c r="AW1308" s="55">
        <v>0</v>
      </c>
      <c r="AX1308" s="55">
        <v>0</v>
      </c>
      <c r="AY1308" s="26" t="s">
        <v>3058</v>
      </c>
      <c r="AZ1308" s="104" t="str">
        <f>_xlfn.IFNA(VLOOKUP(AY1308,ACCESSORIES!F:K,6,FALSE),"N/A")</f>
        <v>N/A</v>
      </c>
      <c r="BA1308" s="82" t="s">
        <v>3057</v>
      </c>
      <c r="BB1308" s="104">
        <f>_xlfn.IFNA(VLOOKUP(BA1308,ACCESSORIES!F:K,6,FALSE),"N/A")</f>
        <v>11</v>
      </c>
      <c r="BC1308" s="79">
        <v>23.2</v>
      </c>
      <c r="BD1308" s="57">
        <v>15</v>
      </c>
      <c r="BE1308" s="57">
        <v>15</v>
      </c>
      <c r="BF1308" s="57">
        <v>11</v>
      </c>
      <c r="BG1308" s="82">
        <v>57</v>
      </c>
      <c r="BH1308" s="122" t="s">
        <v>3551</v>
      </c>
      <c r="BI1308" s="51" t="s">
        <v>4217</v>
      </c>
      <c r="BJ1308" s="83" t="s">
        <v>4224</v>
      </c>
      <c r="BK1308" s="83" t="s">
        <v>4230</v>
      </c>
      <c r="BL1308" s="83" t="s">
        <v>4225</v>
      </c>
      <c r="BM1308" s="47" t="s">
        <v>4220</v>
      </c>
      <c r="BN1308" s="47"/>
      <c r="BO1308" s="47"/>
      <c r="BP1308" s="47"/>
      <c r="BQ1308" s="47"/>
      <c r="BR1308" s="47"/>
      <c r="BS1308" s="47"/>
      <c r="BT1308" s="351" t="s">
        <v>4129</v>
      </c>
      <c r="BU1308" s="394" t="s">
        <v>4128</v>
      </c>
      <c r="BV1308" s="351" t="s">
        <v>4135</v>
      </c>
      <c r="BW1308" s="394" t="s">
        <v>4134</v>
      </c>
      <c r="BX1308" s="96" t="str">
        <f t="shared" ref="BX1308:BX1315" si="219">CONCATENATE(IF(J1308="Closeout","CLOSEOUT - ",""),D1308,", ",N1308,"x",O1308,", ",IF(U1308="N/A","",CONCATENATE(U1308,"/")),IF(S1308&gt;0,CONCATENATE("+",S1308),S1308),"mm Offset, ",P1308,", ",V1308,"mm Centerbore, ",PROPER(Y1308),IF(G1308="R",", Race Drilled",""),"",IF(BA1308="N/A","",CONCATENATE(", w/ ",BA1308)))</f>
        <v>CLOSEOUT - GZ801 LiteLoc, 14x10, 5+5/0mm Offset, 4x136, 110mm Centerbore, Gloss Titanium - Matte Black Ring, w/ BH-H2020M</v>
      </c>
      <c r="BY1308" s="83" t="s">
        <v>4044</v>
      </c>
      <c r="BZ1308" s="83" t="s">
        <v>4045</v>
      </c>
      <c r="CA1308" s="83" t="str">
        <f t="shared" si="206"/>
        <v>GMZ (8XX)</v>
      </c>
    </row>
    <row r="1309" spans="1:79" s="39" customFormat="1" ht="15" customHeight="1">
      <c r="A1309" s="23">
        <f t="shared" si="188"/>
        <v>1307</v>
      </c>
      <c r="B1309" s="83" t="s">
        <v>3069</v>
      </c>
      <c r="C1309" s="105" t="s">
        <v>3050</v>
      </c>
      <c r="D1309" s="105" t="s">
        <v>3052</v>
      </c>
      <c r="E1309" s="94" t="str">
        <f>CONCATENATE(LEFT(D1309,5),VLOOKUP(CONCATENATE(N1309,"x",O1309),'PART NUMBER GUIDE'!$B$9:$C$45,2,FALSE),VLOOKUP(CONCATENATE(P1309, V1309), 'PART NUMBER GUIDE'!$Q$6:$R$84, 2, FALSE),VLOOKUP(Y1309,'PART NUMBER GUIDE'!$J$8:$K$37,2, FALSE),IF(U1309="N/A",IF(ABS(S1309)&lt;10,"0"&amp;ABS(S1309),ABS(S1309)),CONCATENATE(LEFT(U1309,1),RIGHT(U1309,1))), F1309, G1309)</f>
        <v>GZ80257040543B</v>
      </c>
      <c r="F1309" s="93" t="s">
        <v>1129</v>
      </c>
      <c r="G1309" s="93"/>
      <c r="H1309" s="12" t="s">
        <v>3074</v>
      </c>
      <c r="I1309" s="358">
        <v>43518</v>
      </c>
      <c r="J1309" s="87" t="s">
        <v>4038</v>
      </c>
      <c r="K1309" s="400">
        <v>252.3</v>
      </c>
      <c r="L1309" s="95" t="str">
        <f t="shared" si="198"/>
        <v/>
      </c>
      <c r="M1309" s="402"/>
      <c r="N1309" s="105">
        <v>15</v>
      </c>
      <c r="O1309" s="24">
        <v>7</v>
      </c>
      <c r="P1309" s="105" t="str">
        <f t="shared" si="202"/>
        <v>4x110</v>
      </c>
      <c r="Q1309" s="82">
        <v>4</v>
      </c>
      <c r="R1309" s="82">
        <v>110</v>
      </c>
      <c r="S1309" s="3">
        <v>10</v>
      </c>
      <c r="T1309" s="17">
        <v>4.25</v>
      </c>
      <c r="U1309" s="106" t="s">
        <v>3043</v>
      </c>
      <c r="V1309" s="17">
        <v>84</v>
      </c>
      <c r="W1309" s="8">
        <v>18.25</v>
      </c>
      <c r="X1309" s="52">
        <v>1400</v>
      </c>
      <c r="Y1309" s="80" t="s">
        <v>2309</v>
      </c>
      <c r="Z1309" s="81" t="s">
        <v>3002</v>
      </c>
      <c r="AA1309" s="369" t="str">
        <f t="shared" si="203"/>
        <v>15x7, 4x110, 10 OS</v>
      </c>
      <c r="AB1309" s="82" t="s">
        <v>3062</v>
      </c>
      <c r="AC1309" s="92">
        <f>_xlfn.IFNA(VLOOKUP(AB1309,ACCESSORIES!F:K,6,FALSE),"N/A")</f>
        <v>14.454000000000002</v>
      </c>
      <c r="AD1309" s="89" t="s">
        <v>85</v>
      </c>
      <c r="AE1309" s="89" t="s">
        <v>3065</v>
      </c>
      <c r="AF1309" s="82" t="s">
        <v>85</v>
      </c>
      <c r="AG1309" s="82" t="s">
        <v>85</v>
      </c>
      <c r="AH1309" s="9" t="str">
        <f>_xlfn.IFNA(VLOOKUP(AG1309,ACCESSORIES!F:K,6,FALSE),"N/A")</f>
        <v>N/A</v>
      </c>
      <c r="AI1309" s="105" t="s">
        <v>3044</v>
      </c>
      <c r="AJ1309" s="105" t="s">
        <v>3045</v>
      </c>
      <c r="AK1309" s="3" t="s">
        <v>85</v>
      </c>
      <c r="AL1309" s="105" t="s">
        <v>3045</v>
      </c>
      <c r="AM1309" s="105">
        <v>13</v>
      </c>
      <c r="AN1309" s="105">
        <v>136</v>
      </c>
      <c r="AO1309" s="26">
        <v>2</v>
      </c>
      <c r="AP1309" s="26">
        <v>22</v>
      </c>
      <c r="AQ1309" s="26"/>
      <c r="AR1309" s="26">
        <v>23</v>
      </c>
      <c r="AS1309" s="26"/>
      <c r="AT1309" s="107">
        <v>169</v>
      </c>
      <c r="AU1309" s="106">
        <v>60</v>
      </c>
      <c r="AV1309" s="55">
        <v>45</v>
      </c>
      <c r="AW1309" s="55">
        <v>0</v>
      </c>
      <c r="AX1309" s="55"/>
      <c r="AY1309" s="26" t="s">
        <v>3059</v>
      </c>
      <c r="AZ1309" s="104" t="str">
        <f>_xlfn.IFNA(VLOOKUP(AY1309,ACCESSORIES!F:K,6,FALSE),"N/A")</f>
        <v>N/A</v>
      </c>
      <c r="BA1309" s="82" t="s">
        <v>3057</v>
      </c>
      <c r="BB1309" s="104">
        <f>_xlfn.IFNA(VLOOKUP(BA1309,ACCESSORIES!F:K,6,FALSE),"N/A")</f>
        <v>11</v>
      </c>
      <c r="BC1309" s="79">
        <v>21.75</v>
      </c>
      <c r="BD1309" s="57">
        <v>16</v>
      </c>
      <c r="BE1309" s="57">
        <v>16</v>
      </c>
      <c r="BF1309" s="57">
        <v>8</v>
      </c>
      <c r="BG1309" s="82">
        <v>53</v>
      </c>
      <c r="BH1309" s="122" t="s">
        <v>3551</v>
      </c>
      <c r="BI1309" s="51" t="s">
        <v>4217</v>
      </c>
      <c r="BJ1309" s="83" t="s">
        <v>4230</v>
      </c>
      <c r="BK1309" s="83" t="s">
        <v>4224</v>
      </c>
      <c r="BL1309" s="83" t="s">
        <v>4232</v>
      </c>
      <c r="BM1309" s="47"/>
      <c r="BN1309" s="47"/>
      <c r="BO1309" s="47"/>
      <c r="BP1309" s="47"/>
      <c r="BQ1309" s="47"/>
      <c r="BR1309" s="47"/>
      <c r="BS1309" s="47"/>
      <c r="BT1309" s="351" t="s">
        <v>4137</v>
      </c>
      <c r="BU1309" s="394" t="s">
        <v>4136</v>
      </c>
      <c r="BV1309" s="351" t="s">
        <v>4139</v>
      </c>
      <c r="BW1309" s="394" t="s">
        <v>4138</v>
      </c>
      <c r="BX1309" s="96" t="str">
        <f t="shared" si="219"/>
        <v>CLOSEOUT - GZ802 Gunslinger Beadlock, 15x7, 4+3/+10mm Offset, 4x110, 84mm Centerbore, Matte Black, w/ BH-H2020M</v>
      </c>
      <c r="BY1309" s="83" t="s">
        <v>4044</v>
      </c>
      <c r="BZ1309" s="83" t="s">
        <v>4045</v>
      </c>
      <c r="CA1309" s="83" t="str">
        <f t="shared" si="206"/>
        <v>GMZ (8XX)</v>
      </c>
    </row>
    <row r="1310" spans="1:79" s="39" customFormat="1" ht="15" customHeight="1">
      <c r="A1310" s="23">
        <f t="shared" si="188"/>
        <v>1308</v>
      </c>
      <c r="B1310" s="83" t="s">
        <v>3069</v>
      </c>
      <c r="C1310" s="105" t="s">
        <v>3050</v>
      </c>
      <c r="D1310" s="105" t="s">
        <v>3054</v>
      </c>
      <c r="E1310" s="94" t="str">
        <f>CONCATENATE(LEFT(D1310,5),VLOOKUP(CONCATENATE(N1310,"x",O1310),'PART NUMBER GUIDE'!$B$9:$C$45,2,FALSE),VLOOKUP(CONCATENATE(P1310, V1310), 'PART NUMBER GUIDE'!$Q$6:$R$84, 2, FALSE),VLOOKUP(Y1310,'PART NUMBER GUIDE'!$J$8:$K$37,2, FALSE),IF(U1310="N/A",IF(ABS(S1310)&lt;10,"0"&amp;ABS(S1310),ABS(S1310)),CONCATENATE(LEFT(U1310,1),RIGHT(U1310,1))), F1310, G1310)</f>
        <v>GZ80441047555</v>
      </c>
      <c r="F1310" s="93"/>
      <c r="G1310" s="93"/>
      <c r="H1310" s="12" t="s">
        <v>3089</v>
      </c>
      <c r="I1310" s="358">
        <v>43518</v>
      </c>
      <c r="J1310" s="87" t="s">
        <v>4038</v>
      </c>
      <c r="K1310" s="400">
        <v>160.22</v>
      </c>
      <c r="L1310" s="95" t="str">
        <f t="shared" si="198"/>
        <v/>
      </c>
      <c r="M1310" s="402"/>
      <c r="N1310" s="105">
        <v>14</v>
      </c>
      <c r="O1310" s="24">
        <v>10</v>
      </c>
      <c r="P1310" s="105" t="str">
        <f t="shared" si="202"/>
        <v>4x136</v>
      </c>
      <c r="Q1310" s="82">
        <v>4</v>
      </c>
      <c r="R1310" s="82">
        <v>136</v>
      </c>
      <c r="S1310" s="3">
        <v>0</v>
      </c>
      <c r="T1310" s="17">
        <v>5.4</v>
      </c>
      <c r="U1310" s="106" t="s">
        <v>3047</v>
      </c>
      <c r="V1310" s="17">
        <v>110</v>
      </c>
      <c r="W1310" s="8">
        <v>15.15</v>
      </c>
      <c r="X1310" s="52">
        <v>1000</v>
      </c>
      <c r="Y1310" s="80" t="s">
        <v>2309</v>
      </c>
      <c r="Z1310" s="81" t="s">
        <v>3002</v>
      </c>
      <c r="AA1310" s="369" t="str">
        <f t="shared" si="203"/>
        <v>14x10, 4x136, 0 OS</v>
      </c>
      <c r="AB1310" s="82" t="s">
        <v>3063</v>
      </c>
      <c r="AC1310" s="92">
        <f>_xlfn.IFNA(VLOOKUP(AB1310,ACCESSORIES!F:K,6,FALSE),"N/A")</f>
        <v>14.454000000000002</v>
      </c>
      <c r="AD1310" s="89" t="s">
        <v>85</v>
      </c>
      <c r="AE1310" s="89" t="s">
        <v>3065</v>
      </c>
      <c r="AF1310" s="82" t="s">
        <v>85</v>
      </c>
      <c r="AG1310" s="82" t="s">
        <v>85</v>
      </c>
      <c r="AH1310" s="9" t="str">
        <f>_xlfn.IFNA(VLOOKUP(AG1310,ACCESSORIES!F:K,6,FALSE),"N/A")</f>
        <v>N/A</v>
      </c>
      <c r="AI1310" s="105" t="s">
        <v>3044</v>
      </c>
      <c r="AJ1310" s="105" t="s">
        <v>3045</v>
      </c>
      <c r="AK1310" s="3" t="s">
        <v>85</v>
      </c>
      <c r="AL1310" s="105" t="s">
        <v>3045</v>
      </c>
      <c r="AM1310" s="105">
        <v>13</v>
      </c>
      <c r="AN1310" s="105">
        <v>170</v>
      </c>
      <c r="AO1310" s="26">
        <v>18</v>
      </c>
      <c r="AP1310" s="26">
        <v>22</v>
      </c>
      <c r="AQ1310" s="26"/>
      <c r="AR1310" s="26" t="s">
        <v>3046</v>
      </c>
      <c r="AS1310" s="26"/>
      <c r="AT1310" s="107">
        <v>162</v>
      </c>
      <c r="AU1310" s="106">
        <v>80</v>
      </c>
      <c r="AV1310" s="55">
        <v>46</v>
      </c>
      <c r="AW1310" s="55">
        <v>0</v>
      </c>
      <c r="AX1310" s="55">
        <v>35</v>
      </c>
      <c r="AY1310" s="26" t="s">
        <v>85</v>
      </c>
      <c r="AZ1310" s="104" t="str">
        <f>_xlfn.IFNA(VLOOKUP(AY1310,ACCESSORIES!F:K,6,FALSE),"N/A")</f>
        <v>N/A</v>
      </c>
      <c r="BA1310" s="3" t="s">
        <v>85</v>
      </c>
      <c r="BB1310" s="104" t="str">
        <f>_xlfn.IFNA(VLOOKUP(BA1310,ACCESSORIES!F:K,6,FALSE),"N/A")</f>
        <v>N/A</v>
      </c>
      <c r="BC1310" s="79">
        <v>18.649999999999999</v>
      </c>
      <c r="BD1310" s="57">
        <v>15</v>
      </c>
      <c r="BE1310" s="57">
        <v>15</v>
      </c>
      <c r="BF1310" s="57">
        <v>11</v>
      </c>
      <c r="BG1310" s="82">
        <v>57</v>
      </c>
      <c r="BH1310" s="122" t="s">
        <v>3551</v>
      </c>
      <c r="BI1310" s="51" t="s">
        <v>4217</v>
      </c>
      <c r="BJ1310" s="83" t="s">
        <v>3127</v>
      </c>
      <c r="BK1310" s="83" t="s">
        <v>4228</v>
      </c>
      <c r="BL1310" s="83" t="s">
        <v>4224</v>
      </c>
      <c r="BM1310" s="47" t="s">
        <v>4225</v>
      </c>
      <c r="BN1310" s="47" t="s">
        <v>4229</v>
      </c>
      <c r="BO1310" s="47"/>
      <c r="BP1310" s="47"/>
      <c r="BQ1310" s="47"/>
      <c r="BR1310" s="47"/>
      <c r="BS1310" s="47"/>
      <c r="BT1310" s="351" t="s">
        <v>4157</v>
      </c>
      <c r="BU1310" s="394" t="s">
        <v>4156</v>
      </c>
      <c r="BV1310" s="351" t="s">
        <v>4159</v>
      </c>
      <c r="BW1310" s="394" t="s">
        <v>4158</v>
      </c>
      <c r="BX1310" s="96" t="str">
        <f t="shared" si="219"/>
        <v>CLOSEOUT - GZ804 Casino, 14x10, 5+5/0mm Offset, 4x136, 110mm Centerbore, Matte Black</v>
      </c>
      <c r="BY1310" s="83" t="s">
        <v>4044</v>
      </c>
      <c r="BZ1310" s="83" t="s">
        <v>4045</v>
      </c>
      <c r="CA1310" s="83" t="str">
        <f t="shared" si="206"/>
        <v>GMZ (8XX)</v>
      </c>
    </row>
    <row r="1311" spans="1:79" s="39" customFormat="1" ht="15" customHeight="1">
      <c r="A1311" s="23">
        <f t="shared" si="188"/>
        <v>1309</v>
      </c>
      <c r="B1311" s="83" t="s">
        <v>3069</v>
      </c>
      <c r="C1311" s="105" t="s">
        <v>3050</v>
      </c>
      <c r="D1311" s="105" t="s">
        <v>3054</v>
      </c>
      <c r="E1311" s="94" t="str">
        <f>CONCATENATE(LEFT(D1311,5),VLOOKUP(CONCATENATE(N1311,"x",O1311),'PART NUMBER GUIDE'!$B$9:$C$45,2,FALSE),VLOOKUP(CONCATENATE(P1311, V1311), 'PART NUMBER GUIDE'!$Q$6:$R$84, 2, FALSE),VLOOKUP(Y1311,'PART NUMBER GUIDE'!$J$8:$K$37,2, FALSE),IF(U1311="N/A",IF(ABS(S1311)&lt;10,"0"&amp;ABS(S1311),ABS(S1311)),CONCATENATE(LEFT(U1311,1),RIGHT(U1311,1))), F1311, G1311)</f>
        <v>GZ80441046955</v>
      </c>
      <c r="F1311" s="93"/>
      <c r="G1311" s="93"/>
      <c r="H1311" s="12" t="s">
        <v>3159</v>
      </c>
      <c r="I1311" s="358">
        <v>43542</v>
      </c>
      <c r="J1311" s="87" t="s">
        <v>4038</v>
      </c>
      <c r="K1311" s="400">
        <v>160.22</v>
      </c>
      <c r="L1311" s="95" t="str">
        <f t="shared" si="198"/>
        <v/>
      </c>
      <c r="M1311" s="402"/>
      <c r="N1311" s="105">
        <v>14</v>
      </c>
      <c r="O1311" s="24">
        <v>10</v>
      </c>
      <c r="P1311" s="105" t="str">
        <f t="shared" si="202"/>
        <v>4x156</v>
      </c>
      <c r="Q1311" s="82">
        <v>4</v>
      </c>
      <c r="R1311" s="82">
        <v>156</v>
      </c>
      <c r="S1311" s="3">
        <v>0</v>
      </c>
      <c r="T1311" s="17">
        <v>5.4</v>
      </c>
      <c r="U1311" s="106" t="s">
        <v>3047</v>
      </c>
      <c r="V1311" s="17">
        <v>131.30000000000001</v>
      </c>
      <c r="W1311" s="8">
        <v>15.15</v>
      </c>
      <c r="X1311" s="52">
        <v>1000</v>
      </c>
      <c r="Y1311" s="80" t="s">
        <v>4752</v>
      </c>
      <c r="Z1311" s="81" t="s">
        <v>3003</v>
      </c>
      <c r="AA1311" s="369" t="str">
        <f t="shared" si="203"/>
        <v>14x10, 4x156, 0 OS</v>
      </c>
      <c r="AB1311" s="82" t="s">
        <v>3063</v>
      </c>
      <c r="AC1311" s="92">
        <f>_xlfn.IFNA(VLOOKUP(AB1311,ACCESSORIES!F:K,6,FALSE),"N/A")</f>
        <v>14.454000000000002</v>
      </c>
      <c r="AD1311" s="89" t="s">
        <v>85</v>
      </c>
      <c r="AE1311" s="89" t="s">
        <v>3065</v>
      </c>
      <c r="AF1311" s="82" t="s">
        <v>85</v>
      </c>
      <c r="AG1311" s="82" t="s">
        <v>85</v>
      </c>
      <c r="AH1311" s="9" t="str">
        <f>_xlfn.IFNA(VLOOKUP(AG1311,ACCESSORIES!F:K,6,FALSE),"N/A")</f>
        <v>N/A</v>
      </c>
      <c r="AI1311" s="105" t="s">
        <v>3044</v>
      </c>
      <c r="AJ1311" s="105" t="s">
        <v>3045</v>
      </c>
      <c r="AK1311" s="3" t="s">
        <v>85</v>
      </c>
      <c r="AL1311" s="105" t="s">
        <v>3045</v>
      </c>
      <c r="AM1311" s="105">
        <v>13</v>
      </c>
      <c r="AN1311" s="105">
        <v>170</v>
      </c>
      <c r="AO1311" s="26" t="s">
        <v>3046</v>
      </c>
      <c r="AP1311" s="26">
        <v>19</v>
      </c>
      <c r="AQ1311" s="26"/>
      <c r="AR1311" s="26" t="s">
        <v>3046</v>
      </c>
      <c r="AS1311" s="26"/>
      <c r="AT1311" s="107">
        <v>162</v>
      </c>
      <c r="AU1311" s="106">
        <v>80</v>
      </c>
      <c r="AV1311" s="55">
        <v>46</v>
      </c>
      <c r="AW1311" s="55">
        <v>0</v>
      </c>
      <c r="AX1311" s="55">
        <v>75</v>
      </c>
      <c r="AY1311" s="26" t="s">
        <v>85</v>
      </c>
      <c r="AZ1311" s="104" t="str">
        <f>_xlfn.IFNA(VLOOKUP(AY1311,ACCESSORIES!F:K,6,FALSE),"N/A")</f>
        <v>N/A</v>
      </c>
      <c r="BA1311" s="3" t="s">
        <v>85</v>
      </c>
      <c r="BB1311" s="104" t="str">
        <f>_xlfn.IFNA(VLOOKUP(BA1311,ACCESSORIES!F:K,6,FALSE),"N/A")</f>
        <v>N/A</v>
      </c>
      <c r="BC1311" s="79">
        <v>18.649999999999999</v>
      </c>
      <c r="BD1311" s="57">
        <v>15</v>
      </c>
      <c r="BE1311" s="57">
        <v>15</v>
      </c>
      <c r="BF1311" s="57">
        <v>11</v>
      </c>
      <c r="BG1311" s="82">
        <v>57</v>
      </c>
      <c r="BH1311" s="122" t="s">
        <v>3551</v>
      </c>
      <c r="BI1311" s="51" t="s">
        <v>4217</v>
      </c>
      <c r="BJ1311" s="83" t="s">
        <v>3127</v>
      </c>
      <c r="BK1311" s="83" t="s">
        <v>4228</v>
      </c>
      <c r="BL1311" s="83" t="s">
        <v>4224</v>
      </c>
      <c r="BM1311" s="47" t="s">
        <v>4225</v>
      </c>
      <c r="BN1311" s="47" t="s">
        <v>4229</v>
      </c>
      <c r="BO1311" s="47"/>
      <c r="BP1311" s="47"/>
      <c r="BQ1311" s="47"/>
      <c r="BR1311" s="47"/>
      <c r="BS1311" s="47"/>
      <c r="BT1311" s="351" t="s">
        <v>4153</v>
      </c>
      <c r="BU1311" s="394" t="s">
        <v>4152</v>
      </c>
      <c r="BV1311" s="351" t="s">
        <v>4155</v>
      </c>
      <c r="BW1311" s="394" t="s">
        <v>4154</v>
      </c>
      <c r="BX1311" s="96" t="str">
        <f t="shared" si="219"/>
        <v>CLOSEOUT - GZ804 Casino, 14x10, 5+5/0mm Offset, 4x156, 131.3mm Centerbore, Bronze</v>
      </c>
      <c r="BY1311" s="83" t="s">
        <v>4044</v>
      </c>
      <c r="BZ1311" s="83" t="s">
        <v>4045</v>
      </c>
      <c r="CA1311" s="83" t="str">
        <f t="shared" si="206"/>
        <v>GMZ (8XX)</v>
      </c>
    </row>
    <row r="1312" spans="1:79" s="39" customFormat="1" ht="15" customHeight="1">
      <c r="A1312" s="23">
        <f t="shared" si="188"/>
        <v>1310</v>
      </c>
      <c r="B1312" s="83" t="s">
        <v>84</v>
      </c>
      <c r="C1312" s="105" t="s">
        <v>3413</v>
      </c>
      <c r="D1312" s="83" t="s">
        <v>3414</v>
      </c>
      <c r="E1312" s="94" t="str">
        <f>CONCATENATE(LEFT(D1312,5),VLOOKUP(CONCATENATE(N1312,"x",O1312),'PART NUMBER GUIDE'!$B$9:$C$45,2,FALSE),VLOOKUP(CONCATENATE(P1312, V1312), 'PART NUMBER GUIDE'!$Q$6:$R$84, 2, FALSE),VLOOKUP(Y1312,'PART NUMBER GUIDE'!$J$8:$K$37,2, FALSE),IF(U1312="N/A",IF(ABS(S1312)&lt;10,"0"&amp;ABS(S1312),ABS(S1312)),CONCATENATE(LEFT(U1312,1),RIGHT(U1312,1))), F1312, G1312)</f>
        <v>MR901655925117</v>
      </c>
      <c r="F1312" s="93"/>
      <c r="G1312" s="93"/>
      <c r="H1312" s="91" t="s">
        <v>3435</v>
      </c>
      <c r="I1312" s="350">
        <v>43677</v>
      </c>
      <c r="J1312" s="87" t="s">
        <v>1265</v>
      </c>
      <c r="K1312" s="400">
        <v>371.5</v>
      </c>
      <c r="L1312" s="95">
        <f t="shared" si="198"/>
        <v>371.5</v>
      </c>
      <c r="M1312" s="402"/>
      <c r="N1312" s="83">
        <v>16</v>
      </c>
      <c r="O1312" s="85">
        <v>5.5</v>
      </c>
      <c r="P1312" s="105" t="str">
        <f t="shared" si="202"/>
        <v>6x205</v>
      </c>
      <c r="Q1312" s="82">
        <v>6</v>
      </c>
      <c r="R1312" s="83">
        <v>205</v>
      </c>
      <c r="S1312" s="83">
        <v>117</v>
      </c>
      <c r="T1312" s="86">
        <v>8</v>
      </c>
      <c r="U1312" s="83" t="s">
        <v>85</v>
      </c>
      <c r="V1312" s="86">
        <v>161.04</v>
      </c>
      <c r="W1312" s="85">
        <v>27.89</v>
      </c>
      <c r="X1312" s="52">
        <v>3000</v>
      </c>
      <c r="Y1312" s="80" t="s">
        <v>2309</v>
      </c>
      <c r="Z1312" s="81" t="s">
        <v>3002</v>
      </c>
      <c r="AA1312" s="369" t="str">
        <f t="shared" si="203"/>
        <v>16x5.5, 6x205, 117 OS</v>
      </c>
      <c r="AB1312" s="83" t="s">
        <v>3444</v>
      </c>
      <c r="AC1312" s="92">
        <f>_xlfn.IFNA(VLOOKUP(AB1312,ACCESSORIES!F:K,6,FALSE),"N/A")</f>
        <v>33</v>
      </c>
      <c r="AD1312" s="89" t="s">
        <v>85</v>
      </c>
      <c r="AE1312" s="88" t="s">
        <v>1901</v>
      </c>
      <c r="AF1312" s="82" t="s">
        <v>85</v>
      </c>
      <c r="AG1312" s="82" t="s">
        <v>85</v>
      </c>
      <c r="AH1312" s="9" t="str">
        <f>_xlfn.IFNA(VLOOKUP(AG1312,ACCESSORIES!F:K,6,FALSE),"N/A")</f>
        <v>N/A</v>
      </c>
      <c r="AI1312" s="105" t="s">
        <v>265</v>
      </c>
      <c r="AJ1312" s="105" t="s">
        <v>85</v>
      </c>
      <c r="AK1312" s="3" t="s">
        <v>85</v>
      </c>
      <c r="AL1312" s="105" t="s">
        <v>85</v>
      </c>
      <c r="AM1312" s="83">
        <v>22</v>
      </c>
      <c r="AN1312" s="83">
        <v>250</v>
      </c>
      <c r="AO1312" s="83">
        <v>3</v>
      </c>
      <c r="AP1312" s="83">
        <v>3</v>
      </c>
      <c r="AQ1312" s="26"/>
      <c r="AR1312" s="83">
        <v>3</v>
      </c>
      <c r="AS1312" s="83"/>
      <c r="AT1312" s="83">
        <v>125</v>
      </c>
      <c r="AU1312" s="86">
        <v>110</v>
      </c>
      <c r="AV1312" s="55">
        <v>34</v>
      </c>
      <c r="AW1312" s="55">
        <v>34</v>
      </c>
      <c r="AX1312" s="55">
        <v>5</v>
      </c>
      <c r="AY1312" s="26" t="s">
        <v>85</v>
      </c>
      <c r="AZ1312" s="104" t="str">
        <f>_xlfn.IFNA(VLOOKUP(AY1312,ACCESSORIES!F:K,6,FALSE),"N/A")</f>
        <v>N/A</v>
      </c>
      <c r="BA1312" s="26" t="s">
        <v>85</v>
      </c>
      <c r="BB1312" s="104" t="str">
        <f>_xlfn.IFNA(VLOOKUP(BA1312,ACCESSORIES!F:K,6,FALSE),"N/A")</f>
        <v>N/A</v>
      </c>
      <c r="BC1312" s="79">
        <v>33.07</v>
      </c>
      <c r="BD1312" s="57">
        <v>19.100000000000001</v>
      </c>
      <c r="BE1312" s="57">
        <v>19.100000000000001</v>
      </c>
      <c r="BF1312" s="57">
        <v>11.5</v>
      </c>
      <c r="BG1312" s="83">
        <v>36</v>
      </c>
      <c r="BH1312" s="122" t="s">
        <v>3551</v>
      </c>
      <c r="BI1312" s="51" t="s">
        <v>4217</v>
      </c>
      <c r="BJ1312" s="83" t="s">
        <v>4233</v>
      </c>
      <c r="BK1312" s="83" t="s">
        <v>4234</v>
      </c>
      <c r="BL1312" s="83" t="s">
        <v>4572</v>
      </c>
      <c r="BM1312" s="83" t="s">
        <v>4573</v>
      </c>
      <c r="BN1312" s="83" t="s">
        <v>5923</v>
      </c>
      <c r="BO1312" s="83" t="s">
        <v>4574</v>
      </c>
      <c r="BP1312" s="83"/>
      <c r="BQ1312" s="83"/>
      <c r="BR1312" s="83"/>
      <c r="BS1312" s="83"/>
      <c r="BT1312" s="351" t="s">
        <v>4535</v>
      </c>
      <c r="BU1312" s="363" t="s">
        <v>4536</v>
      </c>
      <c r="BV1312" s="351" t="s">
        <v>4537</v>
      </c>
      <c r="BW1312" s="363" t="s">
        <v>4538</v>
      </c>
      <c r="BX1312" s="96" t="str">
        <f t="shared" si="219"/>
        <v>MR901 - FRONT, 16x5.5, +117mm Offset, 6x205, 161.04mm Centerbore, Matte Black</v>
      </c>
      <c r="BY1312" s="83" t="s">
        <v>4044</v>
      </c>
      <c r="BZ1312" s="83" t="s">
        <v>4045</v>
      </c>
      <c r="CA1312" s="83" t="str">
        <f t="shared" si="206"/>
        <v>DUALLY (9XX)</v>
      </c>
    </row>
    <row r="1313" spans="1:79" s="39" customFormat="1" ht="15" customHeight="1">
      <c r="A1313" s="23">
        <f t="shared" si="188"/>
        <v>1311</v>
      </c>
      <c r="B1313" s="83" t="s">
        <v>84</v>
      </c>
      <c r="C1313" s="105" t="s">
        <v>3413</v>
      </c>
      <c r="D1313" s="83" t="s">
        <v>3415</v>
      </c>
      <c r="E1313" s="94" t="str">
        <f>CONCATENATE(LEFT(D1313,5),VLOOKUP(CONCATENATE(N1313,"x",O1313),'PART NUMBER GUIDE'!$B$9:$C$45,2,FALSE),VLOOKUP(CONCATENATE(P1313, V1313), 'PART NUMBER GUIDE'!$Q$6:$R$84, 2, FALSE),VLOOKUP(Y1313,'PART NUMBER GUIDE'!$J$8:$K$37,2, FALSE),IF(U1313="N/A",IF(ABS(S1313)&lt;10,"0"&amp;ABS(S1313),ABS(S1313)),CONCATENATE(LEFT(U1313,1),RIGHT(U1313,1))), F1313, G1313)</f>
        <v>MR901655925138N</v>
      </c>
      <c r="F1313" s="93" t="s">
        <v>2239</v>
      </c>
      <c r="G1313" s="93"/>
      <c r="H1313" s="91" t="s">
        <v>3436</v>
      </c>
      <c r="I1313" s="350">
        <v>43677</v>
      </c>
      <c r="J1313" s="87" t="s">
        <v>1265</v>
      </c>
      <c r="K1313" s="400">
        <v>408.5</v>
      </c>
      <c r="L1313" s="95">
        <f t="shared" si="198"/>
        <v>408.5</v>
      </c>
      <c r="M1313" s="402"/>
      <c r="N1313" s="83">
        <v>16</v>
      </c>
      <c r="O1313" s="85">
        <v>5.5</v>
      </c>
      <c r="P1313" s="105" t="str">
        <f t="shared" si="202"/>
        <v>6x205</v>
      </c>
      <c r="Q1313" s="82">
        <v>6</v>
      </c>
      <c r="R1313" s="83">
        <v>205</v>
      </c>
      <c r="S1313" s="83">
        <v>-138</v>
      </c>
      <c r="T1313" s="86">
        <v>-2.16</v>
      </c>
      <c r="U1313" s="83" t="s">
        <v>85</v>
      </c>
      <c r="V1313" s="86">
        <v>161.04</v>
      </c>
      <c r="W1313" s="85">
        <v>30.94</v>
      </c>
      <c r="X1313" s="52">
        <v>3000</v>
      </c>
      <c r="Y1313" s="80" t="s">
        <v>2309</v>
      </c>
      <c r="Z1313" s="81" t="s">
        <v>3002</v>
      </c>
      <c r="AA1313" s="369" t="str">
        <f t="shared" si="203"/>
        <v>16x5.5, 6x205, -138 OS</v>
      </c>
      <c r="AB1313" s="83" t="s">
        <v>3445</v>
      </c>
      <c r="AC1313" s="92">
        <f>_xlfn.IFNA(VLOOKUP(AB1313,ACCESSORIES!F:K,6,FALSE),"N/A")</f>
        <v>33</v>
      </c>
      <c r="AD1313" s="89" t="s">
        <v>85</v>
      </c>
      <c r="AE1313" s="83" t="s">
        <v>85</v>
      </c>
      <c r="AF1313" s="82" t="s">
        <v>3020</v>
      </c>
      <c r="AG1313" s="82" t="s">
        <v>85</v>
      </c>
      <c r="AH1313" s="9" t="str">
        <f>_xlfn.IFNA(VLOOKUP(AG1313,ACCESSORIES!F:K,6,FALSE),"N/A")</f>
        <v>N/A</v>
      </c>
      <c r="AI1313" s="105" t="s">
        <v>265</v>
      </c>
      <c r="AJ1313" s="105" t="s">
        <v>85</v>
      </c>
      <c r="AK1313" s="3" t="s">
        <v>85</v>
      </c>
      <c r="AL1313" s="105" t="s">
        <v>85</v>
      </c>
      <c r="AM1313" s="83">
        <v>22</v>
      </c>
      <c r="AN1313" s="83">
        <v>240</v>
      </c>
      <c r="AO1313" s="83">
        <v>3</v>
      </c>
      <c r="AP1313" s="83">
        <v>3</v>
      </c>
      <c r="AQ1313" s="26"/>
      <c r="AR1313" s="83">
        <v>45</v>
      </c>
      <c r="AS1313" s="83"/>
      <c r="AT1313" s="83" t="s">
        <v>85</v>
      </c>
      <c r="AU1313" s="86">
        <v>138</v>
      </c>
      <c r="AV1313" s="55">
        <v>81</v>
      </c>
      <c r="AW1313" s="55">
        <v>81</v>
      </c>
      <c r="AX1313" s="55">
        <v>45</v>
      </c>
      <c r="AY1313" s="26" t="s">
        <v>85</v>
      </c>
      <c r="AZ1313" s="104" t="str">
        <f>_xlfn.IFNA(VLOOKUP(AY1313,ACCESSORIES!F:K,6,FALSE),"N/A")</f>
        <v>N/A</v>
      </c>
      <c r="BA1313" s="26" t="s">
        <v>85</v>
      </c>
      <c r="BB1313" s="104" t="str">
        <f>_xlfn.IFNA(VLOOKUP(BA1313,ACCESSORIES!F:K,6,FALSE),"N/A")</f>
        <v>N/A</v>
      </c>
      <c r="BC1313" s="79">
        <v>35.86</v>
      </c>
      <c r="BD1313" s="57">
        <v>19.100000000000001</v>
      </c>
      <c r="BE1313" s="57">
        <v>19.100000000000001</v>
      </c>
      <c r="BF1313" s="57">
        <v>11.5</v>
      </c>
      <c r="BG1313" s="83">
        <v>36</v>
      </c>
      <c r="BH1313" s="122" t="s">
        <v>3551</v>
      </c>
      <c r="BI1313" s="51" t="s">
        <v>4217</v>
      </c>
      <c r="BJ1313" s="83" t="s">
        <v>4233</v>
      </c>
      <c r="BK1313" s="83" t="s">
        <v>4234</v>
      </c>
      <c r="BL1313" s="83" t="s">
        <v>4572</v>
      </c>
      <c r="BM1313" s="83" t="s">
        <v>4573</v>
      </c>
      <c r="BN1313" s="83" t="s">
        <v>5923</v>
      </c>
      <c r="BO1313" s="83" t="s">
        <v>4574</v>
      </c>
      <c r="BP1313" s="83"/>
      <c r="BQ1313" s="83"/>
      <c r="BR1313" s="83"/>
      <c r="BS1313" s="83"/>
      <c r="BT1313" s="351" t="s">
        <v>4532</v>
      </c>
      <c r="BU1313" s="363" t="s">
        <v>4531</v>
      </c>
      <c r="BV1313" s="351" t="s">
        <v>4534</v>
      </c>
      <c r="BW1313" s="363" t="s">
        <v>4533</v>
      </c>
      <c r="BX1313" s="96" t="str">
        <f t="shared" si="219"/>
        <v>MR901 - REAR, 16x5.5, -138mm Offset, 6x205, 161.04mm Centerbore, Matte Black</v>
      </c>
      <c r="BY1313" s="83" t="s">
        <v>4044</v>
      </c>
      <c r="BZ1313" s="83" t="s">
        <v>4045</v>
      </c>
      <c r="CA1313" s="83" t="str">
        <f t="shared" si="206"/>
        <v>DUALLY (9XX)</v>
      </c>
    </row>
    <row r="1314" spans="1:79" s="39" customFormat="1" ht="15" customHeight="1">
      <c r="A1314" s="23">
        <f t="shared" si="188"/>
        <v>1312</v>
      </c>
      <c r="B1314" s="83" t="s">
        <v>84</v>
      </c>
      <c r="C1314" s="105" t="s">
        <v>3413</v>
      </c>
      <c r="D1314" s="83" t="s">
        <v>3414</v>
      </c>
      <c r="E1314" s="94" t="str">
        <f>CONCATENATE(LEFT(D1314,5),VLOOKUP(CONCATENATE(N1314,"x",O1314),'PART NUMBER GUIDE'!$B$9:$C$45,2,FALSE),VLOOKUP(CONCATENATE(P1314, V1314), 'PART NUMBER GUIDE'!$Q$6:$R$84, 2, FALSE),VLOOKUP(Y1314,'PART NUMBER GUIDE'!$J$8:$K$37,2, FALSE),IF(U1314="N/A",IF(ABS(S1314)&lt;10,"0"&amp;ABS(S1314),ABS(S1314)),CONCATENATE(LEFT(U1314,1),RIGHT(U1314,1))), F1314, G1314)</f>
        <v>MR901660685110</v>
      </c>
      <c r="F1314" s="93"/>
      <c r="G1314" s="93"/>
      <c r="H1314" s="91" t="s">
        <v>5117</v>
      </c>
      <c r="I1314" s="377">
        <v>44210</v>
      </c>
      <c r="J1314" s="87" t="s">
        <v>1265</v>
      </c>
      <c r="K1314" s="400">
        <v>371.5</v>
      </c>
      <c r="L1314" s="95">
        <f t="shared" si="198"/>
        <v>371.5</v>
      </c>
      <c r="M1314" s="402"/>
      <c r="N1314" s="83">
        <v>16</v>
      </c>
      <c r="O1314" s="85">
        <v>6</v>
      </c>
      <c r="P1314" s="105" t="str">
        <f t="shared" si="202"/>
        <v>6x180</v>
      </c>
      <c r="Q1314" s="82">
        <v>6</v>
      </c>
      <c r="R1314" s="83">
        <v>180</v>
      </c>
      <c r="S1314" s="83">
        <v>110</v>
      </c>
      <c r="T1314" s="86">
        <v>7.82</v>
      </c>
      <c r="U1314" s="83" t="s">
        <v>85</v>
      </c>
      <c r="V1314" s="86">
        <v>138.9</v>
      </c>
      <c r="W1314" s="85">
        <v>26.86</v>
      </c>
      <c r="X1314" s="52">
        <v>3300</v>
      </c>
      <c r="Y1314" s="80" t="s">
        <v>2309</v>
      </c>
      <c r="Z1314" s="81" t="s">
        <v>3002</v>
      </c>
      <c r="AA1314" s="369" t="str">
        <f t="shared" si="203"/>
        <v>16x6, 6x180, 110 OS</v>
      </c>
      <c r="AB1314" s="83" t="s">
        <v>5119</v>
      </c>
      <c r="AC1314" s="92">
        <f>_xlfn.IFNA(VLOOKUP(AB1314,ACCESSORIES!F:K,6,FALSE),"N/A")</f>
        <v>33</v>
      </c>
      <c r="AD1314" s="89" t="s">
        <v>85</v>
      </c>
      <c r="AE1314" s="88" t="s">
        <v>1901</v>
      </c>
      <c r="AF1314" s="82" t="s">
        <v>85</v>
      </c>
      <c r="AG1314" s="82" t="s">
        <v>85</v>
      </c>
      <c r="AH1314" s="9" t="str">
        <f>_xlfn.IFNA(VLOOKUP(AG1314,ACCESSORIES!F:K,6,FALSE),"N/A")</f>
        <v>N/A</v>
      </c>
      <c r="AI1314" s="105" t="s">
        <v>265</v>
      </c>
      <c r="AJ1314" s="105" t="s">
        <v>85</v>
      </c>
      <c r="AK1314" s="3" t="s">
        <v>85</v>
      </c>
      <c r="AL1314" s="105" t="s">
        <v>85</v>
      </c>
      <c r="AM1314" s="83">
        <v>15.5</v>
      </c>
      <c r="AN1314" s="83">
        <v>224</v>
      </c>
      <c r="AO1314" s="83">
        <v>3</v>
      </c>
      <c r="AP1314" s="83">
        <v>3</v>
      </c>
      <c r="AQ1314" s="26">
        <v>3</v>
      </c>
      <c r="AR1314" s="83">
        <v>3</v>
      </c>
      <c r="AS1314" s="83">
        <v>171</v>
      </c>
      <c r="AT1314" s="83">
        <v>115</v>
      </c>
      <c r="AU1314" s="86">
        <v>110</v>
      </c>
      <c r="AV1314" s="55">
        <v>35</v>
      </c>
      <c r="AW1314" s="55">
        <v>35</v>
      </c>
      <c r="AX1314" s="55">
        <v>0</v>
      </c>
      <c r="AY1314" s="26" t="s">
        <v>85</v>
      </c>
      <c r="AZ1314" s="104" t="str">
        <f>_xlfn.IFNA(VLOOKUP(AY1314,ACCESSORIES!F:K,6,FALSE),"N/A")</f>
        <v>N/A</v>
      </c>
      <c r="BA1314" s="26" t="s">
        <v>85</v>
      </c>
      <c r="BB1314" s="104" t="str">
        <f>_xlfn.IFNA(VLOOKUP(BA1314,ACCESSORIES!F:K,6,FALSE),"N/A")</f>
        <v>N/A</v>
      </c>
      <c r="BC1314" s="79">
        <v>31.49</v>
      </c>
      <c r="BD1314" s="57">
        <v>19.100000000000001</v>
      </c>
      <c r="BE1314" s="57">
        <v>19.100000000000001</v>
      </c>
      <c r="BF1314" s="57">
        <v>11.5</v>
      </c>
      <c r="BG1314" s="83">
        <v>36</v>
      </c>
      <c r="BH1314" s="122" t="s">
        <v>3551</v>
      </c>
      <c r="BI1314" s="51" t="s">
        <v>4217</v>
      </c>
      <c r="BJ1314" s="83" t="s">
        <v>4233</v>
      </c>
      <c r="BK1314" s="83" t="s">
        <v>4234</v>
      </c>
      <c r="BL1314" s="83" t="s">
        <v>5922</v>
      </c>
      <c r="BM1314" s="83" t="s">
        <v>5588</v>
      </c>
      <c r="BN1314" s="83" t="s">
        <v>5683</v>
      </c>
      <c r="BO1314" s="83" t="s">
        <v>4574</v>
      </c>
      <c r="BP1314" s="83"/>
      <c r="BQ1314" s="83"/>
      <c r="BR1314" s="83"/>
      <c r="BS1314" s="83"/>
      <c r="BT1314" s="351" t="s">
        <v>6288</v>
      </c>
      <c r="BU1314" s="363" t="s">
        <v>6287</v>
      </c>
      <c r="BV1314" s="351" t="s">
        <v>6290</v>
      </c>
      <c r="BW1314" s="363" t="s">
        <v>6289</v>
      </c>
      <c r="BX1314" s="96" t="str">
        <f t="shared" si="219"/>
        <v>MR901 - FRONT, 16x6, +110mm Offset, 6x180, 138.9mm Centerbore, Matte Black</v>
      </c>
      <c r="BY1314" s="83" t="s">
        <v>4044</v>
      </c>
      <c r="BZ1314" s="83" t="s">
        <v>4045</v>
      </c>
      <c r="CA1314" s="83" t="str">
        <f t="shared" si="206"/>
        <v>DUALLY (9XX)</v>
      </c>
    </row>
    <row r="1315" spans="1:79" s="39" customFormat="1" ht="15" customHeight="1">
      <c r="A1315" s="23">
        <f t="shared" si="188"/>
        <v>1313</v>
      </c>
      <c r="B1315" s="83" t="s">
        <v>84</v>
      </c>
      <c r="C1315" s="105" t="s">
        <v>3413</v>
      </c>
      <c r="D1315" s="83" t="s">
        <v>3415</v>
      </c>
      <c r="E1315" s="94" t="str">
        <f>CONCATENATE(LEFT(D1315,5),VLOOKUP(CONCATENATE(N1315,"x",O1315),'PART NUMBER GUIDE'!$B$9:$C$45,2,FALSE),VLOOKUP(CONCATENATE(P1315, V1315), 'PART NUMBER GUIDE'!$Q$6:$R$84, 2, FALSE),VLOOKUP(Y1315,'PART NUMBER GUIDE'!$J$8:$K$37,2, FALSE),IF(U1315="N/A",IF(ABS(S1315)&lt;10,"0"&amp;ABS(S1315),ABS(S1315)),CONCATENATE(LEFT(U1315,1),RIGHT(U1315,1))), F1315, G1315)</f>
        <v>MR901660685134N</v>
      </c>
      <c r="F1315" s="93" t="s">
        <v>2239</v>
      </c>
      <c r="G1315" s="93"/>
      <c r="H1315" s="91" t="s">
        <v>5118</v>
      </c>
      <c r="I1315" s="377">
        <v>44210</v>
      </c>
      <c r="J1315" s="87" t="s">
        <v>1265</v>
      </c>
      <c r="K1315" s="400">
        <v>408.5</v>
      </c>
      <c r="L1315" s="95">
        <f t="shared" si="198"/>
        <v>408.5</v>
      </c>
      <c r="M1315" s="402"/>
      <c r="N1315" s="83">
        <v>16</v>
      </c>
      <c r="O1315" s="85">
        <v>6</v>
      </c>
      <c r="P1315" s="105" t="str">
        <f t="shared" si="202"/>
        <v>6x180</v>
      </c>
      <c r="Q1315" s="82">
        <v>6</v>
      </c>
      <c r="R1315" s="83">
        <v>180</v>
      </c>
      <c r="S1315" s="83">
        <v>-134</v>
      </c>
      <c r="T1315" s="86">
        <v>-1.78</v>
      </c>
      <c r="U1315" s="83" t="s">
        <v>85</v>
      </c>
      <c r="V1315" s="86">
        <v>138.9</v>
      </c>
      <c r="W1315" s="85">
        <v>28.99</v>
      </c>
      <c r="X1315" s="52">
        <v>3300</v>
      </c>
      <c r="Y1315" s="80" t="s">
        <v>2309</v>
      </c>
      <c r="Z1315" s="81" t="s">
        <v>3002</v>
      </c>
      <c r="AA1315" s="369" t="str">
        <f t="shared" si="203"/>
        <v>16x6, 6x180, -134 OS</v>
      </c>
      <c r="AB1315" s="83" t="s">
        <v>5119</v>
      </c>
      <c r="AC1315" s="92">
        <f>_xlfn.IFNA(VLOOKUP(AB1315,ACCESSORIES!F:K,6,FALSE),"N/A")</f>
        <v>33</v>
      </c>
      <c r="AD1315" s="89" t="s">
        <v>85</v>
      </c>
      <c r="AE1315" s="88" t="s">
        <v>1901</v>
      </c>
      <c r="AF1315" s="82" t="s">
        <v>85</v>
      </c>
      <c r="AG1315" s="82" t="s">
        <v>85</v>
      </c>
      <c r="AH1315" s="9" t="str">
        <f>_xlfn.IFNA(VLOOKUP(AG1315,ACCESSORIES!F:K,6,FALSE),"N/A")</f>
        <v>N/A</v>
      </c>
      <c r="AI1315" s="105" t="s">
        <v>265</v>
      </c>
      <c r="AJ1315" s="105" t="s">
        <v>85</v>
      </c>
      <c r="AK1315" s="3" t="s">
        <v>85</v>
      </c>
      <c r="AL1315" s="105" t="s">
        <v>85</v>
      </c>
      <c r="AM1315" s="83">
        <v>15.5</v>
      </c>
      <c r="AN1315" s="83">
        <v>229</v>
      </c>
      <c r="AO1315" s="83">
        <v>3</v>
      </c>
      <c r="AP1315" s="83">
        <v>3</v>
      </c>
      <c r="AQ1315" s="26">
        <v>3</v>
      </c>
      <c r="AR1315" s="83">
        <v>38</v>
      </c>
      <c r="AS1315" s="83" t="s">
        <v>85</v>
      </c>
      <c r="AT1315" s="83" t="s">
        <v>85</v>
      </c>
      <c r="AU1315" s="86">
        <v>138</v>
      </c>
      <c r="AV1315" s="55">
        <v>24</v>
      </c>
      <c r="AW1315" s="55">
        <v>35</v>
      </c>
      <c r="AX1315" s="55">
        <v>186</v>
      </c>
      <c r="AY1315" s="26" t="s">
        <v>85</v>
      </c>
      <c r="AZ1315" s="104" t="str">
        <f>_xlfn.IFNA(VLOOKUP(AY1315,ACCESSORIES!F:K,6,FALSE),"N/A")</f>
        <v>N/A</v>
      </c>
      <c r="BA1315" s="26" t="s">
        <v>85</v>
      </c>
      <c r="BB1315" s="104" t="str">
        <f>_xlfn.IFNA(VLOOKUP(BA1315,ACCESSORIES!F:K,6,FALSE),"N/A")</f>
        <v>N/A</v>
      </c>
      <c r="BC1315" s="79">
        <v>33.47</v>
      </c>
      <c r="BD1315" s="57">
        <v>19.100000000000001</v>
      </c>
      <c r="BE1315" s="57">
        <v>19.100000000000001</v>
      </c>
      <c r="BF1315" s="57">
        <v>11.5</v>
      </c>
      <c r="BG1315" s="83">
        <v>36</v>
      </c>
      <c r="BH1315" s="122" t="s">
        <v>3551</v>
      </c>
      <c r="BI1315" s="51" t="s">
        <v>4217</v>
      </c>
      <c r="BJ1315" s="83" t="s">
        <v>4233</v>
      </c>
      <c r="BK1315" s="83" t="s">
        <v>4234</v>
      </c>
      <c r="BL1315" s="83" t="s">
        <v>5922</v>
      </c>
      <c r="BM1315" s="83" t="s">
        <v>5588</v>
      </c>
      <c r="BN1315" s="83" t="s">
        <v>5683</v>
      </c>
      <c r="BO1315" s="83" t="s">
        <v>4574</v>
      </c>
      <c r="BP1315" s="83"/>
      <c r="BQ1315" s="83"/>
      <c r="BR1315" s="83"/>
      <c r="BS1315" s="83"/>
      <c r="BT1315" s="351" t="s">
        <v>6288</v>
      </c>
      <c r="BU1315" s="363" t="s">
        <v>6287</v>
      </c>
      <c r="BV1315" s="351" t="s">
        <v>6290</v>
      </c>
      <c r="BW1315" s="363" t="s">
        <v>6289</v>
      </c>
      <c r="BX1315" s="96" t="str">
        <f t="shared" si="219"/>
        <v>MR901 - REAR, 16x6, -134mm Offset, 6x180, 138.9mm Centerbore, Matte Black</v>
      </c>
      <c r="BY1315" s="83" t="s">
        <v>4044</v>
      </c>
      <c r="BZ1315" s="83" t="s">
        <v>4045</v>
      </c>
      <c r="CA1315" s="83" t="str">
        <f t="shared" si="206"/>
        <v>DUALLY (9XX)</v>
      </c>
    </row>
    <row r="1331" spans="9:75" customFormat="1" ht="15" customHeight="1">
      <c r="I1331" s="423"/>
      <c r="J1331" s="39"/>
      <c r="AB1331" s="364"/>
      <c r="BT1331" s="364"/>
      <c r="BU1331" s="364"/>
      <c r="BV1331" s="364"/>
      <c r="BW1331" s="364"/>
    </row>
    <row r="1332" spans="9:75" customFormat="1" ht="15" customHeight="1">
      <c r="I1332" s="423"/>
      <c r="J1332" s="39"/>
      <c r="AB1332" s="364"/>
      <c r="BT1332" s="364"/>
      <c r="BU1332" s="364"/>
      <c r="BV1332" s="364"/>
      <c r="BW1332" s="364"/>
    </row>
    <row r="1333" spans="9:75" customFormat="1" ht="15" customHeight="1">
      <c r="I1333" s="423"/>
      <c r="J1333" s="39"/>
      <c r="AB1333" s="364"/>
      <c r="BT1333" s="364"/>
      <c r="BU1333" s="364"/>
      <c r="BV1333" s="364"/>
      <c r="BW1333" s="364"/>
    </row>
    <row r="1334" spans="9:75" customFormat="1" ht="15" customHeight="1">
      <c r="I1334" s="423"/>
      <c r="J1334" s="39"/>
      <c r="AB1334" s="364"/>
      <c r="BT1334" s="364"/>
      <c r="BU1334" s="364"/>
      <c r="BV1334" s="364"/>
      <c r="BW1334" s="364"/>
    </row>
    <row r="1335" spans="9:75" customFormat="1" ht="15" customHeight="1">
      <c r="I1335" s="423"/>
      <c r="J1335" s="39"/>
      <c r="AB1335" s="364"/>
      <c r="BT1335" s="364"/>
      <c r="BU1335" s="364"/>
      <c r="BV1335" s="364"/>
      <c r="BW1335" s="364"/>
    </row>
    <row r="1336" spans="9:75" customFormat="1" ht="15" customHeight="1">
      <c r="I1336" s="423"/>
      <c r="J1336" s="39"/>
      <c r="N1336" s="39"/>
      <c r="AB1336" s="364"/>
      <c r="BT1336" s="364"/>
      <c r="BU1336" s="364"/>
      <c r="BV1336" s="364"/>
      <c r="BW1336" s="364"/>
    </row>
    <row r="1337" spans="9:75" customFormat="1" ht="13.5" customHeight="1">
      <c r="I1337" s="423"/>
      <c r="J1337" s="39"/>
      <c r="N1337" s="39"/>
      <c r="AB1337" s="364"/>
      <c r="BT1337" s="364"/>
      <c r="BU1337" s="364"/>
      <c r="BV1337" s="364"/>
      <c r="BW1337" s="364"/>
    </row>
    <row r="1338" spans="9:75" customFormat="1" ht="15" customHeight="1">
      <c r="I1338" s="423"/>
      <c r="J1338" s="39"/>
      <c r="N1338" s="39"/>
      <c r="AB1338" s="364"/>
      <c r="BT1338" s="364"/>
      <c r="BU1338" s="364"/>
      <c r="BV1338" s="364"/>
      <c r="BW1338" s="364"/>
    </row>
    <row r="1339" spans="9:75" customFormat="1" ht="15" customHeight="1">
      <c r="I1339" s="423"/>
      <c r="J1339" s="39"/>
      <c r="N1339" s="39"/>
      <c r="AB1339" s="364"/>
      <c r="BT1339" s="364"/>
      <c r="BU1339" s="364"/>
      <c r="BV1339" s="364"/>
      <c r="BW1339" s="364"/>
    </row>
    <row r="1340" spans="9:75" customFormat="1" ht="15" customHeight="1">
      <c r="I1340" s="424"/>
      <c r="N1340" s="39"/>
      <c r="AB1340" s="364"/>
      <c r="BT1340" s="364"/>
      <c r="BU1340" s="364"/>
      <c r="BV1340" s="364"/>
      <c r="BW1340" s="364"/>
    </row>
    <row r="1341" spans="9:75" customFormat="1" ht="15" customHeight="1">
      <c r="N1341" s="39"/>
      <c r="AB1341" s="364"/>
      <c r="BT1341" s="364"/>
      <c r="BU1341" s="364"/>
      <c r="BV1341" s="364"/>
      <c r="BW1341" s="364"/>
    </row>
  </sheetData>
  <sheetProtection algorithmName="SHA-512" hashValue="i/w5H2MQ0ou/WoX6gbTzS+xhqgmNn49LERYnmeQuv1hI1Su4yo/pwQ9e7eHYUBaH4j+kHky5WIK/qrBCYx4FBA==" saltValue="2Ebhh+F8z2aIFQSuxj4pcQ==" spinCount="100000" sheet="1" formatColumns="0" sort="0" autoFilter="0"/>
  <autoFilter ref="A2:CB1315" xr:uid="{83406119-30BE-4750-8EAF-0902A40E5F67}"/>
  <phoneticPr fontId="20" type="noConversion"/>
  <conditionalFormatting sqref="AM955:AU957 N120:X120 AA163:AB163 BL1152:CA1152 BN1158:CA1158 M163:X163 BT1153:CA1157 N168:X168 AA203:AU203 G869:G870 I868:I872 BO1152:BO1157 N164:AB164 BO862:CA862 AA120:AU120 AA130:AU130 AA138:AU138 AA150:AU150 AA158:AU158 AD163:AU164 AA168:AU168 AA189:AU189 AA194:AU194 BL1312:BL1315 AA199:AU199 P189:X189 P199:X199 P203:X203 P194:X194 N328 BT1314:CA1314 N768:O769 N771:O781 N755:O766 Q755:AU766 Q768:AU769 AX768:AY769 AX1315:CA1315 AX1314:BO1314 Q774:AB781 P204:AU205 P200:AU201 P195:AU196 P190:AU191 N183:N186 N188:N191 P188:AU188 N193:N196 P193:AU193 N198:N201 P198:AU198 N203:N205 N207:N214 N216:N217 N219:N221 P219:AU221 N121:AU125 N131:AU133 N139:AU141 N151:AU153 N159:AU160 N165:AU165 N119:AU119 N129:V130 N137:V138 N149:V150 N157:V158 AX162:AY165 N162:AU162 N167:AU167 AX183:AY186 AX188:AY191 AX193:AY196 AX198:AY201 AX203:AY205 AX207:AY214 AX216:AY217 Y182:AH182 Y187:AH187 Y192:AH192 Y197:AH197 Y202:AH202 Y206:AH206 Y215:AH215 Y218:AH218 M136:V136 M148:V148 M156:V156 M161:AH161 M166:AH166 L119:M127 M118:AH118 P183:AV186 P207:AV214 P216:AV217 N169:AU170 AV167:AY170 AD182:AE204 AD150:AE170 N171:AY181 L145:V147 BJ770:CA770 BD765:CA769 BQ206:BW206 BQ187:BW187 BQ148:BW148 BQ136:BW136 BQ118:BW118 BT863:CA867 Q771:AU773 M128:V128 L129:M143 K975:K983 N302:AA303 AX145:AY147 N931:AU931 N886:AV886 N888:AV888 N887:AA887 AC887:AV887 N890:AV890 N889:AA889 N892:AV892 N891:AA891 N894:AV894 N893:AA893 N896:AV896 N895:AA895 N898:AV898 N897:AA897 N900:AV900 N899:AA899 N902:AV902 N901:AA901 N904:AV904 N903:AA903 N906:AV906 N905:AA905 N908:AV908 N907:AA907 N910:AV910 N909:AA909 N912:AV912 N911:AA911 N914:AV914 N913:AA913 AI913:AU913 N915:AA915 AI915:AU915 N916:AV917 N919:AV919 N918:AA918 AI918:AU918 N921:AV921 N920:AA920 AI920:AU920 N923:AV923 N922:AA922 AI922:AU922 N925:AV925 N924:AA924 AI924:AU924 N927:AV927 N926:AA926 AI926:AU926 N928:AA928 AI928:AU928 N929:AV929 N930:AA930 AF930:AU930 AI889:AV889 AI891:AV891 AI893:AV893 AI895:AV895 AI897:AV897 AI899:AV899 AI901:AV901 AI903:AV903 AI905:AV905 AI907:AV907 AI909:AV909 AI911:AV911 AV885 AV931:AV935 AK886:AK931 AW885:AW935 W912:W917 BQ128:BW128 BQ156:BW156 BQ161:BW161 BQ182:BW182 BQ192:BW192 BQ197:BW197 BQ215:BW215 BQ218:BW218 BQ202:BW202 BQ166:BW166 K933:K971 AX1:CA2 L3:M117 K1:K143 BL1158:BS1264 AD799:AL806 N868:AT876 K1144:K1302 N563:AK606 AL575:AU606 N383:AC384 AE383:AU384 N375:AU382 N374:AC374 AE374:AU374 AX729:AY766 AV729:AW799 L316:N327 AS629:AT634 AU607:AU608 AC607:AT613 AX607:AX617 Y958:AU971 Y932:AU954 Y955:AK957 N1:AV117 N932:X971 BJ563:CA623 BX562:CA623 BX629:CA644 X629:X644 N629:AU630 AC627:AH628 X623:AA628 BC607:BC639 AM627:AY628 BG624:CA627 BG623:BI623 AM623:AM628 AD774:AU799 AD800:AW805 AX1309:CA1313 BY1308:CA1315 N607:P628 N782:AB805 L304:AA315 N329:AU373 K1136:L1143 BL1144:BN1157 BJ1144:BK1305 K1308:AW1315 K1303:L1307 N1303:AY1307 K145:K278 X128:AH128 X129:AU129 N126:V127 X126:AU127 W126:W130 X136:AH136 X137:AU137 N134:V135 X134:AU135 W134:W138 X145:AU147 X148:AH148 X149:AU149 N142:V143 X142:AU143 W142:W150 X156:AH156 X157:AU157 N154:V155 X154:AU155 W154:W158 AX119:AY127 BD126:CA127 BD129:CA130 BC126:BC130 BD137:CA138 AX129:AY135 BD134:CA135 BC134:BC138 BD145:CA147 AX137:AY143 BD142:CA143 BD149:CA150 BC142:BC150 AX157:AY160 BD157:CA158 AX149:AY155 BD154:CA155 BC154:BC158 K624:L656 K719:L932 AV805:AW884 AX629:AY630 AV629:AW632 N633:AY644 AC645:AY656 AU609:AY613 AC614:AY626 K1064:K1135 K984:L1063 K972:L974 AV936:AW1302 K657:K718 BY668:CA1302 L657:L1302 X668:X1302 K397:K628 K329:L396 L328:M427 O316:AA328 K302:K328 AB302:AU328 K279:L301 N222:AU301 L148:M303 BY3:CA623 L2:L629 AV219:AY562 X3:X623 AS380:AT396 AR378:AR390 N385:AU562 N657:AY728 N729:AU754 AS966:AS973 AQ968:AQ973 N972:AU1302 N877:AU885 N645:X656 M3:M1311 N806:AU867 AA3:AA1315 AC3:AC1315 AH3:AH1315 BA219:CA562 BA868:CA1151 BA609:BI622 BA771:CA861 BA154:BB155 BA157:BB158 BA149:BB150 BA142:BB143 BA134:BB135 BA137:BB138 BA129:BB130 BA126:BB127 BA119:CA125 AX1308:AY1308 BA1159:CA1308 BA623:BF627 BA628:CA630 BA633:CA764 AW3:AY117 BA3:CA117 BA145:BB147 AX771:AY1302 BA863:BI867 BA139:CA141 BA167:CA181 BA216:CA217 BA207:CA214 BA203:CA205 BA198:CA201 BA193:CA196 BA188:CA191 BA183:CA186 BA162:CA165 BA159:CA160 BA151:CA153 BA131:CA133 BA862:BM862 BA1152:BI1158 BA765:BB766 BA768:BB769 AZ3:AZ1315 BB3:BB1315 P3:P1315">
    <cfRule type="containsBlanks" dxfId="8040" priority="3426">
      <formula>LEN(TRIM(G1))=0</formula>
    </cfRule>
  </conditionalFormatting>
  <conditionalFormatting sqref="A1:A3 A1316:A1048576">
    <cfRule type="expression" dxfId="8039" priority="3511">
      <formula>C1= "DISCO (6XX)"</formula>
    </cfRule>
  </conditionalFormatting>
  <conditionalFormatting sqref="G868">
    <cfRule type="containsBlanks" dxfId="8038" priority="3329">
      <formula>LEN(TRIM(G868))=0</formula>
    </cfRule>
  </conditionalFormatting>
  <conditionalFormatting sqref="I832:I841">
    <cfRule type="containsBlanks" dxfId="8037" priority="3096">
      <formula>LEN(TRIM(I832))=0</formula>
    </cfRule>
  </conditionalFormatting>
  <conditionalFormatting sqref="G824">
    <cfRule type="containsBlanks" dxfId="8036" priority="2987">
      <formula>LEN(TRIM(G824))=0</formula>
    </cfRule>
  </conditionalFormatting>
  <conditionalFormatting sqref="F1315">
    <cfRule type="containsBlanks" dxfId="8035" priority="2875">
      <formula>LEN(TRIM(F1315))=0</formula>
    </cfRule>
  </conditionalFormatting>
  <conditionalFormatting sqref="I1314:I1315">
    <cfRule type="containsBlanks" dxfId="8034" priority="2869">
      <formula>LEN(TRIM(I1314))=0</formula>
    </cfRule>
  </conditionalFormatting>
  <conditionalFormatting sqref="D1314:D1315">
    <cfRule type="containsBlanks" dxfId="8033" priority="2805">
      <formula>LEN(TRIM(D1314))=0</formula>
    </cfRule>
  </conditionalFormatting>
  <conditionalFormatting sqref="G871:G872">
    <cfRule type="containsBlanks" dxfId="8032" priority="2775">
      <formula>LEN(TRIM(G871))=0</formula>
    </cfRule>
  </conditionalFormatting>
  <conditionalFormatting sqref="L958:L960 L954:L956 L950:L952 L946:L948 L942:L944 L126:L127 L129:L130 L154:L158 L134:L138 L142:L143 L145:L150">
    <cfRule type="containsBlanks" dxfId="8031" priority="2402">
      <formula>LEN(TRIM(L126))=0</formula>
    </cfRule>
  </conditionalFormatting>
  <conditionalFormatting sqref="H830">
    <cfRule type="containsBlanks" dxfId="8030" priority="2400">
      <formula>LEN(TRIM(H830))=0</formula>
    </cfRule>
    <cfRule type="duplicateValues" dxfId="8029" priority="2401"/>
  </conditionalFormatting>
  <conditionalFormatting sqref="E964">
    <cfRule type="containsBlanks" dxfId="8028" priority="2072">
      <formula>LEN(TRIM(E964))=0</formula>
    </cfRule>
    <cfRule type="duplicateValues" dxfId="8027" priority="2082"/>
  </conditionalFormatting>
  <conditionalFormatting sqref="E961">
    <cfRule type="containsBlanks" dxfId="8026" priority="2061">
      <formula>LEN(TRIM(E961))=0</formula>
    </cfRule>
    <cfRule type="duplicateValues" dxfId="8025" priority="2062"/>
  </conditionalFormatting>
  <conditionalFormatting sqref="E957">
    <cfRule type="containsBlanks" dxfId="8024" priority="2059">
      <formula>LEN(TRIM(E957))=0</formula>
    </cfRule>
    <cfRule type="duplicateValues" dxfId="8023" priority="2060"/>
  </conditionalFormatting>
  <conditionalFormatting sqref="E953">
    <cfRule type="containsBlanks" dxfId="8022" priority="2057">
      <formula>LEN(TRIM(E953))=0</formula>
    </cfRule>
    <cfRule type="duplicateValues" dxfId="8021" priority="2058"/>
  </conditionalFormatting>
  <conditionalFormatting sqref="E949">
    <cfRule type="containsBlanks" dxfId="8020" priority="2055">
      <formula>LEN(TRIM(E949))=0</formula>
    </cfRule>
    <cfRule type="duplicateValues" dxfId="8019" priority="2056"/>
  </conditionalFormatting>
  <conditionalFormatting sqref="E945">
    <cfRule type="containsBlanks" dxfId="8018" priority="2053">
      <formula>LEN(TRIM(E945))=0</formula>
    </cfRule>
    <cfRule type="duplicateValues" dxfId="8017" priority="2054"/>
  </conditionalFormatting>
  <conditionalFormatting sqref="E941">
    <cfRule type="containsBlanks" dxfId="8016" priority="2051">
      <formula>LEN(TRIM(E941))=0</formula>
    </cfRule>
    <cfRule type="duplicateValues" dxfId="8015" priority="2052"/>
  </conditionalFormatting>
  <conditionalFormatting sqref="E978">
    <cfRule type="containsBlanks" dxfId="8014" priority="1900">
      <formula>LEN(TRIM(E978))=0</formula>
    </cfRule>
    <cfRule type="duplicateValues" dxfId="8013" priority="1910"/>
  </conditionalFormatting>
  <conditionalFormatting sqref="E979">
    <cfRule type="containsBlanks" dxfId="8012" priority="1889">
      <formula>LEN(TRIM(E979))=0</formula>
    </cfRule>
    <cfRule type="duplicateValues" dxfId="8011" priority="1899"/>
  </conditionalFormatting>
  <conditionalFormatting sqref="E980">
    <cfRule type="containsBlanks" dxfId="8010" priority="1878">
      <formula>LEN(TRIM(E980))=0</formula>
    </cfRule>
    <cfRule type="duplicateValues" dxfId="8009" priority="1888"/>
  </conditionalFormatting>
  <conditionalFormatting sqref="E131:E133">
    <cfRule type="containsBlanks" dxfId="8008" priority="1867">
      <formula>LEN(TRIM(E131))=0</formula>
    </cfRule>
    <cfRule type="duplicateValues" dxfId="8007" priority="1877"/>
  </conditionalFormatting>
  <conditionalFormatting sqref="E139:E141">
    <cfRule type="containsBlanks" dxfId="8006" priority="1856">
      <formula>LEN(TRIM(E139))=0</formula>
    </cfRule>
    <cfRule type="duplicateValues" dxfId="8005" priority="1866"/>
  </conditionalFormatting>
  <conditionalFormatting sqref="E151:E153">
    <cfRule type="containsBlanks" dxfId="8004" priority="1845">
      <formula>LEN(TRIM(E151))=0</formula>
    </cfRule>
    <cfRule type="duplicateValues" dxfId="8003" priority="1855"/>
  </conditionalFormatting>
  <conditionalFormatting sqref="E162 E159:E160">
    <cfRule type="containsBlanks" dxfId="8002" priority="1834">
      <formula>LEN(TRIM(E159))=0</formula>
    </cfRule>
    <cfRule type="duplicateValues" dxfId="8001" priority="1844"/>
  </conditionalFormatting>
  <conditionalFormatting sqref="L123:L125">
    <cfRule type="containsBlanks" dxfId="8000" priority="1824">
      <formula>LEN(TRIM(L123))=0</formula>
    </cfRule>
  </conditionalFormatting>
  <conditionalFormatting sqref="E1071">
    <cfRule type="containsBlanks" dxfId="7999" priority="1822">
      <formula>LEN(TRIM(E1071))=0</formula>
    </cfRule>
    <cfRule type="duplicateValues" dxfId="7998" priority="1823"/>
  </conditionalFormatting>
  <conditionalFormatting sqref="E1072">
    <cfRule type="containsBlanks" dxfId="7997" priority="1811">
      <formula>LEN(TRIM(E1072))=0</formula>
    </cfRule>
    <cfRule type="duplicateValues" dxfId="7996" priority="1812"/>
  </conditionalFormatting>
  <conditionalFormatting sqref="E1073">
    <cfRule type="containsBlanks" dxfId="7995" priority="1800">
      <formula>LEN(TRIM(E1073))=0</formula>
    </cfRule>
    <cfRule type="duplicateValues" dxfId="7994" priority="1801"/>
  </conditionalFormatting>
  <conditionalFormatting sqref="L1193 L1191 L1189 L1187 L1185 L1183 L1181 L1179 L1177 L1175 L1173 L1171 L1169 L1167 L1165 L1163 L1161 L1159 L978:L980 L964 L961 L957 L953 L949 L945 L941 L131:L133 L139:L141 L151:L153 L159:L162">
    <cfRule type="containsBlanks" dxfId="7993" priority="1785">
      <formula>LEN(TRIM(L131))=0</formula>
    </cfRule>
  </conditionalFormatting>
  <conditionalFormatting sqref="L704:L707">
    <cfRule type="containsBlanks" dxfId="7992" priority="1772">
      <formula>LEN(TRIM(L704))=0</formula>
    </cfRule>
  </conditionalFormatting>
  <conditionalFormatting sqref="E704:E707">
    <cfRule type="containsBlanks" dxfId="7991" priority="1770">
      <formula>LEN(TRIM(E704))=0</formula>
    </cfRule>
    <cfRule type="duplicateValues" dxfId="7990" priority="1771"/>
  </conditionalFormatting>
  <conditionalFormatting sqref="L1073">
    <cfRule type="containsBlanks" dxfId="7989" priority="1769">
      <formula>LEN(TRIM(L1073))=0</formula>
    </cfRule>
  </conditionalFormatting>
  <conditionalFormatting sqref="L1072">
    <cfRule type="containsBlanks" dxfId="7988" priority="1768">
      <formula>LEN(TRIM(L1072))=0</formula>
    </cfRule>
  </conditionalFormatting>
  <conditionalFormatting sqref="L1071">
    <cfRule type="containsBlanks" dxfId="7987" priority="1767">
      <formula>LEN(TRIM(L1071))=0</formula>
    </cfRule>
  </conditionalFormatting>
  <conditionalFormatting sqref="AL957">
    <cfRule type="containsBlanks" dxfId="7986" priority="1750">
      <formula>LEN(TRIM(AL957))=0</formula>
    </cfRule>
  </conditionalFormatting>
  <conditionalFormatting sqref="AL956">
    <cfRule type="containsBlanks" dxfId="7985" priority="1749">
      <formula>LEN(TRIM(AL956))=0</formula>
    </cfRule>
  </conditionalFormatting>
  <conditionalFormatting sqref="AL955">
    <cfRule type="containsBlanks" dxfId="7984" priority="1748">
      <formula>LEN(TRIM(AL955))=0</formula>
    </cfRule>
  </conditionalFormatting>
  <conditionalFormatting sqref="AC163:AC164">
    <cfRule type="containsBlanks" dxfId="7983" priority="1666">
      <formula>LEN(TRIM(AC163))=0</formula>
    </cfRule>
  </conditionalFormatting>
  <conditionalFormatting sqref="E163">
    <cfRule type="containsBlanks" dxfId="7982" priority="1655">
      <formula>LEN(TRIM(E163))=0</formula>
    </cfRule>
    <cfRule type="duplicateValues" dxfId="7981" priority="1665"/>
  </conditionalFormatting>
  <conditionalFormatting sqref="L163">
    <cfRule type="containsBlanks" dxfId="7980" priority="1654">
      <formula>LEN(TRIM(L163))=0</formula>
    </cfRule>
  </conditionalFormatting>
  <conditionalFormatting sqref="BJ1152:BK1152">
    <cfRule type="containsBlanks" dxfId="7979" priority="1651">
      <formula>LEN(TRIM(BJ1152))=0</formula>
    </cfRule>
  </conditionalFormatting>
  <conditionalFormatting sqref="BL1153:BS1153">
    <cfRule type="containsBlanks" dxfId="7978" priority="1650">
      <formula>LEN(TRIM(BL1153))=0</formula>
    </cfRule>
  </conditionalFormatting>
  <conditionalFormatting sqref="BJ1153:BK1153">
    <cfRule type="containsBlanks" dxfId="7977" priority="1649">
      <formula>LEN(TRIM(BJ1153))=0</formula>
    </cfRule>
  </conditionalFormatting>
  <conditionalFormatting sqref="BL1154:BS1154">
    <cfRule type="containsBlanks" dxfId="7976" priority="1648">
      <formula>LEN(TRIM(BL1154))=0</formula>
    </cfRule>
  </conditionalFormatting>
  <conditionalFormatting sqref="BJ1154:BK1154">
    <cfRule type="containsBlanks" dxfId="7975" priority="1647">
      <formula>LEN(TRIM(BJ1154))=0</formula>
    </cfRule>
  </conditionalFormatting>
  <conditionalFormatting sqref="BL1155:BS1155">
    <cfRule type="containsBlanks" dxfId="7974" priority="1646">
      <formula>LEN(TRIM(BL1155))=0</formula>
    </cfRule>
  </conditionalFormatting>
  <conditionalFormatting sqref="BJ1155:BK1155">
    <cfRule type="containsBlanks" dxfId="7973" priority="1645">
      <formula>LEN(TRIM(BJ1155))=0</formula>
    </cfRule>
  </conditionalFormatting>
  <conditionalFormatting sqref="BL1156:BS1156">
    <cfRule type="containsBlanks" dxfId="7972" priority="1644">
      <formula>LEN(TRIM(BL1156))=0</formula>
    </cfRule>
  </conditionalFormatting>
  <conditionalFormatting sqref="BJ1156:BK1156">
    <cfRule type="containsBlanks" dxfId="7971" priority="1643">
      <formula>LEN(TRIM(BJ1156))=0</formula>
    </cfRule>
  </conditionalFormatting>
  <conditionalFormatting sqref="BL1157:BS1157 BP1152:BP1157">
    <cfRule type="containsBlanks" dxfId="7970" priority="1642">
      <formula>LEN(TRIM(BL1152))=0</formula>
    </cfRule>
  </conditionalFormatting>
  <conditionalFormatting sqref="BJ1157:BK1157">
    <cfRule type="containsBlanks" dxfId="7969" priority="1641">
      <formula>LEN(TRIM(BJ1157))=0</formula>
    </cfRule>
  </conditionalFormatting>
  <conditionalFormatting sqref="BP1314:BS1314">
    <cfRule type="containsBlanks" dxfId="7968" priority="1636">
      <formula>LEN(TRIM(BP1314))=0</formula>
    </cfRule>
  </conditionalFormatting>
  <conditionalFormatting sqref="L1194">
    <cfRule type="containsBlanks" dxfId="7967" priority="1537">
      <formula>LEN(TRIM(L1194))=0</formula>
    </cfRule>
  </conditionalFormatting>
  <conditionalFormatting sqref="L1195">
    <cfRule type="containsBlanks" dxfId="7966" priority="1536">
      <formula>LEN(TRIM(L1195))=0</formula>
    </cfRule>
  </conditionalFormatting>
  <conditionalFormatting sqref="L1196">
    <cfRule type="containsBlanks" dxfId="7965" priority="1535">
      <formula>LEN(TRIM(L1196))=0</formula>
    </cfRule>
  </conditionalFormatting>
  <conditionalFormatting sqref="BJ863:BM863 BO863:BS863">
    <cfRule type="containsBlanks" dxfId="7964" priority="1532">
      <formula>LEN(TRIM(BJ863))=0</formula>
    </cfRule>
  </conditionalFormatting>
  <conditionalFormatting sqref="BJ864:BM864 BO864:BS864">
    <cfRule type="containsBlanks" dxfId="7963" priority="1531">
      <formula>LEN(TRIM(BJ864))=0</formula>
    </cfRule>
  </conditionalFormatting>
  <conditionalFormatting sqref="BJ865:BM865 BO865:BS865">
    <cfRule type="containsBlanks" dxfId="7962" priority="1530">
      <formula>LEN(TRIM(BJ865))=0</formula>
    </cfRule>
  </conditionalFormatting>
  <conditionalFormatting sqref="BJ866:BM866 BO866:BS866">
    <cfRule type="containsBlanks" dxfId="7961" priority="1529">
      <formula>LEN(TRIM(BJ866))=0</formula>
    </cfRule>
  </conditionalFormatting>
  <conditionalFormatting sqref="BJ867:BM867 BO867:BS867">
    <cfRule type="containsBlanks" dxfId="7960" priority="1528">
      <formula>LEN(TRIM(BJ867))=0</formula>
    </cfRule>
  </conditionalFormatting>
  <conditionalFormatting sqref="H1158:H1197">
    <cfRule type="containsBlanks" dxfId="7959" priority="6476">
      <formula>LEN(TRIM(H1158))=0</formula>
    </cfRule>
    <cfRule type="duplicateValues" dxfId="7958" priority="6477"/>
  </conditionalFormatting>
  <conditionalFormatting sqref="H1198:H1262">
    <cfRule type="containsBlanks" dxfId="7957" priority="1525">
      <formula>LEN(TRIM(H1198))=0</formula>
    </cfRule>
    <cfRule type="duplicateValues" dxfId="7956" priority="1526"/>
  </conditionalFormatting>
  <conditionalFormatting sqref="E770">
    <cfRule type="containsBlanks" dxfId="7955" priority="1488">
      <formula>LEN(TRIM(E770))=0</formula>
    </cfRule>
    <cfRule type="duplicateValues" dxfId="7954" priority="1489"/>
  </conditionalFormatting>
  <conditionalFormatting sqref="E767">
    <cfRule type="containsBlanks" dxfId="7953" priority="1477">
      <formula>LEN(TRIM(E767))=0</formula>
    </cfRule>
    <cfRule type="duplicateValues" dxfId="7952" priority="1478"/>
  </conditionalFormatting>
  <conditionalFormatting sqref="E762">
    <cfRule type="containsBlanks" dxfId="7951" priority="1458">
      <formula>LEN(TRIM(E762))=0</formula>
    </cfRule>
    <cfRule type="duplicateValues" dxfId="7950" priority="1459"/>
  </conditionalFormatting>
  <conditionalFormatting sqref="O767">
    <cfRule type="containsBlanks" dxfId="7949" priority="1448">
      <formula>LEN(TRIM(O767))=0</formula>
    </cfRule>
  </conditionalFormatting>
  <conditionalFormatting sqref="O770">
    <cfRule type="containsBlanks" dxfId="7948" priority="1447">
      <formula>LEN(TRIM(O770))=0</formula>
    </cfRule>
  </conditionalFormatting>
  <conditionalFormatting sqref="AY767">
    <cfRule type="containsBlanks" dxfId="7947" priority="1425">
      <formula>LEN(TRIM(AY767))=0</formula>
    </cfRule>
  </conditionalFormatting>
  <conditionalFormatting sqref="AY770">
    <cfRule type="containsBlanks" dxfId="7946" priority="1424">
      <formula>LEN(TRIM(AY770))=0</formula>
    </cfRule>
  </conditionalFormatting>
  <conditionalFormatting sqref="E470">
    <cfRule type="containsBlanks" dxfId="7945" priority="1422">
      <formula>LEN(TRIM(E470))=0</formula>
    </cfRule>
    <cfRule type="duplicateValues" dxfId="7944" priority="1423"/>
  </conditionalFormatting>
  <conditionalFormatting sqref="E471">
    <cfRule type="containsBlanks" dxfId="7943" priority="1411">
      <formula>LEN(TRIM(E471))=0</formula>
    </cfRule>
    <cfRule type="duplicateValues" dxfId="7942" priority="1412"/>
  </conditionalFormatting>
  <conditionalFormatting sqref="E474">
    <cfRule type="containsBlanks" dxfId="7941" priority="1400">
      <formula>LEN(TRIM(E474))=0</formula>
    </cfRule>
    <cfRule type="duplicateValues" dxfId="7940" priority="1401"/>
  </conditionalFormatting>
  <conditionalFormatting sqref="E475">
    <cfRule type="containsBlanks" dxfId="7939" priority="1389">
      <formula>LEN(TRIM(E475))=0</formula>
    </cfRule>
    <cfRule type="duplicateValues" dxfId="7938" priority="1390"/>
  </conditionalFormatting>
  <conditionalFormatting sqref="L471">
    <cfRule type="containsBlanks" dxfId="7937" priority="1374">
      <formula>LEN(TRIM(L471))=0</formula>
    </cfRule>
  </conditionalFormatting>
  <conditionalFormatting sqref="L470">
    <cfRule type="containsBlanks" dxfId="7936" priority="1373">
      <formula>LEN(TRIM(L470))=0</formula>
    </cfRule>
  </conditionalFormatting>
  <conditionalFormatting sqref="L474">
    <cfRule type="containsBlanks" dxfId="7935" priority="1372">
      <formula>LEN(TRIM(L474))=0</formula>
    </cfRule>
  </conditionalFormatting>
  <conditionalFormatting sqref="L475">
    <cfRule type="containsBlanks" dxfId="7934" priority="1371">
      <formula>LEN(TRIM(L475))=0</formula>
    </cfRule>
  </conditionalFormatting>
  <conditionalFormatting sqref="E902:E903">
    <cfRule type="containsBlanks" dxfId="7933" priority="1193">
      <formula>LEN(TRIM(E902))=0</formula>
    </cfRule>
    <cfRule type="duplicateValues" dxfId="7932" priority="1194"/>
  </conditionalFormatting>
  <conditionalFormatting sqref="E931:E1048576 E1:E117 E119:E127 E129:E135 E149:E155 E157:E160 E162:E165 E183:E186 E188:E191 E193:E196 E198:E201 E207:E214 E203:E205 E216:E217 E167:E181 E137:E143 E145:E147 E219:E929">
    <cfRule type="duplicateValues" dxfId="7931" priority="1128"/>
  </conditionalFormatting>
  <conditionalFormatting sqref="O183:O186 O188:O191 O193:O196 O198:O201 O203:O205 O207:O214 O216:O217 O219:O221">
    <cfRule type="containsBlanks" dxfId="7930" priority="846">
      <formula>LEN(TRIM(O183))=0</formula>
    </cfRule>
  </conditionalFormatting>
  <conditionalFormatting sqref="W767">
    <cfRule type="containsBlanks" dxfId="7929" priority="840">
      <formula>LEN(TRIM(W767))=0</formula>
    </cfRule>
  </conditionalFormatting>
  <conditionalFormatting sqref="W770">
    <cfRule type="containsBlanks" dxfId="7928" priority="839">
      <formula>LEN(TRIM(W770))=0</formula>
    </cfRule>
  </conditionalFormatting>
  <conditionalFormatting sqref="P755:P781">
    <cfRule type="containsBlanks" dxfId="7927" priority="832">
      <formula>LEN(TRIM(P755))=0</formula>
    </cfRule>
  </conditionalFormatting>
  <conditionalFormatting sqref="AC774:AC805">
    <cfRule type="containsBlanks" dxfId="7926" priority="831">
      <formula>LEN(TRIM(AC774))=0</formula>
    </cfRule>
  </conditionalFormatting>
  <conditionalFormatting sqref="AU868:AU876">
    <cfRule type="containsBlanks" dxfId="7925" priority="825">
      <formula>LEN(TRIM(AU868))=0</formula>
    </cfRule>
  </conditionalFormatting>
  <conditionalFormatting sqref="AW1 AW119:AW127 AW129:AW135 AW149:AW155 AW157:AW160 AW162:AW165 AW183:AW186 AW188:AW191 AW193:AW196 AW198:AW201 AW203:AW205 AW207:AW214 AW216:AW217 AW137:AW143 AW145:AW147">
    <cfRule type="containsBlanks" dxfId="7924" priority="824">
      <formula>LEN(TRIM(AW1))=0</formula>
    </cfRule>
  </conditionalFormatting>
  <conditionalFormatting sqref="AW2">
    <cfRule type="containsBlanks" dxfId="7923" priority="812">
      <formula>LEN(TRIM(AW2))=0</formula>
    </cfRule>
  </conditionalFormatting>
  <conditionalFormatting sqref="E118">
    <cfRule type="duplicateValues" dxfId="7922" priority="800"/>
  </conditionalFormatting>
  <conditionalFormatting sqref="E118">
    <cfRule type="containsBlanks" dxfId="7921" priority="810">
      <formula>LEN(TRIM(E118))=0</formula>
    </cfRule>
    <cfRule type="duplicateValues" dxfId="7920" priority="811"/>
  </conditionalFormatting>
  <conditionalFormatting sqref="E128">
    <cfRule type="duplicateValues" dxfId="7919" priority="788"/>
  </conditionalFormatting>
  <conditionalFormatting sqref="E128">
    <cfRule type="containsBlanks" dxfId="7918" priority="798">
      <formula>LEN(TRIM(E128))=0</formula>
    </cfRule>
    <cfRule type="duplicateValues" dxfId="7917" priority="799"/>
  </conditionalFormatting>
  <conditionalFormatting sqref="E136">
    <cfRule type="duplicateValues" dxfId="7916" priority="776"/>
  </conditionalFormatting>
  <conditionalFormatting sqref="E136">
    <cfRule type="containsBlanks" dxfId="7915" priority="786">
      <formula>LEN(TRIM(E136))=0</formula>
    </cfRule>
    <cfRule type="duplicateValues" dxfId="7914" priority="787"/>
  </conditionalFormatting>
  <conditionalFormatting sqref="E148">
    <cfRule type="duplicateValues" dxfId="7913" priority="764"/>
  </conditionalFormatting>
  <conditionalFormatting sqref="E148">
    <cfRule type="containsBlanks" dxfId="7912" priority="774">
      <formula>LEN(TRIM(E148))=0</formula>
    </cfRule>
    <cfRule type="duplicateValues" dxfId="7911" priority="775"/>
  </conditionalFormatting>
  <conditionalFormatting sqref="E156">
    <cfRule type="duplicateValues" dxfId="7910" priority="752"/>
  </conditionalFormatting>
  <conditionalFormatting sqref="E156">
    <cfRule type="containsBlanks" dxfId="7909" priority="762">
      <formula>LEN(TRIM(E156))=0</formula>
    </cfRule>
    <cfRule type="duplicateValues" dxfId="7908" priority="763"/>
  </conditionalFormatting>
  <conditionalFormatting sqref="E161">
    <cfRule type="duplicateValues" dxfId="7907" priority="740"/>
  </conditionalFormatting>
  <conditionalFormatting sqref="E161">
    <cfRule type="containsBlanks" dxfId="7906" priority="750">
      <formula>LEN(TRIM(E161))=0</formula>
    </cfRule>
    <cfRule type="duplicateValues" dxfId="7905" priority="751"/>
  </conditionalFormatting>
  <conditionalFormatting sqref="E166">
    <cfRule type="duplicateValues" dxfId="7904" priority="728"/>
  </conditionalFormatting>
  <conditionalFormatting sqref="E166">
    <cfRule type="containsBlanks" dxfId="7903" priority="738">
      <formula>LEN(TRIM(E166))=0</formula>
    </cfRule>
    <cfRule type="duplicateValues" dxfId="7902" priority="739"/>
  </conditionalFormatting>
  <conditionalFormatting sqref="E182">
    <cfRule type="duplicateValues" dxfId="7901" priority="716"/>
  </conditionalFormatting>
  <conditionalFormatting sqref="E182">
    <cfRule type="containsBlanks" dxfId="7900" priority="726">
      <formula>LEN(TRIM(E182))=0</formula>
    </cfRule>
    <cfRule type="duplicateValues" dxfId="7899" priority="727"/>
  </conditionalFormatting>
  <conditionalFormatting sqref="E187">
    <cfRule type="duplicateValues" dxfId="7898" priority="704"/>
  </conditionalFormatting>
  <conditionalFormatting sqref="E187">
    <cfRule type="containsBlanks" dxfId="7897" priority="714">
      <formula>LEN(TRIM(E187))=0</formula>
    </cfRule>
    <cfRule type="duplicateValues" dxfId="7896" priority="715"/>
  </conditionalFormatting>
  <conditionalFormatting sqref="E192">
    <cfRule type="duplicateValues" dxfId="7895" priority="692"/>
  </conditionalFormatting>
  <conditionalFormatting sqref="E192">
    <cfRule type="containsBlanks" dxfId="7894" priority="702">
      <formula>LEN(TRIM(E192))=0</formula>
    </cfRule>
    <cfRule type="duplicateValues" dxfId="7893" priority="703"/>
  </conditionalFormatting>
  <conditionalFormatting sqref="E197">
    <cfRule type="duplicateValues" dxfId="7892" priority="680"/>
  </conditionalFormatting>
  <conditionalFormatting sqref="E197">
    <cfRule type="containsBlanks" dxfId="7891" priority="690">
      <formula>LEN(TRIM(E197))=0</formula>
    </cfRule>
    <cfRule type="duplicateValues" dxfId="7890" priority="691"/>
  </conditionalFormatting>
  <conditionalFormatting sqref="E206">
    <cfRule type="duplicateValues" dxfId="7889" priority="668"/>
  </conditionalFormatting>
  <conditionalFormatting sqref="E206">
    <cfRule type="containsBlanks" dxfId="7888" priority="678">
      <formula>LEN(TRIM(E206))=0</formula>
    </cfRule>
    <cfRule type="duplicateValues" dxfId="7887" priority="679"/>
  </conditionalFormatting>
  <conditionalFormatting sqref="E202">
    <cfRule type="duplicateValues" dxfId="7886" priority="656"/>
  </conditionalFormatting>
  <conditionalFormatting sqref="E202">
    <cfRule type="containsBlanks" dxfId="7885" priority="666">
      <formula>LEN(TRIM(E202))=0</formula>
    </cfRule>
    <cfRule type="duplicateValues" dxfId="7884" priority="667"/>
  </conditionalFormatting>
  <conditionalFormatting sqref="E215">
    <cfRule type="duplicateValues" dxfId="7883" priority="644"/>
  </conditionalFormatting>
  <conditionalFormatting sqref="E215">
    <cfRule type="containsBlanks" dxfId="7882" priority="654">
      <formula>LEN(TRIM(E215))=0</formula>
    </cfRule>
    <cfRule type="duplicateValues" dxfId="7881" priority="655"/>
  </conditionalFormatting>
  <conditionalFormatting sqref="E218">
    <cfRule type="duplicateValues" dxfId="7880" priority="634"/>
  </conditionalFormatting>
  <conditionalFormatting sqref="E218">
    <cfRule type="containsBlanks" dxfId="7879" priority="642">
      <formula>LEN(TRIM(E218))=0</formula>
    </cfRule>
    <cfRule type="duplicateValues" dxfId="7878" priority="643"/>
  </conditionalFormatting>
  <conditionalFormatting sqref="N182 P182:X182">
    <cfRule type="containsBlanks" dxfId="7877" priority="575">
      <formula>LEN(TRIM(N182))=0</formula>
    </cfRule>
  </conditionalFormatting>
  <conditionalFormatting sqref="O182">
    <cfRule type="containsBlanks" dxfId="7876" priority="574">
      <formula>LEN(TRIM(O182))=0</formula>
    </cfRule>
  </conditionalFormatting>
  <conditionalFormatting sqref="P187:X187 N187">
    <cfRule type="containsBlanks" dxfId="7875" priority="573">
      <formula>LEN(TRIM(N187))=0</formula>
    </cfRule>
  </conditionalFormatting>
  <conditionalFormatting sqref="O187">
    <cfRule type="containsBlanks" dxfId="7874" priority="572">
      <formula>LEN(TRIM(O187))=0</formula>
    </cfRule>
  </conditionalFormatting>
  <conditionalFormatting sqref="P192:X192 N192">
    <cfRule type="containsBlanks" dxfId="7873" priority="571">
      <formula>LEN(TRIM(N192))=0</formula>
    </cfRule>
  </conditionalFormatting>
  <conditionalFormatting sqref="O192">
    <cfRule type="containsBlanks" dxfId="7872" priority="570">
      <formula>LEN(TRIM(O192))=0</formula>
    </cfRule>
  </conditionalFormatting>
  <conditionalFormatting sqref="P197:X197 N197">
    <cfRule type="containsBlanks" dxfId="7871" priority="569">
      <formula>LEN(TRIM(N197))=0</formula>
    </cfRule>
  </conditionalFormatting>
  <conditionalFormatting sqref="O197">
    <cfRule type="containsBlanks" dxfId="7870" priority="568">
      <formula>LEN(TRIM(O197))=0</formula>
    </cfRule>
  </conditionalFormatting>
  <conditionalFormatting sqref="P202:X202 N202">
    <cfRule type="containsBlanks" dxfId="7869" priority="567">
      <formula>LEN(TRIM(N202))=0</formula>
    </cfRule>
  </conditionalFormatting>
  <conditionalFormatting sqref="O202">
    <cfRule type="containsBlanks" dxfId="7868" priority="566">
      <formula>LEN(TRIM(O202))=0</formula>
    </cfRule>
  </conditionalFormatting>
  <conditionalFormatting sqref="P206:X206 N206">
    <cfRule type="containsBlanks" dxfId="7867" priority="565">
      <formula>LEN(TRIM(N206))=0</formula>
    </cfRule>
  </conditionalFormatting>
  <conditionalFormatting sqref="O206">
    <cfRule type="containsBlanks" dxfId="7866" priority="564">
      <formula>LEN(TRIM(O206))=0</formula>
    </cfRule>
  </conditionalFormatting>
  <conditionalFormatting sqref="N215 P215:X215">
    <cfRule type="containsBlanks" dxfId="7865" priority="563">
      <formula>LEN(TRIM(N215))=0</formula>
    </cfRule>
  </conditionalFormatting>
  <conditionalFormatting sqref="O215">
    <cfRule type="containsBlanks" dxfId="7864" priority="562">
      <formula>LEN(TRIM(O215))=0</formula>
    </cfRule>
  </conditionalFormatting>
  <conditionalFormatting sqref="P218:X218 N218">
    <cfRule type="containsBlanks" dxfId="7863" priority="561">
      <formula>LEN(TRIM(N218))=0</formula>
    </cfRule>
  </conditionalFormatting>
  <conditionalFormatting sqref="O218">
    <cfRule type="containsBlanks" dxfId="7862" priority="560">
      <formula>LEN(TRIM(O218))=0</formula>
    </cfRule>
  </conditionalFormatting>
  <conditionalFormatting sqref="AX118:AY118 AI118:AV118 BA118:BP118">
    <cfRule type="containsBlanks" dxfId="7861" priority="559">
      <formula>LEN(TRIM(AI118))=0</formula>
    </cfRule>
  </conditionalFormatting>
  <conditionalFormatting sqref="AW118">
    <cfRule type="containsBlanks" dxfId="7860" priority="558">
      <formula>LEN(TRIM(AW118))=0</formula>
    </cfRule>
  </conditionalFormatting>
  <conditionalFormatting sqref="AI128:AV128 AX128:AY128 BD128:BP128 BA128:BB128">
    <cfRule type="containsBlanks" dxfId="7859" priority="557">
      <formula>LEN(TRIM(AI128))=0</formula>
    </cfRule>
  </conditionalFormatting>
  <conditionalFormatting sqref="AW128">
    <cfRule type="containsBlanks" dxfId="7858" priority="556">
      <formula>LEN(TRIM(AW128))=0</formula>
    </cfRule>
  </conditionalFormatting>
  <conditionalFormatting sqref="AI136:AV136 AX136:AY136 BD136:BP136 BA136:BB136">
    <cfRule type="containsBlanks" dxfId="7857" priority="555">
      <formula>LEN(TRIM(AI136))=0</formula>
    </cfRule>
  </conditionalFormatting>
  <conditionalFormatting sqref="AW136">
    <cfRule type="containsBlanks" dxfId="7856" priority="554">
      <formula>LEN(TRIM(AW136))=0</formula>
    </cfRule>
  </conditionalFormatting>
  <conditionalFormatting sqref="AI148:AV148 AX148:AY148 BD148:BP148 BA148:BB148">
    <cfRule type="containsBlanks" dxfId="7855" priority="553">
      <formula>LEN(TRIM(AI148))=0</formula>
    </cfRule>
  </conditionalFormatting>
  <conditionalFormatting sqref="AW148">
    <cfRule type="containsBlanks" dxfId="7854" priority="552">
      <formula>LEN(TRIM(AW148))=0</formula>
    </cfRule>
  </conditionalFormatting>
  <conditionalFormatting sqref="AI156:AV156 AX156:AY156 BD156:BP156 BA156:BB156">
    <cfRule type="containsBlanks" dxfId="7853" priority="551">
      <formula>LEN(TRIM(AI156))=0</formula>
    </cfRule>
  </conditionalFormatting>
  <conditionalFormatting sqref="AW156">
    <cfRule type="containsBlanks" dxfId="7852" priority="550">
      <formula>LEN(TRIM(AW156))=0</formula>
    </cfRule>
  </conditionalFormatting>
  <conditionalFormatting sqref="AI161:AV161 AX161:AY161 BA161:BP161">
    <cfRule type="containsBlanks" dxfId="7851" priority="549">
      <formula>LEN(TRIM(AI161))=0</formula>
    </cfRule>
  </conditionalFormatting>
  <conditionalFormatting sqref="AW161">
    <cfRule type="containsBlanks" dxfId="7850" priority="548">
      <formula>LEN(TRIM(AW161))=0</formula>
    </cfRule>
  </conditionalFormatting>
  <conditionalFormatting sqref="AI166:AV166 AX166:AY166 BA166:BP166">
    <cfRule type="containsBlanks" dxfId="7849" priority="547">
      <formula>LEN(TRIM(AI166))=0</formula>
    </cfRule>
  </conditionalFormatting>
  <conditionalFormatting sqref="AW166">
    <cfRule type="containsBlanks" dxfId="7848" priority="546">
      <formula>LEN(TRIM(AW166))=0</formula>
    </cfRule>
  </conditionalFormatting>
  <conditionalFormatting sqref="AI182:AV182 AX182:AY182 BA182:BP182">
    <cfRule type="containsBlanks" dxfId="7847" priority="545">
      <formula>LEN(TRIM(AI182))=0</formula>
    </cfRule>
  </conditionalFormatting>
  <conditionalFormatting sqref="AW182">
    <cfRule type="containsBlanks" dxfId="7846" priority="544">
      <formula>LEN(TRIM(AW182))=0</formula>
    </cfRule>
  </conditionalFormatting>
  <conditionalFormatting sqref="AI187:AV187 AX187:AY187 BA187:BP187">
    <cfRule type="containsBlanks" dxfId="7845" priority="543">
      <formula>LEN(TRIM(AI187))=0</formula>
    </cfRule>
  </conditionalFormatting>
  <conditionalFormatting sqref="AW187">
    <cfRule type="containsBlanks" dxfId="7844" priority="542">
      <formula>LEN(TRIM(AW187))=0</formula>
    </cfRule>
  </conditionalFormatting>
  <conditionalFormatting sqref="AI192:AV192 AX192:AY192 BA192:BP192">
    <cfRule type="containsBlanks" dxfId="7843" priority="541">
      <formula>LEN(TRIM(AI192))=0</formula>
    </cfRule>
  </conditionalFormatting>
  <conditionalFormatting sqref="AW192">
    <cfRule type="containsBlanks" dxfId="7842" priority="540">
      <formula>LEN(TRIM(AW192))=0</formula>
    </cfRule>
  </conditionalFormatting>
  <conditionalFormatting sqref="AI197:AV197 AX197:AY197 BA197:BP197">
    <cfRule type="containsBlanks" dxfId="7841" priority="539">
      <formula>LEN(TRIM(AI197))=0</formula>
    </cfRule>
  </conditionalFormatting>
  <conditionalFormatting sqref="AW197">
    <cfRule type="containsBlanks" dxfId="7840" priority="538">
      <formula>LEN(TRIM(AW197))=0</formula>
    </cfRule>
  </conditionalFormatting>
  <conditionalFormatting sqref="AI202:AV202 AX202:AY202 BA202:BP202">
    <cfRule type="containsBlanks" dxfId="7839" priority="537">
      <formula>LEN(TRIM(AI202))=0</formula>
    </cfRule>
  </conditionalFormatting>
  <conditionalFormatting sqref="AW202">
    <cfRule type="containsBlanks" dxfId="7838" priority="536">
      <formula>LEN(TRIM(AW202))=0</formula>
    </cfRule>
  </conditionalFormatting>
  <conditionalFormatting sqref="AI206:AV206 AX206:AY206 BA206:BP206">
    <cfRule type="containsBlanks" dxfId="7837" priority="535">
      <formula>LEN(TRIM(AI206))=0</formula>
    </cfRule>
  </conditionalFormatting>
  <conditionalFormatting sqref="AW206">
    <cfRule type="containsBlanks" dxfId="7836" priority="534">
      <formula>LEN(TRIM(AW206))=0</formula>
    </cfRule>
  </conditionalFormatting>
  <conditionalFormatting sqref="AI215:AV215 AX215:AY215 BA215:BP215">
    <cfRule type="containsBlanks" dxfId="7835" priority="533">
      <formula>LEN(TRIM(AI215))=0</formula>
    </cfRule>
  </conditionalFormatting>
  <conditionalFormatting sqref="AW215">
    <cfRule type="containsBlanks" dxfId="7834" priority="532">
      <formula>LEN(TRIM(AW215))=0</formula>
    </cfRule>
  </conditionalFormatting>
  <conditionalFormatting sqref="AI218:AV218 AX218:AY218 BA218:BP218">
    <cfRule type="containsBlanks" dxfId="7833" priority="531">
      <formula>LEN(TRIM(AI218))=0</formula>
    </cfRule>
  </conditionalFormatting>
  <conditionalFormatting sqref="AW218">
    <cfRule type="containsBlanks" dxfId="7832" priority="530">
      <formula>LEN(TRIM(AW218))=0</formula>
    </cfRule>
  </conditionalFormatting>
  <conditionalFormatting sqref="BX218:CA218 BX215:CA215 BX206:CA206 BX202:CA202 BX197:CA197 BX192:CA192 BX187:CA187 BX182:CA182 BX166:CA166 BX161:CA161 BX156:CA156 BX148:CA148 BX136:CA136 BX128:CA128 BX118:CA118">
    <cfRule type="containsBlanks" dxfId="7831" priority="528">
      <formula>LEN(TRIM(BX118))=0</formula>
    </cfRule>
  </conditionalFormatting>
  <conditionalFormatting sqref="L118">
    <cfRule type="containsBlanks" dxfId="7830" priority="527">
      <formula>LEN(TRIM(L118))=0</formula>
    </cfRule>
  </conditionalFormatting>
  <conditionalFormatting sqref="L128">
    <cfRule type="containsBlanks" dxfId="7829" priority="526">
      <formula>LEN(TRIM(L128))=0</formula>
    </cfRule>
  </conditionalFormatting>
  <conditionalFormatting sqref="L128">
    <cfRule type="containsBlanks" dxfId="7828" priority="524">
      <formula>LEN(TRIM(L128))=0</formula>
    </cfRule>
  </conditionalFormatting>
  <conditionalFormatting sqref="L242:L244 L235 L233 L231 L229 L227 L225 L223 L221 L218:L219 L215:L216 L213 L211 L206:L207 L202 L197:L198 L192:L193 L187:L188 L182:L183 L179 L176 L174 L171 L166:L167 L156:L157 L148:L149 L145 L136:L137">
    <cfRule type="containsBlanks" dxfId="7827" priority="523">
      <formula>LEN(TRIM(L136))=0</formula>
    </cfRule>
  </conditionalFormatting>
  <conditionalFormatting sqref="AV203:AV205 AV198:AV201 AV193:AV196 AV188:AV191 AV162:AV165 AV157:AV160 AV149:AV155 AV129:AV135 AV119:AV127 AV137:AV143 AV145:AV147">
    <cfRule type="containsBlanks" dxfId="7826" priority="520">
      <formula>LEN(TRIM(AV119))=0</formula>
    </cfRule>
  </conditionalFormatting>
  <conditionalFormatting sqref="V770">
    <cfRule type="containsBlanks" dxfId="7825" priority="223">
      <formula>LEN(TRIM(V770))=0</formula>
    </cfRule>
  </conditionalFormatting>
  <conditionalFormatting sqref="V767">
    <cfRule type="containsBlanks" dxfId="7824" priority="222">
      <formula>LEN(TRIM(V767))=0</formula>
    </cfRule>
  </conditionalFormatting>
  <conditionalFormatting sqref="AX144:AY144 M144:V144 AA144:AU144 X144:Y144 BD144:CA144 BA144:BB144">
    <cfRule type="containsBlanks" dxfId="7823" priority="193">
      <formula>LEN(TRIM(M144))=0</formula>
    </cfRule>
  </conditionalFormatting>
  <conditionalFormatting sqref="E144">
    <cfRule type="duplicateValues" dxfId="7822" priority="191"/>
  </conditionalFormatting>
  <conditionalFormatting sqref="AW144">
    <cfRule type="containsBlanks" dxfId="7821" priority="190">
      <formula>LEN(TRIM(AW144))=0</formula>
    </cfRule>
  </conditionalFormatting>
  <conditionalFormatting sqref="AV144">
    <cfRule type="containsBlanks" dxfId="7820" priority="189">
      <formula>LEN(TRIM(AV144))=0</formula>
    </cfRule>
  </conditionalFormatting>
  <conditionalFormatting sqref="H144">
    <cfRule type="containsBlanks" dxfId="7819" priority="207">
      <formula>LEN(TRIM(H144))=0</formula>
    </cfRule>
    <cfRule type="duplicateValues" dxfId="7818" priority="208"/>
  </conditionalFormatting>
  <conditionalFormatting sqref="E144">
    <cfRule type="containsBlanks" dxfId="7817" priority="209">
      <formula>LEN(TRIM(E144))=0</formula>
    </cfRule>
    <cfRule type="duplicateValues" dxfId="7816" priority="210"/>
  </conditionalFormatting>
  <conditionalFormatting sqref="K144:L144">
    <cfRule type="containsBlanks" dxfId="7815" priority="188">
      <formula>LEN(TRIM(K144))=0</formula>
    </cfRule>
  </conditionalFormatting>
  <conditionalFormatting sqref="L144">
    <cfRule type="containsBlanks" dxfId="7814" priority="187">
      <formula>LEN(TRIM(L144))=0</formula>
    </cfRule>
  </conditionalFormatting>
  <conditionalFormatting sqref="L144">
    <cfRule type="containsBlanks" dxfId="7813" priority="182">
      <formula>LEN(TRIM(L144))=0</formula>
    </cfRule>
  </conditionalFormatting>
  <conditionalFormatting sqref="AB887">
    <cfRule type="containsBlanks" dxfId="7812" priority="169">
      <formula>LEN(TRIM(AB887))=0</formula>
    </cfRule>
  </conditionalFormatting>
  <conditionalFormatting sqref="AC889:AH889">
    <cfRule type="containsBlanks" dxfId="7811" priority="168">
      <formula>LEN(TRIM(AC889))=0</formula>
    </cfRule>
  </conditionalFormatting>
  <conditionalFormatting sqref="AB889">
    <cfRule type="containsBlanks" dxfId="7810" priority="167">
      <formula>LEN(TRIM(AB889))=0</formula>
    </cfRule>
  </conditionalFormatting>
  <conditionalFormatting sqref="AC891:AH891">
    <cfRule type="containsBlanks" dxfId="7809" priority="166">
      <formula>LEN(TRIM(AC891))=0</formula>
    </cfRule>
  </conditionalFormatting>
  <conditionalFormatting sqref="AB891">
    <cfRule type="containsBlanks" dxfId="7808" priority="165">
      <formula>LEN(TRIM(AB891))=0</formula>
    </cfRule>
  </conditionalFormatting>
  <conditionalFormatting sqref="AC893:AH893">
    <cfRule type="containsBlanks" dxfId="7807" priority="164">
      <formula>LEN(TRIM(AC893))=0</formula>
    </cfRule>
  </conditionalFormatting>
  <conditionalFormatting sqref="AB893">
    <cfRule type="containsBlanks" dxfId="7806" priority="163">
      <formula>LEN(TRIM(AB893))=0</formula>
    </cfRule>
  </conditionalFormatting>
  <conditionalFormatting sqref="AC895:AH895">
    <cfRule type="containsBlanks" dxfId="7805" priority="162">
      <formula>LEN(TRIM(AC895))=0</formula>
    </cfRule>
  </conditionalFormatting>
  <conditionalFormatting sqref="AB895">
    <cfRule type="containsBlanks" dxfId="7804" priority="161">
      <formula>LEN(TRIM(AB895))=0</formula>
    </cfRule>
  </conditionalFormatting>
  <conditionalFormatting sqref="AC897:AH897">
    <cfRule type="containsBlanks" dxfId="7803" priority="160">
      <formula>LEN(TRIM(AC897))=0</formula>
    </cfRule>
  </conditionalFormatting>
  <conditionalFormatting sqref="AB897">
    <cfRule type="containsBlanks" dxfId="7802" priority="159">
      <formula>LEN(TRIM(AB897))=0</formula>
    </cfRule>
  </conditionalFormatting>
  <conditionalFormatting sqref="AC899:AH899">
    <cfRule type="containsBlanks" dxfId="7801" priority="158">
      <formula>LEN(TRIM(AC899))=0</formula>
    </cfRule>
  </conditionalFormatting>
  <conditionalFormatting sqref="AB899">
    <cfRule type="containsBlanks" dxfId="7800" priority="157">
      <formula>LEN(TRIM(AB899))=0</formula>
    </cfRule>
  </conditionalFormatting>
  <conditionalFormatting sqref="AC901:AH901">
    <cfRule type="containsBlanks" dxfId="7799" priority="156">
      <formula>LEN(TRIM(AC901))=0</formula>
    </cfRule>
  </conditionalFormatting>
  <conditionalFormatting sqref="AB901">
    <cfRule type="containsBlanks" dxfId="7798" priority="155">
      <formula>LEN(TRIM(AB901))=0</formula>
    </cfRule>
  </conditionalFormatting>
  <conditionalFormatting sqref="AC903:AH903">
    <cfRule type="containsBlanks" dxfId="7797" priority="154">
      <formula>LEN(TRIM(AC903))=0</formula>
    </cfRule>
  </conditionalFormatting>
  <conditionalFormatting sqref="AB903">
    <cfRule type="containsBlanks" dxfId="7796" priority="153">
      <formula>LEN(TRIM(AB903))=0</formula>
    </cfRule>
  </conditionalFormatting>
  <conditionalFormatting sqref="AC905:AH905">
    <cfRule type="containsBlanks" dxfId="7795" priority="152">
      <formula>LEN(TRIM(AC905))=0</formula>
    </cfRule>
  </conditionalFormatting>
  <conditionalFormatting sqref="AB905">
    <cfRule type="containsBlanks" dxfId="7794" priority="151">
      <formula>LEN(TRIM(AB905))=0</formula>
    </cfRule>
  </conditionalFormatting>
  <conditionalFormatting sqref="AC907:AH907">
    <cfRule type="containsBlanks" dxfId="7793" priority="150">
      <formula>LEN(TRIM(AC907))=0</formula>
    </cfRule>
  </conditionalFormatting>
  <conditionalFormatting sqref="AB907">
    <cfRule type="containsBlanks" dxfId="7792" priority="149">
      <formula>LEN(TRIM(AB907))=0</formula>
    </cfRule>
  </conditionalFormatting>
  <conditionalFormatting sqref="AC909:AH909">
    <cfRule type="containsBlanks" dxfId="7791" priority="148">
      <formula>LEN(TRIM(AC909))=0</formula>
    </cfRule>
  </conditionalFormatting>
  <conditionalFormatting sqref="AB909">
    <cfRule type="containsBlanks" dxfId="7790" priority="147">
      <formula>LEN(TRIM(AB909))=0</formula>
    </cfRule>
  </conditionalFormatting>
  <conditionalFormatting sqref="AC911:AH911">
    <cfRule type="containsBlanks" dxfId="7789" priority="146">
      <formula>LEN(TRIM(AC911))=0</formula>
    </cfRule>
  </conditionalFormatting>
  <conditionalFormatting sqref="AB911">
    <cfRule type="containsBlanks" dxfId="7788" priority="145">
      <formula>LEN(TRIM(AB911))=0</formula>
    </cfRule>
  </conditionalFormatting>
  <conditionalFormatting sqref="AC913:AH913">
    <cfRule type="containsBlanks" dxfId="7787" priority="144">
      <formula>LEN(TRIM(AC913))=0</formula>
    </cfRule>
  </conditionalFormatting>
  <conditionalFormatting sqref="AB913">
    <cfRule type="containsBlanks" dxfId="7786" priority="143">
      <formula>LEN(TRIM(AB913))=0</formula>
    </cfRule>
  </conditionalFormatting>
  <conditionalFormatting sqref="AC915:AH915">
    <cfRule type="containsBlanks" dxfId="7785" priority="142">
      <formula>LEN(TRIM(AC915))=0</formula>
    </cfRule>
  </conditionalFormatting>
  <conditionalFormatting sqref="AB915">
    <cfRule type="containsBlanks" dxfId="7784" priority="141">
      <formula>LEN(TRIM(AB915))=0</formula>
    </cfRule>
  </conditionalFormatting>
  <conditionalFormatting sqref="AC918:AH918">
    <cfRule type="containsBlanks" dxfId="7783" priority="138">
      <formula>LEN(TRIM(AC918))=0</formula>
    </cfRule>
  </conditionalFormatting>
  <conditionalFormatting sqref="AB918">
    <cfRule type="containsBlanks" dxfId="7782" priority="137">
      <formula>LEN(TRIM(AB918))=0</formula>
    </cfRule>
  </conditionalFormatting>
  <conditionalFormatting sqref="AC920:AH920">
    <cfRule type="containsBlanks" dxfId="7781" priority="136">
      <formula>LEN(TRIM(AC920))=0</formula>
    </cfRule>
  </conditionalFormatting>
  <conditionalFormatting sqref="AB920">
    <cfRule type="containsBlanks" dxfId="7780" priority="135">
      <formula>LEN(TRIM(AB920))=0</formula>
    </cfRule>
  </conditionalFormatting>
  <conditionalFormatting sqref="AC922:AH922">
    <cfRule type="containsBlanks" dxfId="7779" priority="134">
      <formula>LEN(TRIM(AC922))=0</formula>
    </cfRule>
  </conditionalFormatting>
  <conditionalFormatting sqref="AB922">
    <cfRule type="containsBlanks" dxfId="7778" priority="133">
      <formula>LEN(TRIM(AB922))=0</formula>
    </cfRule>
  </conditionalFormatting>
  <conditionalFormatting sqref="AC924:AH924">
    <cfRule type="containsBlanks" dxfId="7777" priority="132">
      <formula>LEN(TRIM(AC924))=0</formula>
    </cfRule>
  </conditionalFormatting>
  <conditionalFormatting sqref="AB924">
    <cfRule type="containsBlanks" dxfId="7776" priority="131">
      <formula>LEN(TRIM(AB924))=0</formula>
    </cfRule>
  </conditionalFormatting>
  <conditionalFormatting sqref="AC926:AH926">
    <cfRule type="containsBlanks" dxfId="7775" priority="130">
      <formula>LEN(TRIM(AC926))=0</formula>
    </cfRule>
  </conditionalFormatting>
  <conditionalFormatting sqref="AB926">
    <cfRule type="containsBlanks" dxfId="7774" priority="129">
      <formula>LEN(TRIM(AB926))=0</formula>
    </cfRule>
  </conditionalFormatting>
  <conditionalFormatting sqref="AC928:AH928">
    <cfRule type="containsBlanks" dxfId="7773" priority="128">
      <formula>LEN(TRIM(AC928))=0</formula>
    </cfRule>
  </conditionalFormatting>
  <conditionalFormatting sqref="AB928">
    <cfRule type="containsBlanks" dxfId="7772" priority="127">
      <formula>LEN(TRIM(AB928))=0</formula>
    </cfRule>
  </conditionalFormatting>
  <conditionalFormatting sqref="AC930:AE930">
    <cfRule type="containsBlanks" dxfId="7771" priority="117">
      <formula>LEN(TRIM(AC930))=0</formula>
    </cfRule>
  </conditionalFormatting>
  <conditionalFormatting sqref="AB930">
    <cfRule type="containsBlanks" dxfId="7770" priority="116">
      <formula>LEN(TRIM(AB930))=0</formula>
    </cfRule>
  </conditionalFormatting>
  <conditionalFormatting sqref="E930">
    <cfRule type="duplicateValues" dxfId="7769" priority="102"/>
  </conditionalFormatting>
  <conditionalFormatting sqref="H930">
    <cfRule type="containsBlanks" dxfId="7768" priority="112">
      <formula>LEN(TRIM(H930))=0</formula>
    </cfRule>
    <cfRule type="duplicateValues" dxfId="7767" priority="113"/>
  </conditionalFormatting>
  <conditionalFormatting sqref="E930">
    <cfRule type="containsBlanks" dxfId="7766" priority="114">
      <formula>LEN(TRIM(E930))=0</formula>
    </cfRule>
    <cfRule type="duplicateValues" dxfId="7765" priority="115"/>
  </conditionalFormatting>
  <conditionalFormatting sqref="AV930 AV928 AV926 AV924 AV922 AV920 AV918 AV915 AV913">
    <cfRule type="containsBlanks" dxfId="7764" priority="67">
      <formula>LEN(TRIM(AV913))=0</formula>
    </cfRule>
  </conditionalFormatting>
  <conditionalFormatting sqref="Z144">
    <cfRule type="containsBlanks" dxfId="7763" priority="60">
      <formula>LEN(TRIM(Z144))=0</formula>
    </cfRule>
  </conditionalFormatting>
  <conditionalFormatting sqref="AL565:AN565 AL568:AU568 AL566:AW566 AL569:AN574 AU569:AU574 AL567:AN567 AL563:AW564 AX563:AY606 AV568:AW570 AY607:AY608 AV573:AW578 AV581:AW584 AV587:AW588 AV591:AW592 AV597:AW598 AV601:AW606 BA563:BI608">
    <cfRule type="containsBlanks" dxfId="7762" priority="59">
      <formula>LEN(TRIM(AL563))=0</formula>
    </cfRule>
  </conditionalFormatting>
  <conditionalFormatting sqref="AO565:AW565">
    <cfRule type="containsBlanks" dxfId="7761" priority="58">
      <formula>LEN(TRIM(AO565))=0</formula>
    </cfRule>
  </conditionalFormatting>
  <conditionalFormatting sqref="AO567:AW567">
    <cfRule type="containsBlanks" dxfId="7760" priority="57">
      <formula>LEN(TRIM(AO567))=0</formula>
    </cfRule>
  </conditionalFormatting>
  <conditionalFormatting sqref="AO569:AT569">
    <cfRule type="containsBlanks" dxfId="7759" priority="56">
      <formula>LEN(TRIM(AO569))=0</formula>
    </cfRule>
  </conditionalFormatting>
  <conditionalFormatting sqref="AO570:AT574">
    <cfRule type="containsBlanks" dxfId="7758" priority="55">
      <formula>LEN(TRIM(AO570))=0</formula>
    </cfRule>
  </conditionalFormatting>
  <conditionalFormatting sqref="AV607:AX608">
    <cfRule type="containsBlanks" dxfId="7757" priority="50">
      <formula>LEN(TRIM(AV607))=0</formula>
    </cfRule>
  </conditionalFormatting>
  <conditionalFormatting sqref="H607:H610">
    <cfRule type="duplicateValues" dxfId="7756" priority="13524"/>
  </conditionalFormatting>
  <conditionalFormatting sqref="E773:E805">
    <cfRule type="containsBlanks" dxfId="7755" priority="13597">
      <formula>LEN(TRIM(E773))=0</formula>
    </cfRule>
    <cfRule type="duplicateValues" dxfId="7754" priority="13598"/>
  </conditionalFormatting>
  <conditionalFormatting sqref="K631:L632 AC632:AU632 AC631:AN631 AS631:AU631 AX631:AY632 BA631:CA632">
    <cfRule type="containsBlanks" dxfId="7753" priority="33">
      <formula>LEN(TRIM(K631))=0</formula>
    </cfRule>
  </conditionalFormatting>
  <conditionalFormatting sqref="E631:E632">
    <cfRule type="duplicateValues" dxfId="7752" priority="32"/>
  </conditionalFormatting>
  <conditionalFormatting sqref="H631">
    <cfRule type="duplicateValues" dxfId="7751" priority="31"/>
  </conditionalFormatting>
  <conditionalFormatting sqref="E631:E632">
    <cfRule type="containsBlanks" dxfId="7750" priority="47">
      <formula>LEN(TRIM(E631))=0</formula>
    </cfRule>
    <cfRule type="duplicateValues" dxfId="7749" priority="48"/>
  </conditionalFormatting>
  <conditionalFormatting sqref="AD383">
    <cfRule type="containsBlanks" dxfId="7748" priority="27">
      <formula>LEN(TRIM(AD383))=0</formula>
    </cfRule>
  </conditionalFormatting>
  <conditionalFormatting sqref="AD384">
    <cfRule type="containsBlanks" dxfId="7747" priority="26">
      <formula>LEN(TRIM(AD384))=0</formula>
    </cfRule>
  </conditionalFormatting>
  <conditionalFormatting sqref="AD374">
    <cfRule type="containsBlanks" dxfId="7746" priority="25">
      <formula>LEN(TRIM(AD374))=0</formula>
    </cfRule>
  </conditionalFormatting>
  <conditionalFormatting sqref="H1308:H1315 H768:H769 H771:H772 H806:H829 H1:H143 H145:H562 H931:H1157 H831:H929 H657:H766">
    <cfRule type="containsBlanks" dxfId="7745" priority="13920">
      <formula>LEN(TRIM(H1))=0</formula>
    </cfRule>
    <cfRule type="duplicateValues" dxfId="7744" priority="13921"/>
  </conditionalFormatting>
  <conditionalFormatting sqref="E1264:E1307">
    <cfRule type="containsBlanks" dxfId="7743" priority="13938">
      <formula>LEN(TRIM(E1264))=0</formula>
    </cfRule>
    <cfRule type="duplicateValues" dxfId="7742" priority="13939"/>
  </conditionalFormatting>
  <conditionalFormatting sqref="E1264:E1307">
    <cfRule type="duplicateValues" dxfId="7741" priority="13940"/>
  </conditionalFormatting>
  <conditionalFormatting sqref="H633 H611 H613 H615 H617 H619 H621 H629 H635 H637 H639 H641 H643">
    <cfRule type="duplicateValues" dxfId="7740" priority="14012"/>
  </conditionalFormatting>
  <conditionalFormatting sqref="Q607:AB622 U622:U623 U629 Q627:U628 W627:AA628 Q623:AA626 T623:T628 AB622:AB658">
    <cfRule type="containsBlanks" dxfId="7739" priority="24">
      <formula>LEN(TRIM(Q607))=0</formula>
    </cfRule>
  </conditionalFormatting>
  <conditionalFormatting sqref="Q631:S632 U631:AB631 N631:O632 U632:X632 AA632:AB632">
    <cfRule type="containsBlanks" dxfId="7738" priority="22">
      <formula>LEN(TRIM(N631))=0</formula>
    </cfRule>
  </conditionalFormatting>
  <conditionalFormatting sqref="P631:P632">
    <cfRule type="containsBlanks" dxfId="7737" priority="21">
      <formula>LEN(TRIM(P631))=0</formula>
    </cfRule>
  </conditionalFormatting>
  <conditionalFormatting sqref="T631:T632">
    <cfRule type="containsBlanks" dxfId="7736" priority="20">
      <formula>LEN(TRIM(T631))=0</formula>
    </cfRule>
  </conditionalFormatting>
  <conditionalFormatting sqref="Y632:Z632">
    <cfRule type="containsBlanks" dxfId="7735" priority="19">
      <formula>LEN(TRIM(Y632))=0</formula>
    </cfRule>
  </conditionalFormatting>
  <conditionalFormatting sqref="H612">
    <cfRule type="duplicateValues" dxfId="7734" priority="18"/>
  </conditionalFormatting>
  <conditionalFormatting sqref="H614">
    <cfRule type="duplicateValues" dxfId="7733" priority="17"/>
  </conditionalFormatting>
  <conditionalFormatting sqref="AO631:AR631">
    <cfRule type="containsBlanks" dxfId="7732" priority="14">
      <formula>LEN(TRIM(AO631))=0</formula>
    </cfRule>
  </conditionalFormatting>
  <conditionalFormatting sqref="H642 H640 H638 H636 H634 H632 H630 H620 H618 H616 H622:H628 H644:H656">
    <cfRule type="duplicateValues" dxfId="7731" priority="14181"/>
  </conditionalFormatting>
  <conditionalFormatting sqref="AI627:AK628">
    <cfRule type="containsBlanks" dxfId="7730" priority="13">
      <formula>LEN(TRIM(AI627))=0</formula>
    </cfRule>
  </conditionalFormatting>
  <conditionalFormatting sqref="AL627:AL628">
    <cfRule type="containsBlanks" dxfId="7729" priority="12">
      <formula>LEN(TRIM(AL627))=0</formula>
    </cfRule>
  </conditionalFormatting>
  <conditionalFormatting sqref="V627:V628">
    <cfRule type="containsBlanks" dxfId="7728" priority="11">
      <formula>LEN(TRIM(V627))=0</formula>
    </cfRule>
  </conditionalFormatting>
  <conditionalFormatting sqref="Y647:Z648">
    <cfRule type="containsBlanks" dxfId="7727" priority="10">
      <formula>LEN(TRIM(Y647))=0</formula>
    </cfRule>
  </conditionalFormatting>
  <conditionalFormatting sqref="Y649:Z650">
    <cfRule type="containsBlanks" dxfId="7726" priority="9">
      <formula>LEN(TRIM(Y649))=0</formula>
    </cfRule>
  </conditionalFormatting>
  <conditionalFormatting sqref="Y651:Z652">
    <cfRule type="containsBlanks" dxfId="7725" priority="8">
      <formula>LEN(TRIM(Y651))=0</formula>
    </cfRule>
  </conditionalFormatting>
  <conditionalFormatting sqref="Y653:Z654">
    <cfRule type="containsBlanks" dxfId="7724" priority="7">
      <formula>LEN(TRIM(Y653))=0</formula>
    </cfRule>
  </conditionalFormatting>
  <conditionalFormatting sqref="Y655:Z656">
    <cfRule type="containsBlanks" dxfId="7723" priority="6">
      <formula>LEN(TRIM(Y655))=0</formula>
    </cfRule>
  </conditionalFormatting>
  <conditionalFormatting sqref="A1:A1048576">
    <cfRule type="expression" dxfId="7722" priority="3506">
      <formula>C1= "STREET (3XX)"</formula>
    </cfRule>
    <cfRule type="expression" dxfId="7721" priority="3507">
      <formula>C1="UTV (4XX)"</formula>
    </cfRule>
    <cfRule type="expression" dxfId="7720" priority="3508">
      <formula>C1= "RACE (1XX)"</formula>
    </cfRule>
    <cfRule type="expression" dxfId="7719" priority="3509">
      <formula>C1= "FORGED (2XX)"</formula>
    </cfRule>
    <cfRule type="expression" dxfId="7718" priority="3510">
      <formula>C1= "RALLY (5XX)"</formula>
    </cfRule>
    <cfRule type="expression" dxfId="7717" priority="3512">
      <formula>C1= "TRAIL (7XX)"</formula>
    </cfRule>
    <cfRule type="expression" dxfId="7716" priority="3513">
      <formula>C1= "GMZ (8XX)"</formula>
    </cfRule>
    <cfRule type="expression" dxfId="7715" priority="3514">
      <formula>C1= "DUALLY (9XX)"</formula>
    </cfRule>
  </conditionalFormatting>
  <conditionalFormatting sqref="J1:J1048576">
    <cfRule type="containsText" dxfId="7714" priority="3435" operator="containsText" text="Discontinued">
      <formula>NOT(ISERROR(SEARCH("Discontinued",J1)))</formula>
    </cfRule>
    <cfRule type="containsText" dxfId="7713" priority="3436" operator="containsText" text="Closeout">
      <formula>NOT(ISERROR(SEARCH("Closeout",J1)))</formula>
    </cfRule>
    <cfRule type="containsText" dxfId="7712" priority="4184" operator="containsText" text="COMING SOON">
      <formula>NOT(ISERROR(SEARCH("COMING SOON",J1)))</formula>
    </cfRule>
    <cfRule type="containsText" dxfId="7711" priority="4254" operator="containsText" text="ACTIVE">
      <formula>NOT(ISERROR(SEARCH("ACTIVE",J1)))</formula>
    </cfRule>
  </conditionalFormatting>
  <conditionalFormatting sqref="Y645:Z645">
    <cfRule type="containsBlanks" dxfId="7710" priority="5">
      <formula>LEN(TRIM(Y645))=0</formula>
    </cfRule>
  </conditionalFormatting>
  <conditionalFormatting sqref="Z646">
    <cfRule type="containsBlanks" dxfId="7709" priority="4">
      <formula>LEN(TRIM(Z646))=0</formula>
    </cfRule>
  </conditionalFormatting>
  <conditionalFormatting sqref="Y646">
    <cfRule type="containsBlanks" dxfId="7708" priority="3">
      <formula>LEN(TRIM(Y646))=0</formula>
    </cfRule>
  </conditionalFormatting>
  <conditionalFormatting sqref="AW599:AW600 AW593:AW596 AW589:AW590 AW585:AW586 AW579:AW580 AW571:AW572">
    <cfRule type="containsBlanks" dxfId="7707" priority="2">
      <formula>LEN(TRIM(AW571))=0</formula>
    </cfRule>
  </conditionalFormatting>
  <conditionalFormatting sqref="AV599:AV600 AV593:AV596 AV589:AV590 AV585:AV586 AV579:AV580 AV571:AV572">
    <cfRule type="containsBlanks" dxfId="7706" priority="1">
      <formula>LEN(TRIM(AV571))=0</formula>
    </cfRule>
  </conditionalFormatting>
  <conditionalFormatting sqref="E1074:E1315 E981:E1070 E965:E977 E962:E963 E958:E960 E954:E956 E950:E952 E946:E948 E942:E944 E154:E155 E134:E135 E1:E117 E164:E165 E771:E772 E768:E769 E763:E766 E472:E473 E119:E127 E129:E130 E137:E138 E149:E150 E157:E158 E183:E186 E188:E191 E193:E196 E198:E201 E207:E214 E203:E205 E216:E217 E219:E469 E167:E181 E142:E143 E145:E147 E931:E940 E774:E929 E708:E761 E476:E703">
    <cfRule type="containsBlanks" dxfId="7705" priority="14719">
      <formula>LEN(TRIM(E1))=0</formula>
    </cfRule>
    <cfRule type="duplicateValues" dxfId="7704" priority="14720"/>
  </conditionalFormatting>
  <dataValidations count="2">
    <dataValidation type="textLength" operator="lessThanOrEqual" allowBlank="1" showInputMessage="1" showErrorMessage="1" sqref="H54:I57 BD862:BE867 H290 BC771:BC1315 BC3:BC764" xr:uid="{00000000-0002-0000-0100-000000000000}">
      <formula1>25</formula1>
    </dataValidation>
    <dataValidation type="textLength" operator="lessThanOrEqual" allowBlank="1" showInputMessage="1" showErrorMessage="1" sqref="H3:I4 H58:I60" xr:uid="{00000000-0002-0000-0100-000001000000}">
      <formula1>35</formula1>
    </dataValidation>
  </dataValidations>
  <hyperlinks>
    <hyperlink ref="BU663:BU666" r:id="rId1" display="https://www.dropbox.com/s/wozhut4dufuhaqg/MR401_UTV_Beadlock_Matte_Black.jpg?dl=0" xr:uid="{9FF7EC86-99FF-41DF-9CF0-E90842E2A3FC}"/>
    <hyperlink ref="BW663:BW666" r:id="rId2" display="https://www.dropbox.com/s/bn8ad0ptw056dv8/MR401_UTV_Beadlock_Matte_Black_Head_On.jpg?dl=0" xr:uid="{CC0215EA-A53C-4596-A6C6-5DB0413D14CA}"/>
    <hyperlink ref="BW657:BW665" r:id="rId3" display="https://www.dropbox.com/s/o3rkkh1qpbqnm8t/MR401_UTV_Beadlock_Machined_Head_On.jpg?dl=0" xr:uid="{F4277ADA-CF2E-4E52-AD64-5BA8D4B293DE}"/>
    <hyperlink ref="BW659:BW667" r:id="rId4" display="https://www.dropbox.com/s/o3rkkh1qpbqnm8t/MR401_UTV_Beadlock_Machined_Head_On.jpg?dl=0" xr:uid="{016505E8-301A-4BFD-B80F-D3EAAB2C5ED8}"/>
    <hyperlink ref="BU662:BU667" r:id="rId5" display="https://www.dropbox.com/s/zh9sk6cfsvu0fxl/MR401_UTV_Beadlock_Titanium.jpg?dl=0" xr:uid="{B448587B-0308-43DE-BC48-6C3E3EF7440F}"/>
    <hyperlink ref="BW662:BW667" r:id="rId6" display="https://www.dropbox.com/s/jtqcq100aldkwmj/MR401_UTV_Beadlock_Titanium_Head_On.jpg?dl=0" xr:uid="{426224BA-E228-4BE9-9E4D-EFD3119EFED7}"/>
    <hyperlink ref="BU687:BU694" r:id="rId7" display="https://www.dropbox.com/s/78fypexdo875crg/MR405_UTV_Beadlock_Matte_Black.jpg?dl=0" xr:uid="{13A6870E-F601-4F20-93C1-AF57A7112929}"/>
    <hyperlink ref="BW687:BW694" r:id="rId8" display="https://www.dropbox.com/s/py2si9m6li12xkk/MR405_UTV_Beadlock_Matte_Black_Head_On.jpg?dl=0" xr:uid="{7ED2750B-4E5D-4E23-88B2-6BE47CE69508}"/>
    <hyperlink ref="BU688:BU694" r:id="rId9" display="https://www.dropbox.com/s/z6vx0uq4j2c84f7/MR405_UTV_Beadlock_Bronze.jpg?dl=0" xr:uid="{719DE118-F2EA-46D9-A608-5F5FA85C8212}"/>
    <hyperlink ref="BW688:BW694" r:id="rId10" display="https://www.dropbox.com/s/rspim3zcwouv2ob/MR405_UTV_Beadlock_Bronze_Head_On.jpg?dl=0" xr:uid="{ACED940A-5937-4695-A167-7B9CFDD14C8D}"/>
    <hyperlink ref="BU697:BU702" r:id="rId11" display="https://www.dropbox.com/s/9vhvkzogqmczt23/MR406_UTV_Beadlock_Matte_Black.jpg?dl=0" xr:uid="{C9342775-6380-4563-B91D-18702CA08B67}"/>
    <hyperlink ref="BW697:BW702" r:id="rId12" display="https://www.dropbox.com/s/wfrof1d4xycdvn5/MR406_UTV_Beadlock_Matte_Black_Head_On.jpg?dl=0" xr:uid="{AC6DAB8D-DEBA-46F2-9850-05290732B767}"/>
    <hyperlink ref="BW3" r:id="rId13" xr:uid="{9C59BE94-F312-4832-B88C-258847B977AF}"/>
    <hyperlink ref="BW9" r:id="rId14" xr:uid="{5A60C1EB-AF81-4089-AC28-D1F26EB88B6C}"/>
    <hyperlink ref="BU20" r:id="rId15" xr:uid="{DAEADD57-A523-457D-85F4-2188B4934018}"/>
    <hyperlink ref="BU3" r:id="rId16" xr:uid="{531D99DC-A393-45B0-89F2-83EC8AADE6E2}"/>
    <hyperlink ref="BU9" r:id="rId17" xr:uid="{160D033C-2985-44C5-AC66-0BB87A248D36}"/>
    <hyperlink ref="BU17" r:id="rId18" xr:uid="{DDF26EEA-DB09-43B1-A096-40545825FD7D}"/>
    <hyperlink ref="BU16" r:id="rId19" xr:uid="{95C27A3B-750F-4F4C-9563-F9D33A64C55E}"/>
    <hyperlink ref="BU15" r:id="rId20" xr:uid="{0FE7720A-5CD6-40C2-AF54-ABB3A83113FE}"/>
    <hyperlink ref="BU4" r:id="rId21" xr:uid="{ECC5B4D4-CA95-4F51-8CBD-364F5C580FEC}"/>
    <hyperlink ref="BU5" r:id="rId22" xr:uid="{8FEDD260-38A0-43D0-A903-D67A5F9D5869}"/>
    <hyperlink ref="BU6" r:id="rId23" xr:uid="{576490FA-0355-42A1-AFED-A577D8ED1D4D}"/>
    <hyperlink ref="BU7" r:id="rId24" xr:uid="{C2F1B31A-CB03-42EC-980B-A4E81E53C3D3}"/>
    <hyperlink ref="BU8" r:id="rId25" xr:uid="{115F2FA5-A689-4F7A-8B38-E7C7456E4214}"/>
    <hyperlink ref="BU10" r:id="rId26" xr:uid="{2321E214-0027-4189-B3F3-90955C1F2C9C}"/>
    <hyperlink ref="BU11" r:id="rId27" xr:uid="{37320DBA-2C30-452B-BC32-C73361778279}"/>
    <hyperlink ref="BU12" r:id="rId28" xr:uid="{0BFE85C6-4C2C-400C-9EC3-29D75DCD3038}"/>
    <hyperlink ref="BU13" r:id="rId29" xr:uid="{2AEC7D12-BE1A-4B91-8006-BFFF3BB70F87}"/>
    <hyperlink ref="BU14" r:id="rId30" xr:uid="{1EC947F6-786B-45A2-AD9E-6BECCFD97227}"/>
    <hyperlink ref="BU18" r:id="rId31" xr:uid="{8C032685-CDDB-4026-A8A2-79E4E8247F70}"/>
    <hyperlink ref="BU19" r:id="rId32" xr:uid="{F2DFE4B9-6D3F-4092-925D-88A5791DF8A6}"/>
    <hyperlink ref="BU21" r:id="rId33" xr:uid="{75F841D7-90C3-486C-9630-D5B603AED79E}"/>
    <hyperlink ref="BU22" r:id="rId34" xr:uid="{A4DC0696-0E03-4D94-90C4-771198488269}"/>
    <hyperlink ref="BU23" r:id="rId35" xr:uid="{28B2EED2-1922-4350-9928-91708CC6A8ED}"/>
    <hyperlink ref="BU24" r:id="rId36" xr:uid="{0FE4CC91-F11E-4624-B412-37A2DAD1E29D}"/>
    <hyperlink ref="BU25" r:id="rId37" xr:uid="{BDD80A5F-F197-418B-9BE6-AC04D0DD01A5}"/>
    <hyperlink ref="BU26" r:id="rId38" xr:uid="{4947622F-9FC5-4FA2-B9AE-51F74DFA6E1C}"/>
    <hyperlink ref="BU27" r:id="rId39" xr:uid="{0576747C-0333-48F8-8EE4-B5E7788F73C2}"/>
    <hyperlink ref="BU28" r:id="rId40" xr:uid="{43B96935-3FB2-4631-94E8-2212DB3D43F9}"/>
    <hyperlink ref="BU29" r:id="rId41" xr:uid="{9D946988-9754-4865-AA9F-BF77BA44B177}"/>
    <hyperlink ref="BU30" r:id="rId42" xr:uid="{695B7248-EDF1-4A92-98B5-F3DAFCAC23F5}"/>
    <hyperlink ref="BU31" r:id="rId43" xr:uid="{601DAC69-0729-42D7-A6F7-78A7264320A7}"/>
    <hyperlink ref="BU32" r:id="rId44" xr:uid="{084BC806-DCFD-4A09-9836-E0E5E29E3893}"/>
    <hyperlink ref="BU33" r:id="rId45" xr:uid="{3C2805C6-84F3-4733-8A8B-DB13202AF0CE}"/>
    <hyperlink ref="BU34" r:id="rId46" xr:uid="{2EF71D02-7EF0-4609-8C7B-8ED0B73FE068}"/>
    <hyperlink ref="BU35" r:id="rId47" xr:uid="{B8FCB1D5-E055-4F31-B62B-959A5FB4CF94}"/>
    <hyperlink ref="BU36" r:id="rId48" xr:uid="{C62677F5-A8AA-4F93-B348-54F70ED41DAF}"/>
    <hyperlink ref="BU37" r:id="rId49" xr:uid="{1E9F6C63-B82F-406C-8161-8FA8BB38BCE5}"/>
    <hyperlink ref="BU38" r:id="rId50" xr:uid="{8596B689-794F-43D1-8E31-6DDD4F6CE7E9}"/>
    <hyperlink ref="BU39" r:id="rId51" xr:uid="{5E1DC958-42E2-4D1A-A347-B57945136541}"/>
    <hyperlink ref="BW4" r:id="rId52" xr:uid="{7D51FA3C-A45A-4B97-A200-D7E07BC6FB1F}"/>
    <hyperlink ref="BW5" r:id="rId53" xr:uid="{A98B485C-F2B1-4641-9FC8-71B8AD9AD62E}"/>
    <hyperlink ref="BW6" r:id="rId54" xr:uid="{1C581876-9042-4FFE-99ED-06D036AB9A6A}"/>
    <hyperlink ref="BW7" r:id="rId55" xr:uid="{ED6D414C-1666-470F-807A-7EC5B0C51316}"/>
    <hyperlink ref="BW8" r:id="rId56" xr:uid="{9305B6B0-F653-420B-A020-7075DD76B1DC}"/>
    <hyperlink ref="BW10" r:id="rId57" xr:uid="{65907F1A-A69B-4257-A71E-AA4EE5B875B1}"/>
    <hyperlink ref="BW11" r:id="rId58" xr:uid="{BD0F7245-24E1-4FBD-9F8B-4B572FF12142}"/>
    <hyperlink ref="BW12" r:id="rId59" xr:uid="{C68F671B-1DE9-4639-A4FB-9B8C96E3E65E}"/>
    <hyperlink ref="BW13" r:id="rId60" xr:uid="{F90131E5-AB32-4FF6-AC71-4D4F532B1484}"/>
    <hyperlink ref="BW14" r:id="rId61" xr:uid="{20B5B78A-1E50-48AF-9704-0EE8FEE121E4}"/>
    <hyperlink ref="BW16" r:id="rId62" xr:uid="{18D2BB32-A195-429E-A488-A40E1D7003BC}"/>
    <hyperlink ref="BW17" r:id="rId63" xr:uid="{598D4C6B-9025-466C-AF00-DD4074F4F08F}"/>
    <hyperlink ref="BW18" r:id="rId64" xr:uid="{496EBD6D-72C2-415F-AA29-72B58AC48826}"/>
    <hyperlink ref="BW19" r:id="rId65" xr:uid="{A3BEBDE3-FF1D-49DA-96E1-6D10086F9B8E}"/>
    <hyperlink ref="BW20" r:id="rId66" xr:uid="{A18D8FC8-411F-48D9-B9BA-EB1F2E9986ED}"/>
    <hyperlink ref="BW21" r:id="rId67" xr:uid="{6DDBE0A1-8E1A-4D5D-B1A2-9662431994C2}"/>
    <hyperlink ref="BW22" r:id="rId68" xr:uid="{8A1D5BD8-A1B7-47E4-BF39-6EFA2ED9548A}"/>
    <hyperlink ref="BW23" r:id="rId69" xr:uid="{87480E80-3D70-4EA7-9DEE-0228EE394C8A}"/>
    <hyperlink ref="BW24" r:id="rId70" xr:uid="{CCF574AE-C61D-4C5E-B9E1-EC6F67A007D0}"/>
    <hyperlink ref="BW25" r:id="rId71" xr:uid="{0A7F3506-C5CF-442E-AAAD-B3E835720815}"/>
    <hyperlink ref="BW26" r:id="rId72" xr:uid="{416E4D7D-D745-48A9-AA29-3AEB6268CA13}"/>
    <hyperlink ref="BW27" r:id="rId73" xr:uid="{D469FA09-8DB8-450E-9C4F-C94B6788B26F}"/>
    <hyperlink ref="BW28" r:id="rId74" xr:uid="{330AEB05-1D7C-4068-AB5B-37F1E4A2EA6E}"/>
    <hyperlink ref="BW29" r:id="rId75" xr:uid="{03CB4864-0D1C-496B-8C0E-748C91447E53}"/>
    <hyperlink ref="BW30" r:id="rId76" xr:uid="{6061EED5-5BDA-422D-8739-2713F377B0B5}"/>
    <hyperlink ref="BW31" r:id="rId77" xr:uid="{5D66B60D-87C6-469D-AA1A-D067C7F9DCE8}"/>
    <hyperlink ref="BW32" r:id="rId78" xr:uid="{9CC1395C-0683-4EFF-BF84-7CC6319F8B4C}"/>
    <hyperlink ref="BW33" r:id="rId79" xr:uid="{DF69432B-9E1B-4A75-B3B1-2DCE281B06B6}"/>
    <hyperlink ref="BW34" r:id="rId80" xr:uid="{2F0D8EFA-5D03-488A-80A2-F8771ABC8211}"/>
    <hyperlink ref="BW35" r:id="rId81" xr:uid="{4CFABC47-014A-48EB-8E91-72D725DD49C7}"/>
    <hyperlink ref="BW36" r:id="rId82" xr:uid="{1FF25DC1-60AB-4F79-A14E-630D81D1BDA0}"/>
    <hyperlink ref="BW37" r:id="rId83" xr:uid="{73090364-B010-46BD-8FD2-CA9A3A12B044}"/>
    <hyperlink ref="BW38" r:id="rId84" xr:uid="{CE33D483-B102-4AAB-91D5-CE7F9827D019}"/>
    <hyperlink ref="BW39" r:id="rId85" xr:uid="{8CCE96CC-8CDE-4922-BC0C-DCC3787A68C4}"/>
    <hyperlink ref="BU40" r:id="rId86" xr:uid="{7A630850-95D7-4302-B159-E09CEF3CF37F}"/>
    <hyperlink ref="BU41" r:id="rId87" xr:uid="{43464F3D-EFE4-49CD-B6B8-9BD30274E6F6}"/>
    <hyperlink ref="BW41" r:id="rId88" xr:uid="{86ADA734-575E-440D-8C5C-BE3AA9A4A34A}"/>
    <hyperlink ref="BU42" r:id="rId89" xr:uid="{DBC52EFE-A82B-4079-88BE-2CE59EF10510}"/>
    <hyperlink ref="BW42" r:id="rId90" xr:uid="{21CF486C-1332-4F9A-8F93-DA1348562C59}"/>
    <hyperlink ref="BU43" r:id="rId91" xr:uid="{1796E4E7-5515-46A0-BF56-C58963893458}"/>
    <hyperlink ref="BW43" r:id="rId92" xr:uid="{0D177532-1278-45F6-888B-240F83E9BF3B}"/>
    <hyperlink ref="BU44" r:id="rId93" xr:uid="{0BE7B7D8-8ED5-40E6-8BB7-31F096183BA9}"/>
    <hyperlink ref="BU45" r:id="rId94" xr:uid="{EA7C3233-C6FB-482C-A2E4-A726C0E3B28A}"/>
    <hyperlink ref="BW45" r:id="rId95" xr:uid="{1FA2C6DC-1890-46F3-B7AE-ACE4EF3B5D4A}"/>
    <hyperlink ref="BU46" r:id="rId96" xr:uid="{71DB2DF7-94EB-42C8-8420-AB237863FF85}"/>
    <hyperlink ref="BW46" r:id="rId97" xr:uid="{D75CE537-AFA1-4587-BCAB-0A790227193E}"/>
    <hyperlink ref="BW44" r:id="rId98" xr:uid="{84D4F0FD-88C4-4ECC-B9A2-4ACAD8E9322A}"/>
    <hyperlink ref="BU47" r:id="rId99" xr:uid="{B991CC70-6910-4CB5-9B1F-66E58A0CE2FD}"/>
    <hyperlink ref="BW47" r:id="rId100" xr:uid="{FE5DFA5B-6CB1-4808-8CF4-A0ED8D03872B}"/>
    <hyperlink ref="BU48" r:id="rId101" xr:uid="{88E4FEA5-7783-4DBD-85C2-FF8784D2FD9D}"/>
    <hyperlink ref="BW48" r:id="rId102" xr:uid="{A092987F-FF35-4DB7-95DF-6D16955BC493}"/>
    <hyperlink ref="BU49" r:id="rId103" xr:uid="{33484BCC-BBE0-4E79-ACFC-B36B0FBC1546}"/>
    <hyperlink ref="BU50" r:id="rId104" xr:uid="{6E33790D-B111-4A68-B6B4-6A8945F615D8}"/>
    <hyperlink ref="BW50" r:id="rId105" xr:uid="{72B6AD5E-C18D-4EB4-9DAD-810EDAE56759}"/>
    <hyperlink ref="BU51" r:id="rId106" xr:uid="{75CFC91B-244D-4C38-A41D-52B634234F63}"/>
    <hyperlink ref="BW51" r:id="rId107" xr:uid="{799DC5BC-A448-47FE-BE6E-58C97E625178}"/>
    <hyperlink ref="BU52" r:id="rId108" xr:uid="{0AC2BE83-BF86-4453-ABB5-238125F2C6CD}"/>
    <hyperlink ref="BW52" r:id="rId109" xr:uid="{7FFA1263-58D4-4296-9445-E9D5534AD2C2}"/>
    <hyperlink ref="BU53" r:id="rId110" xr:uid="{30623042-5F24-4D0B-8DD5-00D87FE5E1FA}"/>
    <hyperlink ref="BW53" r:id="rId111" xr:uid="{354F0301-FFD1-4451-86DB-B95FAA0319E2}"/>
    <hyperlink ref="BU54" r:id="rId112" xr:uid="{FFEE3C1A-EBA9-4157-B55C-49AFF02EDB9F}"/>
    <hyperlink ref="BW54" r:id="rId113" xr:uid="{4E8A5045-9CD0-419D-8697-805E8577B14D}"/>
    <hyperlink ref="BW55" r:id="rId114" xr:uid="{3CE94C1A-8DF2-4BD5-84A7-28AB1D53E4B2}"/>
    <hyperlink ref="BU56" r:id="rId115" xr:uid="{331ECBD0-EBAC-4D10-9263-D962F96548CC}"/>
    <hyperlink ref="BU57" r:id="rId116" xr:uid="{F2FBED55-5B33-4120-BBF0-35C89C69566A}"/>
    <hyperlink ref="BW57" r:id="rId117" xr:uid="{3DF492D2-7A10-43CC-9719-69CE072E33CA}"/>
    <hyperlink ref="BU58" r:id="rId118" xr:uid="{052C5520-DDE4-473F-8498-3EEB11399682}"/>
    <hyperlink ref="BW58" r:id="rId119" xr:uid="{7998E13A-4259-482A-8CFA-49E25FFA815A}"/>
    <hyperlink ref="BU59" r:id="rId120" xr:uid="{DC87CC66-2BC8-4F6B-9FD0-0D2C471C6F77}"/>
    <hyperlink ref="BW59" r:id="rId121" xr:uid="{EBDD9139-148F-4198-BD45-4EF272B799CD}"/>
    <hyperlink ref="BU77" r:id="rId122" xr:uid="{D354BAD4-1F40-4E93-9E45-569A490E9D8A}"/>
    <hyperlink ref="BU80" r:id="rId123" xr:uid="{733A4420-8A6B-4B58-8358-FC87C61896BE}"/>
    <hyperlink ref="BW77" r:id="rId124" xr:uid="{4865479F-900B-4342-89E5-6BCFE69412C2}"/>
    <hyperlink ref="BW80" r:id="rId125" xr:uid="{24DAB628-88B3-4A5D-99CE-4D1D07BEB12B}"/>
    <hyperlink ref="BU70" r:id="rId126" xr:uid="{5B4123B5-986F-4997-BE6B-D3264EC342F1}"/>
    <hyperlink ref="BU74" r:id="rId127" xr:uid="{5D6547C5-947C-4FF9-92A2-80C4F5FAC7C0}"/>
    <hyperlink ref="BU82" r:id="rId128" xr:uid="{DB497177-2C84-4814-A8C4-F32A0CEED156}"/>
    <hyperlink ref="BU98" r:id="rId129" xr:uid="{5272791C-23C3-4BD9-BE85-516DF73A5020}"/>
    <hyperlink ref="BW70" r:id="rId130" xr:uid="{8E137CF8-D4CB-40A4-8048-4905EBE2E0CA}"/>
    <hyperlink ref="BW74" r:id="rId131" xr:uid="{CD144BAF-B53A-43CC-AC7D-57DF9C00CC56}"/>
    <hyperlink ref="BW82" r:id="rId132" xr:uid="{33CB63CE-ECF1-4C69-B2FC-F87311F9255A}"/>
    <hyperlink ref="BW98" r:id="rId133" xr:uid="{7A1E671B-A50B-49D9-9DDA-E76D1AF7CF6C}"/>
    <hyperlink ref="BU86" r:id="rId134" xr:uid="{3529C078-1A05-4241-84EF-9DBB4266817E}"/>
    <hyperlink ref="BU89" r:id="rId135" xr:uid="{B1BA970A-A3C3-4619-BC88-23E5346893E5}"/>
    <hyperlink ref="BW86" r:id="rId136" xr:uid="{F35CE9F6-0273-455C-892B-FEDF4BA35755}"/>
    <hyperlink ref="BW89" r:id="rId137" xr:uid="{6832BAD1-926E-4DA1-93E4-15E2295EF8A4}"/>
    <hyperlink ref="BU61" r:id="rId138" xr:uid="{C5CF706B-9587-48AC-A5E9-4FA592E55D55}"/>
    <hyperlink ref="BU62" r:id="rId139" xr:uid="{F070D8B1-01D0-4F18-97B5-E4118E2047B4}"/>
    <hyperlink ref="BU64" r:id="rId140" xr:uid="{77EAA702-3F03-4512-8EF7-862D15821238}"/>
    <hyperlink ref="BU66" r:id="rId141" xr:uid="{17347A98-356B-45A0-BEE6-BC892CE9FCB6}"/>
    <hyperlink ref="BU75" r:id="rId142" xr:uid="{00220A09-F73F-4FCD-89A8-DB3E392B067B}"/>
    <hyperlink ref="BU78" r:id="rId143" xr:uid="{319888AA-A09E-448F-8DE1-9516D4245ADC}"/>
    <hyperlink ref="BU79" r:id="rId144" xr:uid="{278351CB-B2AA-4692-84C1-466935F21BA2}"/>
    <hyperlink ref="BU92" r:id="rId145" xr:uid="{15A0A158-3962-48FF-8BAF-FECCC7A2042D}"/>
    <hyperlink ref="BU93" r:id="rId146" xr:uid="{ABD6A835-86BB-4451-A11D-E7D662F9A0FD}"/>
    <hyperlink ref="BW61" r:id="rId147" xr:uid="{20F89ACB-F362-4A24-B1F6-53AF23144241}"/>
    <hyperlink ref="BW62" r:id="rId148" xr:uid="{D2B62386-8AC1-45ED-A7B8-90240CF3084B}"/>
    <hyperlink ref="BW64" r:id="rId149" xr:uid="{DFD1424D-6DBE-4014-B68A-1FFEEAB4970C}"/>
    <hyperlink ref="BW66" r:id="rId150" xr:uid="{B221EBAC-B7E2-4354-91F8-A29C6D9DD57F}"/>
    <hyperlink ref="BW75" r:id="rId151" xr:uid="{CF5CA99B-5E74-4628-9126-DF5E13C2B08A}"/>
    <hyperlink ref="BW78" r:id="rId152" xr:uid="{42680B18-31A0-4464-B5DA-0539E7CB51D6}"/>
    <hyperlink ref="BW79" r:id="rId153" xr:uid="{1D4AA471-24EF-4900-9C4D-F0CA8BEC1B0A}"/>
    <hyperlink ref="BW92" r:id="rId154" xr:uid="{4E0B42DC-54B6-4DA6-A5D3-48F8F879EA17}"/>
    <hyperlink ref="BW93" r:id="rId155" xr:uid="{EE3E387F-FB01-4355-9298-80D79B42279E}"/>
    <hyperlink ref="BU63" r:id="rId156" xr:uid="{12A2035D-115A-419C-BE2F-3A09F40CF8E8}"/>
    <hyperlink ref="BU67" r:id="rId157" xr:uid="{517A2F9A-FC51-4738-AF9D-DCAD99612C7C}"/>
    <hyperlink ref="BU68" r:id="rId158" xr:uid="{1A2AAE09-43C3-4ED3-9EB0-60240FA7BA8A}"/>
    <hyperlink ref="BU72" r:id="rId159" xr:uid="{31D31E3E-4369-42F7-BE5C-1C2BEF421F69}"/>
    <hyperlink ref="BU84" r:id="rId160" xr:uid="{D7E7518D-316F-40FC-ABA9-C29B4830468A}"/>
    <hyperlink ref="BU91" r:id="rId161" xr:uid="{164A66A4-88B7-4A53-A485-4A359C134D62}"/>
    <hyperlink ref="BU95" r:id="rId162" xr:uid="{4F50BEBD-EEA2-4E56-937E-A60F92A6AA8C}"/>
    <hyperlink ref="BU97" r:id="rId163" xr:uid="{1EB9AF35-520E-4416-A1C5-FDA6B502CB11}"/>
    <hyperlink ref="BW63" r:id="rId164" xr:uid="{048352A0-3370-4CD7-A855-FFED86BDF147}"/>
    <hyperlink ref="BW67" r:id="rId165" xr:uid="{CFBE2F35-AC9C-4753-B7DD-710C868DA22F}"/>
    <hyperlink ref="BW68" r:id="rId166" xr:uid="{8E471E0E-4B6B-40EF-B2BF-C0EE185C89AB}"/>
    <hyperlink ref="BW72" r:id="rId167" xr:uid="{F79DD14D-63C2-4BC6-9552-D18B7680725C}"/>
    <hyperlink ref="BW84" r:id="rId168" xr:uid="{1DCB3A91-DA4B-4EF2-A46C-7A7603B55D74}"/>
    <hyperlink ref="BW91" r:id="rId169" xr:uid="{92E28CB8-7510-4A55-9FD9-CC43E7F362F2}"/>
    <hyperlink ref="BW95" r:id="rId170" xr:uid="{3B7C8B79-0227-430D-95DE-315A9234E46F}"/>
    <hyperlink ref="BW97" r:id="rId171" xr:uid="{FBD61F39-7BB5-4C90-98E7-CB0F089F94F1}"/>
    <hyperlink ref="BU71" r:id="rId172" xr:uid="{40501A92-7057-4EAA-B25E-9FB9B97A7186}"/>
    <hyperlink ref="BU88" r:id="rId173" xr:uid="{A1008B5F-EC5F-48A2-AD45-799756C8989E}"/>
    <hyperlink ref="BU99" r:id="rId174" xr:uid="{FEDDAA50-AA26-4025-A274-CCA39AD37358}"/>
    <hyperlink ref="BU100" r:id="rId175" xr:uid="{FC5A691F-A04D-487D-9CB8-78DB697C1EC5}"/>
    <hyperlink ref="BW71" r:id="rId176" xr:uid="{B0CA0916-2CBF-44AC-BC07-ED3EC9F30C91}"/>
    <hyperlink ref="BW88" r:id="rId177" xr:uid="{15012943-6C21-4B8F-B9F7-56FF5C81A37A}"/>
    <hyperlink ref="BW99" r:id="rId178" xr:uid="{185F57DC-504E-45A7-8842-DA388556B807}"/>
    <hyperlink ref="BW100" r:id="rId179" xr:uid="{EAEC9C2B-111B-45EE-87EE-0537D0237C45}"/>
    <hyperlink ref="BU137" r:id="rId180" xr:uid="{0805596D-DB96-4438-ACD2-ED8981E08DED}"/>
    <hyperlink ref="BU145" r:id="rId181" xr:uid="{F94D26B0-EC17-4340-9D44-3B8D7CB56032}"/>
    <hyperlink ref="BU149" r:id="rId182" xr:uid="{B2E7C74B-B884-48C0-8DDE-E8DD565E8916}"/>
    <hyperlink ref="BU188" r:id="rId183" xr:uid="{A3438C5C-E32E-4D91-975F-9882EC8BB8FC}"/>
    <hyperlink ref="BU213" r:id="rId184" xr:uid="{9335DBFF-C878-40AB-9A30-DAC3A0454B4A}"/>
    <hyperlink ref="BW137" r:id="rId185" xr:uid="{71E5C045-4123-4203-A73B-8DCD0BBDFCA5}"/>
    <hyperlink ref="BW145" r:id="rId186" xr:uid="{792A6CF5-A5A1-4AA8-B5CD-194EC31FB6A6}"/>
    <hyperlink ref="BW149" r:id="rId187" xr:uid="{03A85F5D-2610-49EC-976D-91AEADF1C746}"/>
    <hyperlink ref="BW188" r:id="rId188" xr:uid="{E5CB2DB7-CD03-4581-8B67-C23322672A39}"/>
    <hyperlink ref="BW213" r:id="rId189" xr:uid="{EBBE7C4A-B2AD-4AB1-8688-C8DD6B2A6330}"/>
    <hyperlink ref="BU119" r:id="rId190" xr:uid="{2B093412-375C-47BE-A7E7-A421F4F89686}"/>
    <hyperlink ref="BU129" r:id="rId191" xr:uid="{8C3100E3-DA3C-4658-87D8-504672E1BB6D}"/>
    <hyperlink ref="BU157" r:id="rId192" xr:uid="{64CF0E44-4684-4A11-8BD3-1FC58CFCBAC5}"/>
    <hyperlink ref="BU183" r:id="rId193" xr:uid="{BCC76D0C-15BD-4D0A-99DA-8B92461C7DC8}"/>
    <hyperlink ref="BU193" r:id="rId194" xr:uid="{6093EABA-80E4-473A-8078-D981257FF648}"/>
    <hyperlink ref="BU198" r:id="rId195" xr:uid="{D1612B9B-238E-43A6-A66F-10E1BA997D38}"/>
    <hyperlink ref="BU211" r:id="rId196" xr:uid="{CFD9FD60-E624-4CE7-B948-90F3D8422557}"/>
    <hyperlink ref="BU216" r:id="rId197" xr:uid="{F462879D-A66D-4DF9-9BB4-16D97D63DF69}"/>
    <hyperlink ref="BW119" r:id="rId198" xr:uid="{B76F0A99-7F97-4962-82C6-6C253CB44E80}"/>
    <hyperlink ref="BW129" r:id="rId199" xr:uid="{D31B4C48-1009-426A-B700-F1BBB68AD78F}"/>
    <hyperlink ref="BW157" r:id="rId200" xr:uid="{23B3F688-FEB0-4098-949B-E358901DD05B}"/>
    <hyperlink ref="BW183" r:id="rId201" xr:uid="{E4EA22AE-DDF6-4943-A39D-74298C79F2D5}"/>
    <hyperlink ref="BW193" r:id="rId202" xr:uid="{F32CB4F1-3606-4A3C-812C-46789EB807C4}"/>
    <hyperlink ref="BW198" r:id="rId203" xr:uid="{A7767B8E-A9F2-47A6-BAD5-FB46FAC7F79C}"/>
    <hyperlink ref="BW211" r:id="rId204" xr:uid="{89FFFE59-200E-4584-B6DC-E272394649B5}"/>
    <hyperlink ref="BW216" r:id="rId205" xr:uid="{D8B1D66D-A259-4EF0-AD35-CE4F0706BF49}"/>
    <hyperlink ref="BU167" r:id="rId206" xr:uid="{9DF5BABE-418D-470C-BB92-BEF5EAFEE966}"/>
    <hyperlink ref="BU171" r:id="rId207" xr:uid="{C839FE49-0C56-4AAB-A15F-CFB1D2E37A42}"/>
    <hyperlink ref="BU207" r:id="rId208" xr:uid="{AEBF62D1-5F37-43F6-BDEC-A9A2EA972811}"/>
    <hyperlink ref="BU219" r:id="rId209" xr:uid="{F705FCE4-DAF8-477C-B1EA-CC1202BAED3B}"/>
    <hyperlink ref="BU221" r:id="rId210" xr:uid="{47BB1C65-5DB3-43FA-B843-89AC5AF5FDF7}"/>
    <hyperlink ref="BW167" r:id="rId211" xr:uid="{F7BDEC09-CE27-405B-9E0B-EB572B23920F}"/>
    <hyperlink ref="BW171" r:id="rId212" xr:uid="{83593F4D-5638-4DD5-BF01-4786667AF465}"/>
    <hyperlink ref="BW207" r:id="rId213" xr:uid="{6547CD60-8C9C-4CDE-852E-14A1C1D9B39D}"/>
    <hyperlink ref="BW219" r:id="rId214" xr:uid="{BAFA54FC-DAC6-47B5-90EE-3862E7194F27}"/>
    <hyperlink ref="BW221" r:id="rId215" xr:uid="{82B06A97-04CA-4861-B106-FAB4C02200F1}"/>
    <hyperlink ref="BU115" r:id="rId216" xr:uid="{73354945-238F-45B9-AA08-6449B6F2B0D6}"/>
    <hyperlink ref="BU122" r:id="rId217" xr:uid="{23A71893-C6D1-4DB8-927B-E3DB420B3A10}"/>
    <hyperlink ref="BU135" r:id="rId218" xr:uid="{84DF9CF6-A5E7-44A8-AB83-4BA11DE02620}"/>
    <hyperlink ref="BU143" r:id="rId219" xr:uid="{F9A36432-C097-45A9-AA0A-75016883AACB}"/>
    <hyperlink ref="BU147" r:id="rId220" xr:uid="{DEC08DDA-C246-409A-A864-8C1DD7B32DF1}"/>
    <hyperlink ref="BU184" r:id="rId221" xr:uid="{C026693E-FB7D-4CC2-A42E-8471DD7C4737}"/>
    <hyperlink ref="BU186" r:id="rId222" xr:uid="{1443B649-A068-4D76-B59F-B2702455565E}"/>
    <hyperlink ref="BU209" r:id="rId223" xr:uid="{57BA657C-1A3F-4DC5-BFB7-0397288EAE8A}"/>
    <hyperlink ref="BU212" r:id="rId224" xr:uid="{79DED64B-4C25-4869-A24A-82D6BF7F17E5}"/>
    <hyperlink ref="BW115" r:id="rId225" xr:uid="{965A6230-6915-4C35-9770-FBDAFAFCC0C8}"/>
    <hyperlink ref="BW122" r:id="rId226" xr:uid="{023F37C7-D2C9-4156-8787-66BA94C6BAB1}"/>
    <hyperlink ref="BW135" r:id="rId227" xr:uid="{B43854C6-FB47-4B81-A8A9-1BB01FC84281}"/>
    <hyperlink ref="BW143" r:id="rId228" xr:uid="{F195CD0C-D026-4E82-A19E-4F4DAB51E16A}"/>
    <hyperlink ref="BW147" r:id="rId229" xr:uid="{355E7CAF-E001-4ED8-82E7-163D04E2ED95}"/>
    <hyperlink ref="BW184" r:id="rId230" xr:uid="{2751794E-103D-491E-90EB-F5060EE1F52F}"/>
    <hyperlink ref="BW186" r:id="rId231" xr:uid="{902A9ECD-528E-4732-92FB-CAE07323FE87}"/>
    <hyperlink ref="BW209" r:id="rId232" xr:uid="{32D2F524-9681-45A0-BA3E-CBCDC072932C}"/>
    <hyperlink ref="BW212" r:id="rId233" xr:uid="{A796739C-7453-4424-ADB1-B2BB80103B51}"/>
    <hyperlink ref="BU117" r:id="rId234" xr:uid="{305A855A-9421-4036-9729-962B32C6932E}"/>
    <hyperlink ref="BU127" r:id="rId235" xr:uid="{C71DA44A-D6E0-4F5D-92D0-FDC9BD765CDC}"/>
    <hyperlink ref="BU155" r:id="rId236" xr:uid="{8F13B00D-371E-4EE5-BD36-C3370BC283A7}"/>
    <hyperlink ref="BU181" r:id="rId237" xr:uid="{69651896-C709-446B-B705-8D0851B3719F}"/>
    <hyperlink ref="BU191" r:id="rId238" xr:uid="{B1C3811B-F756-4483-8C50-F9775938C1EA}"/>
    <hyperlink ref="BU196" r:id="rId239" xr:uid="{665A7925-FCAC-40EC-AFE5-907AE013FC9F}"/>
    <hyperlink ref="BU210" r:id="rId240" xr:uid="{04278DF4-80CD-4BB4-93D2-A40BB641680D}"/>
    <hyperlink ref="BU214" r:id="rId241" xr:uid="{EC0207DC-8BC2-44A4-9CF7-A1EBCA689CEC}"/>
    <hyperlink ref="BW117" r:id="rId242" xr:uid="{4ABC059F-83DA-42B4-8963-C0ED9AA90DB6}"/>
    <hyperlink ref="BW127" r:id="rId243" xr:uid="{8CB0DE81-E681-49A9-851B-DE4FD66F732E}"/>
    <hyperlink ref="BW155" r:id="rId244" xr:uid="{56AEA7F4-5E9F-4F57-AC6B-9D1ABC74684F}"/>
    <hyperlink ref="BW181" r:id="rId245" xr:uid="{EBE02B22-2B6E-45EB-985E-346D4AE484F8}"/>
    <hyperlink ref="BW191" r:id="rId246" xr:uid="{0D0EDB19-15A9-497A-94D7-62FA654EB98E}"/>
    <hyperlink ref="BW196" r:id="rId247" xr:uid="{020FE3E6-4412-4D7C-9ABB-B78767A0D3F6}"/>
    <hyperlink ref="BW210" r:id="rId248" xr:uid="{389DD292-6E4F-407E-A5DD-50BE39B6766D}"/>
    <hyperlink ref="BW214" r:id="rId249" xr:uid="{60FC3CF7-5A11-465C-9B87-742BA9AA9550}"/>
    <hyperlink ref="BU121" r:id="rId250" xr:uid="{58CFA74E-6954-47BE-A44F-2A46F8D13D3F}"/>
    <hyperlink ref="BU165" r:id="rId251" xr:uid="{9766F03F-FC69-4A31-8A45-053F16FD693F}"/>
    <hyperlink ref="BU170" r:id="rId252" xr:uid="{68729C72-5E97-457F-91DF-8710064AB38E}"/>
    <hyperlink ref="BU200" r:id="rId253" xr:uid="{4705B83C-2384-45A8-8C3D-F7291EBE6167}"/>
    <hyperlink ref="BU201" r:id="rId254" xr:uid="{CE6814C5-8C92-410C-BA46-AD4DAF425085}"/>
    <hyperlink ref="BU205" r:id="rId255" xr:uid="{B960408F-7901-4DDC-9A97-1A97B1335543}"/>
    <hyperlink ref="BU208" r:id="rId256" xr:uid="{F2B58E53-A310-416E-9D43-5869E57E1EDA}"/>
    <hyperlink ref="BU217" r:id="rId257" xr:uid="{929E56E3-E3C2-42AF-987D-3333D802C83E}"/>
    <hyperlink ref="BU220" r:id="rId258" xr:uid="{4A39B97D-51CB-4132-91E6-349AE9F73D41}"/>
    <hyperlink ref="BW121" r:id="rId259" xr:uid="{11D70AC7-CEC8-464D-B391-C29744DDD1D6}"/>
    <hyperlink ref="BW165" r:id="rId260" xr:uid="{30A27469-52A4-4F53-B78F-F86D1D2096EC}"/>
    <hyperlink ref="BW170" r:id="rId261" xr:uid="{5A9F77E9-BE02-4C06-A11C-6326DDAC2F14}"/>
    <hyperlink ref="BW200" r:id="rId262" xr:uid="{0E8E3B0D-B9CA-428D-9FCB-0B1F9C8B34F8}"/>
    <hyperlink ref="BW201" r:id="rId263" xr:uid="{2B5FB1B3-8131-40BB-9938-E6B41A39CCA2}"/>
    <hyperlink ref="BW205" r:id="rId264" xr:uid="{ADC3A009-E81A-45F1-819A-44936E9DB4C6}"/>
    <hyperlink ref="BW208" r:id="rId265" xr:uid="{9F10933E-0941-47D7-9E23-89323D70E9C6}"/>
    <hyperlink ref="BW217" r:id="rId266" xr:uid="{E5C8868B-9830-4F14-9CB2-B88ABF05CED8}"/>
    <hyperlink ref="BW220" r:id="rId267" xr:uid="{7E9668E7-FE30-4136-9F06-7D0BB270BE10}"/>
    <hyperlink ref="BU114" r:id="rId268" xr:uid="{E7B74821-D41C-437D-8E3C-7C77C461FE8C}"/>
    <hyperlink ref="BU134" r:id="rId269" xr:uid="{3FB323B4-8D7A-4E64-8E40-C744C47870ED}"/>
    <hyperlink ref="BU142" r:id="rId270" xr:uid="{D9C65BF3-FF6E-4620-B15C-32A74C420DBE}"/>
    <hyperlink ref="BU146" r:id="rId271" xr:uid="{FA67E361-5D54-4B03-A348-5B2017608863}"/>
    <hyperlink ref="BU185" r:id="rId272" xr:uid="{5BE89960-DEC1-4C25-ADCD-E5A9753FC0FA}"/>
    <hyperlink ref="BW114" r:id="rId273" xr:uid="{1D86ECAF-31FF-41EC-B3EE-D4AF44AAE6D6}"/>
    <hyperlink ref="BW134" r:id="rId274" xr:uid="{9C5DDCDA-0168-4843-A125-94DF652542EA}"/>
    <hyperlink ref="BW142" r:id="rId275" xr:uid="{20771A0C-15E4-4A44-8882-BF7759E917A6}"/>
    <hyperlink ref="BW146" r:id="rId276" xr:uid="{16FAA46E-EDDD-479A-956C-1C32897C5CF1}"/>
    <hyperlink ref="BW185" r:id="rId277" xr:uid="{CCF8A0FA-8EFA-4C29-8D9F-37A08AF788B1}"/>
    <hyperlink ref="BU116" r:id="rId278" xr:uid="{D8048249-21C7-4ADD-9A8C-F637A915FA38}"/>
    <hyperlink ref="BU126" r:id="rId279" xr:uid="{33DC9191-905A-4714-8E94-A53ABD45A173}"/>
    <hyperlink ref="BU154" r:id="rId280" xr:uid="{6FD0A154-B1D3-479C-847B-9D52C4EC43FE}"/>
    <hyperlink ref="BU180" r:id="rId281" xr:uid="{FBBC2A81-BFDD-4F14-8A3C-A5E7B54B6547}"/>
    <hyperlink ref="BU190" r:id="rId282" xr:uid="{4CFDEDBC-A676-41AE-BE3A-6EE86F7D7C39}"/>
    <hyperlink ref="BU195" r:id="rId283" xr:uid="{DFB1A3DC-64C8-4F76-BDC9-A0D837D575A9}"/>
    <hyperlink ref="BW116" r:id="rId284" xr:uid="{C8A31AD8-1408-450A-9098-5443C3697576}"/>
    <hyperlink ref="BW126" r:id="rId285" xr:uid="{2B44EBB7-DB46-4AA5-A49F-D0293ACCAD70}"/>
    <hyperlink ref="BW154" r:id="rId286" xr:uid="{BBA0FB8A-31E6-43DC-BE7A-0E8A1F957994}"/>
    <hyperlink ref="BW180" r:id="rId287" xr:uid="{FE4A3B39-8971-4B65-BB08-C879B21B7330}"/>
    <hyperlink ref="BW190" r:id="rId288" xr:uid="{FDEF2E38-3EDE-4E02-B240-7E03A42309E6}"/>
    <hyperlink ref="BW195" r:id="rId289" xr:uid="{B9806134-7D46-4E0A-AE94-34AE8A82E0B7}"/>
    <hyperlink ref="BU164" r:id="rId290" xr:uid="{D695ED66-B433-4864-91E2-87F7C6780FFD}"/>
    <hyperlink ref="BU169" r:id="rId291" xr:uid="{05EDF00B-A65E-4C64-B3F8-830261974F7C}"/>
    <hyperlink ref="BU204" r:id="rId292" xr:uid="{81D7751F-3821-49AE-BF69-2A47C6954C8C}"/>
    <hyperlink ref="BW164" r:id="rId293" xr:uid="{9426EDD2-3796-494F-9484-576BAB6A3656}"/>
    <hyperlink ref="BW169" r:id="rId294" xr:uid="{707EE982-61F4-4021-A1D6-C92F8ABDCF79}"/>
    <hyperlink ref="BW204" r:id="rId295" xr:uid="{35595AF2-6161-422F-9DBA-E2B69382EBF1}"/>
    <hyperlink ref="BU236" r:id="rId296" xr:uid="{5C528886-3318-4E70-87ED-E68A04AF50CA}"/>
    <hyperlink ref="BU237" r:id="rId297" xr:uid="{E9816269-970E-492B-8DCA-B8D34ECC0DA8}"/>
    <hyperlink ref="BU238" r:id="rId298" xr:uid="{2D9928AC-CADA-45D5-A9DB-1CD0D30BB848}"/>
    <hyperlink ref="BU239" r:id="rId299" xr:uid="{4EF144A3-E4AE-422D-8278-979DA5D69C08}"/>
    <hyperlink ref="BU240" r:id="rId300" xr:uid="{DAD3AB86-1C79-41BA-B250-4685D0D8E4E4}"/>
    <hyperlink ref="BU241" r:id="rId301" xr:uid="{78A59F11-BC24-4588-8D67-F81498E5C4AC}"/>
    <hyperlink ref="BW236" r:id="rId302" xr:uid="{5DCB1C34-A59B-4C6E-89C3-5FF8E8AD80A5}"/>
    <hyperlink ref="BW237" r:id="rId303" xr:uid="{642D8BD4-6CBE-4DDE-A61D-DD7475619B94}"/>
    <hyperlink ref="BW238" r:id="rId304" xr:uid="{955819FC-5042-49F6-9036-E7D8D0736118}"/>
    <hyperlink ref="BW239" r:id="rId305" xr:uid="{4CFEB5F2-32A7-45D8-9C6F-44F5687A33C4}"/>
    <hyperlink ref="BW240" r:id="rId306" xr:uid="{3CB06F68-676B-4BF1-8F0A-F403CA857FCE}"/>
    <hyperlink ref="BW241" r:id="rId307" xr:uid="{0E027AF7-B1D6-41C1-8E3B-C29070FD5338}"/>
    <hyperlink ref="BU242" r:id="rId308" xr:uid="{E6C48C65-C7EB-4B05-821F-CA4513C8CDB3}"/>
    <hyperlink ref="BU243" r:id="rId309" xr:uid="{1D316235-C9C0-4ECC-A359-86BEC15DDA52}"/>
    <hyperlink ref="BU244" r:id="rId310" xr:uid="{3CC0CBA5-7AAF-450C-ACF0-10CE478706D9}"/>
    <hyperlink ref="BW242" r:id="rId311" xr:uid="{F819816B-013C-4561-9866-53B6A8704F62}"/>
    <hyperlink ref="BW243" r:id="rId312" xr:uid="{F5B87810-1262-484B-A278-88196E496E2C}"/>
    <hyperlink ref="BW244" r:id="rId313" xr:uid="{F29DAC53-1D2D-4223-ADF2-D4DBE8BF8DCF}"/>
    <hyperlink ref="BU261" r:id="rId314" xr:uid="{6820BD7D-F16C-4C5D-B9BF-EB00805B06AF}"/>
    <hyperlink ref="BW261" r:id="rId315" xr:uid="{D83D75BB-D6CD-4583-B316-E78138E32177}"/>
    <hyperlink ref="BU259" r:id="rId316" xr:uid="{3DECD764-4741-49D9-A2F6-7DBD545CC05A}"/>
    <hyperlink ref="BU260" r:id="rId317" xr:uid="{BFBBFA2F-A58B-4702-9BE9-DB9124920F63}"/>
    <hyperlink ref="BW259" r:id="rId318" xr:uid="{AE64D088-A278-4CC4-892D-4ABF2C99795F}"/>
    <hyperlink ref="BW260" r:id="rId319" xr:uid="{6FED69A2-689B-4451-9969-FF24F1214B98}"/>
    <hyperlink ref="BU264" r:id="rId320" xr:uid="{E4FEF819-684A-46F8-B8E4-7D35B946187F}"/>
    <hyperlink ref="BW264" r:id="rId321" xr:uid="{DB025559-490C-48E0-A91E-E96D7DB0397E}"/>
    <hyperlink ref="BU262" r:id="rId322" xr:uid="{26389FBF-F89C-41F9-BB6D-641B90BAFCC2}"/>
    <hyperlink ref="BU266" r:id="rId323" xr:uid="{1DE3D555-432B-484E-BE11-E8E598F9187C}"/>
    <hyperlink ref="BW262" r:id="rId324" xr:uid="{C8E5E110-56A8-4B91-BC6B-1B7AE415D26D}"/>
    <hyperlink ref="BW266" r:id="rId325" xr:uid="{2DB1749B-8E7E-40FF-B309-48375B074C41}"/>
    <hyperlink ref="BU268" r:id="rId326" xr:uid="{CA244224-F88B-4F9A-9F9F-B7CAB934BB80}"/>
    <hyperlink ref="BW268" r:id="rId327" xr:uid="{74D43380-68E7-4826-8358-6BE781DD1CA6}"/>
    <hyperlink ref="BU263" r:id="rId328" xr:uid="{EEC4923E-B20C-4DAB-9A0C-11625D624AA4}"/>
    <hyperlink ref="BU267" r:id="rId329" xr:uid="{9F03FE13-E1B9-48BE-A798-282CC03D7644}"/>
    <hyperlink ref="BU269" r:id="rId330" xr:uid="{7217E5E5-F64A-40DD-A6B0-5B44B3F92808}"/>
    <hyperlink ref="BW263" r:id="rId331" xr:uid="{6CA33F05-A080-4C86-BC9F-B5CBBADA6561}"/>
    <hyperlink ref="BW267" r:id="rId332" xr:uid="{DE87CD6E-19E6-4422-A40D-4B4473C8B39A}"/>
    <hyperlink ref="BW269" r:id="rId333" xr:uid="{15F96C99-707A-437A-8393-8CC1061F0F0E}"/>
    <hyperlink ref="BU270" r:id="rId334" xr:uid="{51832129-1A86-4186-A22D-632F8AF9BC69}"/>
    <hyperlink ref="BU272" r:id="rId335" xr:uid="{CA5BEBBB-4BB5-4602-8FDF-F60707D0BE12}"/>
    <hyperlink ref="BU284" r:id="rId336" xr:uid="{B7313397-B7B2-4ED1-99D1-C8F3D282C08A}"/>
    <hyperlink ref="BU289" r:id="rId337" xr:uid="{76C86977-83AD-464B-B75F-C2064A5DAAC2}"/>
    <hyperlink ref="BW270" r:id="rId338" xr:uid="{73A44601-D1F8-45B3-A9D1-BC7928A2DD26}"/>
    <hyperlink ref="BW272" r:id="rId339" xr:uid="{2F3D01B8-ED2A-4D0F-AF0A-9B233675D02A}"/>
    <hyperlink ref="BW284" r:id="rId340" xr:uid="{576D8EFD-BAB7-447F-8980-3DC50B7C276B}"/>
    <hyperlink ref="BW289" r:id="rId341" xr:uid="{C852F6FC-F19D-4557-9A02-B3B3C8BEE404}"/>
    <hyperlink ref="BU274" r:id="rId342" xr:uid="{C1A4282E-F49B-4AB2-A338-679FE3FED834}"/>
    <hyperlink ref="BU275" r:id="rId343" xr:uid="{6C85B636-7AE9-4F19-9B2D-24E578418328}"/>
    <hyperlink ref="BU277" r:id="rId344" xr:uid="{9E858922-DC5E-4B74-81BF-AEFC16132E28}"/>
    <hyperlink ref="BU282" r:id="rId345" xr:uid="{0488929A-F780-4A4D-B843-B0B86833D393}"/>
    <hyperlink ref="BU287" r:id="rId346" xr:uid="{E4C35EB6-197D-49C8-AE2D-8904D407CE3B}"/>
    <hyperlink ref="BU291" r:id="rId347" xr:uid="{CB4C1FAA-D2DB-4C4B-9EB6-15331628C057}"/>
    <hyperlink ref="BW274" r:id="rId348" xr:uid="{998C25CF-889D-4C7D-A80E-191D6E1C15D7}"/>
    <hyperlink ref="BW275" r:id="rId349" xr:uid="{76D55C54-8BD3-4295-9889-72B94A38F102}"/>
    <hyperlink ref="BW277" r:id="rId350" xr:uid="{4AF862DF-BEA2-4E87-9CB0-0F2CD52C5CBF}"/>
    <hyperlink ref="BW282" r:id="rId351" xr:uid="{78EE60CC-0BE1-404E-82D9-9DFB4F4B3E7A}"/>
    <hyperlink ref="BW287" r:id="rId352" xr:uid="{59C1649F-9044-4C78-80BD-0FFD37271C23}"/>
    <hyperlink ref="BW291" r:id="rId353" xr:uid="{76FC6673-7E5C-45F2-B155-B5C486EF1DC6}"/>
    <hyperlink ref="BU279" r:id="rId354" xr:uid="{B235B60E-EFE6-43B8-A9E9-D4C5A161F883}"/>
    <hyperlink ref="BU280" r:id="rId355" xr:uid="{0C294118-BDC2-4C2D-91D8-441E6C2FB1E6}"/>
    <hyperlink ref="BU286" r:id="rId356" xr:uid="{16A5B0A0-5D83-433B-8271-79D229256BE8}"/>
    <hyperlink ref="BU293" r:id="rId357" xr:uid="{8AF91293-F3F7-4A19-845E-8618A4512CCE}"/>
    <hyperlink ref="BU296" r:id="rId358" xr:uid="{821A8D5D-A521-4F3F-94BD-C797035F3585}"/>
    <hyperlink ref="BW279" r:id="rId359" xr:uid="{A727C23C-01BB-46C2-AB69-ED5628F4A056}"/>
    <hyperlink ref="BW280" r:id="rId360" xr:uid="{BD218C71-21F7-4036-AE56-5ED393095661}"/>
    <hyperlink ref="BW286" r:id="rId361" xr:uid="{EB98C650-DA40-40AD-A349-530009B1FBAB}"/>
    <hyperlink ref="BW293" r:id="rId362" xr:uid="{0EC0392D-FA24-4653-813C-C751374C3D6D}"/>
    <hyperlink ref="BW296" r:id="rId363" xr:uid="{B3E59CC4-52CC-4927-ABF7-B0BB03EBA87B}"/>
    <hyperlink ref="BU271" r:id="rId364" xr:uid="{C5B248AC-031D-40AD-8EDA-0EC4B4A2323E}"/>
    <hyperlink ref="BU273" r:id="rId365" xr:uid="{6E462017-2863-4CC7-A8DA-A1EB292F2ADE}"/>
    <hyperlink ref="BU285" r:id="rId366" xr:uid="{A25B6315-CFD2-46C8-BC8A-DED18F40CA34}"/>
    <hyperlink ref="BU290" r:id="rId367" xr:uid="{6CDC2030-BFF3-414B-9C38-6FBCDAF43620}"/>
    <hyperlink ref="BW271" r:id="rId368" xr:uid="{68BDD600-47EF-4A2B-A6D6-6DB69728DEAF}"/>
    <hyperlink ref="BW273" r:id="rId369" xr:uid="{5C99E488-D141-42BB-80C4-FCD174AD313D}"/>
    <hyperlink ref="BW285" r:id="rId370" xr:uid="{68AFA9F6-24F2-4BB7-8DC3-D8B573B6DADF}"/>
    <hyperlink ref="BW290" r:id="rId371" xr:uid="{B7460B7D-4961-41C1-A4A2-DC3DD6E4D118}"/>
    <hyperlink ref="BU276" r:id="rId372" xr:uid="{8DC27B4C-7D53-45C3-8491-CC6DCF32BEE3}"/>
    <hyperlink ref="BU278" r:id="rId373" xr:uid="{448FA50F-18FE-4D53-8BF2-2A7C10399638}"/>
    <hyperlink ref="BU283" r:id="rId374" xr:uid="{C7A918F8-8AE0-4EF4-A577-8B87271394F7}"/>
    <hyperlink ref="BU288" r:id="rId375" xr:uid="{BC25CA16-209D-46F8-BA05-892ED6158413}"/>
    <hyperlink ref="BU292" r:id="rId376" xr:uid="{49F31512-E59D-4C13-91FA-2E82F9B3B02C}"/>
    <hyperlink ref="BW276" r:id="rId377" xr:uid="{C00B8FDD-48E6-4C47-A847-E09C7BA1F615}"/>
    <hyperlink ref="BW278" r:id="rId378" xr:uid="{80B60053-F071-4871-B127-576C918C621E}"/>
    <hyperlink ref="BW283" r:id="rId379" xr:uid="{D1C415DD-AB55-4529-9A7B-96063190D7F6}"/>
    <hyperlink ref="BW288" r:id="rId380" xr:uid="{E22D6FCC-2306-41B7-90E1-E7EFA600D486}"/>
    <hyperlink ref="BW292" r:id="rId381" xr:uid="{29393666-69C9-4218-82E3-2193228D842F}"/>
    <hyperlink ref="BU281" r:id="rId382" xr:uid="{1CEA02EC-8B20-49C8-9F2A-90510563E0A3}"/>
    <hyperlink ref="BU294" r:id="rId383" xr:uid="{719827C4-03C6-455B-A7AC-866881CD147D}"/>
    <hyperlink ref="BU295" r:id="rId384" xr:uid="{64E95FAA-0D62-4BA0-BF53-05A2429C7A4B}"/>
    <hyperlink ref="BU297" r:id="rId385" xr:uid="{C64E3EB7-FC9F-4563-AD87-E2F69DB0149E}"/>
    <hyperlink ref="BW281" r:id="rId386" xr:uid="{59F58137-D39A-4A1F-B1FC-C43A8C250F2D}"/>
    <hyperlink ref="BW294" r:id="rId387" xr:uid="{F33D2F1B-2197-4597-951B-19E5E20C067A}"/>
    <hyperlink ref="BW295" r:id="rId388" xr:uid="{09CB49D0-6A10-4C61-A8BB-C3BC61AE78CE}"/>
    <hyperlink ref="BW297" r:id="rId389" xr:uid="{C318737D-64C2-450E-9507-7C32115D06AD}"/>
    <hyperlink ref="BU300" r:id="rId390" xr:uid="{55B53B70-D814-4043-A746-6849029B2774}"/>
    <hyperlink ref="BW300" r:id="rId391" xr:uid="{E8D1FE27-9DB6-4BA5-8FC2-5E13929F07C4}"/>
    <hyperlink ref="BU299" r:id="rId392" xr:uid="{270E15CA-E0D2-426D-B3B4-975BC26AC73B}"/>
    <hyperlink ref="BW299" r:id="rId393" xr:uid="{1FD61291-B8FD-4B0E-A534-903FF8E69FBE}"/>
    <hyperlink ref="BU298" r:id="rId394" xr:uid="{184D01E4-8807-4E3F-8143-BBC7B492C197}"/>
    <hyperlink ref="BU301" r:id="rId395" xr:uid="{9C4D78E0-492B-4772-B7A4-408647FCCF6F}"/>
    <hyperlink ref="BW298" r:id="rId396" xr:uid="{6D0F7F23-1A4D-4630-AD22-BD527E5EA373}"/>
    <hyperlink ref="BW301" r:id="rId397" xr:uid="{EF387E20-778F-48A4-B81A-95E58D3216E8}"/>
    <hyperlink ref="BU303" r:id="rId398" xr:uid="{F0E1EDB3-40B6-416A-A1F2-B906E5FB48E2}"/>
    <hyperlink ref="BU305" r:id="rId399" xr:uid="{D5A5AAE3-A461-4C0C-BAE6-A06DCCFCC6A5}"/>
    <hyperlink ref="BU311" r:id="rId400" xr:uid="{80457E0C-8A9B-4F8F-A544-07610E2A3AA2}"/>
    <hyperlink ref="BU317" r:id="rId401" xr:uid="{A518585A-F16F-4BCB-B9A9-84DC77728DFB}"/>
    <hyperlink ref="BU321" r:id="rId402" xr:uid="{DA55C54B-0D74-461D-AD70-6090BBCF5CE8}"/>
    <hyperlink ref="BW303" r:id="rId403" xr:uid="{3503AE0D-CC3C-46F1-839E-4206A3DB40F4}"/>
    <hyperlink ref="BW305" r:id="rId404" xr:uid="{05873917-81C9-4A8E-AA5B-ECE828238679}"/>
    <hyperlink ref="BW311" r:id="rId405" xr:uid="{4BC375F6-3FB4-49C2-B342-06EF79117F27}"/>
    <hyperlink ref="BW317" r:id="rId406" xr:uid="{50905B8D-2CB3-4896-918C-9286BE7D27D4}"/>
    <hyperlink ref="BW321" r:id="rId407" xr:uid="{9BF13F78-8B8C-41B1-9862-8127000C24AB}"/>
    <hyperlink ref="BU307" r:id="rId408" xr:uid="{1DC45CB5-BD41-4BF4-8C4E-90913933E492}"/>
    <hyperlink ref="BU309" r:id="rId409" xr:uid="{74C2631C-AC79-4E04-83DC-1CDA6D4751D7}"/>
    <hyperlink ref="BU313" r:id="rId410" xr:uid="{D5C9C926-30CE-4398-963E-FAF4B9EF8A09}"/>
    <hyperlink ref="BU319" r:id="rId411" xr:uid="{D0EF4F8B-9607-4262-983E-D93E7C35252B}"/>
    <hyperlink ref="BU323" r:id="rId412" xr:uid="{6ED88DAA-D56C-433E-AC64-3EB48853A8E8}"/>
    <hyperlink ref="BW307" r:id="rId413" xr:uid="{75C46300-C5DB-4665-A571-547FD31FA1DF}"/>
    <hyperlink ref="BW309" r:id="rId414" xr:uid="{638334D6-4AB8-4517-87CA-5460436802C6}"/>
    <hyperlink ref="BW313" r:id="rId415" xr:uid="{C3874463-832C-4A60-9DFF-F72063638D76}"/>
    <hyperlink ref="BW319" r:id="rId416" xr:uid="{B1BFB522-D131-4A5C-9EC6-DE47FDA545CE}"/>
    <hyperlink ref="BW323" r:id="rId417" xr:uid="{A82E7210-73A3-43A8-86D4-0957A8E761A1}"/>
    <hyperlink ref="BU326" r:id="rId418" xr:uid="{83EE2BD0-EF3D-4815-847D-3AA7A38A1528}"/>
    <hyperlink ref="BW326" r:id="rId419" xr:uid="{11C7FA6F-5AB1-45CD-BCAA-7C4FE7DF0213}"/>
    <hyperlink ref="BU302" r:id="rId420" xr:uid="{1F844990-07C8-4415-AFBD-C9F34AC1B621}"/>
    <hyperlink ref="BU304" r:id="rId421" xr:uid="{0DC09B5E-1DDC-4E13-B390-FAFBC4FB3EC8}"/>
    <hyperlink ref="BU310" r:id="rId422" xr:uid="{D90AA442-9478-4E78-A099-B6DABE4224B0}"/>
    <hyperlink ref="BU320" r:id="rId423" xr:uid="{B9A0FBF2-5978-4FAA-B954-23D2D1E9B5E6}"/>
    <hyperlink ref="BW302" r:id="rId424" xr:uid="{EA76FEC7-2E7D-40E4-930F-D7900ED0D02D}"/>
    <hyperlink ref="BW304" r:id="rId425" xr:uid="{FD322E1E-6F14-42E4-8826-7423B6C482BC}"/>
    <hyperlink ref="BW310" r:id="rId426" xr:uid="{782A7F6A-751B-47C6-9828-66B4958A12E1}"/>
    <hyperlink ref="BW320" r:id="rId427" xr:uid="{F260EA77-BDB9-4E17-87C7-330196AD82A1}"/>
    <hyperlink ref="BU306" r:id="rId428" xr:uid="{BFB04E0C-3513-4A67-9D85-E7383C86B832}"/>
    <hyperlink ref="BU308" r:id="rId429" xr:uid="{EF3CBEBE-2569-46D3-861B-65E5895D66BF}"/>
    <hyperlink ref="BU312" r:id="rId430" xr:uid="{55C4FACB-C663-4E5C-B527-D4EB4DAAA918}"/>
    <hyperlink ref="BU318" r:id="rId431" xr:uid="{7BAB76A4-64E5-41FC-A3E8-5BF9D99E8F67}"/>
    <hyperlink ref="BU322" r:id="rId432" xr:uid="{6A25BE50-8957-428D-9E4F-E98175C34DE7}"/>
    <hyperlink ref="BU324" r:id="rId433" xr:uid="{3F20395F-0F35-469E-9CC4-3A32D81FC9D6}"/>
    <hyperlink ref="BW306" r:id="rId434" xr:uid="{99547A67-2AE4-4420-BE46-715B82A28A07}"/>
    <hyperlink ref="BW308" r:id="rId435" xr:uid="{FC74B52D-0EE7-4358-B3E3-5608D53A4E97}"/>
    <hyperlink ref="BW312" r:id="rId436" xr:uid="{3829DADB-B00C-400E-B5E2-FCC677133DFF}"/>
    <hyperlink ref="BW318" r:id="rId437" xr:uid="{E3635588-8176-4831-A6F6-BBA9F97EF190}"/>
    <hyperlink ref="BW322" r:id="rId438" xr:uid="{F88107D6-10E9-4676-A606-10A5C6E8102B}"/>
    <hyperlink ref="BW324" r:id="rId439" xr:uid="{406CA3DE-D078-4524-B5FF-EFF046BF96B7}"/>
    <hyperlink ref="BU314" r:id="rId440" xr:uid="{AC536B2B-62D7-45C6-844B-BA3953F36111}"/>
    <hyperlink ref="BU315" r:id="rId441" xr:uid="{8FA4BF36-07F2-4D64-BAAD-8090D4F22247}"/>
    <hyperlink ref="BU325" r:id="rId442" display="https://customwheelhousellc.box.com/s/ljsx6sh5bz1hhqarogy5mlfoqs8x94id" xr:uid="{851036FB-BA66-491B-BD23-AB8B73A10B0A}"/>
    <hyperlink ref="BU327" r:id="rId443" xr:uid="{025A711D-3DC0-47E4-BFD0-2EC66B52C55C}"/>
    <hyperlink ref="BU328" r:id="rId444" xr:uid="{9499DBD5-BE34-42AF-810A-EB5C91C8F8F0}"/>
    <hyperlink ref="BW314" r:id="rId445" xr:uid="{7412B85C-A08A-42D0-8D96-A06E45DD5513}"/>
    <hyperlink ref="BW315" r:id="rId446" xr:uid="{53DBA43E-D932-4E29-A168-DCCEC4E127C9}"/>
    <hyperlink ref="BW325" r:id="rId447" display="https://customwheelhousellc.box.com/s/215uxlkp7qkb153lgoorf8fs4kaf34d7" xr:uid="{983BF64C-90C4-409B-BA5E-DD8BDB385292}"/>
    <hyperlink ref="BW327" r:id="rId448" xr:uid="{CAC7B3AF-8203-44D1-B98D-702F990F37E4}"/>
    <hyperlink ref="BW328" r:id="rId449" xr:uid="{AA60841C-DCAC-4B81-93FE-98F73AD3AEBC}"/>
    <hyperlink ref="BU329" r:id="rId450" xr:uid="{8C0AB65E-492B-40D9-A757-C1CCFD4D8F55}"/>
    <hyperlink ref="BW329" r:id="rId451" xr:uid="{90AF0BD0-EFC1-4044-A9C2-BA6DB2EF3F17}"/>
    <hyperlink ref="BU330" r:id="rId452" xr:uid="{444FAA92-942F-4A49-AE73-7E5C9753B484}"/>
    <hyperlink ref="BW330" r:id="rId453" xr:uid="{4F46055A-633B-4CF5-BBC3-6E72C4C4C98D}"/>
    <hyperlink ref="BU351" r:id="rId454" display="https://customwheelhousellc.box.com/s/d6y5vuz7kao5hb7yq4uof5uz7v08fhs5" xr:uid="{6C9776BA-D11F-4F36-B85C-390EE8CAEB64}"/>
    <hyperlink ref="BU353" r:id="rId455" xr:uid="{017A7C76-25ED-4631-92E4-6D4E2EDE2ABF}"/>
    <hyperlink ref="BU363" r:id="rId456" xr:uid="{29B0C962-B526-4C68-AEB1-D173F31A5B64}"/>
    <hyperlink ref="BW351" r:id="rId457" display="https://customwheelhousellc.box.com/s/4i3sywkwrkbp8tfxnql84svo8u4ce6cr" xr:uid="{75646DC2-11EC-4862-9EE4-8DC0F57A3794}"/>
    <hyperlink ref="BW353" r:id="rId458" xr:uid="{D98EAFBB-5BB1-4724-AF2E-54B7CBF69EF0}"/>
    <hyperlink ref="BW363" r:id="rId459" xr:uid="{29EEF069-9F10-4CA2-8170-4319A4514423}"/>
    <hyperlink ref="BU355" r:id="rId460" xr:uid="{2049BEB9-C49A-41AD-AB45-38163CB6D716}"/>
    <hyperlink ref="BU356" r:id="rId461" xr:uid="{18902398-7E1D-4455-96C3-B83845F13CC1}"/>
    <hyperlink ref="BU358" r:id="rId462" xr:uid="{33E5E06C-2652-43E3-B0E9-A4041E7FCD29}"/>
    <hyperlink ref="BU365" r:id="rId463" xr:uid="{46B904E3-6F20-49E0-AEEE-A1F710617823}"/>
    <hyperlink ref="BU367" r:id="rId464" xr:uid="{EC194B0C-3B5D-4179-A4E2-C1F464E612A4}"/>
    <hyperlink ref="BW355" r:id="rId465" xr:uid="{8102C442-2A03-4FAC-BE7F-89F3BC8B38DB}"/>
    <hyperlink ref="BW356" r:id="rId466" xr:uid="{E3BA7EFF-385B-4832-8603-8F952C77D38C}"/>
    <hyperlink ref="BW358" r:id="rId467" xr:uid="{6524DD21-81B6-4C9E-8BBB-1AA8F930DC8B}"/>
    <hyperlink ref="BW365" r:id="rId468" xr:uid="{3CA929F3-108C-4FF4-A1BD-6716C3936551}"/>
    <hyperlink ref="BW367" r:id="rId469" xr:uid="{A4E6B3C3-09C1-42CC-B4FD-A60B3869ADE9}"/>
    <hyperlink ref="BU360" r:id="rId470" xr:uid="{00269803-52E7-460B-8322-F1D245FA1619}"/>
    <hyperlink ref="BU369" r:id="rId471" xr:uid="{8767685D-C282-46DF-AC16-1BBEA3410E61}"/>
    <hyperlink ref="BU371" r:id="rId472" xr:uid="{0C4084EB-BC4D-4EAA-8BEE-A3E391DA859C}"/>
    <hyperlink ref="BU372" r:id="rId473" xr:uid="{42832C67-E7A6-4E60-8E35-A64DAB0F3619}"/>
    <hyperlink ref="BW360" r:id="rId474" xr:uid="{D73AB010-2732-482A-ABC4-82A895B937E9}"/>
    <hyperlink ref="BW369" r:id="rId475" xr:uid="{61CA2914-761B-41BB-A6C0-8DD287BDDF4C}"/>
    <hyperlink ref="BW371" r:id="rId476" xr:uid="{D8B5505C-ED3A-41BC-94C2-B737842A418B}"/>
    <hyperlink ref="BW372" r:id="rId477" xr:uid="{2734AB37-BA7F-4541-9AE2-BDD8960FC7AA}"/>
    <hyperlink ref="BU352" r:id="rId478" display="https://customwheelhousellc.box.com/s/6tqwu5a3hm1smelk9gzw71fu6e6hpx64" xr:uid="{C07624B2-5A0C-4DEE-9CEA-C049A62B7DE1}"/>
    <hyperlink ref="BU354" r:id="rId479" xr:uid="{1783506D-95E5-4114-B96F-828354EA33ED}"/>
    <hyperlink ref="BU364" r:id="rId480" xr:uid="{AE38A2DD-DE00-4E69-BD81-C8B2B157FF0B}"/>
    <hyperlink ref="BW352" r:id="rId481" display="https://customwheelhousellc.box.com/s/qaqzz4zz9q8issjhszm87ktr19bgsisf" xr:uid="{FDE88796-99A3-4276-B393-64D28BEBB882}"/>
    <hyperlink ref="BW354" r:id="rId482" xr:uid="{D1872751-90EE-4E3B-846E-FB8BCC01F8CF}"/>
    <hyperlink ref="BW364" r:id="rId483" xr:uid="{178F8034-FFC4-4FC3-A5DB-3878DA1391C4}"/>
    <hyperlink ref="BU357" r:id="rId484" xr:uid="{3947A5A0-33DE-4963-8674-2D31D842A886}"/>
    <hyperlink ref="BU359" r:id="rId485" xr:uid="{19F14CDA-4B45-40E6-878A-645D944CB44C}"/>
    <hyperlink ref="BU366" r:id="rId486" xr:uid="{36660EFF-3D58-4050-A467-0CE3CD1B59DE}"/>
    <hyperlink ref="BU368" r:id="rId487" xr:uid="{8DD2805C-FAD8-4BDB-8B65-C1B79A2ABBAF}"/>
    <hyperlink ref="BW357" r:id="rId488" xr:uid="{0987450B-3992-48AA-B0E0-CE80B2629030}"/>
    <hyperlink ref="BW359" r:id="rId489" xr:uid="{DB843F61-6EA6-4CF5-BBAE-57B713F989E8}"/>
    <hyperlink ref="BW366" r:id="rId490" xr:uid="{FCC7AE94-9261-4555-B923-2545E039A05D}"/>
    <hyperlink ref="BW368" r:id="rId491" xr:uid="{DC7C81FC-AAED-4E54-A228-1232B633F83F}"/>
    <hyperlink ref="BU361" r:id="rId492" xr:uid="{5A3242FD-B9ED-49F6-B014-38E8909947D6}"/>
    <hyperlink ref="BU362" r:id="rId493" xr:uid="{593AB0A5-6F23-4445-AD10-588A19B4CB23}"/>
    <hyperlink ref="BU370" r:id="rId494" xr:uid="{FFDA93FF-B99C-4C8D-9E60-11334D2127B5}"/>
    <hyperlink ref="BU373" r:id="rId495" xr:uid="{1D771795-75B0-4A05-94E8-1CEF87EFE8F0}"/>
    <hyperlink ref="BW361" r:id="rId496" xr:uid="{E10ED9F7-F7B2-4B54-BF3B-D870A9718914}"/>
    <hyperlink ref="BW362" r:id="rId497" xr:uid="{36A872E1-C144-4797-8653-39F7A74DC45D}"/>
    <hyperlink ref="BW370" r:id="rId498" xr:uid="{4873BAD8-4929-45E2-AF73-9B70B0D5B46C}"/>
    <hyperlink ref="BW373" r:id="rId499" xr:uid="{65E92669-0C27-42AB-8187-84DA8A035FC1}"/>
    <hyperlink ref="BU380" r:id="rId500" xr:uid="{A4A17248-FACC-4EB4-9708-FFD11176F1DA}"/>
    <hyperlink ref="BU405" r:id="rId501" xr:uid="{5255B890-90D5-468C-99B3-935D01EC33A7}"/>
    <hyperlink ref="BW380" r:id="rId502" xr:uid="{4BC908EC-10F9-4B1C-A7A9-1928FC26F40F}"/>
    <hyperlink ref="BW405" r:id="rId503" xr:uid="{9275A9DE-652D-46DC-BB15-B0AF1D2E3713}"/>
    <hyperlink ref="BU377" r:id="rId504" xr:uid="{BA3D8BE3-91B5-4850-BFAF-53FECD71A850}"/>
    <hyperlink ref="BU384" r:id="rId505" xr:uid="{ED6A631D-C3EE-41AB-A403-AF1E0F8F1432}"/>
    <hyperlink ref="BU387" r:id="rId506" xr:uid="{ECFD44E0-55E6-4D1F-B759-89E2925E048F}"/>
    <hyperlink ref="BU390" r:id="rId507" xr:uid="{7B40CF02-6078-4C24-9FA8-F224EDD29AC9}"/>
    <hyperlink ref="BU408" r:id="rId508" xr:uid="{7D58AA35-BB61-43D0-9354-8F478336C175}"/>
    <hyperlink ref="BW377" r:id="rId509" xr:uid="{D287387F-144E-4AC5-998E-E00AA14D30B5}"/>
    <hyperlink ref="BW384" r:id="rId510" xr:uid="{86411C81-A348-48EF-BDA5-5A8C01CD7BF5}"/>
    <hyperlink ref="BW387" r:id="rId511" xr:uid="{51E55DE6-6D0F-47AC-AD9B-71A6F4586943}"/>
    <hyperlink ref="BW390" r:id="rId512" xr:uid="{8D79B8F1-EC4D-4E50-9A7A-8AC14BDDF674}"/>
    <hyperlink ref="BW408" r:id="rId513" xr:uid="{601C0277-90F7-450F-9E75-AB229A04C85E}"/>
    <hyperlink ref="BU378" r:id="rId514" xr:uid="{2FF5E0E8-3AE2-43D1-B4CB-193654F4E348}"/>
    <hyperlink ref="BU382" r:id="rId515" xr:uid="{3D8E21E0-87B9-43BD-973C-065C8E7E40E2}"/>
    <hyperlink ref="BU404" r:id="rId516" xr:uid="{B8BB1347-5F01-4F51-9587-67C609EA142B}"/>
    <hyperlink ref="BW378" r:id="rId517" xr:uid="{F9B9CEC4-FCD9-4C42-8F6F-1C63D5F04C29}"/>
    <hyperlink ref="BW382" r:id="rId518" xr:uid="{8E8E83E8-B7F3-4D93-A98C-D15DE2665474}"/>
    <hyperlink ref="BW404" r:id="rId519" xr:uid="{77447C02-3F66-41CE-9D43-F7AEFAF0BF72}"/>
    <hyperlink ref="BU375" r:id="rId520" xr:uid="{7A924A84-5D83-4157-9126-1DCB9D3A8A5E}"/>
    <hyperlink ref="BU386" r:id="rId521" xr:uid="{60344C88-8232-4869-8C9E-99D326D6590E}"/>
    <hyperlink ref="BU389" r:id="rId522" xr:uid="{3C869838-5E59-4B49-8BE7-F04CAA717F96}"/>
    <hyperlink ref="BU407" r:id="rId523" xr:uid="{80EF96B8-21E2-4D77-89EB-E3EADB2308D1}"/>
    <hyperlink ref="BW375" r:id="rId524" xr:uid="{21EA7254-D6D6-4F1C-8134-9DB6E3004227}"/>
    <hyperlink ref="BW386" r:id="rId525" xr:uid="{9D32F243-70BE-45FC-9EE7-BE04B2C22A3B}"/>
    <hyperlink ref="BW389" r:id="rId526" xr:uid="{10E22B59-3CA4-49C9-A11C-3AE8F99D5879}"/>
    <hyperlink ref="BW407" r:id="rId527" xr:uid="{10E9E7B1-E0F5-45F6-AF94-C38B8B87ABC8}"/>
    <hyperlink ref="BU392" r:id="rId528" xr:uid="{8689C394-5801-4F0F-AB4E-073D139988CB}"/>
    <hyperlink ref="BU394" r:id="rId529" xr:uid="{44275E18-9CD8-4568-AE0C-6DCB928F7413}"/>
    <hyperlink ref="BU396" r:id="rId530" xr:uid="{8F36C21A-721B-4FAF-B049-7E7C8C184785}"/>
    <hyperlink ref="BU410" r:id="rId531" xr:uid="{B9D961C6-F645-43FE-8B7E-E42BB736173C}"/>
    <hyperlink ref="BU412" r:id="rId532" xr:uid="{C2723E40-08C0-4812-9046-8C4FCBE08334}"/>
    <hyperlink ref="BW392" r:id="rId533" xr:uid="{366EBE97-78D4-4C4B-BA9F-D9B208C3AC3C}"/>
    <hyperlink ref="BW394" r:id="rId534" xr:uid="{8368E0A3-139A-41F3-8457-BD0931B8438E}"/>
    <hyperlink ref="BW396" r:id="rId535" xr:uid="{5D60FF96-554B-4F6E-9F80-A06DC5F81F45}"/>
    <hyperlink ref="BW410" r:id="rId536" xr:uid="{B51325BA-A2E6-424F-B73C-2F701C369031}"/>
    <hyperlink ref="BW412" r:id="rId537" xr:uid="{193D07A4-C78D-47F1-9086-08EE2F9FB797}"/>
    <hyperlink ref="BU379" r:id="rId538" xr:uid="{D64A5903-8A89-4FB5-B059-77AF203A3F92}"/>
    <hyperlink ref="BU381" r:id="rId539" xr:uid="{F7B64F9C-F35E-458E-8A3C-3532A1358156}"/>
    <hyperlink ref="BU403" r:id="rId540" xr:uid="{1CCA0835-9E9D-4373-8709-F291B501AE6C}"/>
    <hyperlink ref="BW379" r:id="rId541" xr:uid="{DB681D3A-720A-4DCE-B872-E76C9A06F3E0}"/>
    <hyperlink ref="BW381" r:id="rId542" xr:uid="{3A72B222-CA98-491C-85D9-685B62D97CC3}"/>
    <hyperlink ref="BW403" r:id="rId543" xr:uid="{F67C2993-0E02-4A46-A1C5-68559D20E1AA}"/>
    <hyperlink ref="BU374" r:id="rId544" xr:uid="{EBFD207E-7515-4126-8FFD-3126CE8B665C}"/>
    <hyperlink ref="BU376" r:id="rId545" xr:uid="{342F5F13-600B-4E8A-A2C2-E61EB806B4D3}"/>
    <hyperlink ref="BU383" r:id="rId546" xr:uid="{E5EFB95F-F78A-4728-B34B-FA603AE03F49}"/>
    <hyperlink ref="BU385" r:id="rId547" xr:uid="{8FE6FD6C-B5CE-427D-B017-2E35B75F9B49}"/>
    <hyperlink ref="BU388" r:id="rId548" xr:uid="{BF36FF52-3B1F-4FAF-8786-A805B4F294FA}"/>
    <hyperlink ref="BU406" r:id="rId549" xr:uid="{42F89B9A-52FC-42C0-9DCA-DE35F2E49D31}"/>
    <hyperlink ref="BW374" r:id="rId550" xr:uid="{D9F77947-A59E-4E26-AE56-E4AA42397C3E}"/>
    <hyperlink ref="BW376" r:id="rId551" xr:uid="{6801925A-B75A-49AA-8E9B-CDEBA0476591}"/>
    <hyperlink ref="BW383" r:id="rId552" xr:uid="{1673D583-5B7D-420C-A4A7-DC6CE053343A}"/>
    <hyperlink ref="BW385" r:id="rId553" xr:uid="{E864FE21-1544-45B3-AE4A-41617DD97EA2}"/>
    <hyperlink ref="BW388" r:id="rId554" xr:uid="{B1E2B984-51C0-4083-8055-B85B131233B3}"/>
    <hyperlink ref="BW406" r:id="rId555" xr:uid="{28644937-890A-4700-A556-6621ACDDFBA9}"/>
    <hyperlink ref="BU391" r:id="rId556" xr:uid="{CAC53B14-F016-4A5E-9A34-1B3F0F6AA79A}"/>
    <hyperlink ref="BU393" r:id="rId557" xr:uid="{C4164FC5-0683-4593-B04B-EB255CB6B544}"/>
    <hyperlink ref="BU395" r:id="rId558" xr:uid="{53047AE6-0D3B-47A6-B1A5-A9314AD695C4}"/>
    <hyperlink ref="BU409" r:id="rId559" xr:uid="{9B7EFB14-9B9E-4E0A-B9EC-CCA66145C060}"/>
    <hyperlink ref="BU411" r:id="rId560" xr:uid="{A61080BD-0ED7-4FC6-9F97-BFDED08AC83B}"/>
    <hyperlink ref="BW391" r:id="rId561" xr:uid="{7225A512-9E25-4D8C-882C-0FDCEE58D2C2}"/>
    <hyperlink ref="BW393" r:id="rId562" xr:uid="{2F0F9458-4BEB-473C-B155-6A0B593371FE}"/>
    <hyperlink ref="BW395" r:id="rId563" xr:uid="{CEB1B278-78E1-4C20-B914-2E736F0C5231}"/>
    <hyperlink ref="BW409" r:id="rId564" xr:uid="{E9B42142-F1AD-4CF3-859B-25933DD99409}"/>
    <hyperlink ref="BW411" r:id="rId565" xr:uid="{F5C8F2E9-5177-40C9-88D2-A768EF122D8D}"/>
    <hyperlink ref="BU939" r:id="rId566" xr:uid="{AD1E870C-5A1D-4D4D-94F7-86955102A0F3}"/>
    <hyperlink ref="BU947" r:id="rId567" xr:uid="{EB5D1ABA-8D6B-43E9-B2ED-179A7D463BAE}"/>
    <hyperlink ref="BW939" r:id="rId568" xr:uid="{2DE7882E-696A-4BEA-BC85-AC8C05964D52}"/>
    <hyperlink ref="BW947" r:id="rId569" xr:uid="{E2DF8B2D-D0F0-486E-A2E9-18BE43BF7123}"/>
    <hyperlink ref="BU943" r:id="rId570" xr:uid="{4371C5E1-B577-458E-8990-73F9BF4E887B}"/>
    <hyperlink ref="BU951" r:id="rId571" xr:uid="{1AADE424-6D0A-46C1-93B8-1280DBCFA4DE}"/>
    <hyperlink ref="BU966" r:id="rId572" xr:uid="{6C507015-AE5D-48B7-AE5B-E9E210CC6890}"/>
    <hyperlink ref="BW943" r:id="rId573" xr:uid="{D9EFF521-BCB1-4BBC-89A4-4893ABFE1460}"/>
    <hyperlink ref="BW951" r:id="rId574" xr:uid="{4B7D593D-E921-4AA9-B943-E0715F1731E0}"/>
    <hyperlink ref="BW966" r:id="rId575" xr:uid="{B2982D5B-E7AE-4514-B7E3-894EECA25404}"/>
    <hyperlink ref="BU955" r:id="rId576" xr:uid="{40574BE4-DEEF-4BE3-9EB4-AA7FE45E105D}"/>
    <hyperlink ref="BU959" r:id="rId577" xr:uid="{7CE17F6F-F9F9-4B50-B8BB-F1415DB63E77}"/>
    <hyperlink ref="BU968" r:id="rId578" xr:uid="{1AD220B2-A8A2-4ECF-9E77-ED2642B2CB01}"/>
    <hyperlink ref="BU970" r:id="rId579" xr:uid="{81D799A5-B2A9-44AC-B459-AA36C4C2A122}"/>
    <hyperlink ref="BU972" r:id="rId580" xr:uid="{5CAC5A59-A1F1-4FBB-BC5F-BF037DE5E0F3}"/>
    <hyperlink ref="BW955" r:id="rId581" xr:uid="{336F05E4-88AE-40C6-A506-328464E4A70D}"/>
    <hyperlink ref="BW959" r:id="rId582" xr:uid="{22149C26-EA5A-424A-B1AF-E0D0337F729D}"/>
    <hyperlink ref="BW968" r:id="rId583" xr:uid="{C5F7CCB8-7DEC-435F-8589-81A1ACF271EC}"/>
    <hyperlink ref="BW970" r:id="rId584" xr:uid="{E9609178-EACD-4453-8A56-F644281FD799}"/>
    <hyperlink ref="BW972" r:id="rId585" xr:uid="{A0379D8C-6FDA-4444-BADC-EACA2D58B79D}"/>
    <hyperlink ref="BU932" r:id="rId586" xr:uid="{25523627-C504-488B-8B3A-BD04B8B7D2FF}"/>
    <hyperlink ref="BU933" r:id="rId587" xr:uid="{92790A09-99C3-4251-855C-2856D6761EDF}"/>
    <hyperlink ref="BU942" r:id="rId588" xr:uid="{929D1631-883B-4B8D-8F81-F3F725473B06}"/>
    <hyperlink ref="BU950" r:id="rId589" xr:uid="{D235BBFA-16C0-44F9-AD6D-648537FC284C}"/>
    <hyperlink ref="BW932" r:id="rId590" xr:uid="{11535118-E278-4059-BA31-01D2620F18AE}"/>
    <hyperlink ref="BW933" r:id="rId591" xr:uid="{D81DA16F-74E1-416A-B318-7994F69DB8E5}"/>
    <hyperlink ref="BW942" r:id="rId592" xr:uid="{A5391859-8A01-4AF6-8B64-8D2E2636EE64}"/>
    <hyperlink ref="BW950" r:id="rId593" xr:uid="{67ADED47-16FF-4617-8963-7538126E5D04}"/>
    <hyperlink ref="BU934" r:id="rId594" xr:uid="{57B88883-FD33-48B7-A4DD-AB8C7864A3CD}"/>
    <hyperlink ref="BU935" r:id="rId595" xr:uid="{EEE2A2B6-3E15-49DF-86F4-65F649D1F4A2}"/>
    <hyperlink ref="BU946" r:id="rId596" xr:uid="{A8BBD33C-C374-4DA3-B6D2-6D393D92B2E9}"/>
    <hyperlink ref="BU954" r:id="rId597" xr:uid="{D718DBAB-F462-4550-85C5-C846D56CE2E8}"/>
    <hyperlink ref="BU967" r:id="rId598" xr:uid="{BCAFFC01-2E52-459B-B7D6-119E4CB3B759}"/>
    <hyperlink ref="BW934" r:id="rId599" xr:uid="{52E6473A-4478-463F-8578-62F342CAFC3C}"/>
    <hyperlink ref="BW935" r:id="rId600" xr:uid="{55F7F46A-880C-4744-ABC7-0B14F5CD7F6A}"/>
    <hyperlink ref="BW946" r:id="rId601" xr:uid="{85DD1842-8A99-4603-B9A8-0C16837B4DD4}"/>
    <hyperlink ref="BW954" r:id="rId602" xr:uid="{F0D24194-9C42-4ECE-AF24-6A2FCA1C4012}"/>
    <hyperlink ref="BW967" r:id="rId603" xr:uid="{50484A3A-79B7-4D02-8370-41330D31B566}"/>
    <hyperlink ref="BU936" r:id="rId604" xr:uid="{486F6F59-D0A7-420C-8D55-A5A33A8E6C3B}"/>
    <hyperlink ref="BU937" r:id="rId605" xr:uid="{06B9641F-1797-4142-9202-AFC171FE5C03}"/>
    <hyperlink ref="BU938" r:id="rId606" xr:uid="{C0869E25-9A02-4094-9F7F-8BB0EF5EFF10}"/>
    <hyperlink ref="BU958" r:id="rId607" xr:uid="{C65D5364-247B-4AEE-B205-804E0A5C0ACA}"/>
    <hyperlink ref="BU962" r:id="rId608" xr:uid="{A60E35EC-7625-4EC7-8F2C-6669E4A267A1}"/>
    <hyperlink ref="BU965" r:id="rId609" xr:uid="{FC8850BE-6C4D-4F05-A462-730155B675B0}"/>
    <hyperlink ref="BU969" r:id="rId610" xr:uid="{B6804F31-6A38-4CBD-A3AA-3828A7123C4A}"/>
    <hyperlink ref="BU971" r:id="rId611" xr:uid="{34AF46CB-91E9-40DB-B6A8-7BADCE213FBE}"/>
    <hyperlink ref="BU973" r:id="rId612" xr:uid="{6E936052-DEAE-42C0-8715-53226F19D563}"/>
    <hyperlink ref="BW936" r:id="rId613" xr:uid="{DCA51C1B-7CE6-4707-B9B4-EBA072008B02}"/>
    <hyperlink ref="BW937" r:id="rId614" xr:uid="{BCF789A6-83A4-4D42-86C1-300D86C08D58}"/>
    <hyperlink ref="BW938" r:id="rId615" xr:uid="{3CB7901E-2479-4365-A786-F75000A5BFD8}"/>
    <hyperlink ref="BW958" r:id="rId616" xr:uid="{8112C544-74C8-4E84-9F4F-8E90733663E9}"/>
    <hyperlink ref="BW962" r:id="rId617" xr:uid="{9A43A556-1C25-402B-A44E-F2CEDF1DAFF1}"/>
    <hyperlink ref="BW965" r:id="rId618" xr:uid="{AD7B9929-8EDE-4EC5-9BEE-F9A1DF12929A}"/>
    <hyperlink ref="BW969" r:id="rId619" xr:uid="{2CCA78DE-E53A-4919-91BC-8B4C4C34BA43}"/>
    <hyperlink ref="BW971" r:id="rId620" xr:uid="{8E370685-4C81-4993-8E98-45A6C464AD8C}"/>
    <hyperlink ref="BW973" r:id="rId621" xr:uid="{A3F596B2-EB70-4707-8283-E40305FAA5EC}"/>
    <hyperlink ref="BU974" r:id="rId622" display="https://customwheelhousellc.box.com/s/91ao0n5x21zncb1lixjs70j10pnrhsdf" xr:uid="{FA953C8F-2943-46CA-A82D-44E2D761AC87}"/>
    <hyperlink ref="BW974" r:id="rId623" display="https://customwheelhousellc.box.com/s/r74jpwhsmttnzp8wvm482xyki45vt6p8" xr:uid="{389AA559-FDA2-4494-8B49-A549F3D42A3C}"/>
    <hyperlink ref="BU806" r:id="rId624" xr:uid="{34026289-7582-4428-8FD3-2FFF9D57DE30}"/>
    <hyperlink ref="BU807" r:id="rId625" xr:uid="{32DC2B40-AF5D-4F60-81E9-394F3EB21354}"/>
    <hyperlink ref="BU808" r:id="rId626" xr:uid="{A83966C6-2867-410F-99F5-1BB8D030428F}"/>
    <hyperlink ref="BU809" r:id="rId627" xr:uid="{179F0B5F-37F3-46A5-AB72-7319EAB43B96}"/>
    <hyperlink ref="BU810" r:id="rId628" xr:uid="{7CAD4B2C-8F07-4842-BF14-8DFD219C999A}"/>
    <hyperlink ref="BU811" r:id="rId629" xr:uid="{4594DEB5-6ED3-4124-8BE3-24574BFD873D}"/>
    <hyperlink ref="BU815" r:id="rId630" xr:uid="{19D49B95-980B-4929-A530-E07CD2F6A3C3}"/>
    <hyperlink ref="BU816" r:id="rId631" xr:uid="{0B8637D8-E035-4F2B-964F-6E07E9364039}"/>
    <hyperlink ref="BW815" r:id="rId632" xr:uid="{0F82E411-A1B0-4727-B01D-0E588D289996}"/>
    <hyperlink ref="BW816" r:id="rId633" xr:uid="{42C46902-F52D-417D-A67E-1ED173BCB942}"/>
    <hyperlink ref="BU837" r:id="rId634" xr:uid="{AB578F67-32D5-4F13-B284-B0F6E01D6944}"/>
    <hyperlink ref="BU839" r:id="rId635" xr:uid="{40F6A267-DAFA-479D-86D9-A91F8586B25E}"/>
    <hyperlink ref="BU832" r:id="rId636" xr:uid="{B603E5BE-C074-4B66-B7B9-5642655DC12A}"/>
    <hyperlink ref="BU833" r:id="rId637" xr:uid="{0B0BD592-B413-4CDD-81F8-EE41B5457579}"/>
    <hyperlink ref="BU834" r:id="rId638" xr:uid="{B19BC530-7E8B-4784-91EB-616121F8424C}"/>
    <hyperlink ref="BU835" r:id="rId639" xr:uid="{FF3DE2B4-FEC7-44C0-AB09-68874DE39439}"/>
    <hyperlink ref="BU838" r:id="rId640" xr:uid="{62CB12BA-9A70-4F13-8D06-C6B1FB0D7A6D}"/>
    <hyperlink ref="BU840" r:id="rId641" xr:uid="{36DB90C2-B711-447A-93D7-4CD6FFDCC5E1}"/>
    <hyperlink ref="BU845" r:id="rId642" xr:uid="{F013024E-844B-44C8-8B8B-693D5B86E31B}"/>
    <hyperlink ref="BU843" r:id="rId643" xr:uid="{16E8CD46-AC7F-47AC-93F9-6DE37BCBCF3E}"/>
    <hyperlink ref="BU844" r:id="rId644" xr:uid="{79A16934-2DDF-42CA-815D-3F205DD81FFE}"/>
    <hyperlink ref="BU849" r:id="rId645" xr:uid="{13A048C5-69B1-42DE-A439-CC7C19DA5322}"/>
    <hyperlink ref="BU852" r:id="rId646" xr:uid="{7379BB39-FC2D-47C0-9C12-20725A07EA22}"/>
    <hyperlink ref="BW849" r:id="rId647" xr:uid="{9A85E92D-1F7C-466D-A97D-E1568B24CD31}"/>
    <hyperlink ref="BW852" r:id="rId648" xr:uid="{359B41E2-1FFD-45C8-98DE-4C69A47AAF4A}"/>
    <hyperlink ref="BU885" r:id="rId649" xr:uid="{D5E9F992-DB12-48F0-A4FE-677ED04D6E12}"/>
    <hyperlink ref="BW885" r:id="rId650" xr:uid="{7A2E8895-97F4-4D3B-B643-01734EABAC3E}"/>
    <hyperlink ref="BU931" r:id="rId651" xr:uid="{C14027F0-666E-43E2-A02E-40CF49EA744E}"/>
    <hyperlink ref="BW931" r:id="rId652" xr:uid="{F6724711-E915-4B52-900E-B88B0FD3E0A8}"/>
    <hyperlink ref="BU661" r:id="rId653" xr:uid="{8AE087B8-32FE-40D5-B9EA-E71FAA33B9C3}"/>
    <hyperlink ref="BU664" r:id="rId654" xr:uid="{B28EF4C8-53CF-4423-9ECE-5374F4CF37D8}"/>
    <hyperlink ref="BU665" r:id="rId655" xr:uid="{D14E930B-456F-43F9-9726-66F407C5B732}"/>
    <hyperlink ref="BU676" r:id="rId656" xr:uid="{DACBEBB8-D5E1-4CD6-906B-D4457EC75C05}"/>
    <hyperlink ref="BU659" r:id="rId657" xr:uid="{DEB447BF-7DBE-4229-9BBF-2063734F0A98}"/>
    <hyperlink ref="BW659" r:id="rId658" xr:uid="{0DB7A50E-2BCB-484C-AC80-47F42716F5E2}"/>
    <hyperlink ref="BW661" r:id="rId659" xr:uid="{D49F7A08-82B4-48F6-B635-6AE77FBFCA56}"/>
    <hyperlink ref="BW664" r:id="rId660" xr:uid="{FB9D127F-D199-4DD8-85C7-A9699039731A}"/>
    <hyperlink ref="BW665" r:id="rId661" xr:uid="{B3042449-461D-4F9D-8405-2B0A56FA3F49}"/>
    <hyperlink ref="BW676" r:id="rId662" xr:uid="{F4F2F86B-5E73-43A6-9ACC-68221F7F0022}"/>
    <hyperlink ref="BU660" r:id="rId663" xr:uid="{A7BFA7A5-9CBE-4CAC-9F08-124AC3B63475}"/>
    <hyperlink ref="BU657" r:id="rId664" xr:uid="{E4A5C162-980B-40CD-99CD-2F8C8104BCB6}"/>
    <hyperlink ref="BU663" r:id="rId665" xr:uid="{43721493-6C43-4F44-87A6-6DA3F2A82A6E}"/>
    <hyperlink ref="BU666" r:id="rId666" xr:uid="{C3A70C81-7348-4677-82E3-1AD212126F50}"/>
    <hyperlink ref="BU674" r:id="rId667" xr:uid="{6814A1DF-7DFC-416A-96C6-70AE0634C4C5}"/>
    <hyperlink ref="BU677" r:id="rId668" xr:uid="{56D57608-1F42-4DCB-B9F5-49BAB246443F}"/>
    <hyperlink ref="BW657" r:id="rId669" xr:uid="{31ECB1B2-F0DE-4909-A82F-67C23F3C78A0}"/>
    <hyperlink ref="BW660" r:id="rId670" xr:uid="{4A01FDA9-A8B4-4856-9468-9C7D6F5B981E}"/>
    <hyperlink ref="BW663" r:id="rId671" xr:uid="{C7513F39-813F-4C83-B429-3190366B707A}"/>
    <hyperlink ref="BW677" r:id="rId672" xr:uid="{DABBF23A-7BA1-4F39-8567-ED29131E4A74}"/>
    <hyperlink ref="BW674" r:id="rId673" xr:uid="{564703A1-908C-4E23-95E2-06C11853CDFD}"/>
    <hyperlink ref="BW666" r:id="rId674" xr:uid="{DEEB0F8D-8863-4E85-A62A-B568B3D2C695}"/>
    <hyperlink ref="BU658" r:id="rId675" xr:uid="{F4022B56-389D-455A-B519-A015C98DBB96}"/>
    <hyperlink ref="BU662" r:id="rId676" xr:uid="{D7A71877-EA3F-4C52-B869-85B2D6AFEBC3}"/>
    <hyperlink ref="BU667" r:id="rId677" xr:uid="{D04925DC-2C40-4099-AFC7-0B0B51C4C66A}"/>
    <hyperlink ref="BU675" r:id="rId678" xr:uid="{0C4314B4-CE7F-417A-AB04-776EAD108DA4}"/>
    <hyperlink ref="BU678" r:id="rId679" xr:uid="{7FA9B438-C9C2-4A03-B6E8-6D589C22556B}"/>
    <hyperlink ref="BW658" r:id="rId680" xr:uid="{CD1BA4DF-7632-4F45-B0E0-069C718C98D9}"/>
    <hyperlink ref="BW662" r:id="rId681" xr:uid="{F098ECA2-93D4-46CC-9CD0-E07202C720F2}"/>
    <hyperlink ref="BW667" r:id="rId682" xr:uid="{E125AF84-89A6-4505-AB6A-29A6CB29734C}"/>
    <hyperlink ref="BW675" r:id="rId683" xr:uid="{C2035E34-9322-41C9-8E16-1007C1AC5150}"/>
    <hyperlink ref="BW678" r:id="rId684" xr:uid="{61B59728-A36D-4302-84CE-C06453829957}"/>
    <hyperlink ref="BU683" r:id="rId685" xr:uid="{D479E2B6-23D8-466A-8EAE-A906EF100E42}"/>
    <hyperlink ref="BU684" r:id="rId686" xr:uid="{7D850244-B895-4748-BDC4-14AA7E16CFF9}"/>
    <hyperlink ref="BW683" r:id="rId687" xr:uid="{3DF39F8D-E2B6-420B-9715-2B7A3B09D64D}"/>
    <hyperlink ref="BW684" r:id="rId688" xr:uid="{6E3345D5-6E19-447E-A9F1-E3C39A30B8D3}"/>
    <hyperlink ref="BU685" r:id="rId689" xr:uid="{6B5F0F85-36C5-40FF-8536-34FDED6FF84C}"/>
    <hyperlink ref="BW685" r:id="rId690" xr:uid="{0AD41642-9533-4188-9F60-8E04573D7149}"/>
    <hyperlink ref="BU688" r:id="rId691" xr:uid="{DAC5AFCD-D009-4B15-9DB7-987F705F41F9}"/>
    <hyperlink ref="BU690" r:id="rId692" xr:uid="{93A887EC-5D7C-45D0-A32D-F5B6AC9CD929}"/>
    <hyperlink ref="BU692" r:id="rId693" xr:uid="{4FDB035C-6AF3-4D77-B5CA-B0A2FB6A97ED}"/>
    <hyperlink ref="BU694" r:id="rId694" xr:uid="{79C28466-000E-4796-93B5-48E139580C92}"/>
    <hyperlink ref="BW688" r:id="rId695" xr:uid="{D39399D2-A06F-4122-AA37-FFBB702C13E6}"/>
    <hyperlink ref="BW690" r:id="rId696" xr:uid="{9FCFD6C3-DA2D-441C-A045-58FFD19F8FBC}"/>
    <hyperlink ref="BW692" r:id="rId697" xr:uid="{6C5A5550-3393-4E98-96AC-F58332F551EC}"/>
    <hyperlink ref="BW694" r:id="rId698" xr:uid="{FF300064-162B-4791-877B-B58505E66A5E}"/>
    <hyperlink ref="BU687" r:id="rId699" xr:uid="{A876B064-6C65-48CD-821C-D2F4D7BA4EA3}"/>
    <hyperlink ref="BU691" r:id="rId700" xr:uid="{2566F2ED-EBDF-48E4-ABAE-82D9AE5040F0}"/>
    <hyperlink ref="BU689" r:id="rId701" xr:uid="{C3FA457A-D2DF-4552-B487-89914B1973C4}"/>
    <hyperlink ref="BU693" r:id="rId702" xr:uid="{9BAE278A-7F5B-4D85-BC06-2FC1B838659F}"/>
    <hyperlink ref="BW687" r:id="rId703" xr:uid="{5D002ED9-76B3-4A07-AE9E-C0568228CC42}"/>
    <hyperlink ref="BW689" r:id="rId704" xr:uid="{2B79C4E4-4B7E-418B-82C6-8CC882048EF4}"/>
    <hyperlink ref="BW691" r:id="rId705" xr:uid="{302876B5-7DDB-4A47-A548-733E167A42FD}"/>
    <hyperlink ref="BW693" r:id="rId706" xr:uid="{5EB064F6-E5D6-4D51-B068-BC8A31985EDA}"/>
    <hyperlink ref="BU699" r:id="rId707" xr:uid="{A49EDFDC-3BA6-4F21-A00B-4DD529F23B6F}"/>
    <hyperlink ref="BW699" r:id="rId708" xr:uid="{649BA315-A156-44ED-A49E-7B109FB5BCFF}"/>
    <hyperlink ref="BU695" r:id="rId709" xr:uid="{70EA358A-E809-43D0-A882-380F4D7D75C3}"/>
    <hyperlink ref="BU696" r:id="rId710" xr:uid="{AC943E44-E8FF-411E-B18B-2F43BCC6F49D}"/>
    <hyperlink ref="BU703" r:id="rId711" xr:uid="{F2170ADD-2D9E-4347-B7BB-D415E26793C5}"/>
    <hyperlink ref="BU702" r:id="rId712" xr:uid="{BBE456EF-C73B-4150-BAB0-5137314813D9}"/>
    <hyperlink ref="BU701" r:id="rId713" xr:uid="{6BE7C600-7306-44DB-B70A-578B9F3004CC}"/>
    <hyperlink ref="BU700" r:id="rId714" xr:uid="{6BA466AC-8D2A-4C2F-92FD-B5AF96BA994E}"/>
    <hyperlink ref="BU698" r:id="rId715" xr:uid="{DB33B317-8486-44C0-9986-0828E2837C62}"/>
    <hyperlink ref="BU697" r:id="rId716" xr:uid="{5DF9AD92-8C5F-46CC-A11A-A8019056EEF2}"/>
    <hyperlink ref="BW695" r:id="rId717" xr:uid="{874185F3-BC0A-4532-9588-8D3E82A1FD3C}"/>
    <hyperlink ref="BW696" r:id="rId718" xr:uid="{FB8C9977-8AF3-4BD5-88F1-7DEE95CA32C9}"/>
    <hyperlink ref="BW697" r:id="rId719" xr:uid="{7B1641C1-1365-47A8-8143-CA87B8B27DDB}"/>
    <hyperlink ref="BW698" r:id="rId720" xr:uid="{AA76A144-862A-472D-8203-0BC600293905}"/>
    <hyperlink ref="BW700" r:id="rId721" xr:uid="{625F0D57-95FC-4C9D-89AA-75F5C63EA253}"/>
    <hyperlink ref="BW701" r:id="rId722" xr:uid="{32D1E690-47C0-492A-849D-1CEF6AEF07A4}"/>
    <hyperlink ref="BW702" r:id="rId723" xr:uid="{8803B886-7E2B-4D33-9E5A-744AA9411F1B}"/>
    <hyperlink ref="BW703" r:id="rId724" xr:uid="{70A838D5-4D6B-497E-A712-C37011AA4622}"/>
    <hyperlink ref="BU868" r:id="rId725" xr:uid="{1AE6B274-F57C-45D3-9105-60EDE620B5E7}"/>
    <hyperlink ref="BU869" r:id="rId726" xr:uid="{6BF913C8-95E1-4F62-BAB1-DB826117CF8C}"/>
    <hyperlink ref="BU870" r:id="rId727" xr:uid="{A69F2D26-9194-4740-A4AA-5337C6E6C1D2}"/>
    <hyperlink ref="BU871" r:id="rId728" xr:uid="{94AF45C6-9797-4838-AF15-2569472ADCDC}"/>
    <hyperlink ref="BU817" r:id="rId729" xr:uid="{4328E42A-7CA8-4116-AA3C-355DB896889E}"/>
    <hyperlink ref="BW817" r:id="rId730" xr:uid="{38C68A5B-9ADA-4093-B2A8-C69AFE799DD0}"/>
    <hyperlink ref="BU836" r:id="rId731" xr:uid="{52B937E2-1178-4862-AC50-86C82193B474}"/>
    <hyperlink ref="BW85" r:id="rId732" xr:uid="{5B8C5279-876C-43EF-B145-92AAA356BFB9}"/>
    <hyperlink ref="BU85" r:id="rId733" xr:uid="{D92EB84D-6585-49EA-B183-80E29C061B06}"/>
    <hyperlink ref="BW265" r:id="rId734" xr:uid="{45CFC7D2-D975-4E67-92AF-C8F787CEA9DA}"/>
    <hyperlink ref="BU265" r:id="rId735" xr:uid="{64B22ADD-0F89-4AAB-A5D0-0DE1DA14390E}"/>
    <hyperlink ref="BU399" r:id="rId736" xr:uid="{81844765-0D66-4E91-BC7B-829670B527E7}"/>
    <hyperlink ref="BW399" r:id="rId737" xr:uid="{7047B47B-067F-436F-9F6F-8E907EA0E4CB}"/>
    <hyperlink ref="BU398" r:id="rId738" xr:uid="{F1E9CED6-244B-4FD8-AE23-391D1FAC09AE}"/>
    <hyperlink ref="BW398" r:id="rId739" xr:uid="{CD8383AB-3CA7-4640-AADA-3B30330FA34F}"/>
    <hyperlink ref="BU397" r:id="rId740" xr:uid="{1266ED1E-580D-4959-BDCE-C61620647CB0}"/>
    <hyperlink ref="BW397" r:id="rId741" xr:uid="{5EA83898-8151-4A4E-BB0B-AA6D7AF88C69}"/>
    <hyperlink ref="BU402" r:id="rId742" xr:uid="{B882C3FD-5606-438A-AD44-6E18576C3C1D}"/>
    <hyperlink ref="BW402" r:id="rId743" xr:uid="{94388373-8EF8-405E-A1DD-B2567E0E9964}"/>
    <hyperlink ref="BU401" r:id="rId744" xr:uid="{B661F5E8-1B49-4D96-8A86-CF8A8A959339}"/>
    <hyperlink ref="BW401" r:id="rId745" xr:uid="{493B46DB-4EBA-44A2-A245-92A8662FC575}"/>
    <hyperlink ref="BU400" r:id="rId746" xr:uid="{ECC9540A-0CA0-49CD-9E65-F655A3DEA085}"/>
    <hyperlink ref="BW400" r:id="rId747" xr:uid="{06434A71-FABA-4A12-B4F4-44A54F869E71}"/>
    <hyperlink ref="BU822" r:id="rId748" xr:uid="{49D4A2E3-7250-4ED5-B5B9-BD016145BB82}"/>
    <hyperlink ref="BW822" r:id="rId749" xr:uid="{845C7908-AB28-4EF2-A8F3-E0F19E1B27B1}"/>
    <hyperlink ref="BU421" r:id="rId750" xr:uid="{A0DC2696-F743-41DC-90C7-A102C170C996}"/>
    <hyperlink ref="BW421" r:id="rId751" xr:uid="{C73BA82B-86ED-4E88-8C6A-F768608431BA}"/>
    <hyperlink ref="BU420" r:id="rId752" xr:uid="{0E11C404-3DC0-42D7-8065-99E350B988DB}"/>
    <hyperlink ref="BW420" r:id="rId753" xr:uid="{A8793124-525D-4BDC-A089-01BBAEDE5934}"/>
    <hyperlink ref="BU424" r:id="rId754" xr:uid="{2EF40836-7167-4F07-9C9B-6B69F2B8F9E8}"/>
    <hyperlink ref="BW424" r:id="rId755" xr:uid="{0316BC8A-DA90-4338-9A18-AACB797F2C87}"/>
    <hyperlink ref="BU423" r:id="rId756" xr:uid="{E90C5201-AF4B-4D11-9B79-6F15CDA7954A}"/>
    <hyperlink ref="BW423" r:id="rId757" xr:uid="{CC6F36E6-C557-43FF-95D7-567D52BE2AA0}"/>
    <hyperlink ref="BU422" r:id="rId758" xr:uid="{0F70F352-FE7E-405D-96A9-08804EA4D899}"/>
    <hyperlink ref="BW422" r:id="rId759" xr:uid="{237269D4-D2DC-4AC9-852E-720E64A59F08}"/>
    <hyperlink ref="BU427" r:id="rId760" xr:uid="{538D792A-200E-4C0F-AE26-4106DEEB3C18}"/>
    <hyperlink ref="BW427" r:id="rId761" xr:uid="{92F7851A-FD41-49B5-BA0C-9B9141C0DB10}"/>
    <hyperlink ref="BU426" r:id="rId762" xr:uid="{ACD12ED6-EB73-4B82-8B3A-ED7FEBB6B4FA}"/>
    <hyperlink ref="BW426" r:id="rId763" xr:uid="{3A4D5A4C-3BFE-45D8-8399-C49E507FF048}"/>
    <hyperlink ref="BU425" r:id="rId764" xr:uid="{E47220B9-D26A-44E8-9A30-05470A0AED7F}"/>
    <hyperlink ref="BW425" r:id="rId765" xr:uid="{85F6F50B-97E1-450F-AEFB-11BFE598962A}"/>
    <hyperlink ref="BU417" r:id="rId766" xr:uid="{19296362-3543-4946-88F7-11C73EDEF0DD}"/>
    <hyperlink ref="BW417" r:id="rId767" xr:uid="{5FC7E47B-7CF8-40D3-BE6A-BECE2327A3EF}"/>
    <hyperlink ref="BU416" r:id="rId768" xr:uid="{632C99BA-DD5F-4375-931E-2E89192B0D36}"/>
    <hyperlink ref="BW416" r:id="rId769" xr:uid="{2ACC93A5-5C2A-4A31-BC36-B5EA84C7ACA3}"/>
    <hyperlink ref="BU419" r:id="rId770" xr:uid="{8527D353-D28E-4793-82B1-751B27504E48}"/>
    <hyperlink ref="BW419" r:id="rId771" xr:uid="{CFB1FE98-B9CD-475D-B5E1-C6B02C6CF5CC}"/>
    <hyperlink ref="BU418" r:id="rId772" xr:uid="{0BBFC3D0-EF15-445B-9D1B-C3F800BEA0B7}"/>
    <hyperlink ref="BW418" r:id="rId773" xr:uid="{DD8AEA35-8061-4378-9C3E-D1BFFBFB9D55}"/>
    <hyperlink ref="BU415" r:id="rId774" xr:uid="{7DB61697-A90D-489A-9DB1-A47635891A92}"/>
    <hyperlink ref="BW415" r:id="rId775" xr:uid="{6B79D57F-0257-48DA-B348-6FF825DCFA39}"/>
    <hyperlink ref="BU414" r:id="rId776" xr:uid="{4F6781FE-0C64-4881-B23A-4E7C3D7D2EC7}"/>
    <hyperlink ref="BW414" r:id="rId777" xr:uid="{D86F4A61-B11E-49AF-8DAF-A27F15FBC814}"/>
    <hyperlink ref="BU413" r:id="rId778" xr:uid="{8D3E42AA-6022-436E-AB35-0129BBBB105B}"/>
    <hyperlink ref="BW413" r:id="rId779" xr:uid="{403E90D2-1BBD-4BF1-B31E-685B16F0A43E}"/>
    <hyperlink ref="BU333" r:id="rId780" xr:uid="{274A8C18-94E4-4FB2-A660-4D3BDB4B5772}"/>
    <hyperlink ref="BW333" r:id="rId781" xr:uid="{9869323D-55AF-4B37-A8A1-106E6837238E}"/>
    <hyperlink ref="BU334" r:id="rId782" xr:uid="{AFAC55D3-D988-40DC-B1AE-E7AA99D6FC2D}"/>
    <hyperlink ref="BW334" r:id="rId783" xr:uid="{7E6455A8-FC02-4A1A-87EF-971C0C57FBEE}"/>
    <hyperlink ref="BU343" r:id="rId784" xr:uid="{8A4D6410-A95F-43D2-8011-8683F7E664DF}"/>
    <hyperlink ref="BW343" r:id="rId785" xr:uid="{BC65DCF8-BD68-4426-8DA2-729340A21B15}"/>
    <hyperlink ref="BU344" r:id="rId786" xr:uid="{0980BD4D-7E08-454E-8AF2-96DC92881BE9}"/>
    <hyperlink ref="BW344" r:id="rId787" xr:uid="{46142B0A-AAB4-4322-8ED8-9FC6FC088939}"/>
    <hyperlink ref="BU349" r:id="rId788" xr:uid="{A00DC851-05E8-40E2-B635-7631E7614B19}"/>
    <hyperlink ref="BW349" r:id="rId789" xr:uid="{E81F0061-3749-45E0-A01C-31034F319855}"/>
    <hyperlink ref="BU350" r:id="rId790" xr:uid="{0BD1EA82-38AA-4C98-99B0-9E280F181F43}"/>
    <hyperlink ref="BW350" r:id="rId791" xr:uid="{3BD91BD8-16C5-40BC-806D-1AF6D03F122C}"/>
    <hyperlink ref="BU331" r:id="rId792" xr:uid="{EDA22654-D998-4F5C-917E-B88F03323535}"/>
    <hyperlink ref="BW331" r:id="rId793" xr:uid="{10C4363A-6AB2-4419-BE78-6AC8473BF365}"/>
    <hyperlink ref="BU332" r:id="rId794" xr:uid="{EB02A34F-880D-42F6-AD46-14BD8804C6C2}"/>
    <hyperlink ref="BW332" r:id="rId795" xr:uid="{1C67F74B-8E0B-450F-AB74-F17920FA934D}"/>
    <hyperlink ref="BU873" r:id="rId796" xr:uid="{FC135699-5ED1-4701-BF21-8453601A84CC}"/>
    <hyperlink ref="BU1310" r:id="rId797" xr:uid="{CE1617B5-CBF3-4625-8FEF-212EE7F6924C}"/>
    <hyperlink ref="BW1310" r:id="rId798" xr:uid="{4DAE1B42-43AF-4BA2-A83B-A4496BB6B627}"/>
    <hyperlink ref="BU1311" r:id="rId799" xr:uid="{0DA65A32-164C-473C-8514-BD958CCB4320}"/>
    <hyperlink ref="BW1311" r:id="rId800" xr:uid="{4149FB03-069E-4D72-9102-451CEE6DE5D7}"/>
    <hyperlink ref="BU976" r:id="rId801" xr:uid="{16EDFD33-0830-4EDB-9E32-EDC94C1F6EAE}"/>
    <hyperlink ref="BW976" r:id="rId802" xr:uid="{8079DA72-6DC7-4003-81F6-789465F4E874}"/>
    <hyperlink ref="BU982" r:id="rId803" xr:uid="{CCC31557-D334-4805-B410-2E53781907C9}"/>
    <hyperlink ref="BW982" r:id="rId804" xr:uid="{CB32C1F4-D4B5-4EFB-9248-3F60A2D7A431}"/>
    <hyperlink ref="BU984" r:id="rId805" xr:uid="{20243D16-2B4B-4181-8A4D-6E618BFD2AF9}"/>
    <hyperlink ref="BW984" r:id="rId806" xr:uid="{081F49A7-6D89-4862-A31F-641399215953}"/>
    <hyperlink ref="BU993" r:id="rId807" xr:uid="{9801DBD9-DC0C-4CBE-A2C5-69D3C2719369}"/>
    <hyperlink ref="BW993" r:id="rId808" xr:uid="{4224E424-D108-4E15-B765-2E6B4D9D7D3A}"/>
    <hyperlink ref="BU995" r:id="rId809" xr:uid="{60BC4DA7-4A73-4D9E-BE60-8DF4B46283B9}"/>
    <hyperlink ref="BW995" r:id="rId810" xr:uid="{B61806E6-B0EB-4C4F-A6A5-0CFF327A53D9}"/>
    <hyperlink ref="BU999" r:id="rId811" xr:uid="{A61288CF-DE52-4E19-BD73-47715687B5F2}"/>
    <hyperlink ref="BW999" r:id="rId812" xr:uid="{523E4CB6-2686-48E1-A0D1-DF2BFA790076}"/>
    <hyperlink ref="BU1001" r:id="rId813" xr:uid="{4A9345A6-D30F-4A58-819A-52D27C59C1B7}"/>
    <hyperlink ref="BW1001" r:id="rId814" xr:uid="{83486244-5719-4D6D-8C14-DFD4A0D082D5}"/>
    <hyperlink ref="BU1003" r:id="rId815" xr:uid="{9B6C27FD-9B3F-4566-8780-645082E3F138}"/>
    <hyperlink ref="BW1003" r:id="rId816" xr:uid="{8529F4EE-BBDA-4423-8424-1884C438DE41}"/>
    <hyperlink ref="BU1006" r:id="rId817" xr:uid="{3263B090-CD51-498E-97FE-F86922D345EC}"/>
    <hyperlink ref="BW1006" r:id="rId818" xr:uid="{9622158E-4253-4290-ACF9-2CDCC9ECE942}"/>
    <hyperlink ref="BU1008" r:id="rId819" xr:uid="{EA3677A5-B95B-4128-9AB8-316B289163DB}"/>
    <hyperlink ref="BW1008" r:id="rId820" xr:uid="{CE3B09D5-C04C-48A1-BC22-EAA98659A864}"/>
    <hyperlink ref="BU1023" r:id="rId821" xr:uid="{103E5228-8298-405C-A920-8FF94A7F339A}"/>
    <hyperlink ref="BW1023" r:id="rId822" xr:uid="{70152233-9565-47ED-8624-D1AEC9134893}"/>
    <hyperlink ref="BU1032" r:id="rId823" xr:uid="{69049832-01A4-43E2-87FC-84F7024D54AB}"/>
    <hyperlink ref="BW1032" r:id="rId824" xr:uid="{56BFC787-694F-48AC-854A-EF964236E541}"/>
    <hyperlink ref="BW1038" r:id="rId825" xr:uid="{56EAD300-5F43-418C-A246-E2A877E89A03}"/>
    <hyperlink ref="BU1038" r:id="rId826" xr:uid="{DF13D9CC-00F9-4C40-8D24-2938CAF32C5E}"/>
    <hyperlink ref="BW1035" r:id="rId827" xr:uid="{11B32DCA-58F2-48B2-9D3C-392A2DACB327}"/>
    <hyperlink ref="BU1035" r:id="rId828" xr:uid="{6885AB48-0B49-4982-9555-839B967328D0}"/>
    <hyperlink ref="BW1027" r:id="rId829" xr:uid="{575F9458-9901-4DC6-BD0D-065CB210FADA}"/>
    <hyperlink ref="BU1027" r:id="rId830" xr:uid="{AB9A15D7-13AE-45D1-82D9-E356016D33F8}"/>
    <hyperlink ref="BW1017" r:id="rId831" xr:uid="{49C9B58B-10E5-4D55-9534-F8E8E52838D9}"/>
    <hyperlink ref="BU1017" r:id="rId832" xr:uid="{DF815CF3-C843-48D4-A184-BF97A485A7A2}"/>
    <hyperlink ref="BW1014" r:id="rId833" xr:uid="{F121FDEF-3D0D-4CC3-ACF9-CAE5ED883E5D}"/>
    <hyperlink ref="BU1014" r:id="rId834" xr:uid="{92ECFB1C-6D53-421E-B1B7-F41CB3474A9F}"/>
    <hyperlink ref="BW1011" r:id="rId835" xr:uid="{7A75E661-A8AE-4243-90AF-E264F47F04F0}"/>
    <hyperlink ref="BU1011" r:id="rId836" xr:uid="{4B97D934-E09A-4516-B2D7-5E148C5F9640}"/>
    <hyperlink ref="BW997" r:id="rId837" xr:uid="{F2005AED-C4F3-47B9-9ED5-A25B2445A65B}"/>
    <hyperlink ref="BU997" r:id="rId838" xr:uid="{2D0087B6-453E-4A9E-8DCA-6530EEC2DBAA}"/>
    <hyperlink ref="BW988" r:id="rId839" xr:uid="{15A02DD1-954A-48A6-B914-0AE04E52E428}"/>
    <hyperlink ref="BU988" r:id="rId840" xr:uid="{DC0F2AFA-FBC8-45BF-9DBB-7B15935830DF}"/>
    <hyperlink ref="BW986" r:id="rId841" xr:uid="{D0E50544-6D9E-4C09-85FC-DC3EC8F3234E}"/>
    <hyperlink ref="BU986" r:id="rId842" xr:uid="{5595228E-436C-41E5-A908-95980C5BFE15}"/>
    <hyperlink ref="BW1020" r:id="rId843" xr:uid="{76C900E8-77B0-446F-B59A-F7E347BB69FE}"/>
    <hyperlink ref="BU1020" r:id="rId844" xr:uid="{23D17498-7065-4477-A223-BE97D3A60B46}"/>
    <hyperlink ref="BW1031" r:id="rId845" xr:uid="{B939CE85-2ED1-479A-B788-139077BD6D9A}"/>
    <hyperlink ref="BU1031" r:id="rId846" xr:uid="{6E8F23F9-E460-45C6-A280-18E28BEBE93E}"/>
    <hyperlink ref="BW1025" r:id="rId847" xr:uid="{69610310-19A3-4B1D-A54E-BEA3E5C6A029}"/>
    <hyperlink ref="BU1025" r:id="rId848" xr:uid="{4021D407-B5EF-4384-86BE-F4A593449F62}"/>
    <hyperlink ref="BW1022" r:id="rId849" xr:uid="{CD42F2BD-8DAD-4E5A-AA24-6667FED7A6F6}"/>
    <hyperlink ref="BU1022" r:id="rId850" xr:uid="{46A105F7-CEC2-407D-927E-59B1E9F4084B}"/>
    <hyperlink ref="BW1007" r:id="rId851" xr:uid="{B00D3B5A-1F44-460E-B114-4A011592DFFD}"/>
    <hyperlink ref="BU1007" r:id="rId852" xr:uid="{C13A245D-3D75-4D06-A63B-092CFCB184FF}"/>
    <hyperlink ref="BW975" r:id="rId853" xr:uid="{74591465-1E6B-4E6E-9329-69EE7409133D}"/>
    <hyperlink ref="BU975" r:id="rId854" xr:uid="{EA42F787-62C4-4F4A-8F79-E7D79A276B14}"/>
    <hyperlink ref="BW981" r:id="rId855" xr:uid="{3D7B9F52-B418-4CFE-8AA3-801EC13EC0F0}"/>
    <hyperlink ref="BU981" r:id="rId856" xr:uid="{F0FF3580-F8F5-4684-9E7D-5D50593F2FBE}"/>
    <hyperlink ref="BW983" r:id="rId857" xr:uid="{00C665AC-C97A-440B-965D-C0AF9BC69B33}"/>
    <hyperlink ref="BU983" r:id="rId858" xr:uid="{EEBB3D0D-A178-4DE9-AE0A-B252F975C8C0}"/>
    <hyperlink ref="BW992" r:id="rId859" xr:uid="{8D6F57AB-931E-4442-B833-E99C3A3A9E20}"/>
    <hyperlink ref="BU992" r:id="rId860" xr:uid="{701D5AC7-D60B-4FAA-8508-8399E2593E50}"/>
    <hyperlink ref="BW994" r:id="rId861" xr:uid="{BEAB294B-CE3D-4325-BD27-4D9E089249A2}"/>
    <hyperlink ref="BU994" r:id="rId862" xr:uid="{38D2C4A2-3390-407D-A2FE-E64007773BBE}"/>
    <hyperlink ref="BW998" r:id="rId863" xr:uid="{7EDBAB07-FB90-4355-97F2-1E9442C02A18}"/>
    <hyperlink ref="BU998" r:id="rId864" xr:uid="{00CCE4B2-6578-4349-B3E6-257B9FB7923D}"/>
    <hyperlink ref="BW1000" r:id="rId865" xr:uid="{E2B9EC3C-C483-4D41-A195-9E5649171D68}"/>
    <hyperlink ref="BU1000" r:id="rId866" xr:uid="{016010BD-5503-41A7-A0E2-69106563E81E}"/>
    <hyperlink ref="BW1002" r:id="rId867" xr:uid="{E28A97ED-368E-4774-90DE-74A119204CD5}"/>
    <hyperlink ref="BU1002" r:id="rId868" xr:uid="{FD24E975-84E3-4FDD-98B1-9F15642FB344}"/>
    <hyperlink ref="BW1005" r:id="rId869" xr:uid="{8CE2A4E9-C126-4F43-B621-FF7B847FCAC6}"/>
    <hyperlink ref="BU1005" r:id="rId870" xr:uid="{335D4750-2196-4F90-BE97-419E29A1CB28}"/>
    <hyperlink ref="BU1030" r:id="rId871" xr:uid="{FDA25302-0B20-407C-AA65-F43C6960FC52}"/>
    <hyperlink ref="BW1030" r:id="rId872" xr:uid="{19D20C9D-DE2F-460A-9AEF-8C4A41129BEA}"/>
    <hyperlink ref="BU1029" r:id="rId873" xr:uid="{C4BF72C3-F7DB-4C55-B74D-B1DDF94B6312}"/>
    <hyperlink ref="BW1029" r:id="rId874" xr:uid="{63448718-76AB-4466-AB9E-07217331A8AB}"/>
    <hyperlink ref="BU1021" r:id="rId875" xr:uid="{BD1489D2-F598-4E11-950D-F023E9514B14}"/>
    <hyperlink ref="BW1021" r:id="rId876" xr:uid="{24C5E1FF-B700-4B48-A468-36324ADA07B3}"/>
    <hyperlink ref="BU1019" r:id="rId877" xr:uid="{29489368-54C2-4325-B202-C7E3298B055B}"/>
    <hyperlink ref="BW1019" r:id="rId878" xr:uid="{AA7D926C-E586-4626-A4E7-D5EB998601A0}"/>
    <hyperlink ref="BU1049" r:id="rId879" xr:uid="{44B8D88A-5EAB-41E8-AA97-D6C2599D3EAB}"/>
    <hyperlink ref="BW1049" r:id="rId880" xr:uid="{7C73E4BC-E76B-4A48-A2B6-6CBE26DFF29C}"/>
    <hyperlink ref="BU1052" r:id="rId881" xr:uid="{526126FA-F759-415A-9D8D-AC1C3BD79F36}"/>
    <hyperlink ref="BW1052" r:id="rId882" xr:uid="{028E7999-DF2D-4677-A23A-69714202B7F2}"/>
    <hyperlink ref="BU1053" r:id="rId883" xr:uid="{B09080A4-68E4-478A-B6E0-88DC42378FD2}"/>
    <hyperlink ref="BW1053" r:id="rId884" xr:uid="{E5C54AE0-8DCF-4BC7-8E88-CC06723E8298}"/>
    <hyperlink ref="BU1059" r:id="rId885" xr:uid="{51394823-5728-4BFE-87BC-FCD9C9B4027B}"/>
    <hyperlink ref="BW1059" r:id="rId886" xr:uid="{306E99A2-1FC3-42C1-B5E9-04C6C72BEAA1}"/>
    <hyperlink ref="BU1065" r:id="rId887" xr:uid="{4D499B90-0C7E-407B-A647-3021764456A7}"/>
    <hyperlink ref="BW1065" r:id="rId888" xr:uid="{9A865381-AC2E-4ED7-B74A-D339C6BDFBF7}"/>
    <hyperlink ref="BU1067" r:id="rId889" xr:uid="{60CE1363-6799-4205-A908-8C29C80A1DE3}"/>
    <hyperlink ref="BW1067" r:id="rId890" xr:uid="{28C86EAF-9CA2-4C2B-9187-7C8885E3AFC6}"/>
    <hyperlink ref="BU1044" r:id="rId891" xr:uid="{EC22FADD-8F8A-4196-A483-57458C34DFBD}"/>
    <hyperlink ref="BW1044" r:id="rId892" xr:uid="{6815EF24-C142-4D2A-9A06-5432EA258348}"/>
    <hyperlink ref="BU1045" r:id="rId893" xr:uid="{5ED15622-9063-427A-A796-2C1BE7AD0253}"/>
    <hyperlink ref="BW1045" r:id="rId894" xr:uid="{EBD813FC-8E96-4D07-BA55-E67DB5D2F2CD}"/>
    <hyperlink ref="BU1047" r:id="rId895" xr:uid="{63DB84B5-8C80-4EFE-B0AB-638E4A525D12}"/>
    <hyperlink ref="BW1047" r:id="rId896" xr:uid="{7704327B-D79B-4BDD-9756-715BCDBDC6BA}"/>
    <hyperlink ref="BU1055" r:id="rId897" xr:uid="{2A967865-5C73-485A-A78D-AE1367AC8306}"/>
    <hyperlink ref="BW1055" r:id="rId898" xr:uid="{B464FEC4-2A8C-47ED-A9B8-79AE61F9CE07}"/>
    <hyperlink ref="BU1057" r:id="rId899" xr:uid="{8AFB0188-17CB-423B-90DD-C1790D840EA2}"/>
    <hyperlink ref="BW1057" r:id="rId900" xr:uid="{68D619F3-1D60-4F1F-AECD-AFEC70371339}"/>
    <hyperlink ref="BU1061" r:id="rId901" xr:uid="{34FE8052-8CBC-4DEA-A13B-391B8BF4D177}"/>
    <hyperlink ref="BW1061" r:id="rId902" xr:uid="{980611C5-A313-48FE-A5AE-B532C4AD4BF2}"/>
    <hyperlink ref="BU1063" r:id="rId903" xr:uid="{07D91D6D-40EE-4F1E-BE57-2D3F31E15FA3}"/>
    <hyperlink ref="BW1063" r:id="rId904" xr:uid="{A013015F-F590-4E9D-BF62-92D17EE6B91B}"/>
    <hyperlink ref="BU1046" r:id="rId905" xr:uid="{3CDAF5AE-A08D-418F-BC51-43D2096F6B06}"/>
    <hyperlink ref="BW1046" r:id="rId906" xr:uid="{57593AC6-960C-44B8-A5D9-CFB97C8ADD1A}"/>
    <hyperlink ref="BU1054" r:id="rId907" xr:uid="{CA11071A-185B-4F29-A8DB-093A8700BF7D}"/>
    <hyperlink ref="BW1054" r:id="rId908" xr:uid="{8AE6B0B2-2D3E-4B35-87AE-11F502808441}"/>
    <hyperlink ref="BU1056" r:id="rId909" xr:uid="{D70DFE69-C07F-4FA0-9FBF-8AEA33678D06}"/>
    <hyperlink ref="BW1056" r:id="rId910" xr:uid="{418FA490-5E46-473C-842E-DD565A625DAF}"/>
    <hyperlink ref="BU1060" r:id="rId911" xr:uid="{2E07A68C-6AEF-4A17-83A1-B356F3035065}"/>
    <hyperlink ref="BW1060" r:id="rId912" xr:uid="{14855A0C-D3F3-4886-86ED-35B069CE9F47}"/>
    <hyperlink ref="BU1062" r:id="rId913" xr:uid="{4AE68509-C220-40A7-87E6-013D992B1FF4}"/>
    <hyperlink ref="BW1062" r:id="rId914" xr:uid="{17989597-5755-4E05-A095-B94B5C8EC3F3}"/>
    <hyperlink ref="BU1048" r:id="rId915" xr:uid="{8C67DF1E-9A51-490B-B573-273BACD9B8B7}"/>
    <hyperlink ref="BW1048" r:id="rId916" xr:uid="{BBFBFB9F-B254-4324-A261-1806E89EFCB4}"/>
    <hyperlink ref="BU1050" r:id="rId917" xr:uid="{05699503-D268-4822-836D-9DEC7263EA99}"/>
    <hyperlink ref="BW1050" r:id="rId918" xr:uid="{73809F5B-E977-4C26-AC4D-6A3AAA8C3949}"/>
    <hyperlink ref="BU1051" r:id="rId919" xr:uid="{D114F6CA-A9A4-4E9E-9D3F-0C5A91B3B64D}"/>
    <hyperlink ref="BW1051" r:id="rId920" xr:uid="{CC87574E-0714-4563-8D3E-12C726983007}"/>
    <hyperlink ref="BU1058" r:id="rId921" xr:uid="{AAB42659-4A16-4E8E-9C76-9B23BF0582BA}"/>
    <hyperlink ref="BW1058" r:id="rId922" xr:uid="{8B0B9D30-032B-4B18-A896-96376C141004}"/>
    <hyperlink ref="BU1064" r:id="rId923" xr:uid="{F6014F84-94BC-4544-9549-0171B38C1394}"/>
    <hyperlink ref="BW1064" r:id="rId924" xr:uid="{CA3DC7B1-9328-4074-A86C-85F13E5ACE91}"/>
    <hyperlink ref="BU1066" r:id="rId925" xr:uid="{99DDB8AB-C96D-4D57-803D-C426C19041AA}"/>
    <hyperlink ref="BW1066" r:id="rId926" xr:uid="{355336D1-6335-4EBE-8D60-F1F4E0CA7B77}"/>
    <hyperlink ref="BU1151" r:id="rId927" xr:uid="{CD7CD53D-0C57-4844-AE44-52971BCB3B02}"/>
    <hyperlink ref="BW1151" r:id="rId928" xr:uid="{31194AC9-034E-4A68-98F5-F1254FC49046}"/>
    <hyperlink ref="BU1149" r:id="rId929" xr:uid="{88E43180-BAB8-472D-B24D-194BC2A7B48D}"/>
    <hyperlink ref="BW1149" r:id="rId930" xr:uid="{D79391C3-C999-4BB0-9A90-2B0FA2428157}"/>
    <hyperlink ref="BU1147" r:id="rId931" xr:uid="{D69CD691-696E-497B-A5B0-3676302DEC33}"/>
    <hyperlink ref="BW1147" r:id="rId932" xr:uid="{FB84B4FD-31F1-49D7-AEB5-9874E16ECA20}"/>
    <hyperlink ref="BU1145" r:id="rId933" xr:uid="{B36F03A3-2C6C-4186-B7F0-C77F7EEDFFBE}"/>
    <hyperlink ref="BW1145" r:id="rId934" xr:uid="{0B07B671-16C5-4333-A408-8E529338A249}"/>
    <hyperlink ref="BU1142" r:id="rId935" xr:uid="{3802DC48-23A8-43B2-9F30-2D4498E55677}"/>
    <hyperlink ref="BW1142" r:id="rId936" xr:uid="{FE9D1967-0684-4C34-8AE5-029B78840C9E}"/>
    <hyperlink ref="BU1140" r:id="rId937" xr:uid="{E2699CA8-78C7-42E7-B689-EB7B5EA25E35}"/>
    <hyperlink ref="BW1140" r:id="rId938" xr:uid="{518B81D8-0B52-4BC4-8926-4B9462A80E97}"/>
    <hyperlink ref="BU1138" r:id="rId939" xr:uid="{921CAFC9-716B-4940-90F3-A4C8A6BA4AED}"/>
    <hyperlink ref="BW1138" r:id="rId940" xr:uid="{7B8A5BB7-B474-42CB-BBEB-A4BBC9D625F3}"/>
    <hyperlink ref="BU1136" r:id="rId941" xr:uid="{8D140C78-857C-4B7F-9249-FB09D81C393B}"/>
    <hyperlink ref="BW1136" r:id="rId942" xr:uid="{08101C3B-4999-40A4-B8D4-9ECB5EF38BA2}"/>
    <hyperlink ref="BU1135" r:id="rId943" xr:uid="{77557198-9151-4A52-87F5-C572F3913CA9}"/>
    <hyperlink ref="BW1135" r:id="rId944" xr:uid="{78E9FCAB-C649-49A4-82F8-0FD2A94C035B}"/>
    <hyperlink ref="BU1133" r:id="rId945" xr:uid="{582F5D03-230D-4974-B804-04C6AD4CB508}"/>
    <hyperlink ref="BW1133" r:id="rId946" xr:uid="{B680D0E9-A555-441A-96C3-629521B7B462}"/>
    <hyperlink ref="BU1150" r:id="rId947" xr:uid="{1DCB09CA-7CD1-46E0-9BD7-82CB3E6C9893}"/>
    <hyperlink ref="BW1150" r:id="rId948" xr:uid="{E1C950B2-6D3A-4B48-ACBC-6FE04DB609C1}"/>
    <hyperlink ref="BU1148" r:id="rId949" xr:uid="{9FDB4C90-F37C-4E82-990E-9D6FF1BB7CF9}"/>
    <hyperlink ref="BW1148" r:id="rId950" xr:uid="{BB776BF4-48AF-4761-B805-4AAA84542397}"/>
    <hyperlink ref="BU1146" r:id="rId951" xr:uid="{DF642BC0-99B3-40FD-AC19-7DF0A0795FF9}"/>
    <hyperlink ref="BW1146" r:id="rId952" xr:uid="{DD39B4F0-A4AD-4443-A991-9CEFD1CF571A}"/>
    <hyperlink ref="BU1144" r:id="rId953" xr:uid="{0FA7C900-5DA5-48E9-A5FF-E5223B02EE9A}"/>
    <hyperlink ref="BW1144" r:id="rId954" xr:uid="{278AE2AB-9BF0-4DC1-990E-764A3505B134}"/>
    <hyperlink ref="BU1143" r:id="rId955" xr:uid="{5440C371-7ABA-47FD-B3F0-CB934662C658}"/>
    <hyperlink ref="BW1143" r:id="rId956" xr:uid="{3E90CB9E-5D63-4A1E-B753-1D85B12EB526}"/>
    <hyperlink ref="BU1141" r:id="rId957" xr:uid="{1B409E7D-6AD6-44C5-8C5D-AC427AB17294}"/>
    <hyperlink ref="BW1141" r:id="rId958" xr:uid="{28539B66-0CC1-4081-9B52-B366747AAE30}"/>
    <hyperlink ref="BU1139" r:id="rId959" xr:uid="{DB90FB9D-92DC-4DA7-8924-7FB718990BCD}"/>
    <hyperlink ref="BW1139" r:id="rId960" xr:uid="{C5FFBE4D-E518-4E08-B687-60C4284B6272}"/>
    <hyperlink ref="BU1137" r:id="rId961" xr:uid="{190167E4-7D10-4B7A-984A-2F67EA4D04DD}"/>
    <hyperlink ref="BW1137" r:id="rId962" xr:uid="{7954F51D-B368-4DA6-BE93-D7EE0FFE31FA}"/>
    <hyperlink ref="BU1134" r:id="rId963" xr:uid="{D449C34F-03F2-4E10-BB4D-66FFAC591F72}"/>
    <hyperlink ref="BW1134" r:id="rId964" xr:uid="{71728262-B93F-4AC0-BE98-12B16E31130E}"/>
    <hyperlink ref="BU1132" r:id="rId965" xr:uid="{6641272E-9722-43AD-A9C2-B46EDD09D7CA}"/>
    <hyperlink ref="BW1132" r:id="rId966" xr:uid="{C0343F4B-A52D-4FB2-B96E-1523F06E3696}"/>
    <hyperlink ref="BU757" r:id="rId967" xr:uid="{5B76491B-2988-413F-9CB1-76E3E02B808E}"/>
    <hyperlink ref="BW757" r:id="rId968" xr:uid="{C6E55A02-22D1-4471-92C6-C43A1799D94D}"/>
    <hyperlink ref="BU755" r:id="rId969" xr:uid="{D2D15661-EB4A-4408-AC22-FAE732744143}"/>
    <hyperlink ref="BW755" r:id="rId970" xr:uid="{F6489EC2-1BFF-40E9-8B82-8AC8A4E2FD52}"/>
    <hyperlink ref="BU753" r:id="rId971" xr:uid="{519A323F-4703-4222-9E89-FADE0FCE4098}"/>
    <hyperlink ref="BW753" r:id="rId972" xr:uid="{25153752-023D-44A2-B663-5D096905778B}"/>
    <hyperlink ref="BU751" r:id="rId973" xr:uid="{BED7F410-E85A-442A-BD57-6BF3D31F05AC}"/>
    <hyperlink ref="BW751" r:id="rId974" xr:uid="{0BCF9539-376F-4033-91B2-2599327101A9}"/>
    <hyperlink ref="BU749" r:id="rId975" xr:uid="{AD5EFFAB-5842-40E5-9329-2BF08A4FEA42}"/>
    <hyperlink ref="BW749" r:id="rId976" xr:uid="{0FE22A63-8D1A-45F2-A7FE-623FE986DA6B}"/>
    <hyperlink ref="BU747" r:id="rId977" xr:uid="{B4733CA4-34BF-49F9-A95D-C797E3150911}"/>
    <hyperlink ref="BW747" r:id="rId978" xr:uid="{1F8B9D2F-C394-4C7D-9725-98CD4D33FAEE}"/>
    <hyperlink ref="BU745" r:id="rId979" xr:uid="{1738E297-9F86-43E1-8246-AB561FC45186}"/>
    <hyperlink ref="BW745" r:id="rId980" xr:uid="{E0ED02EA-49AA-423E-B434-A52D8F4CB4A0}"/>
    <hyperlink ref="BU758" r:id="rId981" xr:uid="{FCD83CE9-1D60-4DF0-BFEE-CD4359276361}"/>
    <hyperlink ref="BU756" r:id="rId982" xr:uid="{B29686C7-F55D-469C-8713-C2E5803665AF}"/>
    <hyperlink ref="BU754" r:id="rId983" xr:uid="{EA94E659-3948-4AEF-AEB5-57AE3AD43490}"/>
    <hyperlink ref="BU752" r:id="rId984" xr:uid="{12F6E36A-2563-47A5-A045-E6974CB0A4BE}"/>
    <hyperlink ref="BU750" r:id="rId985" xr:uid="{B7F4D2E5-8540-479D-AAF4-8C89A0486026}"/>
    <hyperlink ref="BU748" r:id="rId986" xr:uid="{8A5BD04D-C0FE-47A3-9DA0-FA9EEDF55C1D}"/>
    <hyperlink ref="BU746" r:id="rId987" xr:uid="{1EC0B4B8-6280-4A11-BAFE-3D9AB9265269}"/>
    <hyperlink ref="BU1309" r:id="rId988" xr:uid="{EFA40384-F843-4EF3-9AFE-5D0935610A83}"/>
    <hyperlink ref="BW1309" r:id="rId989" xr:uid="{6830BB94-0D0C-4935-830E-A230319693C9}"/>
    <hyperlink ref="BU737" r:id="rId990" xr:uid="{5029B2A8-91AF-4D59-94AF-82DE1296384D}"/>
    <hyperlink ref="BW737" r:id="rId991" xr:uid="{23421DC5-AF35-40BB-BE09-00031F4D7FD5}"/>
    <hyperlink ref="BU738" r:id="rId992" xr:uid="{E0967ADC-A6E2-4A46-AF8D-3892004454F6}"/>
    <hyperlink ref="BW738" r:id="rId993" xr:uid="{B5C4D1F4-F759-4A9A-81FF-B3F497CCD314}"/>
    <hyperlink ref="BU739" r:id="rId994" xr:uid="{BB0F87CC-A4AE-4087-B042-2891D1824C7C}"/>
    <hyperlink ref="BW739" r:id="rId995" xr:uid="{12ACFFB9-481F-4C6E-8BAC-F2E2220C3FD7}"/>
    <hyperlink ref="BU714" r:id="rId996" xr:uid="{4C4EA94D-EDEF-41FD-AFA8-3B7A61B97360}"/>
    <hyperlink ref="BW714" r:id="rId997" xr:uid="{3FC943F0-EEAA-459E-97E0-89CCA6426F83}"/>
    <hyperlink ref="BU716" r:id="rId998" xr:uid="{C7F789F3-2200-4397-9D17-70E9F3FBED94}"/>
    <hyperlink ref="BW716" r:id="rId999" xr:uid="{74F1E380-276D-421A-9AE8-258583C8910E}"/>
    <hyperlink ref="BU718" r:id="rId1000" xr:uid="{2FFAE505-3F05-49E1-96BD-CD9A4E95CF65}"/>
    <hyperlink ref="BW718" r:id="rId1001" xr:uid="{62F2F80A-0224-49EC-8818-196F6B073716}"/>
    <hyperlink ref="BU719" r:id="rId1002" xr:uid="{C27293FF-39FE-43FA-8452-16BC733B4174}"/>
    <hyperlink ref="BW719" r:id="rId1003" xr:uid="{516FDDDA-5099-4739-875F-631D6A5AB1EA}"/>
    <hyperlink ref="BU721" r:id="rId1004" xr:uid="{B7B630AB-6F35-4744-91DD-B51AA1E2ABEA}"/>
    <hyperlink ref="BW721" r:id="rId1005" xr:uid="{EE3DAE53-5C9D-424C-A518-A08CE0D4525A}"/>
    <hyperlink ref="BU723" r:id="rId1006" xr:uid="{95D19A89-2399-4A83-8075-2672075B3DA2}"/>
    <hyperlink ref="BW723" r:id="rId1007" xr:uid="{90D43B0D-4E45-45AF-959A-0781D8D99B3A}"/>
    <hyperlink ref="BU725" r:id="rId1008" xr:uid="{E1FBD150-A4C6-4039-9FA0-02E5D2B8C3B7}"/>
    <hyperlink ref="BW725" r:id="rId1009" xr:uid="{2FD6284B-DE5A-49B5-8353-EF518E8B1620}"/>
    <hyperlink ref="BU727" r:id="rId1010" xr:uid="{1C0BBA76-9AEE-499C-B806-B94009CF7A36}"/>
    <hyperlink ref="BW727" r:id="rId1011" xr:uid="{B30C065C-FFAE-4FC0-93E9-15BE721CC60C}"/>
    <hyperlink ref="BU729" r:id="rId1012" xr:uid="{A25309EB-E74C-401E-BD3B-8C7F536CCF0C}"/>
    <hyperlink ref="BW729" r:id="rId1013" xr:uid="{67826855-73AC-4794-813F-01D76D3A3363}"/>
    <hyperlink ref="BU731" r:id="rId1014" xr:uid="{912D734A-17F1-427A-BA30-9DE1664F71B8}"/>
    <hyperlink ref="BW731" r:id="rId1015" xr:uid="{832A0FB8-0CB6-4627-8B7C-2EA9C4FDF960}"/>
    <hyperlink ref="BU733" r:id="rId1016" xr:uid="{8A12FDFE-67A6-4A9A-A4D6-0B7E5F58480B}"/>
    <hyperlink ref="BW733" r:id="rId1017" xr:uid="{90ED9D6A-BD4C-4359-8D05-24661C634B61}"/>
    <hyperlink ref="BU735" r:id="rId1018" xr:uid="{3F700290-ADFC-40F1-8D48-D3CD7210B6D1}"/>
    <hyperlink ref="BW735" r:id="rId1019" xr:uid="{B57A8ACF-BD7A-4E6F-9362-C0F646C501A7}"/>
    <hyperlink ref="BU715" r:id="rId1020" xr:uid="{DCF40952-8CD7-4F2E-9467-DA85CA4A4D87}"/>
    <hyperlink ref="BW715" r:id="rId1021" xr:uid="{C7A871C7-61E9-4731-8CEE-28179096CFC1}"/>
    <hyperlink ref="BU717" r:id="rId1022" xr:uid="{7EF1C837-456F-4257-8045-E40344A32FFB}"/>
    <hyperlink ref="BW717" r:id="rId1023" xr:uid="{B4FCD26E-DD3D-4D02-B927-99710446BA1A}"/>
    <hyperlink ref="BU720" r:id="rId1024" xr:uid="{7D694927-3CFC-49D8-A60F-C50B5AAE03FD}"/>
    <hyperlink ref="BW720" r:id="rId1025" xr:uid="{4FCC6417-46B9-4934-8301-8DE84F5B5615}"/>
    <hyperlink ref="BU722" r:id="rId1026" xr:uid="{B4E0E042-CFBE-41CE-A157-67059DBA032F}"/>
    <hyperlink ref="BW722" r:id="rId1027" xr:uid="{2936A0FF-3344-4EF7-9F20-0FE6268A0B4D}"/>
    <hyperlink ref="BU724" r:id="rId1028" xr:uid="{4A2B6BE9-4958-48EE-935F-6301F365FD18}"/>
    <hyperlink ref="BW724" r:id="rId1029" xr:uid="{5FF3194F-DEA5-4F40-880E-E62B3946E05C}"/>
    <hyperlink ref="BU726" r:id="rId1030" xr:uid="{6E5E9A84-7E21-4AC6-AF2F-EF133812A15A}"/>
    <hyperlink ref="BW726" r:id="rId1031" xr:uid="{3956732B-9D42-4378-81BD-9CC580CEFD30}"/>
    <hyperlink ref="BU728" r:id="rId1032" xr:uid="{137E8CDD-29D9-402B-8675-5D9D535E3A89}"/>
    <hyperlink ref="BW728" r:id="rId1033" xr:uid="{C649AAD1-7E63-4679-B6C7-F9F8CFDBA0B0}"/>
    <hyperlink ref="BU730" r:id="rId1034" xr:uid="{84CAE4FB-3A78-4541-BCBA-C650676D0E4B}"/>
    <hyperlink ref="BW730" r:id="rId1035" xr:uid="{2853D1A4-83EE-4BBC-8C5F-C8B459B00F20}"/>
    <hyperlink ref="BU732" r:id="rId1036" xr:uid="{78BE5CFB-B396-4C1D-82BF-0AC93274966F}"/>
    <hyperlink ref="BW732" r:id="rId1037" xr:uid="{FBA08C97-15EF-4DFA-B7FB-466E2EEB6E9F}"/>
    <hyperlink ref="BU734" r:id="rId1038" xr:uid="{6E56F996-742D-4BC8-AC91-BBB0B48519A4}"/>
    <hyperlink ref="BW734" r:id="rId1039" xr:uid="{AEA36F9E-FB65-4F40-B109-9497B75331AD}"/>
    <hyperlink ref="BU736" r:id="rId1040" xr:uid="{37A2A82F-F35A-455A-B9DF-B330897C064D}"/>
    <hyperlink ref="BW736" r:id="rId1041" xr:uid="{3EAB4A02-A82E-4AC2-B1DF-A77BD267415D}"/>
    <hyperlink ref="BW227" r:id="rId1042" xr:uid="{360B0E70-60A6-41F8-8C38-18DB79CA3D19}"/>
    <hyperlink ref="BW226" r:id="rId1043" xr:uid="{E3A555A0-BDAC-49CB-A432-8A0D20494E22}"/>
    <hyperlink ref="BU229" r:id="rId1044" xr:uid="{18FA42F7-9B21-4114-B53C-0B9FBC557F52}"/>
    <hyperlink ref="BU228" r:id="rId1045" xr:uid="{B4516EE9-4AC1-4105-9CBE-13FDC66D9F0A}"/>
    <hyperlink ref="BW229" r:id="rId1046" xr:uid="{FA5959C7-C785-4EF1-ADA5-2D94F9F20237}"/>
    <hyperlink ref="BW228" r:id="rId1047" xr:uid="{D49A46DC-00D9-449E-B5A6-DC76501AEE99}"/>
    <hyperlink ref="BW233" r:id="rId1048" xr:uid="{5F3F4F35-4521-45FF-A5E7-98A1675F8E38}"/>
    <hyperlink ref="BW232" r:id="rId1049" xr:uid="{56EFE2AA-3B84-45F4-93B3-7D925E57A772}"/>
    <hyperlink ref="BU231" r:id="rId1050" xr:uid="{CC4056E2-1080-49BC-9BAB-B9AE08921360}"/>
    <hyperlink ref="BU230" r:id="rId1051" xr:uid="{367A1834-4988-49E3-B145-06A7C491EDEC}"/>
    <hyperlink ref="BW231" r:id="rId1052" xr:uid="{B989B22D-523F-4F0F-AD27-8E112270E9D7}"/>
    <hyperlink ref="BW230" r:id="rId1053" xr:uid="{2DF4AC8E-B7FC-4A62-B6C7-426469D01356}"/>
    <hyperlink ref="BW235" r:id="rId1054" xr:uid="{F3D3B074-F260-4E58-AD90-0AC11979C2CE}"/>
    <hyperlink ref="BW234" r:id="rId1055" xr:uid="{04228582-99B9-4EC9-90DA-0A1C5533F326}"/>
    <hyperlink ref="BU60" r:id="rId1056" xr:uid="{941C1EA0-32E5-41D1-9BF0-0C4E49FAD536}"/>
    <hyperlink ref="BU112" r:id="rId1057" xr:uid="{C943ABC1-7EB2-46F2-A3E7-6FBE77F9E0E3}"/>
    <hyperlink ref="BW112" r:id="rId1058" xr:uid="{6FA06551-68DD-4050-AFD9-871787D61786}"/>
    <hyperlink ref="BU110" r:id="rId1059" xr:uid="{4FCFFDF6-B730-4A89-8071-CA1D89838635}"/>
    <hyperlink ref="BW110" r:id="rId1060" xr:uid="{DBC42D94-07AF-411F-979E-B6B1615EE197}"/>
    <hyperlink ref="BU108" r:id="rId1061" xr:uid="{C1AE9167-4289-4695-A63E-4A76E54E8290}"/>
    <hyperlink ref="BW108" r:id="rId1062" xr:uid="{537A6A12-1921-4B18-A184-6340D21FBDEF}"/>
    <hyperlink ref="BU106" r:id="rId1063" xr:uid="{5B55111B-F36E-4E42-A41B-096CF48A879E}"/>
    <hyperlink ref="BW106" r:id="rId1064" xr:uid="{FFD1D0AF-9972-4CF8-A22F-71A401960563}"/>
    <hyperlink ref="BU104" r:id="rId1065" xr:uid="{A557BAED-244F-47E9-9BB2-EA2634F9C895}"/>
    <hyperlink ref="BW104" r:id="rId1066" xr:uid="{FCA467FE-C60C-4E26-B408-3667E0DA7F13}"/>
    <hyperlink ref="BU113" r:id="rId1067" xr:uid="{797C4C0D-A3B9-4FF3-AD81-459E90DF3B2C}"/>
    <hyperlink ref="BW113" r:id="rId1068" xr:uid="{3D4B6146-CF5E-4038-B1ED-732819E97358}"/>
    <hyperlink ref="BU111" r:id="rId1069" xr:uid="{745588CF-C27B-4A4E-896C-35364336BA53}"/>
    <hyperlink ref="BW111" r:id="rId1070" xr:uid="{ED99F2EA-F81A-4205-BABB-3807E667F8B2}"/>
    <hyperlink ref="BU109" r:id="rId1071" xr:uid="{106DB27A-BC2B-4B5C-BAA2-113D4F6D35F6}"/>
    <hyperlink ref="BW109" r:id="rId1072" xr:uid="{997574D1-DBD0-4922-97F5-A5E3BE55E0CC}"/>
    <hyperlink ref="BU107" r:id="rId1073" xr:uid="{397584BC-55F5-462C-B1DD-ED41DC695580}"/>
    <hyperlink ref="BW107" r:id="rId1074" xr:uid="{21802157-FEEE-4A0B-B80B-A4CB8E98B215}"/>
    <hyperlink ref="BU105" r:id="rId1075" xr:uid="{9A1245BA-7E5E-4074-97FA-D79B9B96BF8E}"/>
    <hyperlink ref="BW105" r:id="rId1076" xr:uid="{1BE06C72-2BCA-4AAB-820F-B5628AD4353C}"/>
    <hyperlink ref="BU101" r:id="rId1077" xr:uid="{2C71CDE0-A338-4D6B-9AE1-848FC55174CA}"/>
    <hyperlink ref="BW101" r:id="rId1078" xr:uid="{13758360-93C4-46EB-A06F-A4C167E5B856}"/>
    <hyperlink ref="BU103" r:id="rId1079" xr:uid="{49326F3A-4A94-4177-8D3C-4060B6FE42A6}"/>
    <hyperlink ref="BW103" r:id="rId1080" xr:uid="{D1184738-96D4-43DB-B0ED-DF88614779AF}"/>
    <hyperlink ref="BU102" r:id="rId1081" xr:uid="{D1950FBF-E545-4580-911D-7291D88B0A2E}"/>
    <hyperlink ref="BW102" r:id="rId1082" xr:uid="{BA14415E-0EF6-4C85-948C-9767C7592A45}"/>
    <hyperlink ref="BU883" r:id="rId1083" xr:uid="{D721E10A-485F-47AF-9806-43D5FA911BDC}"/>
    <hyperlink ref="BW883" r:id="rId1084" xr:uid="{AB513134-0469-4DAC-882C-EF10B5592D18}"/>
    <hyperlink ref="BW825" r:id="rId1085" xr:uid="{02BEBE82-1A7D-4EEC-866B-952DCEE14E79}"/>
    <hyperlink ref="BW826" r:id="rId1086" xr:uid="{D24D2F40-3FD5-4346-AA01-21BD1E56C12E}"/>
    <hyperlink ref="BW827" r:id="rId1087" xr:uid="{38D7F390-2043-43CD-B6DA-BD9E68AD2853}"/>
    <hyperlink ref="BW828" r:id="rId1088" xr:uid="{84AEAA7C-457B-49D8-B43F-A2916E164F0A}"/>
    <hyperlink ref="BW829" r:id="rId1089" xr:uid="{151D8A5F-4797-4F0C-9BA4-CED0C5D7C2B9}"/>
    <hyperlink ref="BW245" r:id="rId1090" xr:uid="{E99A257B-3F2A-45ED-BCC1-CBF43708448F}"/>
    <hyperlink ref="BW247" r:id="rId1091" xr:uid="{3557F3DC-4453-4D6E-B8A2-4E0657A02665}"/>
    <hyperlink ref="BW248" r:id="rId1092" xr:uid="{1BAB2B5A-7F2A-4771-887B-B72C6C91BA4C}"/>
    <hyperlink ref="BW251" r:id="rId1093" xr:uid="{3E5BDC5A-2AAB-421D-9306-39E5EF3BD106}"/>
    <hyperlink ref="BW252" r:id="rId1094" xr:uid="{B75D2F97-FBD3-4E62-A1D3-205979EA6ADF}"/>
    <hyperlink ref="BW246" r:id="rId1095" xr:uid="{E27EB426-7207-41A9-A50E-DCDE270CC898}"/>
    <hyperlink ref="BW249" r:id="rId1096" xr:uid="{59CEFFDF-A0F5-41B3-85BF-3F64538B2688}"/>
    <hyperlink ref="BW250" r:id="rId1097" xr:uid="{B37908E2-1998-49BE-AD8A-5BA9E30D0AB2}"/>
    <hyperlink ref="BW253" r:id="rId1098" xr:uid="{33099186-3807-4FEA-9A46-C11A1F89A3ED}"/>
    <hyperlink ref="BW254" r:id="rId1099" xr:uid="{34A5B208-7D95-4BE5-B870-8681E8C19957}"/>
    <hyperlink ref="BU494" r:id="rId1100" xr:uid="{2A74BF9B-59C7-4685-AA36-BEF6EAE1BD3F}"/>
    <hyperlink ref="BU1312" r:id="rId1101" xr:uid="{8BDD9A80-7761-4B7A-9A59-31511AB8B46B}"/>
    <hyperlink ref="BU1040" r:id="rId1102" xr:uid="{9B5B0AC4-E1AA-4EC9-8D83-E12914116D61}"/>
    <hyperlink ref="BU1042" r:id="rId1103" xr:uid="{19A65E2C-93D7-4C35-BA7F-380EC0721999}"/>
    <hyperlink ref="BU1043" r:id="rId1104" xr:uid="{0E0A63BC-8FE9-4AAB-BEE6-F0807067A5EE}"/>
    <hyperlink ref="BU55" r:id="rId1105" xr:uid="{8AAEF7FB-475D-49DF-A682-1A207044DBF7}"/>
    <hyperlink ref="BW40" r:id="rId1106" xr:uid="{044F2778-9686-4BCE-93BE-69A153315F0D}"/>
    <hyperlink ref="BW49" r:id="rId1107" xr:uid="{3A16C90E-AB81-4792-B3E4-124F4C5E7C3C}"/>
    <hyperlink ref="BW56" r:id="rId1108" xr:uid="{40D7122D-DDF4-4D26-8292-54D07102FD34}"/>
    <hyperlink ref="BW60" r:id="rId1109" xr:uid="{20E46E6A-0B91-43FE-A8D6-B8F964E5895D}"/>
    <hyperlink ref="BU222" r:id="rId1110" xr:uid="{7A9F9885-A892-4350-88DC-E88A1542B50F}"/>
    <hyperlink ref="BU223" r:id="rId1111" xr:uid="{841C71B0-77EC-4DDD-87B4-8EE4299C4740}"/>
    <hyperlink ref="BU224" r:id="rId1112" xr:uid="{B4C7DB08-E382-4346-99E2-67E483EB38D9}"/>
    <hyperlink ref="BU225" r:id="rId1113" xr:uid="{B4DF564F-9049-43F5-BA37-F1C670FC2A21}"/>
    <hyperlink ref="BU226" r:id="rId1114" xr:uid="{3C1ABF06-49A1-4D83-8C71-C04AB46FE1FD}"/>
    <hyperlink ref="BU227" r:id="rId1115" xr:uid="{9361F2EA-F4E1-4132-9CDB-D7353321141B}"/>
    <hyperlink ref="BU232" r:id="rId1116" xr:uid="{54D037C8-6F60-407E-BF5C-E390311DD889}"/>
    <hyperlink ref="BU233" r:id="rId1117" xr:uid="{E24C1EB0-5845-4910-9154-757ED207736D}"/>
    <hyperlink ref="BU234" r:id="rId1118" xr:uid="{AA907ED3-A8DE-4B78-A6AE-98F26BD2EC6A}"/>
    <hyperlink ref="BU235" r:id="rId1119" xr:uid="{86A3D9E1-EAFF-4418-A199-731F5DDE0F1B}"/>
    <hyperlink ref="BU245" r:id="rId1120" xr:uid="{6C6DC685-507E-4405-978F-CA1BB585D744}"/>
    <hyperlink ref="BU246" r:id="rId1121" xr:uid="{7E9DF576-A713-4494-9FE4-F11835C5D536}"/>
    <hyperlink ref="BU247" r:id="rId1122" xr:uid="{83014B23-2F47-4008-A3D2-F8B78CF8647C}"/>
    <hyperlink ref="BU248" r:id="rId1123" xr:uid="{0AB0E5B1-FC09-47B0-8FF8-A3B403255A7A}"/>
    <hyperlink ref="BU249" r:id="rId1124" xr:uid="{ED221119-93A1-44D8-97F3-C029C4FCBE0B}"/>
    <hyperlink ref="BU250" r:id="rId1125" xr:uid="{3BDE1B4E-25F9-4B0A-9FC2-AC274FA319E0}"/>
    <hyperlink ref="BU251" r:id="rId1126" xr:uid="{A996663F-468E-486E-9B74-C1C27C0CA37E}"/>
    <hyperlink ref="BU252" r:id="rId1127" xr:uid="{FFDB8035-DFBF-4649-9FB2-8170BE025785}"/>
    <hyperlink ref="BU253" r:id="rId1128" xr:uid="{FF463EE3-4B0C-4948-A124-B9F374AF6CE1}"/>
    <hyperlink ref="BU254" r:id="rId1129" xr:uid="{90528A4C-6952-4F49-81D5-FD1B40E973F3}"/>
    <hyperlink ref="BU255" r:id="rId1130" xr:uid="{8C150CF4-5C9F-49B6-8DCA-6342B203FE3A}"/>
    <hyperlink ref="BU256" r:id="rId1131" xr:uid="{2D32386C-669F-4DDF-98CD-457A6827EEC6}"/>
    <hyperlink ref="BU257" r:id="rId1132" xr:uid="{0D826330-688E-44D7-8D44-3FD9DBEF87BA}"/>
    <hyperlink ref="BU258" r:id="rId1133" xr:uid="{82623CBE-15F2-4ABA-9655-5C3B3F898433}"/>
    <hyperlink ref="BU484" r:id="rId1134" xr:uid="{B5EAA48C-3BA1-4350-870D-0D2D0E22CFA1}"/>
    <hyperlink ref="BU485" r:id="rId1135" xr:uid="{4358AC09-D549-4B56-B025-EFCA55520257}"/>
    <hyperlink ref="BU486" r:id="rId1136" xr:uid="{21057500-392F-43B9-95D5-06350522E1F6}"/>
    <hyperlink ref="BU487" r:id="rId1137" xr:uid="{14CFBCB4-AD04-4656-90F7-0908F8B2732F}"/>
    <hyperlink ref="BU488" r:id="rId1138" xr:uid="{E8DA14C8-C574-4007-99E5-9C1FE0987E38}"/>
    <hyperlink ref="BU489" r:id="rId1139" xr:uid="{03ECF83C-CF06-4422-B097-53E4F75337CA}"/>
    <hyperlink ref="BU490" r:id="rId1140" xr:uid="{749F6FEF-2E37-4F0E-BB9A-91F5351D89D8}"/>
    <hyperlink ref="BU491" r:id="rId1141" xr:uid="{FDD9CC79-12E8-46B7-B0C5-B89DB48F8FB8}"/>
    <hyperlink ref="BU492" r:id="rId1142" xr:uid="{05BEDD81-E3B8-49F2-95E5-8E1237923397}"/>
    <hyperlink ref="BU493" r:id="rId1143" xr:uid="{7A25722A-255C-4D04-BDDC-3BFB367C4EBE}"/>
    <hyperlink ref="BU495" r:id="rId1144" xr:uid="{A68C2517-EA9F-49FE-9CA4-2C3FB7BADA0B}"/>
    <hyperlink ref="BU496" r:id="rId1145" xr:uid="{F7076467-C1C9-441A-ACF3-2C0C61B7C222}"/>
    <hyperlink ref="BU497" r:id="rId1146" xr:uid="{B64871CD-1C8F-4851-8039-321D6F803096}"/>
    <hyperlink ref="BU498" r:id="rId1147" xr:uid="{24A9B0E0-27F8-4AB3-AD97-43AE5EA7E41D}"/>
    <hyperlink ref="BU499" r:id="rId1148" xr:uid="{357A0F5E-EF00-4175-B61D-321DF809560A}"/>
    <hyperlink ref="BU173" r:id="rId1149" xr:uid="{23100FC9-1BD6-4801-818E-D69C494A73FE}"/>
    <hyperlink ref="BW173" r:id="rId1150" xr:uid="{5D97EF89-601E-4281-B913-B03D0814CAF8}"/>
    <hyperlink ref="BU172" r:id="rId1151" xr:uid="{33FC6DC4-70B1-4B63-A125-122321866100}"/>
    <hyperlink ref="BW172" r:id="rId1152" xr:uid="{3D8AD664-86C6-453C-8AD0-4AE5A8318AAA}"/>
    <hyperlink ref="BU174" r:id="rId1153" xr:uid="{DEAD6BA4-661C-4573-914C-C9BD5A1D6B20}"/>
    <hyperlink ref="BW174" r:id="rId1154" xr:uid="{8E6CF48C-FB8A-4CFC-897F-D71F0559EBAD}"/>
    <hyperlink ref="BU175" r:id="rId1155" xr:uid="{6D331F80-402D-4142-A12E-0ABAC429EC11}"/>
    <hyperlink ref="BW175" r:id="rId1156" xr:uid="{04A7E794-3BC5-4504-BD21-DC8AE6E33580}"/>
    <hyperlink ref="BU176" r:id="rId1157" xr:uid="{C58E0DC4-C1C8-4A28-8820-E00E6545002F}"/>
    <hyperlink ref="BW176" r:id="rId1158" xr:uid="{B1FE858A-1E0B-4D43-AC1C-E19BB178469D}"/>
    <hyperlink ref="BU177" r:id="rId1159" xr:uid="{71E2F2F8-A0E4-46AC-BC61-3183A47CDA89}"/>
    <hyperlink ref="BW177" r:id="rId1160" xr:uid="{CBE81A52-B435-4843-A75E-54F4AD35AED2}"/>
    <hyperlink ref="BU178" r:id="rId1161" xr:uid="{94C14A24-7311-42C7-BDAA-DE66ACF5D910}"/>
    <hyperlink ref="BW178" r:id="rId1162" xr:uid="{3307BFC7-5F02-42A2-A6F2-A98E94E6A0FB}"/>
    <hyperlink ref="BU179" r:id="rId1163" xr:uid="{0097F8E3-B29E-439F-AD54-96DD3B0899B2}"/>
    <hyperlink ref="BW179" r:id="rId1164" xr:uid="{8E6FEBB3-548E-488E-A316-13CF89C0B903}"/>
    <hyperlink ref="BU842" r:id="rId1165" xr:uid="{76645D9D-4A6F-437D-9624-DE25EC636EAB}"/>
    <hyperlink ref="BU841" r:id="rId1166" xr:uid="{61F835EE-53BC-41E3-8541-38BEE35DAC39}"/>
    <hyperlink ref="BU879" r:id="rId1167" xr:uid="{666E73B5-BA89-43E2-A460-918D482F4EDB}"/>
    <hyperlink ref="BW879" r:id="rId1168" xr:uid="{594119C0-20CA-452D-800A-B682EC857B61}"/>
    <hyperlink ref="BU977" r:id="rId1169" xr:uid="{5BE2EEC0-AD03-4851-BA6D-BF98F1826EDF}"/>
    <hyperlink ref="BW977" r:id="rId1170" xr:uid="{924B2BA0-94D9-4D28-950B-C8AA34697B2F}"/>
    <hyperlink ref="BU1033" r:id="rId1171" xr:uid="{86818973-2618-4074-AD63-9DC81816C5AA}"/>
    <hyperlink ref="BW1033" r:id="rId1172" xr:uid="{3B2017CF-B66A-48BD-BAFA-7B2F896C69A5}"/>
    <hyperlink ref="BU1004" r:id="rId1173" xr:uid="{DC789F42-0915-4BA9-B56D-F3CD24BD249A}"/>
    <hyperlink ref="BW1004" r:id="rId1174" xr:uid="{7DB04088-7534-4B4A-979A-E90F74549666}"/>
    <hyperlink ref="BU1009" r:id="rId1175" xr:uid="{9C39BBB5-D535-44A5-9BCF-26B0EE783AB1}"/>
    <hyperlink ref="BW1009" r:id="rId1176" xr:uid="{E1D66C38-41CD-4607-83BA-39A23DB6A085}"/>
    <hyperlink ref="BU1024" r:id="rId1177" xr:uid="{FAF903EA-D91A-40CE-9BA3-6A1EACE0DC3E}"/>
    <hyperlink ref="BW1024" r:id="rId1178" xr:uid="{625309DA-7CF8-4294-AEFB-8B727473391A}"/>
    <hyperlink ref="BU347" r:id="rId1179" xr:uid="{295FA0A4-A635-478C-91A1-D36B3C44AF1C}"/>
    <hyperlink ref="BW347" r:id="rId1180" xr:uid="{A880AFF5-2C06-4B77-99AF-6318010CACB2}"/>
    <hyperlink ref="BU348" r:id="rId1181" xr:uid="{EF4D886C-11AA-4711-9AD9-42592A1B2319}"/>
    <hyperlink ref="BW348" r:id="rId1182" xr:uid="{0D57DCDE-41BA-4429-8485-C5C9C1E29A24}"/>
    <hyperlink ref="BW814" r:id="rId1183" xr:uid="{34E5D425-4AEF-47B9-9E19-94ED52B2020A}"/>
    <hyperlink ref="BU814" r:id="rId1184" xr:uid="{A177E5B6-2526-4D5D-ADDB-3B11881C261A}"/>
    <hyperlink ref="BU518" r:id="rId1185" xr:uid="{CECF82F2-D2EC-4462-B3C4-26221ABEA545}"/>
    <hyperlink ref="BW518" r:id="rId1186" xr:uid="{18397938-8517-4635-BB5D-D042EE3B1410}"/>
    <hyperlink ref="BU520" r:id="rId1187" xr:uid="{710154D8-5A8A-4499-AC8E-3E45316CAF53}"/>
    <hyperlink ref="BW520" r:id="rId1188" xr:uid="{8E0D4929-5279-4318-8F27-54DFC479B107}"/>
    <hyperlink ref="BU522" r:id="rId1189" xr:uid="{E08D05D0-3A36-4C23-A3CA-CCC659B6AFF5}"/>
    <hyperlink ref="BW522" r:id="rId1190" xr:uid="{03470E23-CB8B-44CE-B36C-A2B994BCBD53}"/>
    <hyperlink ref="BU539" r:id="rId1191" xr:uid="{A49807C9-8DA6-4554-84E1-D6FE6C071FA6}"/>
    <hyperlink ref="BW539" r:id="rId1192" xr:uid="{C1E30E7D-211B-4B92-9328-D36991CE2896}"/>
    <hyperlink ref="BU541" r:id="rId1193" xr:uid="{52B3DC63-BD5B-46BD-AE9E-FBAC95325CCE}"/>
    <hyperlink ref="BW541" r:id="rId1194" xr:uid="{116656F9-2A24-4032-AEC7-FD9079E06108}"/>
    <hyperlink ref="BU549" r:id="rId1195" xr:uid="{F43DFE08-6E9C-47D1-84DE-BAAC145B58DD}"/>
    <hyperlink ref="BW549" r:id="rId1196" xr:uid="{EF4A0634-39E5-4AF6-ACDF-4B570926672B}"/>
    <hyperlink ref="BU553" r:id="rId1197" xr:uid="{15B7EC47-2F8C-416A-A1C2-CA5EE49F8FEA}"/>
    <hyperlink ref="BW553" r:id="rId1198" xr:uid="{724D3D93-6BAC-48D4-9A74-388997A85A32}"/>
    <hyperlink ref="BU561" r:id="rId1199" xr:uid="{632EB208-E01B-44B5-9CDE-466EE0F969E6}"/>
    <hyperlink ref="BW561" r:id="rId1200" xr:uid="{3BDD02D5-6378-4660-9A2C-6A1609F0430C}"/>
    <hyperlink ref="BU524" r:id="rId1201" xr:uid="{8D844604-5042-446C-B1E7-10B8767DAAFF}"/>
    <hyperlink ref="BW524" r:id="rId1202" xr:uid="{81FC2524-9961-43A7-A1E9-9895D199C70E}"/>
    <hyperlink ref="BU526" r:id="rId1203" xr:uid="{A5F62BF0-8D48-4348-A215-4C2E6F135329}"/>
    <hyperlink ref="BW526" r:id="rId1204" xr:uid="{562A3032-5F9A-4B49-AB97-99C9B9010286}"/>
    <hyperlink ref="BU528" r:id="rId1205" xr:uid="{746596E8-FFB9-408A-9C22-6855C3018B60}"/>
    <hyperlink ref="BW528" r:id="rId1206" xr:uid="{CEE1D54C-D0BF-41FB-B12A-079050DEA3B2}"/>
    <hyperlink ref="BU543" r:id="rId1207" xr:uid="{03E02C85-F710-477D-9AD9-AD12788B64AF}"/>
    <hyperlink ref="BW543" r:id="rId1208" xr:uid="{BFF169D1-C5FD-4967-9187-C3E421926F70}"/>
    <hyperlink ref="BU545" r:id="rId1209" xr:uid="{485382E4-AD17-4988-8D0A-3B24E183BAEF}"/>
    <hyperlink ref="BW545" r:id="rId1210" xr:uid="{0E9CBAFA-B8CE-4965-9768-E552043CC1CF}"/>
    <hyperlink ref="BU547" r:id="rId1211" xr:uid="{F68C5F2F-2E02-48A3-8FD8-274A15F96480}"/>
    <hyperlink ref="BW547" r:id="rId1212" xr:uid="{7B672065-2125-41CE-8B9A-17EDA8783B4C}"/>
    <hyperlink ref="BU555" r:id="rId1213" xr:uid="{28518984-781E-4E62-B8AE-4F256175240D}"/>
    <hyperlink ref="BW555" r:id="rId1214" xr:uid="{2D2DFBE2-547F-4481-99B9-A98797C26C5A}"/>
    <hyperlink ref="BU557" r:id="rId1215" xr:uid="{90925A7C-14B6-4466-96F5-5D4DA2200983}"/>
    <hyperlink ref="BW557" r:id="rId1216" xr:uid="{50630197-C0D4-4C5A-B9E5-C1A59A7E4794}"/>
    <hyperlink ref="BU559" r:id="rId1217" xr:uid="{D07EB419-D908-4884-AC57-C63E5F58EFB3}"/>
    <hyperlink ref="BW559" r:id="rId1218" xr:uid="{D053384C-FFD8-4D88-A2A9-607550AF15A6}"/>
    <hyperlink ref="BU515" r:id="rId1219" xr:uid="{8B891E58-520C-4F0C-B44F-02E502D922E2}"/>
    <hyperlink ref="BW515" r:id="rId1220" xr:uid="{7799772B-38DE-491F-98ED-06B3D428952B}"/>
    <hyperlink ref="BU517" r:id="rId1221" xr:uid="{04ADF3E4-6D7E-415E-A25D-F26EDC7F7944}"/>
    <hyperlink ref="BW517" r:id="rId1222" xr:uid="{00C1CBB8-57C9-4033-B506-347783CD22FD}"/>
    <hyperlink ref="BU538" r:id="rId1223" xr:uid="{60D14711-3656-40B1-897F-B651DA70901F}"/>
    <hyperlink ref="BW538" r:id="rId1224" xr:uid="{EA18C316-BA6F-4A89-852C-F6D5F411990D}"/>
    <hyperlink ref="BU552" r:id="rId1225" xr:uid="{D86DC943-69D0-4918-BFA4-666EC45CD1C4}"/>
    <hyperlink ref="BW552" r:id="rId1226" xr:uid="{D8EBEE3E-0AD0-4E87-8470-2C2A05D90DC7}"/>
    <hyperlink ref="BU519" r:id="rId1227" xr:uid="{6D20C0DD-C418-4389-B888-84519CDD8D03}"/>
    <hyperlink ref="BW519" r:id="rId1228" xr:uid="{1002ED4E-A700-4AD5-B7E1-417F64A151AC}"/>
    <hyperlink ref="BU521" r:id="rId1229" xr:uid="{C78B1AC8-7BE8-4DB3-9AAD-52A47FBC61DA}"/>
    <hyperlink ref="BW521" r:id="rId1230" xr:uid="{AC1D811F-8AB8-4605-AF1D-EC2A6ED6CB2D}"/>
    <hyperlink ref="BU523" r:id="rId1231" xr:uid="{AA48D49A-C631-4002-AD18-4B18D8E69F5F}"/>
    <hyperlink ref="BW523" r:id="rId1232" xr:uid="{8AEDB677-6D03-408A-B994-C983D58A8991}"/>
    <hyperlink ref="BU540" r:id="rId1233" xr:uid="{161F2AF6-DFC1-4A53-ABCA-51DA02F3CB7A}"/>
    <hyperlink ref="BW540" r:id="rId1234" xr:uid="{5156ADA0-1D45-40D3-B508-8C17A6CADCBC}"/>
    <hyperlink ref="BU542" r:id="rId1235" xr:uid="{AE05AF72-0151-4D85-B2F8-B01D2D1B522C}"/>
    <hyperlink ref="BW542" r:id="rId1236" xr:uid="{A41648F1-409D-4ABE-9D9C-3A557727BB44}"/>
    <hyperlink ref="BU550" r:id="rId1237" xr:uid="{97074D98-5AEF-4CCA-87DA-89578FB6E841}"/>
    <hyperlink ref="BW550" r:id="rId1238" xr:uid="{422BC1E9-DD56-44C8-803F-EC35ACE07BE3}"/>
    <hyperlink ref="BU554" r:id="rId1239" xr:uid="{D844F3C7-FF8B-45C6-9339-3ACCD5C663E0}"/>
    <hyperlink ref="BW554" r:id="rId1240" xr:uid="{801F0F11-EAD2-47A4-A04F-E1AA7542BB4E}"/>
    <hyperlink ref="BU562" r:id="rId1241" xr:uid="{D364D54B-3B2D-4918-9399-D33D21FC2999}"/>
    <hyperlink ref="BW562" r:id="rId1242" xr:uid="{9206F4AA-6AF6-4F04-B1E9-FC71D3EE492D}"/>
    <hyperlink ref="BU525" r:id="rId1243" xr:uid="{97811006-B00B-45B4-8317-4DBD718C99F1}"/>
    <hyperlink ref="BW525" r:id="rId1244" xr:uid="{ACED871B-D109-4B01-A5E0-9EE3DBE0DF29}"/>
    <hyperlink ref="BU527" r:id="rId1245" xr:uid="{AE62552B-BFE3-4968-BE6C-41163E53CD51}"/>
    <hyperlink ref="BW527" r:id="rId1246" xr:uid="{57935B58-EDC0-439D-8299-D0673BF6CB70}"/>
    <hyperlink ref="BU544" r:id="rId1247" xr:uid="{E870A79F-6286-4E84-B08D-4555521BAAFA}"/>
    <hyperlink ref="BW544" r:id="rId1248" xr:uid="{8A4BDD45-F8D6-4E99-A0E6-17EE22041D55}"/>
    <hyperlink ref="BU546" r:id="rId1249" xr:uid="{EB328DC2-529B-487E-9DCC-278CC2ABE8CB}"/>
    <hyperlink ref="BW546" r:id="rId1250" xr:uid="{5CB151A3-0B5B-4568-955E-059D0D2CE001}"/>
    <hyperlink ref="BU548" r:id="rId1251" xr:uid="{C09892DB-828D-4115-B557-D566AF3EB47D}"/>
    <hyperlink ref="BW548" r:id="rId1252" xr:uid="{A456C92C-5924-4AF0-B98A-E802195A3EFE}"/>
    <hyperlink ref="BU556" r:id="rId1253" xr:uid="{559526C0-86C7-45FF-9DEB-4E5C1E9C74C7}"/>
    <hyperlink ref="BW556" r:id="rId1254" xr:uid="{4987CB93-E426-44FC-9C04-8DDBDF3B5B60}"/>
    <hyperlink ref="BU558" r:id="rId1255" xr:uid="{27725419-8504-49D5-8E1D-4E4B0C10056F}"/>
    <hyperlink ref="BW558" r:id="rId1256" xr:uid="{0FACCFBC-3553-419A-82AF-3B01F5100777}"/>
    <hyperlink ref="BU560" r:id="rId1257" xr:uid="{66DF8F9E-13DE-44F1-B112-E08698ED3F99}"/>
    <hyperlink ref="BW560" r:id="rId1258" xr:uid="{974D88A9-8AB8-48A8-8523-89936C1EE86C}"/>
    <hyperlink ref="BU551" r:id="rId1259" xr:uid="{4DF401AA-6F46-46F8-A826-F78A3B51EB61}"/>
    <hyperlink ref="BW551" r:id="rId1260" xr:uid="{241A07B2-D716-40FB-8A4A-727AE1AC0974}"/>
    <hyperlink ref="BU537" r:id="rId1261" xr:uid="{353F03BC-5229-470A-AD1A-6DB659812FA0}"/>
    <hyperlink ref="BW537" r:id="rId1262" xr:uid="{6849BF97-0538-4C43-806F-AA696A9A6A6A}"/>
    <hyperlink ref="BU345" r:id="rId1263" xr:uid="{EE076159-D4BE-44BC-B76E-4AB383641A46}"/>
    <hyperlink ref="BW345" r:id="rId1264" xr:uid="{54A11E87-A9DA-4A21-A6A1-F4D5C6BE7102}"/>
    <hyperlink ref="BU346" r:id="rId1265" xr:uid="{90CC6CE9-6565-42E6-AF24-063B8BCDA4C3}"/>
    <hyperlink ref="BW346" r:id="rId1266" xr:uid="{06393860-CCBA-4872-8853-6574FB9A8DAF}"/>
    <hyperlink ref="BU824" r:id="rId1267" xr:uid="{D100A706-1E90-49C5-8FCE-5ACFC8E2BFF6}"/>
    <hyperlink ref="BW824" r:id="rId1268" xr:uid="{D4D87B19-80CD-41F6-889E-0E149A34A8EA}"/>
    <hyperlink ref="BU1012" r:id="rId1269" xr:uid="{060FA090-1B07-4D54-8C7B-AFB4B1C276A6}"/>
    <hyperlink ref="BW1012" r:id="rId1270" xr:uid="{B393DCA8-17F5-42F6-8AA8-FFBF5B1A8B92}"/>
    <hyperlink ref="BU1015" r:id="rId1271" xr:uid="{B1CE755E-173B-4CE2-9677-8B45148AC0DE}"/>
    <hyperlink ref="BW1015" r:id="rId1272" xr:uid="{18A28C27-D8A9-411E-84DE-AAF956BB28EF}"/>
    <hyperlink ref="BU1018" r:id="rId1273" xr:uid="{C1C6B68C-DD3A-4B11-878B-5B112156CDA0}"/>
    <hyperlink ref="BW1018" r:id="rId1274" xr:uid="{3B3A9D4E-E066-4320-9DED-CD6ED984186D}"/>
    <hyperlink ref="BU1028" r:id="rId1275" xr:uid="{00225EA3-E019-4159-B107-C01EDA370C57}"/>
    <hyperlink ref="BW1028" r:id="rId1276" xr:uid="{A34A431A-A65C-48E7-BAAD-BC493345696F}"/>
    <hyperlink ref="BU1036" r:id="rId1277" xr:uid="{35632C07-8DB1-4541-A453-152AB32A8F74}"/>
    <hyperlink ref="BW1036" r:id="rId1278" xr:uid="{643B1252-1650-4EAE-9BC8-6E4BFA2CF750}"/>
    <hyperlink ref="BU1039" r:id="rId1279" xr:uid="{904888F1-4423-4578-BFCB-2E0E6E7C14C1}"/>
    <hyperlink ref="BW1039" r:id="rId1280" xr:uid="{26836B08-DBC2-4869-B520-5574F3F18280}"/>
    <hyperlink ref="BU989" r:id="rId1281" xr:uid="{47E4BC02-5412-4C3A-813D-1B905FED7FD9}"/>
    <hyperlink ref="BW989" r:id="rId1282" xr:uid="{C62044B0-F8CC-4EE8-9755-4261D89BD166}"/>
    <hyperlink ref="BU991" r:id="rId1283" xr:uid="{2E03043C-61BA-41C4-ABB2-0D451BBF4803}"/>
    <hyperlink ref="BW991" r:id="rId1284" xr:uid="{CA99E4EE-3119-43F3-AD4B-98096192119E}"/>
    <hyperlink ref="BW990" r:id="rId1285" xr:uid="{6DC815E3-2CB6-450B-AC75-F518282BBD72}"/>
    <hyperlink ref="BU990" r:id="rId1286" xr:uid="{8F85521B-27FE-4F9B-827A-E710334FEB7C}"/>
    <hyperlink ref="BW1081" r:id="rId1287" xr:uid="{B16CA4E6-6172-4942-A11C-68EF5EB432C4}"/>
    <hyperlink ref="BW1088" r:id="rId1288" xr:uid="{6251E892-4CDC-4368-AEEC-89BE9BE6EB1A}"/>
    <hyperlink ref="BW1098" r:id="rId1289" xr:uid="{354D71D5-408B-43C4-A79D-3E4808D29273}"/>
    <hyperlink ref="BW1101" r:id="rId1290" xr:uid="{9F523358-4345-4453-9CBE-35AD63739110}"/>
    <hyperlink ref="BW1104" r:id="rId1291" xr:uid="{FE66FFE5-D656-4017-902E-99C588DA2B32}"/>
    <hyperlink ref="BU1107" r:id="rId1292" xr:uid="{E60E005D-726A-463B-9A61-10F30D7B14A2}"/>
    <hyperlink ref="BW1107" r:id="rId1293" xr:uid="{2F9D563E-6DE1-4D31-86F3-A7F4870D28EF}"/>
    <hyperlink ref="BU846" r:id="rId1294" xr:uid="{2570F6BA-1D2A-4B11-8E21-994CF8AC68DC}"/>
    <hyperlink ref="BW846" r:id="rId1295" xr:uid="{BDBFE100-CB78-4D51-A5F2-7615E69287DF}"/>
    <hyperlink ref="BU847" r:id="rId1296" xr:uid="{3794EFB1-F2B4-44D5-94F6-F6163E7F58B0}"/>
    <hyperlink ref="BW847" r:id="rId1297" xr:uid="{BC4D60AA-1ED9-4FF7-A150-0262F19ED05B}"/>
    <hyperlink ref="BU853" r:id="rId1298" xr:uid="{36B883E1-3A7F-4506-8D10-2C13753AD687}"/>
    <hyperlink ref="BW853" r:id="rId1299" xr:uid="{97B5AC95-F03A-4E57-A676-475878041ECF}"/>
    <hyperlink ref="BU850" r:id="rId1300" xr:uid="{C89833C2-A0E1-4011-A39A-E66509D49D2E}"/>
    <hyperlink ref="BW850" r:id="rId1301" xr:uid="{256AAB40-4FB8-40D1-A2D6-CEABCF326E5A}"/>
    <hyperlink ref="BU854" r:id="rId1302" xr:uid="{739C5D55-1D8A-4C9E-8B72-AB325C1873F7}"/>
    <hyperlink ref="BW854" r:id="rId1303" xr:uid="{43242FD0-A529-4838-B2C1-637F6FA2E37F}"/>
    <hyperlink ref="BU337" r:id="rId1304" xr:uid="{A5426CF8-2272-4F89-A55E-1E4026ABC54E}"/>
    <hyperlink ref="BW337" r:id="rId1305" xr:uid="{2FAA5490-EAF5-4E7E-A57B-17B0F7713FF5}"/>
    <hyperlink ref="BU339" r:id="rId1306" xr:uid="{BA6F647B-A618-4F8F-B66B-601DB80C4EB3}"/>
    <hyperlink ref="BW339" r:id="rId1307" xr:uid="{DB984D8B-571E-4C3F-A2A2-2CE882212441}"/>
    <hyperlink ref="BU338" r:id="rId1308" xr:uid="{948050C1-FC66-4C10-94F6-E280BC9E64BF}"/>
    <hyperlink ref="BW338" r:id="rId1309" xr:uid="{8501DEE5-48DE-4295-BF36-CE82BFE7BE40}"/>
    <hyperlink ref="BU340" r:id="rId1310" xr:uid="{2972CB1F-C2C7-407F-9270-C7B04911B6C1}"/>
    <hyperlink ref="BW340" r:id="rId1311" xr:uid="{0E850D09-AEFE-4824-BDF4-E4B8F022C3A0}"/>
    <hyperlink ref="BU704" r:id="rId1312" xr:uid="{B772098D-F0AB-4F4B-B876-ECB3E9545DCF}"/>
    <hyperlink ref="BW704" r:id="rId1313" xr:uid="{7CD02C59-AD39-4AAE-BFC5-9A12DFE96AB2}"/>
    <hyperlink ref="BU705" r:id="rId1314" xr:uid="{65F1912E-DA87-43B2-BC4A-E096525BFC05}"/>
    <hyperlink ref="BW705" r:id="rId1315" xr:uid="{B88508BE-EBCC-4811-B028-9E79ED9E3149}"/>
    <hyperlink ref="BU706" r:id="rId1316" xr:uid="{70FD3059-F7FC-489A-A009-D9EFFB065231}"/>
    <hyperlink ref="BW706" r:id="rId1317" xr:uid="{B47E6D80-E88D-4F86-BF7F-790B837656A2}"/>
    <hyperlink ref="BU707" r:id="rId1318" xr:uid="{935E8B4F-4A8C-424C-B0C1-EC551809A959}"/>
    <hyperlink ref="BW707" r:id="rId1319" xr:uid="{CCC1FBDD-C41D-47ED-9AD2-4A59BFFE2424}"/>
    <hyperlink ref="BU708" r:id="rId1320" xr:uid="{BB3E3F08-998F-480B-8CD3-746BFBC5AC8D}"/>
    <hyperlink ref="BW708" r:id="rId1321" xr:uid="{36B30894-B9CD-46C4-9B47-D12C61D0D8D6}"/>
    <hyperlink ref="BU709" r:id="rId1322" xr:uid="{78D6BBAD-153C-410D-8A59-601094AA7263}"/>
    <hyperlink ref="BW709" r:id="rId1323" xr:uid="{52B0DEAA-2EBC-4285-9432-89A11AC7E98A}"/>
    <hyperlink ref="BU710" r:id="rId1324" xr:uid="{CB616DD6-8FE6-479A-9B30-8845DAAB2BE2}"/>
    <hyperlink ref="BW710" r:id="rId1325" xr:uid="{54FB9A03-A954-41F6-B879-45B709D5E7C8}"/>
    <hyperlink ref="BU711" r:id="rId1326" xr:uid="{C8B1D0A5-0D7B-455A-B5BB-52639238F50C}"/>
    <hyperlink ref="BW711" r:id="rId1327" xr:uid="{BBB91123-61F3-469C-B364-770A5DFD4701}"/>
    <hyperlink ref="BU712" r:id="rId1328" xr:uid="{70BEC1DD-FDB6-4C96-AC0D-22364727D428}"/>
    <hyperlink ref="BW712" r:id="rId1329" xr:uid="{CBC97798-4457-450E-B01D-736EB8249FE3}"/>
    <hyperlink ref="BU713" r:id="rId1330" xr:uid="{EA8D40D4-D55E-41C5-9549-6CF2AB3CFF32}"/>
    <hyperlink ref="BW713" r:id="rId1331" xr:uid="{8E171416-CEA8-4D5A-9D21-C64B71B024C2}"/>
    <hyperlink ref="BU65" r:id="rId1332" xr:uid="{2B4C584C-0162-4542-8FF2-1E99E78BE23E}"/>
    <hyperlink ref="BU76" r:id="rId1333" xr:uid="{4305D414-1A4B-46AA-B544-A685CAA60349}"/>
    <hyperlink ref="BU81" r:id="rId1334" xr:uid="{4FEF66EF-2B0A-4C9C-A455-4EF578654911}"/>
    <hyperlink ref="BU94" r:id="rId1335" xr:uid="{E8919CDF-7272-452B-BFB7-C114115A6642}"/>
    <hyperlink ref="BW94" r:id="rId1336" xr:uid="{24835CDC-B345-4504-9623-6290DA3FEB42}"/>
    <hyperlink ref="BW81" r:id="rId1337" xr:uid="{B4EB6697-41EA-4018-96DE-A00BAB3D532A}"/>
    <hyperlink ref="BW76" r:id="rId1338" xr:uid="{737D6496-4D7C-4C82-9BA6-5083E53A3DC6}"/>
    <hyperlink ref="BW65" r:id="rId1339" xr:uid="{21DCE679-FFCE-4414-A758-4BB642B08432}"/>
    <hyperlink ref="BU69" r:id="rId1340" xr:uid="{988C90FA-B5FF-41A8-AEB1-223EC80152D7}"/>
    <hyperlink ref="BW69" r:id="rId1341" xr:uid="{988C55F5-E6FB-44FE-A83F-6DC143D76332}"/>
    <hyperlink ref="BU73" r:id="rId1342" xr:uid="{16C0C9D1-938F-445F-90CA-1E383042E3D3}"/>
    <hyperlink ref="BW73" r:id="rId1343" xr:uid="{909FC8EF-75D9-443F-A8B1-DA8D5D1A6FE5}"/>
    <hyperlink ref="BU83" r:id="rId1344" xr:uid="{D42B29C7-E400-4981-819B-717966BD74CD}"/>
    <hyperlink ref="BW83" r:id="rId1345" xr:uid="{383E4600-4AF6-431E-940C-7A48EDA0D7FE}"/>
    <hyperlink ref="BU96" r:id="rId1346" xr:uid="{801081AC-608F-4338-8E82-FCE2F0786FBA}"/>
    <hyperlink ref="BW96" r:id="rId1347" xr:uid="{A532D542-42F6-4588-9B71-57BF40D10392}"/>
    <hyperlink ref="BU87" r:id="rId1348" xr:uid="{EF9470B3-D72C-4BEA-92EF-DCE08E4B31B9}"/>
    <hyperlink ref="BW87" r:id="rId1349" xr:uid="{99CEC131-B432-45BA-AC1B-FFEF4AAA851A}"/>
    <hyperlink ref="BU90" r:id="rId1350" xr:uid="{C0E81A3E-3FEB-43AB-BD19-D8FEE996676D}"/>
    <hyperlink ref="BW90" r:id="rId1351" xr:uid="{68B4F2A5-D488-4420-9105-3CCA0F079038}"/>
    <hyperlink ref="BU130" r:id="rId1352" xr:uid="{5F3D14AA-EEBF-4DA9-9FD3-0919BEB74399}"/>
    <hyperlink ref="BU120" r:id="rId1353" xr:uid="{EEF41FA2-E9DA-4425-8FF5-97B0BD29F813}"/>
    <hyperlink ref="BU158" r:id="rId1354" xr:uid="{BDDE7E16-7334-4BE0-A1F0-3006EF88CB10}"/>
    <hyperlink ref="BU194" r:id="rId1355" xr:uid="{21D95559-05CD-4352-9A03-D5C61C03F759}"/>
    <hyperlink ref="BW194" r:id="rId1356" xr:uid="{D4EBD948-1BD6-40F5-BE4C-18E5E7F4C232}"/>
    <hyperlink ref="BW158" r:id="rId1357" xr:uid="{106E01AC-FF2A-489D-88D0-10452BB9F1F9}"/>
    <hyperlink ref="BW130" r:id="rId1358" xr:uid="{2714660F-3331-4CB0-8520-899FC669C5D9}"/>
    <hyperlink ref="BW120" r:id="rId1359" xr:uid="{0AA2192A-1183-46F1-BE33-77A721B92CAA}"/>
    <hyperlink ref="BU1153" r:id="rId1360" xr:uid="{63D4E0C1-192C-44D6-838C-754398FFDD58}"/>
    <hyperlink ref="BW1153" r:id="rId1361" xr:uid="{57EC0304-AE96-4C04-B6CB-04865E75AFFC}"/>
    <hyperlink ref="BU1155" r:id="rId1362" xr:uid="{0AAAED85-150E-45DA-B92C-5E447AB32D12}"/>
    <hyperlink ref="BW1155" r:id="rId1363" xr:uid="{1D92AE6E-F9E7-44BB-BF18-A69224369093}"/>
    <hyperlink ref="BU1157" r:id="rId1364" xr:uid="{1352186A-9754-44ED-AB54-D54AD2C4FDD5}"/>
    <hyperlink ref="BW1157" r:id="rId1365" xr:uid="{505ED1FD-293D-440F-85C4-28A95BF8FEDB}"/>
    <hyperlink ref="BU1152" r:id="rId1366" xr:uid="{07FF877F-2FFB-4010-BC40-F91824F9AF8E}"/>
    <hyperlink ref="BW1152" r:id="rId1367" xr:uid="{48E29831-2E26-4C01-B3EE-BE6F29C099BA}"/>
    <hyperlink ref="BU1154" r:id="rId1368" xr:uid="{43F406F6-11AF-49F0-A844-74CD9E0828E8}"/>
    <hyperlink ref="BW1154" r:id="rId1369" xr:uid="{0A9B1ED7-0483-4ABE-B887-B1FF409530FD}"/>
    <hyperlink ref="BU1156" r:id="rId1370" xr:uid="{4E898BB3-D393-46E3-AF19-B725B6D18D24}"/>
    <hyperlink ref="BW1156" r:id="rId1371" xr:uid="{DF1D1054-A001-4B13-A3BA-2B126A64DDCA}"/>
    <hyperlink ref="BW831" r:id="rId1372" xr:uid="{F0103DE5-1501-42B1-80D2-2C7361D6C83F}"/>
    <hyperlink ref="BU813" r:id="rId1373" xr:uid="{B317BFBE-827B-4563-9DCE-1C39FCFFFB47}"/>
    <hyperlink ref="BW813" r:id="rId1374" xr:uid="{7D8D3BA1-C000-4BA9-9AD0-AE1DC493B005}"/>
    <hyperlink ref="BU483" r:id="rId1375" xr:uid="{92738A4D-442D-44D6-9B19-BF3268B14D29}"/>
    <hyperlink ref="BU482" r:id="rId1376" xr:uid="{0C7F9527-8B56-4369-B0ED-C723F87C2709}"/>
    <hyperlink ref="BU481" r:id="rId1377" xr:uid="{4CB39EC5-E9A1-49D4-A34C-ACC16B2B165D}"/>
    <hyperlink ref="BU480" r:id="rId1378" xr:uid="{4AADD5EA-8884-44ED-B7A8-85631B3F2471}"/>
    <hyperlink ref="BU479" r:id="rId1379" xr:uid="{F3FEDDC1-AF85-4D1D-BCEF-3BA748A70BED}"/>
    <hyperlink ref="BU478" r:id="rId1380" xr:uid="{6DF479FD-7124-48F9-A741-98FAA776DD3A}"/>
    <hyperlink ref="BU477" r:id="rId1381" xr:uid="{54DA5D54-E878-4F9E-86B0-115F39089E84}"/>
    <hyperlink ref="BU476" r:id="rId1382" xr:uid="{1EE1070D-866F-47EF-9304-42C18CB1A622}"/>
    <hyperlink ref="BU472" r:id="rId1383" xr:uid="{B1016A64-2F2E-4133-803D-E289905D7815}"/>
    <hyperlink ref="BW342" r:id="rId1384" xr:uid="{3DBD2B1F-21C3-4090-90D5-1A965646703D}"/>
    <hyperlink ref="BU342" r:id="rId1385" xr:uid="{8DF82403-9EFB-461E-9150-202F9D5D3AE3}"/>
    <hyperlink ref="BW341" r:id="rId1386" xr:uid="{79642AB7-431D-485F-B77F-D0F75C03713E}"/>
    <hyperlink ref="BU341" r:id="rId1387" xr:uid="{3B97EC25-C0FB-45CB-8980-6041B5428BC1}"/>
    <hyperlink ref="BW336" r:id="rId1388" xr:uid="{914051D9-1A4B-44E5-8B92-3211D1724E1E}"/>
    <hyperlink ref="BU336" r:id="rId1389" xr:uid="{66DD8EA7-D18F-4C3D-B2C7-448BCB571C49}"/>
    <hyperlink ref="BW335" r:id="rId1390" xr:uid="{63CD5FF2-E3BC-43C1-A4EC-F77229861E6A}"/>
    <hyperlink ref="BU335" r:id="rId1391" xr:uid="{70E51417-AF47-447C-9E5D-D25788B0C958}"/>
    <hyperlink ref="BW159" r:id="rId1392" xr:uid="{1020DAE2-09A2-4A81-8286-979EF4F0FD47}"/>
    <hyperlink ref="BU159" r:id="rId1393" xr:uid="{3C64A731-EF63-4776-8D94-D81800ADECF2}"/>
    <hyperlink ref="BW160" r:id="rId1394" xr:uid="{820FABCC-D15F-409E-8DD0-FCF941B195FE}"/>
    <hyperlink ref="BU160" r:id="rId1395" xr:uid="{54C10E39-C4D4-46C3-AB6F-00B8C3BAFF85}"/>
    <hyperlink ref="BW162" r:id="rId1396" xr:uid="{70BE8485-F862-4967-9506-BC40F53480C0}"/>
    <hyperlink ref="BU162" r:id="rId1397" xr:uid="{BADF6BAC-3377-4938-804E-39EC3A3702E0}"/>
    <hyperlink ref="BW151" r:id="rId1398" xr:uid="{5C41038D-ABCE-4ABA-8E47-D6A71E918270}"/>
    <hyperlink ref="BU151" r:id="rId1399" xr:uid="{A0BC344A-90AB-42FC-8AA6-6B7BC790225B}"/>
    <hyperlink ref="BW152" r:id="rId1400" xr:uid="{EAE5C7C3-CFA3-4F8F-A5BF-A6B469169FCC}"/>
    <hyperlink ref="BU152" r:id="rId1401" xr:uid="{A25BCC97-9E2E-4E23-BD2A-9E978C5E3689}"/>
    <hyperlink ref="BW153" r:id="rId1402" xr:uid="{E01FD3F5-89EF-44E8-828E-9453AD1B6538}"/>
    <hyperlink ref="BU153" r:id="rId1403" xr:uid="{2CDFD72E-E20A-43D4-8B97-8615EF80B394}"/>
    <hyperlink ref="BW139" r:id="rId1404" xr:uid="{6EB8ECC5-CED3-4947-B72C-18F66134025C}"/>
    <hyperlink ref="BU139" r:id="rId1405" xr:uid="{C8BFBAA2-8F10-4F8A-BAB9-88F3B3122BBB}"/>
    <hyperlink ref="BW140" r:id="rId1406" xr:uid="{EC95EBD0-EBC8-45E2-ABD1-55883691A8B1}"/>
    <hyperlink ref="BU140" r:id="rId1407" xr:uid="{943A9DBC-4FAF-42D6-9602-31A3C8A8005D}"/>
    <hyperlink ref="BW141" r:id="rId1408" xr:uid="{B78C904E-8CC3-40C3-AAB7-633791DF9087}"/>
    <hyperlink ref="BU141" r:id="rId1409" xr:uid="{161124B4-FA36-461D-B982-9ED2C96F9A79}"/>
    <hyperlink ref="BW131" r:id="rId1410" xr:uid="{8B248253-AD3B-4E01-A6EA-2D7178996D83}"/>
    <hyperlink ref="BU131" r:id="rId1411" xr:uid="{C7D876DD-AA83-4314-890D-0417147265AD}"/>
    <hyperlink ref="BW132" r:id="rId1412" xr:uid="{8F701643-A9BC-4660-A37F-C86A59B7293D}"/>
    <hyperlink ref="BU132" r:id="rId1413" xr:uid="{44DEA719-3241-4418-96CD-B10890DC214D}"/>
    <hyperlink ref="BW133" r:id="rId1414" xr:uid="{01F90BC2-BDC3-4E3E-B933-9A669722AB30}"/>
    <hyperlink ref="BU133" r:id="rId1415" xr:uid="{547076CE-5095-42CF-9028-ADE97475BB06}"/>
    <hyperlink ref="BW125" r:id="rId1416" xr:uid="{90BEAB53-71BC-49C2-B484-5E1B569AFE4E}"/>
    <hyperlink ref="BU125" r:id="rId1417" xr:uid="{B5AC58E0-A2CF-4C9C-9ADA-219D18D9F419}"/>
    <hyperlink ref="BW124" r:id="rId1418" xr:uid="{3D8670AD-EF48-4C7B-9B6C-0BE6046005BC}"/>
    <hyperlink ref="BU124" r:id="rId1419" xr:uid="{3BC249EE-71DE-4D0D-B250-B405322057D4}"/>
    <hyperlink ref="BW123" r:id="rId1420" xr:uid="{59F8817E-B7DC-41B7-95C3-0701DE32CE57}"/>
    <hyperlink ref="BU123" r:id="rId1421" xr:uid="{2028C095-B988-4BE3-9A8B-C23E55114037}"/>
    <hyperlink ref="BU979" r:id="rId1422" xr:uid="{52191FC2-8AE0-4C62-8D90-4BFEDDE03402}"/>
    <hyperlink ref="BW979" r:id="rId1423" xr:uid="{BADC0684-4573-449F-A66F-AE6BAFC95A3B}"/>
    <hyperlink ref="BU978" r:id="rId1424" xr:uid="{7D9F258F-DD25-4558-BD45-464C45AE8705}"/>
    <hyperlink ref="BW978" r:id="rId1425" xr:uid="{5C851E8B-01D7-434E-A7D6-52B63945CCAA}"/>
    <hyperlink ref="BU1075" r:id="rId1426" xr:uid="{618886A1-026E-4C56-80EF-1E15C25A59AD}"/>
    <hyperlink ref="BW1075" r:id="rId1427" xr:uid="{983FBC73-88D9-418F-9D22-8DFEB227A5DA}"/>
    <hyperlink ref="BU1074" r:id="rId1428" xr:uid="{CF426737-60C6-475E-91C0-73DA88EF8E6D}"/>
    <hyperlink ref="BW1074" r:id="rId1429" xr:uid="{E8BEA47E-0EB0-4990-8352-E23597BF725C}"/>
    <hyperlink ref="BU1076" r:id="rId1430" xr:uid="{FD95F97A-27C1-4EB2-A0AD-BB4F91AA1584}"/>
    <hyperlink ref="BW1076" r:id="rId1431" xr:uid="{F826FF8D-E7A0-43EB-B236-109FFCF98D63}"/>
    <hyperlink ref="BU1072" r:id="rId1432" xr:uid="{CD8C6EDB-80F5-4334-8FCC-479C21E4838F}"/>
    <hyperlink ref="BW1072" r:id="rId1433" xr:uid="{6DFC8B40-3FA4-4DE4-92CB-8EC754248EE6}"/>
    <hyperlink ref="BU1071" r:id="rId1434" xr:uid="{BFD5882C-8D67-4D7F-9085-9A0C66CD521A}"/>
    <hyperlink ref="BW1071" r:id="rId1435" xr:uid="{46A9645F-97BD-4A5B-B667-A1E6E214C3BB}"/>
    <hyperlink ref="BU1185" r:id="rId1436" xr:uid="{BC647F9D-CE47-457F-8060-A0E1C0FB5E46}"/>
    <hyperlink ref="BW1185" r:id="rId1437" xr:uid="{36571F01-DA2C-4961-AE30-EC5F310C9126}"/>
    <hyperlink ref="BU1165" r:id="rId1438" xr:uid="{D11D79CA-CBEB-497A-8C98-1D55662330A1}"/>
    <hyperlink ref="BW1165" r:id="rId1439" xr:uid="{9418B9A2-E4B3-4A38-999B-83707F5D2D98}"/>
    <hyperlink ref="BU1163" r:id="rId1440" xr:uid="{2C8CE4A4-E16E-46DD-8C46-4674DD16F8DB}"/>
    <hyperlink ref="BW1163" r:id="rId1441" xr:uid="{9EEC20C8-9D79-4E49-A5F1-292DCFB46752}"/>
    <hyperlink ref="BU1161" r:id="rId1442" xr:uid="{64AD0C1B-1B06-4591-8F1B-F05BDB2DB8C3}"/>
    <hyperlink ref="BW1161" r:id="rId1443" xr:uid="{47BC602D-E109-4B94-BBCC-3C18B4756461}"/>
    <hyperlink ref="BU1159" r:id="rId1444" xr:uid="{C7E505C6-C98F-47F4-95E4-F4BC2006DBF9}"/>
    <hyperlink ref="BW1159" r:id="rId1445" xr:uid="{B900F8A4-98AC-41D6-972D-83C636E5EA52}"/>
    <hyperlink ref="BU1158" r:id="rId1446" xr:uid="{0096DAAE-6C3D-482F-AD37-F33C3792F30E}"/>
    <hyperlink ref="BW1158" r:id="rId1447" xr:uid="{C0BE4FA6-B1CD-4B7C-BFC5-6423E7522A59}"/>
    <hyperlink ref="BU1160" r:id="rId1448" xr:uid="{843E1BC7-38C5-4CC2-8AF6-3EE2C4505DE7}"/>
    <hyperlink ref="BW1160" r:id="rId1449" xr:uid="{61FFC7CC-035C-4053-A3D8-39ABC4BF824E}"/>
    <hyperlink ref="BU1162" r:id="rId1450" xr:uid="{DB894A10-E07A-44E4-9D73-D3C8E5B225CE}"/>
    <hyperlink ref="BW1162" r:id="rId1451" xr:uid="{3CA79FED-4A81-4311-87F0-0B6DD1066536}"/>
    <hyperlink ref="BU1164" r:id="rId1452" xr:uid="{3F5E324B-2086-41AA-93B5-614EFF93697A}"/>
    <hyperlink ref="BW1164" r:id="rId1453" xr:uid="{F0DD65AA-61A4-4B8E-A020-D2502573DB42}"/>
    <hyperlink ref="BU1184" r:id="rId1454" xr:uid="{6AE061A5-36D6-440D-B668-0DE7E1C75A19}"/>
    <hyperlink ref="BW1184" r:id="rId1455" xr:uid="{3CE5584A-B600-4705-8E97-7F6987E9C6F3}"/>
    <hyperlink ref="BU1166" r:id="rId1456" xr:uid="{71F3A6B9-F0ED-4F32-B366-A2E1C09DDD6D}"/>
    <hyperlink ref="BW1166" r:id="rId1457" xr:uid="{E19D5C9C-EABB-4DAA-9B1D-EDD315569273}"/>
    <hyperlink ref="BU1168" r:id="rId1458" xr:uid="{6F3258A5-CF37-4C3C-A865-4AB5E8859CA6}"/>
    <hyperlink ref="BW1168" r:id="rId1459" xr:uid="{97254365-09F3-4AB2-A774-594B29901551}"/>
    <hyperlink ref="BU1170" r:id="rId1460" xr:uid="{ED5D91B8-F8F4-4EE5-9095-CC0C184B363D}"/>
    <hyperlink ref="BW1170" r:id="rId1461" xr:uid="{5354DA45-7A8A-40E7-B74A-6330BAF541E0}"/>
    <hyperlink ref="BU1172" r:id="rId1462" xr:uid="{1EB7D104-3BD0-482B-8406-64CD25D18E87}"/>
    <hyperlink ref="BW1172" r:id="rId1463" xr:uid="{3A480D9D-939F-450C-ACF3-4312262EB3FE}"/>
    <hyperlink ref="BU1174" r:id="rId1464" xr:uid="{82C84CA5-EF8D-4CBC-B82B-84BAE15CDE40}"/>
    <hyperlink ref="BW1174" r:id="rId1465" xr:uid="{6B347BDD-5929-4EA6-9C41-3155548C8655}"/>
    <hyperlink ref="BU1176" r:id="rId1466" xr:uid="{4D4A3513-F689-4DA3-8C3C-6C7B8E7B0A95}"/>
    <hyperlink ref="BW1176" r:id="rId1467" xr:uid="{DFADC051-E931-4428-822A-D2B7C60AA53C}"/>
    <hyperlink ref="BU1186" r:id="rId1468" xr:uid="{1B26A983-375D-4526-B994-B96631125572}"/>
    <hyperlink ref="BW1186" r:id="rId1469" xr:uid="{49BD6724-2361-439E-82E5-A0BB09D6B711}"/>
    <hyperlink ref="BU1188" r:id="rId1470" xr:uid="{FF1AB99A-5EDD-4577-BAAD-E7040D7E6579}"/>
    <hyperlink ref="BW1188" r:id="rId1471" xr:uid="{F844FCF5-22B7-4C46-96BA-E0AC952563CE}"/>
    <hyperlink ref="BU1190" r:id="rId1472" xr:uid="{05DD39D2-A3CC-4B43-9A25-153465361B5C}"/>
    <hyperlink ref="BW1190" r:id="rId1473" xr:uid="{9961A6DA-06BA-4712-AE39-58939C2CF2CF}"/>
    <hyperlink ref="BU1167" r:id="rId1474" xr:uid="{4FCCD26C-8B43-44D7-BC95-9F150E72B07C}"/>
    <hyperlink ref="BW1167" r:id="rId1475" xr:uid="{4C039AD6-4918-45D7-A0C2-47498D8247E5}"/>
    <hyperlink ref="BU1169" r:id="rId1476" xr:uid="{19C8EA63-0BCE-42C4-B9E2-1C2DD70A7162}"/>
    <hyperlink ref="BW1169" r:id="rId1477" xr:uid="{4ECF6B23-234C-42C6-9675-4D9A0A584C69}"/>
    <hyperlink ref="BU1171" r:id="rId1478" xr:uid="{2C1545CD-A316-4602-B513-A6D60E9AE66C}"/>
    <hyperlink ref="BW1171" r:id="rId1479" xr:uid="{4F60CA91-CF71-4033-99D5-E5D9D1B4798C}"/>
    <hyperlink ref="BU1173" r:id="rId1480" xr:uid="{9491503B-85C1-42F2-826A-FEA0E4136530}"/>
    <hyperlink ref="BW1173" r:id="rId1481" xr:uid="{AC513EA6-B727-4CA5-89C8-30123A7E7C76}"/>
    <hyperlink ref="BU1175" r:id="rId1482" xr:uid="{ABD7384C-DEC9-427E-9367-7B08F6D000E9}"/>
    <hyperlink ref="BW1175" r:id="rId1483" xr:uid="{0E8CB462-1315-479F-BFD0-58B826A28610}"/>
    <hyperlink ref="BU1177" r:id="rId1484" xr:uid="{ECDBF27B-C40F-4506-9600-BD7AC9EA598B}"/>
    <hyperlink ref="BW1177" r:id="rId1485" xr:uid="{00148367-3807-4E32-AAC5-19AC0914289F}"/>
    <hyperlink ref="BU1187" r:id="rId1486" xr:uid="{F7D3D13D-931F-41B3-B9F2-331408A14FD8}"/>
    <hyperlink ref="BW1187" r:id="rId1487" xr:uid="{5595AF50-5CCD-4B8D-A5EC-4F4224E2591F}"/>
    <hyperlink ref="BU1189" r:id="rId1488" xr:uid="{1451620D-E082-4D4B-8F19-2405D327523D}"/>
    <hyperlink ref="BW1189" r:id="rId1489" xr:uid="{EF51F3E3-488C-4B37-9D06-0346249EE056}"/>
    <hyperlink ref="BU1179" r:id="rId1490" xr:uid="{91CD41FA-E4CF-44BD-8EC1-39ACFBFAB7DD}"/>
    <hyperlink ref="BW1179" r:id="rId1491" xr:uid="{1C05E564-5D20-41E0-A8F7-2384276766C6}"/>
    <hyperlink ref="BU1181" r:id="rId1492" xr:uid="{7F9DBF73-BDB6-44A8-8784-5B552E760F88}"/>
    <hyperlink ref="BW1181" r:id="rId1493" xr:uid="{4170A63E-FD69-4D22-BCEE-8031E155AADF}"/>
    <hyperlink ref="BU1183" r:id="rId1494" xr:uid="{E238EF22-9F54-4685-93C5-2FA5FF4C13D2}"/>
    <hyperlink ref="BW1183" r:id="rId1495" xr:uid="{76A5BFC5-5A4B-4EF1-B39B-87B86A897F0B}"/>
    <hyperlink ref="BU1193" r:id="rId1496" xr:uid="{1FDB1517-662C-4EDD-9631-BD1365EDE6B6}"/>
    <hyperlink ref="BW1193" r:id="rId1497" xr:uid="{D5ACFEFD-2572-49CF-B8C9-B4101BDD73C5}"/>
    <hyperlink ref="BU1191" r:id="rId1498" xr:uid="{7009C6D0-7475-48E7-83F7-228DED488FC5}"/>
    <hyperlink ref="BW1191" r:id="rId1499" xr:uid="{A4CD4195-1466-45AA-883D-C5E90C5FFE8F}"/>
    <hyperlink ref="BU1195" r:id="rId1500" xr:uid="{E5D3DC58-579F-4BD7-B699-7FA053DF34A1}"/>
    <hyperlink ref="BW1195" r:id="rId1501" xr:uid="{F0FDE8EE-4F65-46EF-99AB-4BA31F39C636}"/>
    <hyperlink ref="BU1197" r:id="rId1502" xr:uid="{AD2BB9D5-EA18-4658-8E35-FB6C7A3E6E88}"/>
    <hyperlink ref="BW1197" r:id="rId1503" xr:uid="{B7265A5B-DA08-4D0A-B90C-946E25B5713D}"/>
    <hyperlink ref="BU1178" r:id="rId1504" xr:uid="{64AE3A94-210E-4FFA-92BE-C4EBAE7222B2}"/>
    <hyperlink ref="BW1178" r:id="rId1505" xr:uid="{409862AB-CF0C-45BE-9ECB-096D8CBCC7E3}"/>
    <hyperlink ref="BU1180" r:id="rId1506" xr:uid="{8B888BBA-1114-4C23-A4D8-59D083F46859}"/>
    <hyperlink ref="BW1180" r:id="rId1507" xr:uid="{E97C191B-29A0-48A3-A36C-D5AD63145803}"/>
    <hyperlink ref="BU1182" r:id="rId1508" xr:uid="{752AFC91-C427-44B8-9F3F-D77073C5C171}"/>
    <hyperlink ref="BW1182" r:id="rId1509" xr:uid="{86910A6E-E732-48BD-BCE2-154B502A8009}"/>
    <hyperlink ref="BU1192" r:id="rId1510" xr:uid="{C6B22B17-0031-48BF-875C-DB8DFAA922CB}"/>
    <hyperlink ref="BW1192" r:id="rId1511" xr:uid="{7FE546AD-43B9-487C-A33F-8A153BE7D018}"/>
    <hyperlink ref="BU1194" r:id="rId1512" xr:uid="{79EABC34-7FC3-4723-82A8-72783E5D1A8B}"/>
    <hyperlink ref="BW1194" r:id="rId1513" xr:uid="{205F68B1-809A-432C-A227-FF7FD9574FD8}"/>
    <hyperlink ref="BU1196" r:id="rId1514" xr:uid="{17C5314C-99B9-4696-9887-0A6FA13817D7}"/>
    <hyperlink ref="BW1196" r:id="rId1515" xr:uid="{F7343EFF-4C2F-467C-800B-DFFD37DE4574}"/>
    <hyperlink ref="BW1118" r:id="rId1516" xr:uid="{3AB3618D-E691-40DD-A376-9C5294EB3E42}"/>
    <hyperlink ref="BU1091" r:id="rId1517" xr:uid="{1DC58D74-537E-40FA-80E2-D6C78A461DA8}"/>
    <hyperlink ref="BW1091" r:id="rId1518" xr:uid="{8445F587-3326-4714-AD05-A0EB678FBC43}"/>
    <hyperlink ref="BU1096" r:id="rId1519" xr:uid="{1AEE994E-ED26-454B-A99D-54EFB2CCE35B}"/>
    <hyperlink ref="BW1096" r:id="rId1520" xr:uid="{E4A452D7-F152-4C58-9423-6002C714FFEF}"/>
    <hyperlink ref="BU1113" r:id="rId1521" xr:uid="{5735413D-1DDF-4C20-9ADA-75DF8C9BF03D}"/>
    <hyperlink ref="BW1113" r:id="rId1522" xr:uid="{F1AB89D2-F649-46FF-8609-7ABA406A7E9F}"/>
    <hyperlink ref="BU1070" r:id="rId1523" xr:uid="{E6A8CD8C-2415-4038-B6C7-B51885B03AC1}"/>
    <hyperlink ref="BW1070" r:id="rId1524" xr:uid="{067D2F4E-75AE-411E-A4EF-E62245C343AA}"/>
    <hyperlink ref="BU940" r:id="rId1525" xr:uid="{A78BB9B3-7490-4A2E-9C39-9792BDBEF753}"/>
    <hyperlink ref="BW940" r:id="rId1526" xr:uid="{D89A5748-7F15-465E-B7A1-55612AD55FEF}"/>
    <hyperlink ref="BU948" r:id="rId1527" xr:uid="{FE3FB8A5-37FF-4AA5-B6BC-47CAFE9B7943}"/>
    <hyperlink ref="BW948" r:id="rId1528" xr:uid="{C4A38921-7614-4EFB-861E-B5AE883EB164}"/>
    <hyperlink ref="BU956" r:id="rId1529" xr:uid="{82516174-59A8-4E07-A2AA-C05B39EB3BC2}"/>
    <hyperlink ref="BW956" r:id="rId1530" xr:uid="{781D8F40-5D43-4533-AFF9-CBEC5ECB5FED}"/>
    <hyperlink ref="BU960" r:id="rId1531" xr:uid="{579E2805-2176-4194-A913-7ADD8D88F998}"/>
    <hyperlink ref="BW960" r:id="rId1532" xr:uid="{0CF50934-5304-49BD-A6E9-42C9E68C0C72}"/>
    <hyperlink ref="BU963" r:id="rId1533" xr:uid="{47A92922-CCE5-48D2-81B2-D406DA065A89}"/>
    <hyperlink ref="BW963" r:id="rId1534" xr:uid="{2496F9A7-903E-4602-A9D1-7326B906D10A}"/>
    <hyperlink ref="BU944" r:id="rId1535" xr:uid="{1E8E32A5-E7CE-4E95-8086-1883EEFC6D73}"/>
    <hyperlink ref="BW944" r:id="rId1536" xr:uid="{B9258526-EF27-44FD-9D95-DB8988812774}"/>
    <hyperlink ref="BU952" r:id="rId1537" xr:uid="{08C9B62C-78CC-45DE-80FE-28E384BD60C7}"/>
    <hyperlink ref="BW952" r:id="rId1538" xr:uid="{8D799874-66EE-4218-9C44-EDAF55D7EB7E}"/>
    <hyperlink ref="BU163" r:id="rId1539" xr:uid="{F7DE4C01-4DEB-452D-89D5-0EF324A94AFC}"/>
    <hyperlink ref="BW163" r:id="rId1540" xr:uid="{0EF9D83B-748F-4B28-A299-C07369EC3F3F}"/>
    <hyperlink ref="BU199" r:id="rId1541" xr:uid="{BF2FE3B5-0A4D-4EFF-9289-5E408DF2FFCE}"/>
    <hyperlink ref="BW199" r:id="rId1542" xr:uid="{59AC1972-CFF2-4C82-9D94-5CE8247BA247}"/>
    <hyperlink ref="BW1126" r:id="rId1543" xr:uid="{59C274C4-513D-4FAB-AB4C-164314FC3F58}"/>
    <hyperlink ref="BU1120" r:id="rId1544" xr:uid="{2B452C22-5899-4C46-AAEE-BE66479DEE78}"/>
    <hyperlink ref="BW1120" r:id="rId1545" xr:uid="{878EE778-7442-47E5-9C93-0F154D4C278F}"/>
    <hyperlink ref="BU1123" r:id="rId1546" xr:uid="{C03EE3C4-043A-484B-A343-FF74CF63F5E6}"/>
    <hyperlink ref="BW1123" r:id="rId1547" xr:uid="{63A51A08-E48A-464F-9FFC-D3802746044A}"/>
    <hyperlink ref="BU1129" r:id="rId1548" xr:uid="{3984E810-45F8-4815-9447-CADB5CF85252}"/>
    <hyperlink ref="BW1129" r:id="rId1549" xr:uid="{3B6F39E7-4134-4C09-921D-9474D4334C98}"/>
    <hyperlink ref="BU535" r:id="rId1550" xr:uid="{9DC60E8D-A396-4DD7-AC52-60F00D302E7E}"/>
    <hyperlink ref="BW535" r:id="rId1551" xr:uid="{0F187BB0-A300-4379-A402-7BE5F3F6D071}"/>
    <hyperlink ref="BU536" r:id="rId1552" xr:uid="{EA9EE519-0268-4B9D-93A7-0350D2F48083}"/>
    <hyperlink ref="BW536" r:id="rId1553" xr:uid="{1478C531-30A2-4872-80FB-76BBE3E67216}"/>
    <hyperlink ref="BU533" r:id="rId1554" xr:uid="{E23B8080-2F5C-4047-B2F1-23EEE00341FD}"/>
    <hyperlink ref="BW533" r:id="rId1555" xr:uid="{65B47698-B341-4A38-B283-B2100D83D03C}"/>
    <hyperlink ref="BU534" r:id="rId1556" xr:uid="{A2427C43-E2AD-497C-B990-9E823DD75469}"/>
    <hyperlink ref="BW534" r:id="rId1557" xr:uid="{82D70D99-FFE1-4A39-8563-8235FE7B0788}"/>
    <hyperlink ref="BU530" r:id="rId1558" xr:uid="{4AF74F2C-42B8-4F3D-BD8C-4B6576C3E3B6}"/>
    <hyperlink ref="BW530" r:id="rId1559" xr:uid="{D0AF132E-25BB-4424-977A-AAE05C253345}"/>
    <hyperlink ref="BU532" r:id="rId1560" xr:uid="{8B7D75E5-8F57-49FA-80E7-54D1FCD728E9}"/>
    <hyperlink ref="BW532" r:id="rId1561" xr:uid="{1CEE18EB-CB42-4B8D-AEFB-80A3EC1D867A}"/>
    <hyperlink ref="BU473" r:id="rId1562" xr:uid="{16F5C2A3-605F-45D3-BE3D-311905E3832D}"/>
    <hyperlink ref="BU474" r:id="rId1563" xr:uid="{C4C0A6D8-AD9F-47E7-AD1B-E6D364A25408}"/>
    <hyperlink ref="BU475" r:id="rId1564" xr:uid="{877D74C6-544F-4CDA-902C-9FED71F078F5}"/>
    <hyperlink ref="BU1315" r:id="rId1565" xr:uid="{74D9BA7E-E2ED-4E2E-B1DE-938C363D534C}"/>
    <hyperlink ref="BW1315" r:id="rId1566" xr:uid="{9BED830C-2A84-47A2-8D49-2696B02E8B67}"/>
    <hyperlink ref="BU1314" r:id="rId1567" xr:uid="{EBA75C97-607E-40A3-BAB7-3EA95670CD17}"/>
    <hyperlink ref="BW1314" r:id="rId1568" xr:uid="{DBEF2D29-4357-416B-AA22-F5634A31F388}"/>
    <hyperlink ref="BU1198" r:id="rId1569" xr:uid="{4F6BA006-C565-4891-8BC8-7EE6AD99A68C}"/>
    <hyperlink ref="BW1198" r:id="rId1570" xr:uid="{FBC6994C-A40D-4C52-B7E3-FB49540337DD}"/>
    <hyperlink ref="BU1208" r:id="rId1571" xr:uid="{ADEB047D-0252-4732-BE04-B54439C0347D}"/>
    <hyperlink ref="BW1208" r:id="rId1572" xr:uid="{2EA18C65-BFB0-414D-8116-46ADD2045BC7}"/>
    <hyperlink ref="BU1240" r:id="rId1573" xr:uid="{CF1B4242-EC7B-4F8B-A34C-403A37F975E1}"/>
    <hyperlink ref="BW1240" r:id="rId1574" xr:uid="{EF1BC629-F52E-49F5-B4B4-B5813B75AF5A}"/>
    <hyperlink ref="BU1242" r:id="rId1575" xr:uid="{58CA5590-6180-4358-B2A9-150F86BA7DDA}"/>
    <hyperlink ref="BW1242" r:id="rId1576" xr:uid="{41C329A5-681A-4BFD-812C-0871B3DF4B44}"/>
    <hyperlink ref="BU1244" r:id="rId1577" xr:uid="{62174818-3BB9-4861-AB27-40728663E007}"/>
    <hyperlink ref="BW1244" r:id="rId1578" xr:uid="{17196803-5A92-4C26-A710-6AADA5FC9346}"/>
    <hyperlink ref="BU1258" r:id="rId1579" xr:uid="{94F23AC8-F80F-4D3B-B71E-F39F9A77D3E5}"/>
    <hyperlink ref="BW1258" r:id="rId1580" xr:uid="{93CC1BE7-1DF1-409D-AB20-4B0B4BB2DCF8}"/>
    <hyperlink ref="BU1260" r:id="rId1581" xr:uid="{8C2C8BAE-9085-44E9-AF25-6C16E8415A30}"/>
    <hyperlink ref="BW1260" r:id="rId1582" xr:uid="{70972453-1E17-437F-81F7-6815A4DDB9D9}"/>
    <hyperlink ref="BU1262" r:id="rId1583" xr:uid="{87B3E742-93DE-4B0D-A884-CC8542AE57D4}"/>
    <hyperlink ref="BW1262" r:id="rId1584" xr:uid="{01C150F4-2961-4E6B-9E64-012E5CFF5B2C}"/>
    <hyperlink ref="BU1224" r:id="rId1585" xr:uid="{A1F68C3E-B4E5-4DFB-83A0-24F2665633E8}"/>
    <hyperlink ref="BW1224" r:id="rId1586" xr:uid="{80F29BD7-0B7D-4B2F-92A0-10C851650E34}"/>
    <hyperlink ref="BU1226" r:id="rId1587" xr:uid="{74D2D83D-1F3F-419E-B313-D91FA02B0A4F}"/>
    <hyperlink ref="BW1226" r:id="rId1588" xr:uid="{D4940272-2107-4295-A2AB-3AF030CD33F6}"/>
    <hyperlink ref="BU1228" r:id="rId1589" xr:uid="{9CF8E9A8-7962-4C58-9C6B-9151E125ADFD}"/>
    <hyperlink ref="BW1228" r:id="rId1590" xr:uid="{43CE628C-9E93-420F-B8EA-3F843C653E70}"/>
    <hyperlink ref="BU1230" r:id="rId1591" xr:uid="{F80E5CF6-EFFD-4F5F-91FE-A63A0186E4D0}"/>
    <hyperlink ref="BW1230" r:id="rId1592" xr:uid="{CFB3C249-8964-4C30-BB18-82E2710A74E0}"/>
    <hyperlink ref="BU1232" r:id="rId1593" xr:uid="{F05A5643-E5A3-4453-94D4-BF6A98999334}"/>
    <hyperlink ref="BW1232" r:id="rId1594" xr:uid="{BB8BB1E6-9885-46C8-87E9-F0F5F53976D6}"/>
    <hyperlink ref="BU1234" r:id="rId1595" xr:uid="{1225CC6D-DFB6-4D05-BE2D-34B02E9699FF}"/>
    <hyperlink ref="BW1234" r:id="rId1596" xr:uid="{28F7E76B-09F0-47FA-BBEE-EF6962DE3F62}"/>
    <hyperlink ref="BU1236" r:id="rId1597" xr:uid="{BDA14212-4EDF-4ECD-8DDF-9B7E1BD3F061}"/>
    <hyperlink ref="BW1236" r:id="rId1598" xr:uid="{F4E267ED-7458-488C-A4F1-ABBA3040967F}"/>
    <hyperlink ref="BU1238" r:id="rId1599" xr:uid="{B3B286E0-766C-4CC7-A3DE-31F16D096BBA}"/>
    <hyperlink ref="BW1238" r:id="rId1600" xr:uid="{24246AD1-9EC7-48FF-A8FB-C6D275DEADB2}"/>
    <hyperlink ref="BU1246" r:id="rId1601" xr:uid="{1F174211-79FF-4616-A812-31035DE083F6}"/>
    <hyperlink ref="BW1246" r:id="rId1602" xr:uid="{6BE5B044-9576-4145-9FAB-7CF25A92D941}"/>
    <hyperlink ref="BU1248" r:id="rId1603" xr:uid="{9280CD36-B1C6-4F46-B38D-149FC50113C1}"/>
    <hyperlink ref="BW1248" r:id="rId1604" xr:uid="{2D720714-1D97-417A-B087-36D9F3C6CD64}"/>
    <hyperlink ref="BU1250" r:id="rId1605" xr:uid="{A2F32628-681A-49C5-90EA-8CC2478DC2A9}"/>
    <hyperlink ref="BW1250" r:id="rId1606" xr:uid="{148E22E4-0DC9-407D-9A29-73938316B254}"/>
    <hyperlink ref="BU1200" r:id="rId1607" xr:uid="{803E5B20-DEB9-47C0-97F7-8E16905B2800}"/>
    <hyperlink ref="BW1200" r:id="rId1608" xr:uid="{F298D742-BE7A-43F4-9540-2F998BC85027}"/>
    <hyperlink ref="BU1202" r:id="rId1609" xr:uid="{26DFB51E-A729-41CE-8652-3D31D34E80B8}"/>
    <hyperlink ref="BW1202" r:id="rId1610" xr:uid="{B65633F9-EB57-4F68-8105-BC9C6E7A47E9}"/>
    <hyperlink ref="BU1204" r:id="rId1611" xr:uid="{C1E8C323-F59D-4E55-8763-41E250F9C6E0}"/>
    <hyperlink ref="BW1204" r:id="rId1612" xr:uid="{39DCFE02-96E1-4DF6-8F9C-430212A6D4C2}"/>
    <hyperlink ref="BU1206" r:id="rId1613" xr:uid="{C5E1398F-02C4-4F1E-9550-133EAA84F128}"/>
    <hyperlink ref="BW1206" r:id="rId1614" xr:uid="{F1AF4908-BC94-4D0A-BA93-894527319FA4}"/>
    <hyperlink ref="BU1210" r:id="rId1615" xr:uid="{4A703AB4-3976-4C29-BBF8-03D582FE064F}"/>
    <hyperlink ref="BW1210" r:id="rId1616" xr:uid="{A6D68887-4CDA-4274-9904-1F160CA787B8}"/>
    <hyperlink ref="BU1212" r:id="rId1617" xr:uid="{D9E42F39-255B-4630-B39C-4CB9511C7B82}"/>
    <hyperlink ref="BW1212" r:id="rId1618" xr:uid="{F2372F11-B679-4922-80ED-A652B4800EC7}"/>
    <hyperlink ref="BU1214" r:id="rId1619" xr:uid="{B4C2D4C8-0259-46BC-A7D0-571EC596C3A0}"/>
    <hyperlink ref="BW1214" r:id="rId1620" xr:uid="{FD682CB4-7397-4BDA-B558-5A94E9D91687}"/>
    <hyperlink ref="BU1216" r:id="rId1621" xr:uid="{AB71CDE9-5AD0-4141-A162-F2292C56F795}"/>
    <hyperlink ref="BW1216" r:id="rId1622" xr:uid="{4A7C6DCC-3A72-4B6F-8AB4-32FB9994EF2C}"/>
    <hyperlink ref="BU1218" r:id="rId1623" xr:uid="{6D6F1A11-7305-4B4F-9B92-6F5884751E36}"/>
    <hyperlink ref="BW1218" r:id="rId1624" xr:uid="{9966D260-089B-466F-B520-4B9A0EF1CCC8}"/>
    <hyperlink ref="BU1220" r:id="rId1625" xr:uid="{AF275C13-591F-4E28-97C3-6EF6FF05921C}"/>
    <hyperlink ref="BW1220" r:id="rId1626" xr:uid="{EB44C0AF-DB2A-4DE4-8E53-58998DD13D37}"/>
    <hyperlink ref="BU1222" r:id="rId1627" xr:uid="{25915109-E682-4343-A36F-9D4539CB0E25}"/>
    <hyperlink ref="BW1222" r:id="rId1628" xr:uid="{5ABD458D-1FE6-4839-9435-428CF61DF0AA}"/>
    <hyperlink ref="BU1252" r:id="rId1629" xr:uid="{CA334458-DC09-4A12-A7D1-9ED28B819A5E}"/>
    <hyperlink ref="BW1252" r:id="rId1630" xr:uid="{AE1B9654-DA44-47F1-80BF-86FBAA142EF6}"/>
    <hyperlink ref="BU1254" r:id="rId1631" xr:uid="{D6ED32AD-12B8-4C8D-A747-A9182BAEB3AB}"/>
    <hyperlink ref="BW1254" r:id="rId1632" xr:uid="{76EBC545-BD2F-4ABC-8003-7F5259D55957}"/>
    <hyperlink ref="BU1256" r:id="rId1633" xr:uid="{4C4CA318-4A71-4C58-A3E2-B0F00320D478}"/>
    <hyperlink ref="BW1256" r:id="rId1634" xr:uid="{FE3EC583-1F1C-4135-A733-F3C6CA6F5405}"/>
    <hyperlink ref="BU1199" r:id="rId1635" xr:uid="{A2ACA4B5-25EA-4CCC-9B24-3757A20CEFDE}"/>
    <hyperlink ref="BW1199" r:id="rId1636" xr:uid="{10AF734D-0F7D-4CCB-8EC8-06C9C7FD5413}"/>
    <hyperlink ref="BU1209" r:id="rId1637" xr:uid="{06B4E8A8-857D-47FE-B9F4-0D5E73307DD6}"/>
    <hyperlink ref="BW1209" r:id="rId1638" xr:uid="{A87D203B-AD37-4763-BA16-80B0861F9B0D}"/>
    <hyperlink ref="BU1259" r:id="rId1639" xr:uid="{501AEB4D-2C0B-4CED-8165-CD04EC06ECB0}"/>
    <hyperlink ref="BW1259" r:id="rId1640" xr:uid="{9FAC27A9-8686-417B-9D4A-585343AAA7AC}"/>
    <hyperlink ref="BU1261" r:id="rId1641" xr:uid="{EF666205-BF67-4EC9-BF0E-A7A1A340087B}"/>
    <hyperlink ref="BW1261" r:id="rId1642" xr:uid="{1702A480-E18F-4F10-AC57-13B3166A2AFD}"/>
    <hyperlink ref="BU1263" r:id="rId1643" xr:uid="{29492F8F-FFF0-4F8D-9D9F-2ED12230E959}"/>
    <hyperlink ref="BW1263" r:id="rId1644" xr:uid="{51910075-8BA6-4D24-A574-33F4EC90A805}"/>
    <hyperlink ref="BU1245" r:id="rId1645" xr:uid="{37A95B4C-A6F4-49D5-9A2E-01289081FD77}"/>
    <hyperlink ref="BW1245" r:id="rId1646" xr:uid="{D0BF4048-9E17-4102-9BE5-D048AAD60AC0}"/>
    <hyperlink ref="BU1243" r:id="rId1647" xr:uid="{90527BE9-925A-4B50-B059-3B5B29F18583}"/>
    <hyperlink ref="BW1243" r:id="rId1648" xr:uid="{F9911462-7EEE-407F-98DF-49E7CD8D2DC2}"/>
    <hyperlink ref="BU1241" r:id="rId1649" xr:uid="{18F75F68-13F3-4215-B6CB-E1099053AB84}"/>
    <hyperlink ref="BW1241" r:id="rId1650" xr:uid="{B2D1EDA8-B74F-42CA-949A-CBD52FB60781}"/>
    <hyperlink ref="BU1247" r:id="rId1651" xr:uid="{7C0ACAB5-EE8F-4F56-8B72-BC3D91510341}"/>
    <hyperlink ref="BW1247" r:id="rId1652" xr:uid="{F10BEF40-13E9-49AC-8767-2FB304457BBC}"/>
    <hyperlink ref="BU1249" r:id="rId1653" xr:uid="{246FE3B5-3838-444D-90AF-9E90D238AEBF}"/>
    <hyperlink ref="BW1249" r:id="rId1654" xr:uid="{060D155B-F6E7-4592-B489-1185002928BC}"/>
    <hyperlink ref="BU1251" r:id="rId1655" xr:uid="{14F51E88-014D-4D03-ACAD-21A977EBC77E}"/>
    <hyperlink ref="BW1251" r:id="rId1656" xr:uid="{F000BA81-3741-4F15-92F2-F1131604284C}"/>
    <hyperlink ref="BU1225" r:id="rId1657" xr:uid="{765C3A79-9BDA-41FD-8D04-37036DD7FD32}"/>
    <hyperlink ref="BW1225" r:id="rId1658" xr:uid="{F23CADED-23C9-494C-8E54-FC4321C19D2C}"/>
    <hyperlink ref="BU1227" r:id="rId1659" xr:uid="{A50558BD-A721-4FBF-A100-067E5331A0D9}"/>
    <hyperlink ref="BW1227" r:id="rId1660" xr:uid="{1CCBA12D-7EF0-4302-AC7D-AD8E00D54828}"/>
    <hyperlink ref="BU1229" r:id="rId1661" xr:uid="{1EE30E1E-1137-443F-9F98-25B054F03133}"/>
    <hyperlink ref="BW1229" r:id="rId1662" xr:uid="{CDE29E4A-A9CA-4E5F-880E-831639BEC494}"/>
    <hyperlink ref="BU1231" r:id="rId1663" xr:uid="{E6890C6A-439C-4D9C-AA91-2DA6BBA16420}"/>
    <hyperlink ref="BW1231" r:id="rId1664" xr:uid="{CEEF3DB9-C692-4DF8-84B2-B73AE56D64E1}"/>
    <hyperlink ref="BU1233" r:id="rId1665" xr:uid="{617E7309-6799-473A-99F4-64C133C1486E}"/>
    <hyperlink ref="BW1233" r:id="rId1666" xr:uid="{AF5682CE-194C-4105-AB69-169F4B518F63}"/>
    <hyperlink ref="BU1235" r:id="rId1667" xr:uid="{C9B300A0-75D8-4A10-AAAE-C609939C98CA}"/>
    <hyperlink ref="BW1235" r:id="rId1668" xr:uid="{5C9C66A9-16C9-46AF-9B3D-5D2B80A803DC}"/>
    <hyperlink ref="BU1237" r:id="rId1669" xr:uid="{F1C83099-DCC6-439C-9D06-66A99C54096A}"/>
    <hyperlink ref="BW1237" r:id="rId1670" xr:uid="{81154D95-18F0-4B05-A01B-92E973E94C7F}"/>
    <hyperlink ref="BU1239" r:id="rId1671" xr:uid="{E240F7FF-9CE2-493D-8BF9-E3DF2F9CCA54}"/>
    <hyperlink ref="BW1239" r:id="rId1672" xr:uid="{F2B55477-8332-4656-AA2C-1DE88E09FDAF}"/>
    <hyperlink ref="BU1201" r:id="rId1673" xr:uid="{A357363B-FA13-45F8-9BC3-B78D83B5F488}"/>
    <hyperlink ref="BW1201" r:id="rId1674" xr:uid="{A190E91E-986B-480A-B661-3141517A1D31}"/>
    <hyperlink ref="BU1203" r:id="rId1675" xr:uid="{B154193E-0C77-4D28-8453-FA7C2DEA7C0F}"/>
    <hyperlink ref="BW1203" r:id="rId1676" xr:uid="{E22A03B6-F4DD-4605-88FB-EF5ACB903606}"/>
    <hyperlink ref="BU1205" r:id="rId1677" xr:uid="{6AEAA89A-5F8F-4881-98F5-AAAB8A771EB9}"/>
    <hyperlink ref="BW1205" r:id="rId1678" xr:uid="{0453D03A-1141-4745-BAD1-13D027D4BCA3}"/>
    <hyperlink ref="BU1207" r:id="rId1679" xr:uid="{20E77D21-AF48-483F-A7B1-44C97DF6E955}"/>
    <hyperlink ref="BW1207" r:id="rId1680" xr:uid="{32A716AF-5F11-4E23-BBEF-EFAE55FA6D35}"/>
    <hyperlink ref="BU1211" r:id="rId1681" xr:uid="{D2474010-3C46-4E27-A34D-2140D019B942}"/>
    <hyperlink ref="BW1211" r:id="rId1682" xr:uid="{AD78173C-4983-4CEC-AA2C-DA4BA2BD6B3B}"/>
    <hyperlink ref="BU1213" r:id="rId1683" xr:uid="{9F732C2E-73C6-4D00-9780-D54F493FB54B}"/>
    <hyperlink ref="BW1213" r:id="rId1684" xr:uid="{EF1820C8-71EB-4E9D-946A-9F46D716067A}"/>
    <hyperlink ref="BU1215" r:id="rId1685" xr:uid="{CA951B68-0D1D-41A5-8B6A-09A9066C2121}"/>
    <hyperlink ref="BW1215" r:id="rId1686" xr:uid="{BB71827B-1F88-4586-8DC3-3A34481CD9CA}"/>
    <hyperlink ref="BU1217" r:id="rId1687" xr:uid="{C642AF8D-1A68-46C9-9D89-FA4BB2C4B075}"/>
    <hyperlink ref="BW1217" r:id="rId1688" xr:uid="{B0D6872D-26DA-47A3-9EB1-9D9FAB6EF139}"/>
    <hyperlink ref="BU1219" r:id="rId1689" xr:uid="{7C382BE9-5DBC-41DF-8E45-0EE2F4141CFA}"/>
    <hyperlink ref="BW1219" r:id="rId1690" xr:uid="{42DF7286-68B8-4548-8B2A-395BDCB0337A}"/>
    <hyperlink ref="BU1221" r:id="rId1691" xr:uid="{6B4FBC23-E58D-4B11-8360-E12AB82E6E48}"/>
    <hyperlink ref="BW1221" r:id="rId1692" xr:uid="{15F8118E-3454-4A99-BA4C-2C800EC4DBEF}"/>
    <hyperlink ref="BU1223" r:id="rId1693" xr:uid="{8F434C3C-F305-4D6F-93D2-61168D116FEC}"/>
    <hyperlink ref="BW1223" r:id="rId1694" xr:uid="{B95D4F7A-1600-4807-8551-03ECE7FBB5A1}"/>
    <hyperlink ref="BU1253" r:id="rId1695" xr:uid="{4CEBC615-A7EC-45E1-B40F-085528A8A7BF}"/>
    <hyperlink ref="BW1253" r:id="rId1696" xr:uid="{825E35BB-18F9-4D81-9D36-894A10F19A83}"/>
    <hyperlink ref="BU1255" r:id="rId1697" xr:uid="{492619F5-8DDF-4AED-A9AE-111E3C2D754D}"/>
    <hyperlink ref="BW1255" r:id="rId1698" xr:uid="{E2E4B78F-09BD-4CEA-80CF-B2B20A2A1E3D}"/>
    <hyperlink ref="BU1257" r:id="rId1699" xr:uid="{BD8E4230-E369-4EFB-9AE3-AE07EF80D271}"/>
    <hyperlink ref="BW1257" r:id="rId1700" xr:uid="{7A77A0F7-56C5-4214-9433-D6B4570D52FA}"/>
    <hyperlink ref="BU957" r:id="rId1701" xr:uid="{BE0B9323-5C96-458B-BA01-AFE0B95033E4}"/>
    <hyperlink ref="BW957" r:id="rId1702" xr:uid="{00FC9A30-26C7-494F-B117-0A179FF28C85}"/>
    <hyperlink ref="BU961" r:id="rId1703" xr:uid="{EE7D2400-86DC-4E52-A807-D881427D9377}"/>
    <hyperlink ref="BW961" r:id="rId1704" xr:uid="{69C595D6-9DAE-47AD-981E-6537953D05CB}"/>
    <hyperlink ref="BU964" r:id="rId1705" xr:uid="{175EDA69-9A5F-47CD-91EB-0E00EF691D49}"/>
    <hyperlink ref="BW964" r:id="rId1706" xr:uid="{6E16724B-0794-47DD-B1D6-4629B72CB99A}"/>
    <hyperlink ref="BU941" r:id="rId1707" xr:uid="{54830D47-92BD-4F6F-B8A4-FBB3371BC0E4}"/>
    <hyperlink ref="BW941" r:id="rId1708" xr:uid="{28BCC7B1-DA34-49AE-A2D3-4CFAE1B86A36}"/>
    <hyperlink ref="BU949" r:id="rId1709" xr:uid="{CDDE92DE-3833-4846-9C6C-CEF454BE4ADF}"/>
    <hyperlink ref="BW949" r:id="rId1710" xr:uid="{282771A0-C5C5-4293-8671-1D9AB0C6F070}"/>
    <hyperlink ref="BU945" r:id="rId1711" xr:uid="{D0300948-8435-4CAA-BE66-85CCB0954C1B}"/>
    <hyperlink ref="BW945" r:id="rId1712" xr:uid="{2D3F876F-F8FE-47C8-A7EB-0D58E79C0805}"/>
    <hyperlink ref="BU953" r:id="rId1713" xr:uid="{55C46944-ADF1-4CAE-AF78-DA7C0AD1B3D1}"/>
    <hyperlink ref="BW953" r:id="rId1714" xr:uid="{557A1BA6-A97F-4C41-BA71-10D49E9FA7E6}"/>
    <hyperlink ref="BU762" r:id="rId1715" xr:uid="{50314B7A-215D-4704-AB17-9F4E178FCCD3}"/>
    <hyperlink ref="BW762" r:id="rId1716" xr:uid="{DE066440-2A9E-45BC-821C-ABD6B6EC07BA}"/>
    <hyperlink ref="BU763" r:id="rId1717" xr:uid="{3AD1A975-8849-4BEF-9B8D-E6396F761501}"/>
    <hyperlink ref="BW763" r:id="rId1718" xr:uid="{E97F5994-850C-4409-9B34-F81354BC86AF}"/>
    <hyperlink ref="BU759" r:id="rId1719" xr:uid="{CF2CDBC2-25F5-4B7E-A0B5-494071AE593E}"/>
    <hyperlink ref="BU760" r:id="rId1720" xr:uid="{C6252576-44D1-4AA6-9BC3-E23162E4F16D}"/>
    <hyperlink ref="BU886" r:id="rId1721" xr:uid="{BDCB0C98-5F3D-4C66-9EBB-C2E087B34D38}"/>
    <hyperlink ref="BU890" r:id="rId1722" xr:uid="{F2EE306D-859A-450F-865C-305A230F84E4}"/>
    <hyperlink ref="BW886" r:id="rId1723" xr:uid="{799FF945-56AB-41AD-8B34-93983DCCCAE1}"/>
    <hyperlink ref="BW890" r:id="rId1724" xr:uid="{5210B9EA-F4F2-4D70-931A-FDC8B59A1F75}"/>
    <hyperlink ref="BU892" r:id="rId1725" xr:uid="{F5E12F40-EB0A-49B9-9D74-44DB844D3957}"/>
    <hyperlink ref="BU894" r:id="rId1726" xr:uid="{BFA89B1E-C837-419F-97C9-F033F39DACA9}"/>
    <hyperlink ref="BW892" r:id="rId1727" xr:uid="{32A77930-821B-4E7A-968B-E98DE17228BD}"/>
    <hyperlink ref="BW894" r:id="rId1728" xr:uid="{3D0BCEFB-B0C9-45A7-90BF-78D1E24703FD}"/>
    <hyperlink ref="BU888" r:id="rId1729" xr:uid="{A18DF4FC-11B3-457F-9363-4C9F993B7556}"/>
    <hyperlink ref="BW888" r:id="rId1730" xr:uid="{7E064BFC-8E11-4BC4-8931-6C657F3D7A2E}"/>
    <hyperlink ref="BU914" r:id="rId1731" xr:uid="{4AB67794-1F92-4D86-8C63-13F2CBAFC99F}"/>
    <hyperlink ref="BU921" r:id="rId1732" xr:uid="{5BCE5BEC-A734-4B50-BFC0-C20FE954271D}"/>
    <hyperlink ref="BW914" r:id="rId1733" xr:uid="{942DABD1-7CBC-4829-A59C-89543C12CA16}"/>
    <hyperlink ref="BW921" r:id="rId1734" xr:uid="{09EE32AA-ED28-4B69-BEBB-404DE98DA5E0}"/>
    <hyperlink ref="BU912" r:id="rId1735" xr:uid="{3EA62BA3-AE72-437C-AB6F-AA6E4D1DE24E}"/>
    <hyperlink ref="BU919" r:id="rId1736" xr:uid="{3D84ABE0-E2F8-4464-92F4-823BD4F96AA3}"/>
    <hyperlink ref="BW912" r:id="rId1737" xr:uid="{06D81558-F363-4C09-85E2-1687A0C75A24}"/>
    <hyperlink ref="BW919" r:id="rId1738" xr:uid="{78A45E6B-1C14-420C-903B-377B54C6D808}"/>
    <hyperlink ref="BU898" r:id="rId1739" xr:uid="{81710466-C071-4688-B01D-F2A90EBF6A8A}"/>
    <hyperlink ref="BU900" r:id="rId1740" xr:uid="{F43A7123-FEB6-44A6-85E5-15B3A70CB444}"/>
    <hyperlink ref="BU902" r:id="rId1741" xr:uid="{043103E1-E861-42E7-B9C2-AD0E3693DB09}"/>
    <hyperlink ref="BU904" r:id="rId1742" xr:uid="{0BDD3197-7613-4AD5-9FAF-FA01AD73903A}"/>
    <hyperlink ref="BU906" r:id="rId1743" xr:uid="{776F9242-1F7B-40AB-B60A-516113E804DB}"/>
    <hyperlink ref="BU908" r:id="rId1744" xr:uid="{9E14F91C-F357-402F-B898-0244472A2915}"/>
    <hyperlink ref="BU910" r:id="rId1745" xr:uid="{667ABDAD-DD67-4DB4-AFF6-E8E8606A5D58}"/>
    <hyperlink ref="BU917" r:id="rId1746" xr:uid="{C6223620-0E17-4C29-8865-581AE3AFF3A5}"/>
    <hyperlink ref="BU925" r:id="rId1747" xr:uid="{ACBC2020-CBDA-4DF7-8744-97FA9B4D42A9}"/>
    <hyperlink ref="BU929" r:id="rId1748" xr:uid="{5133F852-E442-44ED-9481-25D679BA3BF1}"/>
    <hyperlink ref="BW898" r:id="rId1749" xr:uid="{E2CA32FA-A17A-4E9E-92F5-64F0AD258CC2}"/>
    <hyperlink ref="BW900" r:id="rId1750" xr:uid="{986E125F-4B56-4C06-9C0C-AAEFCCEB4439}"/>
    <hyperlink ref="BW902" r:id="rId1751" xr:uid="{522C5B5B-D6E0-4050-B545-FB22F56272B6}"/>
    <hyperlink ref="BW904" r:id="rId1752" xr:uid="{99531C36-37FC-4C03-A954-4AA0890C74B8}"/>
    <hyperlink ref="BW906" r:id="rId1753" xr:uid="{935B3965-001D-4309-9615-2AF2EEEF1640}"/>
    <hyperlink ref="BW908" r:id="rId1754" xr:uid="{F528135C-3FC4-440B-AD29-E1922EA3FC05}"/>
    <hyperlink ref="BW910" r:id="rId1755" xr:uid="{1665675A-6730-45EE-BD90-BAA40DBD9D34}"/>
    <hyperlink ref="BW917" r:id="rId1756" xr:uid="{EE780EA7-CFC1-4352-9356-BAC8F3E588D9}"/>
    <hyperlink ref="BW925" r:id="rId1757" xr:uid="{428B75A5-ECF5-4B2D-89A9-2D362D8AB261}"/>
    <hyperlink ref="BW929" r:id="rId1758" xr:uid="{E520F005-E36A-4701-991F-BF70EC12A73A}"/>
    <hyperlink ref="BU916" r:id="rId1759" xr:uid="{303025B5-6D75-4C45-A229-B5205B07DF88}"/>
    <hyperlink ref="BU923" r:id="rId1760" xr:uid="{CA51108D-59B0-4C9A-A2ED-6C923ACBB4C2}"/>
    <hyperlink ref="BW916" r:id="rId1761" xr:uid="{C702DD3E-3826-42FE-8124-5CD05DE22409}"/>
    <hyperlink ref="BW923" r:id="rId1762" xr:uid="{BA2D0053-1470-41DA-9E48-582011509641}"/>
    <hyperlink ref="BU927" r:id="rId1763" xr:uid="{38DB676C-4144-4329-A6A6-0211F65D8A45}"/>
    <hyperlink ref="BW927" r:id="rId1764" xr:uid="{A47D620E-E71D-47EE-9D25-1584497BF5EA}"/>
    <hyperlink ref="BU896" r:id="rId1765" xr:uid="{4B8A12E1-FAAA-4C7A-BC98-EEAA7D28545D}"/>
    <hyperlink ref="BW896" r:id="rId1766" xr:uid="{AA7C105A-874A-4904-8BD2-38E566022B7A}"/>
    <hyperlink ref="BU774" r:id="rId1767" xr:uid="{3340C40D-7074-462C-AD9A-236131CA3971}"/>
    <hyperlink ref="BW774" r:id="rId1768" xr:uid="{6F1191BC-0B26-49CE-8033-E43AEB3CDFE1}"/>
    <hyperlink ref="BU776" r:id="rId1769" xr:uid="{D1561134-509C-42D4-8A79-0D4B6ACB65DB}"/>
    <hyperlink ref="BW776" r:id="rId1770" xr:uid="{AB993867-333A-412E-9A94-C807DB23E270}"/>
    <hyperlink ref="BU778" r:id="rId1771" xr:uid="{5D4136E1-A715-4DA9-8529-46552B424C04}"/>
    <hyperlink ref="BW778" r:id="rId1772" xr:uid="{C004B7EA-0BCB-41DB-9E07-CBBE2E75D0D9}"/>
    <hyperlink ref="BU780" r:id="rId1773" xr:uid="{2EA32DB0-7D19-4028-8D16-60869298E0A8}"/>
    <hyperlink ref="BW780" r:id="rId1774" xr:uid="{CBF34495-88EE-4EFB-952F-70548D96B511}"/>
    <hyperlink ref="BU782" r:id="rId1775" xr:uid="{A65DAA82-E232-4A6B-A57D-D33CD32DAABC}"/>
    <hyperlink ref="BW782" r:id="rId1776" xr:uid="{318560D1-F420-46E4-92A6-7787CA389699}"/>
    <hyperlink ref="BU784" r:id="rId1777" xr:uid="{11B9F0F9-CB1F-441C-9515-1CF69ED662DE}"/>
    <hyperlink ref="BW784" r:id="rId1778" xr:uid="{20F21B9F-387D-4EE5-AE15-A3617B08CFAA}"/>
    <hyperlink ref="BU788" r:id="rId1779" xr:uid="{111959AE-A955-4E5B-8E51-A85159157E54}"/>
    <hyperlink ref="BW788" r:id="rId1780" xr:uid="{9524CBA6-0BD7-45CE-8BBF-7826A3E8154C}"/>
    <hyperlink ref="BU790" r:id="rId1781" xr:uid="{2C56F0CB-1BB3-4019-81A7-B2B9E833BD56}"/>
    <hyperlink ref="BW790" r:id="rId1782" xr:uid="{4634C4E4-D886-4577-89B8-F7A56360D0F1}"/>
    <hyperlink ref="BU794" r:id="rId1783" xr:uid="{79B4EAA5-F446-4314-A818-8E95F1C31E8A}"/>
    <hyperlink ref="BW794" r:id="rId1784" xr:uid="{8185FB9C-7895-4D6D-8D63-64CFBF688862}"/>
    <hyperlink ref="BU796" r:id="rId1785" xr:uid="{FD9DB08C-A313-4658-BADC-77DD0139E9F5}"/>
    <hyperlink ref="BW796" r:id="rId1786" xr:uid="{C8B2E80A-C81F-4993-9357-69358C67685F}"/>
    <hyperlink ref="BU786" r:id="rId1787" xr:uid="{AE85F74C-3F49-49A0-A6F9-68C9125EA350}"/>
    <hyperlink ref="BW786" r:id="rId1788" xr:uid="{43A9EBB0-81D5-4943-BFCF-334C9B238226}"/>
    <hyperlink ref="BU792" r:id="rId1789" xr:uid="{6218C020-7D7F-4B16-B564-4B01552D4687}"/>
    <hyperlink ref="BW792" r:id="rId1790" xr:uid="{11EBAE7D-40A9-4CB8-8363-FB2EC1A1ECB3}"/>
    <hyperlink ref="BU798" r:id="rId1791" xr:uid="{A25DADE1-8189-4FED-94DD-6C5DDDE96BB1}"/>
    <hyperlink ref="BW798" r:id="rId1792" xr:uid="{9822D38C-DB33-44BA-91C7-2AD67B97437E}"/>
    <hyperlink ref="BU775" r:id="rId1793" xr:uid="{5BA062CE-AE94-414C-96C7-E9DE477EA3F9}"/>
    <hyperlink ref="BW775" r:id="rId1794" xr:uid="{3C7820A3-065F-4AE0-9466-63BA1275DFB1}"/>
    <hyperlink ref="BU777" r:id="rId1795" xr:uid="{B466AEEE-FF1D-4318-AF1F-84294CE6164C}"/>
    <hyperlink ref="BW777" r:id="rId1796" xr:uid="{F706B849-E4B2-471C-8850-9B7D628E39D5}"/>
    <hyperlink ref="BU779" r:id="rId1797" xr:uid="{6079E76B-08B0-460F-A48F-3406D8DBACD4}"/>
    <hyperlink ref="BW779" r:id="rId1798" xr:uid="{E34A0CA2-FD82-4B26-9756-7160F6DFE729}"/>
    <hyperlink ref="BU781" r:id="rId1799" xr:uid="{074C76F0-6866-492F-8424-FA69337BEDD4}"/>
    <hyperlink ref="BW781" r:id="rId1800" xr:uid="{0523FA38-FC6F-46E6-957B-17E57D4C32AE}"/>
    <hyperlink ref="BU783" r:id="rId1801" xr:uid="{215F56C1-5D25-4A6C-9258-14441D24B0BF}"/>
    <hyperlink ref="BW783" r:id="rId1802" xr:uid="{DFE62DEC-47CF-4C7A-AF5B-1512F14C4C2E}"/>
    <hyperlink ref="BU785" r:id="rId1803" xr:uid="{D29D3D01-3B1B-4888-99CD-523B31F94ADF}"/>
    <hyperlink ref="BW785" r:id="rId1804" xr:uid="{6FF6D55C-A17A-4E66-ACA2-8A1C9872C9DA}"/>
    <hyperlink ref="BU789" r:id="rId1805" xr:uid="{BC98D7CB-8750-4786-ABA3-4D0B65FFFF3E}"/>
    <hyperlink ref="BW789" r:id="rId1806" xr:uid="{AC39C8F3-B2CB-4274-8476-2A78A1D8C18C}"/>
    <hyperlink ref="BU791" r:id="rId1807" xr:uid="{57274CB4-8E9E-4905-AF85-29D726A97DB2}"/>
    <hyperlink ref="BW791" r:id="rId1808" xr:uid="{DC68A707-04B4-4F2F-855D-DB52C9D83A5A}"/>
    <hyperlink ref="BU795" r:id="rId1809" xr:uid="{58B62FD6-F073-4A7E-8D30-F20509DF2417}"/>
    <hyperlink ref="BW795" r:id="rId1810" xr:uid="{7316FF73-D743-4D3F-BC5A-005A7FF4E618}"/>
    <hyperlink ref="BU797" r:id="rId1811" xr:uid="{EE775787-879A-4F36-9149-93C94C4D5C0F}"/>
    <hyperlink ref="BW797" r:id="rId1812" xr:uid="{DB9A5633-7FAE-41A9-899C-097256773E56}"/>
    <hyperlink ref="BU787" r:id="rId1813" xr:uid="{3D8F94A8-C28D-4F0A-8351-C301DC869A79}"/>
    <hyperlink ref="BW787" r:id="rId1814" xr:uid="{E41418E2-0152-4765-962C-FF6B9CAA291C}"/>
    <hyperlink ref="BU793" r:id="rId1815" xr:uid="{2A51AB7F-04EA-44DA-935B-6C7366FADB45}"/>
    <hyperlink ref="BW793" r:id="rId1816" xr:uid="{06A8443E-2A57-41E4-8798-1334714D7C07}"/>
    <hyperlink ref="BU799" r:id="rId1817" xr:uid="{F2F7D12D-9B68-442C-9ABC-92D2BD4F0170}"/>
    <hyperlink ref="BW799" r:id="rId1818" xr:uid="{8EDDCD64-163A-4FC4-8DD0-8D1B61AA79EB}"/>
    <hyperlink ref="BU686" r:id="rId1819" xr:uid="{6F494065-6DD7-41BC-91BD-F68BBEF622C2}"/>
    <hyperlink ref="BW686" r:id="rId1820" xr:uid="{90F730D1-EB4A-4A5F-B9BB-04E9E18ECD46}"/>
    <hyperlink ref="BU501" r:id="rId1821" xr:uid="{A4D16D38-C4AC-4ADB-A935-651F905BF69B}"/>
    <hyperlink ref="BU509" r:id="rId1822" xr:uid="{8FC5EC50-6F21-4F7F-B907-A6E6C6C201A8}"/>
    <hyperlink ref="BU503" r:id="rId1823" xr:uid="{D040F006-111E-4092-B369-8A8EADBC772D}"/>
    <hyperlink ref="BU505" r:id="rId1824" xr:uid="{80F19BCA-DDA4-4E3E-9495-651D9746A037}"/>
    <hyperlink ref="BU507" r:id="rId1825" xr:uid="{E454299D-EE04-4CE0-BAA6-06CE168E849A}"/>
    <hyperlink ref="BU511" r:id="rId1826" xr:uid="{FC067455-0F17-41CA-AE51-15114CF70DE0}"/>
    <hyperlink ref="BU513" r:id="rId1827" xr:uid="{089F3EB8-F014-4C6A-BEB4-F024FFEA689D}"/>
    <hyperlink ref="BU429" r:id="rId1828" xr:uid="{B71B5AE1-BF9D-415F-BBD3-C1F54E7A496E}"/>
    <hyperlink ref="BW429" r:id="rId1829" xr:uid="{721E1E26-038D-4C5C-ADDC-95EC313593C2}"/>
    <hyperlink ref="BU428" r:id="rId1830" xr:uid="{5A475DF3-18EA-4E93-AE00-A31EB6D8F4E6}"/>
    <hyperlink ref="BW428" r:id="rId1831" xr:uid="{6DAA7DDF-171C-4FD6-A420-66DB4104911C}"/>
    <hyperlink ref="BU432" r:id="rId1832" xr:uid="{F5B64916-5E94-4457-86FF-F7D5CC72DFE4}"/>
    <hyperlink ref="BW432" r:id="rId1833" xr:uid="{A1A6926A-4956-401B-9A2F-743C1F6364DD}"/>
    <hyperlink ref="BU431" r:id="rId1834" display="https://customwheelhousellc.box.com/s/ex5i6ad8pb63hi46f472r6p2f1rv54cb" xr:uid="{087E16EF-F83D-4CCA-8661-792A307BE481}"/>
    <hyperlink ref="BW431" r:id="rId1835" display="https://customwheelhousellc.box.com/s/ax6gok5p17gymw4kba58no78nmdysgsu" xr:uid="{0463D85E-3394-4C78-89D9-EFE995399CE3}"/>
    <hyperlink ref="BU451" r:id="rId1836" xr:uid="{C9B4B478-C416-478C-9E48-79B8704A555A}"/>
    <hyperlink ref="BW451" r:id="rId1837" xr:uid="{C5B7B393-4001-4534-B2D3-536338AA3B7B}"/>
    <hyperlink ref="BU450" r:id="rId1838" xr:uid="{AA9944D8-66A5-4BA4-B2FA-76063A0AC8BB}"/>
    <hyperlink ref="BW450" r:id="rId1839" xr:uid="{9DE4FBED-5BB0-45FC-BA6F-C02BD7666D42}"/>
    <hyperlink ref="BU449" r:id="rId1840" display="https://customwheelhousellc.box.com/s/2powtrrfdc31fp8ytyifq8u9t4y2p5db" xr:uid="{5A5B0444-A998-4B99-89DB-DB5747A943D2}"/>
    <hyperlink ref="BW449" r:id="rId1841" display="https://customwheelhousellc.box.com/s/7gm90hjxt63rcmz1rcu0b9ectqq7thm9" xr:uid="{7BB8F5A7-3AE6-4ABB-848B-6F4CA0B74DC2}"/>
    <hyperlink ref="BU454" r:id="rId1842" xr:uid="{C6C6C971-D554-4965-8B2F-D416624F29F6}"/>
    <hyperlink ref="BW454" r:id="rId1843" xr:uid="{63691646-95EE-4AF6-BE59-CD483713BB16}"/>
    <hyperlink ref="BU453" r:id="rId1844" xr:uid="{029C8324-EDC9-4E89-B82D-95D703D63E8B}"/>
    <hyperlink ref="BW453" r:id="rId1845" xr:uid="{EF4987F3-4C26-43B8-80C3-9CF6C75F8ACE}"/>
    <hyperlink ref="BU452" r:id="rId1846" xr:uid="{BB7711F8-CD41-49CC-A1BB-C3458ED9956D}"/>
    <hyperlink ref="BW452" r:id="rId1847" xr:uid="{80511860-5A0C-4FFB-B9B8-7B3E853E601A}"/>
    <hyperlink ref="BU435" r:id="rId1848" xr:uid="{1446B04F-2B3C-46C4-8485-F51D238AFA14}"/>
    <hyperlink ref="BW435" r:id="rId1849" xr:uid="{D9F7F854-67B3-4A0F-8931-5F9812A91CAF}"/>
    <hyperlink ref="BU434" r:id="rId1850" display="https://customwheelhousellc.box.com/s/ex5i6ad8pb63hi46f472r6p2f1rv54cb" xr:uid="{9FEFAD70-EBC4-4E53-8DF7-07CFB094D739}"/>
    <hyperlink ref="BW434" r:id="rId1851" display="https://customwheelhousellc.box.com/s/ax6gok5p17gymw4kba58no78nmdysgsu" xr:uid="{E430443D-8FC5-4D03-8D74-FA74AD051ADC}"/>
    <hyperlink ref="BU438" r:id="rId1852" xr:uid="{2B4DAC26-3F63-403F-A08F-4BB09858ECC4}"/>
    <hyperlink ref="BW438" r:id="rId1853" xr:uid="{48462F6E-95DD-4BA5-864B-1C0C28E1F218}"/>
    <hyperlink ref="BU437" r:id="rId1854" display="https://customwheelhousellc.box.com/s/codw9fwhfmyuh824isbhy2tjqi0v43oz" xr:uid="{7E133F45-B514-4DF8-8FD4-63C3FF587C39}"/>
    <hyperlink ref="BW437" r:id="rId1855" display="https://customwheelhousellc.box.com/s/j8am95j6fcrf3iqmryqe8sd6hh8tkupg" xr:uid="{D48F708A-437B-407E-A801-EFF82CECAFD4}"/>
    <hyperlink ref="BU441" r:id="rId1856" xr:uid="{C682F970-B18A-4E64-8A80-1E02082941F6}"/>
    <hyperlink ref="BW441" r:id="rId1857" xr:uid="{CB3B3095-E9E7-450C-9519-3083A4B051EB}"/>
    <hyperlink ref="BU440" r:id="rId1858" display="https://customwheelhousellc.box.com/s/codw9fwhfmyuh824isbhy2tjqi0v43oz" xr:uid="{DB53EEAD-037C-4505-9392-1EE1D9A156FB}"/>
    <hyperlink ref="BW440" r:id="rId1859" display="https://customwheelhousellc.box.com/s/j8am95j6fcrf3iqmryqe8sd6hh8tkupg" xr:uid="{B159B486-C662-4061-9AB4-35E7B5ACC989}"/>
    <hyperlink ref="BU457" r:id="rId1860" xr:uid="{E94735E6-537B-4156-8E88-59D7D8A48996}"/>
    <hyperlink ref="BW457" r:id="rId1861" xr:uid="{D08B97C9-D17C-48C9-812E-57A474304F44}"/>
    <hyperlink ref="BU456" r:id="rId1862" xr:uid="{1A5E6EAD-A157-4779-AB62-890DE57628A3}"/>
    <hyperlink ref="BW456" r:id="rId1863" xr:uid="{B98C7EC9-99B6-4BBE-8F53-21ACFB8701A5}"/>
    <hyperlink ref="BU455" r:id="rId1864" xr:uid="{E9EDB139-A97D-49FF-A67D-19A11F940D19}"/>
    <hyperlink ref="BW455" r:id="rId1865" xr:uid="{928C1711-4392-4679-B2F9-A1C192680B6C}"/>
    <hyperlink ref="BU460" r:id="rId1866" xr:uid="{7F7B15FD-EEF5-4635-AEB9-B67E1FCAE641}"/>
    <hyperlink ref="BW460" r:id="rId1867" xr:uid="{8EF4F07F-406B-4896-AD56-2B4EA9615151}"/>
    <hyperlink ref="BU459" r:id="rId1868" xr:uid="{2BDE5748-E50D-40D6-B69B-B7DD87828CF7}"/>
    <hyperlink ref="BW459" r:id="rId1869" xr:uid="{86FDAEC8-C81A-447C-97C4-D13E514D4926}"/>
    <hyperlink ref="BU458" r:id="rId1870" xr:uid="{BB33E3B5-2F36-4C50-BA74-7F13E123E9F4}"/>
    <hyperlink ref="BW458" r:id="rId1871" xr:uid="{3A5464F0-ABD6-4635-A85D-8BD1D738395A}"/>
    <hyperlink ref="BU444" r:id="rId1872" xr:uid="{3812CC9E-ED3C-4942-9401-C3A43992C1D5}"/>
    <hyperlink ref="BW444" r:id="rId1873" xr:uid="{CE3E22E3-B478-4B6E-A0D7-3DD500EC7EAE}"/>
    <hyperlink ref="BU443" r:id="rId1874" display="https://customwheelhousellc.box.com/s/codw9fwhfmyuh824isbhy2tjqi0v43oz" xr:uid="{E5AF3716-42B4-4279-B6F4-BFBB0FC3FA4F}"/>
    <hyperlink ref="BW443" r:id="rId1875" display="https://customwheelhousellc.box.com/s/j8am95j6fcrf3iqmryqe8sd6hh8tkupg" xr:uid="{63D51AA4-1686-440B-992C-0F9ABF21E6BF}"/>
    <hyperlink ref="BU446" r:id="rId1876" xr:uid="{07084032-C444-4450-9D0A-B1233CC17FF4}"/>
    <hyperlink ref="BW446" r:id="rId1877" xr:uid="{2C1412B3-83A1-42D6-808C-622B7CAB913C}"/>
    <hyperlink ref="BU445" r:id="rId1878" display="https://customwheelhousellc.box.com/s/2powtrrfdc31fp8ytyifq8u9t4y2p5db" xr:uid="{4F091C21-5BB7-4426-9549-8C0DC5FE876E}"/>
    <hyperlink ref="BW445" r:id="rId1879" display="https://customwheelhousellc.box.com/s/7gm90hjxt63rcmz1rcu0b9ectqq7thm9" xr:uid="{1A5FB95E-8E83-48B6-91A0-E968CB1F1BE8}"/>
    <hyperlink ref="BU448" r:id="rId1880" xr:uid="{D6312D01-8A52-455C-8BC4-93069F5D7A7F}"/>
    <hyperlink ref="BW448" r:id="rId1881" xr:uid="{A1416B06-77A1-40C8-BB0A-D29B7F47A15E}"/>
    <hyperlink ref="BU447" r:id="rId1882" display="https://customwheelhousellc.box.com/s/2powtrrfdc31fp8ytyifq8u9t4y2p5db" xr:uid="{B6B104FC-76A7-4588-AFEC-4DDFB9EAD1E3}"/>
    <hyperlink ref="BW447" r:id="rId1883" display="https://customwheelhousellc.box.com/s/7gm90hjxt63rcmz1rcu0b9ectqq7thm9" xr:uid="{FA494D29-AEE7-487F-AD08-CC773F841713}"/>
    <hyperlink ref="BU463" r:id="rId1884" xr:uid="{BD7DBB82-5B83-4576-B366-54C34BDDA8F1}"/>
    <hyperlink ref="BW463" r:id="rId1885" xr:uid="{DBAD8482-836E-442D-BEB4-E4FEFF434280}"/>
    <hyperlink ref="BU462" r:id="rId1886" xr:uid="{29DDE1DF-475E-4887-AD9F-F700DDA75146}"/>
    <hyperlink ref="BW462" r:id="rId1887" xr:uid="{73EAB06B-4E0D-4C10-B749-7721CE6D189F}"/>
    <hyperlink ref="BU461" r:id="rId1888" xr:uid="{C505A775-5494-4E70-99F5-4D1290327FF7}"/>
    <hyperlink ref="BW461" r:id="rId1889" xr:uid="{B199A774-4D4B-4C60-8752-680BFA9E21F8}"/>
    <hyperlink ref="BU466" r:id="rId1890" xr:uid="{D76CDD75-2BA4-48F3-8453-E236471C8968}"/>
    <hyperlink ref="BW466" r:id="rId1891" xr:uid="{A2308B6D-7562-4F53-8EB2-3F7237D24CDB}"/>
    <hyperlink ref="BU465" r:id="rId1892" xr:uid="{4988CF5D-D7AA-4521-9FF1-DA5236BE0A54}"/>
    <hyperlink ref="BW465" r:id="rId1893" xr:uid="{0389DA94-ADA7-4F01-9714-8BB55C164753}"/>
    <hyperlink ref="BU464" r:id="rId1894" xr:uid="{86210427-BD35-4B23-9F40-AB0E269904E6}"/>
    <hyperlink ref="BW464" r:id="rId1895" xr:uid="{7EC3C696-44D4-470C-9724-930268696626}"/>
    <hyperlink ref="BU469" r:id="rId1896" xr:uid="{F599BC73-704F-4976-9340-7E6B5A1BB536}"/>
    <hyperlink ref="BW469" r:id="rId1897" xr:uid="{BDCA69FC-DB3D-4FF6-B30E-DFA41C58E295}"/>
    <hyperlink ref="BU468" r:id="rId1898" xr:uid="{E0A6EF2A-395C-4927-AD6E-2750F5BAB1EB}"/>
    <hyperlink ref="BW468" r:id="rId1899" xr:uid="{E1E65BAF-1445-4486-A3A8-53DB050F2EE6}"/>
    <hyperlink ref="BU467" r:id="rId1900" xr:uid="{B5DC91A9-CEA7-40D6-BF65-AC199B4949B3}"/>
    <hyperlink ref="BW467" r:id="rId1901" xr:uid="{3A0E4570-6A8A-4145-9DA9-8BA540AC80C7}"/>
    <hyperlink ref="BU470" r:id="rId1902" xr:uid="{715042B5-5CC4-4B15-A95F-627322182C74}"/>
    <hyperlink ref="BU471" r:id="rId1903" xr:uid="{C85093ED-25DA-4F5F-84E7-D049B97E763C}"/>
    <hyperlink ref="BU118" r:id="rId1904" xr:uid="{782A0FDB-F5F0-44B6-9849-4C66B8951D6D}"/>
    <hyperlink ref="BW118" r:id="rId1905" xr:uid="{A249A64C-2527-4C91-94F1-8BEAE2709F7F}"/>
    <hyperlink ref="BU128" r:id="rId1906" xr:uid="{CFC2AD7F-738F-4C17-A52B-8C21AFD9C1BE}"/>
    <hyperlink ref="BW128" r:id="rId1907" xr:uid="{A49B6611-5C47-4ECE-9E73-C151B967AAC7}"/>
    <hyperlink ref="BU156" r:id="rId1908" xr:uid="{F26B95DB-D67D-4830-8212-015F4526615F}"/>
    <hyperlink ref="BW156" r:id="rId1909" xr:uid="{CC957407-9C69-402A-AA0C-802737919428}"/>
    <hyperlink ref="BU161" r:id="rId1910" xr:uid="{8B5382B9-1050-411E-9832-2DE064DE46A5}"/>
    <hyperlink ref="BW161" r:id="rId1911" xr:uid="{979F6FDD-31BA-4819-97D2-5920090433CB}"/>
    <hyperlink ref="BU182" r:id="rId1912" xr:uid="{F512150D-B2B1-4AEE-A402-E09F1D96821E}"/>
    <hyperlink ref="BW182" r:id="rId1913" xr:uid="{6FE7D99A-8BAC-4969-8A5C-5A3BBF576FBB}"/>
    <hyperlink ref="BU192" r:id="rId1914" xr:uid="{44B01FA6-55E3-44B0-9C12-149BBBFCED1B}"/>
    <hyperlink ref="BW192" r:id="rId1915" xr:uid="{5938D9A3-DE2A-4207-96BD-2B57F652E6FB}"/>
    <hyperlink ref="BU197" r:id="rId1916" xr:uid="{A3F6C451-A789-4750-88CA-B6A049A88C05}"/>
    <hyperlink ref="BW197" r:id="rId1917" xr:uid="{6503DD7B-E9C4-4E44-92F6-01211282C516}"/>
    <hyperlink ref="BU215" r:id="rId1918" xr:uid="{AA0AF3E3-2FB8-4383-84E4-1AE4E0AA0C94}"/>
    <hyperlink ref="BW215" r:id="rId1919" xr:uid="{76876934-EFFA-41D7-83AC-0D85C6DC2C31}"/>
    <hyperlink ref="BU218" r:id="rId1920" xr:uid="{B7CCC3D0-1144-4DDB-B86B-57D3E149CC69}"/>
    <hyperlink ref="BW218" r:id="rId1921" xr:uid="{54DA957A-E2EA-4026-9345-2D510CC78ABB}"/>
    <hyperlink ref="BU206" r:id="rId1922" xr:uid="{E8E02AB6-765F-4CAC-816B-45C0E3C31D02}"/>
    <hyperlink ref="BW206" r:id="rId1923" xr:uid="{0B9DF63D-98A5-4999-AAEF-7BF98FFEACC3}"/>
    <hyperlink ref="BU202" r:id="rId1924" xr:uid="{DE52714A-2CB9-4B7A-8DF3-4900478ADE6E}"/>
    <hyperlink ref="BW202" r:id="rId1925" xr:uid="{68E74E54-B109-4209-A87C-686CB063C5BF}"/>
    <hyperlink ref="BU166" r:id="rId1926" xr:uid="{870550FA-AC7A-4734-A485-A0125C24D4A5}"/>
    <hyperlink ref="BW166" r:id="rId1927" xr:uid="{B07A966A-3291-4DAF-A06C-B514F7025244}"/>
    <hyperlink ref="BU1264" r:id="rId1928" xr:uid="{5151CA70-B7C5-47B0-90E2-154CCA66A010}"/>
    <hyperlink ref="BW1264" r:id="rId1929" xr:uid="{144EA91C-C960-4A24-8EA3-C5FB4AF3FECF}"/>
    <hyperlink ref="BU1266" r:id="rId1930" xr:uid="{E2069355-FF64-42CA-B696-1C150269E06C}"/>
    <hyperlink ref="BW1266" r:id="rId1931" xr:uid="{B5589D29-4F7F-4C74-A9E2-87A6DE998DF9}"/>
    <hyperlink ref="BU1268" r:id="rId1932" xr:uid="{A5D1F3C9-A1B5-4529-A070-14FB23966400}"/>
    <hyperlink ref="BW1268" r:id="rId1933" xr:uid="{2B13E547-6994-48EE-9303-BF622FA7C4D1}"/>
    <hyperlink ref="BU1267" r:id="rId1934" xr:uid="{E6BB1FE5-9843-4021-B26F-D9FCFF4217D2}"/>
    <hyperlink ref="BW1267" r:id="rId1935" xr:uid="{5FB9DF44-F73B-4EFF-B03A-FD7696A61679}"/>
    <hyperlink ref="BU1265" r:id="rId1936" xr:uid="{1124CC81-61E5-4B38-AE35-E7344FFED7E2}"/>
    <hyperlink ref="BW1265" r:id="rId1937" xr:uid="{CC05CE61-03FD-4851-B464-6C78F9AE2FE9}"/>
    <hyperlink ref="BU1269" r:id="rId1938" xr:uid="{B457E194-912E-4111-A0EC-E92C03BD379E}"/>
    <hyperlink ref="BW1269" r:id="rId1939" xr:uid="{30FC3C1D-B3C2-4B16-A9AD-57E992536519}"/>
    <hyperlink ref="BU1270" r:id="rId1940" xr:uid="{58AA5CC8-57AE-4EA0-955E-CA993F6050DF}"/>
    <hyperlink ref="BW1270" r:id="rId1941" xr:uid="{90E95BEE-C219-4C9E-972D-EC9A0DACADEF}"/>
    <hyperlink ref="BU1271" r:id="rId1942" xr:uid="{CEECB69C-1F35-4E15-8F5A-F3AE287F1D51}"/>
    <hyperlink ref="BW1271" r:id="rId1943" xr:uid="{7664204E-40E3-419B-9473-99731C870511}"/>
    <hyperlink ref="BU1272" r:id="rId1944" xr:uid="{BD57002F-8C96-4076-BC47-2BC2C63B97D5}"/>
    <hyperlink ref="BW1272" r:id="rId1945" xr:uid="{93F78072-1E37-45AF-9DC0-7E05F5DA4C29}"/>
    <hyperlink ref="BU1273" r:id="rId1946" xr:uid="{3FCB68F6-01A3-4D82-9105-233D4B030174}"/>
    <hyperlink ref="BW1273" r:id="rId1947" xr:uid="{6C1FB46C-6B4F-4054-B6FF-DF66FC63761C}"/>
    <hyperlink ref="BU1276" r:id="rId1948" xr:uid="{A2D60F84-DC33-4D63-A777-1D246C51DE17}"/>
    <hyperlink ref="BW1276" r:id="rId1949" xr:uid="{A05D8144-8C59-4170-A0BB-C80BB454E003}"/>
    <hyperlink ref="BU1277" r:id="rId1950" xr:uid="{C2120C1F-1531-49F3-B5F4-D650BEEA4465}"/>
    <hyperlink ref="BW1277" r:id="rId1951" xr:uid="{867DE0EE-6408-41D7-9E4C-413862D0A469}"/>
    <hyperlink ref="BU1278" r:id="rId1952" xr:uid="{1061DE49-BA66-4E63-9083-9A1FD2FF2A7E}"/>
    <hyperlink ref="BW1278" r:id="rId1953" xr:uid="{82763FAA-DB8A-4468-A7BB-7951FEC25013}"/>
    <hyperlink ref="BU1279" r:id="rId1954" xr:uid="{6ABC8283-52DF-4890-B546-3601E65DA8B3}"/>
    <hyperlink ref="BW1279" r:id="rId1955" xr:uid="{B52FFC6A-021B-47B6-8E09-FEB2D5D43EFD}"/>
    <hyperlink ref="BU1281" r:id="rId1956" xr:uid="{E9256ED8-5530-49AA-88E8-421796BD20CE}"/>
    <hyperlink ref="BW1281" r:id="rId1957" xr:uid="{BC9B644C-38F2-45FC-AD56-7910F6D6E956}"/>
    <hyperlink ref="BU1282" r:id="rId1958" xr:uid="{61467494-054D-4B1A-90E2-3201FBAAC056}"/>
    <hyperlink ref="BW1282" r:id="rId1959" xr:uid="{1E79954E-A407-4891-A7CA-21CC79F49353}"/>
    <hyperlink ref="BU1294" r:id="rId1960" xr:uid="{72A64E93-0C5D-4D83-AC3F-6E9971B641F0}"/>
    <hyperlink ref="BW1294" r:id="rId1961" xr:uid="{2CF984C9-66F5-47EC-8AEA-E26AED5A1E54}"/>
    <hyperlink ref="BU1295" r:id="rId1962" xr:uid="{DF695AFB-8576-45BB-A3DA-F432CC153B1F}"/>
    <hyperlink ref="BW1295" r:id="rId1963" xr:uid="{5C0737D7-413A-4BCA-962E-946D1B3AC850}"/>
    <hyperlink ref="BU1297" r:id="rId1964" xr:uid="{48E166DF-17AA-4164-8FCF-941E8E8913D9}"/>
    <hyperlink ref="BW1297" r:id="rId1965" xr:uid="{9721C5B8-D894-4B54-80DE-B4A98F4330D5}"/>
    <hyperlink ref="BU1296" r:id="rId1966" xr:uid="{C5AFA658-384F-4BC6-BD6F-89C9600957C7}"/>
    <hyperlink ref="BW1296" r:id="rId1967" xr:uid="{A48DECB4-5C1D-4E63-BE92-849218A80B79}"/>
    <hyperlink ref="BU1274" r:id="rId1968" xr:uid="{A7A2837A-49B8-4ECB-A01B-B1B3222FA012}"/>
    <hyperlink ref="BW1274" r:id="rId1969" xr:uid="{95CAA5F5-CDBC-41FD-872A-B0738133371A}"/>
    <hyperlink ref="BU1284" r:id="rId1970" xr:uid="{69CF81CA-98F2-4B45-A75C-F634FC3858B8}"/>
    <hyperlink ref="BW1284" r:id="rId1971" xr:uid="{CA6DE23A-DA67-4957-8827-C8813DE09922}"/>
    <hyperlink ref="BU1286" r:id="rId1972" xr:uid="{003A3A1B-8606-49C3-8730-20E4EA51EE4B}"/>
    <hyperlink ref="BW1286" r:id="rId1973" xr:uid="{24879B80-2EED-4337-BDDE-857D6988CE46}"/>
    <hyperlink ref="BU1288" r:id="rId1974" xr:uid="{BB281456-0739-4EE4-824C-ECC9617F5AAD}"/>
    <hyperlink ref="BW1288" r:id="rId1975" xr:uid="{BDEC84B5-776E-4C83-91E8-D94F5FCE7338}"/>
    <hyperlink ref="BU1299" r:id="rId1976" xr:uid="{356009BA-F4FB-4049-A706-1C74DC12681C}"/>
    <hyperlink ref="BW1299" r:id="rId1977" xr:uid="{440CA0E2-0578-4FC5-A646-842520B8C361}"/>
    <hyperlink ref="BU1301" r:id="rId1978" xr:uid="{E7ED2F61-F72A-47EB-A381-BD84AA933AB3}"/>
    <hyperlink ref="BW1301" r:id="rId1979" xr:uid="{650328F9-7469-4124-94DB-350C4FA7B4C4}"/>
    <hyperlink ref="BU1303" r:id="rId1980" xr:uid="{5F9127E2-FE2B-4639-A7B2-E888FF31665A}"/>
    <hyperlink ref="BW1303" r:id="rId1981" xr:uid="{9A12B94C-2268-4B84-8BAB-03E80461C810}"/>
    <hyperlink ref="BU1305" r:id="rId1982" xr:uid="{55A66317-44B1-4016-B12E-166C98063848}"/>
    <hyperlink ref="BW1305" r:id="rId1983" xr:uid="{4B275AF9-AAE5-4780-942F-79A247669FB4}"/>
    <hyperlink ref="BU1307" r:id="rId1984" xr:uid="{6FF861D7-86C3-4D72-B629-B9FA8FA06592}"/>
    <hyperlink ref="BW1307" r:id="rId1985" xr:uid="{F12DDC62-97F3-45BA-B045-F54BE7774E71}"/>
    <hyperlink ref="BU1290" r:id="rId1986" xr:uid="{60A8A1DB-A58E-4486-85D3-2D41F190AC90}"/>
    <hyperlink ref="BW1290" r:id="rId1987" xr:uid="{820AF9E1-24A1-418F-BAA0-0F37B05D370C}"/>
    <hyperlink ref="BU1280" r:id="rId1988" xr:uid="{55805D08-9017-482E-9687-28F075E765FA}"/>
    <hyperlink ref="BW1280" r:id="rId1989" xr:uid="{F9C2BBBB-25E7-46C0-AC52-10EEE4EB195F}"/>
    <hyperlink ref="BU1283" r:id="rId1990" xr:uid="{3095B977-7363-4C2D-BC06-1C6EC9108FA0}"/>
    <hyperlink ref="BW1283" r:id="rId1991" xr:uid="{9E8BDBB9-C59F-43AA-983A-027A32910744}"/>
    <hyperlink ref="BU1298" r:id="rId1992" xr:uid="{4156DBFA-2F61-4B2B-97F9-064E8F0E888D}"/>
    <hyperlink ref="BW1298" r:id="rId1993" xr:uid="{DF990D1C-DCE0-479C-B5DF-F39F5B1A889C}"/>
    <hyperlink ref="BU1275" r:id="rId1994" xr:uid="{6A1527DD-92FB-42D3-BB52-BA8FB4A78F93}"/>
    <hyperlink ref="BW1275" r:id="rId1995" xr:uid="{4690DC1D-0236-4C39-9F8B-B4C51316B51D}"/>
    <hyperlink ref="BU1285" r:id="rId1996" xr:uid="{DC690E15-6D2A-4B3E-8A4D-69A03367BDDC}"/>
    <hyperlink ref="BW1285" r:id="rId1997" xr:uid="{171D4394-E2D2-4ECF-9BFC-1277878BE4A8}"/>
    <hyperlink ref="BU1287" r:id="rId1998" xr:uid="{F6278466-01B9-4864-A89B-90C7475F6B8E}"/>
    <hyperlink ref="BW1287" r:id="rId1999" xr:uid="{1F5E6A3B-EC3B-41FA-AD8A-E17455E3E133}"/>
    <hyperlink ref="BU1289" r:id="rId2000" xr:uid="{8D3B49C0-6596-4089-B56C-7C4B84B2F1D7}"/>
    <hyperlink ref="BW1289" r:id="rId2001" xr:uid="{688DA3D1-4116-4DE6-943A-8F35C32EF492}"/>
    <hyperlink ref="BU1300" r:id="rId2002" xr:uid="{FD4146C0-EC03-4B1D-854B-35CD44495B77}"/>
    <hyperlink ref="BW1300" r:id="rId2003" xr:uid="{A7D6C6CF-F321-4586-B4D5-6D6189A7BD7C}"/>
    <hyperlink ref="BU1302" r:id="rId2004" xr:uid="{517FFF0F-7555-409F-B2C3-76C92CA1D6C7}"/>
    <hyperlink ref="BW1302" r:id="rId2005" xr:uid="{9EE92787-0051-499E-A653-CD4874D1021D}"/>
    <hyperlink ref="BU1304" r:id="rId2006" xr:uid="{25ABBB2F-BEAB-4BD6-9751-D6CF7D7FE075}"/>
    <hyperlink ref="BW1304" r:id="rId2007" xr:uid="{B2383197-B56D-4867-857E-60BF3D517079}"/>
    <hyperlink ref="BU1291" r:id="rId2008" xr:uid="{F2F45918-367E-4E1D-BD94-A507F340B811}"/>
    <hyperlink ref="BW1291" r:id="rId2009" xr:uid="{03D339C7-4CA3-40AA-9B2B-5D7280DF83F9}"/>
    <hyperlink ref="BW1292" r:id="rId2010" xr:uid="{37EE0BB8-00BE-45CE-8212-2BD41E5EAD04}"/>
    <hyperlink ref="BU1292" r:id="rId2011" xr:uid="{0695B6B8-3151-474E-89BC-C3BBEF32D718}"/>
    <hyperlink ref="BU1293" r:id="rId2012" xr:uid="{C3AC1DC1-4B60-46A8-AC0F-454E64E9323F}"/>
    <hyperlink ref="BW1293" r:id="rId2013" xr:uid="{67DE4D64-8B94-4085-9610-008AC0B71989}"/>
    <hyperlink ref="BU500" r:id="rId2014" xr:uid="{373CB6E0-E9AC-481A-91FF-C9F55ED9BBFE}"/>
    <hyperlink ref="BW500" r:id="rId2015" xr:uid="{75EA2A18-F3DD-4EC2-AF28-A1BDC949BA9A}"/>
    <hyperlink ref="BU502" r:id="rId2016" xr:uid="{7227C36D-4FCD-4D0C-8725-8CCB993458FD}"/>
    <hyperlink ref="BW502" r:id="rId2017" xr:uid="{82052634-138E-45B2-9339-AEE2035B2E5C}"/>
    <hyperlink ref="BU504" r:id="rId2018" xr:uid="{34B13B8B-E6FF-4A1C-A83C-8D68B0DD6415}"/>
    <hyperlink ref="BW504" r:id="rId2019" xr:uid="{C6C3E034-F327-441C-941A-8B370B576CF1}"/>
    <hyperlink ref="BU506" r:id="rId2020" xr:uid="{C2073C77-94E3-418C-9091-5DEAF7E62A10}"/>
    <hyperlink ref="BW506" r:id="rId2021" xr:uid="{CE7B1343-91F6-4121-BF29-CC313045CEE6}"/>
    <hyperlink ref="BU508" r:id="rId2022" xr:uid="{5A7E0B6F-AD9F-4234-90F7-640D940EA024}"/>
    <hyperlink ref="BW508" r:id="rId2023" xr:uid="{4D620F18-0721-4D21-A9F4-A68AD0D1D970}"/>
    <hyperlink ref="BU510" r:id="rId2024" xr:uid="{030FB587-6520-434C-A169-77AFF4ED1D95}"/>
    <hyperlink ref="BW510" r:id="rId2025" xr:uid="{0A005859-2A6A-4CB7-A743-4D310CFBADFC}"/>
    <hyperlink ref="BU512" r:id="rId2026" xr:uid="{24B2A285-B298-479B-9CB0-5C5B396C915A}"/>
    <hyperlink ref="BW512" r:id="rId2027" xr:uid="{92CBF999-D2C9-4903-A709-842C4321600F}"/>
    <hyperlink ref="BW669" r:id="rId2028" xr:uid="{066C8813-5DAF-4BF1-AE76-0225A3042E7E}"/>
    <hyperlink ref="BU669" r:id="rId2029" xr:uid="{D651351E-8640-4CEB-B636-A4ED4B8FB28C}"/>
    <hyperlink ref="BW671" r:id="rId2030" xr:uid="{D54DCC70-E178-491C-A405-209B4B97DB9A}"/>
    <hyperlink ref="BU671" r:id="rId2031" xr:uid="{C1EBF46F-1C8A-46F2-8EBC-2FEA4CE1DE3C}"/>
    <hyperlink ref="BU673" r:id="rId2032" xr:uid="{15615BB5-E708-4DDD-8543-C649B7E71DA3}"/>
    <hyperlink ref="BU1306" r:id="rId2033" xr:uid="{59996C48-0A56-4D20-8C50-A6A38BA72D86}"/>
    <hyperlink ref="BW1306" r:id="rId2034" xr:uid="{3B7281B8-3FB5-4120-86B4-0B7078A05DDB}"/>
    <hyperlink ref="BU764" r:id="rId2035" xr:uid="{09D8E634-6272-4A94-86B7-A33854B786DB}"/>
    <hyperlink ref="BU761" r:id="rId2036" xr:uid="{E08B584B-637F-4A5B-9F3E-D982E31B98FA}"/>
    <hyperlink ref="BU767" r:id="rId2037" xr:uid="{340883B5-E2B1-4E70-A61E-6CABE9DC0F2E}"/>
    <hyperlink ref="BU770" r:id="rId2038" xr:uid="{F9EBD01A-4A64-4D9D-8559-A1F25A9790A5}"/>
    <hyperlink ref="BU773" r:id="rId2039" xr:uid="{F69E1D9C-D5DC-4ADC-B186-F56113B052E6}"/>
  </hyperlinks>
  <pageMargins left="0.7" right="0.7" top="0.75" bottom="0.75" header="0.3" footer="0.3"/>
  <pageSetup orientation="portrait" r:id="rId2040"/>
  <ignoredErrors>
    <ignoredError sqref="S474:S475 N657:O658 F622:G622 AD621:AG621 F629:G629 AY619 A607:G621 F644:G644 AY607:AY618 AY630:AY639 A630:G643 AY640:AY643 BD644:BG644 BD622:BF622 BD629:BF629 BD607:XFD621 BD630:XFD639 N622:O622 N629:O629 N607:O621 N644 N630:O643 Y621:Z622 Y630:Z638 Y607:Z619 AB629 Y620:Z620 Y644:Z644 Y639:Z643 Q644:R644 T644 V644 AF644:AG644 BJ644:BW644 CB644:XFD644 AM622 AG629 AD622:AF622 V629 V622 Q622:T622 Q629:T629 CB622:XFD622 CB629:XFD629 BJ622:BW622 BJ629:BW629 L630:L643 BD640:XFD643 I622:J622 I629:J629 I607:L621 I644 I630:J643 H848:H874 H875:H876 H1144:H1302 H1136:H1143 H1097:H1108 H1064:H1096 H1053:H1063 H1044 H1022:H1025 H372:H392 H362:H371 H356:H361 H316:H327 H298:H299 H268:H297 H1304 H449:H528 H447:H448 H445:H446 H877:H973 H1308:H1315 H657:H696 H2:H267 H630:H643 H644 H607:H621 H629 H622 H806:H842 H1 H623:H628 H647:H656 H800:H805 H1316:H1048576 H1303 H1305:H1307 H393:H394 H411:H412 H422:H444 H1119:H1135 H1045:H1050 H302:H315 H1026:H1043 H843:H847 H300 H1109:H1118 H1051:H1052 H974:H1021 H697:H799 H529:H606 H413:H421 H395:H410 H328:H355 H301 AY621 AY620 AB621:AB622 AB630:AB638 AB607:AB619 AB620 AB644 AB639:AB643 AD630:AG638 AD607:AG619 AD620:AG620 AD639:AG643 AI621:AM621 AI644:AM644 AI629:AM629 AI630:AM638 AI607:AM619 AI620:AM620 AI639:AM643 BA619 BA607:BA618 BA630:BA639 BA640:BA643 BA621 BA620 Q657:V658 Q607:V621 Q630:V643"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C714:C885 C931:C1066 C3:C656</xm:sqref>
        </x14:dataValidation>
        <x14:dataValidation type="list" allowBlank="1" showInputMessage="1" showErrorMessage="1" xr:uid="{00000000-0002-0000-0100-000007000000}">
          <x14:formula1>
            <xm:f>'INSTRUCTIONS FOR USE'!$S$8:$S$15</xm:f>
          </x14:formula1>
          <xm:sqref>C1067:C1311 C1044:C1059</xm:sqref>
        </x14:dataValidation>
        <x14:dataValidation type="list" allowBlank="1" showInputMessage="1" showErrorMessage="1" xr:uid="{00000000-0002-0000-0100-000008000000}">
          <x14:formula1>
            <xm:f>'INSTRUCTIONS FOR USE'!$S$8:$S$16</xm:f>
          </x14:formula1>
          <xm:sqref>C1312:C1315</xm:sqref>
        </x14:dataValidation>
        <x14:dataValidation type="list" allowBlank="1" showInputMessage="1" showErrorMessage="1" xr:uid="{00000000-0002-0000-0100-000006000000}">
          <x14:formula1>
            <xm:f>'PART NUMBER GUIDE'!$K$41:$K$53</xm:f>
          </x14:formula1>
          <xm:sqref>F714:G1315 F3:G656</xm:sqref>
        </x14:dataValidation>
        <x14:dataValidation type="list" allowBlank="1" showInputMessage="1" showErrorMessage="1" xr:uid="{00000000-0002-0000-0100-000005000000}">
          <x14:formula1>
            <xm:f>'INSTRUCTIONS FOR USE'!#REF!</xm:f>
          </x14:formula1>
          <xm:sqref>C657:C713</xm:sqref>
        </x14:dataValidation>
        <x14:dataValidation type="list" allowBlank="1" showInputMessage="1" showErrorMessage="1" xr:uid="{00000000-0002-0000-0100-000003000000}">
          <x14:formula1>
            <xm:f>'INSTRUCTIONS FOR USE'!$R$8:$R$11</xm:f>
          </x14:formula1>
          <xm:sqref>J3:J1315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116"/>
  <sheetViews>
    <sheetView zoomScale="80" zoomScaleNormal="80" workbookViewId="0"/>
  </sheetViews>
  <sheetFormatPr defaultRowHeight="14.25"/>
  <cols>
    <col min="1" max="1" width="6.28515625" style="115" customWidth="1"/>
    <col min="2" max="2" width="21.140625" style="115" customWidth="1"/>
    <col min="3" max="3" width="7.85546875" style="115" customWidth="1"/>
    <col min="4" max="4" width="6.7109375" style="115" customWidth="1"/>
    <col min="5" max="5" width="23" style="115" bestFit="1" customWidth="1"/>
    <col min="6" max="6" width="9.42578125" style="115" customWidth="1"/>
    <col min="7" max="7" width="15.7109375" style="115" bestFit="1" customWidth="1"/>
    <col min="8" max="8" width="32.7109375" style="115" customWidth="1"/>
    <col min="9" max="9" width="17.85546875" style="115" customWidth="1"/>
    <col min="10" max="10" width="47.85546875" style="115" bestFit="1" customWidth="1"/>
    <col min="11" max="11" width="7.28515625" style="115" bestFit="1" customWidth="1"/>
    <col min="12" max="12" width="9.85546875" style="115" bestFit="1" customWidth="1"/>
    <col min="13" max="13" width="6.140625" style="115" customWidth="1"/>
    <col min="14" max="14" width="9.140625" style="115" customWidth="1"/>
    <col min="15" max="15" width="8.140625" style="115" hidden="1" customWidth="1"/>
    <col min="16" max="16" width="10.7109375" style="115" hidden="1" customWidth="1"/>
    <col min="17" max="17" width="16.7109375" style="115" hidden="1" customWidth="1"/>
    <col min="18" max="18" width="6.42578125" style="115" hidden="1" customWidth="1"/>
    <col min="19" max="19" width="36.85546875" style="115" hidden="1" customWidth="1"/>
    <col min="20" max="20" width="9.140625" style="115" customWidth="1"/>
    <col min="21" max="16384" width="9.140625" style="115"/>
  </cols>
  <sheetData>
    <row r="1" spans="2:19" ht="18">
      <c r="B1" s="440" t="s">
        <v>2222</v>
      </c>
      <c r="C1" s="440"/>
      <c r="D1" s="440"/>
      <c r="E1" s="440"/>
      <c r="F1" s="440"/>
      <c r="G1" s="440"/>
      <c r="H1" s="440"/>
      <c r="I1" s="440"/>
      <c r="J1" s="165"/>
      <c r="K1" s="166" t="s">
        <v>3410</v>
      </c>
      <c r="L1" s="166"/>
    </row>
    <row r="2" spans="2:19" ht="15" thickBot="1"/>
    <row r="3" spans="2:19">
      <c r="B3" s="441" t="s">
        <v>2223</v>
      </c>
      <c r="C3" s="442"/>
      <c r="D3" s="443"/>
      <c r="E3" s="167"/>
      <c r="F3" s="168"/>
      <c r="G3" s="169" t="str">
        <f>(B5&amp;C5&amp;D5&amp;E5&amp;F5&amp;G5&amp;H5)</f>
        <v>MR70257051548NV</v>
      </c>
      <c r="H3" s="170"/>
    </row>
    <row r="4" spans="2:19" ht="15.75" thickBot="1">
      <c r="B4" s="171" t="s">
        <v>1052</v>
      </c>
      <c r="C4" s="172" t="s">
        <v>2224</v>
      </c>
      <c r="D4" s="172" t="s">
        <v>1487</v>
      </c>
      <c r="E4" s="173" t="s">
        <v>2225</v>
      </c>
      <c r="F4" s="173" t="s">
        <v>2226</v>
      </c>
      <c r="G4" s="173" t="s">
        <v>2227</v>
      </c>
      <c r="H4" s="174" t="s">
        <v>2228</v>
      </c>
    </row>
    <row r="5" spans="2:19" ht="15.75" thickBot="1">
      <c r="B5" s="175" t="s">
        <v>2116</v>
      </c>
      <c r="C5" s="176">
        <v>570</v>
      </c>
      <c r="D5" s="176">
        <v>51</v>
      </c>
      <c r="E5" s="176">
        <v>5</v>
      </c>
      <c r="F5" s="177" t="s">
        <v>2230</v>
      </c>
      <c r="G5" s="176" t="s">
        <v>2239</v>
      </c>
      <c r="H5" s="178" t="s">
        <v>4237</v>
      </c>
      <c r="O5" s="179" t="s">
        <v>2380</v>
      </c>
      <c r="P5" s="180" t="s">
        <v>2382</v>
      </c>
      <c r="Q5" s="180" t="s">
        <v>2395</v>
      </c>
      <c r="R5" s="181" t="s">
        <v>2381</v>
      </c>
      <c r="S5" s="182" t="s">
        <v>2386</v>
      </c>
    </row>
    <row r="6" spans="2:19" ht="15" thickBot="1">
      <c r="O6" s="183" t="s">
        <v>246</v>
      </c>
      <c r="P6" s="184">
        <v>65</v>
      </c>
      <c r="Q6" s="184" t="str">
        <f>O6&amp;P6</f>
        <v>BLANK65</v>
      </c>
      <c r="R6" s="185" t="s">
        <v>2234</v>
      </c>
      <c r="S6" s="186" t="s">
        <v>2393</v>
      </c>
    </row>
    <row r="7" spans="2:19" ht="15">
      <c r="B7" s="444" t="s">
        <v>2232</v>
      </c>
      <c r="C7" s="445"/>
      <c r="D7" s="187"/>
      <c r="E7" s="446" t="s">
        <v>2233</v>
      </c>
      <c r="F7" s="447"/>
      <c r="G7" s="447"/>
      <c r="H7" s="448"/>
      <c r="I7" s="187"/>
      <c r="J7" s="444" t="s">
        <v>2310</v>
      </c>
      <c r="K7" s="445"/>
      <c r="O7" s="183" t="s">
        <v>246</v>
      </c>
      <c r="P7" s="184">
        <v>71.5</v>
      </c>
      <c r="Q7" s="184" t="str">
        <f>O7&amp;P7</f>
        <v>BLANK71.5</v>
      </c>
      <c r="R7" s="185" t="s">
        <v>2234</v>
      </c>
      <c r="S7" s="188" t="s">
        <v>2394</v>
      </c>
    </row>
    <row r="8" spans="2:19" ht="15">
      <c r="B8" s="171" t="s">
        <v>3190</v>
      </c>
      <c r="C8" s="189" t="s">
        <v>1477</v>
      </c>
      <c r="D8" s="187"/>
      <c r="E8" s="171" t="s">
        <v>2380</v>
      </c>
      <c r="F8" s="172" t="s">
        <v>1477</v>
      </c>
      <c r="G8" s="172" t="s">
        <v>3189</v>
      </c>
      <c r="H8" s="189" t="s">
        <v>3204</v>
      </c>
      <c r="J8" s="190" t="s">
        <v>5842</v>
      </c>
      <c r="K8" s="191">
        <v>1</v>
      </c>
      <c r="L8"/>
      <c r="O8" s="183" t="s">
        <v>246</v>
      </c>
      <c r="P8" s="184">
        <v>78</v>
      </c>
      <c r="Q8" s="184" t="str">
        <f t="shared" ref="Q8:Q84" si="0">O8&amp;P8</f>
        <v>BLANK78</v>
      </c>
      <c r="R8" s="185" t="s">
        <v>2234</v>
      </c>
      <c r="S8" s="191" t="s">
        <v>2405</v>
      </c>
    </row>
    <row r="9" spans="2:19">
      <c r="B9" s="190" t="s">
        <v>3118</v>
      </c>
      <c r="C9" s="191">
        <v>105</v>
      </c>
      <c r="E9" s="192" t="s">
        <v>246</v>
      </c>
      <c r="F9" s="193" t="s">
        <v>2234</v>
      </c>
      <c r="G9" s="194"/>
      <c r="H9" s="195"/>
      <c r="J9" s="196" t="s">
        <v>2313</v>
      </c>
      <c r="K9" s="191">
        <v>1</v>
      </c>
      <c r="O9" s="183" t="s">
        <v>246</v>
      </c>
      <c r="P9" s="184">
        <v>83</v>
      </c>
      <c r="Q9" s="184" t="str">
        <f t="shared" si="0"/>
        <v>BLANK83</v>
      </c>
      <c r="R9" s="185" t="s">
        <v>2234</v>
      </c>
      <c r="S9" s="188" t="s">
        <v>2392</v>
      </c>
    </row>
    <row r="10" spans="2:19">
      <c r="B10" s="197" t="s">
        <v>2314</v>
      </c>
      <c r="C10" s="191">
        <v>270</v>
      </c>
      <c r="E10" s="197" t="s">
        <v>1858</v>
      </c>
      <c r="F10" s="198">
        <v>12</v>
      </c>
      <c r="G10" s="198"/>
      <c r="H10" s="191"/>
      <c r="J10" s="196" t="s">
        <v>4207</v>
      </c>
      <c r="K10" s="191">
        <v>2</v>
      </c>
      <c r="O10" s="183" t="s">
        <v>246</v>
      </c>
      <c r="P10" s="184">
        <v>108</v>
      </c>
      <c r="Q10" s="184" t="str">
        <f t="shared" si="0"/>
        <v>BLANK108</v>
      </c>
      <c r="R10" s="185" t="s">
        <v>2234</v>
      </c>
      <c r="S10" s="188" t="s">
        <v>2393</v>
      </c>
    </row>
    <row r="11" spans="2:19">
      <c r="B11" s="199" t="s">
        <v>2315</v>
      </c>
      <c r="C11" s="200">
        <v>280</v>
      </c>
      <c r="E11" s="197" t="s">
        <v>1763</v>
      </c>
      <c r="F11" s="198">
        <v>16</v>
      </c>
      <c r="G11" s="198"/>
      <c r="H11" s="191"/>
      <c r="J11" s="196" t="s">
        <v>5836</v>
      </c>
      <c r="K11" s="191">
        <v>3</v>
      </c>
      <c r="O11" s="201" t="s">
        <v>2236</v>
      </c>
      <c r="P11" s="202">
        <v>63.4</v>
      </c>
      <c r="Q11" s="184" t="str">
        <f t="shared" si="0"/>
        <v>4X10863.4</v>
      </c>
      <c r="R11" s="98">
        <v>41</v>
      </c>
      <c r="S11" s="188"/>
    </row>
    <row r="12" spans="2:19">
      <c r="B12" s="199" t="s">
        <v>5515</v>
      </c>
      <c r="C12" s="200">
        <v>460</v>
      </c>
      <c r="E12" s="197" t="s">
        <v>1756</v>
      </c>
      <c r="F12" s="198">
        <v>19</v>
      </c>
      <c r="G12" s="198"/>
      <c r="H12" s="191" t="s">
        <v>3328</v>
      </c>
      <c r="J12" s="196" t="s">
        <v>5824</v>
      </c>
      <c r="K12" s="191">
        <v>3</v>
      </c>
      <c r="O12" s="201" t="s">
        <v>1746</v>
      </c>
      <c r="P12" s="202">
        <v>80.3</v>
      </c>
      <c r="Q12" s="184" t="str">
        <f t="shared" si="0"/>
        <v>4x11080.3</v>
      </c>
      <c r="R12" s="98">
        <v>40</v>
      </c>
      <c r="S12" s="188"/>
    </row>
    <row r="13" spans="2:19">
      <c r="B13" s="199" t="s">
        <v>2316</v>
      </c>
      <c r="C13" s="200">
        <v>470</v>
      </c>
      <c r="E13" s="197" t="s">
        <v>2236</v>
      </c>
      <c r="F13" s="198">
        <v>41</v>
      </c>
      <c r="G13" s="198"/>
      <c r="H13" s="191"/>
      <c r="J13" s="196" t="s">
        <v>2311</v>
      </c>
      <c r="K13" s="191">
        <v>3</v>
      </c>
      <c r="O13" s="201" t="s">
        <v>1746</v>
      </c>
      <c r="P13" s="202">
        <v>84</v>
      </c>
      <c r="Q13" s="184" t="str">
        <f t="shared" si="0"/>
        <v>4x11084</v>
      </c>
      <c r="R13" s="98">
        <v>40</v>
      </c>
      <c r="S13" s="188" t="s">
        <v>3055</v>
      </c>
    </row>
    <row r="14" spans="2:19">
      <c r="B14" s="199" t="s">
        <v>2317</v>
      </c>
      <c r="C14" s="200">
        <v>480</v>
      </c>
      <c r="E14" s="197" t="s">
        <v>1746</v>
      </c>
      <c r="F14" s="198">
        <v>40</v>
      </c>
      <c r="G14" s="198"/>
      <c r="H14" s="191"/>
      <c r="J14" s="196" t="s">
        <v>5825</v>
      </c>
      <c r="K14" s="191">
        <v>3</v>
      </c>
      <c r="O14" s="201" t="s">
        <v>1747</v>
      </c>
      <c r="P14" s="202">
        <v>84</v>
      </c>
      <c r="Q14" s="184" t="str">
        <f t="shared" si="0"/>
        <v>4x11584</v>
      </c>
      <c r="R14" s="98">
        <v>45</v>
      </c>
      <c r="S14" s="188"/>
    </row>
    <row r="15" spans="2:19">
      <c r="B15" s="199" t="s">
        <v>2318</v>
      </c>
      <c r="C15" s="200">
        <v>410</v>
      </c>
      <c r="E15" s="197" t="s">
        <v>1747</v>
      </c>
      <c r="F15" s="198">
        <v>45</v>
      </c>
      <c r="G15" s="198"/>
      <c r="H15" s="191"/>
      <c r="J15" s="196" t="s">
        <v>5826</v>
      </c>
      <c r="K15" s="191">
        <v>3</v>
      </c>
      <c r="O15" s="201" t="s">
        <v>1748</v>
      </c>
      <c r="P15" s="202">
        <v>96</v>
      </c>
      <c r="Q15" s="184" t="str">
        <f t="shared" si="0"/>
        <v>4x13696</v>
      </c>
      <c r="R15" s="98">
        <v>47</v>
      </c>
      <c r="S15" s="188"/>
    </row>
    <row r="16" spans="2:19">
      <c r="B16" s="197" t="s">
        <v>2319</v>
      </c>
      <c r="C16" s="191">
        <v>540</v>
      </c>
      <c r="E16" s="197" t="s">
        <v>1749</v>
      </c>
      <c r="F16" s="198">
        <v>46</v>
      </c>
      <c r="G16" s="198"/>
      <c r="H16" s="191"/>
      <c r="J16" s="196" t="s">
        <v>2746</v>
      </c>
      <c r="K16" s="191">
        <v>4</v>
      </c>
      <c r="O16" s="201" t="s">
        <v>1748</v>
      </c>
      <c r="P16" s="202">
        <v>100</v>
      </c>
      <c r="Q16" s="184" t="str">
        <f t="shared" si="0"/>
        <v>4x136100</v>
      </c>
      <c r="R16" s="98">
        <v>47</v>
      </c>
      <c r="S16" s="188"/>
    </row>
    <row r="17" spans="2:19">
      <c r="B17" s="197" t="s">
        <v>2371</v>
      </c>
      <c r="C17" s="191">
        <v>545</v>
      </c>
      <c r="E17" s="197" t="s">
        <v>1748</v>
      </c>
      <c r="F17" s="198">
        <v>47</v>
      </c>
      <c r="G17" s="198"/>
      <c r="H17" s="191"/>
      <c r="J17" s="196" t="s">
        <v>2309</v>
      </c>
      <c r="K17" s="191">
        <v>5</v>
      </c>
      <c r="O17" s="201" t="s">
        <v>1748</v>
      </c>
      <c r="P17" s="202">
        <v>106</v>
      </c>
      <c r="Q17" s="184" t="str">
        <f t="shared" si="0"/>
        <v>4x136106</v>
      </c>
      <c r="R17" s="98">
        <v>47</v>
      </c>
      <c r="S17" s="188"/>
    </row>
    <row r="18" spans="2:19">
      <c r="B18" s="197" t="s">
        <v>2320</v>
      </c>
      <c r="C18" s="191">
        <v>550</v>
      </c>
      <c r="E18" s="197" t="s">
        <v>1751</v>
      </c>
      <c r="F18" s="198">
        <v>49</v>
      </c>
      <c r="G18" s="198"/>
      <c r="H18" s="191" t="s">
        <v>3329</v>
      </c>
      <c r="J18" s="196" t="s">
        <v>4521</v>
      </c>
      <c r="K18" s="191">
        <v>5</v>
      </c>
      <c r="O18" s="201" t="s">
        <v>1748</v>
      </c>
      <c r="P18" s="202">
        <v>106.25</v>
      </c>
      <c r="Q18" s="184" t="str">
        <f t="shared" si="0"/>
        <v>4x136106.25</v>
      </c>
      <c r="R18" s="98">
        <v>47</v>
      </c>
      <c r="S18" s="188"/>
    </row>
    <row r="19" spans="2:19">
      <c r="B19" s="197" t="s">
        <v>2372</v>
      </c>
      <c r="C19" s="191">
        <v>555</v>
      </c>
      <c r="E19" s="197" t="s">
        <v>1758</v>
      </c>
      <c r="F19" s="198">
        <v>50</v>
      </c>
      <c r="G19" s="198"/>
      <c r="H19" s="191"/>
      <c r="J19" s="196" t="s">
        <v>4926</v>
      </c>
      <c r="K19" s="191">
        <v>6</v>
      </c>
      <c r="O19" s="201" t="s">
        <v>1748</v>
      </c>
      <c r="P19" s="202">
        <v>110</v>
      </c>
      <c r="Q19" s="184" t="str">
        <f t="shared" si="0"/>
        <v>4x136110</v>
      </c>
      <c r="R19" s="98">
        <v>47</v>
      </c>
      <c r="S19" s="188" t="s">
        <v>3055</v>
      </c>
    </row>
    <row r="20" spans="2:19">
      <c r="B20" s="197" t="s">
        <v>2321</v>
      </c>
      <c r="C20" s="191">
        <v>560</v>
      </c>
      <c r="E20" s="197" t="s">
        <v>1750</v>
      </c>
      <c r="F20" s="198">
        <v>51</v>
      </c>
      <c r="G20" s="198"/>
      <c r="H20" s="191"/>
      <c r="J20" s="196" t="s">
        <v>6350</v>
      </c>
      <c r="K20" s="191">
        <v>6</v>
      </c>
      <c r="O20" s="201" t="s">
        <v>1749</v>
      </c>
      <c r="P20" s="360">
        <v>120</v>
      </c>
      <c r="Q20" s="184" t="str">
        <f t="shared" si="0"/>
        <v>4x156120</v>
      </c>
      <c r="R20" s="98">
        <v>46</v>
      </c>
      <c r="S20" s="188" t="s">
        <v>3055</v>
      </c>
    </row>
    <row r="21" spans="2:19">
      <c r="B21" s="197" t="s">
        <v>2370</v>
      </c>
      <c r="C21" s="191">
        <v>565</v>
      </c>
      <c r="E21" s="197" t="s">
        <v>2451</v>
      </c>
      <c r="F21" s="198">
        <v>54</v>
      </c>
      <c r="G21" s="198"/>
      <c r="H21" s="191" t="s">
        <v>3324</v>
      </c>
      <c r="J21" s="196" t="s">
        <v>5827</v>
      </c>
      <c r="K21" s="191">
        <v>7</v>
      </c>
      <c r="O21" s="201" t="s">
        <v>1749</v>
      </c>
      <c r="P21" s="202">
        <v>132</v>
      </c>
      <c r="Q21" s="184" t="str">
        <f t="shared" si="0"/>
        <v>4x156132</v>
      </c>
      <c r="R21" s="98">
        <v>46</v>
      </c>
      <c r="S21" s="188"/>
    </row>
    <row r="22" spans="2:19">
      <c r="B22" s="197" t="s">
        <v>2322</v>
      </c>
      <c r="C22" s="191">
        <v>570</v>
      </c>
      <c r="E22" s="203" t="s">
        <v>2941</v>
      </c>
      <c r="F22" s="204">
        <v>57</v>
      </c>
      <c r="G22" s="198"/>
      <c r="H22" s="191" t="s">
        <v>3327</v>
      </c>
      <c r="J22" s="196" t="s">
        <v>2661</v>
      </c>
      <c r="K22" s="191">
        <v>8</v>
      </c>
      <c r="O22" s="201" t="s">
        <v>2415</v>
      </c>
      <c r="P22" s="202">
        <v>132.5</v>
      </c>
      <c r="Q22" s="184" t="str">
        <f t="shared" si="0"/>
        <v>4X156132.5</v>
      </c>
      <c r="R22" s="98">
        <v>46</v>
      </c>
      <c r="S22" s="188" t="s">
        <v>2416</v>
      </c>
    </row>
    <row r="23" spans="2:19">
      <c r="B23" s="197" t="s">
        <v>2323</v>
      </c>
      <c r="C23" s="191">
        <v>580</v>
      </c>
      <c r="E23" s="197" t="s">
        <v>1752</v>
      </c>
      <c r="F23" s="198">
        <v>52</v>
      </c>
      <c r="G23" s="198"/>
      <c r="H23" s="191" t="s">
        <v>3206</v>
      </c>
      <c r="I23" s="373" t="s">
        <v>4753</v>
      </c>
      <c r="J23" s="196" t="s">
        <v>5828</v>
      </c>
      <c r="K23" s="191">
        <v>8</v>
      </c>
      <c r="O23" s="201" t="s">
        <v>1749</v>
      </c>
      <c r="P23" s="202">
        <v>127</v>
      </c>
      <c r="Q23" s="184" t="str">
        <f t="shared" si="0"/>
        <v>4x156127</v>
      </c>
      <c r="R23" s="98">
        <v>46</v>
      </c>
      <c r="S23" s="188" t="s">
        <v>2417</v>
      </c>
    </row>
    <row r="24" spans="2:19">
      <c r="B24" s="197" t="s">
        <v>2324</v>
      </c>
      <c r="C24" s="191">
        <v>510</v>
      </c>
      <c r="E24" s="197" t="s">
        <v>1753</v>
      </c>
      <c r="F24" s="198">
        <v>66</v>
      </c>
      <c r="G24" s="198">
        <v>71.599999999999994</v>
      </c>
      <c r="H24" s="191" t="s">
        <v>3207</v>
      </c>
      <c r="J24" s="196" t="s">
        <v>4899</v>
      </c>
      <c r="K24" s="191">
        <v>8</v>
      </c>
      <c r="O24" s="201" t="s">
        <v>1749</v>
      </c>
      <c r="P24" s="202">
        <v>131.30000000000001</v>
      </c>
      <c r="Q24" s="184" t="str">
        <f t="shared" si="0"/>
        <v>4x156131.3</v>
      </c>
      <c r="R24" s="98">
        <v>46</v>
      </c>
      <c r="S24" s="188" t="s">
        <v>3055</v>
      </c>
    </row>
    <row r="25" spans="2:19">
      <c r="B25" s="197" t="s">
        <v>2325</v>
      </c>
      <c r="C25" s="191">
        <v>640</v>
      </c>
      <c r="E25" s="197" t="s">
        <v>1753</v>
      </c>
      <c r="F25" s="198">
        <v>53</v>
      </c>
      <c r="G25" s="198">
        <v>78.099999999999994</v>
      </c>
      <c r="H25" s="191" t="s">
        <v>3208</v>
      </c>
      <c r="J25" s="196" t="s">
        <v>2237</v>
      </c>
      <c r="K25" s="191">
        <v>8</v>
      </c>
      <c r="O25" s="205" t="s">
        <v>1750</v>
      </c>
      <c r="P25" s="206">
        <v>56.1</v>
      </c>
      <c r="Q25" s="184" t="str">
        <f t="shared" si="0"/>
        <v>5x10056.1</v>
      </c>
      <c r="R25" s="207">
        <v>51</v>
      </c>
      <c r="S25" s="188" t="s">
        <v>2383</v>
      </c>
    </row>
    <row r="26" spans="2:19">
      <c r="B26" s="197" t="s">
        <v>2246</v>
      </c>
      <c r="C26" s="191">
        <v>645</v>
      </c>
      <c r="E26" s="197" t="s">
        <v>1753</v>
      </c>
      <c r="F26" s="198">
        <v>65</v>
      </c>
      <c r="G26" s="198">
        <v>84.1</v>
      </c>
      <c r="H26" s="191" t="s">
        <v>3326</v>
      </c>
      <c r="I26" s="373"/>
      <c r="J26" s="196" t="s">
        <v>5829</v>
      </c>
      <c r="K26" s="191">
        <v>8</v>
      </c>
      <c r="O26" s="205" t="s">
        <v>1750</v>
      </c>
      <c r="P26" s="206">
        <v>63.4</v>
      </c>
      <c r="Q26" s="184" t="str">
        <f t="shared" si="0"/>
        <v>5x10063.4</v>
      </c>
      <c r="R26" s="207">
        <v>51</v>
      </c>
      <c r="S26" s="188"/>
    </row>
    <row r="27" spans="2:19">
      <c r="B27" s="197" t="s">
        <v>3416</v>
      </c>
      <c r="C27" s="191">
        <v>655</v>
      </c>
      <c r="E27" s="197" t="s">
        <v>1759</v>
      </c>
      <c r="F27" s="198">
        <v>55</v>
      </c>
      <c r="G27" s="198"/>
      <c r="H27" s="191"/>
      <c r="I27" s="373"/>
      <c r="J27" s="196" t="s">
        <v>6067</v>
      </c>
      <c r="K27" s="191">
        <v>8</v>
      </c>
      <c r="O27" s="205" t="s">
        <v>1750</v>
      </c>
      <c r="P27" s="206">
        <v>67.099999999999994</v>
      </c>
      <c r="Q27" s="184" t="str">
        <f t="shared" si="0"/>
        <v>5x10067.1</v>
      </c>
      <c r="R27" s="207">
        <v>51</v>
      </c>
      <c r="S27" s="188" t="s">
        <v>2384</v>
      </c>
    </row>
    <row r="28" spans="2:19">
      <c r="B28" s="197" t="s">
        <v>5014</v>
      </c>
      <c r="C28" s="191">
        <v>660</v>
      </c>
      <c r="E28" s="197" t="s">
        <v>1755</v>
      </c>
      <c r="F28" s="198">
        <v>56</v>
      </c>
      <c r="G28" s="198"/>
      <c r="H28" s="191"/>
      <c r="I28" s="373" t="s">
        <v>4753</v>
      </c>
      <c r="J28" s="196" t="s">
        <v>5831</v>
      </c>
      <c r="K28" s="191">
        <v>9</v>
      </c>
      <c r="O28" s="205" t="s">
        <v>1750</v>
      </c>
      <c r="P28" s="206">
        <v>73</v>
      </c>
      <c r="Q28" s="184" t="str">
        <f t="shared" si="0"/>
        <v>5x10073</v>
      </c>
      <c r="R28" s="207">
        <v>51</v>
      </c>
      <c r="S28" s="188" t="s">
        <v>2385</v>
      </c>
    </row>
    <row r="29" spans="2:19">
      <c r="B29" s="197" t="s">
        <v>5015</v>
      </c>
      <c r="C29" s="191">
        <v>665</v>
      </c>
      <c r="E29" s="197" t="s">
        <v>1754</v>
      </c>
      <c r="F29" s="198">
        <v>58</v>
      </c>
      <c r="G29" s="198"/>
      <c r="H29" s="191"/>
      <c r="I29" s="373" t="s">
        <v>4753</v>
      </c>
      <c r="J29" s="196" t="s">
        <v>4752</v>
      </c>
      <c r="K29" s="191">
        <v>9</v>
      </c>
      <c r="O29" s="201" t="s">
        <v>1751</v>
      </c>
      <c r="P29" s="202">
        <v>63.4</v>
      </c>
      <c r="Q29" s="184" t="str">
        <f t="shared" si="0"/>
        <v>5x10863.4</v>
      </c>
      <c r="R29" s="98">
        <v>49</v>
      </c>
      <c r="S29" s="188"/>
    </row>
    <row r="30" spans="2:19" ht="15">
      <c r="B30" s="197" t="s">
        <v>2326</v>
      </c>
      <c r="C30" s="191">
        <v>670</v>
      </c>
      <c r="E30" s="197" t="s">
        <v>1760</v>
      </c>
      <c r="F30" s="198">
        <v>59</v>
      </c>
      <c r="G30" s="198"/>
      <c r="H30" s="191" t="s">
        <v>3211</v>
      </c>
      <c r="I30" s="187"/>
      <c r="J30" s="208" t="s">
        <v>2312</v>
      </c>
      <c r="K30" s="209">
        <v>9</v>
      </c>
      <c r="O30" s="201" t="s">
        <v>2451</v>
      </c>
      <c r="P30" s="202">
        <v>65.099999999999994</v>
      </c>
      <c r="Q30" s="184" t="str">
        <f t="shared" si="0"/>
        <v>5x11065.1</v>
      </c>
      <c r="R30" s="98">
        <v>54</v>
      </c>
      <c r="S30" s="188"/>
    </row>
    <row r="31" spans="2:19" ht="15">
      <c r="B31" s="197" t="s">
        <v>2327</v>
      </c>
      <c r="C31" s="191">
        <v>680</v>
      </c>
      <c r="E31" s="197" t="s">
        <v>1123</v>
      </c>
      <c r="F31" s="198">
        <v>60</v>
      </c>
      <c r="G31" s="198"/>
      <c r="H31" s="191"/>
      <c r="I31" s="187"/>
      <c r="J31" s="196" t="s">
        <v>5832</v>
      </c>
      <c r="K31" s="191">
        <v>9</v>
      </c>
      <c r="O31" s="201" t="s">
        <v>2941</v>
      </c>
      <c r="P31" s="202">
        <v>66.7</v>
      </c>
      <c r="Q31" s="184" t="str">
        <f t="shared" si="0"/>
        <v>5x11266.7</v>
      </c>
      <c r="R31" s="98">
        <v>57</v>
      </c>
      <c r="S31" s="188"/>
    </row>
    <row r="32" spans="2:19" ht="15">
      <c r="B32" s="197" t="s">
        <v>2373</v>
      </c>
      <c r="C32" s="191">
        <v>765</v>
      </c>
      <c r="E32" s="197" t="s">
        <v>1123</v>
      </c>
      <c r="F32" s="198">
        <v>96</v>
      </c>
      <c r="G32" s="198">
        <v>110</v>
      </c>
      <c r="H32" s="191" t="s">
        <v>3205</v>
      </c>
      <c r="I32" s="187"/>
      <c r="J32" s="196" t="s">
        <v>5833</v>
      </c>
      <c r="K32" s="191">
        <v>9</v>
      </c>
      <c r="O32" s="211" t="s">
        <v>1858</v>
      </c>
      <c r="P32" s="212">
        <v>56.1</v>
      </c>
      <c r="Q32" s="184" t="str">
        <f t="shared" si="0"/>
        <v>5x4.556.1</v>
      </c>
      <c r="R32" s="213">
        <v>12</v>
      </c>
      <c r="S32" s="188" t="s">
        <v>2383</v>
      </c>
    </row>
    <row r="33" spans="2:19" ht="15">
      <c r="B33" s="197" t="s">
        <v>2248</v>
      </c>
      <c r="C33" s="191">
        <v>775</v>
      </c>
      <c r="E33" s="197" t="s">
        <v>1123</v>
      </c>
      <c r="F33" s="198">
        <v>90</v>
      </c>
      <c r="G33" s="198">
        <v>102</v>
      </c>
      <c r="H33" s="191" t="s">
        <v>3401</v>
      </c>
      <c r="I33" s="187"/>
      <c r="J33" s="397" t="s">
        <v>5834</v>
      </c>
      <c r="K33" s="191">
        <v>10</v>
      </c>
      <c r="M33" s="214"/>
      <c r="O33" s="211" t="s">
        <v>1858</v>
      </c>
      <c r="P33" s="212">
        <v>67.099999999999994</v>
      </c>
      <c r="Q33" s="184" t="str">
        <f t="shared" si="0"/>
        <v>5x4.567.1</v>
      </c>
      <c r="R33" s="213">
        <v>12</v>
      </c>
      <c r="S33" s="188" t="s">
        <v>2384</v>
      </c>
    </row>
    <row r="34" spans="2:19" ht="15">
      <c r="B34" s="197" t="s">
        <v>2328</v>
      </c>
      <c r="C34" s="191">
        <v>780</v>
      </c>
      <c r="E34" s="197" t="s">
        <v>1123</v>
      </c>
      <c r="F34" s="198">
        <v>91</v>
      </c>
      <c r="G34" s="198">
        <v>67.099999999999994</v>
      </c>
      <c r="H34" s="191" t="s">
        <v>3402</v>
      </c>
      <c r="I34" s="187"/>
      <c r="J34" s="397" t="s">
        <v>5700</v>
      </c>
      <c r="K34" s="225">
        <v>11</v>
      </c>
      <c r="M34" s="214"/>
      <c r="O34" s="211" t="s">
        <v>1858</v>
      </c>
      <c r="P34" s="212">
        <v>70</v>
      </c>
      <c r="Q34" s="184" t="str">
        <f t="shared" si="0"/>
        <v>5x4.570</v>
      </c>
      <c r="R34" s="213">
        <v>12</v>
      </c>
      <c r="S34" s="188"/>
    </row>
    <row r="35" spans="2:19" ht="15">
      <c r="B35" s="197" t="s">
        <v>2249</v>
      </c>
      <c r="C35" s="191">
        <v>785</v>
      </c>
      <c r="E35" s="197" t="s">
        <v>1123</v>
      </c>
      <c r="F35" s="198">
        <v>93</v>
      </c>
      <c r="G35" s="198">
        <v>95.25</v>
      </c>
      <c r="H35" s="191" t="s">
        <v>6675</v>
      </c>
      <c r="I35" s="187"/>
      <c r="J35" s="397" t="s">
        <v>6327</v>
      </c>
      <c r="K35" s="225">
        <v>12</v>
      </c>
      <c r="M35" s="204"/>
      <c r="O35" s="211" t="s">
        <v>1858</v>
      </c>
      <c r="P35" s="212">
        <v>73</v>
      </c>
      <c r="Q35" s="184" t="str">
        <f t="shared" si="0"/>
        <v>5x4.573</v>
      </c>
      <c r="R35" s="213">
        <v>12</v>
      </c>
      <c r="S35" s="188" t="s">
        <v>2385</v>
      </c>
    </row>
    <row r="36" spans="2:19" ht="15">
      <c r="B36" s="197" t="s">
        <v>2329</v>
      </c>
      <c r="C36" s="191">
        <v>790</v>
      </c>
      <c r="E36" s="197" t="s">
        <v>1123</v>
      </c>
      <c r="F36" s="198">
        <v>94</v>
      </c>
      <c r="G36" s="198">
        <v>93.25</v>
      </c>
      <c r="H36" s="436" t="s">
        <v>6846</v>
      </c>
      <c r="I36" s="187"/>
      <c r="J36" s="397" t="s">
        <v>4520</v>
      </c>
      <c r="K36" s="225">
        <v>13</v>
      </c>
      <c r="M36" s="204"/>
      <c r="O36" s="211" t="s">
        <v>1858</v>
      </c>
      <c r="P36" s="212">
        <v>73.099999999999994</v>
      </c>
      <c r="Q36" s="184" t="str">
        <f t="shared" si="0"/>
        <v>5x4.573.1</v>
      </c>
      <c r="R36" s="213">
        <v>12</v>
      </c>
      <c r="S36" s="188"/>
    </row>
    <row r="37" spans="2:19" ht="15.75" thickBot="1">
      <c r="B37" s="197" t="s">
        <v>2250</v>
      </c>
      <c r="C37" s="191">
        <v>880</v>
      </c>
      <c r="E37" s="197" t="s">
        <v>3399</v>
      </c>
      <c r="F37" s="198">
        <v>92</v>
      </c>
      <c r="G37" s="198"/>
      <c r="H37" s="191" t="s">
        <v>3400</v>
      </c>
      <c r="I37" s="187"/>
      <c r="J37" s="210"/>
      <c r="K37" s="178"/>
      <c r="M37" s="204"/>
      <c r="O37" s="211" t="s">
        <v>1858</v>
      </c>
      <c r="P37" s="212">
        <v>72</v>
      </c>
      <c r="Q37" s="184" t="str">
        <f t="shared" si="0"/>
        <v>5x4.572</v>
      </c>
      <c r="R37" s="213">
        <v>12</v>
      </c>
      <c r="S37" s="188"/>
    </row>
    <row r="38" spans="2:19" ht="15">
      <c r="B38" s="197" t="s">
        <v>6073</v>
      </c>
      <c r="C38" s="191">
        <v>885</v>
      </c>
      <c r="E38" s="197" t="s">
        <v>1761</v>
      </c>
      <c r="F38" s="198">
        <v>62</v>
      </c>
      <c r="G38" s="198"/>
      <c r="H38" s="191"/>
      <c r="I38" s="187"/>
      <c r="M38" s="204"/>
      <c r="O38" s="211" t="s">
        <v>1858</v>
      </c>
      <c r="P38" s="212">
        <v>76</v>
      </c>
      <c r="Q38" s="184" t="str">
        <f t="shared" si="0"/>
        <v>5x4.576</v>
      </c>
      <c r="R38" s="213">
        <v>12</v>
      </c>
      <c r="S38" s="188" t="s">
        <v>4904</v>
      </c>
    </row>
    <row r="39" spans="2:19" ht="15.75" thickBot="1">
      <c r="B39" s="197" t="s">
        <v>2330</v>
      </c>
      <c r="C39" s="191">
        <v>890</v>
      </c>
      <c r="E39" s="197" t="s">
        <v>1762</v>
      </c>
      <c r="F39" s="198">
        <v>63</v>
      </c>
      <c r="G39" s="198"/>
      <c r="H39" s="191" t="s">
        <v>3325</v>
      </c>
      <c r="I39" s="187"/>
      <c r="K39" s="137"/>
      <c r="M39" s="204"/>
      <c r="O39" s="211" t="s">
        <v>1858</v>
      </c>
      <c r="P39" s="212">
        <v>77</v>
      </c>
      <c r="Q39" s="184" t="str">
        <f t="shared" si="0"/>
        <v>5x4.577</v>
      </c>
      <c r="R39" s="213">
        <v>12</v>
      </c>
      <c r="S39" s="188" t="s">
        <v>4904</v>
      </c>
    </row>
    <row r="40" spans="2:19" ht="15">
      <c r="B40" s="197" t="s">
        <v>2410</v>
      </c>
      <c r="C40" s="191">
        <v>895</v>
      </c>
      <c r="E40" s="197" t="s">
        <v>1764</v>
      </c>
      <c r="F40" s="198">
        <v>64</v>
      </c>
      <c r="G40" s="198"/>
      <c r="H40" s="191" t="s">
        <v>3212</v>
      </c>
      <c r="I40" s="187"/>
      <c r="J40" s="215" t="s">
        <v>2334</v>
      </c>
      <c r="K40" s="216" t="s">
        <v>1477</v>
      </c>
      <c r="L40" s="217" t="s">
        <v>1052</v>
      </c>
      <c r="M40" s="204"/>
      <c r="O40" s="211" t="s">
        <v>1858</v>
      </c>
      <c r="P40" s="212">
        <v>78</v>
      </c>
      <c r="Q40" s="184" t="str">
        <f t="shared" si="0"/>
        <v>5x4.578</v>
      </c>
      <c r="R40" s="213">
        <v>12</v>
      </c>
      <c r="S40" s="188"/>
    </row>
    <row r="41" spans="2:19" ht="15">
      <c r="B41" s="197" t="s">
        <v>4525</v>
      </c>
      <c r="C41" s="191">
        <v>270</v>
      </c>
      <c r="E41" s="197" t="s">
        <v>5016</v>
      </c>
      <c r="F41" s="198">
        <v>68</v>
      </c>
      <c r="G41" s="198"/>
      <c r="H41" s="191" t="s">
        <v>5017</v>
      </c>
      <c r="I41" s="187"/>
      <c r="J41" s="218" t="s">
        <v>2238</v>
      </c>
      <c r="K41" s="219" t="s">
        <v>2239</v>
      </c>
      <c r="L41" s="191" t="s">
        <v>2335</v>
      </c>
      <c r="M41" s="204"/>
      <c r="O41" s="211" t="s">
        <v>1858</v>
      </c>
      <c r="P41" s="212">
        <v>83</v>
      </c>
      <c r="Q41" s="184" t="str">
        <f t="shared" si="0"/>
        <v>5x4.583</v>
      </c>
      <c r="R41" s="213">
        <v>12</v>
      </c>
      <c r="S41" s="188"/>
    </row>
    <row r="42" spans="2:19" ht="15">
      <c r="B42" s="197" t="s">
        <v>3188</v>
      </c>
      <c r="C42" s="191">
        <v>295</v>
      </c>
      <c r="E42" s="197" t="s">
        <v>2307</v>
      </c>
      <c r="F42" s="198">
        <v>70</v>
      </c>
      <c r="G42" s="198"/>
      <c r="H42" s="191" t="s">
        <v>3213</v>
      </c>
      <c r="I42" s="187"/>
      <c r="J42" s="218" t="s">
        <v>2240</v>
      </c>
      <c r="K42" s="219" t="s">
        <v>1129</v>
      </c>
      <c r="L42" s="191" t="s">
        <v>2336</v>
      </c>
      <c r="M42" s="204"/>
      <c r="O42" s="211" t="s">
        <v>1858</v>
      </c>
      <c r="P42" s="212">
        <v>82</v>
      </c>
      <c r="Q42" s="184" t="str">
        <f t="shared" ref="Q42" si="1">O42&amp;P42</f>
        <v>5x4.582</v>
      </c>
      <c r="R42" s="213">
        <v>12</v>
      </c>
      <c r="S42" s="188"/>
    </row>
    <row r="43" spans="2:19" ht="15">
      <c r="B43" s="197" t="s">
        <v>2331</v>
      </c>
      <c r="C43" s="191">
        <v>290</v>
      </c>
      <c r="E43" s="197" t="s">
        <v>1765</v>
      </c>
      <c r="F43" s="198">
        <v>80</v>
      </c>
      <c r="G43" s="198"/>
      <c r="H43" s="191"/>
      <c r="I43" s="187"/>
      <c r="J43" s="218" t="s">
        <v>3163</v>
      </c>
      <c r="K43" s="219" t="s">
        <v>2241</v>
      </c>
      <c r="L43" s="191" t="s">
        <v>2336</v>
      </c>
      <c r="M43" s="204"/>
      <c r="O43" s="211" t="s">
        <v>1858</v>
      </c>
      <c r="P43" s="212">
        <v>108</v>
      </c>
      <c r="Q43" s="184" t="str">
        <f t="shared" si="0"/>
        <v>5x4.5108</v>
      </c>
      <c r="R43" s="213">
        <v>12</v>
      </c>
      <c r="S43" s="188"/>
    </row>
    <row r="44" spans="2:19">
      <c r="B44" s="197" t="s">
        <v>2332</v>
      </c>
      <c r="C44" s="191">
        <v>210</v>
      </c>
      <c r="E44" s="197" t="s">
        <v>1766</v>
      </c>
      <c r="F44" s="198">
        <v>87</v>
      </c>
      <c r="G44" s="198"/>
      <c r="H44" s="191"/>
      <c r="I44" s="204"/>
      <c r="J44" s="218" t="s">
        <v>3162</v>
      </c>
      <c r="K44" s="219" t="s">
        <v>3164</v>
      </c>
      <c r="L44" s="191" t="s">
        <v>3165</v>
      </c>
      <c r="M44" s="204"/>
      <c r="O44" s="201" t="s">
        <v>1752</v>
      </c>
      <c r="P44" s="202">
        <v>72.599999999999994</v>
      </c>
      <c r="Q44" s="184" t="str">
        <f t="shared" si="0"/>
        <v>5x12072.6</v>
      </c>
      <c r="R44" s="98">
        <v>52</v>
      </c>
      <c r="S44" s="188"/>
    </row>
    <row r="45" spans="2:19" ht="15" thickBot="1">
      <c r="B45" s="231" t="s">
        <v>2333</v>
      </c>
      <c r="C45" s="178">
        <v>212</v>
      </c>
      <c r="E45" s="231" t="s">
        <v>1767</v>
      </c>
      <c r="F45" s="233">
        <v>88</v>
      </c>
      <c r="G45" s="233"/>
      <c r="H45" s="178"/>
      <c r="I45" s="204"/>
      <c r="J45" s="218" t="s">
        <v>2242</v>
      </c>
      <c r="K45" s="219" t="s">
        <v>2231</v>
      </c>
      <c r="L45" s="191" t="s">
        <v>2337</v>
      </c>
      <c r="O45" s="201" t="s">
        <v>1752</v>
      </c>
      <c r="P45" s="202">
        <v>70.099999999999994</v>
      </c>
      <c r="Q45" s="184" t="str">
        <f t="shared" si="0"/>
        <v>5x12070.1</v>
      </c>
      <c r="R45" s="98">
        <v>52</v>
      </c>
      <c r="S45" s="188" t="s">
        <v>4945</v>
      </c>
    </row>
    <row r="46" spans="2:19">
      <c r="B46" s="232"/>
      <c r="C46" s="204"/>
      <c r="E46" s="232"/>
      <c r="F46" s="204"/>
      <c r="G46" s="204"/>
      <c r="H46" s="204"/>
      <c r="I46" s="204"/>
      <c r="J46" s="218" t="s">
        <v>2243</v>
      </c>
      <c r="K46" s="219" t="s">
        <v>2244</v>
      </c>
      <c r="L46" s="191" t="s">
        <v>2335</v>
      </c>
      <c r="O46" s="220" t="s">
        <v>1758</v>
      </c>
      <c r="P46" s="221">
        <v>71.5</v>
      </c>
      <c r="Q46" s="184" t="str">
        <f t="shared" si="0"/>
        <v>5x571.5</v>
      </c>
      <c r="R46" s="222">
        <v>50</v>
      </c>
      <c r="S46" s="188" t="s">
        <v>2387</v>
      </c>
    </row>
    <row r="47" spans="2:19" ht="15" thickBot="1">
      <c r="C47" s="137"/>
      <c r="F47" s="137"/>
      <c r="G47" s="137"/>
      <c r="H47" s="137"/>
      <c r="I47" s="234"/>
      <c r="J47" s="223" t="s">
        <v>2245</v>
      </c>
      <c r="K47" s="219" t="s">
        <v>1131</v>
      </c>
      <c r="L47" s="191" t="s">
        <v>2337</v>
      </c>
      <c r="O47" s="220" t="s">
        <v>1758</v>
      </c>
      <c r="P47" s="221">
        <v>94</v>
      </c>
      <c r="Q47" s="184" t="str">
        <f t="shared" si="0"/>
        <v>5x594</v>
      </c>
      <c r="R47" s="222">
        <v>50</v>
      </c>
      <c r="S47" s="188" t="s">
        <v>2388</v>
      </c>
    </row>
    <row r="48" spans="2:19" ht="15.75" thickBot="1">
      <c r="E48" s="437" t="s">
        <v>2251</v>
      </c>
      <c r="F48" s="438"/>
      <c r="G48" s="438"/>
      <c r="H48" s="438"/>
      <c r="I48" s="439"/>
      <c r="J48" s="223" t="s">
        <v>2377</v>
      </c>
      <c r="K48" s="224" t="s">
        <v>2378</v>
      </c>
      <c r="L48" s="225" t="s">
        <v>2379</v>
      </c>
      <c r="O48" s="201" t="s">
        <v>1753</v>
      </c>
      <c r="P48" s="202">
        <v>78.099999999999994</v>
      </c>
      <c r="Q48" s="184" t="str">
        <f t="shared" si="0"/>
        <v>5x13078.1</v>
      </c>
      <c r="R48" s="98">
        <v>53</v>
      </c>
      <c r="S48" s="188"/>
    </row>
    <row r="49" spans="5:19" ht="15">
      <c r="E49" s="235" t="s">
        <v>2252</v>
      </c>
      <c r="F49" s="236" t="s">
        <v>2253</v>
      </c>
      <c r="G49" s="236"/>
      <c r="H49" s="181"/>
      <c r="I49" s="237"/>
      <c r="J49" s="223" t="s">
        <v>4236</v>
      </c>
      <c r="K49" s="224" t="s">
        <v>4237</v>
      </c>
      <c r="L49" s="225" t="s">
        <v>4238</v>
      </c>
      <c r="O49" s="201" t="s">
        <v>1753</v>
      </c>
      <c r="P49" s="202">
        <v>84.1</v>
      </c>
      <c r="Q49" s="184" t="str">
        <f t="shared" si="0"/>
        <v>5x13084.1</v>
      </c>
      <c r="R49" s="98">
        <v>65</v>
      </c>
      <c r="S49" s="188"/>
    </row>
    <row r="50" spans="5:19">
      <c r="E50" s="199" t="s">
        <v>2254</v>
      </c>
      <c r="F50" s="134" t="s">
        <v>2255</v>
      </c>
      <c r="G50" s="134"/>
      <c r="H50" s="134"/>
      <c r="I50" s="238" t="s">
        <v>2453</v>
      </c>
      <c r="J50" s="223" t="s">
        <v>5006</v>
      </c>
      <c r="K50" s="224" t="s">
        <v>4868</v>
      </c>
      <c r="L50" s="225" t="s">
        <v>5007</v>
      </c>
      <c r="O50" s="201" t="s">
        <v>1753</v>
      </c>
      <c r="P50" s="202">
        <v>71.599999999999994</v>
      </c>
      <c r="Q50" s="184" t="str">
        <f t="shared" si="0"/>
        <v>5x13071.6</v>
      </c>
      <c r="R50" s="98">
        <v>66</v>
      </c>
      <c r="S50" s="188"/>
    </row>
    <row r="51" spans="5:19">
      <c r="E51" s="199" t="s">
        <v>2256</v>
      </c>
      <c r="F51" s="134" t="s">
        <v>2257</v>
      </c>
      <c r="G51" s="118"/>
      <c r="H51" s="118"/>
      <c r="I51" s="239"/>
      <c r="J51" s="223" t="s">
        <v>5684</v>
      </c>
      <c r="K51" s="224" t="s">
        <v>5022</v>
      </c>
      <c r="L51" s="225" t="s">
        <v>5007</v>
      </c>
      <c r="O51" s="228" t="s">
        <v>1754</v>
      </c>
      <c r="P51" s="229">
        <v>110.1</v>
      </c>
      <c r="Q51" s="184" t="str">
        <f t="shared" si="0"/>
        <v>5x150110.1</v>
      </c>
      <c r="R51" s="230">
        <v>58</v>
      </c>
      <c r="S51" s="188" t="s">
        <v>2393</v>
      </c>
    </row>
    <row r="52" spans="5:19">
      <c r="E52" s="197" t="s">
        <v>1292</v>
      </c>
      <c r="F52" s="118" t="s">
        <v>3042</v>
      </c>
      <c r="G52" s="118"/>
      <c r="H52" s="118"/>
      <c r="I52" s="239"/>
      <c r="J52" s="223" t="s">
        <v>6397</v>
      </c>
      <c r="K52" s="224">
        <v>-2</v>
      </c>
      <c r="L52" s="225" t="s">
        <v>5007</v>
      </c>
      <c r="M52" s="115" t="s">
        <v>6398</v>
      </c>
      <c r="O52" s="228" t="s">
        <v>1754</v>
      </c>
      <c r="P52" s="229">
        <v>110.5</v>
      </c>
      <c r="Q52" s="184" t="str">
        <f t="shared" si="0"/>
        <v>5x150110.5</v>
      </c>
      <c r="R52" s="230">
        <v>58</v>
      </c>
      <c r="S52" s="188" t="s">
        <v>2387</v>
      </c>
    </row>
    <row r="53" spans="5:19" ht="15" thickBot="1">
      <c r="E53" s="197" t="s">
        <v>4268</v>
      </c>
      <c r="F53" s="118"/>
      <c r="G53" s="118"/>
      <c r="H53" s="118"/>
      <c r="I53" s="239"/>
      <c r="J53" s="226" t="s">
        <v>2247</v>
      </c>
      <c r="K53" s="227"/>
      <c r="L53" s="178" t="s">
        <v>2374</v>
      </c>
      <c r="O53" s="228" t="s">
        <v>1754</v>
      </c>
      <c r="P53" s="229">
        <v>116.5</v>
      </c>
      <c r="Q53" s="184" t="str">
        <f t="shared" si="0"/>
        <v>5x150116.5</v>
      </c>
      <c r="R53" s="230">
        <v>58</v>
      </c>
      <c r="S53" s="188" t="s">
        <v>2388</v>
      </c>
    </row>
    <row r="54" spans="5:19">
      <c r="E54" s="197" t="s">
        <v>2258</v>
      </c>
      <c r="F54" s="118" t="s">
        <v>2259</v>
      </c>
      <c r="G54" s="118"/>
      <c r="H54" s="118"/>
      <c r="I54" s="239"/>
      <c r="J54" s="204"/>
      <c r="O54" s="201" t="s">
        <v>1755</v>
      </c>
      <c r="P54" s="202">
        <v>65</v>
      </c>
      <c r="Q54" s="184" t="str">
        <f t="shared" si="0"/>
        <v>5x16065</v>
      </c>
      <c r="R54" s="98">
        <v>56</v>
      </c>
      <c r="S54" s="188"/>
    </row>
    <row r="55" spans="5:19">
      <c r="E55" s="197" t="s">
        <v>5221</v>
      </c>
      <c r="F55" s="118"/>
      <c r="G55" s="118"/>
      <c r="H55" s="118"/>
      <c r="I55" s="239"/>
      <c r="J55" s="204"/>
      <c r="O55" s="201" t="s">
        <v>1759</v>
      </c>
      <c r="P55" s="202">
        <v>108</v>
      </c>
      <c r="Q55" s="184" t="str">
        <f t="shared" si="0"/>
        <v>5x5.5108</v>
      </c>
      <c r="R55" s="98">
        <v>55</v>
      </c>
      <c r="S55" s="188"/>
    </row>
    <row r="56" spans="5:19">
      <c r="E56" s="197" t="s">
        <v>2260</v>
      </c>
      <c r="F56" s="118" t="s">
        <v>2261</v>
      </c>
      <c r="G56" s="118"/>
      <c r="H56" s="118"/>
      <c r="I56" s="239"/>
      <c r="O56" s="201" t="s">
        <v>3378</v>
      </c>
      <c r="P56" s="202">
        <v>114.2</v>
      </c>
      <c r="Q56" s="184" t="str">
        <f t="shared" si="0"/>
        <v>5X6.5114.2</v>
      </c>
      <c r="R56" s="98">
        <v>59</v>
      </c>
      <c r="S56" s="188" t="s">
        <v>2393</v>
      </c>
    </row>
    <row r="57" spans="5:19">
      <c r="E57" s="197" t="s">
        <v>2262</v>
      </c>
      <c r="F57" s="118" t="s">
        <v>2263</v>
      </c>
      <c r="G57" s="118"/>
      <c r="H57" s="118"/>
      <c r="I57" s="239"/>
      <c r="O57" s="201" t="s">
        <v>1760</v>
      </c>
      <c r="P57" s="202">
        <v>114.25</v>
      </c>
      <c r="Q57" s="184" t="str">
        <f t="shared" si="0"/>
        <v>5x6.5114.25</v>
      </c>
      <c r="R57" s="98">
        <v>59</v>
      </c>
      <c r="S57" s="188"/>
    </row>
    <row r="58" spans="5:19">
      <c r="E58" s="197" t="s">
        <v>2264</v>
      </c>
      <c r="F58" s="118" t="s">
        <v>2265</v>
      </c>
      <c r="G58" s="118"/>
      <c r="H58" s="118"/>
      <c r="I58" s="243" t="s">
        <v>2453</v>
      </c>
      <c r="O58" s="201" t="s">
        <v>1756</v>
      </c>
      <c r="P58" s="202">
        <v>160</v>
      </c>
      <c r="Q58" s="184" t="str">
        <f t="shared" si="0"/>
        <v>5x205160</v>
      </c>
      <c r="R58" s="98">
        <v>19</v>
      </c>
      <c r="S58" s="188"/>
    </row>
    <row r="59" spans="5:19">
      <c r="E59" s="197" t="s">
        <v>1512</v>
      </c>
      <c r="F59" s="118" t="s">
        <v>2266</v>
      </c>
      <c r="G59" s="118"/>
      <c r="H59" s="118"/>
      <c r="I59" s="239"/>
      <c r="O59" s="201" t="s">
        <v>1764</v>
      </c>
      <c r="P59" s="202">
        <v>83</v>
      </c>
      <c r="Q59" s="184" t="str">
        <f t="shared" si="0"/>
        <v>6x4.583</v>
      </c>
      <c r="R59" s="98">
        <v>64</v>
      </c>
      <c r="S59" s="188"/>
    </row>
    <row r="60" spans="5:19">
      <c r="E60" s="197" t="s">
        <v>2267</v>
      </c>
      <c r="F60" s="118" t="s">
        <v>2268</v>
      </c>
      <c r="G60" s="118"/>
      <c r="H60" s="118"/>
      <c r="I60" s="243" t="s">
        <v>2453</v>
      </c>
      <c r="O60" s="201" t="s">
        <v>1764</v>
      </c>
      <c r="P60" s="202">
        <v>66.099999999999994</v>
      </c>
      <c r="Q60" s="184" t="str">
        <f t="shared" si="0"/>
        <v>6x4.566.1</v>
      </c>
      <c r="R60" s="98">
        <v>64</v>
      </c>
      <c r="S60" s="188" t="s">
        <v>4950</v>
      </c>
    </row>
    <row r="61" spans="5:19">
      <c r="E61" s="197" t="s">
        <v>2269</v>
      </c>
      <c r="F61" s="118" t="s">
        <v>2270</v>
      </c>
      <c r="G61" s="118"/>
      <c r="H61" s="118"/>
      <c r="I61" s="239"/>
      <c r="O61" s="240" t="s">
        <v>1761</v>
      </c>
      <c r="P61" s="241">
        <v>67</v>
      </c>
      <c r="Q61" s="184" t="str">
        <f t="shared" si="0"/>
        <v>6x12067</v>
      </c>
      <c r="R61" s="242">
        <v>62</v>
      </c>
      <c r="S61" s="188" t="s">
        <v>2387</v>
      </c>
    </row>
    <row r="62" spans="5:19">
      <c r="E62" s="197" t="s">
        <v>2271</v>
      </c>
      <c r="F62" s="118" t="s">
        <v>2272</v>
      </c>
      <c r="G62" s="118"/>
      <c r="H62" s="118"/>
      <c r="I62" s="239"/>
      <c r="O62" s="240" t="s">
        <v>1761</v>
      </c>
      <c r="P62" s="241">
        <v>83</v>
      </c>
      <c r="Q62" s="184" t="str">
        <f t="shared" si="0"/>
        <v>6x12083</v>
      </c>
      <c r="R62" s="242">
        <v>62</v>
      </c>
      <c r="S62" s="188" t="s">
        <v>2388</v>
      </c>
    </row>
    <row r="63" spans="5:19">
      <c r="E63" s="197" t="s">
        <v>1515</v>
      </c>
      <c r="F63" s="118" t="s">
        <v>2273</v>
      </c>
      <c r="G63" s="118"/>
      <c r="H63" s="118"/>
      <c r="I63" s="239"/>
      <c r="O63" s="201" t="s">
        <v>1762</v>
      </c>
      <c r="P63" s="202">
        <v>84.1</v>
      </c>
      <c r="Q63" s="184" t="str">
        <f t="shared" si="0"/>
        <v>6x13084.1</v>
      </c>
      <c r="R63" s="98">
        <v>63</v>
      </c>
      <c r="S63" s="188" t="s">
        <v>2387</v>
      </c>
    </row>
    <row r="64" spans="5:19">
      <c r="E64" s="197" t="s">
        <v>2274</v>
      </c>
      <c r="F64" s="118" t="s">
        <v>2275</v>
      </c>
      <c r="G64" s="118"/>
      <c r="H64" s="118"/>
      <c r="I64" s="239"/>
      <c r="O64" s="201" t="s">
        <v>1123</v>
      </c>
      <c r="P64" s="202">
        <v>102</v>
      </c>
      <c r="Q64" s="184" t="str">
        <f t="shared" si="0"/>
        <v>6x5.5102</v>
      </c>
      <c r="R64" s="98">
        <v>90</v>
      </c>
      <c r="S64" s="188" t="s">
        <v>3401</v>
      </c>
    </row>
    <row r="65" spans="5:19">
      <c r="E65" s="197" t="s">
        <v>2276</v>
      </c>
      <c r="F65" s="118" t="s">
        <v>2277</v>
      </c>
      <c r="G65" s="118"/>
      <c r="H65" s="118"/>
      <c r="I65" s="239"/>
      <c r="O65" s="201" t="s">
        <v>1123</v>
      </c>
      <c r="P65" s="202">
        <v>67.099999999999994</v>
      </c>
      <c r="Q65" s="184" t="str">
        <f t="shared" si="0"/>
        <v>6x5.567.1</v>
      </c>
      <c r="R65" s="98">
        <v>91</v>
      </c>
      <c r="S65" s="188" t="s">
        <v>3402</v>
      </c>
    </row>
    <row r="66" spans="5:19">
      <c r="E66" s="197" t="s">
        <v>2278</v>
      </c>
      <c r="F66" s="118" t="s">
        <v>2279</v>
      </c>
      <c r="G66" s="118"/>
      <c r="H66" s="118"/>
      <c r="I66" s="239"/>
      <c r="O66" s="201" t="s">
        <v>1123</v>
      </c>
      <c r="P66" s="202">
        <v>93.25</v>
      </c>
      <c r="Q66" s="184" t="str">
        <f t="shared" si="0"/>
        <v>6x5.593.25</v>
      </c>
      <c r="R66" s="98">
        <v>94</v>
      </c>
      <c r="S66" s="436" t="s">
        <v>6846</v>
      </c>
    </row>
    <row r="67" spans="5:19">
      <c r="E67" s="197" t="s">
        <v>2280</v>
      </c>
      <c r="F67" s="118" t="s">
        <v>2281</v>
      </c>
      <c r="G67" s="118"/>
      <c r="H67" s="118"/>
      <c r="I67" s="243" t="s">
        <v>2453</v>
      </c>
      <c r="O67" s="201" t="s">
        <v>1123</v>
      </c>
      <c r="P67" s="202">
        <v>95.25</v>
      </c>
      <c r="Q67" s="184" t="str">
        <f t="shared" si="0"/>
        <v>6x5.595.25</v>
      </c>
      <c r="R67" s="98">
        <v>93</v>
      </c>
      <c r="S67" s="188" t="s">
        <v>6675</v>
      </c>
    </row>
    <row r="68" spans="5:19">
      <c r="E68" s="197" t="s">
        <v>2282</v>
      </c>
      <c r="F68" s="118" t="s">
        <v>2283</v>
      </c>
      <c r="G68" s="118"/>
      <c r="H68" s="118"/>
      <c r="I68" s="243" t="s">
        <v>2453</v>
      </c>
      <c r="O68" s="201" t="s">
        <v>3399</v>
      </c>
      <c r="P68" s="202">
        <v>161.04</v>
      </c>
      <c r="Q68" s="184" t="str">
        <f t="shared" si="0"/>
        <v>6x205161.04</v>
      </c>
      <c r="R68" s="98">
        <v>92</v>
      </c>
      <c r="S68" s="188" t="s">
        <v>3400</v>
      </c>
    </row>
    <row r="69" spans="5:19">
      <c r="E69" s="197" t="s">
        <v>1284</v>
      </c>
      <c r="F69" s="118"/>
      <c r="G69" s="118"/>
      <c r="H69" s="118"/>
      <c r="I69" s="239"/>
      <c r="O69" s="244" t="s">
        <v>1763</v>
      </c>
      <c r="P69" s="245">
        <v>87</v>
      </c>
      <c r="Q69" s="184" t="str">
        <f t="shared" si="0"/>
        <v>6x13587</v>
      </c>
      <c r="R69" s="246">
        <v>16</v>
      </c>
      <c r="S69" s="188" t="s">
        <v>2388</v>
      </c>
    </row>
    <row r="70" spans="5:19">
      <c r="E70" s="197" t="s">
        <v>2117</v>
      </c>
      <c r="F70" s="118"/>
      <c r="G70" s="118"/>
      <c r="H70" s="118"/>
      <c r="I70" s="239"/>
      <c r="O70" s="244" t="s">
        <v>1763</v>
      </c>
      <c r="P70" s="245">
        <v>94</v>
      </c>
      <c r="Q70" s="184" t="str">
        <f t="shared" si="0"/>
        <v>6x13594</v>
      </c>
      <c r="R70" s="246">
        <v>16</v>
      </c>
      <c r="S70" s="188" t="s">
        <v>2389</v>
      </c>
    </row>
    <row r="71" spans="5:19">
      <c r="E71" s="197" t="s">
        <v>2118</v>
      </c>
      <c r="F71" s="118"/>
      <c r="G71" s="118"/>
      <c r="H71" s="118"/>
      <c r="I71" s="239"/>
      <c r="O71" s="247" t="s">
        <v>1123</v>
      </c>
      <c r="P71" s="248">
        <v>67.099999999999994</v>
      </c>
      <c r="Q71" s="184" t="str">
        <f t="shared" si="0"/>
        <v>6x5.567.1</v>
      </c>
      <c r="R71" s="249">
        <v>60</v>
      </c>
      <c r="S71" s="188" t="s">
        <v>2387</v>
      </c>
    </row>
    <row r="72" spans="5:19">
      <c r="E72" s="197" t="s">
        <v>2119</v>
      </c>
      <c r="F72" s="118"/>
      <c r="G72" s="118"/>
      <c r="H72" s="118"/>
      <c r="I72" s="239"/>
      <c r="O72" s="247" t="s">
        <v>1123</v>
      </c>
      <c r="P72" s="248">
        <v>106.25</v>
      </c>
      <c r="Q72" s="184" t="str">
        <f t="shared" si="0"/>
        <v>6x5.5106.25</v>
      </c>
      <c r="R72" s="249">
        <v>60</v>
      </c>
      <c r="S72" s="188" t="s">
        <v>2388</v>
      </c>
    </row>
    <row r="73" spans="5:19">
      <c r="E73" s="197" t="s">
        <v>4193</v>
      </c>
      <c r="F73" s="118"/>
      <c r="G73" s="118"/>
      <c r="H73" s="118"/>
      <c r="I73" s="239"/>
      <c r="O73" s="247" t="s">
        <v>1123</v>
      </c>
      <c r="P73" s="248">
        <v>108</v>
      </c>
      <c r="Q73" s="184" t="str">
        <f t="shared" si="0"/>
        <v>6x5.5108</v>
      </c>
      <c r="R73" s="249">
        <v>60</v>
      </c>
      <c r="S73" s="239"/>
    </row>
    <row r="74" spans="5:19">
      <c r="E74" s="197" t="s">
        <v>4662</v>
      </c>
      <c r="F74" s="118"/>
      <c r="G74" s="118"/>
      <c r="H74" s="118"/>
      <c r="I74" s="239"/>
      <c r="O74" s="247" t="s">
        <v>5018</v>
      </c>
      <c r="P74" s="248">
        <v>138.9</v>
      </c>
      <c r="Q74" s="184" t="str">
        <f t="shared" ref="Q74" si="2">O74&amp;P74</f>
        <v>6x180138.9</v>
      </c>
      <c r="R74" s="249">
        <v>68</v>
      </c>
      <c r="S74" s="188" t="s">
        <v>5019</v>
      </c>
    </row>
    <row r="75" spans="5:19">
      <c r="E75" s="197" t="s">
        <v>1517</v>
      </c>
      <c r="F75" s="118" t="s">
        <v>2289</v>
      </c>
      <c r="G75" s="118"/>
      <c r="H75" s="118"/>
      <c r="I75" s="239"/>
      <c r="O75" s="247" t="s">
        <v>1123</v>
      </c>
      <c r="P75" s="248">
        <v>110</v>
      </c>
      <c r="Q75" s="184" t="str">
        <f t="shared" si="0"/>
        <v>6x5.5110</v>
      </c>
      <c r="R75" s="249">
        <v>96</v>
      </c>
      <c r="S75" s="188" t="s">
        <v>2391</v>
      </c>
    </row>
    <row r="76" spans="5:19">
      <c r="E76" s="197" t="s">
        <v>2953</v>
      </c>
      <c r="F76" s="118" t="s">
        <v>3041</v>
      </c>
      <c r="G76" s="118"/>
      <c r="H76" s="118"/>
      <c r="I76" s="239"/>
      <c r="O76" s="250" t="s">
        <v>2307</v>
      </c>
      <c r="P76" s="251">
        <v>108</v>
      </c>
      <c r="Q76" s="184" t="str">
        <f t="shared" si="0"/>
        <v>6X6.5108</v>
      </c>
      <c r="R76" s="252">
        <v>70</v>
      </c>
      <c r="S76" s="188"/>
    </row>
    <row r="77" spans="5:19">
      <c r="E77" s="197" t="s">
        <v>2284</v>
      </c>
      <c r="F77" s="118" t="s">
        <v>2285</v>
      </c>
      <c r="G77" s="118"/>
      <c r="H77" s="118"/>
      <c r="I77" s="239"/>
      <c r="O77" s="253" t="s">
        <v>1765</v>
      </c>
      <c r="P77" s="254">
        <v>90</v>
      </c>
      <c r="Q77" s="184" t="str">
        <f t="shared" si="0"/>
        <v>8x6.590</v>
      </c>
      <c r="R77" s="255">
        <v>80</v>
      </c>
      <c r="S77" s="188"/>
    </row>
    <row r="78" spans="5:19">
      <c r="E78" s="197" t="s">
        <v>2286</v>
      </c>
      <c r="F78" s="118" t="s">
        <v>2287</v>
      </c>
      <c r="G78" s="118"/>
      <c r="H78" s="118"/>
      <c r="I78" s="239"/>
      <c r="O78" s="253" t="s">
        <v>1765</v>
      </c>
      <c r="P78" s="254">
        <v>121.3</v>
      </c>
      <c r="Q78" s="184" t="str">
        <f t="shared" si="0"/>
        <v>8x6.5121.3</v>
      </c>
      <c r="R78" s="255">
        <v>80</v>
      </c>
      <c r="S78" s="188"/>
    </row>
    <row r="79" spans="5:19">
      <c r="E79" s="197" t="s">
        <v>2288</v>
      </c>
      <c r="F79" s="118" t="s">
        <v>3040</v>
      </c>
      <c r="G79" s="118"/>
      <c r="H79" s="118"/>
      <c r="I79" s="239"/>
      <c r="O79" s="253" t="s">
        <v>1765</v>
      </c>
      <c r="P79" s="254">
        <v>130</v>
      </c>
      <c r="Q79" s="184" t="str">
        <f t="shared" si="0"/>
        <v>8x6.5130</v>
      </c>
      <c r="R79" s="255">
        <v>80</v>
      </c>
      <c r="S79" s="188"/>
    </row>
    <row r="80" spans="5:19">
      <c r="E80" s="197" t="s">
        <v>2290</v>
      </c>
      <c r="F80" s="118" t="s">
        <v>3039</v>
      </c>
      <c r="G80" s="118"/>
      <c r="H80" s="118"/>
      <c r="I80" s="239"/>
      <c r="O80" s="253" t="s">
        <v>1765</v>
      </c>
      <c r="P80" s="254">
        <v>130.81</v>
      </c>
      <c r="Q80" s="184" t="str">
        <f t="shared" si="0"/>
        <v>8x6.5130.81</v>
      </c>
      <c r="R80" s="255">
        <v>80</v>
      </c>
      <c r="S80" s="188"/>
    </row>
    <row r="81" spans="3:19">
      <c r="E81" s="197" t="s">
        <v>4898</v>
      </c>
      <c r="F81" s="118"/>
      <c r="G81" s="118"/>
      <c r="H81" s="118"/>
      <c r="I81" s="239"/>
      <c r="O81" s="256" t="s">
        <v>1766</v>
      </c>
      <c r="P81" s="257">
        <v>124.9</v>
      </c>
      <c r="Q81" s="184" t="str">
        <f t="shared" si="0"/>
        <v>8x170124.9</v>
      </c>
      <c r="R81" s="258">
        <v>87</v>
      </c>
      <c r="S81" s="188"/>
    </row>
    <row r="82" spans="3:19">
      <c r="E82" s="197" t="s">
        <v>1518</v>
      </c>
      <c r="F82" s="118" t="s">
        <v>2291</v>
      </c>
      <c r="G82" s="118"/>
      <c r="H82" s="118"/>
      <c r="I82" s="243" t="s">
        <v>2453</v>
      </c>
      <c r="O82" s="256" t="s">
        <v>1766</v>
      </c>
      <c r="P82" s="257">
        <v>130.81</v>
      </c>
      <c r="Q82" s="184" t="str">
        <f t="shared" si="0"/>
        <v>8x170130.81</v>
      </c>
      <c r="R82" s="258">
        <v>87</v>
      </c>
      <c r="S82" s="188"/>
    </row>
    <row r="83" spans="3:19">
      <c r="E83" s="197" t="s">
        <v>2745</v>
      </c>
      <c r="F83" s="118" t="s">
        <v>2829</v>
      </c>
      <c r="G83" s="118"/>
      <c r="H83" s="118"/>
      <c r="I83" s="243"/>
      <c r="O83" s="259" t="s">
        <v>1767</v>
      </c>
      <c r="P83" s="260">
        <v>124.1</v>
      </c>
      <c r="Q83" s="184" t="str">
        <f t="shared" si="0"/>
        <v>8x180124.1</v>
      </c>
      <c r="R83" s="261">
        <v>88</v>
      </c>
      <c r="S83" s="262"/>
    </row>
    <row r="84" spans="3:19" ht="15" thickBot="1">
      <c r="E84" s="197" t="s">
        <v>3417</v>
      </c>
      <c r="F84" s="118" t="s">
        <v>2829</v>
      </c>
      <c r="G84" s="118"/>
      <c r="H84" s="118"/>
      <c r="I84" s="243" t="s">
        <v>2453</v>
      </c>
      <c r="O84" s="263" t="s">
        <v>1767</v>
      </c>
      <c r="P84" s="264">
        <v>130.81</v>
      </c>
      <c r="Q84" s="265" t="str">
        <f t="shared" si="0"/>
        <v>8x180130.81</v>
      </c>
      <c r="R84" s="266">
        <v>88</v>
      </c>
      <c r="S84" s="267"/>
    </row>
    <row r="85" spans="3:19">
      <c r="E85" s="197" t="s">
        <v>3494</v>
      </c>
      <c r="F85" s="118" t="s">
        <v>2829</v>
      </c>
      <c r="G85" s="118"/>
      <c r="H85" s="118"/>
      <c r="I85" s="243"/>
    </row>
    <row r="86" spans="3:19">
      <c r="E86" s="197" t="s">
        <v>2229</v>
      </c>
      <c r="F86" s="118" t="s">
        <v>2292</v>
      </c>
      <c r="G86" s="118"/>
      <c r="H86" s="118"/>
      <c r="I86" s="239"/>
    </row>
    <row r="87" spans="3:19">
      <c r="C87" s="268"/>
      <c r="E87" s="197" t="s">
        <v>2293</v>
      </c>
      <c r="F87" s="118" t="s">
        <v>2294</v>
      </c>
      <c r="G87" s="118"/>
      <c r="H87" s="118"/>
      <c r="I87" s="239"/>
    </row>
    <row r="88" spans="3:19">
      <c r="C88" s="268"/>
      <c r="E88" s="197" t="s">
        <v>1519</v>
      </c>
      <c r="F88" s="118" t="s">
        <v>2295</v>
      </c>
      <c r="G88" s="118"/>
      <c r="H88" s="118"/>
      <c r="I88" s="239"/>
    </row>
    <row r="89" spans="3:19">
      <c r="E89" s="197" t="s">
        <v>256</v>
      </c>
      <c r="F89" s="118" t="s">
        <v>2296</v>
      </c>
      <c r="G89" s="118"/>
      <c r="H89" s="118"/>
      <c r="I89" s="243" t="s">
        <v>2453</v>
      </c>
    </row>
    <row r="90" spans="3:19">
      <c r="C90" s="268"/>
      <c r="E90" s="197" t="s">
        <v>258</v>
      </c>
      <c r="F90" s="118" t="s">
        <v>2297</v>
      </c>
      <c r="G90" s="118"/>
      <c r="H90" s="118"/>
      <c r="I90" s="243" t="s">
        <v>2453</v>
      </c>
    </row>
    <row r="91" spans="3:19">
      <c r="E91" s="197" t="s">
        <v>1460</v>
      </c>
      <c r="F91" s="118" t="s">
        <v>2298</v>
      </c>
      <c r="G91" s="118"/>
      <c r="H91" s="118"/>
      <c r="I91" s="239"/>
    </row>
    <row r="92" spans="3:19">
      <c r="E92" s="197" t="s">
        <v>1449</v>
      </c>
      <c r="F92" s="118" t="s">
        <v>2299</v>
      </c>
      <c r="G92" s="118"/>
      <c r="H92" s="118"/>
      <c r="I92" s="239"/>
    </row>
    <row r="93" spans="3:19">
      <c r="E93" s="197" t="s">
        <v>2300</v>
      </c>
      <c r="F93" s="118" t="s">
        <v>2301</v>
      </c>
      <c r="G93" s="118"/>
      <c r="H93" s="118"/>
      <c r="I93" s="239"/>
    </row>
    <row r="94" spans="3:19">
      <c r="E94" s="197" t="s">
        <v>2302</v>
      </c>
      <c r="F94" s="118" t="s">
        <v>2303</v>
      </c>
      <c r="G94" s="118"/>
      <c r="H94" s="118"/>
      <c r="I94" s="239"/>
    </row>
    <row r="95" spans="3:19">
      <c r="E95" s="197" t="s">
        <v>2304</v>
      </c>
      <c r="F95" s="118" t="s">
        <v>2305</v>
      </c>
      <c r="G95" s="118"/>
      <c r="H95" s="118"/>
      <c r="I95" s="239"/>
    </row>
    <row r="96" spans="3:19">
      <c r="E96" s="197" t="s">
        <v>1286</v>
      </c>
      <c r="F96" s="158"/>
      <c r="G96" s="158"/>
      <c r="H96" s="118"/>
      <c r="I96" s="239"/>
    </row>
    <row r="97" spans="1:9">
      <c r="E97" s="269" t="s">
        <v>2116</v>
      </c>
      <c r="F97" s="158"/>
      <c r="G97" s="158"/>
      <c r="H97" s="118"/>
      <c r="I97" s="270"/>
    </row>
    <row r="98" spans="1:9">
      <c r="E98" s="269" t="s">
        <v>4320</v>
      </c>
      <c r="F98" s="158"/>
      <c r="G98" s="158"/>
      <c r="H98" s="271"/>
      <c r="I98" s="270"/>
    </row>
    <row r="99" spans="1:9">
      <c r="E99" s="269" t="s">
        <v>3511</v>
      </c>
      <c r="F99" s="158"/>
      <c r="G99" s="158"/>
      <c r="H99" s="271"/>
      <c r="I99" s="270"/>
    </row>
    <row r="100" spans="1:9">
      <c r="A100" s="232"/>
      <c r="D100" s="232"/>
      <c r="E100" s="269" t="s">
        <v>5068</v>
      </c>
      <c r="F100" s="158"/>
      <c r="G100" s="158"/>
      <c r="H100" s="271"/>
      <c r="I100" s="270"/>
    </row>
    <row r="101" spans="1:9" ht="15">
      <c r="A101" s="274"/>
      <c r="D101" s="232"/>
      <c r="E101" s="190" t="s">
        <v>3031</v>
      </c>
      <c r="F101" s="158" t="s">
        <v>3035</v>
      </c>
      <c r="G101" s="118"/>
      <c r="H101" s="271"/>
      <c r="I101" s="243" t="s">
        <v>2453</v>
      </c>
    </row>
    <row r="102" spans="1:9">
      <c r="A102" s="275"/>
      <c r="D102" s="232"/>
      <c r="E102" s="190" t="s">
        <v>3032</v>
      </c>
      <c r="F102" s="158" t="s">
        <v>3037</v>
      </c>
      <c r="G102" s="118"/>
      <c r="H102" s="118"/>
      <c r="I102" s="243" t="s">
        <v>2453</v>
      </c>
    </row>
    <row r="103" spans="1:9">
      <c r="A103" s="275"/>
      <c r="D103" s="232"/>
      <c r="E103" s="190" t="s">
        <v>3033</v>
      </c>
      <c r="F103" s="158" t="s">
        <v>3036</v>
      </c>
      <c r="G103" s="118"/>
      <c r="H103" s="118"/>
      <c r="I103" s="243" t="s">
        <v>2453</v>
      </c>
    </row>
    <row r="104" spans="1:9">
      <c r="A104" s="275"/>
      <c r="D104" s="232"/>
      <c r="E104" s="190" t="s">
        <v>3034</v>
      </c>
      <c r="F104" s="158" t="s">
        <v>3038</v>
      </c>
      <c r="G104" s="118"/>
      <c r="H104" s="118"/>
      <c r="I104" s="243" t="s">
        <v>2453</v>
      </c>
    </row>
    <row r="105" spans="1:9">
      <c r="A105" s="275"/>
      <c r="B105" s="232"/>
      <c r="C105" s="232"/>
      <c r="D105" s="232"/>
      <c r="E105" s="190" t="s">
        <v>3120</v>
      </c>
      <c r="F105" s="118" t="s">
        <v>3121</v>
      </c>
      <c r="G105" s="118"/>
      <c r="H105" s="118"/>
      <c r="I105" s="243" t="s">
        <v>2453</v>
      </c>
    </row>
    <row r="106" spans="1:9" ht="15">
      <c r="A106" s="275"/>
      <c r="B106" s="274"/>
      <c r="C106" s="274"/>
      <c r="D106" s="232"/>
      <c r="E106" s="190" t="s">
        <v>3258</v>
      </c>
      <c r="F106" s="118" t="s">
        <v>3397</v>
      </c>
      <c r="G106" s="118"/>
      <c r="H106" s="118"/>
      <c r="I106" s="243" t="s">
        <v>2453</v>
      </c>
    </row>
    <row r="107" spans="1:9">
      <c r="A107" s="275"/>
      <c r="B107" s="275"/>
      <c r="C107" s="275"/>
      <c r="D107" s="232"/>
      <c r="E107" s="190" t="s">
        <v>3259</v>
      </c>
      <c r="F107" s="118" t="s">
        <v>3398</v>
      </c>
      <c r="G107" s="118"/>
      <c r="H107" s="118"/>
      <c r="I107" s="243" t="s">
        <v>2453</v>
      </c>
    </row>
    <row r="108" spans="1:9">
      <c r="A108" s="275"/>
      <c r="B108" s="275"/>
      <c r="C108" s="275"/>
      <c r="D108" s="232"/>
      <c r="E108" s="361" t="s">
        <v>4522</v>
      </c>
      <c r="F108" s="271"/>
      <c r="G108" s="271"/>
      <c r="H108" s="271"/>
      <c r="I108" s="243" t="s">
        <v>2453</v>
      </c>
    </row>
    <row r="109" spans="1:9">
      <c r="A109" s="275"/>
      <c r="B109" s="275"/>
      <c r="C109" s="275"/>
      <c r="D109" s="232"/>
      <c r="E109" s="361" t="s">
        <v>4523</v>
      </c>
      <c r="F109" s="271"/>
      <c r="G109" s="271"/>
      <c r="H109" s="271"/>
      <c r="I109" s="243" t="s">
        <v>2453</v>
      </c>
    </row>
    <row r="110" spans="1:9">
      <c r="A110" s="232"/>
      <c r="B110" s="275"/>
      <c r="C110" s="275"/>
      <c r="D110" s="232"/>
      <c r="E110" s="361" t="s">
        <v>4524</v>
      </c>
      <c r="F110" s="271"/>
      <c r="G110" s="271"/>
      <c r="H110" s="271"/>
      <c r="I110" s="243" t="s">
        <v>2453</v>
      </c>
    </row>
    <row r="111" spans="1:9" ht="15" thickBot="1">
      <c r="A111" s="232"/>
      <c r="B111" s="275"/>
      <c r="C111" s="275"/>
      <c r="D111" s="232"/>
      <c r="E111" s="272" t="s">
        <v>3395</v>
      </c>
      <c r="F111" s="273" t="s">
        <v>3396</v>
      </c>
      <c r="G111" s="273"/>
      <c r="H111" s="273"/>
      <c r="I111" s="267"/>
    </row>
    <row r="112" spans="1:9">
      <c r="B112" s="275"/>
      <c r="C112" s="275"/>
      <c r="E112" s="268" t="s">
        <v>3115</v>
      </c>
    </row>
    <row r="113" spans="2:5">
      <c r="B113" s="275"/>
      <c r="C113" s="275"/>
      <c r="E113" s="268" t="s">
        <v>2306</v>
      </c>
    </row>
    <row r="114" spans="2:5">
      <c r="B114" s="275"/>
      <c r="C114" s="275"/>
      <c r="E114" s="268" t="s">
        <v>3136</v>
      </c>
    </row>
    <row r="115" spans="2:5">
      <c r="B115" s="232"/>
      <c r="C115" s="232"/>
    </row>
    <row r="116" spans="2:5">
      <c r="B116" s="232"/>
      <c r="C116" s="232"/>
    </row>
  </sheetData>
  <sheetProtection algorithmName="SHA-512" hashValue="+63wKOpD7SAk/t8UQSK1XVWAccVteUiCabhyWfbHqnwVjrMG80z2zLe9YTtk4+GcdQfN0g//jJ2Hv85T1qs8Xw==" saltValue="4Ka8ndk4MbFNPebP7yEsAA==" spinCount="100000" sheet="1" objects="1" scenarios="1"/>
  <mergeCells count="6">
    <mergeCell ref="E48:I48"/>
    <mergeCell ref="B1:I1"/>
    <mergeCell ref="B3:D3"/>
    <mergeCell ref="B7:C7"/>
    <mergeCell ref="J7:K7"/>
    <mergeCell ref="E7:H7"/>
  </mergeCells>
  <conditionalFormatting sqref="P20">
    <cfRule type="containsBlanks" dxfId="7703" priority="1">
      <formula>LEN(TRIM(P20))=0</formula>
    </cfRule>
  </conditionalFormatting>
  <dataValidations disablePrompts="1" count="5">
    <dataValidation type="list" allowBlank="1" showInputMessage="1" showErrorMessage="1" sqref="E5" xr:uid="{00000000-0002-0000-0200-000000000000}">
      <formula1>$K$10:$K$15</formula1>
    </dataValidation>
    <dataValidation type="list" allowBlank="1" showInputMessage="1" showErrorMessage="1" sqref="B5" xr:uid="{00000000-0002-0000-0200-000001000000}">
      <formula1>$E$49:$E$104</formula1>
    </dataValidation>
    <dataValidation type="list" allowBlank="1" showInputMessage="1" showErrorMessage="1" sqref="C5" xr:uid="{00000000-0002-0000-0200-000004000000}">
      <formula1>$C$10:$C$45</formula1>
    </dataValidation>
    <dataValidation type="list" allowBlank="1" showInputMessage="1" showErrorMessage="1" sqref="G5:H5" xr:uid="{00000000-0002-0000-0200-000002000000}">
      <formula1>$K$41:$K$53</formula1>
    </dataValidation>
    <dataValidation type="list" allowBlank="1" showInputMessage="1" showErrorMessage="1" sqref="D5" xr:uid="{00000000-0002-0000-0200-000003000000}">
      <formula1>$F$9:$F$44</formula1>
    </dataValidation>
  </dataValidations>
  <pageMargins left="0.25" right="0.25"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W298"/>
  <sheetViews>
    <sheetView zoomScale="80" zoomScaleNormal="80" workbookViewId="0">
      <pane xSplit="6" ySplit="2" topLeftCell="G3" activePane="bottomRight" state="frozen"/>
      <selection pane="topRight" activeCell="F1" sqref="F1"/>
      <selection pane="bottomLeft" activeCell="A3" sqref="A3"/>
      <selection pane="bottomRight"/>
    </sheetView>
  </sheetViews>
  <sheetFormatPr defaultColWidth="8.85546875" defaultRowHeight="14.25"/>
  <cols>
    <col min="1" max="1" width="4.42578125" style="115" bestFit="1" customWidth="1"/>
    <col min="2" max="2" width="19.85546875" style="115" bestFit="1" customWidth="1"/>
    <col min="3" max="3" width="23" style="115" bestFit="1" customWidth="1"/>
    <col min="4" max="4" width="12.140625" style="115" bestFit="1" customWidth="1"/>
    <col min="5" max="5" width="28.140625" style="115" bestFit="1" customWidth="1"/>
    <col min="6" max="6" width="26" style="115" bestFit="1" customWidth="1"/>
    <col min="7" max="7" width="14.28515625" style="119" bestFit="1" customWidth="1"/>
    <col min="8" max="8" width="21.42578125" style="115" bestFit="1" customWidth="1"/>
    <col min="9" max="9" width="14.5703125" style="115" bestFit="1" customWidth="1"/>
    <col min="10" max="10" width="101.42578125" style="115" bestFit="1" customWidth="1"/>
    <col min="11" max="11" width="18.5703125" style="115" bestFit="1" customWidth="1"/>
    <col min="12" max="12" width="18" style="115" bestFit="1" customWidth="1"/>
    <col min="13" max="13" width="23.42578125" style="115" bestFit="1" customWidth="1"/>
    <col min="14" max="14" width="18.140625" style="370" bestFit="1" customWidth="1"/>
    <col min="15" max="15" width="16.7109375" style="370" bestFit="1" customWidth="1"/>
    <col min="16" max="16" width="17.42578125" style="370" bestFit="1" customWidth="1"/>
    <col min="17" max="17" width="15.140625" style="115" bestFit="1" customWidth="1"/>
    <col min="18" max="18" width="37.42578125" style="115" bestFit="1" customWidth="1"/>
    <col min="19" max="19" width="102.7109375" style="115" bestFit="1" customWidth="1"/>
    <col min="20" max="20" width="82" style="115" bestFit="1" customWidth="1"/>
    <col min="21" max="21" width="24.85546875" style="115" bestFit="1" customWidth="1"/>
    <col min="22" max="22" width="25.85546875" style="115" bestFit="1" customWidth="1"/>
    <col min="23" max="23" width="26.28515625" style="115" bestFit="1" customWidth="1"/>
    <col min="24" max="16384" width="8.85546875" style="115"/>
  </cols>
  <sheetData>
    <row r="1" spans="1:23" ht="15" thickBot="1"/>
    <row r="2" spans="1:23" s="234" customFormat="1" ht="15.75" thickBot="1">
      <c r="A2" s="320"/>
      <c r="B2" s="321" t="s">
        <v>4048</v>
      </c>
      <c r="C2" s="141" t="s">
        <v>1476</v>
      </c>
      <c r="D2" s="31" t="s">
        <v>1477</v>
      </c>
      <c r="E2" s="71" t="s">
        <v>5359</v>
      </c>
      <c r="F2" s="71" t="s">
        <v>1683</v>
      </c>
      <c r="G2" s="73" t="s">
        <v>1957</v>
      </c>
      <c r="H2" s="322" t="s">
        <v>3355</v>
      </c>
      <c r="I2" s="31" t="s">
        <v>1521</v>
      </c>
      <c r="J2" s="72" t="s">
        <v>1</v>
      </c>
      <c r="K2" s="72" t="s">
        <v>3552</v>
      </c>
      <c r="L2" s="31" t="s">
        <v>3280</v>
      </c>
      <c r="M2" s="31" t="s">
        <v>2954</v>
      </c>
      <c r="N2" s="371" t="s">
        <v>4729</v>
      </c>
      <c r="O2" s="371" t="s">
        <v>4730</v>
      </c>
      <c r="P2" s="371" t="s">
        <v>4731</v>
      </c>
      <c r="Q2" s="71" t="s">
        <v>3337</v>
      </c>
      <c r="R2" s="31" t="s">
        <v>1692</v>
      </c>
      <c r="S2" s="31" t="s">
        <v>1070</v>
      </c>
      <c r="T2" s="31" t="s">
        <v>1071</v>
      </c>
      <c r="U2" s="145" t="s">
        <v>4041</v>
      </c>
      <c r="V2" s="146" t="s">
        <v>4042</v>
      </c>
      <c r="W2" s="145" t="s">
        <v>4043</v>
      </c>
    </row>
    <row r="3" spans="1:23" s="234" customFormat="1" ht="15">
      <c r="A3" s="33">
        <f>ROW(B3)-2</f>
        <v>1</v>
      </c>
      <c r="B3" s="101" t="s">
        <v>3069</v>
      </c>
      <c r="C3" s="33" t="s">
        <v>1481</v>
      </c>
      <c r="D3" s="33" t="s">
        <v>1482</v>
      </c>
      <c r="E3" s="33" t="s">
        <v>5382</v>
      </c>
      <c r="F3" s="33" t="s">
        <v>3057</v>
      </c>
      <c r="G3" s="68">
        <v>191682015199</v>
      </c>
      <c r="H3" s="116">
        <v>43518</v>
      </c>
      <c r="I3" s="49" t="s">
        <v>1265</v>
      </c>
      <c r="J3" s="69" t="s">
        <v>3056</v>
      </c>
      <c r="K3" s="67">
        <v>11</v>
      </c>
      <c r="L3" s="67">
        <v>11</v>
      </c>
      <c r="M3" s="67"/>
      <c r="N3" s="372">
        <v>3</v>
      </c>
      <c r="O3" s="372">
        <v>4</v>
      </c>
      <c r="P3" s="372">
        <v>3</v>
      </c>
      <c r="Q3" s="97" t="s">
        <v>4166</v>
      </c>
      <c r="R3" s="33"/>
      <c r="S3" s="326" t="s">
        <v>4428</v>
      </c>
      <c r="T3" s="70"/>
      <c r="U3" s="70" t="s">
        <v>4046</v>
      </c>
      <c r="V3" s="70" t="s">
        <v>4047</v>
      </c>
      <c r="W3" s="70" t="str">
        <f>C3</f>
        <v>BEADLOCK HARDWARE</v>
      </c>
    </row>
    <row r="4" spans="1:23" s="234" customFormat="1" ht="15">
      <c r="A4" s="33">
        <f>ROW(B4)-2</f>
        <v>2</v>
      </c>
      <c r="B4" s="101" t="s">
        <v>84</v>
      </c>
      <c r="C4" s="88" t="s">
        <v>1481</v>
      </c>
      <c r="D4" s="88" t="s">
        <v>1482</v>
      </c>
      <c r="E4" s="33" t="s">
        <v>5382</v>
      </c>
      <c r="F4" s="63" t="s">
        <v>1736</v>
      </c>
      <c r="G4" s="62">
        <v>191682001543</v>
      </c>
      <c r="H4" s="117">
        <v>43101</v>
      </c>
      <c r="I4" s="87" t="s">
        <v>1265</v>
      </c>
      <c r="J4" s="90" t="s">
        <v>4880</v>
      </c>
      <c r="K4" s="97">
        <v>11</v>
      </c>
      <c r="L4" s="97">
        <v>11</v>
      </c>
      <c r="M4" s="97"/>
      <c r="N4" s="372">
        <v>3</v>
      </c>
      <c r="O4" s="372">
        <v>4</v>
      </c>
      <c r="P4" s="372">
        <v>3</v>
      </c>
      <c r="Q4" s="97" t="s">
        <v>4166</v>
      </c>
      <c r="R4" s="88"/>
      <c r="S4" s="326" t="s">
        <v>4428</v>
      </c>
      <c r="T4" s="98"/>
      <c r="U4" s="70" t="s">
        <v>4046</v>
      </c>
      <c r="V4" s="70" t="s">
        <v>4047</v>
      </c>
      <c r="W4" s="70" t="str">
        <f t="shared" ref="W4:W59" si="0">C4</f>
        <v>BEADLOCK HARDWARE</v>
      </c>
    </row>
    <row r="5" spans="1:23" s="234" customFormat="1" ht="15">
      <c r="A5" s="33">
        <f>ROW(B5)-2</f>
        <v>3</v>
      </c>
      <c r="B5" s="101" t="s">
        <v>84</v>
      </c>
      <c r="C5" s="88" t="s">
        <v>1481</v>
      </c>
      <c r="D5" s="88" t="s">
        <v>1482</v>
      </c>
      <c r="E5" s="33" t="s">
        <v>5382</v>
      </c>
      <c r="F5" s="88" t="s">
        <v>1522</v>
      </c>
      <c r="G5" s="62">
        <v>191682001550</v>
      </c>
      <c r="H5" s="117">
        <v>41640</v>
      </c>
      <c r="I5" s="87" t="s">
        <v>1265</v>
      </c>
      <c r="J5" s="90" t="s">
        <v>4879</v>
      </c>
      <c r="K5" s="97">
        <v>11</v>
      </c>
      <c r="L5" s="97">
        <v>11</v>
      </c>
      <c r="M5" s="97"/>
      <c r="N5" s="372">
        <v>3</v>
      </c>
      <c r="O5" s="372">
        <v>4</v>
      </c>
      <c r="P5" s="372">
        <v>3</v>
      </c>
      <c r="Q5" s="97" t="s">
        <v>4166</v>
      </c>
      <c r="R5" s="88" t="s">
        <v>85</v>
      </c>
      <c r="S5" s="326" t="s">
        <v>4428</v>
      </c>
      <c r="T5" s="98"/>
      <c r="U5" s="70" t="s">
        <v>4046</v>
      </c>
      <c r="V5" s="70" t="s">
        <v>4047</v>
      </c>
      <c r="W5" s="70" t="str">
        <f t="shared" si="0"/>
        <v>BEADLOCK HARDWARE</v>
      </c>
    </row>
    <row r="6" spans="1:23" s="234" customFormat="1" ht="15">
      <c r="A6" s="33">
        <f>ROW(B6)-2</f>
        <v>4</v>
      </c>
      <c r="B6" s="101" t="s">
        <v>84</v>
      </c>
      <c r="C6" s="88" t="s">
        <v>1481</v>
      </c>
      <c r="D6" s="88" t="s">
        <v>1482</v>
      </c>
      <c r="E6" s="33" t="s">
        <v>5382</v>
      </c>
      <c r="F6" s="88" t="s">
        <v>1523</v>
      </c>
      <c r="G6" s="62">
        <v>191682001567</v>
      </c>
      <c r="H6" s="117">
        <v>40179</v>
      </c>
      <c r="I6" s="87" t="s">
        <v>1265</v>
      </c>
      <c r="J6" s="90" t="s">
        <v>4878</v>
      </c>
      <c r="K6" s="97">
        <v>11</v>
      </c>
      <c r="L6" s="97">
        <v>11</v>
      </c>
      <c r="M6" s="97"/>
      <c r="N6" s="372">
        <v>3</v>
      </c>
      <c r="O6" s="372">
        <v>4</v>
      </c>
      <c r="P6" s="372">
        <v>3</v>
      </c>
      <c r="Q6" s="97" t="s">
        <v>4166</v>
      </c>
      <c r="R6" s="88" t="s">
        <v>85</v>
      </c>
      <c r="S6" s="326" t="s">
        <v>4428</v>
      </c>
      <c r="T6" s="98"/>
      <c r="U6" s="70" t="s">
        <v>4046</v>
      </c>
      <c r="V6" s="70" t="s">
        <v>4047</v>
      </c>
      <c r="W6" s="70" t="str">
        <f t="shared" si="0"/>
        <v>BEADLOCK HARDWARE</v>
      </c>
    </row>
    <row r="7" spans="1:23" s="234" customFormat="1" ht="15">
      <c r="A7" s="33">
        <f>ROW(B7)-2</f>
        <v>5</v>
      </c>
      <c r="B7" s="101" t="s">
        <v>84</v>
      </c>
      <c r="C7" s="88" t="s">
        <v>1481</v>
      </c>
      <c r="D7" s="88" t="s">
        <v>1482</v>
      </c>
      <c r="E7" s="33" t="s">
        <v>5382</v>
      </c>
      <c r="F7" s="88" t="s">
        <v>1524</v>
      </c>
      <c r="G7" s="62">
        <v>191682001574</v>
      </c>
      <c r="H7" s="117">
        <v>40179</v>
      </c>
      <c r="I7" s="87" t="s">
        <v>1265</v>
      </c>
      <c r="J7" s="90" t="s">
        <v>4877</v>
      </c>
      <c r="K7" s="97">
        <v>11</v>
      </c>
      <c r="L7" s="97">
        <v>11</v>
      </c>
      <c r="M7" s="97"/>
      <c r="N7" s="372">
        <v>3</v>
      </c>
      <c r="O7" s="372">
        <v>4</v>
      </c>
      <c r="P7" s="372">
        <v>3</v>
      </c>
      <c r="Q7" s="97" t="s">
        <v>4166</v>
      </c>
      <c r="R7" s="88" t="s">
        <v>85</v>
      </c>
      <c r="S7" s="326" t="s">
        <v>4428</v>
      </c>
      <c r="T7" s="98"/>
      <c r="U7" s="70" t="s">
        <v>4046</v>
      </c>
      <c r="V7" s="70" t="s">
        <v>4047</v>
      </c>
      <c r="W7" s="70" t="str">
        <f t="shared" si="0"/>
        <v>BEADLOCK HARDWARE</v>
      </c>
    </row>
    <row r="8" spans="1:23" s="234" customFormat="1" ht="15">
      <c r="A8" s="33">
        <f t="shared" ref="A8" si="1">ROW(B8)-2</f>
        <v>6</v>
      </c>
      <c r="B8" s="101" t="s">
        <v>84</v>
      </c>
      <c r="C8" s="88" t="s">
        <v>1481</v>
      </c>
      <c r="D8" s="88" t="s">
        <v>1482</v>
      </c>
      <c r="E8" s="33" t="s">
        <v>5382</v>
      </c>
      <c r="F8" s="88" t="s">
        <v>5222</v>
      </c>
      <c r="G8" s="62">
        <v>191682022425</v>
      </c>
      <c r="H8" s="117">
        <v>44253</v>
      </c>
      <c r="I8" s="87" t="s">
        <v>1265</v>
      </c>
      <c r="J8" s="90" t="s">
        <v>5247</v>
      </c>
      <c r="K8" s="97">
        <v>11</v>
      </c>
      <c r="L8" s="97">
        <v>11</v>
      </c>
      <c r="M8" s="97"/>
      <c r="N8" s="372">
        <v>3</v>
      </c>
      <c r="O8" s="372">
        <v>4</v>
      </c>
      <c r="P8" s="372">
        <v>3</v>
      </c>
      <c r="Q8" s="97" t="s">
        <v>4166</v>
      </c>
      <c r="R8" s="88"/>
      <c r="S8" s="326"/>
      <c r="T8" s="98"/>
      <c r="U8" s="70" t="s">
        <v>4046</v>
      </c>
      <c r="V8" s="70" t="s">
        <v>4047</v>
      </c>
      <c r="W8" s="70" t="str">
        <f t="shared" si="0"/>
        <v>BEADLOCK HARDWARE</v>
      </c>
    </row>
    <row r="9" spans="1:23" s="234" customFormat="1" ht="15">
      <c r="A9" s="33">
        <f t="shared" ref="A9" si="2">ROW(B9)-2</f>
        <v>7</v>
      </c>
      <c r="B9" s="101" t="s">
        <v>84</v>
      </c>
      <c r="C9" s="88" t="s">
        <v>1481</v>
      </c>
      <c r="D9" s="88" t="s">
        <v>1482</v>
      </c>
      <c r="E9" s="33" t="s">
        <v>5382</v>
      </c>
      <c r="F9" s="88" t="s">
        <v>5269</v>
      </c>
      <c r="G9" s="62">
        <v>191682022463</v>
      </c>
      <c r="H9" s="117">
        <v>44271</v>
      </c>
      <c r="I9" s="87" t="s">
        <v>1265</v>
      </c>
      <c r="J9" s="90" t="s">
        <v>6170</v>
      </c>
      <c r="K9" s="97">
        <v>11</v>
      </c>
      <c r="L9" s="97">
        <v>11</v>
      </c>
      <c r="M9" s="97"/>
      <c r="N9" s="372">
        <v>3</v>
      </c>
      <c r="O9" s="372">
        <v>4</v>
      </c>
      <c r="P9" s="372">
        <v>3</v>
      </c>
      <c r="Q9" s="97" t="s">
        <v>4166</v>
      </c>
      <c r="R9" s="88"/>
      <c r="S9" s="326"/>
      <c r="T9" s="98"/>
      <c r="U9" s="70" t="s">
        <v>4046</v>
      </c>
      <c r="V9" s="70" t="s">
        <v>4047</v>
      </c>
      <c r="W9" s="70" t="str">
        <f t="shared" si="0"/>
        <v>BEADLOCK HARDWARE</v>
      </c>
    </row>
    <row r="10" spans="1:23" s="234" customFormat="1" ht="15">
      <c r="A10" s="33">
        <f t="shared" ref="A10:A25" si="3">ROW(B10)-2</f>
        <v>8</v>
      </c>
      <c r="B10" s="101" t="s">
        <v>84</v>
      </c>
      <c r="C10" s="88" t="s">
        <v>1481</v>
      </c>
      <c r="D10" s="88" t="s">
        <v>1482</v>
      </c>
      <c r="E10" s="33" t="s">
        <v>5382</v>
      </c>
      <c r="F10" s="88" t="s">
        <v>1525</v>
      </c>
      <c r="G10" s="62">
        <v>191682011542</v>
      </c>
      <c r="H10" s="117">
        <v>42736</v>
      </c>
      <c r="I10" s="87" t="s">
        <v>1265</v>
      </c>
      <c r="J10" s="90" t="s">
        <v>4875</v>
      </c>
      <c r="K10" s="97">
        <v>11</v>
      </c>
      <c r="L10" s="97">
        <v>11</v>
      </c>
      <c r="M10" s="97"/>
      <c r="N10" s="372">
        <v>3</v>
      </c>
      <c r="O10" s="372">
        <v>4</v>
      </c>
      <c r="P10" s="372">
        <v>3</v>
      </c>
      <c r="Q10" s="97" t="s">
        <v>4166</v>
      </c>
      <c r="R10" s="88" t="s">
        <v>85</v>
      </c>
      <c r="S10" s="326" t="s">
        <v>4428</v>
      </c>
      <c r="T10" s="98"/>
      <c r="U10" s="70" t="s">
        <v>4046</v>
      </c>
      <c r="V10" s="70" t="s">
        <v>4047</v>
      </c>
      <c r="W10" s="70" t="str">
        <f t="shared" si="0"/>
        <v>BEADLOCK HARDWARE</v>
      </c>
    </row>
    <row r="11" spans="1:23" s="234" customFormat="1" ht="15">
      <c r="A11" s="33">
        <f t="shared" si="3"/>
        <v>9</v>
      </c>
      <c r="B11" s="101" t="s">
        <v>84</v>
      </c>
      <c r="C11" s="88" t="s">
        <v>1481</v>
      </c>
      <c r="D11" s="88" t="s">
        <v>1482</v>
      </c>
      <c r="E11" s="33" t="s">
        <v>5382</v>
      </c>
      <c r="F11" s="88" t="s">
        <v>3008</v>
      </c>
      <c r="G11" s="62">
        <v>191682014741</v>
      </c>
      <c r="H11" s="117">
        <v>43340</v>
      </c>
      <c r="I11" s="87" t="s">
        <v>1265</v>
      </c>
      <c r="J11" s="90" t="s">
        <v>4876</v>
      </c>
      <c r="K11" s="97">
        <v>11</v>
      </c>
      <c r="L11" s="97">
        <v>11</v>
      </c>
      <c r="M11" s="97"/>
      <c r="N11" s="372">
        <v>3</v>
      </c>
      <c r="O11" s="372">
        <v>4</v>
      </c>
      <c r="P11" s="372">
        <v>3</v>
      </c>
      <c r="Q11" s="97" t="s">
        <v>4166</v>
      </c>
      <c r="R11" s="88"/>
      <c r="S11" s="326" t="s">
        <v>4428</v>
      </c>
      <c r="T11" s="98"/>
      <c r="U11" s="70" t="s">
        <v>4046</v>
      </c>
      <c r="V11" s="70" t="s">
        <v>4047</v>
      </c>
      <c r="W11" s="70" t="str">
        <f t="shared" si="0"/>
        <v>BEADLOCK HARDWARE</v>
      </c>
    </row>
    <row r="12" spans="1:23" s="234" customFormat="1" ht="15">
      <c r="A12" s="33">
        <f t="shared" si="3"/>
        <v>10</v>
      </c>
      <c r="B12" s="101" t="s">
        <v>84</v>
      </c>
      <c r="C12" s="88" t="s">
        <v>1484</v>
      </c>
      <c r="D12" s="88" t="s">
        <v>1485</v>
      </c>
      <c r="E12" s="33" t="s">
        <v>5385</v>
      </c>
      <c r="F12" s="88" t="s">
        <v>3388</v>
      </c>
      <c r="G12" s="62">
        <v>191682017322</v>
      </c>
      <c r="H12" s="117">
        <v>43648</v>
      </c>
      <c r="I12" s="87" t="s">
        <v>1265</v>
      </c>
      <c r="J12" s="90" t="s">
        <v>3389</v>
      </c>
      <c r="K12" s="97">
        <v>89.100000000000009</v>
      </c>
      <c r="L12" s="97">
        <v>89.100000000000009</v>
      </c>
      <c r="M12" s="97"/>
      <c r="N12" s="372">
        <v>16</v>
      </c>
      <c r="O12" s="372">
        <v>16</v>
      </c>
      <c r="P12" s="372">
        <v>1</v>
      </c>
      <c r="Q12" s="97" t="s">
        <v>4166</v>
      </c>
      <c r="R12" s="88"/>
      <c r="S12" s="326" t="s">
        <v>4491</v>
      </c>
      <c r="T12" s="326" t="s">
        <v>4492</v>
      </c>
      <c r="U12" s="70" t="s">
        <v>4046</v>
      </c>
      <c r="V12" s="70" t="s">
        <v>4047</v>
      </c>
      <c r="W12" s="70" t="str">
        <f t="shared" si="0"/>
        <v>BEADLOCK RING</v>
      </c>
    </row>
    <row r="13" spans="1:23" s="234" customFormat="1" ht="15">
      <c r="A13" s="33">
        <f t="shared" si="3"/>
        <v>11</v>
      </c>
      <c r="B13" s="101" t="s">
        <v>84</v>
      </c>
      <c r="C13" s="88" t="s">
        <v>1484</v>
      </c>
      <c r="D13" s="88" t="s">
        <v>1485</v>
      </c>
      <c r="E13" s="33" t="s">
        <v>5386</v>
      </c>
      <c r="F13" s="88" t="s">
        <v>3357</v>
      </c>
      <c r="G13" s="62">
        <v>191682017124</v>
      </c>
      <c r="H13" s="117">
        <v>43648</v>
      </c>
      <c r="I13" s="87" t="s">
        <v>1265</v>
      </c>
      <c r="J13" s="90" t="s">
        <v>3369</v>
      </c>
      <c r="K13" s="74">
        <v>89.1</v>
      </c>
      <c r="L13" s="74">
        <v>89.1</v>
      </c>
      <c r="M13" s="67"/>
      <c r="N13" s="372">
        <v>16</v>
      </c>
      <c r="O13" s="372">
        <v>16</v>
      </c>
      <c r="P13" s="372">
        <v>1</v>
      </c>
      <c r="Q13" s="97" t="s">
        <v>4166</v>
      </c>
      <c r="R13" s="88"/>
      <c r="S13" s="326" t="s">
        <v>4489</v>
      </c>
      <c r="T13" s="326" t="s">
        <v>4490</v>
      </c>
      <c r="U13" s="70" t="s">
        <v>4046</v>
      </c>
      <c r="V13" s="70" t="s">
        <v>4047</v>
      </c>
      <c r="W13" s="70" t="str">
        <f t="shared" si="0"/>
        <v>BEADLOCK RING</v>
      </c>
    </row>
    <row r="14" spans="1:23" s="234" customFormat="1" ht="15">
      <c r="A14" s="33">
        <f t="shared" si="3"/>
        <v>12</v>
      </c>
      <c r="B14" s="101" t="s">
        <v>84</v>
      </c>
      <c r="C14" s="88" t="s">
        <v>1484</v>
      </c>
      <c r="D14" s="88" t="s">
        <v>1485</v>
      </c>
      <c r="E14" s="33" t="s">
        <v>5385</v>
      </c>
      <c r="F14" s="88" t="s">
        <v>3360</v>
      </c>
      <c r="G14" s="62">
        <v>191682017155</v>
      </c>
      <c r="H14" s="117">
        <v>43648</v>
      </c>
      <c r="I14" s="87" t="s">
        <v>1265</v>
      </c>
      <c r="J14" s="90" t="s">
        <v>3370</v>
      </c>
      <c r="K14" s="97">
        <v>101.2</v>
      </c>
      <c r="L14" s="97">
        <v>101.2</v>
      </c>
      <c r="M14" s="97"/>
      <c r="N14" s="372">
        <v>17</v>
      </c>
      <c r="O14" s="372">
        <v>17</v>
      </c>
      <c r="P14" s="372">
        <v>1</v>
      </c>
      <c r="Q14" s="97" t="s">
        <v>4166</v>
      </c>
      <c r="R14" s="88"/>
      <c r="S14" s="326" t="s">
        <v>4491</v>
      </c>
      <c r="T14" s="326" t="s">
        <v>4492</v>
      </c>
      <c r="U14" s="70" t="s">
        <v>4046</v>
      </c>
      <c r="V14" s="70" t="s">
        <v>4047</v>
      </c>
      <c r="W14" s="70" t="str">
        <f t="shared" si="0"/>
        <v>BEADLOCK RING</v>
      </c>
    </row>
    <row r="15" spans="1:23" s="234" customFormat="1" ht="15">
      <c r="A15" s="33">
        <f t="shared" si="3"/>
        <v>13</v>
      </c>
      <c r="B15" s="101" t="s">
        <v>84</v>
      </c>
      <c r="C15" s="88" t="s">
        <v>1484</v>
      </c>
      <c r="D15" s="88" t="s">
        <v>1485</v>
      </c>
      <c r="E15" s="33" t="s">
        <v>5386</v>
      </c>
      <c r="F15" s="32" t="s">
        <v>3361</v>
      </c>
      <c r="G15" s="62">
        <v>191682017162</v>
      </c>
      <c r="H15" s="117">
        <v>43648</v>
      </c>
      <c r="I15" s="87" t="s">
        <v>1265</v>
      </c>
      <c r="J15" s="90" t="s">
        <v>3371</v>
      </c>
      <c r="K15" s="97">
        <v>101.2</v>
      </c>
      <c r="L15" s="97">
        <v>101.2</v>
      </c>
      <c r="M15" s="97"/>
      <c r="N15" s="372">
        <v>17</v>
      </c>
      <c r="O15" s="372">
        <v>17</v>
      </c>
      <c r="P15" s="372">
        <v>1</v>
      </c>
      <c r="Q15" s="97" t="s">
        <v>4166</v>
      </c>
      <c r="R15" s="88"/>
      <c r="S15" s="326" t="s">
        <v>4489</v>
      </c>
      <c r="T15" s="326" t="s">
        <v>4490</v>
      </c>
      <c r="U15" s="70" t="s">
        <v>4046</v>
      </c>
      <c r="V15" s="70" t="s">
        <v>4047</v>
      </c>
      <c r="W15" s="70" t="str">
        <f t="shared" si="0"/>
        <v>BEADLOCK RING</v>
      </c>
    </row>
    <row r="16" spans="1:23" s="234" customFormat="1" ht="15">
      <c r="A16" s="33">
        <f t="shared" si="3"/>
        <v>14</v>
      </c>
      <c r="B16" s="101" t="s">
        <v>84</v>
      </c>
      <c r="C16" s="88" t="s">
        <v>1484</v>
      </c>
      <c r="D16" s="88" t="s">
        <v>1485</v>
      </c>
      <c r="E16" s="33" t="s">
        <v>5387</v>
      </c>
      <c r="F16" s="88" t="s">
        <v>3362</v>
      </c>
      <c r="G16" s="62">
        <v>191682017179</v>
      </c>
      <c r="H16" s="117">
        <v>43648</v>
      </c>
      <c r="I16" s="87" t="s">
        <v>1265</v>
      </c>
      <c r="J16" s="90" t="s">
        <v>3372</v>
      </c>
      <c r="K16" s="97">
        <v>118.80000000000001</v>
      </c>
      <c r="L16" s="97">
        <v>118.80000000000001</v>
      </c>
      <c r="M16" s="97"/>
      <c r="N16" s="372">
        <v>17</v>
      </c>
      <c r="O16" s="372">
        <v>17</v>
      </c>
      <c r="P16" s="372">
        <v>1</v>
      </c>
      <c r="Q16" s="97" t="s">
        <v>4166</v>
      </c>
      <c r="R16" s="88"/>
      <c r="S16" s="326" t="s">
        <v>4487</v>
      </c>
      <c r="T16" s="326" t="s">
        <v>4488</v>
      </c>
      <c r="U16" s="70" t="s">
        <v>4046</v>
      </c>
      <c r="V16" s="70" t="s">
        <v>4047</v>
      </c>
      <c r="W16" s="70" t="str">
        <f t="shared" si="0"/>
        <v>BEADLOCK RING</v>
      </c>
    </row>
    <row r="17" spans="1:23" s="234" customFormat="1" ht="15">
      <c r="A17" s="33">
        <f t="shared" si="3"/>
        <v>15</v>
      </c>
      <c r="B17" s="101" t="s">
        <v>84</v>
      </c>
      <c r="C17" s="88" t="s">
        <v>1484</v>
      </c>
      <c r="D17" s="88" t="s">
        <v>1485</v>
      </c>
      <c r="E17" s="33" t="s">
        <v>5388</v>
      </c>
      <c r="F17" s="88" t="s">
        <v>3363</v>
      </c>
      <c r="G17" s="62">
        <v>191682017186</v>
      </c>
      <c r="H17" s="117">
        <v>43648</v>
      </c>
      <c r="I17" s="87" t="s">
        <v>1265</v>
      </c>
      <c r="J17" s="90" t="s">
        <v>3373</v>
      </c>
      <c r="K17" s="97">
        <v>118.80000000000001</v>
      </c>
      <c r="L17" s="97">
        <v>118.80000000000001</v>
      </c>
      <c r="M17" s="97"/>
      <c r="N17" s="372">
        <v>17</v>
      </c>
      <c r="O17" s="372">
        <v>17</v>
      </c>
      <c r="P17" s="372">
        <v>1</v>
      </c>
      <c r="Q17" s="97" t="s">
        <v>4166</v>
      </c>
      <c r="R17" s="88"/>
      <c r="S17" s="326" t="s">
        <v>4486</v>
      </c>
      <c r="T17" s="326" t="s">
        <v>4485</v>
      </c>
      <c r="U17" s="70" t="s">
        <v>4046</v>
      </c>
      <c r="V17" s="70" t="s">
        <v>4047</v>
      </c>
      <c r="W17" s="70" t="str">
        <f t="shared" si="0"/>
        <v>BEADLOCK RING</v>
      </c>
    </row>
    <row r="18" spans="1:23" s="234" customFormat="1">
      <c r="A18" s="33">
        <f t="shared" si="3"/>
        <v>16</v>
      </c>
      <c r="B18" s="101" t="s">
        <v>84</v>
      </c>
      <c r="C18" s="88" t="s">
        <v>1484</v>
      </c>
      <c r="D18" s="88" t="s">
        <v>1485</v>
      </c>
      <c r="E18" s="33" t="s">
        <v>5392</v>
      </c>
      <c r="F18" s="88" t="s">
        <v>3364</v>
      </c>
      <c r="G18" s="62">
        <v>191682017193</v>
      </c>
      <c r="H18" s="117">
        <v>43648</v>
      </c>
      <c r="I18" s="87" t="s">
        <v>1265</v>
      </c>
      <c r="J18" s="90" t="s">
        <v>3374</v>
      </c>
      <c r="K18" s="97">
        <v>118.80000000000001</v>
      </c>
      <c r="L18" s="97">
        <v>118.80000000000001</v>
      </c>
      <c r="M18" s="97"/>
      <c r="N18" s="372">
        <v>17</v>
      </c>
      <c r="O18" s="372">
        <v>17</v>
      </c>
      <c r="P18" s="372">
        <v>1</v>
      </c>
      <c r="Q18" s="97" t="s">
        <v>4166</v>
      </c>
      <c r="R18" s="88"/>
      <c r="S18" s="98"/>
      <c r="T18" s="98"/>
      <c r="U18" s="70" t="s">
        <v>4046</v>
      </c>
      <c r="V18" s="70" t="s">
        <v>4047</v>
      </c>
      <c r="W18" s="70" t="str">
        <f t="shared" si="0"/>
        <v>BEADLOCK RING</v>
      </c>
    </row>
    <row r="19" spans="1:23" s="390" customFormat="1">
      <c r="A19" s="383">
        <f t="shared" si="3"/>
        <v>17</v>
      </c>
      <c r="B19" s="384" t="s">
        <v>84</v>
      </c>
      <c r="C19" s="385" t="s">
        <v>1484</v>
      </c>
      <c r="D19" s="385" t="s">
        <v>1485</v>
      </c>
      <c r="E19" s="33" t="s">
        <v>5393</v>
      </c>
      <c r="F19" s="385" t="s">
        <v>3348</v>
      </c>
      <c r="G19" s="386">
        <v>191682017209</v>
      </c>
      <c r="H19" s="387">
        <v>43648</v>
      </c>
      <c r="I19" s="305" t="s">
        <v>1265</v>
      </c>
      <c r="J19" s="66" t="s">
        <v>3350</v>
      </c>
      <c r="K19" s="67">
        <v>118.8</v>
      </c>
      <c r="L19" s="67">
        <v>118.8</v>
      </c>
      <c r="M19" s="67"/>
      <c r="N19" s="372">
        <v>17</v>
      </c>
      <c r="O19" s="372">
        <v>17</v>
      </c>
      <c r="P19" s="372">
        <v>2</v>
      </c>
      <c r="Q19" s="97" t="s">
        <v>4166</v>
      </c>
      <c r="R19" s="385"/>
      <c r="S19" s="388"/>
      <c r="T19" s="388"/>
      <c r="U19" s="389" t="s">
        <v>4046</v>
      </c>
      <c r="V19" s="389" t="s">
        <v>4047</v>
      </c>
      <c r="W19" s="70" t="str">
        <f t="shared" si="0"/>
        <v>BEADLOCK RING</v>
      </c>
    </row>
    <row r="20" spans="1:23" s="390" customFormat="1">
      <c r="A20" s="383">
        <f t="shared" ref="A20" si="4">ROW(B20)-2</f>
        <v>18</v>
      </c>
      <c r="B20" s="384" t="s">
        <v>84</v>
      </c>
      <c r="C20" s="385" t="s">
        <v>1484</v>
      </c>
      <c r="D20" s="385" t="s">
        <v>1485</v>
      </c>
      <c r="E20" s="33" t="s">
        <v>6100</v>
      </c>
      <c r="F20" s="385" t="s">
        <v>6099</v>
      </c>
      <c r="G20" s="386">
        <v>191682025242</v>
      </c>
      <c r="H20" s="387">
        <v>44517</v>
      </c>
      <c r="I20" s="87" t="s">
        <v>1265</v>
      </c>
      <c r="J20" s="66" t="s">
        <v>6101</v>
      </c>
      <c r="K20" s="67">
        <v>160</v>
      </c>
      <c r="L20" s="67">
        <v>160</v>
      </c>
      <c r="M20" s="67"/>
      <c r="N20" s="372">
        <v>17</v>
      </c>
      <c r="O20" s="372">
        <v>17</v>
      </c>
      <c r="P20" s="372">
        <v>1</v>
      </c>
      <c r="Q20" s="97" t="s">
        <v>4166</v>
      </c>
      <c r="R20" s="385"/>
      <c r="S20" s="388"/>
      <c r="T20" s="388"/>
      <c r="U20" s="389" t="s">
        <v>4046</v>
      </c>
      <c r="V20" s="389" t="s">
        <v>4047</v>
      </c>
      <c r="W20" s="70" t="str">
        <f t="shared" ref="W20:W22" si="5">C20</f>
        <v>BEADLOCK RING</v>
      </c>
    </row>
    <row r="21" spans="1:23" s="390" customFormat="1">
      <c r="A21" s="383">
        <f t="shared" ref="A21" si="6">ROW(B21)-2</f>
        <v>19</v>
      </c>
      <c r="B21" s="384" t="s">
        <v>84</v>
      </c>
      <c r="C21" s="385" t="s">
        <v>1484</v>
      </c>
      <c r="D21" s="385" t="s">
        <v>1485</v>
      </c>
      <c r="E21" s="33" t="s">
        <v>6399</v>
      </c>
      <c r="F21" s="385" t="s">
        <v>5709</v>
      </c>
      <c r="G21" s="386">
        <v>191682023668</v>
      </c>
      <c r="H21" s="387">
        <v>44480</v>
      </c>
      <c r="I21" s="87" t="s">
        <v>1265</v>
      </c>
      <c r="J21" s="66" t="s">
        <v>5710</v>
      </c>
      <c r="K21" s="67">
        <v>189</v>
      </c>
      <c r="L21" s="67">
        <v>189</v>
      </c>
      <c r="M21" s="67"/>
      <c r="N21" s="372">
        <v>17</v>
      </c>
      <c r="O21" s="372">
        <v>17</v>
      </c>
      <c r="P21" s="372">
        <v>1</v>
      </c>
      <c r="Q21" s="97" t="s">
        <v>4166</v>
      </c>
      <c r="R21" s="385"/>
      <c r="S21" s="388"/>
      <c r="T21" s="388"/>
      <c r="U21" s="389" t="s">
        <v>4046</v>
      </c>
      <c r="V21" s="389" t="s">
        <v>4047</v>
      </c>
      <c r="W21" s="70" t="str">
        <f t="shared" si="5"/>
        <v>BEADLOCK RING</v>
      </c>
    </row>
    <row r="22" spans="1:23" s="390" customFormat="1">
      <c r="A22" s="383">
        <f t="shared" ref="A22" si="7">ROW(B22)-2</f>
        <v>20</v>
      </c>
      <c r="B22" s="384" t="s">
        <v>84</v>
      </c>
      <c r="C22" s="385" t="s">
        <v>1484</v>
      </c>
      <c r="D22" s="385" t="s">
        <v>1485</v>
      </c>
      <c r="E22" s="33" t="s">
        <v>6399</v>
      </c>
      <c r="F22" s="385" t="s">
        <v>6673</v>
      </c>
      <c r="G22" s="386">
        <v>191682031243</v>
      </c>
      <c r="H22" s="387">
        <v>44755</v>
      </c>
      <c r="I22" s="87" t="s">
        <v>1266</v>
      </c>
      <c r="J22" s="66" t="s">
        <v>6674</v>
      </c>
      <c r="K22" s="67">
        <v>189</v>
      </c>
      <c r="L22" s="67">
        <v>189</v>
      </c>
      <c r="M22" s="67"/>
      <c r="N22" s="372">
        <v>17</v>
      </c>
      <c r="O22" s="372">
        <v>17</v>
      </c>
      <c r="P22" s="372">
        <v>1</v>
      </c>
      <c r="Q22" s="97" t="s">
        <v>4166</v>
      </c>
      <c r="R22" s="385"/>
      <c r="S22" s="388"/>
      <c r="T22" s="388"/>
      <c r="U22" s="389" t="s">
        <v>4046</v>
      </c>
      <c r="V22" s="389" t="s">
        <v>4047</v>
      </c>
      <c r="W22" s="70" t="str">
        <f t="shared" si="5"/>
        <v>BEADLOCK RING</v>
      </c>
    </row>
    <row r="23" spans="1:23" s="234" customFormat="1" ht="15">
      <c r="A23" s="33">
        <f t="shared" si="3"/>
        <v>21</v>
      </c>
      <c r="B23" s="101" t="s">
        <v>84</v>
      </c>
      <c r="C23" s="88" t="s">
        <v>1484</v>
      </c>
      <c r="D23" s="88" t="s">
        <v>1485</v>
      </c>
      <c r="E23" s="33" t="s">
        <v>5394</v>
      </c>
      <c r="F23" s="88" t="s">
        <v>1537</v>
      </c>
      <c r="G23" s="62">
        <v>191682011603</v>
      </c>
      <c r="H23" s="117">
        <v>42736</v>
      </c>
      <c r="I23" s="87" t="s">
        <v>1265</v>
      </c>
      <c r="J23" s="90" t="s">
        <v>1538</v>
      </c>
      <c r="K23" s="97">
        <v>220.00000000000003</v>
      </c>
      <c r="L23" s="97">
        <v>220.00000000000003</v>
      </c>
      <c r="M23" s="97"/>
      <c r="N23" s="372">
        <v>19</v>
      </c>
      <c r="O23" s="372">
        <v>19</v>
      </c>
      <c r="P23" s="372">
        <v>1</v>
      </c>
      <c r="Q23" s="97" t="s">
        <v>4166</v>
      </c>
      <c r="R23" s="88" t="s">
        <v>1694</v>
      </c>
      <c r="S23" s="326" t="s">
        <v>4496</v>
      </c>
      <c r="T23" s="326" t="s">
        <v>4495</v>
      </c>
      <c r="U23" s="70" t="s">
        <v>4046</v>
      </c>
      <c r="V23" s="70" t="s">
        <v>4047</v>
      </c>
      <c r="W23" s="70" t="str">
        <f t="shared" si="0"/>
        <v>BEADLOCK RING</v>
      </c>
    </row>
    <row r="24" spans="1:23" s="234" customFormat="1" ht="15">
      <c r="A24" s="33">
        <f t="shared" si="3"/>
        <v>22</v>
      </c>
      <c r="B24" s="101" t="s">
        <v>84</v>
      </c>
      <c r="C24" s="88" t="s">
        <v>1484</v>
      </c>
      <c r="D24" s="88" t="s">
        <v>1485</v>
      </c>
      <c r="E24" s="33" t="s">
        <v>5395</v>
      </c>
      <c r="F24" s="88" t="s">
        <v>1539</v>
      </c>
      <c r="G24" s="62">
        <v>191682011610</v>
      </c>
      <c r="H24" s="117">
        <v>42736</v>
      </c>
      <c r="I24" s="87" t="s">
        <v>1265</v>
      </c>
      <c r="J24" s="90" t="s">
        <v>1540</v>
      </c>
      <c r="K24" s="97">
        <v>220.00000000000003</v>
      </c>
      <c r="L24" s="97">
        <v>220.00000000000003</v>
      </c>
      <c r="M24" s="97"/>
      <c r="N24" s="372">
        <v>19</v>
      </c>
      <c r="O24" s="372">
        <v>19</v>
      </c>
      <c r="P24" s="372">
        <v>1</v>
      </c>
      <c r="Q24" s="97" t="s">
        <v>4166</v>
      </c>
      <c r="R24" s="88" t="s">
        <v>953</v>
      </c>
      <c r="S24" s="326" t="s">
        <v>4494</v>
      </c>
      <c r="T24" s="326" t="s">
        <v>4493</v>
      </c>
      <c r="U24" s="70" t="s">
        <v>4046</v>
      </c>
      <c r="V24" s="70" t="s">
        <v>4047</v>
      </c>
      <c r="W24" s="70" t="str">
        <f t="shared" si="0"/>
        <v>BEADLOCK RING</v>
      </c>
    </row>
    <row r="25" spans="1:23" s="234" customFormat="1">
      <c r="A25" s="33">
        <f t="shared" si="3"/>
        <v>23</v>
      </c>
      <c r="B25" s="101" t="s">
        <v>84</v>
      </c>
      <c r="C25" s="88" t="s">
        <v>1484</v>
      </c>
      <c r="D25" s="88" t="s">
        <v>1485</v>
      </c>
      <c r="E25" s="33" t="s">
        <v>5393</v>
      </c>
      <c r="F25" s="88" t="s">
        <v>2724</v>
      </c>
      <c r="G25" s="62">
        <v>191682014178</v>
      </c>
      <c r="H25" s="117">
        <v>43397</v>
      </c>
      <c r="I25" s="87" t="s">
        <v>1265</v>
      </c>
      <c r="J25" s="90" t="s">
        <v>2725</v>
      </c>
      <c r="K25" s="97">
        <v>152.625</v>
      </c>
      <c r="L25" s="97">
        <v>152.625</v>
      </c>
      <c r="M25" s="97"/>
      <c r="N25" s="372">
        <v>19</v>
      </c>
      <c r="O25" s="372">
        <v>19</v>
      </c>
      <c r="P25" s="372">
        <v>2</v>
      </c>
      <c r="Q25" s="97" t="s">
        <v>4166</v>
      </c>
      <c r="R25" s="88"/>
      <c r="S25" s="98"/>
      <c r="T25" s="98"/>
      <c r="U25" s="70" t="s">
        <v>4046</v>
      </c>
      <c r="V25" s="70" t="s">
        <v>4047</v>
      </c>
      <c r="W25" s="70" t="str">
        <f t="shared" si="0"/>
        <v>BEADLOCK RING</v>
      </c>
    </row>
    <row r="26" spans="1:23" s="234" customFormat="1">
      <c r="A26" s="33">
        <f t="shared" ref="A26" si="8">ROW(B26)-2</f>
        <v>24</v>
      </c>
      <c r="B26" s="101" t="s">
        <v>84</v>
      </c>
      <c r="C26" s="88" t="s">
        <v>1484</v>
      </c>
      <c r="D26" s="88" t="s">
        <v>1485</v>
      </c>
      <c r="E26" s="33" t="s">
        <v>5396</v>
      </c>
      <c r="F26" s="88" t="s">
        <v>5223</v>
      </c>
      <c r="G26" s="62">
        <v>191682022401</v>
      </c>
      <c r="H26" s="117">
        <v>44253</v>
      </c>
      <c r="I26" s="87" t="s">
        <v>1265</v>
      </c>
      <c r="J26" s="90" t="s">
        <v>5225</v>
      </c>
      <c r="K26" s="97">
        <v>220.00000000000003</v>
      </c>
      <c r="L26" s="97">
        <v>220.00000000000003</v>
      </c>
      <c r="M26" s="97"/>
      <c r="N26" s="372">
        <v>19</v>
      </c>
      <c r="O26" s="372">
        <v>19</v>
      </c>
      <c r="P26" s="372">
        <v>1</v>
      </c>
      <c r="Q26" s="97" t="s">
        <v>4166</v>
      </c>
      <c r="R26" s="88"/>
      <c r="S26" s="98"/>
      <c r="T26" s="98"/>
      <c r="U26" s="70" t="s">
        <v>4046</v>
      </c>
      <c r="V26" s="70" t="s">
        <v>4047</v>
      </c>
      <c r="W26" s="70" t="str">
        <f t="shared" si="0"/>
        <v>BEADLOCK RING</v>
      </c>
    </row>
    <row r="27" spans="1:23" s="234" customFormat="1">
      <c r="A27" s="33">
        <f t="shared" ref="A27" si="9">ROW(B27)-2</f>
        <v>25</v>
      </c>
      <c r="B27" s="101" t="s">
        <v>84</v>
      </c>
      <c r="C27" s="88" t="s">
        <v>1484</v>
      </c>
      <c r="D27" s="88" t="s">
        <v>1485</v>
      </c>
      <c r="E27" s="33" t="s">
        <v>5397</v>
      </c>
      <c r="F27" s="88" t="s">
        <v>5224</v>
      </c>
      <c r="G27" s="62">
        <v>191682022418</v>
      </c>
      <c r="H27" s="117">
        <v>44253</v>
      </c>
      <c r="I27" s="87" t="s">
        <v>1265</v>
      </c>
      <c r="J27" s="90" t="s">
        <v>5226</v>
      </c>
      <c r="K27" s="97">
        <v>228</v>
      </c>
      <c r="L27" s="97">
        <v>228</v>
      </c>
      <c r="M27" s="97"/>
      <c r="N27" s="372">
        <v>19</v>
      </c>
      <c r="O27" s="372">
        <v>19</v>
      </c>
      <c r="P27" s="372">
        <v>1</v>
      </c>
      <c r="Q27" s="97" t="s">
        <v>4166</v>
      </c>
      <c r="R27" s="88"/>
      <c r="S27" s="98"/>
      <c r="T27" s="98"/>
      <c r="U27" s="70" t="s">
        <v>4046</v>
      </c>
      <c r="V27" s="70" t="s">
        <v>4047</v>
      </c>
      <c r="W27" s="70" t="str">
        <f t="shared" si="0"/>
        <v>BEADLOCK RING</v>
      </c>
    </row>
    <row r="28" spans="1:23" s="234" customFormat="1" ht="15">
      <c r="A28" s="33">
        <f t="shared" ref="A28:A57" si="10">ROW(B28)-2</f>
        <v>26</v>
      </c>
      <c r="B28" s="101" t="s">
        <v>84</v>
      </c>
      <c r="C28" s="88" t="s">
        <v>1484</v>
      </c>
      <c r="D28" s="88" t="s">
        <v>1485</v>
      </c>
      <c r="E28" s="33" t="s">
        <v>5385</v>
      </c>
      <c r="F28" s="88" t="s">
        <v>3365</v>
      </c>
      <c r="G28" s="62">
        <v>191682017216</v>
      </c>
      <c r="H28" s="117">
        <v>43648</v>
      </c>
      <c r="I28" s="87" t="s">
        <v>1265</v>
      </c>
      <c r="J28" s="90" t="s">
        <v>3375</v>
      </c>
      <c r="K28" s="97">
        <v>152.625</v>
      </c>
      <c r="L28" s="97">
        <v>152.625</v>
      </c>
      <c r="M28" s="97"/>
      <c r="N28" s="372">
        <v>19</v>
      </c>
      <c r="O28" s="372">
        <v>19</v>
      </c>
      <c r="P28" s="372">
        <v>1</v>
      </c>
      <c r="Q28" s="97" t="s">
        <v>4166</v>
      </c>
      <c r="R28" s="88"/>
      <c r="S28" s="326" t="s">
        <v>4491</v>
      </c>
      <c r="T28" s="326" t="s">
        <v>4492</v>
      </c>
      <c r="U28" s="70" t="s">
        <v>4046</v>
      </c>
      <c r="V28" s="70" t="s">
        <v>4047</v>
      </c>
      <c r="W28" s="70" t="str">
        <f t="shared" si="0"/>
        <v>BEADLOCK RING</v>
      </c>
    </row>
    <row r="29" spans="1:23" s="234" customFormat="1" ht="15">
      <c r="A29" s="33">
        <f t="shared" si="10"/>
        <v>27</v>
      </c>
      <c r="B29" s="101" t="s">
        <v>84</v>
      </c>
      <c r="C29" s="88" t="s">
        <v>1484</v>
      </c>
      <c r="D29" s="88" t="s">
        <v>1485</v>
      </c>
      <c r="E29" s="33" t="s">
        <v>5386</v>
      </c>
      <c r="F29" s="88" t="s">
        <v>3366</v>
      </c>
      <c r="G29" s="62">
        <v>191682017223</v>
      </c>
      <c r="H29" s="117">
        <v>43648</v>
      </c>
      <c r="I29" s="87" t="s">
        <v>1265</v>
      </c>
      <c r="J29" s="90" t="s">
        <v>3376</v>
      </c>
      <c r="K29" s="97">
        <v>152.625</v>
      </c>
      <c r="L29" s="97">
        <v>152.625</v>
      </c>
      <c r="M29" s="97"/>
      <c r="N29" s="372">
        <v>19</v>
      </c>
      <c r="O29" s="372">
        <v>19</v>
      </c>
      <c r="P29" s="372">
        <v>1</v>
      </c>
      <c r="Q29" s="97" t="s">
        <v>4166</v>
      </c>
      <c r="R29" s="88"/>
      <c r="S29" s="326" t="s">
        <v>4489</v>
      </c>
      <c r="T29" s="326" t="s">
        <v>4490</v>
      </c>
      <c r="U29" s="70" t="s">
        <v>4046</v>
      </c>
      <c r="V29" s="70" t="s">
        <v>4047</v>
      </c>
      <c r="W29" s="70" t="str">
        <f t="shared" si="0"/>
        <v>BEADLOCK RING</v>
      </c>
    </row>
    <row r="30" spans="1:23" s="234" customFormat="1" ht="15">
      <c r="A30" s="33">
        <f t="shared" ref="A30" si="11">ROW(B30)-2</f>
        <v>28</v>
      </c>
      <c r="B30" s="101" t="s">
        <v>84</v>
      </c>
      <c r="C30" s="88" t="s">
        <v>1484</v>
      </c>
      <c r="D30" s="88" t="s">
        <v>1485</v>
      </c>
      <c r="E30" s="33" t="s">
        <v>5398</v>
      </c>
      <c r="F30" s="88" t="s">
        <v>4526</v>
      </c>
      <c r="G30" s="62">
        <v>191682020100</v>
      </c>
      <c r="H30" s="117">
        <v>43963</v>
      </c>
      <c r="I30" s="87" t="s">
        <v>1265</v>
      </c>
      <c r="J30" s="90" t="s">
        <v>4527</v>
      </c>
      <c r="K30" s="97">
        <v>165</v>
      </c>
      <c r="L30" s="97">
        <v>165</v>
      </c>
      <c r="M30" s="97"/>
      <c r="N30" s="372">
        <v>19</v>
      </c>
      <c r="O30" s="372">
        <v>19</v>
      </c>
      <c r="P30" s="372">
        <v>1</v>
      </c>
      <c r="Q30" s="97" t="s">
        <v>4166</v>
      </c>
      <c r="R30" s="88"/>
      <c r="S30" s="326"/>
      <c r="T30" s="326"/>
      <c r="U30" s="70" t="s">
        <v>4046</v>
      </c>
      <c r="V30" s="70" t="s">
        <v>4047</v>
      </c>
      <c r="W30" s="70" t="str">
        <f t="shared" si="0"/>
        <v>BEADLOCK RING</v>
      </c>
    </row>
    <row r="31" spans="1:23" s="234" customFormat="1" ht="15">
      <c r="A31" s="33">
        <f t="shared" si="10"/>
        <v>29</v>
      </c>
      <c r="B31" s="101" t="s">
        <v>84</v>
      </c>
      <c r="C31" s="88" t="s">
        <v>1484</v>
      </c>
      <c r="D31" s="88" t="s">
        <v>1485</v>
      </c>
      <c r="E31" s="33" t="s">
        <v>5386</v>
      </c>
      <c r="F31" s="88" t="s">
        <v>3368</v>
      </c>
      <c r="G31" s="62">
        <v>191682017247</v>
      </c>
      <c r="H31" s="117">
        <v>43648</v>
      </c>
      <c r="I31" s="87" t="s">
        <v>1265</v>
      </c>
      <c r="J31" s="90" t="s">
        <v>3377</v>
      </c>
      <c r="K31" s="97">
        <v>172.5</v>
      </c>
      <c r="L31" s="97">
        <v>172.5</v>
      </c>
      <c r="M31" s="97"/>
      <c r="N31" s="372">
        <v>23</v>
      </c>
      <c r="O31" s="372">
        <v>23</v>
      </c>
      <c r="P31" s="372">
        <v>1</v>
      </c>
      <c r="Q31" s="97" t="s">
        <v>4166</v>
      </c>
      <c r="R31" s="88"/>
      <c r="S31" s="326" t="s">
        <v>4489</v>
      </c>
      <c r="T31" s="326" t="s">
        <v>4490</v>
      </c>
      <c r="U31" s="70" t="s">
        <v>4046</v>
      </c>
      <c r="V31" s="70" t="s">
        <v>4047</v>
      </c>
      <c r="W31" s="70" t="str">
        <f t="shared" si="0"/>
        <v>BEADLOCK RING</v>
      </c>
    </row>
    <row r="32" spans="1:23" s="234" customFormat="1" ht="15">
      <c r="A32" s="33">
        <f t="shared" si="10"/>
        <v>30</v>
      </c>
      <c r="B32" s="101" t="s">
        <v>84</v>
      </c>
      <c r="C32" s="88" t="s">
        <v>1487</v>
      </c>
      <c r="D32" s="88" t="s">
        <v>1488</v>
      </c>
      <c r="E32" s="33" t="s">
        <v>5399</v>
      </c>
      <c r="F32" s="88" t="s">
        <v>1950</v>
      </c>
      <c r="G32" s="62">
        <v>191682011733</v>
      </c>
      <c r="H32" s="117">
        <v>40544</v>
      </c>
      <c r="I32" s="87" t="s">
        <v>1265</v>
      </c>
      <c r="J32" s="90" t="s">
        <v>6782</v>
      </c>
      <c r="K32" s="97">
        <v>1.1000000000000001</v>
      </c>
      <c r="L32" s="97">
        <v>1.1000000000000001</v>
      </c>
      <c r="M32" s="97"/>
      <c r="N32" s="372"/>
      <c r="O32" s="372"/>
      <c r="P32" s="372"/>
      <c r="Q32" s="97" t="s">
        <v>4166</v>
      </c>
      <c r="R32" s="88" t="s">
        <v>1697</v>
      </c>
      <c r="S32" s="326" t="s">
        <v>4426</v>
      </c>
      <c r="T32" s="98"/>
      <c r="U32" s="70" t="s">
        <v>4046</v>
      </c>
      <c r="V32" s="70" t="s">
        <v>4047</v>
      </c>
      <c r="W32" s="70" t="str">
        <f t="shared" si="0"/>
        <v>BOLT</v>
      </c>
    </row>
    <row r="33" spans="1:23" s="234" customFormat="1" ht="15">
      <c r="A33" s="33">
        <f t="shared" si="10"/>
        <v>31</v>
      </c>
      <c r="B33" s="101" t="s">
        <v>84</v>
      </c>
      <c r="C33" s="88" t="s">
        <v>1487</v>
      </c>
      <c r="D33" s="88" t="s">
        <v>1488</v>
      </c>
      <c r="E33" s="33" t="s">
        <v>5400</v>
      </c>
      <c r="F33" s="88" t="s">
        <v>1951</v>
      </c>
      <c r="G33" s="62">
        <v>191682011740</v>
      </c>
      <c r="H33" s="117">
        <v>40909</v>
      </c>
      <c r="I33" s="87" t="s">
        <v>1265</v>
      </c>
      <c r="J33" s="90" t="s">
        <v>6783</v>
      </c>
      <c r="K33" s="97">
        <v>1.1000000000000001</v>
      </c>
      <c r="L33" s="97">
        <v>1.1000000000000001</v>
      </c>
      <c r="M33" s="97"/>
      <c r="N33" s="372"/>
      <c r="O33" s="372"/>
      <c r="P33" s="372"/>
      <c r="Q33" s="97" t="s">
        <v>4166</v>
      </c>
      <c r="R33" s="88" t="s">
        <v>1698</v>
      </c>
      <c r="S33" s="326" t="s">
        <v>4425</v>
      </c>
      <c r="T33" s="98"/>
      <c r="U33" s="70" t="s">
        <v>4046</v>
      </c>
      <c r="V33" s="70" t="s">
        <v>4047</v>
      </c>
      <c r="W33" s="70" t="str">
        <f t="shared" si="0"/>
        <v>BOLT</v>
      </c>
    </row>
    <row r="34" spans="1:23" s="234" customFormat="1" ht="15">
      <c r="A34" s="33">
        <f t="shared" si="10"/>
        <v>32</v>
      </c>
      <c r="B34" s="101" t="s">
        <v>84</v>
      </c>
      <c r="C34" s="88" t="s">
        <v>1487</v>
      </c>
      <c r="D34" s="88" t="s">
        <v>1488</v>
      </c>
      <c r="E34" s="33" t="s">
        <v>5401</v>
      </c>
      <c r="F34" s="88" t="s">
        <v>1541</v>
      </c>
      <c r="G34" s="62">
        <v>191682011641</v>
      </c>
      <c r="H34" s="117">
        <v>43101</v>
      </c>
      <c r="I34" s="87" t="s">
        <v>1265</v>
      </c>
      <c r="J34" s="90" t="s">
        <v>6784</v>
      </c>
      <c r="K34" s="97">
        <v>1.1000000000000001</v>
      </c>
      <c r="L34" s="97">
        <v>1.1000000000000001</v>
      </c>
      <c r="M34" s="97"/>
      <c r="N34" s="372"/>
      <c r="O34" s="372"/>
      <c r="P34" s="372"/>
      <c r="Q34" s="97" t="s">
        <v>4166</v>
      </c>
      <c r="R34" s="88" t="s">
        <v>1696</v>
      </c>
      <c r="S34" s="326" t="s">
        <v>4427</v>
      </c>
      <c r="T34" s="98"/>
      <c r="U34" s="70" t="s">
        <v>4046</v>
      </c>
      <c r="V34" s="70" t="s">
        <v>4047</v>
      </c>
      <c r="W34" s="70" t="str">
        <f t="shared" si="0"/>
        <v>BOLT</v>
      </c>
    </row>
    <row r="35" spans="1:23" s="234" customFormat="1">
      <c r="A35" s="33">
        <f t="shared" si="10"/>
        <v>33</v>
      </c>
      <c r="B35" s="101" t="s">
        <v>84</v>
      </c>
      <c r="C35" s="88" t="s">
        <v>1487</v>
      </c>
      <c r="D35" s="88" t="s">
        <v>1488</v>
      </c>
      <c r="E35" s="33" t="s">
        <v>5402</v>
      </c>
      <c r="F35" s="88" t="s">
        <v>2629</v>
      </c>
      <c r="G35" s="62">
        <v>191682013874</v>
      </c>
      <c r="H35" s="117">
        <v>43101</v>
      </c>
      <c r="I35" s="87" t="s">
        <v>1265</v>
      </c>
      <c r="J35" s="90" t="s">
        <v>6785</v>
      </c>
      <c r="K35" s="97">
        <v>1.1000000000000001</v>
      </c>
      <c r="L35" s="97">
        <v>1.1000000000000001</v>
      </c>
      <c r="M35" s="97"/>
      <c r="N35" s="372"/>
      <c r="O35" s="372"/>
      <c r="P35" s="372"/>
      <c r="Q35" s="97" t="s">
        <v>4166</v>
      </c>
      <c r="R35" s="88"/>
      <c r="S35" s="98"/>
      <c r="T35" s="98"/>
      <c r="U35" s="70" t="s">
        <v>4046</v>
      </c>
      <c r="V35" s="70" t="s">
        <v>4047</v>
      </c>
      <c r="W35" s="70" t="str">
        <f t="shared" si="0"/>
        <v>BOLT</v>
      </c>
    </row>
    <row r="36" spans="1:23" s="234" customFormat="1" ht="15">
      <c r="A36" s="33">
        <f t="shared" si="10"/>
        <v>34</v>
      </c>
      <c r="B36" s="101" t="s">
        <v>84</v>
      </c>
      <c r="C36" s="88" t="s">
        <v>1487</v>
      </c>
      <c r="D36" s="88" t="s">
        <v>1488</v>
      </c>
      <c r="E36" s="33" t="s">
        <v>5403</v>
      </c>
      <c r="F36" s="88" t="s">
        <v>1542</v>
      </c>
      <c r="G36" s="62">
        <v>191682011658</v>
      </c>
      <c r="H36" s="117">
        <v>43101</v>
      </c>
      <c r="I36" s="87" t="s">
        <v>1265</v>
      </c>
      <c r="J36" s="90" t="s">
        <v>6786</v>
      </c>
      <c r="K36" s="97">
        <v>33</v>
      </c>
      <c r="L36" s="97">
        <v>33</v>
      </c>
      <c r="M36" s="97"/>
      <c r="N36" s="372">
        <v>5</v>
      </c>
      <c r="O36" s="372">
        <v>5</v>
      </c>
      <c r="P36" s="372">
        <v>4</v>
      </c>
      <c r="Q36" s="97" t="s">
        <v>4166</v>
      </c>
      <c r="R36" s="88" t="s">
        <v>85</v>
      </c>
      <c r="S36" s="326" t="s">
        <v>4427</v>
      </c>
      <c r="T36" s="98"/>
      <c r="U36" s="70" t="s">
        <v>4046</v>
      </c>
      <c r="V36" s="70" t="s">
        <v>4047</v>
      </c>
      <c r="W36" s="70" t="str">
        <f t="shared" si="0"/>
        <v>BOLT</v>
      </c>
    </row>
    <row r="37" spans="1:23" s="234" customFormat="1" ht="15">
      <c r="A37" s="33">
        <f t="shared" si="10"/>
        <v>35</v>
      </c>
      <c r="B37" s="101" t="s">
        <v>84</v>
      </c>
      <c r="C37" s="88" t="s">
        <v>1487</v>
      </c>
      <c r="D37" s="88" t="s">
        <v>1488</v>
      </c>
      <c r="E37" s="33" t="s">
        <v>5404</v>
      </c>
      <c r="F37" s="88" t="s">
        <v>1543</v>
      </c>
      <c r="G37" s="62">
        <v>191682011757</v>
      </c>
      <c r="H37" s="117">
        <v>40544</v>
      </c>
      <c r="I37" s="87" t="s">
        <v>1265</v>
      </c>
      <c r="J37" s="90" t="s">
        <v>6787</v>
      </c>
      <c r="K37" s="97">
        <v>33</v>
      </c>
      <c r="L37" s="97">
        <v>33</v>
      </c>
      <c r="M37" s="97"/>
      <c r="N37" s="372">
        <v>5</v>
      </c>
      <c r="O37" s="372">
        <v>5</v>
      </c>
      <c r="P37" s="372">
        <v>4</v>
      </c>
      <c r="Q37" s="97" t="s">
        <v>4166</v>
      </c>
      <c r="R37" s="88" t="s">
        <v>85</v>
      </c>
      <c r="S37" s="326" t="s">
        <v>4426</v>
      </c>
      <c r="T37" s="98"/>
      <c r="U37" s="70" t="s">
        <v>4046</v>
      </c>
      <c r="V37" s="70" t="s">
        <v>4047</v>
      </c>
      <c r="W37" s="70" t="str">
        <f t="shared" si="0"/>
        <v>BOLT</v>
      </c>
    </row>
    <row r="38" spans="1:23" s="234" customFormat="1">
      <c r="A38" s="33">
        <f t="shared" si="10"/>
        <v>36</v>
      </c>
      <c r="B38" s="101" t="s">
        <v>84</v>
      </c>
      <c r="C38" s="88" t="s">
        <v>1487</v>
      </c>
      <c r="D38" s="88" t="s">
        <v>1488</v>
      </c>
      <c r="E38" s="33" t="s">
        <v>5405</v>
      </c>
      <c r="F38" s="88" t="s">
        <v>1544</v>
      </c>
      <c r="G38" s="62">
        <v>191682011665</v>
      </c>
      <c r="H38" s="117">
        <v>41640</v>
      </c>
      <c r="I38" s="87" t="s">
        <v>1265</v>
      </c>
      <c r="J38" s="90" t="s">
        <v>6788</v>
      </c>
      <c r="K38" s="97">
        <v>1.1000000000000001</v>
      </c>
      <c r="L38" s="97">
        <v>1.1000000000000001</v>
      </c>
      <c r="M38" s="97"/>
      <c r="N38" s="372">
        <v>5</v>
      </c>
      <c r="O38" s="372">
        <v>5</v>
      </c>
      <c r="P38" s="372">
        <v>4</v>
      </c>
      <c r="Q38" s="97" t="s">
        <v>4166</v>
      </c>
      <c r="R38" s="88" t="s">
        <v>209</v>
      </c>
      <c r="S38" s="98"/>
      <c r="T38" s="98"/>
      <c r="U38" s="70" t="s">
        <v>4046</v>
      </c>
      <c r="V38" s="70" t="s">
        <v>4047</v>
      </c>
      <c r="W38" s="70" t="str">
        <f t="shared" si="0"/>
        <v>BOLT</v>
      </c>
    </row>
    <row r="39" spans="1:23" s="234" customFormat="1" ht="15">
      <c r="A39" s="33">
        <f t="shared" si="10"/>
        <v>37</v>
      </c>
      <c r="B39" s="101" t="s">
        <v>84</v>
      </c>
      <c r="C39" s="88" t="s">
        <v>1487</v>
      </c>
      <c r="D39" s="88" t="s">
        <v>1488</v>
      </c>
      <c r="E39" s="33" t="s">
        <v>5406</v>
      </c>
      <c r="F39" s="88" t="s">
        <v>1545</v>
      </c>
      <c r="G39" s="62">
        <v>191682011764</v>
      </c>
      <c r="H39" s="117">
        <v>40909</v>
      </c>
      <c r="I39" s="87" t="s">
        <v>1265</v>
      </c>
      <c r="J39" s="90" t="s">
        <v>6789</v>
      </c>
      <c r="K39" s="97">
        <v>33</v>
      </c>
      <c r="L39" s="97">
        <v>33</v>
      </c>
      <c r="M39" s="97"/>
      <c r="N39" s="372">
        <v>5</v>
      </c>
      <c r="O39" s="372">
        <v>5</v>
      </c>
      <c r="P39" s="372">
        <v>4</v>
      </c>
      <c r="Q39" s="97" t="s">
        <v>4166</v>
      </c>
      <c r="R39" s="88" t="s">
        <v>85</v>
      </c>
      <c r="S39" s="326" t="s">
        <v>4425</v>
      </c>
      <c r="T39" s="98"/>
      <c r="U39" s="70" t="s">
        <v>4046</v>
      </c>
      <c r="V39" s="70" t="s">
        <v>4047</v>
      </c>
      <c r="W39" s="70" t="str">
        <f t="shared" si="0"/>
        <v>BOLT</v>
      </c>
    </row>
    <row r="40" spans="1:23" s="234" customFormat="1">
      <c r="A40" s="33">
        <f t="shared" si="10"/>
        <v>38</v>
      </c>
      <c r="B40" s="101" t="s">
        <v>84</v>
      </c>
      <c r="C40" s="88" t="s">
        <v>1487</v>
      </c>
      <c r="D40" s="88" t="s">
        <v>1488</v>
      </c>
      <c r="E40" s="33" t="s">
        <v>5407</v>
      </c>
      <c r="F40" s="88" t="s">
        <v>2658</v>
      </c>
      <c r="G40" s="62">
        <v>191682013881</v>
      </c>
      <c r="H40" s="117">
        <v>43101</v>
      </c>
      <c r="I40" s="87" t="s">
        <v>1265</v>
      </c>
      <c r="J40" s="90" t="s">
        <v>6790</v>
      </c>
      <c r="K40" s="97">
        <v>33</v>
      </c>
      <c r="L40" s="97">
        <v>33</v>
      </c>
      <c r="M40" s="97"/>
      <c r="N40" s="372">
        <v>4</v>
      </c>
      <c r="O40" s="372">
        <v>4</v>
      </c>
      <c r="P40" s="372">
        <v>1</v>
      </c>
      <c r="Q40" s="97" t="s">
        <v>4166</v>
      </c>
      <c r="R40" s="88"/>
      <c r="S40" s="98"/>
      <c r="T40" s="98"/>
      <c r="U40" s="70" t="s">
        <v>4046</v>
      </c>
      <c r="V40" s="70" t="s">
        <v>4047</v>
      </c>
      <c r="W40" s="70" t="str">
        <f t="shared" si="0"/>
        <v>BOLT</v>
      </c>
    </row>
    <row r="41" spans="1:23" s="234" customFormat="1">
      <c r="A41" s="33">
        <f t="shared" ref="A41:A42" si="12">ROW(B41)-2</f>
        <v>39</v>
      </c>
      <c r="B41" s="101" t="s">
        <v>84</v>
      </c>
      <c r="C41" s="88" t="s">
        <v>1487</v>
      </c>
      <c r="D41" s="88" t="s">
        <v>1488</v>
      </c>
      <c r="E41" s="33" t="s">
        <v>5408</v>
      </c>
      <c r="F41" s="88" t="s">
        <v>5379</v>
      </c>
      <c r="G41" s="62">
        <v>191682022821</v>
      </c>
      <c r="H41" s="117">
        <v>44344</v>
      </c>
      <c r="I41" s="87" t="s">
        <v>1265</v>
      </c>
      <c r="J41" s="90" t="s">
        <v>6791</v>
      </c>
      <c r="K41" s="97">
        <v>33</v>
      </c>
      <c r="L41" s="97">
        <v>33</v>
      </c>
      <c r="M41" s="97"/>
      <c r="N41" s="372">
        <v>5</v>
      </c>
      <c r="O41" s="372">
        <v>5</v>
      </c>
      <c r="P41" s="372">
        <v>4</v>
      </c>
      <c r="Q41" s="97" t="s">
        <v>4166</v>
      </c>
      <c r="R41" s="88"/>
      <c r="S41" s="98"/>
      <c r="T41" s="98"/>
      <c r="U41" s="70" t="s">
        <v>4046</v>
      </c>
      <c r="V41" s="70" t="s">
        <v>4047</v>
      </c>
      <c r="W41" s="70" t="str">
        <f t="shared" si="0"/>
        <v>BOLT</v>
      </c>
    </row>
    <row r="42" spans="1:23" s="234" customFormat="1">
      <c r="A42" s="33">
        <f t="shared" si="12"/>
        <v>40</v>
      </c>
      <c r="B42" s="101" t="s">
        <v>84</v>
      </c>
      <c r="C42" s="88" t="s">
        <v>1487</v>
      </c>
      <c r="D42" s="88" t="s">
        <v>1488</v>
      </c>
      <c r="E42" s="33" t="s">
        <v>5409</v>
      </c>
      <c r="F42" s="88" t="s">
        <v>5378</v>
      </c>
      <c r="G42" s="62">
        <v>191682022838</v>
      </c>
      <c r="H42" s="117">
        <v>44344</v>
      </c>
      <c r="I42" s="87" t="s">
        <v>1265</v>
      </c>
      <c r="J42" s="90" t="s">
        <v>6792</v>
      </c>
      <c r="K42" s="97">
        <v>33</v>
      </c>
      <c r="L42" s="97">
        <v>33</v>
      </c>
      <c r="M42" s="97"/>
      <c r="N42" s="372">
        <v>5</v>
      </c>
      <c r="O42" s="372">
        <v>5</v>
      </c>
      <c r="P42" s="372">
        <v>4</v>
      </c>
      <c r="Q42" s="97" t="s">
        <v>4166</v>
      </c>
      <c r="R42" s="88"/>
      <c r="S42" s="98"/>
      <c r="T42" s="98"/>
      <c r="U42" s="70" t="s">
        <v>4046</v>
      </c>
      <c r="V42" s="70" t="s">
        <v>4047</v>
      </c>
      <c r="W42" s="70" t="str">
        <f t="shared" si="0"/>
        <v>BOLT</v>
      </c>
    </row>
    <row r="43" spans="1:23" s="234" customFormat="1">
      <c r="A43" s="33">
        <f t="shared" si="10"/>
        <v>41</v>
      </c>
      <c r="B43" s="101" t="s">
        <v>84</v>
      </c>
      <c r="C43" s="88" t="s">
        <v>1487</v>
      </c>
      <c r="D43" s="88" t="s">
        <v>1488</v>
      </c>
      <c r="E43" s="33" t="s">
        <v>5410</v>
      </c>
      <c r="F43" s="88" t="s">
        <v>1899</v>
      </c>
      <c r="G43" s="62">
        <v>191682011672</v>
      </c>
      <c r="H43" s="117">
        <v>43292</v>
      </c>
      <c r="I43" s="87" t="s">
        <v>1265</v>
      </c>
      <c r="J43" s="90" t="s">
        <v>1898</v>
      </c>
      <c r="K43" s="97">
        <v>1.1000000000000001</v>
      </c>
      <c r="L43" s="97">
        <v>1.1000000000000001</v>
      </c>
      <c r="M43" s="97"/>
      <c r="N43" s="372"/>
      <c r="O43" s="372"/>
      <c r="P43" s="372"/>
      <c r="Q43" s="97" t="s">
        <v>4166</v>
      </c>
      <c r="R43" s="88" t="s">
        <v>155</v>
      </c>
      <c r="S43" s="98"/>
      <c r="T43" s="98"/>
      <c r="U43" s="70" t="s">
        <v>4046</v>
      </c>
      <c r="V43" s="70" t="s">
        <v>4047</v>
      </c>
      <c r="W43" s="70" t="str">
        <f t="shared" si="0"/>
        <v>BOLT</v>
      </c>
    </row>
    <row r="44" spans="1:23" s="234" customFormat="1">
      <c r="A44" s="33">
        <f t="shared" si="10"/>
        <v>42</v>
      </c>
      <c r="B44" s="101" t="s">
        <v>84</v>
      </c>
      <c r="C44" s="88" t="s">
        <v>1487</v>
      </c>
      <c r="D44" s="88" t="s">
        <v>1488</v>
      </c>
      <c r="E44" s="33" t="s">
        <v>5410</v>
      </c>
      <c r="F44" s="88" t="s">
        <v>1901</v>
      </c>
      <c r="G44" s="62">
        <v>191682011689</v>
      </c>
      <c r="H44" s="117">
        <v>43292</v>
      </c>
      <c r="I44" s="87" t="s">
        <v>1265</v>
      </c>
      <c r="J44" s="90" t="s">
        <v>1902</v>
      </c>
      <c r="K44" s="97">
        <v>1.1000000000000001</v>
      </c>
      <c r="L44" s="97">
        <v>1.1000000000000001</v>
      </c>
      <c r="M44" s="97"/>
      <c r="N44" s="372"/>
      <c r="O44" s="372"/>
      <c r="P44" s="372"/>
      <c r="Q44" s="97" t="s">
        <v>4166</v>
      </c>
      <c r="R44" s="88" t="s">
        <v>1900</v>
      </c>
      <c r="S44" s="98"/>
      <c r="T44" s="98"/>
      <c r="U44" s="70" t="s">
        <v>4046</v>
      </c>
      <c r="V44" s="70" t="s">
        <v>4047</v>
      </c>
      <c r="W44" s="70" t="str">
        <f t="shared" si="0"/>
        <v>BOLT</v>
      </c>
    </row>
    <row r="45" spans="1:23" s="234" customFormat="1">
      <c r="A45" s="33">
        <f t="shared" si="10"/>
        <v>43</v>
      </c>
      <c r="B45" s="101" t="s">
        <v>84</v>
      </c>
      <c r="C45" s="88" t="s">
        <v>1487</v>
      </c>
      <c r="D45" s="88" t="s">
        <v>1488</v>
      </c>
      <c r="E45" s="33" t="s">
        <v>5411</v>
      </c>
      <c r="F45" s="88" t="s">
        <v>1907</v>
      </c>
      <c r="G45" s="62">
        <v>191682011696</v>
      </c>
      <c r="H45" s="117">
        <v>43292</v>
      </c>
      <c r="I45" s="87" t="s">
        <v>1265</v>
      </c>
      <c r="J45" s="90" t="s">
        <v>1906</v>
      </c>
      <c r="K45" s="97">
        <v>1.1000000000000001</v>
      </c>
      <c r="L45" s="97">
        <v>1.1000000000000001</v>
      </c>
      <c r="M45" s="97"/>
      <c r="N45" s="372"/>
      <c r="O45" s="372"/>
      <c r="P45" s="372"/>
      <c r="Q45" s="97" t="s">
        <v>4166</v>
      </c>
      <c r="R45" s="88" t="s">
        <v>1905</v>
      </c>
      <c r="S45" s="98"/>
      <c r="T45" s="98"/>
      <c r="U45" s="70" t="s">
        <v>4046</v>
      </c>
      <c r="V45" s="70" t="s">
        <v>4047</v>
      </c>
      <c r="W45" s="70" t="str">
        <f t="shared" si="0"/>
        <v>BOLT</v>
      </c>
    </row>
    <row r="46" spans="1:23" s="234" customFormat="1">
      <c r="A46" s="33">
        <f t="shared" si="10"/>
        <v>44</v>
      </c>
      <c r="B46" s="101" t="s">
        <v>84</v>
      </c>
      <c r="C46" s="88" t="s">
        <v>1487</v>
      </c>
      <c r="D46" s="88" t="s">
        <v>1488</v>
      </c>
      <c r="E46" s="33" t="s">
        <v>5410</v>
      </c>
      <c r="F46" s="88" t="s">
        <v>3065</v>
      </c>
      <c r="G46" s="62">
        <v>191682015328</v>
      </c>
      <c r="H46" s="117">
        <v>43518</v>
      </c>
      <c r="I46" s="87" t="s">
        <v>1265</v>
      </c>
      <c r="J46" s="90" t="s">
        <v>3064</v>
      </c>
      <c r="K46" s="97">
        <v>1.1000000000000001</v>
      </c>
      <c r="L46" s="97">
        <v>1.1000000000000001</v>
      </c>
      <c r="M46" s="97"/>
      <c r="N46" s="372"/>
      <c r="O46" s="372"/>
      <c r="P46" s="372"/>
      <c r="Q46" s="97" t="s">
        <v>4166</v>
      </c>
      <c r="R46" s="88" t="s">
        <v>3103</v>
      </c>
      <c r="S46" s="98"/>
      <c r="T46" s="98"/>
      <c r="U46" s="70" t="s">
        <v>4046</v>
      </c>
      <c r="V46" s="70" t="s">
        <v>4047</v>
      </c>
      <c r="W46" s="70" t="str">
        <f t="shared" si="0"/>
        <v>BOLT</v>
      </c>
    </row>
    <row r="47" spans="1:23" s="234" customFormat="1">
      <c r="A47" s="33">
        <f t="shared" si="10"/>
        <v>45</v>
      </c>
      <c r="B47" s="136" t="s">
        <v>84</v>
      </c>
      <c r="C47" s="88" t="s">
        <v>1487</v>
      </c>
      <c r="D47" s="88" t="s">
        <v>1488</v>
      </c>
      <c r="E47" s="33" t="s">
        <v>5412</v>
      </c>
      <c r="F47" s="88" t="s">
        <v>2407</v>
      </c>
      <c r="G47" s="62">
        <v>191682013379</v>
      </c>
      <c r="H47" s="117">
        <v>43335</v>
      </c>
      <c r="I47" s="87" t="s">
        <v>1265</v>
      </c>
      <c r="J47" s="90" t="s">
        <v>4828</v>
      </c>
      <c r="K47" s="97">
        <v>1.1000000000000001</v>
      </c>
      <c r="L47" s="97">
        <v>1.1000000000000001</v>
      </c>
      <c r="M47" s="97"/>
      <c r="N47" s="372"/>
      <c r="O47" s="372"/>
      <c r="P47" s="372"/>
      <c r="Q47" s="97" t="s">
        <v>4166</v>
      </c>
      <c r="R47" s="88" t="s">
        <v>3104</v>
      </c>
      <c r="S47" s="98"/>
      <c r="T47" s="98"/>
      <c r="U47" s="70" t="s">
        <v>4046</v>
      </c>
      <c r="V47" s="70" t="s">
        <v>4047</v>
      </c>
      <c r="W47" s="70" t="str">
        <f t="shared" si="0"/>
        <v>BOLT</v>
      </c>
    </row>
    <row r="48" spans="1:23" s="234" customFormat="1">
      <c r="A48" s="33">
        <f t="shared" si="10"/>
        <v>46</v>
      </c>
      <c r="B48" s="98"/>
      <c r="C48" s="135" t="s">
        <v>1490</v>
      </c>
      <c r="D48" s="88" t="s">
        <v>1491</v>
      </c>
      <c r="E48" s="33" t="s">
        <v>5413</v>
      </c>
      <c r="F48" s="88" t="s">
        <v>1732</v>
      </c>
      <c r="G48" s="62">
        <v>191682000225</v>
      </c>
      <c r="H48" s="117">
        <v>43101</v>
      </c>
      <c r="I48" s="87" t="s">
        <v>1265</v>
      </c>
      <c r="J48" s="90" t="s">
        <v>1733</v>
      </c>
      <c r="K48" s="97"/>
      <c r="L48" s="97"/>
      <c r="M48" s="97"/>
      <c r="N48" s="372"/>
      <c r="O48" s="372"/>
      <c r="P48" s="372"/>
      <c r="Q48" s="97" t="s">
        <v>4166</v>
      </c>
      <c r="R48" s="88" t="s">
        <v>3104</v>
      </c>
      <c r="S48" s="98"/>
      <c r="T48" s="98"/>
      <c r="U48" s="70" t="s">
        <v>4046</v>
      </c>
      <c r="V48" s="70" t="s">
        <v>4047</v>
      </c>
      <c r="W48" s="70" t="str">
        <f t="shared" si="0"/>
        <v>BOX</v>
      </c>
    </row>
    <row r="49" spans="1:23" s="234" customFormat="1">
      <c r="A49" s="33">
        <f t="shared" si="10"/>
        <v>47</v>
      </c>
      <c r="B49" s="98"/>
      <c r="C49" s="135" t="s">
        <v>1490</v>
      </c>
      <c r="D49" s="88" t="s">
        <v>1491</v>
      </c>
      <c r="E49" s="33" t="s">
        <v>5413</v>
      </c>
      <c r="F49" s="88" t="s">
        <v>1546</v>
      </c>
      <c r="G49" s="62">
        <v>191682011771</v>
      </c>
      <c r="H49" s="117">
        <v>43101</v>
      </c>
      <c r="I49" s="87" t="s">
        <v>1265</v>
      </c>
      <c r="J49" s="90" t="s">
        <v>1547</v>
      </c>
      <c r="K49" s="97"/>
      <c r="L49" s="97"/>
      <c r="M49" s="97"/>
      <c r="N49" s="372"/>
      <c r="O49" s="372"/>
      <c r="P49" s="372"/>
      <c r="Q49" s="97" t="s">
        <v>4166</v>
      </c>
      <c r="R49" s="88" t="s">
        <v>85</v>
      </c>
      <c r="S49" s="98"/>
      <c r="T49" s="98"/>
      <c r="U49" s="70" t="s">
        <v>4046</v>
      </c>
      <c r="V49" s="70" t="s">
        <v>4047</v>
      </c>
      <c r="W49" s="70" t="str">
        <f t="shared" si="0"/>
        <v>BOX</v>
      </c>
    </row>
    <row r="50" spans="1:23" s="234" customFormat="1">
      <c r="A50" s="33">
        <f t="shared" si="10"/>
        <v>48</v>
      </c>
      <c r="B50" s="98"/>
      <c r="C50" s="135" t="s">
        <v>1490</v>
      </c>
      <c r="D50" s="88" t="s">
        <v>1491</v>
      </c>
      <c r="E50" s="33" t="s">
        <v>5413</v>
      </c>
      <c r="F50" s="88" t="s">
        <v>1548</v>
      </c>
      <c r="G50" s="62">
        <v>191682011788</v>
      </c>
      <c r="H50" s="117">
        <v>43101</v>
      </c>
      <c r="I50" s="87" t="s">
        <v>1265</v>
      </c>
      <c r="J50" s="90" t="s">
        <v>1549</v>
      </c>
      <c r="K50" s="97"/>
      <c r="L50" s="97"/>
      <c r="M50" s="97"/>
      <c r="N50" s="372"/>
      <c r="O50" s="372"/>
      <c r="P50" s="372"/>
      <c r="Q50" s="97" t="s">
        <v>4166</v>
      </c>
      <c r="R50" s="88" t="s">
        <v>85</v>
      </c>
      <c r="S50" s="98"/>
      <c r="T50" s="98"/>
      <c r="U50" s="70" t="s">
        <v>4046</v>
      </c>
      <c r="V50" s="70" t="s">
        <v>4047</v>
      </c>
      <c r="W50" s="70" t="str">
        <f t="shared" si="0"/>
        <v>BOX</v>
      </c>
    </row>
    <row r="51" spans="1:23" s="234" customFormat="1">
      <c r="A51" s="33">
        <f t="shared" si="10"/>
        <v>49</v>
      </c>
      <c r="B51" s="98"/>
      <c r="C51" s="135" t="s">
        <v>1490</v>
      </c>
      <c r="D51" s="88" t="s">
        <v>1491</v>
      </c>
      <c r="E51" s="33" t="s">
        <v>5413</v>
      </c>
      <c r="F51" s="88" t="s">
        <v>1550</v>
      </c>
      <c r="G51" s="62">
        <v>191682011795</v>
      </c>
      <c r="H51" s="117">
        <v>43101</v>
      </c>
      <c r="I51" s="87" t="s">
        <v>1265</v>
      </c>
      <c r="J51" s="90" t="s">
        <v>1551</v>
      </c>
      <c r="K51" s="97"/>
      <c r="L51" s="97"/>
      <c r="M51" s="97"/>
      <c r="N51" s="372"/>
      <c r="O51" s="372"/>
      <c r="P51" s="372"/>
      <c r="Q51" s="97" t="s">
        <v>4166</v>
      </c>
      <c r="R51" s="88" t="s">
        <v>85</v>
      </c>
      <c r="S51" s="98"/>
      <c r="T51" s="98"/>
      <c r="U51" s="70" t="s">
        <v>4046</v>
      </c>
      <c r="V51" s="70" t="s">
        <v>4047</v>
      </c>
      <c r="W51" s="70" t="str">
        <f t="shared" si="0"/>
        <v>BOX</v>
      </c>
    </row>
    <row r="52" spans="1:23" s="234" customFormat="1">
      <c r="A52" s="33">
        <f t="shared" si="10"/>
        <v>50</v>
      </c>
      <c r="B52" s="98"/>
      <c r="C52" s="135" t="s">
        <v>1490</v>
      </c>
      <c r="D52" s="88" t="s">
        <v>1491</v>
      </c>
      <c r="E52" s="33" t="s">
        <v>5413</v>
      </c>
      <c r="F52" s="88" t="s">
        <v>1552</v>
      </c>
      <c r="G52" s="62">
        <v>191682009105</v>
      </c>
      <c r="H52" s="117">
        <v>43101</v>
      </c>
      <c r="I52" s="87" t="s">
        <v>1265</v>
      </c>
      <c r="J52" s="90" t="s">
        <v>1553</v>
      </c>
      <c r="K52" s="97"/>
      <c r="L52" s="97"/>
      <c r="M52" s="97"/>
      <c r="N52" s="372"/>
      <c r="O52" s="372"/>
      <c r="P52" s="372"/>
      <c r="Q52" s="97" t="s">
        <v>4166</v>
      </c>
      <c r="R52" s="88" t="s">
        <v>85</v>
      </c>
      <c r="S52" s="98"/>
      <c r="T52" s="98"/>
      <c r="U52" s="70" t="s">
        <v>4046</v>
      </c>
      <c r="V52" s="70" t="s">
        <v>4047</v>
      </c>
      <c r="W52" s="70" t="str">
        <f t="shared" si="0"/>
        <v>BOX</v>
      </c>
    </row>
    <row r="53" spans="1:23" s="234" customFormat="1">
      <c r="A53" s="33">
        <f t="shared" si="10"/>
        <v>51</v>
      </c>
      <c r="B53" s="98"/>
      <c r="C53" s="135" t="s">
        <v>1490</v>
      </c>
      <c r="D53" s="88" t="s">
        <v>1491</v>
      </c>
      <c r="E53" s="33" t="s">
        <v>5413</v>
      </c>
      <c r="F53" s="88" t="s">
        <v>1554</v>
      </c>
      <c r="G53" s="62">
        <v>191682011801</v>
      </c>
      <c r="H53" s="117">
        <v>43101</v>
      </c>
      <c r="I53" s="87" t="s">
        <v>1265</v>
      </c>
      <c r="J53" s="90" t="s">
        <v>1555</v>
      </c>
      <c r="K53" s="97"/>
      <c r="L53" s="97"/>
      <c r="M53" s="97"/>
      <c r="N53" s="372"/>
      <c r="O53" s="372"/>
      <c r="P53" s="372"/>
      <c r="Q53" s="97" t="s">
        <v>4166</v>
      </c>
      <c r="R53" s="88" t="s">
        <v>85</v>
      </c>
      <c r="S53" s="98"/>
      <c r="T53" s="98"/>
      <c r="U53" s="70" t="s">
        <v>4046</v>
      </c>
      <c r="V53" s="70" t="s">
        <v>4047</v>
      </c>
      <c r="W53" s="70" t="str">
        <f t="shared" si="0"/>
        <v>BOX</v>
      </c>
    </row>
    <row r="54" spans="1:23" s="234" customFormat="1">
      <c r="A54" s="33">
        <f t="shared" si="10"/>
        <v>52</v>
      </c>
      <c r="B54" s="98"/>
      <c r="C54" s="135" t="s">
        <v>1490</v>
      </c>
      <c r="D54" s="88" t="s">
        <v>1491</v>
      </c>
      <c r="E54" s="33" t="s">
        <v>5413</v>
      </c>
      <c r="F54" s="88" t="s">
        <v>1556</v>
      </c>
      <c r="G54" s="62">
        <v>191682011818</v>
      </c>
      <c r="H54" s="117">
        <v>43101</v>
      </c>
      <c r="I54" s="87" t="s">
        <v>1265</v>
      </c>
      <c r="J54" s="90" t="s">
        <v>1557</v>
      </c>
      <c r="K54" s="97"/>
      <c r="L54" s="97"/>
      <c r="M54" s="97"/>
      <c r="N54" s="372"/>
      <c r="O54" s="372"/>
      <c r="P54" s="372"/>
      <c r="Q54" s="97" t="s">
        <v>4166</v>
      </c>
      <c r="R54" s="88" t="s">
        <v>85</v>
      </c>
      <c r="S54" s="98"/>
      <c r="T54" s="98"/>
      <c r="U54" s="70" t="s">
        <v>4046</v>
      </c>
      <c r="V54" s="70" t="s">
        <v>4047</v>
      </c>
      <c r="W54" s="70" t="str">
        <f t="shared" si="0"/>
        <v>BOX</v>
      </c>
    </row>
    <row r="55" spans="1:23" s="234" customFormat="1">
      <c r="A55" s="33">
        <f t="shared" si="10"/>
        <v>53</v>
      </c>
      <c r="B55" s="98"/>
      <c r="C55" s="135" t="s">
        <v>1490</v>
      </c>
      <c r="D55" s="88" t="s">
        <v>1491</v>
      </c>
      <c r="E55" s="33" t="s">
        <v>5413</v>
      </c>
      <c r="F55" s="88" t="s">
        <v>1558</v>
      </c>
      <c r="G55" s="62">
        <v>191682011825</v>
      </c>
      <c r="H55" s="117">
        <v>43101</v>
      </c>
      <c r="I55" s="87" t="s">
        <v>1265</v>
      </c>
      <c r="J55" s="90" t="s">
        <v>1559</v>
      </c>
      <c r="K55" s="97"/>
      <c r="L55" s="97"/>
      <c r="M55" s="97"/>
      <c r="N55" s="372"/>
      <c r="O55" s="372"/>
      <c r="P55" s="372"/>
      <c r="Q55" s="97" t="s">
        <v>4166</v>
      </c>
      <c r="R55" s="32">
        <v>25</v>
      </c>
      <c r="S55" s="98"/>
      <c r="T55" s="98"/>
      <c r="U55" s="70" t="s">
        <v>4046</v>
      </c>
      <c r="V55" s="70" t="s">
        <v>4047</v>
      </c>
      <c r="W55" s="70" t="str">
        <f t="shared" si="0"/>
        <v>BOX</v>
      </c>
    </row>
    <row r="56" spans="1:23" s="234" customFormat="1">
      <c r="A56" s="33">
        <f t="shared" si="10"/>
        <v>54</v>
      </c>
      <c r="B56" s="98"/>
      <c r="C56" s="135" t="s">
        <v>1490</v>
      </c>
      <c r="D56" s="88" t="s">
        <v>1491</v>
      </c>
      <c r="E56" s="33" t="s">
        <v>5413</v>
      </c>
      <c r="F56" s="88" t="s">
        <v>2971</v>
      </c>
      <c r="G56" s="62">
        <v>191682014581</v>
      </c>
      <c r="H56" s="117">
        <v>43479</v>
      </c>
      <c r="I56" s="87" t="s">
        <v>1265</v>
      </c>
      <c r="J56" s="90" t="s">
        <v>2972</v>
      </c>
      <c r="K56" s="97"/>
      <c r="L56" s="97"/>
      <c r="M56" s="97"/>
      <c r="N56" s="372"/>
      <c r="O56" s="372"/>
      <c r="P56" s="372"/>
      <c r="Q56" s="97" t="s">
        <v>4166</v>
      </c>
      <c r="R56" s="32"/>
      <c r="S56" s="98"/>
      <c r="T56" s="98"/>
      <c r="U56" s="70" t="s">
        <v>4046</v>
      </c>
      <c r="V56" s="70" t="s">
        <v>4047</v>
      </c>
      <c r="W56" s="70" t="str">
        <f t="shared" si="0"/>
        <v>BOX</v>
      </c>
    </row>
    <row r="57" spans="1:23" s="234" customFormat="1">
      <c r="A57" s="33">
        <f t="shared" si="10"/>
        <v>55</v>
      </c>
      <c r="B57" s="98"/>
      <c r="C57" s="135" t="s">
        <v>1490</v>
      </c>
      <c r="D57" s="88" t="s">
        <v>1491</v>
      </c>
      <c r="E57" s="33" t="s">
        <v>5413</v>
      </c>
      <c r="F57" s="88" t="s">
        <v>1560</v>
      </c>
      <c r="G57" s="62">
        <v>191682011832</v>
      </c>
      <c r="H57" s="117">
        <v>43101</v>
      </c>
      <c r="I57" s="87" t="s">
        <v>1265</v>
      </c>
      <c r="J57" s="90" t="s">
        <v>1561</v>
      </c>
      <c r="K57" s="97"/>
      <c r="L57" s="97"/>
      <c r="M57" s="97"/>
      <c r="N57" s="372"/>
      <c r="O57" s="372"/>
      <c r="P57" s="372"/>
      <c r="Q57" s="97" t="s">
        <v>4166</v>
      </c>
      <c r="R57" s="32">
        <v>26</v>
      </c>
      <c r="S57" s="98"/>
      <c r="T57" s="98"/>
      <c r="U57" s="70" t="s">
        <v>4046</v>
      </c>
      <c r="V57" s="70" t="s">
        <v>4047</v>
      </c>
      <c r="W57" s="70" t="str">
        <f t="shared" si="0"/>
        <v>BOX</v>
      </c>
    </row>
    <row r="58" spans="1:23" s="234" customFormat="1">
      <c r="A58" s="33">
        <f t="shared" ref="A58:A123" si="13">ROW(B58)-2</f>
        <v>56</v>
      </c>
      <c r="B58" s="98"/>
      <c r="C58" s="135" t="s">
        <v>1490</v>
      </c>
      <c r="D58" s="88" t="s">
        <v>1491</v>
      </c>
      <c r="E58" s="33" t="s">
        <v>5413</v>
      </c>
      <c r="F58" s="88" t="s">
        <v>1562</v>
      </c>
      <c r="G58" s="62">
        <v>191682011849</v>
      </c>
      <c r="H58" s="117">
        <v>43101</v>
      </c>
      <c r="I58" s="87" t="s">
        <v>1265</v>
      </c>
      <c r="J58" s="90" t="s">
        <v>1563</v>
      </c>
      <c r="K58" s="97"/>
      <c r="L58" s="97"/>
      <c r="M58" s="97"/>
      <c r="N58" s="372"/>
      <c r="O58" s="372"/>
      <c r="P58" s="372"/>
      <c r="Q58" s="97" t="s">
        <v>4166</v>
      </c>
      <c r="R58" s="32">
        <v>29</v>
      </c>
      <c r="S58" s="98"/>
      <c r="T58" s="98"/>
      <c r="U58" s="70" t="s">
        <v>4046</v>
      </c>
      <c r="V58" s="70" t="s">
        <v>4047</v>
      </c>
      <c r="W58" s="70" t="str">
        <f t="shared" si="0"/>
        <v>BOX</v>
      </c>
    </row>
    <row r="59" spans="1:23" s="234" customFormat="1">
      <c r="A59" s="33">
        <f t="shared" si="13"/>
        <v>57</v>
      </c>
      <c r="B59" s="98"/>
      <c r="C59" s="135" t="s">
        <v>1490</v>
      </c>
      <c r="D59" s="88" t="s">
        <v>1491</v>
      </c>
      <c r="E59" s="33" t="s">
        <v>5413</v>
      </c>
      <c r="F59" s="88" t="s">
        <v>1564</v>
      </c>
      <c r="G59" s="62">
        <v>191682009129</v>
      </c>
      <c r="H59" s="117">
        <v>43101</v>
      </c>
      <c r="I59" s="87" t="s">
        <v>1265</v>
      </c>
      <c r="J59" s="90" t="s">
        <v>1565</v>
      </c>
      <c r="K59" s="97"/>
      <c r="L59" s="97"/>
      <c r="M59" s="97"/>
      <c r="N59" s="372"/>
      <c r="O59" s="372"/>
      <c r="P59" s="372"/>
      <c r="Q59" s="97" t="s">
        <v>4166</v>
      </c>
      <c r="R59" s="32">
        <v>35</v>
      </c>
      <c r="S59" s="98"/>
      <c r="T59" s="98"/>
      <c r="U59" s="70" t="s">
        <v>4046</v>
      </c>
      <c r="V59" s="70" t="s">
        <v>4047</v>
      </c>
      <c r="W59" s="70" t="str">
        <f t="shared" si="0"/>
        <v>BOX</v>
      </c>
    </row>
    <row r="60" spans="1:23" s="234" customFormat="1">
      <c r="A60" s="33">
        <f t="shared" si="13"/>
        <v>58</v>
      </c>
      <c r="B60" s="98"/>
      <c r="C60" s="135" t="s">
        <v>1490</v>
      </c>
      <c r="D60" s="88" t="s">
        <v>1491</v>
      </c>
      <c r="E60" s="33" t="s">
        <v>5413</v>
      </c>
      <c r="F60" s="88" t="s">
        <v>1566</v>
      </c>
      <c r="G60" s="62">
        <v>191682009136</v>
      </c>
      <c r="H60" s="117">
        <v>43101</v>
      </c>
      <c r="I60" s="87" t="s">
        <v>1265</v>
      </c>
      <c r="J60" s="90" t="s">
        <v>1567</v>
      </c>
      <c r="K60" s="97"/>
      <c r="L60" s="97"/>
      <c r="M60" s="97"/>
      <c r="N60" s="372"/>
      <c r="O60" s="372"/>
      <c r="P60" s="372"/>
      <c r="Q60" s="97" t="s">
        <v>4166</v>
      </c>
      <c r="R60" s="32" t="s">
        <v>1699</v>
      </c>
      <c r="S60" s="98"/>
      <c r="T60" s="98"/>
      <c r="U60" s="70" t="s">
        <v>4046</v>
      </c>
      <c r="V60" s="70" t="s">
        <v>4047</v>
      </c>
      <c r="W60" s="70" t="str">
        <f t="shared" ref="W60:W120" si="14">C60</f>
        <v>BOX</v>
      </c>
    </row>
    <row r="61" spans="1:23" s="234" customFormat="1">
      <c r="A61" s="33">
        <f t="shared" si="13"/>
        <v>59</v>
      </c>
      <c r="B61" s="98"/>
      <c r="C61" s="135" t="s">
        <v>1490</v>
      </c>
      <c r="D61" s="88" t="s">
        <v>1491</v>
      </c>
      <c r="E61" s="33" t="s">
        <v>5413</v>
      </c>
      <c r="F61" s="88" t="s">
        <v>1568</v>
      </c>
      <c r="G61" s="62">
        <v>191682011856</v>
      </c>
      <c r="H61" s="117">
        <v>43101</v>
      </c>
      <c r="I61" s="87" t="s">
        <v>1265</v>
      </c>
      <c r="J61" s="90" t="s">
        <v>1569</v>
      </c>
      <c r="K61" s="97"/>
      <c r="L61" s="97"/>
      <c r="M61" s="97"/>
      <c r="N61" s="372"/>
      <c r="O61" s="372"/>
      <c r="P61" s="372"/>
      <c r="Q61" s="97" t="s">
        <v>4166</v>
      </c>
      <c r="R61" s="32">
        <v>47</v>
      </c>
      <c r="S61" s="98"/>
      <c r="T61" s="98"/>
      <c r="U61" s="70" t="s">
        <v>4046</v>
      </c>
      <c r="V61" s="70" t="s">
        <v>4047</v>
      </c>
      <c r="W61" s="70" t="str">
        <f t="shared" si="14"/>
        <v>BOX</v>
      </c>
    </row>
    <row r="62" spans="1:23" s="234" customFormat="1">
      <c r="A62" s="33">
        <f t="shared" si="13"/>
        <v>60</v>
      </c>
      <c r="B62" s="98"/>
      <c r="C62" s="135" t="s">
        <v>1490</v>
      </c>
      <c r="D62" s="88" t="s">
        <v>1491</v>
      </c>
      <c r="E62" s="33" t="s">
        <v>5413</v>
      </c>
      <c r="F62" s="88" t="s">
        <v>1570</v>
      </c>
      <c r="G62" s="62">
        <v>191682009143</v>
      </c>
      <c r="H62" s="117">
        <v>43101</v>
      </c>
      <c r="I62" s="87" t="s">
        <v>1265</v>
      </c>
      <c r="J62" s="90" t="s">
        <v>1571</v>
      </c>
      <c r="K62" s="97"/>
      <c r="L62" s="97"/>
      <c r="M62" s="97"/>
      <c r="N62" s="372"/>
      <c r="O62" s="372"/>
      <c r="P62" s="372"/>
      <c r="Q62" s="97" t="s">
        <v>4166</v>
      </c>
      <c r="R62" s="32">
        <v>56</v>
      </c>
      <c r="S62" s="98"/>
      <c r="T62" s="98"/>
      <c r="U62" s="70" t="s">
        <v>4046</v>
      </c>
      <c r="V62" s="70" t="s">
        <v>4047</v>
      </c>
      <c r="W62" s="70" t="str">
        <f t="shared" si="14"/>
        <v>BOX</v>
      </c>
    </row>
    <row r="63" spans="1:23" s="234" customFormat="1">
      <c r="A63" s="33">
        <f t="shared" si="13"/>
        <v>61</v>
      </c>
      <c r="B63" s="98"/>
      <c r="C63" s="135" t="s">
        <v>1490</v>
      </c>
      <c r="D63" s="88" t="s">
        <v>1491</v>
      </c>
      <c r="E63" s="33" t="s">
        <v>5413</v>
      </c>
      <c r="F63" s="88" t="s">
        <v>1572</v>
      </c>
      <c r="G63" s="62">
        <v>191682011863</v>
      </c>
      <c r="H63" s="117">
        <v>43101</v>
      </c>
      <c r="I63" s="87" t="s">
        <v>1265</v>
      </c>
      <c r="J63" s="90" t="s">
        <v>1573</v>
      </c>
      <c r="K63" s="97"/>
      <c r="L63" s="97"/>
      <c r="M63" s="97"/>
      <c r="N63" s="372"/>
      <c r="O63" s="372"/>
      <c r="P63" s="372"/>
      <c r="Q63" s="97" t="s">
        <v>4166</v>
      </c>
      <c r="R63" s="32">
        <v>68</v>
      </c>
      <c r="S63" s="98"/>
      <c r="T63" s="98"/>
      <c r="U63" s="70" t="s">
        <v>4046</v>
      </c>
      <c r="V63" s="70" t="s">
        <v>4047</v>
      </c>
      <c r="W63" s="70" t="str">
        <f t="shared" si="14"/>
        <v>BOX</v>
      </c>
    </row>
    <row r="64" spans="1:23" s="234" customFormat="1">
      <c r="A64" s="33">
        <f t="shared" si="13"/>
        <v>62</v>
      </c>
      <c r="B64" s="98"/>
      <c r="C64" s="135" t="s">
        <v>1490</v>
      </c>
      <c r="D64" s="88" t="s">
        <v>1491</v>
      </c>
      <c r="E64" s="33" t="s">
        <v>5413</v>
      </c>
      <c r="F64" s="88" t="s">
        <v>1574</v>
      </c>
      <c r="G64" s="62">
        <v>191682011870</v>
      </c>
      <c r="H64" s="117">
        <v>43101</v>
      </c>
      <c r="I64" s="87" t="s">
        <v>1265</v>
      </c>
      <c r="J64" s="90" t="s">
        <v>1575</v>
      </c>
      <c r="K64" s="97"/>
      <c r="L64" s="97"/>
      <c r="M64" s="97"/>
      <c r="N64" s="372"/>
      <c r="O64" s="372"/>
      <c r="P64" s="372"/>
      <c r="Q64" s="97" t="s">
        <v>4166</v>
      </c>
      <c r="R64" s="32">
        <v>77</v>
      </c>
      <c r="S64" s="98"/>
      <c r="T64" s="98"/>
      <c r="U64" s="70" t="s">
        <v>4046</v>
      </c>
      <c r="V64" s="70" t="s">
        <v>4047</v>
      </c>
      <c r="W64" s="70" t="str">
        <f t="shared" si="14"/>
        <v>BOX</v>
      </c>
    </row>
    <row r="65" spans="1:23" s="234" customFormat="1">
      <c r="A65" s="33">
        <f t="shared" si="13"/>
        <v>63</v>
      </c>
      <c r="B65" s="98"/>
      <c r="C65" s="135" t="s">
        <v>1490</v>
      </c>
      <c r="D65" s="88" t="s">
        <v>1491</v>
      </c>
      <c r="E65" s="33" t="s">
        <v>5413</v>
      </c>
      <c r="F65" s="88" t="s">
        <v>1576</v>
      </c>
      <c r="G65" s="62">
        <v>191682009150</v>
      </c>
      <c r="H65" s="117">
        <v>43101</v>
      </c>
      <c r="I65" s="87" t="s">
        <v>1265</v>
      </c>
      <c r="J65" s="90" t="s">
        <v>1577</v>
      </c>
      <c r="K65" s="97"/>
      <c r="L65" s="97"/>
      <c r="M65" s="97"/>
      <c r="N65" s="372"/>
      <c r="O65" s="372"/>
      <c r="P65" s="372"/>
      <c r="Q65" s="97" t="s">
        <v>4166</v>
      </c>
      <c r="R65" s="32">
        <v>75</v>
      </c>
      <c r="S65" s="98"/>
      <c r="T65" s="98"/>
      <c r="U65" s="70" t="s">
        <v>4046</v>
      </c>
      <c r="V65" s="70" t="s">
        <v>4047</v>
      </c>
      <c r="W65" s="70" t="str">
        <f t="shared" si="14"/>
        <v>BOX</v>
      </c>
    </row>
    <row r="66" spans="1:23" s="234" customFormat="1" ht="15">
      <c r="A66" s="33">
        <f t="shared" si="13"/>
        <v>64</v>
      </c>
      <c r="B66" s="83" t="s">
        <v>3069</v>
      </c>
      <c r="C66" s="88" t="s">
        <v>1493</v>
      </c>
      <c r="D66" s="88" t="s">
        <v>1494</v>
      </c>
      <c r="E66" s="33" t="s">
        <v>5415</v>
      </c>
      <c r="F66" s="88" t="s">
        <v>3062</v>
      </c>
      <c r="G66" s="62">
        <v>191682015236</v>
      </c>
      <c r="H66" s="117">
        <v>43518</v>
      </c>
      <c r="I66" s="87" t="s">
        <v>4038</v>
      </c>
      <c r="J66" s="90" t="s">
        <v>3060</v>
      </c>
      <c r="K66" s="97">
        <v>14.454000000000002</v>
      </c>
      <c r="L66" s="97">
        <v>14.454000000000002</v>
      </c>
      <c r="M66" s="97"/>
      <c r="N66" s="372"/>
      <c r="O66" s="372"/>
      <c r="P66" s="372"/>
      <c r="Q66" s="97" t="s">
        <v>4166</v>
      </c>
      <c r="R66" s="32"/>
      <c r="S66" s="326" t="s">
        <v>4424</v>
      </c>
      <c r="T66" s="98"/>
      <c r="U66" s="70" t="s">
        <v>4046</v>
      </c>
      <c r="V66" s="70" t="s">
        <v>4047</v>
      </c>
      <c r="W66" s="70" t="str">
        <f t="shared" si="14"/>
        <v>CAP</v>
      </c>
    </row>
    <row r="67" spans="1:23" s="234" customFormat="1" ht="15">
      <c r="A67" s="33">
        <f t="shared" si="13"/>
        <v>65</v>
      </c>
      <c r="B67" s="83" t="s">
        <v>3069</v>
      </c>
      <c r="C67" s="88" t="s">
        <v>1493</v>
      </c>
      <c r="D67" s="88" t="s">
        <v>1494</v>
      </c>
      <c r="E67" s="33" t="s">
        <v>5415</v>
      </c>
      <c r="F67" s="88" t="s">
        <v>3063</v>
      </c>
      <c r="G67" s="62">
        <v>191682015243</v>
      </c>
      <c r="H67" s="117">
        <v>43518</v>
      </c>
      <c r="I67" s="87" t="s">
        <v>4038</v>
      </c>
      <c r="J67" s="90" t="s">
        <v>3061</v>
      </c>
      <c r="K67" s="97">
        <v>14.454000000000002</v>
      </c>
      <c r="L67" s="97">
        <v>14.454000000000002</v>
      </c>
      <c r="M67" s="97"/>
      <c r="N67" s="372"/>
      <c r="O67" s="372"/>
      <c r="P67" s="372"/>
      <c r="Q67" s="97" t="s">
        <v>4166</v>
      </c>
      <c r="R67" s="32"/>
      <c r="S67" s="326" t="s">
        <v>4424</v>
      </c>
      <c r="T67" s="98"/>
      <c r="U67" s="70" t="s">
        <v>4046</v>
      </c>
      <c r="V67" s="70" t="s">
        <v>4047</v>
      </c>
      <c r="W67" s="70" t="str">
        <f t="shared" si="14"/>
        <v>CAP</v>
      </c>
    </row>
    <row r="68" spans="1:23" s="234" customFormat="1">
      <c r="A68" s="33">
        <f t="shared" si="13"/>
        <v>66</v>
      </c>
      <c r="B68" s="83" t="s">
        <v>3069</v>
      </c>
      <c r="C68" s="88" t="s">
        <v>1493</v>
      </c>
      <c r="D68" s="88" t="s">
        <v>1494</v>
      </c>
      <c r="E68" s="33" t="s">
        <v>5416</v>
      </c>
      <c r="F68" s="88" t="s">
        <v>3344</v>
      </c>
      <c r="G68" s="62">
        <v>191682016950</v>
      </c>
      <c r="H68" s="117">
        <v>43724</v>
      </c>
      <c r="I68" s="87" t="s">
        <v>4038</v>
      </c>
      <c r="J68" s="90" t="s">
        <v>4919</v>
      </c>
      <c r="K68" s="97">
        <v>2</v>
      </c>
      <c r="L68" s="97">
        <v>2</v>
      </c>
      <c r="M68" s="97"/>
      <c r="N68" s="372"/>
      <c r="O68" s="372"/>
      <c r="P68" s="372"/>
      <c r="Q68" s="97" t="s">
        <v>4166</v>
      </c>
      <c r="R68" s="32"/>
      <c r="S68" s="98"/>
      <c r="T68" s="98"/>
      <c r="U68" s="70" t="s">
        <v>4046</v>
      </c>
      <c r="V68" s="70" t="s">
        <v>4047</v>
      </c>
      <c r="W68" s="70" t="str">
        <f t="shared" si="14"/>
        <v>CAP</v>
      </c>
    </row>
    <row r="69" spans="1:23" s="234" customFormat="1" ht="15">
      <c r="A69" s="33">
        <f t="shared" si="13"/>
        <v>67</v>
      </c>
      <c r="B69" s="101" t="s">
        <v>84</v>
      </c>
      <c r="C69" s="88" t="s">
        <v>1493</v>
      </c>
      <c r="D69" s="88" t="s">
        <v>1494</v>
      </c>
      <c r="E69" s="33" t="s">
        <v>5417</v>
      </c>
      <c r="F69" s="88" t="s">
        <v>1578</v>
      </c>
      <c r="G69" s="62">
        <v>191682000003</v>
      </c>
      <c r="H69" s="117">
        <v>40544</v>
      </c>
      <c r="I69" s="87" t="s">
        <v>1265</v>
      </c>
      <c r="J69" s="90" t="s">
        <v>1579</v>
      </c>
      <c r="K69" s="97">
        <v>33</v>
      </c>
      <c r="L69" s="97">
        <v>33</v>
      </c>
      <c r="M69" s="97"/>
      <c r="N69" s="372">
        <v>5</v>
      </c>
      <c r="O69" s="372">
        <v>5</v>
      </c>
      <c r="P69" s="372">
        <v>5</v>
      </c>
      <c r="Q69" s="97" t="s">
        <v>4166</v>
      </c>
      <c r="R69" s="34" t="s">
        <v>1700</v>
      </c>
      <c r="S69" s="326" t="s">
        <v>4256</v>
      </c>
      <c r="T69" s="98"/>
      <c r="U69" s="70" t="s">
        <v>4046</v>
      </c>
      <c r="V69" s="70" t="s">
        <v>4047</v>
      </c>
      <c r="W69" s="70" t="str">
        <f t="shared" si="14"/>
        <v>CAP</v>
      </c>
    </row>
    <row r="70" spans="1:23" s="234" customFormat="1" ht="15">
      <c r="A70" s="33">
        <f t="shared" si="13"/>
        <v>68</v>
      </c>
      <c r="B70" s="101" t="s">
        <v>84</v>
      </c>
      <c r="C70" s="88" t="s">
        <v>1493</v>
      </c>
      <c r="D70" s="88" t="s">
        <v>1494</v>
      </c>
      <c r="E70" s="33" t="s">
        <v>5418</v>
      </c>
      <c r="F70" s="88" t="s">
        <v>1728</v>
      </c>
      <c r="G70" s="62">
        <v>191682000010</v>
      </c>
      <c r="H70" s="117">
        <v>40544</v>
      </c>
      <c r="I70" s="87" t="s">
        <v>1265</v>
      </c>
      <c r="J70" s="90" t="s">
        <v>1729</v>
      </c>
      <c r="K70" s="97">
        <v>33</v>
      </c>
      <c r="L70" s="97">
        <v>33</v>
      </c>
      <c r="M70" s="97"/>
      <c r="N70" s="372">
        <v>4</v>
      </c>
      <c r="O70" s="372">
        <v>4</v>
      </c>
      <c r="P70" s="372">
        <v>4</v>
      </c>
      <c r="Q70" s="97" t="s">
        <v>4166</v>
      </c>
      <c r="R70" s="34" t="s">
        <v>1727</v>
      </c>
      <c r="S70" s="326" t="s">
        <v>4258</v>
      </c>
      <c r="T70" s="98"/>
      <c r="U70" s="70" t="s">
        <v>4046</v>
      </c>
      <c r="V70" s="70" t="s">
        <v>4047</v>
      </c>
      <c r="W70" s="70" t="str">
        <f t="shared" si="14"/>
        <v>CAP</v>
      </c>
    </row>
    <row r="71" spans="1:23" s="234" customFormat="1" ht="15">
      <c r="A71" s="33">
        <f t="shared" si="13"/>
        <v>69</v>
      </c>
      <c r="B71" s="101" t="s">
        <v>84</v>
      </c>
      <c r="C71" s="88" t="s">
        <v>1493</v>
      </c>
      <c r="D71" s="88" t="s">
        <v>1494</v>
      </c>
      <c r="E71" s="33" t="s">
        <v>5417</v>
      </c>
      <c r="F71" s="88" t="s">
        <v>1580</v>
      </c>
      <c r="G71" s="62">
        <v>191682000027</v>
      </c>
      <c r="H71" s="117">
        <v>40544</v>
      </c>
      <c r="I71" s="87" t="s">
        <v>1265</v>
      </c>
      <c r="J71" s="90" t="s">
        <v>1583</v>
      </c>
      <c r="K71" s="97">
        <v>33</v>
      </c>
      <c r="L71" s="97">
        <v>33</v>
      </c>
      <c r="M71" s="97"/>
      <c r="N71" s="372">
        <v>5</v>
      </c>
      <c r="O71" s="372">
        <v>5</v>
      </c>
      <c r="P71" s="372">
        <v>5</v>
      </c>
      <c r="Q71" s="97" t="s">
        <v>4166</v>
      </c>
      <c r="R71" s="34" t="s">
        <v>1701</v>
      </c>
      <c r="S71" s="326" t="s">
        <v>4256</v>
      </c>
      <c r="T71" s="98"/>
      <c r="U71" s="70" t="s">
        <v>4046</v>
      </c>
      <c r="V71" s="70" t="s">
        <v>4047</v>
      </c>
      <c r="W71" s="70" t="str">
        <f t="shared" si="14"/>
        <v>CAP</v>
      </c>
    </row>
    <row r="72" spans="1:23" s="234" customFormat="1" ht="15">
      <c r="A72" s="33">
        <f t="shared" si="13"/>
        <v>70</v>
      </c>
      <c r="B72" s="101" t="s">
        <v>84</v>
      </c>
      <c r="C72" s="88" t="s">
        <v>1493</v>
      </c>
      <c r="D72" s="88" t="s">
        <v>1494</v>
      </c>
      <c r="E72" s="33" t="s">
        <v>5418</v>
      </c>
      <c r="F72" s="88" t="s">
        <v>1582</v>
      </c>
      <c r="G72" s="62">
        <v>191682000034</v>
      </c>
      <c r="H72" s="117">
        <v>40544</v>
      </c>
      <c r="I72" s="87" t="s">
        <v>1265</v>
      </c>
      <c r="J72" s="90" t="s">
        <v>1581</v>
      </c>
      <c r="K72" s="97">
        <v>33</v>
      </c>
      <c r="L72" s="97">
        <v>33</v>
      </c>
      <c r="M72" s="97"/>
      <c r="N72" s="372">
        <v>5</v>
      </c>
      <c r="O72" s="372">
        <v>5</v>
      </c>
      <c r="P72" s="372">
        <v>5</v>
      </c>
      <c r="Q72" s="97" t="s">
        <v>4166</v>
      </c>
      <c r="R72" s="34" t="s">
        <v>1702</v>
      </c>
      <c r="S72" s="326" t="s">
        <v>4258</v>
      </c>
      <c r="T72" s="98"/>
      <c r="U72" s="70" t="s">
        <v>4046</v>
      </c>
      <c r="V72" s="70" t="s">
        <v>4047</v>
      </c>
      <c r="W72" s="70" t="str">
        <f t="shared" si="14"/>
        <v>CAP</v>
      </c>
    </row>
    <row r="73" spans="1:23" s="234" customFormat="1" ht="15">
      <c r="A73" s="33">
        <f t="shared" si="13"/>
        <v>71</v>
      </c>
      <c r="B73" s="101" t="s">
        <v>84</v>
      </c>
      <c r="C73" s="88" t="s">
        <v>1493</v>
      </c>
      <c r="D73" s="88" t="s">
        <v>1494</v>
      </c>
      <c r="E73" s="33" t="s">
        <v>5417</v>
      </c>
      <c r="F73" s="88" t="s">
        <v>1584</v>
      </c>
      <c r="G73" s="62">
        <v>191682000041</v>
      </c>
      <c r="H73" s="117">
        <v>40544</v>
      </c>
      <c r="I73" s="87" t="s">
        <v>1265</v>
      </c>
      <c r="J73" s="90" t="s">
        <v>1585</v>
      </c>
      <c r="K73" s="97">
        <v>33</v>
      </c>
      <c r="L73" s="97">
        <v>33</v>
      </c>
      <c r="M73" s="97"/>
      <c r="N73" s="372">
        <v>6</v>
      </c>
      <c r="O73" s="372">
        <v>6</v>
      </c>
      <c r="P73" s="372">
        <v>6</v>
      </c>
      <c r="Q73" s="97" t="s">
        <v>4166</v>
      </c>
      <c r="R73" s="34" t="s">
        <v>1703</v>
      </c>
      <c r="S73" s="326" t="s">
        <v>4256</v>
      </c>
      <c r="T73" s="98"/>
      <c r="U73" s="70" t="s">
        <v>4046</v>
      </c>
      <c r="V73" s="70" t="s">
        <v>4047</v>
      </c>
      <c r="W73" s="70" t="str">
        <f t="shared" si="14"/>
        <v>CAP</v>
      </c>
    </row>
    <row r="74" spans="1:23" s="234" customFormat="1" ht="15">
      <c r="A74" s="33">
        <f t="shared" si="13"/>
        <v>72</v>
      </c>
      <c r="B74" s="101" t="s">
        <v>84</v>
      </c>
      <c r="C74" s="88" t="s">
        <v>1493</v>
      </c>
      <c r="D74" s="88" t="s">
        <v>1494</v>
      </c>
      <c r="E74" s="33" t="s">
        <v>5418</v>
      </c>
      <c r="F74" s="88" t="s">
        <v>1586</v>
      </c>
      <c r="G74" s="62">
        <v>191682000058</v>
      </c>
      <c r="H74" s="117">
        <v>40544</v>
      </c>
      <c r="I74" s="87" t="s">
        <v>1265</v>
      </c>
      <c r="J74" s="90" t="s">
        <v>1587</v>
      </c>
      <c r="K74" s="97">
        <v>33</v>
      </c>
      <c r="L74" s="97">
        <v>33</v>
      </c>
      <c r="M74" s="97"/>
      <c r="N74" s="372">
        <v>5</v>
      </c>
      <c r="O74" s="372">
        <v>5</v>
      </c>
      <c r="P74" s="372">
        <v>5</v>
      </c>
      <c r="Q74" s="97" t="s">
        <v>4166</v>
      </c>
      <c r="R74" s="34" t="s">
        <v>1704</v>
      </c>
      <c r="S74" s="326" t="s">
        <v>4258</v>
      </c>
      <c r="T74" s="98"/>
      <c r="U74" s="70" t="s">
        <v>4046</v>
      </c>
      <c r="V74" s="70" t="s">
        <v>4047</v>
      </c>
      <c r="W74" s="70" t="str">
        <f t="shared" si="14"/>
        <v>CAP</v>
      </c>
    </row>
    <row r="75" spans="1:23" s="234" customFormat="1" ht="15">
      <c r="A75" s="33">
        <f t="shared" si="13"/>
        <v>73</v>
      </c>
      <c r="B75" s="101" t="s">
        <v>84</v>
      </c>
      <c r="C75" s="88" t="s">
        <v>1493</v>
      </c>
      <c r="D75" s="88" t="s">
        <v>1494</v>
      </c>
      <c r="E75" s="33" t="s">
        <v>5417</v>
      </c>
      <c r="F75" s="88" t="s">
        <v>1916</v>
      </c>
      <c r="G75" s="62">
        <v>191682011887</v>
      </c>
      <c r="H75" s="117">
        <v>43292</v>
      </c>
      <c r="I75" s="87" t="s">
        <v>1265</v>
      </c>
      <c r="J75" s="90" t="s">
        <v>1731</v>
      </c>
      <c r="K75" s="97">
        <v>33</v>
      </c>
      <c r="L75" s="97">
        <v>33</v>
      </c>
      <c r="M75" s="97"/>
      <c r="N75" s="372">
        <v>6</v>
      </c>
      <c r="O75" s="372">
        <v>6</v>
      </c>
      <c r="P75" s="372">
        <v>6</v>
      </c>
      <c r="Q75" s="97" t="s">
        <v>4166</v>
      </c>
      <c r="R75" s="34" t="s">
        <v>88</v>
      </c>
      <c r="S75" s="326" t="s">
        <v>4256</v>
      </c>
      <c r="T75" s="98"/>
      <c r="U75" s="70" t="s">
        <v>4046</v>
      </c>
      <c r="V75" s="70" t="s">
        <v>4047</v>
      </c>
      <c r="W75" s="70" t="str">
        <f t="shared" si="14"/>
        <v>CAP</v>
      </c>
    </row>
    <row r="76" spans="1:23" s="234" customFormat="1" ht="15">
      <c r="A76" s="33">
        <f t="shared" si="13"/>
        <v>74</v>
      </c>
      <c r="B76" s="101" t="s">
        <v>84</v>
      </c>
      <c r="C76" s="88" t="s">
        <v>1493</v>
      </c>
      <c r="D76" s="88" t="s">
        <v>1494</v>
      </c>
      <c r="E76" s="33" t="s">
        <v>5418</v>
      </c>
      <c r="F76" s="82" t="s">
        <v>1917</v>
      </c>
      <c r="G76" s="61">
        <v>191682011894</v>
      </c>
      <c r="H76" s="117">
        <v>43292</v>
      </c>
      <c r="I76" s="87" t="s">
        <v>1265</v>
      </c>
      <c r="J76" s="90" t="s">
        <v>1690</v>
      </c>
      <c r="K76" s="97">
        <v>33</v>
      </c>
      <c r="L76" s="97">
        <v>33</v>
      </c>
      <c r="M76" s="97"/>
      <c r="N76" s="372">
        <v>6</v>
      </c>
      <c r="O76" s="372">
        <v>6</v>
      </c>
      <c r="P76" s="372">
        <v>6</v>
      </c>
      <c r="Q76" s="97" t="s">
        <v>4166</v>
      </c>
      <c r="R76" s="34" t="s">
        <v>89</v>
      </c>
      <c r="S76" s="326" t="s">
        <v>4258</v>
      </c>
      <c r="T76" s="98"/>
      <c r="U76" s="70" t="s">
        <v>4046</v>
      </c>
      <c r="V76" s="70" t="s">
        <v>4047</v>
      </c>
      <c r="W76" s="70" t="str">
        <f t="shared" si="14"/>
        <v>CAP</v>
      </c>
    </row>
    <row r="77" spans="1:23" s="234" customFormat="1" ht="15">
      <c r="A77" s="33">
        <f t="shared" si="13"/>
        <v>75</v>
      </c>
      <c r="B77" s="101" t="s">
        <v>84</v>
      </c>
      <c r="C77" s="88" t="s">
        <v>1493</v>
      </c>
      <c r="D77" s="88" t="s">
        <v>1494</v>
      </c>
      <c r="E77" s="33" t="s">
        <v>5417</v>
      </c>
      <c r="F77" s="88" t="s">
        <v>1589</v>
      </c>
      <c r="G77" s="62">
        <v>191682000089</v>
      </c>
      <c r="H77" s="117">
        <v>40544</v>
      </c>
      <c r="I77" s="87" t="s">
        <v>1265</v>
      </c>
      <c r="J77" s="90" t="s">
        <v>1590</v>
      </c>
      <c r="K77" s="97">
        <v>33</v>
      </c>
      <c r="L77" s="97">
        <v>33</v>
      </c>
      <c r="M77" s="97"/>
      <c r="N77" s="372">
        <v>5</v>
      </c>
      <c r="O77" s="372">
        <v>5</v>
      </c>
      <c r="P77" s="372">
        <v>5</v>
      </c>
      <c r="Q77" s="97" t="s">
        <v>4166</v>
      </c>
      <c r="R77" s="34" t="s">
        <v>1705</v>
      </c>
      <c r="S77" s="326" t="s">
        <v>4256</v>
      </c>
      <c r="T77" s="98"/>
      <c r="U77" s="70" t="s">
        <v>4046</v>
      </c>
      <c r="V77" s="70" t="s">
        <v>4047</v>
      </c>
      <c r="W77" s="70" t="str">
        <f t="shared" si="14"/>
        <v>CAP</v>
      </c>
    </row>
    <row r="78" spans="1:23" s="234" customFormat="1" ht="15">
      <c r="A78" s="33">
        <f t="shared" si="13"/>
        <v>76</v>
      </c>
      <c r="B78" s="101" t="s">
        <v>84</v>
      </c>
      <c r="C78" s="88" t="s">
        <v>1493</v>
      </c>
      <c r="D78" s="88" t="s">
        <v>1494</v>
      </c>
      <c r="E78" s="33" t="s">
        <v>5418</v>
      </c>
      <c r="F78" s="88" t="s">
        <v>1591</v>
      </c>
      <c r="G78" s="62">
        <v>191682000096</v>
      </c>
      <c r="H78" s="117">
        <v>40544</v>
      </c>
      <c r="I78" s="87" t="s">
        <v>1265</v>
      </c>
      <c r="J78" s="90" t="s">
        <v>1592</v>
      </c>
      <c r="K78" s="97">
        <v>33</v>
      </c>
      <c r="L78" s="97">
        <v>33</v>
      </c>
      <c r="M78" s="97"/>
      <c r="N78" s="372">
        <v>4</v>
      </c>
      <c r="O78" s="372">
        <v>4</v>
      </c>
      <c r="P78" s="372">
        <v>4</v>
      </c>
      <c r="Q78" s="97" t="s">
        <v>4166</v>
      </c>
      <c r="R78" s="34" t="s">
        <v>1706</v>
      </c>
      <c r="S78" s="326" t="s">
        <v>4258</v>
      </c>
      <c r="T78" s="98"/>
      <c r="U78" s="70" t="s">
        <v>4046</v>
      </c>
      <c r="V78" s="70" t="s">
        <v>4047</v>
      </c>
      <c r="W78" s="70" t="str">
        <f t="shared" si="14"/>
        <v>CAP</v>
      </c>
    </row>
    <row r="79" spans="1:23" s="234" customFormat="1" ht="15">
      <c r="A79" s="33">
        <f t="shared" si="13"/>
        <v>77</v>
      </c>
      <c r="B79" s="101" t="s">
        <v>84</v>
      </c>
      <c r="C79" s="88" t="s">
        <v>1493</v>
      </c>
      <c r="D79" s="88" t="s">
        <v>1494</v>
      </c>
      <c r="E79" s="33" t="s">
        <v>5417</v>
      </c>
      <c r="F79" s="88" t="s">
        <v>1593</v>
      </c>
      <c r="G79" s="62">
        <v>191682011900</v>
      </c>
      <c r="H79" s="117">
        <v>40544</v>
      </c>
      <c r="I79" s="87" t="s">
        <v>1265</v>
      </c>
      <c r="J79" s="90" t="s">
        <v>1930</v>
      </c>
      <c r="K79" s="97">
        <v>33</v>
      </c>
      <c r="L79" s="97">
        <v>33</v>
      </c>
      <c r="M79" s="97"/>
      <c r="N79" s="372">
        <v>4</v>
      </c>
      <c r="O79" s="372">
        <v>4</v>
      </c>
      <c r="P79" s="372">
        <v>1</v>
      </c>
      <c r="Q79" s="97" t="s">
        <v>4166</v>
      </c>
      <c r="R79" s="34" t="s">
        <v>96</v>
      </c>
      <c r="S79" s="326" t="s">
        <v>4265</v>
      </c>
      <c r="T79" s="98"/>
      <c r="U79" s="70" t="s">
        <v>4046</v>
      </c>
      <c r="V79" s="70" t="s">
        <v>4047</v>
      </c>
      <c r="W79" s="70" t="str">
        <f t="shared" si="14"/>
        <v>CAP</v>
      </c>
    </row>
    <row r="80" spans="1:23" s="234" customFormat="1" ht="15">
      <c r="A80" s="33">
        <f t="shared" si="13"/>
        <v>78</v>
      </c>
      <c r="B80" s="101" t="s">
        <v>84</v>
      </c>
      <c r="C80" s="88" t="s">
        <v>1493</v>
      </c>
      <c r="D80" s="88" t="s">
        <v>1494</v>
      </c>
      <c r="E80" s="33" t="s">
        <v>5418</v>
      </c>
      <c r="F80" s="88" t="s">
        <v>1594</v>
      </c>
      <c r="G80" s="62">
        <v>191682011917</v>
      </c>
      <c r="H80" s="117">
        <v>40544</v>
      </c>
      <c r="I80" s="87" t="s">
        <v>1265</v>
      </c>
      <c r="J80" s="90" t="s">
        <v>1931</v>
      </c>
      <c r="K80" s="97">
        <v>33</v>
      </c>
      <c r="L80" s="97">
        <v>33</v>
      </c>
      <c r="M80" s="97"/>
      <c r="N80" s="372">
        <v>4</v>
      </c>
      <c r="O80" s="372">
        <v>4</v>
      </c>
      <c r="P80" s="372">
        <v>1</v>
      </c>
      <c r="Q80" s="97" t="s">
        <v>4166</v>
      </c>
      <c r="R80" s="34" t="s">
        <v>98</v>
      </c>
      <c r="S80" s="326" t="s">
        <v>4266</v>
      </c>
      <c r="T80" s="98"/>
      <c r="U80" s="70" t="s">
        <v>4046</v>
      </c>
      <c r="V80" s="70" t="s">
        <v>4047</v>
      </c>
      <c r="W80" s="70" t="str">
        <f t="shared" si="14"/>
        <v>CAP</v>
      </c>
    </row>
    <row r="81" spans="1:23" s="234" customFormat="1" ht="15">
      <c r="A81" s="33">
        <f t="shared" si="13"/>
        <v>79</v>
      </c>
      <c r="B81" s="101" t="s">
        <v>84</v>
      </c>
      <c r="C81" s="88" t="s">
        <v>1493</v>
      </c>
      <c r="D81" s="88" t="s">
        <v>1494</v>
      </c>
      <c r="E81" s="33" t="s">
        <v>5419</v>
      </c>
      <c r="F81" s="88" t="s">
        <v>3444</v>
      </c>
      <c r="G81" s="62">
        <v>191682017834</v>
      </c>
      <c r="H81" s="117">
        <v>43724</v>
      </c>
      <c r="I81" s="87" t="s">
        <v>1265</v>
      </c>
      <c r="J81" s="90" t="s">
        <v>3446</v>
      </c>
      <c r="K81" s="97">
        <v>33</v>
      </c>
      <c r="L81" s="97">
        <v>33</v>
      </c>
      <c r="M81" s="97"/>
      <c r="N81" s="372">
        <v>6</v>
      </c>
      <c r="O81" s="372">
        <v>6</v>
      </c>
      <c r="P81" s="372">
        <v>2</v>
      </c>
      <c r="Q81" s="97" t="s">
        <v>4166</v>
      </c>
      <c r="R81" s="34"/>
      <c r="S81" s="326" t="s">
        <v>4594</v>
      </c>
      <c r="T81" s="98"/>
      <c r="U81" s="70" t="s">
        <v>4046</v>
      </c>
      <c r="V81" s="70" t="s">
        <v>4047</v>
      </c>
      <c r="W81" s="70" t="str">
        <f t="shared" si="14"/>
        <v>CAP</v>
      </c>
    </row>
    <row r="82" spans="1:23" s="234" customFormat="1" ht="15">
      <c r="A82" s="33">
        <f t="shared" si="13"/>
        <v>80</v>
      </c>
      <c r="B82" s="101" t="s">
        <v>84</v>
      </c>
      <c r="C82" s="88" t="s">
        <v>1493</v>
      </c>
      <c r="D82" s="88" t="s">
        <v>1494</v>
      </c>
      <c r="E82" s="33" t="s">
        <v>5419</v>
      </c>
      <c r="F82" s="88" t="s">
        <v>3445</v>
      </c>
      <c r="G82" s="62">
        <v>191682017841</v>
      </c>
      <c r="H82" s="117">
        <v>43724</v>
      </c>
      <c r="I82" s="87" t="s">
        <v>1265</v>
      </c>
      <c r="J82" s="90" t="s">
        <v>3447</v>
      </c>
      <c r="K82" s="97">
        <v>33</v>
      </c>
      <c r="L82" s="97">
        <v>33</v>
      </c>
      <c r="M82" s="97"/>
      <c r="N82" s="372">
        <v>6</v>
      </c>
      <c r="O82" s="372">
        <v>6</v>
      </c>
      <c r="P82" s="372">
        <v>5</v>
      </c>
      <c r="Q82" s="97" t="s">
        <v>4166</v>
      </c>
      <c r="R82" s="34"/>
      <c r="S82" s="326" t="s">
        <v>4597</v>
      </c>
      <c r="T82" s="98"/>
      <c r="U82" s="70" t="s">
        <v>4046</v>
      </c>
      <c r="V82" s="70" t="s">
        <v>4047</v>
      </c>
      <c r="W82" s="70" t="str">
        <f t="shared" si="14"/>
        <v>CAP</v>
      </c>
    </row>
    <row r="83" spans="1:23" s="234" customFormat="1" ht="15">
      <c r="A83" s="33">
        <f t="shared" si="13"/>
        <v>81</v>
      </c>
      <c r="B83" s="101" t="s">
        <v>84</v>
      </c>
      <c r="C83" s="88" t="s">
        <v>1493</v>
      </c>
      <c r="D83" s="88" t="s">
        <v>1494</v>
      </c>
      <c r="E83" s="33" t="s">
        <v>5420</v>
      </c>
      <c r="F83" s="88" t="s">
        <v>1595</v>
      </c>
      <c r="G83" s="62">
        <v>191682000126</v>
      </c>
      <c r="H83" s="356">
        <v>40909</v>
      </c>
      <c r="I83" s="87" t="s">
        <v>1265</v>
      </c>
      <c r="J83" s="90" t="s">
        <v>1866</v>
      </c>
      <c r="K83" s="97">
        <v>33</v>
      </c>
      <c r="L83" s="97">
        <v>33</v>
      </c>
      <c r="M83" s="97"/>
      <c r="N83" s="372">
        <v>5</v>
      </c>
      <c r="O83" s="372">
        <v>5</v>
      </c>
      <c r="P83" s="372">
        <v>5</v>
      </c>
      <c r="Q83" s="97" t="s">
        <v>4166</v>
      </c>
      <c r="R83" s="88" t="s">
        <v>125</v>
      </c>
      <c r="S83" s="326" t="s">
        <v>4255</v>
      </c>
      <c r="T83" s="98"/>
      <c r="U83" s="70" t="s">
        <v>4046</v>
      </c>
      <c r="V83" s="70" t="s">
        <v>4047</v>
      </c>
      <c r="W83" s="70" t="str">
        <f t="shared" si="14"/>
        <v>CAP</v>
      </c>
    </row>
    <row r="84" spans="1:23" s="234" customFormat="1" ht="15">
      <c r="A84" s="33">
        <f t="shared" si="13"/>
        <v>82</v>
      </c>
      <c r="B84" s="101" t="s">
        <v>84</v>
      </c>
      <c r="C84" s="88" t="s">
        <v>1493</v>
      </c>
      <c r="D84" s="88" t="s">
        <v>1494</v>
      </c>
      <c r="E84" s="33" t="s">
        <v>5419</v>
      </c>
      <c r="F84" s="88" t="s">
        <v>1596</v>
      </c>
      <c r="G84" s="62">
        <v>191682000133</v>
      </c>
      <c r="H84" s="356">
        <v>40909</v>
      </c>
      <c r="I84" s="87" t="s">
        <v>1265</v>
      </c>
      <c r="J84" s="90" t="s">
        <v>1597</v>
      </c>
      <c r="K84" s="97">
        <v>33</v>
      </c>
      <c r="L84" s="97">
        <v>33</v>
      </c>
      <c r="M84" s="97"/>
      <c r="N84" s="372">
        <v>5</v>
      </c>
      <c r="O84" s="372">
        <v>5</v>
      </c>
      <c r="P84" s="372">
        <v>5</v>
      </c>
      <c r="Q84" s="97" t="s">
        <v>4166</v>
      </c>
      <c r="R84" s="36" t="s">
        <v>108</v>
      </c>
      <c r="S84" s="326" t="s">
        <v>4257</v>
      </c>
      <c r="T84" s="98"/>
      <c r="U84" s="70" t="s">
        <v>4046</v>
      </c>
      <c r="V84" s="70" t="s">
        <v>4047</v>
      </c>
      <c r="W84" s="70" t="str">
        <f t="shared" si="14"/>
        <v>CAP</v>
      </c>
    </row>
    <row r="85" spans="1:23" s="234" customFormat="1" ht="15">
      <c r="A85" s="33">
        <f t="shared" si="13"/>
        <v>83</v>
      </c>
      <c r="B85" s="101" t="s">
        <v>84</v>
      </c>
      <c r="C85" s="88" t="s">
        <v>1493</v>
      </c>
      <c r="D85" s="88" t="s">
        <v>1494</v>
      </c>
      <c r="E85" s="33" t="s">
        <v>5420</v>
      </c>
      <c r="F85" s="88" t="s">
        <v>1598</v>
      </c>
      <c r="G85" s="62">
        <v>191682011924</v>
      </c>
      <c r="H85" s="356">
        <v>40909</v>
      </c>
      <c r="I85" s="87" t="s">
        <v>1265</v>
      </c>
      <c r="J85" s="90" t="s">
        <v>1599</v>
      </c>
      <c r="K85" s="97">
        <v>33</v>
      </c>
      <c r="L85" s="97">
        <v>33</v>
      </c>
      <c r="M85" s="97"/>
      <c r="N85" s="372">
        <v>5</v>
      </c>
      <c r="O85" s="372">
        <v>5</v>
      </c>
      <c r="P85" s="372">
        <v>5</v>
      </c>
      <c r="Q85" s="97" t="s">
        <v>4166</v>
      </c>
      <c r="R85" s="88" t="s">
        <v>1424</v>
      </c>
      <c r="S85" s="326" t="s">
        <v>4721</v>
      </c>
      <c r="T85" s="98"/>
      <c r="U85" s="70" t="s">
        <v>4046</v>
      </c>
      <c r="V85" s="70" t="s">
        <v>4047</v>
      </c>
      <c r="W85" s="70" t="str">
        <f t="shared" si="14"/>
        <v>CAP</v>
      </c>
    </row>
    <row r="86" spans="1:23" s="234" customFormat="1" ht="15">
      <c r="A86" s="33">
        <f t="shared" si="13"/>
        <v>84</v>
      </c>
      <c r="B86" s="101" t="s">
        <v>84</v>
      </c>
      <c r="C86" s="88" t="s">
        <v>1493</v>
      </c>
      <c r="D86" s="88" t="s">
        <v>1494</v>
      </c>
      <c r="E86" s="33" t="s">
        <v>5419</v>
      </c>
      <c r="F86" s="88" t="s">
        <v>1600</v>
      </c>
      <c r="G86" s="62">
        <v>191682000140</v>
      </c>
      <c r="H86" s="356">
        <v>40909</v>
      </c>
      <c r="I86" s="87" t="s">
        <v>1265</v>
      </c>
      <c r="J86" s="90" t="s">
        <v>1777</v>
      </c>
      <c r="K86" s="97">
        <v>33</v>
      </c>
      <c r="L86" s="97">
        <v>33</v>
      </c>
      <c r="M86" s="97"/>
      <c r="N86" s="372">
        <v>5</v>
      </c>
      <c r="O86" s="372">
        <v>5</v>
      </c>
      <c r="P86" s="372">
        <v>5</v>
      </c>
      <c r="Q86" s="97" t="s">
        <v>4166</v>
      </c>
      <c r="R86" s="36" t="s">
        <v>109</v>
      </c>
      <c r="S86" s="326" t="s">
        <v>4720</v>
      </c>
      <c r="T86" s="98"/>
      <c r="U86" s="70" t="s">
        <v>4046</v>
      </c>
      <c r="V86" s="70" t="s">
        <v>4047</v>
      </c>
      <c r="W86" s="70" t="str">
        <f t="shared" si="14"/>
        <v>CAP</v>
      </c>
    </row>
    <row r="87" spans="1:23" s="234" customFormat="1" ht="15">
      <c r="A87" s="33">
        <f t="shared" ref="A87" si="15">ROW(B87)-2</f>
        <v>85</v>
      </c>
      <c r="B87" s="101" t="s">
        <v>84</v>
      </c>
      <c r="C87" s="88" t="s">
        <v>1493</v>
      </c>
      <c r="D87" s="88" t="s">
        <v>1494</v>
      </c>
      <c r="E87" s="33" t="s">
        <v>5421</v>
      </c>
      <c r="F87" s="88" t="s">
        <v>4835</v>
      </c>
      <c r="G87" s="62">
        <v>191682021053</v>
      </c>
      <c r="H87" s="117">
        <v>44091</v>
      </c>
      <c r="I87" s="87" t="s">
        <v>1265</v>
      </c>
      <c r="J87" s="90" t="s">
        <v>4833</v>
      </c>
      <c r="K87" s="97">
        <v>33</v>
      </c>
      <c r="L87" s="97">
        <v>33</v>
      </c>
      <c r="M87" s="97"/>
      <c r="N87" s="372">
        <v>5</v>
      </c>
      <c r="O87" s="372">
        <v>5</v>
      </c>
      <c r="P87" s="372">
        <v>5</v>
      </c>
      <c r="Q87" s="97" t="s">
        <v>4166</v>
      </c>
      <c r="R87" s="36"/>
      <c r="S87" s="326"/>
      <c r="T87" s="98"/>
      <c r="U87" s="70" t="s">
        <v>4046</v>
      </c>
      <c r="V87" s="70" t="s">
        <v>4047</v>
      </c>
      <c r="W87" s="70" t="str">
        <f t="shared" si="14"/>
        <v>CAP</v>
      </c>
    </row>
    <row r="88" spans="1:23" s="234" customFormat="1" ht="15">
      <c r="A88" s="33">
        <f t="shared" si="13"/>
        <v>86</v>
      </c>
      <c r="B88" s="101" t="s">
        <v>84</v>
      </c>
      <c r="C88" s="88" t="s">
        <v>1493</v>
      </c>
      <c r="D88" s="88" t="s">
        <v>1494</v>
      </c>
      <c r="E88" s="33" t="s">
        <v>5420</v>
      </c>
      <c r="F88" s="88" t="s">
        <v>1601</v>
      </c>
      <c r="G88" s="62">
        <v>191682011931</v>
      </c>
      <c r="H88" s="356">
        <v>40909</v>
      </c>
      <c r="I88" s="87" t="s">
        <v>1265</v>
      </c>
      <c r="J88" s="90" t="s">
        <v>1602</v>
      </c>
      <c r="K88" s="97">
        <v>33</v>
      </c>
      <c r="L88" s="97">
        <v>33</v>
      </c>
      <c r="M88" s="97"/>
      <c r="N88" s="372">
        <v>5</v>
      </c>
      <c r="O88" s="372">
        <v>5</v>
      </c>
      <c r="P88" s="372">
        <v>5</v>
      </c>
      <c r="Q88" s="97" t="s">
        <v>4166</v>
      </c>
      <c r="R88" s="88" t="s">
        <v>1473</v>
      </c>
      <c r="S88" s="326" t="s">
        <v>4255</v>
      </c>
      <c r="T88" s="98"/>
      <c r="U88" s="70" t="s">
        <v>4046</v>
      </c>
      <c r="V88" s="70" t="s">
        <v>4047</v>
      </c>
      <c r="W88" s="70" t="str">
        <f t="shared" si="14"/>
        <v>CAP</v>
      </c>
    </row>
    <row r="89" spans="1:23" s="234" customFormat="1" ht="15">
      <c r="A89" s="33">
        <f t="shared" si="13"/>
        <v>87</v>
      </c>
      <c r="B89" s="101" t="s">
        <v>84</v>
      </c>
      <c r="C89" s="88" t="s">
        <v>1493</v>
      </c>
      <c r="D89" s="88" t="s">
        <v>1494</v>
      </c>
      <c r="E89" s="33" t="s">
        <v>5419</v>
      </c>
      <c r="F89" s="88" t="s">
        <v>1603</v>
      </c>
      <c r="G89" s="62">
        <v>191682000157</v>
      </c>
      <c r="H89" s="356">
        <v>40909</v>
      </c>
      <c r="I89" s="87" t="s">
        <v>1265</v>
      </c>
      <c r="J89" s="90" t="s">
        <v>1604</v>
      </c>
      <c r="K89" s="97">
        <v>33</v>
      </c>
      <c r="L89" s="97">
        <v>33</v>
      </c>
      <c r="M89" s="97"/>
      <c r="N89" s="372">
        <v>5</v>
      </c>
      <c r="O89" s="372">
        <v>5</v>
      </c>
      <c r="P89" s="372">
        <v>5</v>
      </c>
      <c r="Q89" s="97" t="s">
        <v>4166</v>
      </c>
      <c r="R89" s="36" t="s">
        <v>126</v>
      </c>
      <c r="S89" s="326" t="s">
        <v>4257</v>
      </c>
      <c r="T89" s="98"/>
      <c r="U89" s="70" t="s">
        <v>4046</v>
      </c>
      <c r="V89" s="70" t="s">
        <v>4047</v>
      </c>
      <c r="W89" s="70" t="str">
        <f t="shared" si="14"/>
        <v>CAP</v>
      </c>
    </row>
    <row r="90" spans="1:23" s="234" customFormat="1" ht="15">
      <c r="A90" s="33">
        <f t="shared" si="13"/>
        <v>88</v>
      </c>
      <c r="B90" s="101" t="s">
        <v>84</v>
      </c>
      <c r="C90" s="88" t="s">
        <v>1493</v>
      </c>
      <c r="D90" s="88" t="s">
        <v>1494</v>
      </c>
      <c r="E90" s="33" t="s">
        <v>5420</v>
      </c>
      <c r="F90" s="88" t="s">
        <v>1605</v>
      </c>
      <c r="G90" s="62">
        <v>191682011948</v>
      </c>
      <c r="H90" s="356">
        <v>40909</v>
      </c>
      <c r="I90" s="87" t="s">
        <v>1265</v>
      </c>
      <c r="J90" s="90" t="s">
        <v>1867</v>
      </c>
      <c r="K90" s="97">
        <v>33</v>
      </c>
      <c r="L90" s="97">
        <v>33</v>
      </c>
      <c r="M90" s="97"/>
      <c r="N90" s="372">
        <v>6</v>
      </c>
      <c r="O90" s="372">
        <v>6</v>
      </c>
      <c r="P90" s="372">
        <v>6</v>
      </c>
      <c r="Q90" s="97" t="s">
        <v>4166</v>
      </c>
      <c r="R90" s="88" t="s">
        <v>1425</v>
      </c>
      <c r="S90" s="326" t="s">
        <v>4255</v>
      </c>
      <c r="T90" s="98"/>
      <c r="U90" s="70" t="s">
        <v>4046</v>
      </c>
      <c r="V90" s="70" t="s">
        <v>4047</v>
      </c>
      <c r="W90" s="70" t="str">
        <f t="shared" si="14"/>
        <v>CAP</v>
      </c>
    </row>
    <row r="91" spans="1:23" s="234" customFormat="1" ht="15">
      <c r="A91" s="33">
        <f t="shared" si="13"/>
        <v>89</v>
      </c>
      <c r="B91" s="101" t="s">
        <v>84</v>
      </c>
      <c r="C91" s="88" t="s">
        <v>1493</v>
      </c>
      <c r="D91" s="88" t="s">
        <v>1494</v>
      </c>
      <c r="E91" s="33" t="s">
        <v>5419</v>
      </c>
      <c r="F91" s="88" t="s">
        <v>1606</v>
      </c>
      <c r="G91" s="62">
        <v>191682000164</v>
      </c>
      <c r="H91" s="356">
        <v>40909</v>
      </c>
      <c r="I91" s="87" t="s">
        <v>1265</v>
      </c>
      <c r="J91" s="90" t="s">
        <v>1607</v>
      </c>
      <c r="K91" s="97">
        <v>33</v>
      </c>
      <c r="L91" s="97">
        <v>33</v>
      </c>
      <c r="M91" s="97"/>
      <c r="N91" s="372">
        <v>6</v>
      </c>
      <c r="O91" s="372">
        <v>6</v>
      </c>
      <c r="P91" s="372">
        <v>6</v>
      </c>
      <c r="Q91" s="97" t="s">
        <v>4166</v>
      </c>
      <c r="R91" s="88" t="s">
        <v>111</v>
      </c>
      <c r="S91" s="326" t="s">
        <v>4257</v>
      </c>
      <c r="T91" s="98"/>
      <c r="U91" s="70" t="s">
        <v>4046</v>
      </c>
      <c r="V91" s="70" t="s">
        <v>4047</v>
      </c>
      <c r="W91" s="70" t="str">
        <f t="shared" si="14"/>
        <v>CAP</v>
      </c>
    </row>
    <row r="92" spans="1:23" s="234" customFormat="1" ht="15">
      <c r="A92" s="33">
        <f t="shared" ref="A92" si="16">ROW(B92)-2</f>
        <v>90</v>
      </c>
      <c r="B92" s="101" t="s">
        <v>84</v>
      </c>
      <c r="C92" s="88" t="s">
        <v>1493</v>
      </c>
      <c r="D92" s="88" t="s">
        <v>1494</v>
      </c>
      <c r="E92" s="33" t="s">
        <v>5421</v>
      </c>
      <c r="F92" s="88" t="s">
        <v>4837</v>
      </c>
      <c r="G92" s="62">
        <v>191682021060</v>
      </c>
      <c r="H92" s="117">
        <v>44091</v>
      </c>
      <c r="I92" s="87" t="s">
        <v>1265</v>
      </c>
      <c r="J92" s="90" t="s">
        <v>4836</v>
      </c>
      <c r="K92" s="97">
        <v>33</v>
      </c>
      <c r="L92" s="97">
        <v>33</v>
      </c>
      <c r="M92" s="97"/>
      <c r="N92" s="372">
        <v>6</v>
      </c>
      <c r="O92" s="372">
        <v>6</v>
      </c>
      <c r="P92" s="372">
        <v>6</v>
      </c>
      <c r="Q92" s="97" t="s">
        <v>4166</v>
      </c>
      <c r="R92" s="88"/>
      <c r="S92" s="326"/>
      <c r="T92" s="98"/>
      <c r="U92" s="70" t="s">
        <v>4046</v>
      </c>
      <c r="V92" s="70" t="s">
        <v>4047</v>
      </c>
      <c r="W92" s="70" t="str">
        <f t="shared" si="14"/>
        <v>CAP</v>
      </c>
    </row>
    <row r="93" spans="1:23" s="234" customFormat="1" ht="15">
      <c r="A93" s="33">
        <f t="shared" ref="A93" si="17">ROW(B93)-2</f>
        <v>91</v>
      </c>
      <c r="B93" s="101" t="s">
        <v>84</v>
      </c>
      <c r="C93" s="88" t="s">
        <v>1493</v>
      </c>
      <c r="D93" s="88" t="s">
        <v>1494</v>
      </c>
      <c r="E93" s="33" t="s">
        <v>5419</v>
      </c>
      <c r="F93" s="88" t="s">
        <v>5119</v>
      </c>
      <c r="G93" s="62">
        <v>191682022012</v>
      </c>
      <c r="H93" s="117">
        <v>44210</v>
      </c>
      <c r="I93" s="87" t="s">
        <v>1265</v>
      </c>
      <c r="J93" s="90" t="s">
        <v>5998</v>
      </c>
      <c r="K93" s="97">
        <v>33</v>
      </c>
      <c r="L93" s="97">
        <v>33</v>
      </c>
      <c r="M93" s="97"/>
      <c r="N93" s="372">
        <v>6</v>
      </c>
      <c r="O93" s="372">
        <v>6</v>
      </c>
      <c r="P93" s="372">
        <v>1</v>
      </c>
      <c r="Q93" s="97" t="s">
        <v>4166</v>
      </c>
      <c r="R93" s="36"/>
      <c r="S93" s="326"/>
      <c r="T93" s="98"/>
      <c r="U93" s="70" t="s">
        <v>4046</v>
      </c>
      <c r="V93" s="70" t="s">
        <v>4047</v>
      </c>
      <c r="W93" s="70" t="str">
        <f t="shared" si="14"/>
        <v>CAP</v>
      </c>
    </row>
    <row r="94" spans="1:23" s="234" customFormat="1" ht="15">
      <c r="A94" s="33">
        <f t="shared" si="13"/>
        <v>92</v>
      </c>
      <c r="B94" s="101" t="s">
        <v>84</v>
      </c>
      <c r="C94" s="88" t="s">
        <v>1493</v>
      </c>
      <c r="D94" s="88" t="s">
        <v>1494</v>
      </c>
      <c r="E94" s="33" t="s">
        <v>5422</v>
      </c>
      <c r="F94" s="88" t="s">
        <v>1864</v>
      </c>
      <c r="G94" s="62">
        <v>191682020117</v>
      </c>
      <c r="H94" s="356">
        <v>40909</v>
      </c>
      <c r="I94" s="87" t="s">
        <v>1265</v>
      </c>
      <c r="J94" s="90" t="s">
        <v>3140</v>
      </c>
      <c r="K94" s="97">
        <v>33</v>
      </c>
      <c r="L94" s="97">
        <v>33</v>
      </c>
      <c r="M94" s="97"/>
      <c r="N94" s="372">
        <v>6</v>
      </c>
      <c r="O94" s="372">
        <v>6</v>
      </c>
      <c r="P94" s="372">
        <v>6</v>
      </c>
      <c r="Q94" s="97" t="s">
        <v>4166</v>
      </c>
      <c r="R94" s="88" t="s">
        <v>1863</v>
      </c>
      <c r="S94" s="326" t="s">
        <v>4257</v>
      </c>
      <c r="T94" s="98"/>
      <c r="U94" s="70" t="s">
        <v>4046</v>
      </c>
      <c r="V94" s="70" t="s">
        <v>4047</v>
      </c>
      <c r="W94" s="70" t="str">
        <f t="shared" si="14"/>
        <v>CAP</v>
      </c>
    </row>
    <row r="95" spans="1:23" s="234" customFormat="1" ht="15">
      <c r="A95" s="33">
        <f t="shared" si="13"/>
        <v>93</v>
      </c>
      <c r="B95" s="101" t="s">
        <v>84</v>
      </c>
      <c r="C95" s="88" t="s">
        <v>1493</v>
      </c>
      <c r="D95" s="88" t="s">
        <v>1494</v>
      </c>
      <c r="E95" s="33" t="s">
        <v>5423</v>
      </c>
      <c r="F95" s="88" t="s">
        <v>1628</v>
      </c>
      <c r="G95" s="62">
        <v>191682011955</v>
      </c>
      <c r="H95" s="356">
        <v>40909</v>
      </c>
      <c r="I95" s="87" t="s">
        <v>1265</v>
      </c>
      <c r="J95" s="90" t="s">
        <v>1869</v>
      </c>
      <c r="K95" s="97">
        <v>33</v>
      </c>
      <c r="L95" s="97">
        <v>33</v>
      </c>
      <c r="M95" s="97"/>
      <c r="N95" s="372">
        <v>6</v>
      </c>
      <c r="O95" s="372">
        <v>6</v>
      </c>
      <c r="P95" s="372">
        <v>6</v>
      </c>
      <c r="Q95" s="97" t="s">
        <v>4166</v>
      </c>
      <c r="R95" s="88" t="s">
        <v>1447</v>
      </c>
      <c r="S95" s="326" t="s">
        <v>4255</v>
      </c>
      <c r="T95" s="98"/>
      <c r="U95" s="70" t="s">
        <v>4046</v>
      </c>
      <c r="V95" s="70" t="s">
        <v>4047</v>
      </c>
      <c r="W95" s="70" t="str">
        <f t="shared" si="14"/>
        <v>CAP</v>
      </c>
    </row>
    <row r="96" spans="1:23" s="234" customFormat="1" ht="15">
      <c r="A96" s="33">
        <f t="shared" si="13"/>
        <v>94</v>
      </c>
      <c r="B96" s="101" t="s">
        <v>84</v>
      </c>
      <c r="C96" s="88" t="s">
        <v>1493</v>
      </c>
      <c r="D96" s="88" t="s">
        <v>1494</v>
      </c>
      <c r="E96" s="33" t="s">
        <v>5420</v>
      </c>
      <c r="F96" s="88" t="s">
        <v>1608</v>
      </c>
      <c r="G96" s="62">
        <v>191682011962</v>
      </c>
      <c r="H96" s="356">
        <v>40909</v>
      </c>
      <c r="I96" s="87" t="s">
        <v>1265</v>
      </c>
      <c r="J96" s="90" t="s">
        <v>1868</v>
      </c>
      <c r="K96" s="97">
        <v>33</v>
      </c>
      <c r="L96" s="97">
        <v>33</v>
      </c>
      <c r="M96" s="97"/>
      <c r="N96" s="372">
        <v>5</v>
      </c>
      <c r="O96" s="372">
        <v>5</v>
      </c>
      <c r="P96" s="372">
        <v>5</v>
      </c>
      <c r="Q96" s="97" t="s">
        <v>4166</v>
      </c>
      <c r="R96" s="88" t="s">
        <v>1426</v>
      </c>
      <c r="S96" s="326" t="s">
        <v>4255</v>
      </c>
      <c r="T96" s="98"/>
      <c r="U96" s="70" t="s">
        <v>4046</v>
      </c>
      <c r="V96" s="70" t="s">
        <v>4047</v>
      </c>
      <c r="W96" s="70" t="str">
        <f t="shared" si="14"/>
        <v>CAP</v>
      </c>
    </row>
    <row r="97" spans="1:23" s="234" customFormat="1" ht="15">
      <c r="A97" s="33">
        <f t="shared" si="13"/>
        <v>95</v>
      </c>
      <c r="B97" s="101" t="s">
        <v>84</v>
      </c>
      <c r="C97" s="88" t="s">
        <v>1493</v>
      </c>
      <c r="D97" s="88" t="s">
        <v>1494</v>
      </c>
      <c r="E97" s="33" t="s">
        <v>5419</v>
      </c>
      <c r="F97" s="88" t="s">
        <v>1609</v>
      </c>
      <c r="G97" s="62">
        <v>191682000171</v>
      </c>
      <c r="H97" s="356">
        <v>40909</v>
      </c>
      <c r="I97" s="87" t="s">
        <v>1265</v>
      </c>
      <c r="J97" s="90" t="s">
        <v>1610</v>
      </c>
      <c r="K97" s="97">
        <v>33</v>
      </c>
      <c r="L97" s="97">
        <v>33</v>
      </c>
      <c r="M97" s="97"/>
      <c r="N97" s="372">
        <v>5</v>
      </c>
      <c r="O97" s="372">
        <v>5</v>
      </c>
      <c r="P97" s="372">
        <v>5</v>
      </c>
      <c r="Q97" s="97" t="s">
        <v>4166</v>
      </c>
      <c r="R97" s="88" t="s">
        <v>113</v>
      </c>
      <c r="S97" s="326" t="s">
        <v>4257</v>
      </c>
      <c r="T97" s="98"/>
      <c r="U97" s="70" t="s">
        <v>4046</v>
      </c>
      <c r="V97" s="70" t="s">
        <v>4047</v>
      </c>
      <c r="W97" s="70" t="str">
        <f t="shared" si="14"/>
        <v>CAP</v>
      </c>
    </row>
    <row r="98" spans="1:23" s="234" customFormat="1" ht="15">
      <c r="A98" s="33">
        <f t="shared" si="13"/>
        <v>96</v>
      </c>
      <c r="B98" s="101" t="s">
        <v>84</v>
      </c>
      <c r="C98" s="88" t="s">
        <v>1493</v>
      </c>
      <c r="D98" s="88" t="s">
        <v>1494</v>
      </c>
      <c r="E98" s="33" t="s">
        <v>5424</v>
      </c>
      <c r="F98" s="88" t="s">
        <v>1611</v>
      </c>
      <c r="G98" s="62">
        <v>191682000188</v>
      </c>
      <c r="H98" s="117">
        <v>41640</v>
      </c>
      <c r="I98" s="87" t="s">
        <v>1265</v>
      </c>
      <c r="J98" s="90" t="s">
        <v>1612</v>
      </c>
      <c r="K98" s="97">
        <v>33</v>
      </c>
      <c r="L98" s="97">
        <v>33</v>
      </c>
      <c r="M98" s="97"/>
      <c r="N98" s="372">
        <v>5</v>
      </c>
      <c r="O98" s="372">
        <v>5</v>
      </c>
      <c r="P98" s="372">
        <v>5</v>
      </c>
      <c r="Q98" s="97" t="s">
        <v>4166</v>
      </c>
      <c r="R98" s="34" t="s">
        <v>136</v>
      </c>
      <c r="S98" s="326" t="s">
        <v>4254</v>
      </c>
      <c r="T98" s="98"/>
      <c r="U98" s="70" t="s">
        <v>4046</v>
      </c>
      <c r="V98" s="70" t="s">
        <v>4047</v>
      </c>
      <c r="W98" s="70" t="str">
        <f t="shared" si="14"/>
        <v>CAP</v>
      </c>
    </row>
    <row r="99" spans="1:23" s="234" customFormat="1" ht="15">
      <c r="A99" s="33">
        <f t="shared" si="13"/>
        <v>97</v>
      </c>
      <c r="B99" s="101" t="s">
        <v>84</v>
      </c>
      <c r="C99" s="88" t="s">
        <v>1493</v>
      </c>
      <c r="D99" s="88" t="s">
        <v>1494</v>
      </c>
      <c r="E99" s="33" t="s">
        <v>5424</v>
      </c>
      <c r="F99" s="88" t="s">
        <v>1613</v>
      </c>
      <c r="G99" s="62">
        <v>191682000195</v>
      </c>
      <c r="H99" s="117">
        <v>41640</v>
      </c>
      <c r="I99" s="87" t="s">
        <v>1265</v>
      </c>
      <c r="J99" s="90" t="s">
        <v>1614</v>
      </c>
      <c r="K99" s="97">
        <v>33</v>
      </c>
      <c r="L99" s="97">
        <v>33</v>
      </c>
      <c r="M99" s="97"/>
      <c r="N99" s="372">
        <v>5</v>
      </c>
      <c r="O99" s="372">
        <v>5</v>
      </c>
      <c r="P99" s="372">
        <v>5</v>
      </c>
      <c r="Q99" s="97" t="s">
        <v>4166</v>
      </c>
      <c r="R99" s="34" t="s">
        <v>138</v>
      </c>
      <c r="S99" s="326" t="s">
        <v>4254</v>
      </c>
      <c r="T99" s="98"/>
      <c r="U99" s="70" t="s">
        <v>4046</v>
      </c>
      <c r="V99" s="70" t="s">
        <v>4047</v>
      </c>
      <c r="W99" s="70" t="str">
        <f t="shared" si="14"/>
        <v>CAP</v>
      </c>
    </row>
    <row r="100" spans="1:23" s="234" customFormat="1" ht="15">
      <c r="A100" s="33">
        <f t="shared" si="13"/>
        <v>98</v>
      </c>
      <c r="B100" s="101" t="s">
        <v>84</v>
      </c>
      <c r="C100" s="88" t="s">
        <v>1493</v>
      </c>
      <c r="D100" s="88" t="s">
        <v>1494</v>
      </c>
      <c r="E100" s="33" t="s">
        <v>5424</v>
      </c>
      <c r="F100" s="88" t="s">
        <v>1615</v>
      </c>
      <c r="G100" s="62">
        <v>191682000201</v>
      </c>
      <c r="H100" s="117">
        <v>41640</v>
      </c>
      <c r="I100" s="87" t="s">
        <v>1265</v>
      </c>
      <c r="J100" s="90" t="s">
        <v>1616</v>
      </c>
      <c r="K100" s="97">
        <v>33</v>
      </c>
      <c r="L100" s="97">
        <v>33</v>
      </c>
      <c r="M100" s="97"/>
      <c r="N100" s="372">
        <v>5</v>
      </c>
      <c r="O100" s="372">
        <v>5</v>
      </c>
      <c r="P100" s="372">
        <v>5</v>
      </c>
      <c r="Q100" s="97" t="s">
        <v>4166</v>
      </c>
      <c r="R100" s="34" t="s">
        <v>137</v>
      </c>
      <c r="S100" s="326" t="s">
        <v>4254</v>
      </c>
      <c r="T100" s="98"/>
      <c r="U100" s="70" t="s">
        <v>4046</v>
      </c>
      <c r="V100" s="70" t="s">
        <v>4047</v>
      </c>
      <c r="W100" s="70" t="str">
        <f t="shared" si="14"/>
        <v>CAP</v>
      </c>
    </row>
    <row r="101" spans="1:23" s="234" customFormat="1" ht="15">
      <c r="A101" s="33">
        <f t="shared" si="13"/>
        <v>99</v>
      </c>
      <c r="B101" s="101" t="s">
        <v>84</v>
      </c>
      <c r="C101" s="88" t="s">
        <v>1493</v>
      </c>
      <c r="D101" s="88" t="s">
        <v>1494</v>
      </c>
      <c r="E101" s="33" t="s">
        <v>5424</v>
      </c>
      <c r="F101" s="88" t="s">
        <v>1617</v>
      </c>
      <c r="G101" s="62">
        <v>191682000218</v>
      </c>
      <c r="H101" s="117">
        <v>41640</v>
      </c>
      <c r="I101" s="87" t="s">
        <v>1265</v>
      </c>
      <c r="J101" s="90" t="s">
        <v>1618</v>
      </c>
      <c r="K101" s="97">
        <v>33</v>
      </c>
      <c r="L101" s="97">
        <v>33</v>
      </c>
      <c r="M101" s="97"/>
      <c r="N101" s="372">
        <v>6</v>
      </c>
      <c r="O101" s="372">
        <v>6</v>
      </c>
      <c r="P101" s="372">
        <v>5</v>
      </c>
      <c r="Q101" s="97" t="s">
        <v>4166</v>
      </c>
      <c r="R101" s="36" t="s">
        <v>1707</v>
      </c>
      <c r="S101" s="326" t="s">
        <v>4254</v>
      </c>
      <c r="T101" s="98"/>
      <c r="U101" s="70" t="s">
        <v>4046</v>
      </c>
      <c r="V101" s="70" t="s">
        <v>4047</v>
      </c>
      <c r="W101" s="70" t="str">
        <f t="shared" si="14"/>
        <v>CAP</v>
      </c>
    </row>
    <row r="102" spans="1:23" s="234" customFormat="1" ht="15">
      <c r="A102" s="33">
        <f t="shared" si="13"/>
        <v>100</v>
      </c>
      <c r="B102" s="101" t="s">
        <v>84</v>
      </c>
      <c r="C102" s="88" t="s">
        <v>1493</v>
      </c>
      <c r="D102" s="88" t="s">
        <v>1494</v>
      </c>
      <c r="E102" s="33" t="s">
        <v>5424</v>
      </c>
      <c r="F102" s="88" t="s">
        <v>1619</v>
      </c>
      <c r="G102" s="62">
        <v>191682011979</v>
      </c>
      <c r="H102" s="117">
        <v>41640</v>
      </c>
      <c r="I102" s="87" t="s">
        <v>1265</v>
      </c>
      <c r="J102" s="90" t="s">
        <v>1620</v>
      </c>
      <c r="K102" s="97">
        <v>33</v>
      </c>
      <c r="L102" s="97">
        <v>33</v>
      </c>
      <c r="M102" s="97"/>
      <c r="N102" s="372">
        <v>5</v>
      </c>
      <c r="O102" s="372">
        <v>5</v>
      </c>
      <c r="P102" s="372">
        <v>5</v>
      </c>
      <c r="Q102" s="97" t="s">
        <v>4166</v>
      </c>
      <c r="R102" s="88" t="s">
        <v>141</v>
      </c>
      <c r="S102" s="326" t="s">
        <v>4254</v>
      </c>
      <c r="T102" s="98"/>
      <c r="U102" s="70" t="s">
        <v>4046</v>
      </c>
      <c r="V102" s="70" t="s">
        <v>4047</v>
      </c>
      <c r="W102" s="70" t="str">
        <f t="shared" si="14"/>
        <v>CAP</v>
      </c>
    </row>
    <row r="103" spans="1:23" s="234" customFormat="1" ht="15">
      <c r="A103" s="33">
        <f t="shared" si="13"/>
        <v>101</v>
      </c>
      <c r="B103" s="101" t="s">
        <v>84</v>
      </c>
      <c r="C103" s="88" t="s">
        <v>1493</v>
      </c>
      <c r="D103" s="88" t="s">
        <v>1494</v>
      </c>
      <c r="E103" s="33" t="s">
        <v>5425</v>
      </c>
      <c r="F103" s="83" t="s">
        <v>1621</v>
      </c>
      <c r="G103" s="99">
        <v>191682011986</v>
      </c>
      <c r="H103" s="117">
        <v>42736</v>
      </c>
      <c r="I103" s="87" t="s">
        <v>1265</v>
      </c>
      <c r="J103" s="90" t="s">
        <v>1778</v>
      </c>
      <c r="K103" s="97">
        <v>33</v>
      </c>
      <c r="L103" s="97">
        <v>33</v>
      </c>
      <c r="M103" s="97"/>
      <c r="N103" s="372">
        <v>7</v>
      </c>
      <c r="O103" s="372">
        <v>7</v>
      </c>
      <c r="P103" s="372">
        <v>4</v>
      </c>
      <c r="Q103" s="97" t="s">
        <v>4166</v>
      </c>
      <c r="R103" s="84" t="s">
        <v>1861</v>
      </c>
      <c r="S103" s="326"/>
      <c r="T103" s="98"/>
      <c r="U103" s="70" t="s">
        <v>4046</v>
      </c>
      <c r="V103" s="70" t="s">
        <v>4047</v>
      </c>
      <c r="W103" s="70" t="str">
        <f t="shared" si="14"/>
        <v>CAP</v>
      </c>
    </row>
    <row r="104" spans="1:23" s="234" customFormat="1" ht="15">
      <c r="A104" s="33">
        <f t="shared" ref="A104" si="18">ROW(B104)-2</f>
        <v>102</v>
      </c>
      <c r="B104" s="101" t="s">
        <v>84</v>
      </c>
      <c r="C104" s="88" t="s">
        <v>1493</v>
      </c>
      <c r="D104" s="88" t="s">
        <v>1494</v>
      </c>
      <c r="E104" s="33" t="s">
        <v>5426</v>
      </c>
      <c r="F104" s="83" t="s">
        <v>4278</v>
      </c>
      <c r="G104" s="99">
        <v>191682019098</v>
      </c>
      <c r="H104" s="117">
        <v>43851</v>
      </c>
      <c r="I104" s="87" t="s">
        <v>1265</v>
      </c>
      <c r="J104" s="90" t="s">
        <v>4355</v>
      </c>
      <c r="K104" s="97">
        <v>8</v>
      </c>
      <c r="L104" s="97">
        <v>8</v>
      </c>
      <c r="M104" s="97"/>
      <c r="N104" s="372">
        <v>3</v>
      </c>
      <c r="O104" s="372">
        <v>3</v>
      </c>
      <c r="P104" s="372">
        <v>2</v>
      </c>
      <c r="Q104" s="97" t="s">
        <v>4166</v>
      </c>
      <c r="R104" s="84"/>
      <c r="S104" s="326" t="s">
        <v>4598</v>
      </c>
      <c r="T104" s="98"/>
      <c r="U104" s="70" t="s">
        <v>4046</v>
      </c>
      <c r="V104" s="70" t="s">
        <v>4047</v>
      </c>
      <c r="W104" s="70" t="str">
        <f t="shared" si="14"/>
        <v>CAP</v>
      </c>
    </row>
    <row r="105" spans="1:23" s="234" customFormat="1">
      <c r="A105" s="33">
        <f t="shared" si="13"/>
        <v>103</v>
      </c>
      <c r="B105" s="101" t="s">
        <v>84</v>
      </c>
      <c r="C105" s="88" t="s">
        <v>1493</v>
      </c>
      <c r="D105" s="88" t="s">
        <v>1494</v>
      </c>
      <c r="E105" s="33" t="s">
        <v>5427</v>
      </c>
      <c r="F105" s="83" t="s">
        <v>3453</v>
      </c>
      <c r="G105" s="99">
        <v>191682017933</v>
      </c>
      <c r="H105" s="117">
        <v>43689</v>
      </c>
      <c r="I105" s="87" t="s">
        <v>4038</v>
      </c>
      <c r="J105" s="90" t="s">
        <v>4317</v>
      </c>
      <c r="K105" s="97">
        <v>12.5</v>
      </c>
      <c r="L105" s="97">
        <v>12.5</v>
      </c>
      <c r="M105" s="97"/>
      <c r="N105" s="372">
        <v>3</v>
      </c>
      <c r="O105" s="372">
        <v>3</v>
      </c>
      <c r="P105" s="372">
        <v>2</v>
      </c>
      <c r="Q105" s="97" t="s">
        <v>4166</v>
      </c>
      <c r="R105" s="84" t="s">
        <v>3454</v>
      </c>
      <c r="S105" s="98"/>
      <c r="T105" s="98"/>
      <c r="U105" s="70" t="s">
        <v>4046</v>
      </c>
      <c r="V105" s="70" t="s">
        <v>4047</v>
      </c>
      <c r="W105" s="70" t="str">
        <f t="shared" si="14"/>
        <v>CAP</v>
      </c>
    </row>
    <row r="106" spans="1:23" s="234" customFormat="1" ht="15">
      <c r="A106" s="33">
        <f t="shared" si="13"/>
        <v>104</v>
      </c>
      <c r="B106" s="101" t="s">
        <v>84</v>
      </c>
      <c r="C106" s="88" t="s">
        <v>1493</v>
      </c>
      <c r="D106" s="88" t="s">
        <v>1494</v>
      </c>
      <c r="E106" s="33" t="s">
        <v>5428</v>
      </c>
      <c r="F106" s="88" t="s">
        <v>1622</v>
      </c>
      <c r="G106" s="62">
        <v>191682012181</v>
      </c>
      <c r="H106" s="117">
        <v>42736</v>
      </c>
      <c r="I106" s="87" t="s">
        <v>4038</v>
      </c>
      <c r="J106" s="90" t="s">
        <v>5127</v>
      </c>
      <c r="K106" s="97">
        <v>11</v>
      </c>
      <c r="L106" s="97">
        <v>11</v>
      </c>
      <c r="M106" s="97"/>
      <c r="N106" s="372">
        <v>3</v>
      </c>
      <c r="O106" s="372">
        <v>3</v>
      </c>
      <c r="P106" s="372">
        <v>1</v>
      </c>
      <c r="Q106" s="97" t="s">
        <v>4166</v>
      </c>
      <c r="R106" s="84" t="s">
        <v>1862</v>
      </c>
      <c r="S106" s="326" t="s">
        <v>4264</v>
      </c>
      <c r="T106" s="98"/>
      <c r="U106" s="70" t="s">
        <v>4046</v>
      </c>
      <c r="V106" s="70" t="s">
        <v>4047</v>
      </c>
      <c r="W106" s="70" t="str">
        <f t="shared" si="14"/>
        <v>CAP</v>
      </c>
    </row>
    <row r="107" spans="1:23" s="234" customFormat="1" ht="15">
      <c r="A107" s="33">
        <f t="shared" si="13"/>
        <v>105</v>
      </c>
      <c r="B107" s="101" t="s">
        <v>84</v>
      </c>
      <c r="C107" s="88" t="s">
        <v>1493</v>
      </c>
      <c r="D107" s="88" t="s">
        <v>1494</v>
      </c>
      <c r="E107" s="33" t="s">
        <v>5428</v>
      </c>
      <c r="F107" s="88" t="s">
        <v>5124</v>
      </c>
      <c r="G107" s="62">
        <v>191682017940</v>
      </c>
      <c r="H107" s="117">
        <v>43592</v>
      </c>
      <c r="I107" s="87" t="s">
        <v>4038</v>
      </c>
      <c r="J107" s="90" t="s">
        <v>5129</v>
      </c>
      <c r="K107" s="97">
        <v>22</v>
      </c>
      <c r="L107" s="97">
        <v>22</v>
      </c>
      <c r="M107" s="97"/>
      <c r="N107" s="372">
        <v>3</v>
      </c>
      <c r="O107" s="372">
        <v>3</v>
      </c>
      <c r="P107" s="372">
        <v>1</v>
      </c>
      <c r="Q107" s="97" t="s">
        <v>4166</v>
      </c>
      <c r="R107" s="84" t="s">
        <v>3457</v>
      </c>
      <c r="S107" s="326" t="s">
        <v>4724</v>
      </c>
      <c r="T107" s="98"/>
      <c r="U107" s="70" t="s">
        <v>4046</v>
      </c>
      <c r="V107" s="70" t="s">
        <v>4047</v>
      </c>
      <c r="W107" s="70" t="str">
        <f t="shared" si="14"/>
        <v>CAP</v>
      </c>
    </row>
    <row r="108" spans="1:23" s="234" customFormat="1" ht="15">
      <c r="A108" s="33">
        <f t="shared" si="13"/>
        <v>106</v>
      </c>
      <c r="B108" s="101" t="s">
        <v>84</v>
      </c>
      <c r="C108" s="88" t="s">
        <v>1493</v>
      </c>
      <c r="D108" s="88" t="s">
        <v>1494</v>
      </c>
      <c r="E108" s="33" t="s">
        <v>5428</v>
      </c>
      <c r="F108" s="88" t="s">
        <v>5125</v>
      </c>
      <c r="G108" s="62">
        <v>191682014567</v>
      </c>
      <c r="H108" s="117">
        <v>43461</v>
      </c>
      <c r="I108" s="87" t="s">
        <v>4038</v>
      </c>
      <c r="J108" s="90" t="s">
        <v>5128</v>
      </c>
      <c r="K108" s="97">
        <v>22</v>
      </c>
      <c r="L108" s="97">
        <v>22</v>
      </c>
      <c r="M108" s="97"/>
      <c r="N108" s="372">
        <v>3</v>
      </c>
      <c r="O108" s="372">
        <v>3</v>
      </c>
      <c r="P108" s="372">
        <v>1</v>
      </c>
      <c r="Q108" s="97" t="s">
        <v>4166</v>
      </c>
      <c r="R108" s="84"/>
      <c r="S108" s="326" t="s">
        <v>4724</v>
      </c>
      <c r="T108" s="98"/>
      <c r="U108" s="70" t="s">
        <v>4046</v>
      </c>
      <c r="V108" s="70" t="s">
        <v>4047</v>
      </c>
      <c r="W108" s="70" t="str">
        <f t="shared" si="14"/>
        <v>CAP</v>
      </c>
    </row>
    <row r="109" spans="1:23" s="234" customFormat="1" ht="15">
      <c r="A109" s="33">
        <f t="shared" si="13"/>
        <v>107</v>
      </c>
      <c r="B109" s="101" t="s">
        <v>84</v>
      </c>
      <c r="C109" s="88" t="s">
        <v>1493</v>
      </c>
      <c r="D109" s="88" t="s">
        <v>1494</v>
      </c>
      <c r="E109" s="33" t="s">
        <v>5428</v>
      </c>
      <c r="F109" s="88" t="s">
        <v>5126</v>
      </c>
      <c r="G109" s="62">
        <v>191682014574</v>
      </c>
      <c r="H109" s="117">
        <v>43461</v>
      </c>
      <c r="I109" s="87" t="s">
        <v>4038</v>
      </c>
      <c r="J109" s="90" t="s">
        <v>5130</v>
      </c>
      <c r="K109" s="97">
        <v>22</v>
      </c>
      <c r="L109" s="97">
        <v>22</v>
      </c>
      <c r="M109" s="97"/>
      <c r="N109" s="372">
        <v>3</v>
      </c>
      <c r="O109" s="372">
        <v>3</v>
      </c>
      <c r="P109" s="372">
        <v>1</v>
      </c>
      <c r="Q109" s="97" t="s">
        <v>4166</v>
      </c>
      <c r="R109" s="84"/>
      <c r="S109" s="326" t="s">
        <v>4724</v>
      </c>
      <c r="T109" s="98"/>
      <c r="U109" s="70" t="s">
        <v>4046</v>
      </c>
      <c r="V109" s="70" t="s">
        <v>4047</v>
      </c>
      <c r="W109" s="70" t="str">
        <f t="shared" si="14"/>
        <v>CAP</v>
      </c>
    </row>
    <row r="110" spans="1:23" s="234" customFormat="1" ht="15">
      <c r="A110" s="33">
        <f t="shared" si="13"/>
        <v>108</v>
      </c>
      <c r="B110" s="101" t="s">
        <v>84</v>
      </c>
      <c r="C110" s="88" t="s">
        <v>1493</v>
      </c>
      <c r="D110" s="88" t="s">
        <v>1494</v>
      </c>
      <c r="E110" s="33" t="s">
        <v>5429</v>
      </c>
      <c r="F110" s="88" t="s">
        <v>1623</v>
      </c>
      <c r="G110" s="62">
        <v>191682011993</v>
      </c>
      <c r="H110" s="117">
        <v>41640</v>
      </c>
      <c r="I110" s="87" t="s">
        <v>4038</v>
      </c>
      <c r="J110" s="90" t="s">
        <v>1795</v>
      </c>
      <c r="K110" s="97">
        <v>22</v>
      </c>
      <c r="L110" s="97">
        <v>22</v>
      </c>
      <c r="M110" s="97"/>
      <c r="N110" s="372">
        <v>6</v>
      </c>
      <c r="O110" s="372">
        <v>6</v>
      </c>
      <c r="P110" s="372">
        <v>6</v>
      </c>
      <c r="Q110" s="97" t="s">
        <v>4166</v>
      </c>
      <c r="R110" s="88" t="s">
        <v>195</v>
      </c>
      <c r="S110" s="326" t="s">
        <v>4259</v>
      </c>
      <c r="T110" s="98"/>
      <c r="U110" s="70" t="s">
        <v>4046</v>
      </c>
      <c r="V110" s="70" t="s">
        <v>4047</v>
      </c>
      <c r="W110" s="70" t="str">
        <f t="shared" si="14"/>
        <v>CAP</v>
      </c>
    </row>
    <row r="111" spans="1:23" s="234" customFormat="1" ht="15">
      <c r="A111" s="33">
        <f t="shared" si="13"/>
        <v>109</v>
      </c>
      <c r="B111" s="101" t="s">
        <v>84</v>
      </c>
      <c r="C111" s="88" t="s">
        <v>1493</v>
      </c>
      <c r="D111" s="88" t="s">
        <v>1494</v>
      </c>
      <c r="E111" s="33" t="s">
        <v>5429</v>
      </c>
      <c r="F111" s="88" t="s">
        <v>1624</v>
      </c>
      <c r="G111" s="62">
        <v>191682008641</v>
      </c>
      <c r="H111" s="117">
        <v>41640</v>
      </c>
      <c r="I111" s="87" t="s">
        <v>4038</v>
      </c>
      <c r="J111" s="90" t="s">
        <v>1796</v>
      </c>
      <c r="K111" s="97">
        <v>22</v>
      </c>
      <c r="L111" s="97">
        <v>22</v>
      </c>
      <c r="M111" s="97"/>
      <c r="N111" s="372">
        <v>6</v>
      </c>
      <c r="O111" s="372">
        <v>6</v>
      </c>
      <c r="P111" s="372">
        <v>6</v>
      </c>
      <c r="Q111" s="97" t="s">
        <v>4166</v>
      </c>
      <c r="R111" s="88" t="s">
        <v>184</v>
      </c>
      <c r="S111" s="326" t="s">
        <v>4259</v>
      </c>
      <c r="T111" s="98"/>
      <c r="U111" s="70" t="s">
        <v>4046</v>
      </c>
      <c r="V111" s="70" t="s">
        <v>4047</v>
      </c>
      <c r="W111" s="70" t="str">
        <f t="shared" si="14"/>
        <v>CAP</v>
      </c>
    </row>
    <row r="112" spans="1:23" s="234" customFormat="1" ht="15">
      <c r="A112" s="33">
        <f t="shared" si="13"/>
        <v>110</v>
      </c>
      <c r="B112" s="101" t="s">
        <v>84</v>
      </c>
      <c r="C112" s="88" t="s">
        <v>1493</v>
      </c>
      <c r="D112" s="88" t="s">
        <v>1494</v>
      </c>
      <c r="E112" s="33" t="s">
        <v>5429</v>
      </c>
      <c r="F112" s="88" t="s">
        <v>1625</v>
      </c>
      <c r="G112" s="62">
        <v>191682008658</v>
      </c>
      <c r="H112" s="117">
        <v>41640</v>
      </c>
      <c r="I112" s="87" t="s">
        <v>1265</v>
      </c>
      <c r="J112" s="90" t="s">
        <v>1797</v>
      </c>
      <c r="K112" s="97">
        <v>22</v>
      </c>
      <c r="L112" s="97">
        <v>22</v>
      </c>
      <c r="M112" s="97"/>
      <c r="N112" s="372">
        <v>6</v>
      </c>
      <c r="O112" s="372">
        <v>6</v>
      </c>
      <c r="P112" s="372">
        <v>6</v>
      </c>
      <c r="Q112" s="97" t="s">
        <v>4166</v>
      </c>
      <c r="R112" s="88" t="s">
        <v>191</v>
      </c>
      <c r="S112" s="326" t="s">
        <v>4259</v>
      </c>
      <c r="T112" s="98"/>
      <c r="U112" s="70" t="s">
        <v>4046</v>
      </c>
      <c r="V112" s="70" t="s">
        <v>4047</v>
      </c>
      <c r="W112" s="70" t="str">
        <f t="shared" si="14"/>
        <v>CAP</v>
      </c>
    </row>
    <row r="113" spans="1:23" s="234" customFormat="1" ht="15">
      <c r="A113" s="33">
        <f t="shared" si="13"/>
        <v>111</v>
      </c>
      <c r="B113" s="101" t="s">
        <v>84</v>
      </c>
      <c r="C113" s="88" t="s">
        <v>1493</v>
      </c>
      <c r="D113" s="88" t="s">
        <v>1494</v>
      </c>
      <c r="E113" s="33" t="s">
        <v>5429</v>
      </c>
      <c r="F113" s="88" t="s">
        <v>1626</v>
      </c>
      <c r="G113" s="62">
        <v>191682008665</v>
      </c>
      <c r="H113" s="117">
        <v>41640</v>
      </c>
      <c r="I113" s="87" t="s">
        <v>1265</v>
      </c>
      <c r="J113" s="90" t="s">
        <v>1798</v>
      </c>
      <c r="K113" s="97">
        <v>22</v>
      </c>
      <c r="L113" s="97">
        <v>22</v>
      </c>
      <c r="M113" s="97"/>
      <c r="N113" s="372">
        <v>6</v>
      </c>
      <c r="O113" s="372">
        <v>6</v>
      </c>
      <c r="P113" s="372">
        <v>3</v>
      </c>
      <c r="Q113" s="97" t="s">
        <v>4166</v>
      </c>
      <c r="R113" s="88" t="s">
        <v>188</v>
      </c>
      <c r="S113" s="326" t="s">
        <v>4259</v>
      </c>
      <c r="T113" s="98"/>
      <c r="U113" s="70" t="s">
        <v>4046</v>
      </c>
      <c r="V113" s="70" t="s">
        <v>4047</v>
      </c>
      <c r="W113" s="70" t="str">
        <f t="shared" si="14"/>
        <v>CAP</v>
      </c>
    </row>
    <row r="114" spans="1:23" s="234" customFormat="1" ht="15">
      <c r="A114" s="33">
        <f t="shared" ref="A114" si="19">ROW(B114)-2</f>
        <v>112</v>
      </c>
      <c r="B114" s="101" t="s">
        <v>84</v>
      </c>
      <c r="C114" s="88" t="s">
        <v>1493</v>
      </c>
      <c r="D114" s="88" t="s">
        <v>1494</v>
      </c>
      <c r="E114" s="33" t="s">
        <v>5429</v>
      </c>
      <c r="F114" s="2" t="s">
        <v>5301</v>
      </c>
      <c r="G114" s="62">
        <v>191682022005</v>
      </c>
      <c r="H114" s="117">
        <v>44210</v>
      </c>
      <c r="I114" s="87" t="s">
        <v>1265</v>
      </c>
      <c r="J114" s="90" t="s">
        <v>5271</v>
      </c>
      <c r="K114" s="97">
        <v>22</v>
      </c>
      <c r="L114" s="97">
        <v>22</v>
      </c>
      <c r="M114" s="97"/>
      <c r="N114" s="372">
        <v>6</v>
      </c>
      <c r="O114" s="372">
        <v>6</v>
      </c>
      <c r="P114" s="372">
        <v>3</v>
      </c>
      <c r="Q114" s="97" t="s">
        <v>4166</v>
      </c>
      <c r="R114" s="88"/>
      <c r="S114" s="326"/>
      <c r="T114" s="98"/>
      <c r="U114" s="70" t="s">
        <v>4046</v>
      </c>
      <c r="V114" s="70" t="s">
        <v>4047</v>
      </c>
      <c r="W114" s="70" t="str">
        <f t="shared" si="14"/>
        <v>CAP</v>
      </c>
    </row>
    <row r="115" spans="1:23" s="234" customFormat="1" ht="15">
      <c r="A115" s="33">
        <f t="shared" si="13"/>
        <v>113</v>
      </c>
      <c r="B115" s="101" t="s">
        <v>84</v>
      </c>
      <c r="C115" s="88" t="s">
        <v>1493</v>
      </c>
      <c r="D115" s="88" t="s">
        <v>1494</v>
      </c>
      <c r="E115" s="33" t="s">
        <v>5430</v>
      </c>
      <c r="F115" s="88" t="s">
        <v>1627</v>
      </c>
      <c r="G115" s="62">
        <v>191682008726</v>
      </c>
      <c r="H115" s="117">
        <v>41640</v>
      </c>
      <c r="I115" s="87" t="s">
        <v>1265</v>
      </c>
      <c r="J115" s="90" t="s">
        <v>1779</v>
      </c>
      <c r="K115" s="97">
        <v>33</v>
      </c>
      <c r="L115" s="97">
        <v>33</v>
      </c>
      <c r="M115" s="97"/>
      <c r="N115" s="372">
        <v>5</v>
      </c>
      <c r="O115" s="372">
        <v>5</v>
      </c>
      <c r="P115" s="372">
        <v>2</v>
      </c>
      <c r="Q115" s="97" t="s">
        <v>4166</v>
      </c>
      <c r="R115" s="88" t="s">
        <v>260</v>
      </c>
      <c r="S115" s="326" t="s">
        <v>4260</v>
      </c>
      <c r="T115" s="98"/>
      <c r="U115" s="70" t="s">
        <v>4046</v>
      </c>
      <c r="V115" s="70" t="s">
        <v>4047</v>
      </c>
      <c r="W115" s="70" t="str">
        <f t="shared" si="14"/>
        <v>CAP</v>
      </c>
    </row>
    <row r="116" spans="1:23" s="234" customFormat="1" ht="15">
      <c r="A116" s="33">
        <f t="shared" si="13"/>
        <v>114</v>
      </c>
      <c r="B116" s="101" t="s">
        <v>84</v>
      </c>
      <c r="C116" s="88" t="s">
        <v>1493</v>
      </c>
      <c r="D116" s="88" t="s">
        <v>1494</v>
      </c>
      <c r="E116" s="33" t="s">
        <v>5431</v>
      </c>
      <c r="F116" s="88" t="s">
        <v>1629</v>
      </c>
      <c r="G116" s="62">
        <v>191682008788</v>
      </c>
      <c r="H116" s="117">
        <v>42005</v>
      </c>
      <c r="I116" s="87" t="s">
        <v>4038</v>
      </c>
      <c r="J116" s="90" t="s">
        <v>1780</v>
      </c>
      <c r="K116" s="97">
        <v>33</v>
      </c>
      <c r="L116" s="97">
        <v>33</v>
      </c>
      <c r="M116" s="97"/>
      <c r="N116" s="372">
        <v>6</v>
      </c>
      <c r="O116" s="372">
        <v>6</v>
      </c>
      <c r="P116" s="372">
        <v>2</v>
      </c>
      <c r="Q116" s="97" t="s">
        <v>4166</v>
      </c>
      <c r="R116" s="88" t="s">
        <v>158</v>
      </c>
      <c r="S116" s="326" t="s">
        <v>4260</v>
      </c>
      <c r="T116" s="98"/>
      <c r="U116" s="70" t="s">
        <v>4046</v>
      </c>
      <c r="V116" s="70" t="s">
        <v>4047</v>
      </c>
      <c r="W116" s="70" t="str">
        <f t="shared" si="14"/>
        <v>CAP</v>
      </c>
    </row>
    <row r="117" spans="1:23" s="234" customFormat="1" ht="15">
      <c r="A117" s="33">
        <f t="shared" si="13"/>
        <v>115</v>
      </c>
      <c r="B117" s="101" t="s">
        <v>84</v>
      </c>
      <c r="C117" s="88" t="s">
        <v>1493</v>
      </c>
      <c r="D117" s="88" t="s">
        <v>1494</v>
      </c>
      <c r="E117" s="33" t="s">
        <v>5432</v>
      </c>
      <c r="F117" s="88" t="s">
        <v>1630</v>
      </c>
      <c r="G117" s="62">
        <v>191682012006</v>
      </c>
      <c r="H117" s="117">
        <v>42370</v>
      </c>
      <c r="I117" s="87" t="s">
        <v>4038</v>
      </c>
      <c r="J117" s="90" t="s">
        <v>1781</v>
      </c>
      <c r="K117" s="97">
        <v>38.5</v>
      </c>
      <c r="L117" s="97">
        <v>38.5</v>
      </c>
      <c r="M117" s="97"/>
      <c r="N117" s="372">
        <v>6</v>
      </c>
      <c r="O117" s="372">
        <v>6</v>
      </c>
      <c r="P117" s="372">
        <v>2</v>
      </c>
      <c r="Q117" s="97" t="s">
        <v>4166</v>
      </c>
      <c r="R117" s="88" t="s">
        <v>1834</v>
      </c>
      <c r="S117" s="326" t="s">
        <v>4261</v>
      </c>
      <c r="T117" s="98"/>
      <c r="U117" s="70" t="s">
        <v>4046</v>
      </c>
      <c r="V117" s="70" t="s">
        <v>4047</v>
      </c>
      <c r="W117" s="70" t="str">
        <f t="shared" si="14"/>
        <v>CAP</v>
      </c>
    </row>
    <row r="118" spans="1:23" s="234" customFormat="1" ht="15">
      <c r="A118" s="33">
        <f t="shared" si="13"/>
        <v>116</v>
      </c>
      <c r="B118" s="101" t="s">
        <v>84</v>
      </c>
      <c r="C118" s="88" t="s">
        <v>1493</v>
      </c>
      <c r="D118" s="88" t="s">
        <v>1494</v>
      </c>
      <c r="E118" s="33" t="s">
        <v>5432</v>
      </c>
      <c r="F118" s="88" t="s">
        <v>1812</v>
      </c>
      <c r="G118" s="62">
        <v>191682012013</v>
      </c>
      <c r="H118" s="117">
        <v>42370</v>
      </c>
      <c r="I118" s="87" t="s">
        <v>1265</v>
      </c>
      <c r="J118" s="90" t="s">
        <v>1877</v>
      </c>
      <c r="K118" s="97">
        <v>33</v>
      </c>
      <c r="L118" s="97">
        <v>33</v>
      </c>
      <c r="M118" s="97"/>
      <c r="N118" s="372">
        <v>6</v>
      </c>
      <c r="O118" s="372">
        <v>6</v>
      </c>
      <c r="P118" s="372">
        <v>2</v>
      </c>
      <c r="Q118" s="97" t="s">
        <v>4166</v>
      </c>
      <c r="R118" s="88" t="s">
        <v>1875</v>
      </c>
      <c r="S118" s="326" t="s">
        <v>4261</v>
      </c>
      <c r="T118" s="98"/>
      <c r="U118" s="70" t="s">
        <v>4046</v>
      </c>
      <c r="V118" s="70" t="s">
        <v>4047</v>
      </c>
      <c r="W118" s="70" t="str">
        <f t="shared" si="14"/>
        <v>CAP</v>
      </c>
    </row>
    <row r="119" spans="1:23" s="234" customFormat="1" ht="15">
      <c r="A119" s="33">
        <f t="shared" si="13"/>
        <v>117</v>
      </c>
      <c r="B119" s="101" t="s">
        <v>84</v>
      </c>
      <c r="C119" s="88" t="s">
        <v>1493</v>
      </c>
      <c r="D119" s="88" t="s">
        <v>1494</v>
      </c>
      <c r="E119" s="33" t="s">
        <v>5431</v>
      </c>
      <c r="F119" s="88" t="s">
        <v>1811</v>
      </c>
      <c r="G119" s="62">
        <v>191682012020</v>
      </c>
      <c r="H119" s="117">
        <v>42005</v>
      </c>
      <c r="I119" s="87" t="s">
        <v>1265</v>
      </c>
      <c r="J119" s="90" t="s">
        <v>1878</v>
      </c>
      <c r="K119" s="97">
        <v>33</v>
      </c>
      <c r="L119" s="97">
        <v>33</v>
      </c>
      <c r="M119" s="97"/>
      <c r="N119" s="372">
        <v>6</v>
      </c>
      <c r="O119" s="372">
        <v>6</v>
      </c>
      <c r="P119" s="372">
        <v>2</v>
      </c>
      <c r="Q119" s="97" t="s">
        <v>4166</v>
      </c>
      <c r="R119" s="88" t="s">
        <v>1876</v>
      </c>
      <c r="S119" s="326" t="s">
        <v>4260</v>
      </c>
      <c r="T119" s="98"/>
      <c r="U119" s="70" t="s">
        <v>4046</v>
      </c>
      <c r="V119" s="70" t="s">
        <v>4047</v>
      </c>
      <c r="W119" s="70" t="str">
        <f t="shared" si="14"/>
        <v>CAP</v>
      </c>
    </row>
    <row r="120" spans="1:23" s="234" customFormat="1" ht="15">
      <c r="A120" s="33">
        <f t="shared" si="13"/>
        <v>118</v>
      </c>
      <c r="B120" s="101" t="s">
        <v>84</v>
      </c>
      <c r="C120" s="88" t="s">
        <v>1493</v>
      </c>
      <c r="D120" s="88" t="s">
        <v>1494</v>
      </c>
      <c r="E120" s="33" t="s">
        <v>5431</v>
      </c>
      <c r="F120" s="88" t="s">
        <v>1631</v>
      </c>
      <c r="G120" s="62">
        <v>191682008795</v>
      </c>
      <c r="H120" s="117">
        <v>42005</v>
      </c>
      <c r="I120" s="87" t="s">
        <v>1265</v>
      </c>
      <c r="J120" s="90" t="s">
        <v>1782</v>
      </c>
      <c r="K120" s="97">
        <v>33</v>
      </c>
      <c r="L120" s="97">
        <v>33</v>
      </c>
      <c r="M120" s="97"/>
      <c r="N120" s="372">
        <v>6</v>
      </c>
      <c r="O120" s="372">
        <v>6</v>
      </c>
      <c r="P120" s="372">
        <v>2</v>
      </c>
      <c r="Q120" s="97" t="s">
        <v>4166</v>
      </c>
      <c r="R120" s="88" t="s">
        <v>1832</v>
      </c>
      <c r="S120" s="326" t="s">
        <v>4260</v>
      </c>
      <c r="T120" s="98"/>
      <c r="U120" s="70" t="s">
        <v>4046</v>
      </c>
      <c r="V120" s="70" t="s">
        <v>4047</v>
      </c>
      <c r="W120" s="70" t="str">
        <f t="shared" si="14"/>
        <v>CAP</v>
      </c>
    </row>
    <row r="121" spans="1:23" s="234" customFormat="1" ht="15">
      <c r="A121" s="33">
        <f t="shared" si="13"/>
        <v>119</v>
      </c>
      <c r="B121" s="101" t="s">
        <v>84</v>
      </c>
      <c r="C121" s="88" t="s">
        <v>1493</v>
      </c>
      <c r="D121" s="88" t="s">
        <v>1494</v>
      </c>
      <c r="E121" s="33" t="s">
        <v>5432</v>
      </c>
      <c r="F121" s="88" t="s">
        <v>1632</v>
      </c>
      <c r="G121" s="62">
        <v>191682012037</v>
      </c>
      <c r="H121" s="117">
        <v>42370</v>
      </c>
      <c r="I121" s="87" t="s">
        <v>1265</v>
      </c>
      <c r="J121" s="90" t="s">
        <v>1783</v>
      </c>
      <c r="K121" s="97">
        <v>38.5</v>
      </c>
      <c r="L121" s="97">
        <v>38.5</v>
      </c>
      <c r="M121" s="97"/>
      <c r="N121" s="372">
        <v>6</v>
      </c>
      <c r="O121" s="372">
        <v>6</v>
      </c>
      <c r="P121" s="372">
        <v>2</v>
      </c>
      <c r="Q121" s="97" t="s">
        <v>4166</v>
      </c>
      <c r="R121" s="88" t="s">
        <v>1833</v>
      </c>
      <c r="S121" s="326" t="s">
        <v>4261</v>
      </c>
      <c r="T121" s="98"/>
      <c r="U121" s="70" t="s">
        <v>4046</v>
      </c>
      <c r="V121" s="70" t="s">
        <v>4047</v>
      </c>
      <c r="W121" s="70" t="str">
        <f t="shared" ref="W121:W191" si="20">C121</f>
        <v>CAP</v>
      </c>
    </row>
    <row r="122" spans="1:23" s="234" customFormat="1" ht="15">
      <c r="A122" s="33">
        <f t="shared" si="13"/>
        <v>120</v>
      </c>
      <c r="B122" s="101" t="s">
        <v>84</v>
      </c>
      <c r="C122" s="88" t="s">
        <v>1493</v>
      </c>
      <c r="D122" s="88" t="s">
        <v>1494</v>
      </c>
      <c r="E122" s="33" t="s">
        <v>5431</v>
      </c>
      <c r="F122" s="88" t="s">
        <v>1633</v>
      </c>
      <c r="G122" s="62">
        <v>191682008801</v>
      </c>
      <c r="H122" s="117">
        <v>42005</v>
      </c>
      <c r="I122" s="87" t="s">
        <v>1265</v>
      </c>
      <c r="J122" s="90" t="s">
        <v>1784</v>
      </c>
      <c r="K122" s="97">
        <v>33</v>
      </c>
      <c r="L122" s="97">
        <v>33</v>
      </c>
      <c r="M122" s="97"/>
      <c r="N122" s="372">
        <v>6</v>
      </c>
      <c r="O122" s="372">
        <v>6</v>
      </c>
      <c r="P122" s="372">
        <v>2</v>
      </c>
      <c r="Q122" s="97" t="s">
        <v>4166</v>
      </c>
      <c r="R122" s="88" t="s">
        <v>154</v>
      </c>
      <c r="S122" s="326" t="s">
        <v>4260</v>
      </c>
      <c r="T122" s="98"/>
      <c r="U122" s="70" t="s">
        <v>4046</v>
      </c>
      <c r="V122" s="70" t="s">
        <v>4047</v>
      </c>
      <c r="W122" s="70" t="str">
        <f t="shared" si="20"/>
        <v>CAP</v>
      </c>
    </row>
    <row r="123" spans="1:23" s="234" customFormat="1" ht="15">
      <c r="A123" s="33">
        <f t="shared" si="13"/>
        <v>121</v>
      </c>
      <c r="B123" s="101" t="s">
        <v>84</v>
      </c>
      <c r="C123" s="88" t="s">
        <v>1493</v>
      </c>
      <c r="D123" s="88" t="s">
        <v>1494</v>
      </c>
      <c r="E123" s="33" t="s">
        <v>5432</v>
      </c>
      <c r="F123" s="88" t="s">
        <v>1634</v>
      </c>
      <c r="G123" s="62">
        <v>191682012044</v>
      </c>
      <c r="H123" s="117">
        <v>42370</v>
      </c>
      <c r="I123" s="87" t="s">
        <v>1265</v>
      </c>
      <c r="J123" s="90" t="s">
        <v>1785</v>
      </c>
      <c r="K123" s="97">
        <v>38.5</v>
      </c>
      <c r="L123" s="97">
        <v>38.5</v>
      </c>
      <c r="M123" s="97"/>
      <c r="N123" s="372">
        <v>6</v>
      </c>
      <c r="O123" s="372">
        <v>6</v>
      </c>
      <c r="P123" s="372">
        <v>2</v>
      </c>
      <c r="Q123" s="97" t="s">
        <v>4166</v>
      </c>
      <c r="R123" s="88" t="s">
        <v>176</v>
      </c>
      <c r="S123" s="326" t="s">
        <v>4261</v>
      </c>
      <c r="T123" s="98"/>
      <c r="U123" s="70" t="s">
        <v>4046</v>
      </c>
      <c r="V123" s="70" t="s">
        <v>4047</v>
      </c>
      <c r="W123" s="70" t="str">
        <f t="shared" si="20"/>
        <v>CAP</v>
      </c>
    </row>
    <row r="124" spans="1:23" s="234" customFormat="1" ht="15">
      <c r="A124" s="33">
        <f t="shared" ref="A124:A147" si="21">ROW(B124)-2</f>
        <v>122</v>
      </c>
      <c r="B124" s="101" t="s">
        <v>84</v>
      </c>
      <c r="C124" s="88" t="s">
        <v>1493</v>
      </c>
      <c r="D124" s="88" t="s">
        <v>1494</v>
      </c>
      <c r="E124" s="33" t="s">
        <v>5431</v>
      </c>
      <c r="F124" s="88" t="s">
        <v>1635</v>
      </c>
      <c r="G124" s="62">
        <v>191682008818</v>
      </c>
      <c r="H124" s="117">
        <v>42005</v>
      </c>
      <c r="I124" s="87" t="s">
        <v>1265</v>
      </c>
      <c r="J124" s="90" t="s">
        <v>1786</v>
      </c>
      <c r="K124" s="97">
        <v>33</v>
      </c>
      <c r="L124" s="97">
        <v>33</v>
      </c>
      <c r="M124" s="97"/>
      <c r="N124" s="372">
        <v>6</v>
      </c>
      <c r="O124" s="372">
        <v>6</v>
      </c>
      <c r="P124" s="372">
        <v>2</v>
      </c>
      <c r="Q124" s="97" t="s">
        <v>4166</v>
      </c>
      <c r="R124" s="88" t="s">
        <v>1152</v>
      </c>
      <c r="S124" s="326" t="s">
        <v>4260</v>
      </c>
      <c r="T124" s="98"/>
      <c r="U124" s="70" t="s">
        <v>4046</v>
      </c>
      <c r="V124" s="70" t="s">
        <v>4047</v>
      </c>
      <c r="W124" s="70" t="str">
        <f t="shared" si="20"/>
        <v>CAP</v>
      </c>
    </row>
    <row r="125" spans="1:23" s="234" customFormat="1" ht="15">
      <c r="A125" s="33">
        <f t="shared" si="21"/>
        <v>123</v>
      </c>
      <c r="B125" s="101" t="s">
        <v>84</v>
      </c>
      <c r="C125" s="88" t="s">
        <v>1493</v>
      </c>
      <c r="D125" s="88" t="s">
        <v>1494</v>
      </c>
      <c r="E125" s="33" t="s">
        <v>5431</v>
      </c>
      <c r="F125" s="88" t="s">
        <v>1636</v>
      </c>
      <c r="G125" s="62">
        <v>191682008825</v>
      </c>
      <c r="H125" s="117">
        <v>42005</v>
      </c>
      <c r="I125" s="87" t="s">
        <v>1265</v>
      </c>
      <c r="J125" s="90" t="s">
        <v>1787</v>
      </c>
      <c r="K125" s="97">
        <v>33</v>
      </c>
      <c r="L125" s="97">
        <v>33</v>
      </c>
      <c r="M125" s="97"/>
      <c r="N125" s="372">
        <v>6</v>
      </c>
      <c r="O125" s="372">
        <v>6</v>
      </c>
      <c r="P125" s="372">
        <v>2</v>
      </c>
      <c r="Q125" s="97" t="s">
        <v>4166</v>
      </c>
      <c r="R125" s="88" t="s">
        <v>936</v>
      </c>
      <c r="S125" s="326" t="s">
        <v>4260</v>
      </c>
      <c r="T125" s="98"/>
      <c r="U125" s="70" t="s">
        <v>4046</v>
      </c>
      <c r="V125" s="70" t="s">
        <v>4047</v>
      </c>
      <c r="W125" s="70" t="str">
        <f t="shared" si="20"/>
        <v>CAP</v>
      </c>
    </row>
    <row r="126" spans="1:23" s="234" customFormat="1" ht="15">
      <c r="A126" s="33">
        <f t="shared" si="21"/>
        <v>124</v>
      </c>
      <c r="B126" s="101" t="s">
        <v>84</v>
      </c>
      <c r="C126" s="88" t="s">
        <v>1493</v>
      </c>
      <c r="D126" s="88" t="s">
        <v>1494</v>
      </c>
      <c r="E126" s="33" t="s">
        <v>5432</v>
      </c>
      <c r="F126" s="88" t="s">
        <v>1637</v>
      </c>
      <c r="G126" s="62">
        <v>191682012051</v>
      </c>
      <c r="H126" s="117">
        <v>42370</v>
      </c>
      <c r="I126" s="87" t="s">
        <v>1265</v>
      </c>
      <c r="J126" s="90" t="s">
        <v>1788</v>
      </c>
      <c r="K126" s="97">
        <v>38.5</v>
      </c>
      <c r="L126" s="97">
        <v>38.5</v>
      </c>
      <c r="M126" s="97"/>
      <c r="N126" s="372">
        <v>6</v>
      </c>
      <c r="O126" s="372">
        <v>6</v>
      </c>
      <c r="P126" s="372">
        <v>2</v>
      </c>
      <c r="Q126" s="97" t="s">
        <v>4166</v>
      </c>
      <c r="R126" s="88" t="s">
        <v>937</v>
      </c>
      <c r="S126" s="326" t="s">
        <v>4261</v>
      </c>
      <c r="T126" s="98"/>
      <c r="U126" s="70" t="s">
        <v>4046</v>
      </c>
      <c r="V126" s="70" t="s">
        <v>4047</v>
      </c>
      <c r="W126" s="70" t="str">
        <f t="shared" si="20"/>
        <v>CAP</v>
      </c>
    </row>
    <row r="127" spans="1:23" s="234" customFormat="1" ht="15">
      <c r="A127" s="33">
        <f t="shared" si="21"/>
        <v>125</v>
      </c>
      <c r="B127" s="101" t="s">
        <v>84</v>
      </c>
      <c r="C127" s="88" t="s">
        <v>1493</v>
      </c>
      <c r="D127" s="88" t="s">
        <v>1494</v>
      </c>
      <c r="E127" s="33" t="s">
        <v>5432</v>
      </c>
      <c r="F127" s="88" t="s">
        <v>1638</v>
      </c>
      <c r="G127" s="62">
        <v>191682012068</v>
      </c>
      <c r="H127" s="117">
        <v>42370</v>
      </c>
      <c r="I127" s="87" t="s">
        <v>1265</v>
      </c>
      <c r="J127" s="90" t="s">
        <v>1789</v>
      </c>
      <c r="K127" s="97">
        <v>38.5</v>
      </c>
      <c r="L127" s="97">
        <v>38.5</v>
      </c>
      <c r="M127" s="97"/>
      <c r="N127" s="372">
        <v>6</v>
      </c>
      <c r="O127" s="372">
        <v>6</v>
      </c>
      <c r="P127" s="372">
        <v>2</v>
      </c>
      <c r="Q127" s="97" t="s">
        <v>4166</v>
      </c>
      <c r="R127" s="88" t="s">
        <v>1708</v>
      </c>
      <c r="S127" s="326" t="s">
        <v>4261</v>
      </c>
      <c r="T127" s="98"/>
      <c r="U127" s="70" t="s">
        <v>4046</v>
      </c>
      <c r="V127" s="70" t="s">
        <v>4047</v>
      </c>
      <c r="W127" s="70" t="str">
        <f t="shared" si="20"/>
        <v>CAP</v>
      </c>
    </row>
    <row r="128" spans="1:23" s="234" customFormat="1" ht="15">
      <c r="A128" s="33">
        <f t="shared" si="21"/>
        <v>126</v>
      </c>
      <c r="B128" s="101" t="s">
        <v>84</v>
      </c>
      <c r="C128" s="88" t="s">
        <v>1493</v>
      </c>
      <c r="D128" s="88" t="s">
        <v>1494</v>
      </c>
      <c r="E128" s="33" t="s">
        <v>5431</v>
      </c>
      <c r="F128" s="88" t="s">
        <v>1639</v>
      </c>
      <c r="G128" s="62">
        <v>191682008832</v>
      </c>
      <c r="H128" s="117">
        <v>42005</v>
      </c>
      <c r="I128" s="87" t="s">
        <v>1265</v>
      </c>
      <c r="J128" s="90" t="s">
        <v>2198</v>
      </c>
      <c r="K128" s="97">
        <v>33</v>
      </c>
      <c r="L128" s="97">
        <v>33</v>
      </c>
      <c r="M128" s="97"/>
      <c r="N128" s="372">
        <v>7</v>
      </c>
      <c r="O128" s="372">
        <v>7</v>
      </c>
      <c r="P128" s="372">
        <v>2</v>
      </c>
      <c r="Q128" s="97" t="s">
        <v>4166</v>
      </c>
      <c r="R128" s="88" t="s">
        <v>160</v>
      </c>
      <c r="S128" s="326" t="s">
        <v>4260</v>
      </c>
      <c r="T128" s="98"/>
      <c r="U128" s="70" t="s">
        <v>4046</v>
      </c>
      <c r="V128" s="70" t="s">
        <v>4047</v>
      </c>
      <c r="W128" s="70" t="str">
        <f t="shared" si="20"/>
        <v>CAP</v>
      </c>
    </row>
    <row r="129" spans="1:23" s="234" customFormat="1" ht="15">
      <c r="A129" s="33">
        <f t="shared" si="21"/>
        <v>127</v>
      </c>
      <c r="B129" s="101" t="s">
        <v>84</v>
      </c>
      <c r="C129" s="88" t="s">
        <v>1493</v>
      </c>
      <c r="D129" s="88" t="s">
        <v>1494</v>
      </c>
      <c r="E129" s="33" t="s">
        <v>5432</v>
      </c>
      <c r="F129" s="88" t="s">
        <v>1640</v>
      </c>
      <c r="G129" s="62">
        <v>191682012075</v>
      </c>
      <c r="H129" s="117">
        <v>42370</v>
      </c>
      <c r="I129" s="87" t="s">
        <v>1265</v>
      </c>
      <c r="J129" s="90" t="s">
        <v>2199</v>
      </c>
      <c r="K129" s="97">
        <v>38.5</v>
      </c>
      <c r="L129" s="97">
        <v>38.5</v>
      </c>
      <c r="M129" s="97"/>
      <c r="N129" s="372">
        <v>7</v>
      </c>
      <c r="O129" s="372">
        <v>7</v>
      </c>
      <c r="P129" s="372">
        <v>2</v>
      </c>
      <c r="Q129" s="97" t="s">
        <v>4166</v>
      </c>
      <c r="R129" s="88" t="s">
        <v>175</v>
      </c>
      <c r="S129" s="326" t="s">
        <v>4261</v>
      </c>
      <c r="T129" s="98"/>
      <c r="U129" s="70" t="s">
        <v>4046</v>
      </c>
      <c r="V129" s="70" t="s">
        <v>4047</v>
      </c>
      <c r="W129" s="70" t="str">
        <f t="shared" si="20"/>
        <v>CAP</v>
      </c>
    </row>
    <row r="130" spans="1:23" s="234" customFormat="1" ht="15">
      <c r="A130" s="33">
        <f t="shared" si="21"/>
        <v>128</v>
      </c>
      <c r="B130" s="101" t="s">
        <v>84</v>
      </c>
      <c r="C130" s="88" t="s">
        <v>1493</v>
      </c>
      <c r="D130" s="88" t="s">
        <v>1494</v>
      </c>
      <c r="E130" s="33" t="s">
        <v>5433</v>
      </c>
      <c r="F130" s="88" t="s">
        <v>1641</v>
      </c>
      <c r="G130" s="62">
        <v>191682012082</v>
      </c>
      <c r="H130" s="117">
        <v>43101</v>
      </c>
      <c r="I130" s="87" t="s">
        <v>1265</v>
      </c>
      <c r="J130" s="90" t="s">
        <v>1822</v>
      </c>
      <c r="K130" s="97">
        <v>33</v>
      </c>
      <c r="L130" s="97">
        <v>33</v>
      </c>
      <c r="M130" s="97"/>
      <c r="N130" s="372">
        <v>6</v>
      </c>
      <c r="O130" s="372">
        <v>6</v>
      </c>
      <c r="P130" s="372">
        <v>6</v>
      </c>
      <c r="Q130" s="97" t="s">
        <v>4166</v>
      </c>
      <c r="R130" s="88" t="s">
        <v>1471</v>
      </c>
      <c r="S130" s="326"/>
      <c r="T130" s="98"/>
      <c r="U130" s="70" t="s">
        <v>4046</v>
      </c>
      <c r="V130" s="70" t="s">
        <v>4047</v>
      </c>
      <c r="W130" s="70" t="str">
        <f t="shared" si="20"/>
        <v>CAP</v>
      </c>
    </row>
    <row r="131" spans="1:23" s="234" customFormat="1" ht="15">
      <c r="A131" s="33">
        <f t="shared" si="21"/>
        <v>129</v>
      </c>
      <c r="B131" s="101" t="s">
        <v>84</v>
      </c>
      <c r="C131" s="88" t="s">
        <v>1493</v>
      </c>
      <c r="D131" s="88" t="s">
        <v>1494</v>
      </c>
      <c r="E131" s="33" t="s">
        <v>5433</v>
      </c>
      <c r="F131" s="88" t="s">
        <v>1823</v>
      </c>
      <c r="G131" s="62">
        <v>191682012099</v>
      </c>
      <c r="H131" s="117">
        <v>43101</v>
      </c>
      <c r="I131" s="87" t="s">
        <v>1265</v>
      </c>
      <c r="J131" s="90" t="s">
        <v>2200</v>
      </c>
      <c r="K131" s="97">
        <v>33</v>
      </c>
      <c r="L131" s="97">
        <v>33</v>
      </c>
      <c r="M131" s="97"/>
      <c r="N131" s="372">
        <v>6</v>
      </c>
      <c r="O131" s="372">
        <v>6</v>
      </c>
      <c r="P131" s="372">
        <v>6</v>
      </c>
      <c r="Q131" s="97" t="s">
        <v>4166</v>
      </c>
      <c r="R131" s="88" t="s">
        <v>1723</v>
      </c>
      <c r="S131" s="326"/>
      <c r="T131" s="98"/>
      <c r="U131" s="70" t="s">
        <v>4046</v>
      </c>
      <c r="V131" s="70" t="s">
        <v>4047</v>
      </c>
      <c r="W131" s="70" t="str">
        <f t="shared" si="20"/>
        <v>CAP</v>
      </c>
    </row>
    <row r="132" spans="1:23" s="234" customFormat="1" ht="15">
      <c r="A132" s="33">
        <f t="shared" si="21"/>
        <v>130</v>
      </c>
      <c r="B132" s="101" t="s">
        <v>84</v>
      </c>
      <c r="C132" s="88" t="s">
        <v>1493</v>
      </c>
      <c r="D132" s="88" t="s">
        <v>1494</v>
      </c>
      <c r="E132" s="33" t="s">
        <v>5433</v>
      </c>
      <c r="F132" s="88" t="s">
        <v>1642</v>
      </c>
      <c r="G132" s="62">
        <v>191682012105</v>
      </c>
      <c r="H132" s="117">
        <v>43101</v>
      </c>
      <c r="I132" s="87" t="s">
        <v>1265</v>
      </c>
      <c r="J132" s="90" t="s">
        <v>1793</v>
      </c>
      <c r="K132" s="97">
        <v>22</v>
      </c>
      <c r="L132" s="97">
        <v>22</v>
      </c>
      <c r="M132" s="97"/>
      <c r="N132" s="372">
        <v>5</v>
      </c>
      <c r="O132" s="372">
        <v>5</v>
      </c>
      <c r="P132" s="372">
        <v>1</v>
      </c>
      <c r="Q132" s="97" t="s">
        <v>4166</v>
      </c>
      <c r="R132" s="88" t="s">
        <v>85</v>
      </c>
      <c r="S132" s="367" t="s">
        <v>4723</v>
      </c>
      <c r="T132" s="98"/>
      <c r="U132" s="70" t="s">
        <v>4046</v>
      </c>
      <c r="V132" s="70" t="s">
        <v>4047</v>
      </c>
      <c r="W132" s="70" t="str">
        <f t="shared" si="20"/>
        <v>CAP</v>
      </c>
    </row>
    <row r="133" spans="1:23" s="234" customFormat="1" ht="15">
      <c r="A133" s="33">
        <f t="shared" si="21"/>
        <v>131</v>
      </c>
      <c r="B133" s="101" t="s">
        <v>84</v>
      </c>
      <c r="C133" s="88" t="s">
        <v>1493</v>
      </c>
      <c r="D133" s="88" t="s">
        <v>1494</v>
      </c>
      <c r="E133" s="33" t="s">
        <v>5433</v>
      </c>
      <c r="F133" s="88" t="s">
        <v>1643</v>
      </c>
      <c r="G133" s="62">
        <v>191682012112</v>
      </c>
      <c r="H133" s="117">
        <v>43101</v>
      </c>
      <c r="I133" s="87" t="s">
        <v>1265</v>
      </c>
      <c r="J133" s="90" t="s">
        <v>2814</v>
      </c>
      <c r="K133" s="97">
        <v>22</v>
      </c>
      <c r="L133" s="97">
        <v>22</v>
      </c>
      <c r="M133" s="97"/>
      <c r="N133" s="372">
        <v>4</v>
      </c>
      <c r="O133" s="372">
        <v>4</v>
      </c>
      <c r="P133" s="372">
        <v>1</v>
      </c>
      <c r="Q133" s="97" t="s">
        <v>4166</v>
      </c>
      <c r="R133" s="88" t="s">
        <v>85</v>
      </c>
      <c r="S133" s="326"/>
      <c r="T133" s="98"/>
      <c r="U133" s="70" t="s">
        <v>4046</v>
      </c>
      <c r="V133" s="70" t="s">
        <v>4047</v>
      </c>
      <c r="W133" s="70" t="str">
        <f t="shared" si="20"/>
        <v>CAP</v>
      </c>
    </row>
    <row r="134" spans="1:23" s="234" customFormat="1" ht="15">
      <c r="A134" s="33">
        <f t="shared" si="21"/>
        <v>132</v>
      </c>
      <c r="B134" s="101" t="s">
        <v>84</v>
      </c>
      <c r="C134" s="88" t="s">
        <v>1493</v>
      </c>
      <c r="D134" s="88" t="s">
        <v>1494</v>
      </c>
      <c r="E134" s="33" t="s">
        <v>5433</v>
      </c>
      <c r="F134" s="88" t="s">
        <v>2815</v>
      </c>
      <c r="G134" s="62">
        <v>191682014451</v>
      </c>
      <c r="H134" s="117">
        <v>43437</v>
      </c>
      <c r="I134" s="87" t="s">
        <v>1265</v>
      </c>
      <c r="J134" s="90" t="s">
        <v>2813</v>
      </c>
      <c r="K134" s="97">
        <v>22</v>
      </c>
      <c r="L134" s="97">
        <v>22</v>
      </c>
      <c r="M134" s="97"/>
      <c r="N134" s="372">
        <v>5</v>
      </c>
      <c r="O134" s="372">
        <v>5</v>
      </c>
      <c r="P134" s="372">
        <v>3</v>
      </c>
      <c r="Q134" s="97" t="s">
        <v>4166</v>
      </c>
      <c r="R134" s="88" t="s">
        <v>2830</v>
      </c>
      <c r="S134" s="326"/>
      <c r="T134" s="98"/>
      <c r="U134" s="70" t="s">
        <v>4046</v>
      </c>
      <c r="V134" s="70" t="s">
        <v>4047</v>
      </c>
      <c r="W134" s="70" t="str">
        <f t="shared" si="20"/>
        <v>CAP</v>
      </c>
    </row>
    <row r="135" spans="1:23" s="234" customFormat="1" ht="15">
      <c r="A135" s="33">
        <f t="shared" ref="A135" si="22">ROW(B135)-2</f>
        <v>133</v>
      </c>
      <c r="B135" s="101" t="s">
        <v>84</v>
      </c>
      <c r="C135" s="88" t="s">
        <v>1493</v>
      </c>
      <c r="D135" s="88" t="s">
        <v>1494</v>
      </c>
      <c r="E135" s="33" t="s">
        <v>5433</v>
      </c>
      <c r="F135" s="88" t="s">
        <v>6721</v>
      </c>
      <c r="G135" s="62">
        <v>191682032639</v>
      </c>
      <c r="H135" s="117">
        <v>44827</v>
      </c>
      <c r="I135" s="87" t="s">
        <v>1266</v>
      </c>
      <c r="J135" s="90" t="s">
        <v>6722</v>
      </c>
      <c r="K135" s="97">
        <v>22</v>
      </c>
      <c r="L135" s="97">
        <v>22</v>
      </c>
      <c r="M135" s="97"/>
      <c r="N135" s="372">
        <v>4</v>
      </c>
      <c r="O135" s="372">
        <v>4</v>
      </c>
      <c r="P135" s="372">
        <v>1</v>
      </c>
      <c r="Q135" s="97" t="s">
        <v>4166</v>
      </c>
      <c r="R135" s="88" t="s">
        <v>85</v>
      </c>
      <c r="S135" s="326"/>
      <c r="T135" s="98"/>
      <c r="U135" s="70" t="s">
        <v>4046</v>
      </c>
      <c r="V135" s="70" t="s">
        <v>4047</v>
      </c>
      <c r="W135" s="70" t="str">
        <f t="shared" ref="W135" si="23">C135</f>
        <v>CAP</v>
      </c>
    </row>
    <row r="136" spans="1:23" s="234" customFormat="1" ht="15">
      <c r="A136" s="33">
        <f t="shared" si="21"/>
        <v>134</v>
      </c>
      <c r="B136" s="101" t="s">
        <v>84</v>
      </c>
      <c r="C136" s="88" t="s">
        <v>1493</v>
      </c>
      <c r="D136" s="88" t="s">
        <v>1494</v>
      </c>
      <c r="E136" s="33" t="s">
        <v>5433</v>
      </c>
      <c r="F136" s="88" t="s">
        <v>1644</v>
      </c>
      <c r="G136" s="62">
        <v>191682012129</v>
      </c>
      <c r="H136" s="117">
        <v>43101</v>
      </c>
      <c r="I136" s="87" t="s">
        <v>1265</v>
      </c>
      <c r="J136" s="90" t="s">
        <v>1794</v>
      </c>
      <c r="K136" s="97">
        <v>22</v>
      </c>
      <c r="L136" s="97">
        <v>22</v>
      </c>
      <c r="M136" s="97"/>
      <c r="N136" s="372">
        <v>4</v>
      </c>
      <c r="O136" s="372">
        <v>4</v>
      </c>
      <c r="P136" s="372">
        <v>1</v>
      </c>
      <c r="Q136" s="97" t="s">
        <v>4166</v>
      </c>
      <c r="R136" s="88" t="s">
        <v>85</v>
      </c>
      <c r="S136" s="326"/>
      <c r="T136" s="98"/>
      <c r="U136" s="70" t="s">
        <v>4046</v>
      </c>
      <c r="V136" s="70" t="s">
        <v>4047</v>
      </c>
      <c r="W136" s="70" t="str">
        <f t="shared" si="20"/>
        <v>CAP</v>
      </c>
    </row>
    <row r="137" spans="1:23" s="234" customFormat="1" ht="15">
      <c r="A137" s="33">
        <f t="shared" si="21"/>
        <v>135</v>
      </c>
      <c r="B137" s="101" t="s">
        <v>84</v>
      </c>
      <c r="C137" s="88" t="s">
        <v>1493</v>
      </c>
      <c r="D137" s="88" t="s">
        <v>1494</v>
      </c>
      <c r="E137" s="33" t="s">
        <v>5433</v>
      </c>
      <c r="F137" s="88" t="s">
        <v>1887</v>
      </c>
      <c r="G137" s="62">
        <v>191682012136</v>
      </c>
      <c r="H137" s="117">
        <v>43101</v>
      </c>
      <c r="I137" s="87" t="s">
        <v>1265</v>
      </c>
      <c r="J137" s="90" t="s">
        <v>4286</v>
      </c>
      <c r="K137" s="97">
        <v>22</v>
      </c>
      <c r="L137" s="97">
        <v>22</v>
      </c>
      <c r="M137" s="97"/>
      <c r="N137" s="372">
        <v>4</v>
      </c>
      <c r="O137" s="372">
        <v>4</v>
      </c>
      <c r="P137" s="372">
        <v>1</v>
      </c>
      <c r="Q137" s="97" t="s">
        <v>4166</v>
      </c>
      <c r="R137" s="88" t="s">
        <v>1886</v>
      </c>
      <c r="S137" s="326"/>
      <c r="T137" s="98"/>
      <c r="U137" s="70" t="s">
        <v>4046</v>
      </c>
      <c r="V137" s="70" t="s">
        <v>4047</v>
      </c>
      <c r="W137" s="70" t="str">
        <f t="shared" si="20"/>
        <v>CAP</v>
      </c>
    </row>
    <row r="138" spans="1:23" s="234" customFormat="1" ht="15">
      <c r="A138" s="33">
        <f t="shared" si="21"/>
        <v>136</v>
      </c>
      <c r="B138" s="101" t="s">
        <v>84</v>
      </c>
      <c r="C138" s="88" t="s">
        <v>1493</v>
      </c>
      <c r="D138" s="88" t="s">
        <v>1494</v>
      </c>
      <c r="E138" s="33" t="s">
        <v>5433</v>
      </c>
      <c r="F138" s="88" t="s">
        <v>2749</v>
      </c>
      <c r="G138" s="62">
        <v>191682014437</v>
      </c>
      <c r="H138" s="117">
        <v>43418</v>
      </c>
      <c r="I138" s="87" t="s">
        <v>1265</v>
      </c>
      <c r="J138" s="90" t="s">
        <v>4287</v>
      </c>
      <c r="K138" s="97">
        <v>22</v>
      </c>
      <c r="L138" s="97">
        <v>22</v>
      </c>
      <c r="M138" s="97"/>
      <c r="N138" s="372">
        <v>5</v>
      </c>
      <c r="O138" s="372">
        <v>5</v>
      </c>
      <c r="P138" s="372">
        <v>1</v>
      </c>
      <c r="Q138" s="97" t="s">
        <v>4166</v>
      </c>
      <c r="R138" s="88" t="s">
        <v>4297</v>
      </c>
      <c r="S138" s="326" t="s">
        <v>4719</v>
      </c>
      <c r="T138" s="98"/>
      <c r="U138" s="70" t="s">
        <v>4046</v>
      </c>
      <c r="V138" s="70" t="s">
        <v>4047</v>
      </c>
      <c r="W138" s="70" t="str">
        <f t="shared" si="20"/>
        <v>CAP</v>
      </c>
    </row>
    <row r="139" spans="1:23" s="234" customFormat="1" ht="15">
      <c r="A139" s="33">
        <f t="shared" ref="A139" si="24">ROW(B139)-2</f>
        <v>137</v>
      </c>
      <c r="B139" s="101" t="s">
        <v>84</v>
      </c>
      <c r="C139" s="88" t="s">
        <v>1493</v>
      </c>
      <c r="D139" s="88" t="s">
        <v>1494</v>
      </c>
      <c r="E139" s="33" t="s">
        <v>5434</v>
      </c>
      <c r="F139" s="88" t="s">
        <v>6104</v>
      </c>
      <c r="G139" s="62">
        <v>191682026355</v>
      </c>
      <c r="H139" s="117">
        <v>44539</v>
      </c>
      <c r="I139" s="87" t="s">
        <v>1266</v>
      </c>
      <c r="J139" s="90" t="s">
        <v>2196</v>
      </c>
      <c r="K139" s="97">
        <v>33</v>
      </c>
      <c r="L139" s="97">
        <v>33</v>
      </c>
      <c r="M139" s="67"/>
      <c r="N139" s="372">
        <v>5</v>
      </c>
      <c r="O139" s="372">
        <v>5</v>
      </c>
      <c r="P139" s="372">
        <v>3</v>
      </c>
      <c r="Q139" s="97" t="s">
        <v>4166</v>
      </c>
      <c r="R139" s="88"/>
      <c r="S139" s="326"/>
      <c r="T139" s="98"/>
      <c r="U139" s="70" t="s">
        <v>4046</v>
      </c>
      <c r="V139" s="70" t="s">
        <v>4047</v>
      </c>
      <c r="W139" s="70" t="str">
        <f t="shared" si="20"/>
        <v>CAP</v>
      </c>
    </row>
    <row r="140" spans="1:23" s="234" customFormat="1" ht="15">
      <c r="A140" s="33">
        <f t="shared" si="21"/>
        <v>138</v>
      </c>
      <c r="B140" s="101" t="s">
        <v>84</v>
      </c>
      <c r="C140" s="88" t="s">
        <v>1493</v>
      </c>
      <c r="D140" s="88" t="s">
        <v>1494</v>
      </c>
      <c r="E140" s="33" t="s">
        <v>5434</v>
      </c>
      <c r="F140" s="88" t="s">
        <v>2191</v>
      </c>
      <c r="G140" s="62">
        <v>191682013133</v>
      </c>
      <c r="H140" s="117">
        <v>43383</v>
      </c>
      <c r="I140" s="87" t="s">
        <v>1265</v>
      </c>
      <c r="J140" s="90" t="s">
        <v>2196</v>
      </c>
      <c r="K140" s="97">
        <v>33</v>
      </c>
      <c r="L140" s="97">
        <v>33</v>
      </c>
      <c r="M140" s="97"/>
      <c r="N140" s="372">
        <v>5</v>
      </c>
      <c r="O140" s="372">
        <v>5</v>
      </c>
      <c r="P140" s="372">
        <v>1</v>
      </c>
      <c r="Q140" s="97" t="s">
        <v>4166</v>
      </c>
      <c r="R140" s="88" t="s">
        <v>2185</v>
      </c>
      <c r="S140" s="326" t="s">
        <v>4600</v>
      </c>
      <c r="T140" s="98"/>
      <c r="U140" s="70" t="s">
        <v>4046</v>
      </c>
      <c r="V140" s="70" t="s">
        <v>4047</v>
      </c>
      <c r="W140" s="70" t="str">
        <f t="shared" si="20"/>
        <v>CAP</v>
      </c>
    </row>
    <row r="141" spans="1:23" s="234" customFormat="1" ht="15">
      <c r="A141" s="33">
        <f t="shared" si="21"/>
        <v>139</v>
      </c>
      <c r="B141" s="101" t="s">
        <v>84</v>
      </c>
      <c r="C141" s="88" t="s">
        <v>1493</v>
      </c>
      <c r="D141" s="88" t="s">
        <v>1494</v>
      </c>
      <c r="E141" s="33" t="s">
        <v>5434</v>
      </c>
      <c r="F141" s="88" t="s">
        <v>2192</v>
      </c>
      <c r="G141" s="62">
        <v>191682013140</v>
      </c>
      <c r="H141" s="117">
        <v>43383</v>
      </c>
      <c r="I141" s="87" t="s">
        <v>1265</v>
      </c>
      <c r="J141" s="90" t="s">
        <v>2203</v>
      </c>
      <c r="K141" s="97">
        <v>33</v>
      </c>
      <c r="L141" s="97">
        <v>33</v>
      </c>
      <c r="M141" s="97"/>
      <c r="N141" s="372">
        <v>5</v>
      </c>
      <c r="O141" s="372">
        <v>5</v>
      </c>
      <c r="P141" s="372">
        <v>1</v>
      </c>
      <c r="Q141" s="97" t="s">
        <v>4166</v>
      </c>
      <c r="R141" s="88" t="s">
        <v>2187</v>
      </c>
      <c r="S141" s="326" t="s">
        <v>4596</v>
      </c>
      <c r="T141" s="98"/>
      <c r="U141" s="70" t="s">
        <v>4046</v>
      </c>
      <c r="V141" s="70" t="s">
        <v>4047</v>
      </c>
      <c r="W141" s="70" t="str">
        <f t="shared" si="20"/>
        <v>CAP</v>
      </c>
    </row>
    <row r="142" spans="1:23" s="234" customFormat="1" ht="15">
      <c r="A142" s="33">
        <f t="shared" si="21"/>
        <v>140</v>
      </c>
      <c r="B142" s="101" t="s">
        <v>84</v>
      </c>
      <c r="C142" s="88" t="s">
        <v>1493</v>
      </c>
      <c r="D142" s="88" t="s">
        <v>1494</v>
      </c>
      <c r="E142" s="33" t="s">
        <v>5434</v>
      </c>
      <c r="F142" s="88" t="s">
        <v>2193</v>
      </c>
      <c r="G142" s="62">
        <v>191682013157</v>
      </c>
      <c r="H142" s="117">
        <v>43383</v>
      </c>
      <c r="I142" s="87" t="s">
        <v>1265</v>
      </c>
      <c r="J142" s="90" t="s">
        <v>2197</v>
      </c>
      <c r="K142" s="97">
        <v>33</v>
      </c>
      <c r="L142" s="97">
        <v>33</v>
      </c>
      <c r="M142" s="97"/>
      <c r="N142" s="372">
        <v>5</v>
      </c>
      <c r="O142" s="372">
        <v>5</v>
      </c>
      <c r="P142" s="372">
        <v>1</v>
      </c>
      <c r="Q142" s="97" t="s">
        <v>4166</v>
      </c>
      <c r="R142" s="88" t="s">
        <v>2190</v>
      </c>
      <c r="S142" s="326" t="s">
        <v>4595</v>
      </c>
      <c r="T142" s="98"/>
      <c r="U142" s="70" t="s">
        <v>4046</v>
      </c>
      <c r="V142" s="70" t="s">
        <v>4047</v>
      </c>
      <c r="W142" s="70" t="str">
        <f t="shared" si="20"/>
        <v>CAP</v>
      </c>
    </row>
    <row r="143" spans="1:23" s="234" customFormat="1" ht="15">
      <c r="A143" s="33">
        <f t="shared" ref="A143" si="25">ROW(B143)-2</f>
        <v>141</v>
      </c>
      <c r="B143" s="101" t="s">
        <v>84</v>
      </c>
      <c r="C143" s="88" t="s">
        <v>1493</v>
      </c>
      <c r="D143" s="88" t="s">
        <v>1494</v>
      </c>
      <c r="E143" s="33" t="s">
        <v>5434</v>
      </c>
      <c r="F143" s="88" t="s">
        <v>6005</v>
      </c>
      <c r="G143" s="62">
        <v>191682025174</v>
      </c>
      <c r="H143" s="387">
        <v>44517</v>
      </c>
      <c r="I143" s="87" t="s">
        <v>1265</v>
      </c>
      <c r="J143" s="90" t="s">
        <v>6066</v>
      </c>
      <c r="K143" s="97">
        <v>33</v>
      </c>
      <c r="L143" s="97">
        <v>33</v>
      </c>
      <c r="M143" s="97"/>
      <c r="N143" s="372">
        <v>6</v>
      </c>
      <c r="O143" s="372">
        <v>6</v>
      </c>
      <c r="P143" s="372">
        <v>2</v>
      </c>
      <c r="Q143" s="97" t="s">
        <v>4166</v>
      </c>
      <c r="R143" s="88"/>
      <c r="S143" s="326"/>
      <c r="T143" s="98"/>
      <c r="U143" s="70" t="s">
        <v>4046</v>
      </c>
      <c r="V143" s="70" t="s">
        <v>4047</v>
      </c>
      <c r="W143" s="70" t="str">
        <f t="shared" si="20"/>
        <v>CAP</v>
      </c>
    </row>
    <row r="144" spans="1:23" s="234" customFormat="1" ht="15">
      <c r="A144" s="33">
        <f t="shared" si="21"/>
        <v>142</v>
      </c>
      <c r="B144" s="101" t="s">
        <v>84</v>
      </c>
      <c r="C144" s="88" t="s">
        <v>1493</v>
      </c>
      <c r="D144" s="88" t="s">
        <v>1494</v>
      </c>
      <c r="E144" s="33" t="s">
        <v>5434</v>
      </c>
      <c r="F144" s="88" t="s">
        <v>2683</v>
      </c>
      <c r="G144" s="62">
        <v>191682013164</v>
      </c>
      <c r="H144" s="117">
        <v>43383</v>
      </c>
      <c r="I144" s="87" t="s">
        <v>1265</v>
      </c>
      <c r="J144" s="90" t="s">
        <v>2202</v>
      </c>
      <c r="K144" s="97">
        <v>33</v>
      </c>
      <c r="L144" s="97">
        <v>33</v>
      </c>
      <c r="M144" s="97"/>
      <c r="N144" s="372">
        <v>6</v>
      </c>
      <c r="O144" s="372">
        <v>6</v>
      </c>
      <c r="P144" s="372">
        <v>2</v>
      </c>
      <c r="Q144" s="97" t="s">
        <v>4166</v>
      </c>
      <c r="R144" s="88" t="s">
        <v>2680</v>
      </c>
      <c r="S144" s="326" t="s">
        <v>4602</v>
      </c>
      <c r="T144" s="98"/>
      <c r="U144" s="70" t="s">
        <v>4046</v>
      </c>
      <c r="V144" s="70" t="s">
        <v>4047</v>
      </c>
      <c r="W144" s="70" t="str">
        <f t="shared" si="20"/>
        <v>CAP</v>
      </c>
    </row>
    <row r="145" spans="1:23" s="234" customFormat="1" ht="15">
      <c r="A145" s="33">
        <f t="shared" si="21"/>
        <v>143</v>
      </c>
      <c r="B145" s="101" t="s">
        <v>84</v>
      </c>
      <c r="C145" s="88" t="s">
        <v>1493</v>
      </c>
      <c r="D145" s="88" t="s">
        <v>1494</v>
      </c>
      <c r="E145" s="33" t="s">
        <v>5434</v>
      </c>
      <c r="F145" s="88" t="s">
        <v>2194</v>
      </c>
      <c r="G145" s="62">
        <v>191682013171</v>
      </c>
      <c r="H145" s="117">
        <v>43383</v>
      </c>
      <c r="I145" s="87" t="s">
        <v>1265</v>
      </c>
      <c r="J145" s="90" t="s">
        <v>2201</v>
      </c>
      <c r="K145" s="97">
        <v>33</v>
      </c>
      <c r="L145" s="97">
        <v>33</v>
      </c>
      <c r="M145" s="97"/>
      <c r="N145" s="372">
        <v>6</v>
      </c>
      <c r="O145" s="372">
        <v>6</v>
      </c>
      <c r="P145" s="372">
        <v>2</v>
      </c>
      <c r="Q145" s="97" t="s">
        <v>4166</v>
      </c>
      <c r="R145" s="88" t="s">
        <v>2189</v>
      </c>
      <c r="S145" s="326" t="s">
        <v>4601</v>
      </c>
      <c r="T145" s="98"/>
      <c r="U145" s="70" t="s">
        <v>4046</v>
      </c>
      <c r="V145" s="70" t="s">
        <v>4047</v>
      </c>
      <c r="W145" s="70" t="str">
        <f t="shared" si="20"/>
        <v>CAP</v>
      </c>
    </row>
    <row r="146" spans="1:23" s="234" customFormat="1" ht="15">
      <c r="A146" s="33">
        <f t="shared" si="21"/>
        <v>144</v>
      </c>
      <c r="B146" s="101" t="s">
        <v>84</v>
      </c>
      <c r="C146" s="88" t="s">
        <v>1493</v>
      </c>
      <c r="D146" s="88" t="s">
        <v>1494</v>
      </c>
      <c r="E146" s="33" t="s">
        <v>5434</v>
      </c>
      <c r="F146" s="88" t="s">
        <v>2195</v>
      </c>
      <c r="G146" s="62">
        <v>191682013188</v>
      </c>
      <c r="H146" s="117">
        <v>43383</v>
      </c>
      <c r="I146" s="87" t="s">
        <v>1265</v>
      </c>
      <c r="J146" s="90" t="s">
        <v>2684</v>
      </c>
      <c r="K146" s="97">
        <v>33</v>
      </c>
      <c r="L146" s="97">
        <v>33</v>
      </c>
      <c r="M146" s="97"/>
      <c r="N146" s="372">
        <v>6</v>
      </c>
      <c r="O146" s="372">
        <v>6</v>
      </c>
      <c r="P146" s="372">
        <v>2</v>
      </c>
      <c r="Q146" s="97" t="s">
        <v>4166</v>
      </c>
      <c r="R146" s="88" t="s">
        <v>2188</v>
      </c>
      <c r="S146" s="326" t="s">
        <v>4599</v>
      </c>
      <c r="T146" s="98"/>
      <c r="U146" s="70" t="s">
        <v>4046</v>
      </c>
      <c r="V146" s="70" t="s">
        <v>4047</v>
      </c>
      <c r="W146" s="70" t="str">
        <f t="shared" si="20"/>
        <v>CAP</v>
      </c>
    </row>
    <row r="147" spans="1:23" s="234" customFormat="1" ht="15">
      <c r="A147" s="33">
        <f t="shared" si="21"/>
        <v>145</v>
      </c>
      <c r="B147" s="101" t="s">
        <v>84</v>
      </c>
      <c r="C147" s="88" t="s">
        <v>1493</v>
      </c>
      <c r="D147" s="88" t="s">
        <v>1494</v>
      </c>
      <c r="E147" s="33" t="s">
        <v>5434</v>
      </c>
      <c r="F147" s="88" t="s">
        <v>2812</v>
      </c>
      <c r="G147" s="62">
        <v>191682014468</v>
      </c>
      <c r="H147" s="117">
        <v>43437</v>
      </c>
      <c r="I147" s="87" t="s">
        <v>4038</v>
      </c>
      <c r="J147" s="90" t="s">
        <v>4827</v>
      </c>
      <c r="K147" s="97">
        <v>33</v>
      </c>
      <c r="L147" s="97">
        <v>33</v>
      </c>
      <c r="M147" s="97"/>
      <c r="N147" s="372">
        <v>6</v>
      </c>
      <c r="O147" s="372">
        <v>6</v>
      </c>
      <c r="P147" s="372">
        <v>2</v>
      </c>
      <c r="Q147" s="97" t="s">
        <v>4166</v>
      </c>
      <c r="R147" s="88" t="s">
        <v>2822</v>
      </c>
      <c r="S147" s="326" t="s">
        <v>4603</v>
      </c>
      <c r="T147" s="98"/>
      <c r="U147" s="70" t="s">
        <v>4046</v>
      </c>
      <c r="V147" s="70" t="s">
        <v>4047</v>
      </c>
      <c r="W147" s="70" t="str">
        <f t="shared" si="20"/>
        <v>CAP</v>
      </c>
    </row>
    <row r="148" spans="1:23" s="234" customFormat="1" ht="15">
      <c r="A148" s="33">
        <f t="shared" ref="A148:A156" si="26">ROW(B148)-2</f>
        <v>146</v>
      </c>
      <c r="B148" s="101" t="s">
        <v>84</v>
      </c>
      <c r="C148" s="88" t="s">
        <v>1493</v>
      </c>
      <c r="D148" s="88" t="s">
        <v>1494</v>
      </c>
      <c r="E148" s="33" t="s">
        <v>5435</v>
      </c>
      <c r="F148" s="88" t="s">
        <v>4279</v>
      </c>
      <c r="G148" s="62">
        <v>191682019104</v>
      </c>
      <c r="H148" s="117">
        <v>43851</v>
      </c>
      <c r="I148" s="87" t="s">
        <v>1265</v>
      </c>
      <c r="J148" s="90" t="s">
        <v>4825</v>
      </c>
      <c r="K148" s="97">
        <v>22</v>
      </c>
      <c r="L148" s="97">
        <v>22</v>
      </c>
      <c r="M148" s="97"/>
      <c r="N148" s="372">
        <v>3</v>
      </c>
      <c r="O148" s="372">
        <v>3</v>
      </c>
      <c r="P148" s="372">
        <v>1</v>
      </c>
      <c r="Q148" s="97" t="s">
        <v>4166</v>
      </c>
      <c r="R148" s="88" t="s">
        <v>4290</v>
      </c>
      <c r="S148" s="326" t="s">
        <v>4483</v>
      </c>
      <c r="T148" s="98"/>
      <c r="U148" s="70" t="s">
        <v>4046</v>
      </c>
      <c r="V148" s="70" t="s">
        <v>4047</v>
      </c>
      <c r="W148" s="70" t="str">
        <f t="shared" si="20"/>
        <v>CAP</v>
      </c>
    </row>
    <row r="149" spans="1:23" s="234" customFormat="1" ht="15">
      <c r="A149" s="33">
        <f t="shared" si="26"/>
        <v>147</v>
      </c>
      <c r="B149" s="101" t="s">
        <v>84</v>
      </c>
      <c r="C149" s="88" t="s">
        <v>1493</v>
      </c>
      <c r="D149" s="88" t="s">
        <v>1494</v>
      </c>
      <c r="E149" s="33" t="s">
        <v>5435</v>
      </c>
      <c r="F149" s="88" t="s">
        <v>4280</v>
      </c>
      <c r="G149" s="62">
        <v>191682019128</v>
      </c>
      <c r="H149" s="117">
        <v>43851</v>
      </c>
      <c r="I149" s="87" t="s">
        <v>1265</v>
      </c>
      <c r="J149" s="90" t="s">
        <v>4824</v>
      </c>
      <c r="K149" s="97">
        <v>22</v>
      </c>
      <c r="L149" s="97">
        <v>22</v>
      </c>
      <c r="M149" s="97"/>
      <c r="N149" s="372">
        <v>4</v>
      </c>
      <c r="O149" s="372">
        <v>4</v>
      </c>
      <c r="P149" s="372">
        <v>1</v>
      </c>
      <c r="Q149" s="97" t="s">
        <v>4166</v>
      </c>
      <c r="R149" s="88" t="s">
        <v>4291</v>
      </c>
      <c r="S149" s="326" t="s">
        <v>4483</v>
      </c>
      <c r="T149" s="98"/>
      <c r="U149" s="70" t="s">
        <v>4046</v>
      </c>
      <c r="V149" s="70" t="s">
        <v>4047</v>
      </c>
      <c r="W149" s="70" t="str">
        <f t="shared" si="20"/>
        <v>CAP</v>
      </c>
    </row>
    <row r="150" spans="1:23" s="234" customFormat="1" ht="15">
      <c r="A150" s="33">
        <f t="shared" si="26"/>
        <v>148</v>
      </c>
      <c r="B150" s="101" t="s">
        <v>84</v>
      </c>
      <c r="C150" s="88" t="s">
        <v>1493</v>
      </c>
      <c r="D150" s="88" t="s">
        <v>1494</v>
      </c>
      <c r="E150" s="33" t="s">
        <v>5435</v>
      </c>
      <c r="F150" s="88" t="s">
        <v>4285</v>
      </c>
      <c r="G150" s="62">
        <v>191682019135</v>
      </c>
      <c r="H150" s="117">
        <v>43851</v>
      </c>
      <c r="I150" s="87" t="s">
        <v>1265</v>
      </c>
      <c r="J150" s="90" t="s">
        <v>4823</v>
      </c>
      <c r="K150" s="97">
        <v>22</v>
      </c>
      <c r="L150" s="97">
        <v>22</v>
      </c>
      <c r="M150" s="97"/>
      <c r="N150" s="372">
        <v>4</v>
      </c>
      <c r="O150" s="372">
        <v>4</v>
      </c>
      <c r="P150" s="372">
        <v>1</v>
      </c>
      <c r="Q150" s="97" t="s">
        <v>4166</v>
      </c>
      <c r="R150" s="88" t="s">
        <v>4292</v>
      </c>
      <c r="S150" s="326" t="s">
        <v>4481</v>
      </c>
      <c r="T150" s="98"/>
      <c r="U150" s="70" t="s">
        <v>4046</v>
      </c>
      <c r="V150" s="70" t="s">
        <v>4047</v>
      </c>
      <c r="W150" s="70" t="str">
        <f t="shared" si="20"/>
        <v>CAP</v>
      </c>
    </row>
    <row r="151" spans="1:23" s="234" customFormat="1" ht="15">
      <c r="A151" s="33">
        <f t="shared" si="26"/>
        <v>149</v>
      </c>
      <c r="B151" s="101" t="s">
        <v>84</v>
      </c>
      <c r="C151" s="88" t="s">
        <v>1493</v>
      </c>
      <c r="D151" s="88" t="s">
        <v>1494</v>
      </c>
      <c r="E151" s="33" t="s">
        <v>5435</v>
      </c>
      <c r="F151" s="88" t="s">
        <v>4281</v>
      </c>
      <c r="G151" s="62">
        <v>191682019142</v>
      </c>
      <c r="H151" s="117">
        <v>43851</v>
      </c>
      <c r="I151" s="87" t="s">
        <v>1265</v>
      </c>
      <c r="J151" s="90" t="s">
        <v>4822</v>
      </c>
      <c r="K151" s="97">
        <v>22</v>
      </c>
      <c r="L151" s="97">
        <v>22</v>
      </c>
      <c r="M151" s="97"/>
      <c r="N151" s="372">
        <v>5</v>
      </c>
      <c r="O151" s="372">
        <v>5</v>
      </c>
      <c r="P151" s="372">
        <v>1</v>
      </c>
      <c r="Q151" s="97" t="s">
        <v>4166</v>
      </c>
      <c r="R151" s="88" t="s">
        <v>4293</v>
      </c>
      <c r="S151" s="326" t="s">
        <v>4483</v>
      </c>
      <c r="T151" s="98"/>
      <c r="U151" s="70" t="s">
        <v>4046</v>
      </c>
      <c r="V151" s="70" t="s">
        <v>4047</v>
      </c>
      <c r="W151" s="70" t="str">
        <f t="shared" si="20"/>
        <v>CAP</v>
      </c>
    </row>
    <row r="152" spans="1:23" s="234" customFormat="1" ht="15">
      <c r="A152" s="33">
        <f t="shared" ref="A152" si="27">ROW(B152)-2</f>
        <v>150</v>
      </c>
      <c r="B152" s="101" t="s">
        <v>84</v>
      </c>
      <c r="C152" s="88" t="s">
        <v>1493</v>
      </c>
      <c r="D152" s="88" t="s">
        <v>1494</v>
      </c>
      <c r="E152" s="33" t="s">
        <v>5435</v>
      </c>
      <c r="F152" s="88" t="s">
        <v>5929</v>
      </c>
      <c r="G152" s="62">
        <v>191682024412</v>
      </c>
      <c r="H152" s="387">
        <v>44517</v>
      </c>
      <c r="I152" s="87" t="s">
        <v>1265</v>
      </c>
      <c r="J152" s="90" t="s">
        <v>6718</v>
      </c>
      <c r="K152" s="97">
        <v>22</v>
      </c>
      <c r="L152" s="97">
        <v>22</v>
      </c>
      <c r="M152" s="97"/>
      <c r="N152" s="372">
        <v>5</v>
      </c>
      <c r="O152" s="372">
        <v>5</v>
      </c>
      <c r="P152" s="372">
        <v>1</v>
      </c>
      <c r="Q152" s="97" t="s">
        <v>4166</v>
      </c>
      <c r="R152" s="88"/>
      <c r="S152" s="326"/>
      <c r="T152" s="98"/>
      <c r="U152" s="70" t="s">
        <v>4046</v>
      </c>
      <c r="V152" s="70" t="s">
        <v>4047</v>
      </c>
      <c r="W152" s="70" t="str">
        <f t="shared" si="20"/>
        <v>CAP</v>
      </c>
    </row>
    <row r="153" spans="1:23" s="234" customFormat="1" ht="15">
      <c r="A153" s="33">
        <f t="shared" si="26"/>
        <v>151</v>
      </c>
      <c r="B153" s="101" t="s">
        <v>84</v>
      </c>
      <c r="C153" s="88" t="s">
        <v>1493</v>
      </c>
      <c r="D153" s="88" t="s">
        <v>1494</v>
      </c>
      <c r="E153" s="33" t="s">
        <v>5435</v>
      </c>
      <c r="F153" s="88" t="s">
        <v>4282</v>
      </c>
      <c r="G153" s="62">
        <v>191682019159</v>
      </c>
      <c r="H153" s="117">
        <v>43851</v>
      </c>
      <c r="I153" s="87" t="s">
        <v>1265</v>
      </c>
      <c r="J153" s="90" t="s">
        <v>4821</v>
      </c>
      <c r="K153" s="97">
        <v>22</v>
      </c>
      <c r="L153" s="97">
        <v>22</v>
      </c>
      <c r="M153" s="97"/>
      <c r="N153" s="372">
        <v>6</v>
      </c>
      <c r="O153" s="372">
        <v>6</v>
      </c>
      <c r="P153" s="372">
        <v>1</v>
      </c>
      <c r="Q153" s="97" t="s">
        <v>4166</v>
      </c>
      <c r="R153" s="88" t="s">
        <v>4294</v>
      </c>
      <c r="S153" s="326" t="s">
        <v>4481</v>
      </c>
      <c r="T153" s="98"/>
      <c r="U153" s="70" t="s">
        <v>4046</v>
      </c>
      <c r="V153" s="70" t="s">
        <v>4047</v>
      </c>
      <c r="W153" s="70" t="str">
        <f t="shared" si="20"/>
        <v>CAP</v>
      </c>
    </row>
    <row r="154" spans="1:23" s="234" customFormat="1" ht="15">
      <c r="A154" s="33">
        <f t="shared" si="26"/>
        <v>152</v>
      </c>
      <c r="B154" s="101" t="s">
        <v>84</v>
      </c>
      <c r="C154" s="88" t="s">
        <v>1493</v>
      </c>
      <c r="D154" s="88" t="s">
        <v>1494</v>
      </c>
      <c r="E154" s="33" t="s">
        <v>5435</v>
      </c>
      <c r="F154" s="88" t="s">
        <v>4289</v>
      </c>
      <c r="G154" s="62">
        <v>191682019166</v>
      </c>
      <c r="H154" s="117">
        <v>43851</v>
      </c>
      <c r="I154" s="87" t="s">
        <v>1265</v>
      </c>
      <c r="J154" s="90" t="s">
        <v>4820</v>
      </c>
      <c r="K154" s="97">
        <v>22</v>
      </c>
      <c r="L154" s="97">
        <v>22</v>
      </c>
      <c r="M154" s="97"/>
      <c r="N154" s="372">
        <v>5</v>
      </c>
      <c r="O154" s="372">
        <v>5</v>
      </c>
      <c r="P154" s="372">
        <v>3</v>
      </c>
      <c r="Q154" s="97" t="s">
        <v>4166</v>
      </c>
      <c r="R154" s="88" t="s">
        <v>4288</v>
      </c>
      <c r="S154" s="326" t="s">
        <v>4725</v>
      </c>
      <c r="T154" s="98"/>
      <c r="U154" s="70" t="s">
        <v>4046</v>
      </c>
      <c r="V154" s="70" t="s">
        <v>4047</v>
      </c>
      <c r="W154" s="70" t="str">
        <f t="shared" si="20"/>
        <v>CAP</v>
      </c>
    </row>
    <row r="155" spans="1:23" s="234" customFormat="1" ht="15">
      <c r="A155" s="33">
        <f t="shared" si="26"/>
        <v>153</v>
      </c>
      <c r="B155" s="101" t="s">
        <v>84</v>
      </c>
      <c r="C155" s="88" t="s">
        <v>1493</v>
      </c>
      <c r="D155" s="88" t="s">
        <v>1494</v>
      </c>
      <c r="E155" s="33" t="s">
        <v>5435</v>
      </c>
      <c r="F155" s="88" t="s">
        <v>4283</v>
      </c>
      <c r="G155" s="62">
        <v>191682019173</v>
      </c>
      <c r="H155" s="117">
        <v>43851</v>
      </c>
      <c r="I155" s="87" t="s">
        <v>1265</v>
      </c>
      <c r="J155" s="90" t="s">
        <v>4818</v>
      </c>
      <c r="K155" s="97">
        <v>33</v>
      </c>
      <c r="L155" s="97">
        <v>33</v>
      </c>
      <c r="M155" s="97"/>
      <c r="N155" s="372">
        <v>6</v>
      </c>
      <c r="O155" s="372">
        <v>6</v>
      </c>
      <c r="P155" s="372">
        <v>6</v>
      </c>
      <c r="Q155" s="97" t="s">
        <v>4166</v>
      </c>
      <c r="R155" s="88" t="s">
        <v>4295</v>
      </c>
      <c r="S155" s="326" t="s">
        <v>4482</v>
      </c>
      <c r="T155" s="98"/>
      <c r="U155" s="70" t="s">
        <v>4046</v>
      </c>
      <c r="V155" s="70" t="s">
        <v>4047</v>
      </c>
      <c r="W155" s="70" t="str">
        <f t="shared" si="20"/>
        <v>CAP</v>
      </c>
    </row>
    <row r="156" spans="1:23" s="234" customFormat="1" ht="15">
      <c r="A156" s="33">
        <f t="shared" si="26"/>
        <v>154</v>
      </c>
      <c r="B156" s="101" t="s">
        <v>84</v>
      </c>
      <c r="C156" s="88" t="s">
        <v>1493</v>
      </c>
      <c r="D156" s="88" t="s">
        <v>1494</v>
      </c>
      <c r="E156" s="33" t="s">
        <v>5435</v>
      </c>
      <c r="F156" s="88" t="s">
        <v>4284</v>
      </c>
      <c r="G156" s="62">
        <v>191682019180</v>
      </c>
      <c r="H156" s="117">
        <v>43851</v>
      </c>
      <c r="I156" s="87" t="s">
        <v>1265</v>
      </c>
      <c r="J156" s="90" t="s">
        <v>4819</v>
      </c>
      <c r="K156" s="97">
        <v>33</v>
      </c>
      <c r="L156" s="97">
        <v>33</v>
      </c>
      <c r="M156" s="97"/>
      <c r="N156" s="372">
        <v>6</v>
      </c>
      <c r="O156" s="372">
        <v>6</v>
      </c>
      <c r="P156" s="372">
        <v>6</v>
      </c>
      <c r="Q156" s="97" t="s">
        <v>4166</v>
      </c>
      <c r="R156" s="88" t="s">
        <v>4296</v>
      </c>
      <c r="S156" s="326" t="s">
        <v>4482</v>
      </c>
      <c r="T156" s="98"/>
      <c r="U156" s="70" t="s">
        <v>4046</v>
      </c>
      <c r="V156" s="70" t="s">
        <v>4047</v>
      </c>
      <c r="W156" s="70" t="str">
        <f t="shared" si="20"/>
        <v>CAP</v>
      </c>
    </row>
    <row r="157" spans="1:23" s="234" customFormat="1" ht="15">
      <c r="A157" s="33">
        <f t="shared" ref="A157:A230" si="28">ROW(B157)-2</f>
        <v>155</v>
      </c>
      <c r="B157" s="101" t="s">
        <v>84</v>
      </c>
      <c r="C157" s="88" t="s">
        <v>1493</v>
      </c>
      <c r="D157" s="88" t="s">
        <v>1494</v>
      </c>
      <c r="E157" s="33" t="s">
        <v>5436</v>
      </c>
      <c r="F157" s="88" t="s">
        <v>1645</v>
      </c>
      <c r="G157" s="62">
        <v>191682012143</v>
      </c>
      <c r="H157" s="117">
        <v>41640</v>
      </c>
      <c r="I157" s="87" t="s">
        <v>4038</v>
      </c>
      <c r="J157" s="90" t="s">
        <v>1790</v>
      </c>
      <c r="K157" s="97">
        <v>22</v>
      </c>
      <c r="L157" s="97">
        <v>22</v>
      </c>
      <c r="M157" s="97"/>
      <c r="N157" s="372">
        <v>4</v>
      </c>
      <c r="O157" s="372">
        <v>4</v>
      </c>
      <c r="P157" s="372">
        <v>1</v>
      </c>
      <c r="Q157" s="97" t="s">
        <v>4166</v>
      </c>
      <c r="R157" s="88" t="s">
        <v>1709</v>
      </c>
      <c r="S157" s="326" t="s">
        <v>4262</v>
      </c>
      <c r="T157" s="98"/>
      <c r="U157" s="70" t="s">
        <v>4046</v>
      </c>
      <c r="V157" s="70" t="s">
        <v>4047</v>
      </c>
      <c r="W157" s="70" t="str">
        <f t="shared" si="20"/>
        <v>CAP</v>
      </c>
    </row>
    <row r="158" spans="1:23" s="234" customFormat="1" ht="15">
      <c r="A158" s="33">
        <f t="shared" si="28"/>
        <v>156</v>
      </c>
      <c r="B158" s="101" t="s">
        <v>84</v>
      </c>
      <c r="C158" s="88" t="s">
        <v>1493</v>
      </c>
      <c r="D158" s="88" t="s">
        <v>1494</v>
      </c>
      <c r="E158" s="33" t="s">
        <v>5436</v>
      </c>
      <c r="F158" s="88" t="s">
        <v>1646</v>
      </c>
      <c r="G158" s="62">
        <v>191682012150</v>
      </c>
      <c r="H158" s="117">
        <v>41640</v>
      </c>
      <c r="I158" s="87" t="s">
        <v>4038</v>
      </c>
      <c r="J158" s="90" t="s">
        <v>1791</v>
      </c>
      <c r="K158" s="97">
        <v>22</v>
      </c>
      <c r="L158" s="97">
        <v>22</v>
      </c>
      <c r="M158" s="97"/>
      <c r="N158" s="372">
        <v>4</v>
      </c>
      <c r="O158" s="372">
        <v>4</v>
      </c>
      <c r="P158" s="372">
        <v>1</v>
      </c>
      <c r="Q158" s="97" t="s">
        <v>4166</v>
      </c>
      <c r="R158" s="88" t="s">
        <v>1710</v>
      </c>
      <c r="S158" s="326" t="s">
        <v>4262</v>
      </c>
      <c r="T158" s="98"/>
      <c r="U158" s="70" t="s">
        <v>4046</v>
      </c>
      <c r="V158" s="70" t="s">
        <v>4047</v>
      </c>
      <c r="W158" s="70" t="str">
        <f t="shared" si="20"/>
        <v>CAP</v>
      </c>
    </row>
    <row r="159" spans="1:23" s="234" customFormat="1" ht="15">
      <c r="A159" s="33">
        <f t="shared" si="28"/>
        <v>157</v>
      </c>
      <c r="B159" s="101" t="s">
        <v>84</v>
      </c>
      <c r="C159" s="88" t="s">
        <v>1493</v>
      </c>
      <c r="D159" s="88" t="s">
        <v>1494</v>
      </c>
      <c r="E159" s="33" t="s">
        <v>5436</v>
      </c>
      <c r="F159" s="88" t="s">
        <v>2454</v>
      </c>
      <c r="G159" s="62">
        <v>191682013409</v>
      </c>
      <c r="H159" s="117">
        <v>41275</v>
      </c>
      <c r="I159" s="87" t="s">
        <v>1265</v>
      </c>
      <c r="J159" s="90" t="s">
        <v>2455</v>
      </c>
      <c r="K159" s="97">
        <v>22</v>
      </c>
      <c r="L159" s="97">
        <v>22</v>
      </c>
      <c r="M159" s="97"/>
      <c r="N159" s="372">
        <v>4</v>
      </c>
      <c r="O159" s="372">
        <v>4</v>
      </c>
      <c r="P159" s="372">
        <v>1</v>
      </c>
      <c r="Q159" s="97" t="s">
        <v>4166</v>
      </c>
      <c r="R159" s="133"/>
      <c r="S159" s="326" t="s">
        <v>4262</v>
      </c>
      <c r="T159" s="98"/>
      <c r="U159" s="70" t="s">
        <v>4046</v>
      </c>
      <c r="V159" s="70" t="s">
        <v>4047</v>
      </c>
      <c r="W159" s="70" t="str">
        <f t="shared" si="20"/>
        <v>CAP</v>
      </c>
    </row>
    <row r="160" spans="1:23" s="234" customFormat="1" ht="15">
      <c r="A160" s="33">
        <f t="shared" ref="A160" si="29">ROW(B160)-2</f>
        <v>158</v>
      </c>
      <c r="B160" s="101" t="s">
        <v>84</v>
      </c>
      <c r="C160" s="88" t="s">
        <v>1493</v>
      </c>
      <c r="D160" s="88" t="s">
        <v>1494</v>
      </c>
      <c r="E160" s="33" t="s">
        <v>5436</v>
      </c>
      <c r="F160" s="88" t="s">
        <v>4832</v>
      </c>
      <c r="G160" s="62">
        <v>191682021046</v>
      </c>
      <c r="H160" s="117">
        <v>44091</v>
      </c>
      <c r="I160" s="87" t="s">
        <v>1265</v>
      </c>
      <c r="J160" s="90" t="s">
        <v>4834</v>
      </c>
      <c r="K160" s="97">
        <v>22</v>
      </c>
      <c r="L160" s="97">
        <v>22</v>
      </c>
      <c r="M160" s="97"/>
      <c r="N160" s="372">
        <v>4</v>
      </c>
      <c r="O160" s="372">
        <v>4</v>
      </c>
      <c r="P160" s="372">
        <v>1</v>
      </c>
      <c r="Q160" s="97" t="s">
        <v>4166</v>
      </c>
      <c r="R160" s="88"/>
      <c r="S160" s="326"/>
      <c r="T160" s="98"/>
      <c r="U160" s="70" t="s">
        <v>4046</v>
      </c>
      <c r="V160" s="70" t="s">
        <v>4047</v>
      </c>
      <c r="W160" s="70" t="str">
        <f t="shared" si="20"/>
        <v>CAP</v>
      </c>
    </row>
    <row r="161" spans="1:23" s="234" customFormat="1" ht="15">
      <c r="A161" s="33">
        <f t="shared" si="28"/>
        <v>159</v>
      </c>
      <c r="B161" s="101" t="s">
        <v>84</v>
      </c>
      <c r="C161" s="88" t="s">
        <v>1493</v>
      </c>
      <c r="D161" s="88" t="s">
        <v>1494</v>
      </c>
      <c r="E161" s="33" t="s">
        <v>5436</v>
      </c>
      <c r="F161" s="88" t="s">
        <v>1813</v>
      </c>
      <c r="G161" s="62">
        <v>191682012174</v>
      </c>
      <c r="H161" s="117">
        <v>41275</v>
      </c>
      <c r="I161" s="87" t="s">
        <v>1265</v>
      </c>
      <c r="J161" s="90" t="s">
        <v>1814</v>
      </c>
      <c r="K161" s="97">
        <v>22</v>
      </c>
      <c r="L161" s="97">
        <v>22</v>
      </c>
      <c r="M161" s="97"/>
      <c r="N161" s="372">
        <v>4</v>
      </c>
      <c r="O161" s="372">
        <v>4</v>
      </c>
      <c r="P161" s="372">
        <v>1</v>
      </c>
      <c r="Q161" s="97" t="s">
        <v>4166</v>
      </c>
      <c r="R161" s="88" t="s">
        <v>924</v>
      </c>
      <c r="S161" s="326" t="s">
        <v>4262</v>
      </c>
      <c r="T161" s="98"/>
      <c r="U161" s="70" t="s">
        <v>4046</v>
      </c>
      <c r="V161" s="70" t="s">
        <v>4047</v>
      </c>
      <c r="W161" s="70" t="str">
        <f t="shared" si="20"/>
        <v>CAP</v>
      </c>
    </row>
    <row r="162" spans="1:23" s="234" customFormat="1">
      <c r="A162" s="33">
        <f t="shared" si="28"/>
        <v>160</v>
      </c>
      <c r="B162" s="101" t="s">
        <v>84</v>
      </c>
      <c r="C162" s="88" t="s">
        <v>1493</v>
      </c>
      <c r="D162" s="88" t="s">
        <v>1494</v>
      </c>
      <c r="E162" s="33" t="s">
        <v>5437</v>
      </c>
      <c r="F162" s="88" t="s">
        <v>1647</v>
      </c>
      <c r="G162" s="62">
        <v>191682012167</v>
      </c>
      <c r="H162" s="117">
        <v>42005</v>
      </c>
      <c r="I162" s="87" t="s">
        <v>4038</v>
      </c>
      <c r="J162" s="90" t="s">
        <v>1792</v>
      </c>
      <c r="K162" s="97">
        <v>33</v>
      </c>
      <c r="L162" s="97">
        <v>33</v>
      </c>
      <c r="M162" s="97"/>
      <c r="N162" s="372">
        <v>4</v>
      </c>
      <c r="O162" s="372">
        <v>4</v>
      </c>
      <c r="P162" s="372">
        <v>1</v>
      </c>
      <c r="Q162" s="97" t="s">
        <v>4166</v>
      </c>
      <c r="R162" s="88" t="s">
        <v>1711</v>
      </c>
      <c r="S162" s="98"/>
      <c r="T162" s="98"/>
      <c r="U162" s="70" t="s">
        <v>4046</v>
      </c>
      <c r="V162" s="70" t="s">
        <v>4047</v>
      </c>
      <c r="W162" s="70" t="str">
        <f t="shared" si="20"/>
        <v>CAP</v>
      </c>
    </row>
    <row r="163" spans="1:23" s="234" customFormat="1" ht="15">
      <c r="A163" s="33">
        <f t="shared" si="28"/>
        <v>161</v>
      </c>
      <c r="B163" s="101" t="s">
        <v>84</v>
      </c>
      <c r="C163" s="88" t="s">
        <v>1493</v>
      </c>
      <c r="D163" s="88" t="s">
        <v>1494</v>
      </c>
      <c r="E163" s="33" t="s">
        <v>5438</v>
      </c>
      <c r="F163" s="88" t="s">
        <v>1741</v>
      </c>
      <c r="G163" s="62">
        <v>191682008719</v>
      </c>
      <c r="H163" s="117">
        <v>41640</v>
      </c>
      <c r="I163" s="87" t="s">
        <v>1265</v>
      </c>
      <c r="J163" s="90" t="s">
        <v>1799</v>
      </c>
      <c r="K163" s="97">
        <v>11</v>
      </c>
      <c r="L163" s="97">
        <v>11</v>
      </c>
      <c r="M163" s="97"/>
      <c r="N163" s="372">
        <v>3</v>
      </c>
      <c r="O163" s="372">
        <v>3</v>
      </c>
      <c r="P163" s="372">
        <v>1</v>
      </c>
      <c r="Q163" s="97" t="s">
        <v>4166</v>
      </c>
      <c r="R163" s="88" t="s">
        <v>1800</v>
      </c>
      <c r="S163" s="326" t="s">
        <v>4263</v>
      </c>
      <c r="T163" s="98"/>
      <c r="U163" s="70" t="s">
        <v>4046</v>
      </c>
      <c r="V163" s="70" t="s">
        <v>4047</v>
      </c>
      <c r="W163" s="70" t="str">
        <f t="shared" si="20"/>
        <v>CAP</v>
      </c>
    </row>
    <row r="164" spans="1:23" s="234" customFormat="1" ht="15">
      <c r="A164" s="33">
        <f t="shared" si="28"/>
        <v>162</v>
      </c>
      <c r="B164" s="101" t="s">
        <v>84</v>
      </c>
      <c r="C164" s="88" t="s">
        <v>1493</v>
      </c>
      <c r="D164" s="88" t="s">
        <v>1494</v>
      </c>
      <c r="E164" s="33" t="s">
        <v>5439</v>
      </c>
      <c r="F164" s="88" t="s">
        <v>1806</v>
      </c>
      <c r="G164" s="62">
        <v>191682008740</v>
      </c>
      <c r="H164" s="117">
        <v>42005</v>
      </c>
      <c r="I164" s="87" t="s">
        <v>1265</v>
      </c>
      <c r="J164" s="90" t="s">
        <v>1816</v>
      </c>
      <c r="K164" s="97">
        <v>11</v>
      </c>
      <c r="L164" s="97">
        <v>11</v>
      </c>
      <c r="M164" s="97"/>
      <c r="N164" s="372">
        <v>3</v>
      </c>
      <c r="O164" s="372">
        <v>3</v>
      </c>
      <c r="P164" s="372">
        <v>1</v>
      </c>
      <c r="Q164" s="97" t="s">
        <v>4166</v>
      </c>
      <c r="R164" s="88" t="s">
        <v>1801</v>
      </c>
      <c r="S164" s="326" t="s">
        <v>4263</v>
      </c>
      <c r="T164" s="98"/>
      <c r="U164" s="70" t="s">
        <v>4046</v>
      </c>
      <c r="V164" s="70" t="s">
        <v>4047</v>
      </c>
      <c r="W164" s="70" t="str">
        <f t="shared" si="20"/>
        <v>CAP</v>
      </c>
    </row>
    <row r="165" spans="1:23" s="234" customFormat="1" ht="15">
      <c r="A165" s="33">
        <f t="shared" si="28"/>
        <v>163</v>
      </c>
      <c r="B165" s="101" t="s">
        <v>84</v>
      </c>
      <c r="C165" s="88" t="s">
        <v>1493</v>
      </c>
      <c r="D165" s="88" t="s">
        <v>1494</v>
      </c>
      <c r="E165" s="33" t="s">
        <v>5439</v>
      </c>
      <c r="F165" s="88" t="s">
        <v>2105</v>
      </c>
      <c r="G165" s="62">
        <v>191682012433</v>
      </c>
      <c r="H165" s="117">
        <v>43557</v>
      </c>
      <c r="I165" s="87" t="s">
        <v>1265</v>
      </c>
      <c r="J165" s="90" t="s">
        <v>2106</v>
      </c>
      <c r="K165" s="97">
        <v>11</v>
      </c>
      <c r="L165" s="97">
        <v>11</v>
      </c>
      <c r="M165" s="97"/>
      <c r="N165" s="372">
        <v>4</v>
      </c>
      <c r="O165" s="372">
        <v>4</v>
      </c>
      <c r="P165" s="372">
        <v>1</v>
      </c>
      <c r="Q165" s="97" t="s">
        <v>4166</v>
      </c>
      <c r="R165" s="88" t="s">
        <v>2107</v>
      </c>
      <c r="S165" s="326" t="s">
        <v>4263</v>
      </c>
      <c r="T165" s="98"/>
      <c r="U165" s="70" t="s">
        <v>4046</v>
      </c>
      <c r="V165" s="70" t="s">
        <v>4047</v>
      </c>
      <c r="W165" s="70" t="str">
        <f t="shared" si="20"/>
        <v>CAP</v>
      </c>
    </row>
    <row r="166" spans="1:23" s="234" customFormat="1" ht="15">
      <c r="A166" s="33">
        <f t="shared" si="28"/>
        <v>164</v>
      </c>
      <c r="B166" s="101" t="s">
        <v>84</v>
      </c>
      <c r="C166" s="88" t="s">
        <v>1493</v>
      </c>
      <c r="D166" s="88" t="s">
        <v>1494</v>
      </c>
      <c r="E166" s="33" t="s">
        <v>5439</v>
      </c>
      <c r="F166" s="88" t="s">
        <v>1807</v>
      </c>
      <c r="G166" s="62">
        <v>191682008733</v>
      </c>
      <c r="H166" s="117">
        <v>42370</v>
      </c>
      <c r="I166" s="87" t="s">
        <v>4038</v>
      </c>
      <c r="J166" s="90" t="s">
        <v>1817</v>
      </c>
      <c r="K166" s="97">
        <v>11</v>
      </c>
      <c r="L166" s="97">
        <v>11</v>
      </c>
      <c r="M166" s="97"/>
      <c r="N166" s="372">
        <v>3</v>
      </c>
      <c r="O166" s="372">
        <v>3</v>
      </c>
      <c r="P166" s="372">
        <v>1</v>
      </c>
      <c r="Q166" s="97" t="s">
        <v>4166</v>
      </c>
      <c r="R166" s="88" t="s">
        <v>1802</v>
      </c>
      <c r="S166" s="326" t="s">
        <v>4263</v>
      </c>
      <c r="T166" s="98"/>
      <c r="U166" s="70" t="s">
        <v>4046</v>
      </c>
      <c r="V166" s="70" t="s">
        <v>4047</v>
      </c>
      <c r="W166" s="70" t="str">
        <f t="shared" si="20"/>
        <v>CAP</v>
      </c>
    </row>
    <row r="167" spans="1:23" s="234" customFormat="1" ht="15">
      <c r="A167" s="33">
        <f t="shared" si="28"/>
        <v>165</v>
      </c>
      <c r="B167" s="101" t="s">
        <v>84</v>
      </c>
      <c r="C167" s="88" t="s">
        <v>1493</v>
      </c>
      <c r="D167" s="88" t="s">
        <v>1494</v>
      </c>
      <c r="E167" s="33" t="s">
        <v>5439</v>
      </c>
      <c r="F167" s="88" t="s">
        <v>1808</v>
      </c>
      <c r="G167" s="62">
        <v>191682008757</v>
      </c>
      <c r="H167" s="117">
        <v>42005</v>
      </c>
      <c r="I167" s="87" t="s">
        <v>1265</v>
      </c>
      <c r="J167" s="90" t="s">
        <v>1818</v>
      </c>
      <c r="K167" s="97">
        <v>11</v>
      </c>
      <c r="L167" s="97">
        <v>11</v>
      </c>
      <c r="M167" s="97"/>
      <c r="N167" s="372">
        <v>4</v>
      </c>
      <c r="O167" s="372">
        <v>4</v>
      </c>
      <c r="P167" s="372">
        <v>1</v>
      </c>
      <c r="Q167" s="97" t="s">
        <v>4166</v>
      </c>
      <c r="R167" s="88" t="s">
        <v>1803</v>
      </c>
      <c r="S167" s="326" t="s">
        <v>4263</v>
      </c>
      <c r="T167" s="98"/>
      <c r="U167" s="70" t="s">
        <v>4046</v>
      </c>
      <c r="V167" s="70" t="s">
        <v>4047</v>
      </c>
      <c r="W167" s="70" t="str">
        <f t="shared" si="20"/>
        <v>CAP</v>
      </c>
    </row>
    <row r="168" spans="1:23" s="234" customFormat="1" ht="15">
      <c r="A168" s="33">
        <f t="shared" si="28"/>
        <v>166</v>
      </c>
      <c r="B168" s="101" t="s">
        <v>84</v>
      </c>
      <c r="C168" s="88" t="s">
        <v>1493</v>
      </c>
      <c r="D168" s="88" t="s">
        <v>1494</v>
      </c>
      <c r="E168" s="33" t="s">
        <v>5439</v>
      </c>
      <c r="F168" s="88" t="s">
        <v>1809</v>
      </c>
      <c r="G168" s="62">
        <v>191682008764</v>
      </c>
      <c r="H168" s="117">
        <v>42005</v>
      </c>
      <c r="I168" s="87" t="s">
        <v>1265</v>
      </c>
      <c r="J168" s="90" t="s">
        <v>1819</v>
      </c>
      <c r="K168" s="97">
        <v>11</v>
      </c>
      <c r="L168" s="97">
        <v>11</v>
      </c>
      <c r="M168" s="97"/>
      <c r="N168" s="372">
        <v>4</v>
      </c>
      <c r="O168" s="372">
        <v>4</v>
      </c>
      <c r="P168" s="372">
        <v>1</v>
      </c>
      <c r="Q168" s="97" t="s">
        <v>4166</v>
      </c>
      <c r="R168" s="88" t="s">
        <v>1804</v>
      </c>
      <c r="S168" s="326" t="s">
        <v>4263</v>
      </c>
      <c r="T168" s="98"/>
      <c r="U168" s="70" t="s">
        <v>4046</v>
      </c>
      <c r="V168" s="70" t="s">
        <v>4047</v>
      </c>
      <c r="W168" s="70" t="str">
        <f t="shared" si="20"/>
        <v>CAP</v>
      </c>
    </row>
    <row r="169" spans="1:23" s="234" customFormat="1" ht="15">
      <c r="A169" s="33">
        <f t="shared" si="28"/>
        <v>167</v>
      </c>
      <c r="B169" s="101" t="s">
        <v>84</v>
      </c>
      <c r="C169" s="88" t="s">
        <v>1493</v>
      </c>
      <c r="D169" s="88" t="s">
        <v>1494</v>
      </c>
      <c r="E169" s="33" t="s">
        <v>5439</v>
      </c>
      <c r="F169" s="88" t="s">
        <v>1810</v>
      </c>
      <c r="G169" s="62">
        <v>191682008771</v>
      </c>
      <c r="H169" s="117">
        <v>42005</v>
      </c>
      <c r="I169" s="87" t="s">
        <v>1265</v>
      </c>
      <c r="J169" s="90" t="s">
        <v>1820</v>
      </c>
      <c r="K169" s="97">
        <v>11</v>
      </c>
      <c r="L169" s="97">
        <v>11</v>
      </c>
      <c r="M169" s="97"/>
      <c r="N169" s="372">
        <v>4</v>
      </c>
      <c r="O169" s="372">
        <v>4</v>
      </c>
      <c r="P169" s="372">
        <v>1</v>
      </c>
      <c r="Q169" s="97" t="s">
        <v>4166</v>
      </c>
      <c r="R169" s="88" t="s">
        <v>1805</v>
      </c>
      <c r="S169" s="326" t="s">
        <v>4263</v>
      </c>
      <c r="T169" s="98"/>
      <c r="U169" s="70" t="s">
        <v>4046</v>
      </c>
      <c r="V169" s="70" t="s">
        <v>4047</v>
      </c>
      <c r="W169" s="70" t="str">
        <f t="shared" si="20"/>
        <v>CAP</v>
      </c>
    </row>
    <row r="170" spans="1:23" s="234" customFormat="1">
      <c r="A170" s="33">
        <f t="shared" si="28"/>
        <v>168</v>
      </c>
      <c r="B170" s="101" t="s">
        <v>84</v>
      </c>
      <c r="C170" s="88" t="s">
        <v>1493</v>
      </c>
      <c r="D170" s="88" t="s">
        <v>1494</v>
      </c>
      <c r="E170" s="33" t="s">
        <v>5439</v>
      </c>
      <c r="F170" s="88" t="s">
        <v>2070</v>
      </c>
      <c r="G170" s="62">
        <v>191682012303</v>
      </c>
      <c r="H170" s="117">
        <v>43300</v>
      </c>
      <c r="I170" s="87" t="s">
        <v>1265</v>
      </c>
      <c r="J170" s="90" t="s">
        <v>2096</v>
      </c>
      <c r="K170" s="97">
        <v>11</v>
      </c>
      <c r="L170" s="97">
        <v>11</v>
      </c>
      <c r="M170" s="97"/>
      <c r="N170" s="372">
        <v>3</v>
      </c>
      <c r="O170" s="372">
        <v>3</v>
      </c>
      <c r="P170" s="372">
        <v>1</v>
      </c>
      <c r="Q170" s="97" t="s">
        <v>4166</v>
      </c>
      <c r="R170" s="88" t="s">
        <v>2091</v>
      </c>
      <c r="S170" s="98"/>
      <c r="T170" s="98"/>
      <c r="U170" s="70" t="s">
        <v>4046</v>
      </c>
      <c r="V170" s="70" t="s">
        <v>4047</v>
      </c>
      <c r="W170" s="70" t="str">
        <f t="shared" si="20"/>
        <v>CAP</v>
      </c>
    </row>
    <row r="171" spans="1:23" s="234" customFormat="1">
      <c r="A171" s="33">
        <f t="shared" si="28"/>
        <v>169</v>
      </c>
      <c r="B171" s="101" t="s">
        <v>84</v>
      </c>
      <c r="C171" s="88" t="s">
        <v>1493</v>
      </c>
      <c r="D171" s="88" t="s">
        <v>1494</v>
      </c>
      <c r="E171" s="33" t="s">
        <v>5439</v>
      </c>
      <c r="F171" s="88" t="s">
        <v>2071</v>
      </c>
      <c r="G171" s="62">
        <v>191682012310</v>
      </c>
      <c r="H171" s="117">
        <v>43300</v>
      </c>
      <c r="I171" s="87" t="s">
        <v>1265</v>
      </c>
      <c r="J171" s="90" t="s">
        <v>2099</v>
      </c>
      <c r="K171" s="97">
        <v>11</v>
      </c>
      <c r="L171" s="97">
        <v>11</v>
      </c>
      <c r="M171" s="97"/>
      <c r="N171" s="372">
        <v>4</v>
      </c>
      <c r="O171" s="372">
        <v>4</v>
      </c>
      <c r="P171" s="372">
        <v>1</v>
      </c>
      <c r="Q171" s="97" t="s">
        <v>4166</v>
      </c>
      <c r="R171" s="88" t="s">
        <v>2081</v>
      </c>
      <c r="S171" s="98"/>
      <c r="T171" s="98"/>
      <c r="U171" s="70" t="s">
        <v>4046</v>
      </c>
      <c r="V171" s="70" t="s">
        <v>4047</v>
      </c>
      <c r="W171" s="70" t="str">
        <f t="shared" si="20"/>
        <v>CAP</v>
      </c>
    </row>
    <row r="172" spans="1:23" s="234" customFormat="1">
      <c r="A172" s="33">
        <f t="shared" si="28"/>
        <v>170</v>
      </c>
      <c r="B172" s="101" t="s">
        <v>84</v>
      </c>
      <c r="C172" s="88" t="s">
        <v>1493</v>
      </c>
      <c r="D172" s="88" t="s">
        <v>1494</v>
      </c>
      <c r="E172" s="33" t="s">
        <v>5439</v>
      </c>
      <c r="F172" s="88" t="s">
        <v>2072</v>
      </c>
      <c r="G172" s="62">
        <v>191682012327</v>
      </c>
      <c r="H172" s="117">
        <v>43300</v>
      </c>
      <c r="I172" s="87" t="s">
        <v>4038</v>
      </c>
      <c r="J172" s="90" t="s">
        <v>2097</v>
      </c>
      <c r="K172" s="97">
        <v>11</v>
      </c>
      <c r="L172" s="97">
        <v>11</v>
      </c>
      <c r="M172" s="97"/>
      <c r="N172" s="372">
        <v>3</v>
      </c>
      <c r="O172" s="372">
        <v>3</v>
      </c>
      <c r="P172" s="372">
        <v>1</v>
      </c>
      <c r="Q172" s="97" t="s">
        <v>4166</v>
      </c>
      <c r="R172" s="88" t="s">
        <v>2083</v>
      </c>
      <c r="S172" s="98"/>
      <c r="T172" s="98"/>
      <c r="U172" s="70" t="s">
        <v>4046</v>
      </c>
      <c r="V172" s="70" t="s">
        <v>4047</v>
      </c>
      <c r="W172" s="70" t="str">
        <f t="shared" si="20"/>
        <v>CAP</v>
      </c>
    </row>
    <row r="173" spans="1:23" s="234" customFormat="1">
      <c r="A173" s="33">
        <f t="shared" si="28"/>
        <v>171</v>
      </c>
      <c r="B173" s="101" t="s">
        <v>84</v>
      </c>
      <c r="C173" s="88" t="s">
        <v>1493</v>
      </c>
      <c r="D173" s="88" t="s">
        <v>1494</v>
      </c>
      <c r="E173" s="33" t="s">
        <v>5439</v>
      </c>
      <c r="F173" s="64" t="s">
        <v>2073</v>
      </c>
      <c r="G173" s="62">
        <v>191682012334</v>
      </c>
      <c r="H173" s="117">
        <v>43300</v>
      </c>
      <c r="I173" s="87" t="s">
        <v>1265</v>
      </c>
      <c r="J173" s="90" t="s">
        <v>2098</v>
      </c>
      <c r="K173" s="97">
        <v>11</v>
      </c>
      <c r="L173" s="97">
        <v>11</v>
      </c>
      <c r="M173" s="97"/>
      <c r="N173" s="372">
        <v>4</v>
      </c>
      <c r="O173" s="372">
        <v>4</v>
      </c>
      <c r="P173" s="372">
        <v>1</v>
      </c>
      <c r="Q173" s="97" t="s">
        <v>4166</v>
      </c>
      <c r="R173" s="88" t="s">
        <v>2084</v>
      </c>
      <c r="S173" s="98"/>
      <c r="T173" s="98"/>
      <c r="U173" s="70" t="s">
        <v>4046</v>
      </c>
      <c r="V173" s="70" t="s">
        <v>4047</v>
      </c>
      <c r="W173" s="70" t="str">
        <f t="shared" si="20"/>
        <v>CAP</v>
      </c>
    </row>
    <row r="174" spans="1:23" s="234" customFormat="1">
      <c r="A174" s="33">
        <f t="shared" si="28"/>
        <v>172</v>
      </c>
      <c r="B174" s="101" t="s">
        <v>84</v>
      </c>
      <c r="C174" s="88" t="s">
        <v>1493</v>
      </c>
      <c r="D174" s="88" t="s">
        <v>1494</v>
      </c>
      <c r="E174" s="33" t="s">
        <v>5439</v>
      </c>
      <c r="F174" s="88" t="s">
        <v>2092</v>
      </c>
      <c r="G174" s="62">
        <v>191682012341</v>
      </c>
      <c r="H174" s="117">
        <v>43300</v>
      </c>
      <c r="I174" s="87" t="s">
        <v>1265</v>
      </c>
      <c r="J174" s="90" t="s">
        <v>2095</v>
      </c>
      <c r="K174" s="97">
        <v>11</v>
      </c>
      <c r="L174" s="97">
        <v>11</v>
      </c>
      <c r="M174" s="97"/>
      <c r="N174" s="372">
        <v>4</v>
      </c>
      <c r="O174" s="372">
        <v>4</v>
      </c>
      <c r="P174" s="372">
        <v>1</v>
      </c>
      <c r="Q174" s="97" t="s">
        <v>4166</v>
      </c>
      <c r="R174" s="88" t="s">
        <v>2093</v>
      </c>
      <c r="S174" s="98"/>
      <c r="T174" s="98"/>
      <c r="U174" s="70" t="s">
        <v>4046</v>
      </c>
      <c r="V174" s="70" t="s">
        <v>4047</v>
      </c>
      <c r="W174" s="70" t="str">
        <f t="shared" si="20"/>
        <v>CAP</v>
      </c>
    </row>
    <row r="175" spans="1:23" s="234" customFormat="1">
      <c r="A175" s="33">
        <f t="shared" si="28"/>
        <v>173</v>
      </c>
      <c r="B175" s="101" t="s">
        <v>84</v>
      </c>
      <c r="C175" s="88" t="s">
        <v>1493</v>
      </c>
      <c r="D175" s="88" t="s">
        <v>1494</v>
      </c>
      <c r="E175" s="33" t="s">
        <v>5439</v>
      </c>
      <c r="F175" s="88" t="s">
        <v>2074</v>
      </c>
      <c r="G175" s="62">
        <v>191682012358</v>
      </c>
      <c r="H175" s="117">
        <v>43300</v>
      </c>
      <c r="I175" s="87" t="s">
        <v>1265</v>
      </c>
      <c r="J175" s="90" t="s">
        <v>2094</v>
      </c>
      <c r="K175" s="97">
        <v>11</v>
      </c>
      <c r="L175" s="97">
        <v>11</v>
      </c>
      <c r="M175" s="97"/>
      <c r="N175" s="372">
        <v>4</v>
      </c>
      <c r="O175" s="372">
        <v>4</v>
      </c>
      <c r="P175" s="372">
        <v>1</v>
      </c>
      <c r="Q175" s="97" t="s">
        <v>4166</v>
      </c>
      <c r="R175" s="88" t="s">
        <v>2085</v>
      </c>
      <c r="S175" s="98"/>
      <c r="T175" s="98"/>
      <c r="U175" s="70" t="s">
        <v>4046</v>
      </c>
      <c r="V175" s="70" t="s">
        <v>4047</v>
      </c>
      <c r="W175" s="70" t="str">
        <f t="shared" si="20"/>
        <v>CAP</v>
      </c>
    </row>
    <row r="176" spans="1:23" s="234" customFormat="1" ht="15">
      <c r="A176" s="33">
        <f t="shared" si="28"/>
        <v>174</v>
      </c>
      <c r="B176" s="101" t="s">
        <v>84</v>
      </c>
      <c r="C176" s="88" t="s">
        <v>1493</v>
      </c>
      <c r="D176" s="88" t="s">
        <v>1494</v>
      </c>
      <c r="E176" s="33" t="s">
        <v>5440</v>
      </c>
      <c r="F176" s="88" t="s">
        <v>2075</v>
      </c>
      <c r="G176" s="62">
        <v>191682012365</v>
      </c>
      <c r="H176" s="117">
        <v>43300</v>
      </c>
      <c r="I176" s="87" t="s">
        <v>1265</v>
      </c>
      <c r="J176" s="90" t="s">
        <v>4830</v>
      </c>
      <c r="K176" s="97">
        <v>22</v>
      </c>
      <c r="L176" s="97">
        <v>22</v>
      </c>
      <c r="M176" s="97"/>
      <c r="N176" s="372">
        <v>4</v>
      </c>
      <c r="O176" s="372">
        <v>4</v>
      </c>
      <c r="P176" s="372">
        <v>1</v>
      </c>
      <c r="Q176" s="97" t="s">
        <v>4166</v>
      </c>
      <c r="R176" s="88" t="s">
        <v>2086</v>
      </c>
      <c r="S176" s="326"/>
      <c r="T176" s="98"/>
      <c r="U176" s="70" t="s">
        <v>4046</v>
      </c>
      <c r="V176" s="70" t="s">
        <v>4047</v>
      </c>
      <c r="W176" s="70" t="str">
        <f t="shared" si="20"/>
        <v>CAP</v>
      </c>
    </row>
    <row r="177" spans="1:23" s="234" customFormat="1" ht="15">
      <c r="A177" s="33">
        <f t="shared" si="28"/>
        <v>175</v>
      </c>
      <c r="B177" s="101" t="s">
        <v>84</v>
      </c>
      <c r="C177" s="88" t="s">
        <v>1493</v>
      </c>
      <c r="D177" s="88" t="s">
        <v>1494</v>
      </c>
      <c r="E177" s="33" t="s">
        <v>5440</v>
      </c>
      <c r="F177" s="88" t="s">
        <v>2076</v>
      </c>
      <c r="G177" s="62">
        <v>191682012372</v>
      </c>
      <c r="H177" s="117">
        <v>43300</v>
      </c>
      <c r="I177" s="87" t="s">
        <v>1265</v>
      </c>
      <c r="J177" s="90" t="s">
        <v>2101</v>
      </c>
      <c r="K177" s="97">
        <v>22</v>
      </c>
      <c r="L177" s="97">
        <v>22</v>
      </c>
      <c r="M177" s="97"/>
      <c r="N177" s="372">
        <v>4</v>
      </c>
      <c r="O177" s="372">
        <v>4</v>
      </c>
      <c r="P177" s="372">
        <v>1</v>
      </c>
      <c r="Q177" s="97" t="s">
        <v>4166</v>
      </c>
      <c r="R177" s="88" t="s">
        <v>2082</v>
      </c>
      <c r="S177" s="326"/>
      <c r="T177" s="98"/>
      <c r="U177" s="70" t="s">
        <v>4046</v>
      </c>
      <c r="V177" s="70" t="s">
        <v>4047</v>
      </c>
      <c r="W177" s="70" t="str">
        <f t="shared" si="20"/>
        <v>CAP</v>
      </c>
    </row>
    <row r="178" spans="1:23" s="234" customFormat="1" ht="15">
      <c r="A178" s="33">
        <f t="shared" si="28"/>
        <v>176</v>
      </c>
      <c r="B178" s="101" t="s">
        <v>84</v>
      </c>
      <c r="C178" s="88" t="s">
        <v>1493</v>
      </c>
      <c r="D178" s="88" t="s">
        <v>1494</v>
      </c>
      <c r="E178" s="33" t="s">
        <v>5440</v>
      </c>
      <c r="F178" s="88" t="s">
        <v>2078</v>
      </c>
      <c r="G178" s="62">
        <v>191682012389</v>
      </c>
      <c r="H178" s="117">
        <v>43300</v>
      </c>
      <c r="I178" s="87" t="s">
        <v>1265</v>
      </c>
      <c r="J178" s="90" t="s">
        <v>2100</v>
      </c>
      <c r="K178" s="97">
        <v>22</v>
      </c>
      <c r="L178" s="97">
        <v>22</v>
      </c>
      <c r="M178" s="97"/>
      <c r="N178" s="372">
        <v>4</v>
      </c>
      <c r="O178" s="372">
        <v>4</v>
      </c>
      <c r="P178" s="372">
        <v>1</v>
      </c>
      <c r="Q178" s="97" t="s">
        <v>4166</v>
      </c>
      <c r="R178" s="88" t="s">
        <v>2087</v>
      </c>
      <c r="S178" s="367" t="s">
        <v>4722</v>
      </c>
      <c r="T178" s="98"/>
      <c r="U178" s="70" t="s">
        <v>4046</v>
      </c>
      <c r="V178" s="70" t="s">
        <v>4047</v>
      </c>
      <c r="W178" s="70" t="str">
        <f t="shared" si="20"/>
        <v>CAP</v>
      </c>
    </row>
    <row r="179" spans="1:23" s="234" customFormat="1" ht="15">
      <c r="A179" s="33">
        <f t="shared" si="28"/>
        <v>177</v>
      </c>
      <c r="B179" s="101" t="s">
        <v>84</v>
      </c>
      <c r="C179" s="88" t="s">
        <v>1493</v>
      </c>
      <c r="D179" s="88" t="s">
        <v>1494</v>
      </c>
      <c r="E179" s="33" t="s">
        <v>5440</v>
      </c>
      <c r="F179" s="88" t="s">
        <v>2077</v>
      </c>
      <c r="G179" s="62">
        <v>191682012396</v>
      </c>
      <c r="H179" s="117">
        <v>43300</v>
      </c>
      <c r="I179" s="87" t="s">
        <v>1265</v>
      </c>
      <c r="J179" s="90" t="s">
        <v>2817</v>
      </c>
      <c r="K179" s="97">
        <v>22</v>
      </c>
      <c r="L179" s="97">
        <v>22</v>
      </c>
      <c r="M179" s="97"/>
      <c r="N179" s="372">
        <v>6</v>
      </c>
      <c r="O179" s="372">
        <v>6</v>
      </c>
      <c r="P179" s="372">
        <v>3</v>
      </c>
      <c r="Q179" s="97" t="s">
        <v>4166</v>
      </c>
      <c r="R179" s="88" t="s">
        <v>2088</v>
      </c>
      <c r="S179" s="326"/>
      <c r="T179" s="98"/>
      <c r="U179" s="70" t="s">
        <v>4046</v>
      </c>
      <c r="V179" s="70" t="s">
        <v>4047</v>
      </c>
      <c r="W179" s="70" t="str">
        <f t="shared" si="20"/>
        <v>CAP</v>
      </c>
    </row>
    <row r="180" spans="1:23" s="234" customFormat="1" ht="15">
      <c r="A180" s="33">
        <f t="shared" si="28"/>
        <v>178</v>
      </c>
      <c r="B180" s="101" t="s">
        <v>84</v>
      </c>
      <c r="C180" s="88" t="s">
        <v>1493</v>
      </c>
      <c r="D180" s="88" t="s">
        <v>1494</v>
      </c>
      <c r="E180" s="33" t="s">
        <v>5440</v>
      </c>
      <c r="F180" s="88" t="s">
        <v>2816</v>
      </c>
      <c r="G180" s="62">
        <v>191682014482</v>
      </c>
      <c r="H180" s="117">
        <v>43437</v>
      </c>
      <c r="I180" s="87" t="s">
        <v>1265</v>
      </c>
      <c r="J180" s="90" t="s">
        <v>2818</v>
      </c>
      <c r="K180" s="97">
        <v>22</v>
      </c>
      <c r="L180" s="97">
        <v>22</v>
      </c>
      <c r="M180" s="97"/>
      <c r="N180" s="372">
        <v>4</v>
      </c>
      <c r="O180" s="372">
        <v>4</v>
      </c>
      <c r="P180" s="372">
        <v>1</v>
      </c>
      <c r="Q180" s="97" t="s">
        <v>4166</v>
      </c>
      <c r="R180" s="88" t="s">
        <v>2819</v>
      </c>
      <c r="S180" s="326"/>
      <c r="T180" s="98"/>
      <c r="U180" s="70" t="s">
        <v>4046</v>
      </c>
      <c r="V180" s="70" t="s">
        <v>4047</v>
      </c>
      <c r="W180" s="70" t="str">
        <f t="shared" si="20"/>
        <v>CAP</v>
      </c>
    </row>
    <row r="181" spans="1:23" s="234" customFormat="1" ht="15">
      <c r="A181" s="33">
        <f t="shared" si="28"/>
        <v>179</v>
      </c>
      <c r="B181" s="101" t="s">
        <v>84</v>
      </c>
      <c r="C181" s="88" t="s">
        <v>1493</v>
      </c>
      <c r="D181" s="88" t="s">
        <v>1494</v>
      </c>
      <c r="E181" s="33" t="s">
        <v>5440</v>
      </c>
      <c r="F181" s="88" t="s">
        <v>2079</v>
      </c>
      <c r="G181" s="62">
        <v>191682012402</v>
      </c>
      <c r="H181" s="117">
        <v>43300</v>
      </c>
      <c r="I181" s="87" t="s">
        <v>1265</v>
      </c>
      <c r="J181" s="90" t="s">
        <v>2102</v>
      </c>
      <c r="K181" s="97">
        <v>33</v>
      </c>
      <c r="L181" s="97">
        <v>33</v>
      </c>
      <c r="M181" s="97"/>
      <c r="N181" s="372">
        <v>6</v>
      </c>
      <c r="O181" s="372">
        <v>6</v>
      </c>
      <c r="P181" s="372">
        <v>6</v>
      </c>
      <c r="Q181" s="97" t="s">
        <v>4166</v>
      </c>
      <c r="R181" s="88" t="s">
        <v>2089</v>
      </c>
      <c r="S181" s="326" t="s">
        <v>4727</v>
      </c>
      <c r="T181" s="98"/>
      <c r="U181" s="70" t="s">
        <v>4046</v>
      </c>
      <c r="V181" s="70" t="s">
        <v>4047</v>
      </c>
      <c r="W181" s="70" t="str">
        <f t="shared" si="20"/>
        <v>CAP</v>
      </c>
    </row>
    <row r="182" spans="1:23" s="234" customFormat="1" ht="15">
      <c r="A182" s="33">
        <f t="shared" si="28"/>
        <v>180</v>
      </c>
      <c r="B182" s="101" t="s">
        <v>84</v>
      </c>
      <c r="C182" s="88" t="s">
        <v>1493</v>
      </c>
      <c r="D182" s="88" t="s">
        <v>1494</v>
      </c>
      <c r="E182" s="33" t="s">
        <v>5440</v>
      </c>
      <c r="F182" s="88" t="s">
        <v>2080</v>
      </c>
      <c r="G182" s="62">
        <v>191682012419</v>
      </c>
      <c r="H182" s="117">
        <v>43300</v>
      </c>
      <c r="I182" s="87" t="s">
        <v>1265</v>
      </c>
      <c r="J182" s="90" t="s">
        <v>4829</v>
      </c>
      <c r="K182" s="97">
        <v>33</v>
      </c>
      <c r="L182" s="97">
        <v>33</v>
      </c>
      <c r="M182" s="97"/>
      <c r="N182" s="372">
        <v>6</v>
      </c>
      <c r="O182" s="372">
        <v>6</v>
      </c>
      <c r="P182" s="372">
        <v>6</v>
      </c>
      <c r="Q182" s="97" t="s">
        <v>4166</v>
      </c>
      <c r="R182" s="88" t="s">
        <v>2090</v>
      </c>
      <c r="S182" s="326" t="s">
        <v>4727</v>
      </c>
      <c r="T182" s="98"/>
      <c r="U182" s="70" t="s">
        <v>4046</v>
      </c>
      <c r="V182" s="70" t="s">
        <v>4047</v>
      </c>
      <c r="W182" s="70" t="str">
        <f t="shared" si="20"/>
        <v>CAP</v>
      </c>
    </row>
    <row r="183" spans="1:23" s="234" customFormat="1" ht="15">
      <c r="A183" s="33">
        <f t="shared" si="28"/>
        <v>181</v>
      </c>
      <c r="B183" s="101" t="s">
        <v>84</v>
      </c>
      <c r="C183" s="88" t="s">
        <v>1493</v>
      </c>
      <c r="D183" s="88" t="s">
        <v>1494</v>
      </c>
      <c r="E183" s="33" t="s">
        <v>5441</v>
      </c>
      <c r="F183" s="88" t="s">
        <v>2685</v>
      </c>
      <c r="G183" s="62">
        <v>191682014031</v>
      </c>
      <c r="H183" s="117">
        <v>43388</v>
      </c>
      <c r="I183" s="87" t="s">
        <v>1265</v>
      </c>
      <c r="J183" s="90" t="s">
        <v>2960</v>
      </c>
      <c r="K183" s="97">
        <v>33</v>
      </c>
      <c r="L183" s="97">
        <v>33</v>
      </c>
      <c r="M183" s="97"/>
      <c r="N183" s="372">
        <v>4</v>
      </c>
      <c r="O183" s="372">
        <v>4</v>
      </c>
      <c r="P183" s="372">
        <v>3</v>
      </c>
      <c r="Q183" s="97" t="s">
        <v>4166</v>
      </c>
      <c r="R183" s="88" t="s">
        <v>2689</v>
      </c>
      <c r="S183" s="368" t="s">
        <v>4726</v>
      </c>
      <c r="T183" s="98"/>
      <c r="U183" s="70" t="s">
        <v>4046</v>
      </c>
      <c r="V183" s="70" t="s">
        <v>4047</v>
      </c>
      <c r="W183" s="70" t="str">
        <f t="shared" si="20"/>
        <v>CAP</v>
      </c>
    </row>
    <row r="184" spans="1:23" s="234" customFormat="1" ht="15">
      <c r="A184" s="33">
        <f t="shared" si="28"/>
        <v>182</v>
      </c>
      <c r="B184" s="101" t="s">
        <v>84</v>
      </c>
      <c r="C184" s="88" t="s">
        <v>1493</v>
      </c>
      <c r="D184" s="88" t="s">
        <v>1494</v>
      </c>
      <c r="E184" s="33" t="s">
        <v>5441</v>
      </c>
      <c r="F184" s="88" t="s">
        <v>2686</v>
      </c>
      <c r="G184" s="62">
        <v>191682014048</v>
      </c>
      <c r="H184" s="117">
        <v>43388</v>
      </c>
      <c r="I184" s="87" t="s">
        <v>1265</v>
      </c>
      <c r="J184" s="90" t="s">
        <v>2961</v>
      </c>
      <c r="K184" s="97">
        <v>33</v>
      </c>
      <c r="L184" s="97">
        <v>33</v>
      </c>
      <c r="M184" s="97"/>
      <c r="N184" s="372">
        <v>5</v>
      </c>
      <c r="O184" s="372">
        <v>5</v>
      </c>
      <c r="P184" s="372">
        <v>3</v>
      </c>
      <c r="Q184" s="97" t="s">
        <v>4166</v>
      </c>
      <c r="R184" s="88" t="s">
        <v>2690</v>
      </c>
      <c r="S184" s="368" t="s">
        <v>4726</v>
      </c>
      <c r="T184" s="98"/>
      <c r="U184" s="70" t="s">
        <v>4046</v>
      </c>
      <c r="V184" s="70" t="s">
        <v>4047</v>
      </c>
      <c r="W184" s="70" t="str">
        <f t="shared" si="20"/>
        <v>CAP</v>
      </c>
    </row>
    <row r="185" spans="1:23" s="234" customFormat="1" ht="15">
      <c r="A185" s="33">
        <f t="shared" si="28"/>
        <v>183</v>
      </c>
      <c r="B185" s="101" t="s">
        <v>84</v>
      </c>
      <c r="C185" s="88" t="s">
        <v>1493</v>
      </c>
      <c r="D185" s="88" t="s">
        <v>1494</v>
      </c>
      <c r="E185" s="33" t="s">
        <v>5441</v>
      </c>
      <c r="F185" s="88" t="s">
        <v>2687</v>
      </c>
      <c r="G185" s="62">
        <v>191682014055</v>
      </c>
      <c r="H185" s="117">
        <v>43388</v>
      </c>
      <c r="I185" s="87" t="s">
        <v>1265</v>
      </c>
      <c r="J185" s="90" t="s">
        <v>2688</v>
      </c>
      <c r="K185" s="97">
        <v>33</v>
      </c>
      <c r="L185" s="97">
        <v>33</v>
      </c>
      <c r="M185" s="97"/>
      <c r="N185" s="372">
        <v>4</v>
      </c>
      <c r="O185" s="372">
        <v>4</v>
      </c>
      <c r="P185" s="372">
        <v>3</v>
      </c>
      <c r="Q185" s="97" t="s">
        <v>4166</v>
      </c>
      <c r="R185" s="88" t="s">
        <v>2691</v>
      </c>
      <c r="S185" s="368" t="s">
        <v>4726</v>
      </c>
      <c r="T185" s="98"/>
      <c r="U185" s="70" t="s">
        <v>4046</v>
      </c>
      <c r="V185" s="70" t="s">
        <v>4047</v>
      </c>
      <c r="W185" s="70" t="str">
        <f t="shared" si="20"/>
        <v>CAP</v>
      </c>
    </row>
    <row r="186" spans="1:23" s="234" customFormat="1" ht="15">
      <c r="A186" s="33">
        <f t="shared" ref="A186" si="30">ROW(B186)-2</f>
        <v>184</v>
      </c>
      <c r="B186" s="101" t="s">
        <v>84</v>
      </c>
      <c r="C186" s="88" t="s">
        <v>1493</v>
      </c>
      <c r="D186" s="88" t="s">
        <v>1494</v>
      </c>
      <c r="E186" s="33" t="s">
        <v>5441</v>
      </c>
      <c r="F186" s="88" t="s">
        <v>5712</v>
      </c>
      <c r="G186" s="62">
        <v>191682023675</v>
      </c>
      <c r="H186" s="387">
        <v>44480</v>
      </c>
      <c r="I186" s="87" t="s">
        <v>1265</v>
      </c>
      <c r="J186" s="90" t="s">
        <v>5713</v>
      </c>
      <c r="K186" s="97">
        <v>33</v>
      </c>
      <c r="L186" s="97">
        <v>33</v>
      </c>
      <c r="M186" s="97"/>
      <c r="N186" s="372">
        <v>6</v>
      </c>
      <c r="O186" s="372">
        <v>6</v>
      </c>
      <c r="P186" s="372">
        <v>6</v>
      </c>
      <c r="Q186" s="97" t="s">
        <v>4166</v>
      </c>
      <c r="R186" s="88"/>
      <c r="S186" s="368"/>
      <c r="T186" s="98"/>
      <c r="U186" s="70" t="s">
        <v>4046</v>
      </c>
      <c r="V186" s="70" t="s">
        <v>4047</v>
      </c>
      <c r="W186" s="70" t="str">
        <f t="shared" si="20"/>
        <v>CAP</v>
      </c>
    </row>
    <row r="187" spans="1:23" s="234" customFormat="1" ht="15">
      <c r="A187" s="33">
        <f t="shared" ref="A187:A203" si="31">ROW(B187)-2</f>
        <v>185</v>
      </c>
      <c r="B187" s="101" t="s">
        <v>84</v>
      </c>
      <c r="C187" s="88" t="s">
        <v>1493</v>
      </c>
      <c r="D187" s="88" t="s">
        <v>1494</v>
      </c>
      <c r="E187" s="33" t="s">
        <v>5546</v>
      </c>
      <c r="F187" s="88" t="s">
        <v>5539</v>
      </c>
      <c r="G187" s="62">
        <v>191682023262</v>
      </c>
      <c r="H187" s="117">
        <v>44368</v>
      </c>
      <c r="I187" s="87" t="s">
        <v>1265</v>
      </c>
      <c r="J187" s="90" t="s">
        <v>5548</v>
      </c>
      <c r="K187" s="97">
        <v>22</v>
      </c>
      <c r="L187" s="97">
        <v>22</v>
      </c>
      <c r="M187" s="97"/>
      <c r="N187" s="372">
        <v>4</v>
      </c>
      <c r="O187" s="372">
        <v>4</v>
      </c>
      <c r="P187" s="372">
        <v>1</v>
      </c>
      <c r="Q187" s="97" t="s">
        <v>4166</v>
      </c>
      <c r="R187" s="88"/>
      <c r="S187" s="368"/>
      <c r="T187" s="98"/>
      <c r="U187" s="70" t="s">
        <v>4046</v>
      </c>
      <c r="V187" s="70" t="s">
        <v>4047</v>
      </c>
      <c r="W187" s="70" t="str">
        <f t="shared" si="20"/>
        <v>CAP</v>
      </c>
    </row>
    <row r="188" spans="1:23" s="234" customFormat="1" ht="15">
      <c r="A188" s="33">
        <f t="shared" ref="A188" si="32">ROW(B188)-2</f>
        <v>186</v>
      </c>
      <c r="B188" s="101" t="s">
        <v>84</v>
      </c>
      <c r="C188" s="88" t="s">
        <v>1493</v>
      </c>
      <c r="D188" s="88" t="s">
        <v>1494</v>
      </c>
      <c r="E188" s="33" t="s">
        <v>5546</v>
      </c>
      <c r="F188" s="88" t="s">
        <v>6412</v>
      </c>
      <c r="G188" s="62">
        <v>191682029851</v>
      </c>
      <c r="H188" s="117">
        <v>44642</v>
      </c>
      <c r="I188" s="87" t="s">
        <v>1265</v>
      </c>
      <c r="J188" s="90" t="s">
        <v>6420</v>
      </c>
      <c r="K188" s="97">
        <v>22</v>
      </c>
      <c r="L188" s="97">
        <v>22</v>
      </c>
      <c r="M188" s="97"/>
      <c r="N188" s="372">
        <v>4</v>
      </c>
      <c r="O188" s="372">
        <v>4</v>
      </c>
      <c r="P188" s="372">
        <v>1</v>
      </c>
      <c r="Q188" s="97" t="s">
        <v>4166</v>
      </c>
      <c r="R188" s="88"/>
      <c r="S188" s="368"/>
      <c r="T188" s="98"/>
      <c r="U188" s="70" t="s">
        <v>4046</v>
      </c>
      <c r="V188" s="70" t="s">
        <v>4047</v>
      </c>
      <c r="W188" s="70" t="str">
        <f t="shared" ref="W188" si="33">C188</f>
        <v>CAP</v>
      </c>
    </row>
    <row r="189" spans="1:23" s="234" customFormat="1" ht="15">
      <c r="A189" s="33">
        <f t="shared" si="31"/>
        <v>187</v>
      </c>
      <c r="B189" s="101" t="s">
        <v>84</v>
      </c>
      <c r="C189" s="88" t="s">
        <v>1493</v>
      </c>
      <c r="D189" s="88" t="s">
        <v>1494</v>
      </c>
      <c r="E189" s="33" t="s">
        <v>5546</v>
      </c>
      <c r="F189" s="88" t="s">
        <v>5540</v>
      </c>
      <c r="G189" s="62">
        <v>191682023279</v>
      </c>
      <c r="H189" s="117">
        <v>44368</v>
      </c>
      <c r="I189" s="87" t="s">
        <v>1265</v>
      </c>
      <c r="J189" s="90" t="s">
        <v>5549</v>
      </c>
      <c r="K189" s="97">
        <v>22</v>
      </c>
      <c r="L189" s="97">
        <v>22</v>
      </c>
      <c r="M189" s="97"/>
      <c r="N189" s="372">
        <v>4</v>
      </c>
      <c r="O189" s="372">
        <v>4</v>
      </c>
      <c r="P189" s="372">
        <v>1</v>
      </c>
      <c r="Q189" s="97" t="s">
        <v>4166</v>
      </c>
      <c r="R189" s="88"/>
      <c r="S189" s="368"/>
      <c r="T189" s="98"/>
      <c r="U189" s="70" t="s">
        <v>4046</v>
      </c>
      <c r="V189" s="70" t="s">
        <v>4047</v>
      </c>
      <c r="W189" s="70" t="str">
        <f t="shared" si="20"/>
        <v>CAP</v>
      </c>
    </row>
    <row r="190" spans="1:23" s="234" customFormat="1" ht="15">
      <c r="A190" s="33">
        <f t="shared" ref="A190" si="34">ROW(B190)-2</f>
        <v>188</v>
      </c>
      <c r="B190" s="101" t="s">
        <v>84</v>
      </c>
      <c r="C190" s="88" t="s">
        <v>1493</v>
      </c>
      <c r="D190" s="88" t="s">
        <v>1494</v>
      </c>
      <c r="E190" s="33" t="s">
        <v>5546</v>
      </c>
      <c r="F190" s="88" t="s">
        <v>6413</v>
      </c>
      <c r="G190" s="62">
        <v>191682029868</v>
      </c>
      <c r="H190" s="117">
        <v>44642</v>
      </c>
      <c r="I190" s="87" t="s">
        <v>1265</v>
      </c>
      <c r="J190" s="90" t="s">
        <v>6421</v>
      </c>
      <c r="K190" s="97">
        <v>22</v>
      </c>
      <c r="L190" s="97">
        <v>22</v>
      </c>
      <c r="M190" s="97"/>
      <c r="N190" s="372">
        <v>4</v>
      </c>
      <c r="O190" s="372">
        <v>4</v>
      </c>
      <c r="P190" s="372">
        <v>1</v>
      </c>
      <c r="Q190" s="97" t="s">
        <v>4166</v>
      </c>
      <c r="R190" s="88"/>
      <c r="S190" s="368"/>
      <c r="T190" s="98"/>
      <c r="U190" s="70" t="s">
        <v>4046</v>
      </c>
      <c r="V190" s="70" t="s">
        <v>4047</v>
      </c>
      <c r="W190" s="70" t="str">
        <f t="shared" ref="W190" si="35">C190</f>
        <v>CAP</v>
      </c>
    </row>
    <row r="191" spans="1:23" s="234" customFormat="1" ht="15">
      <c r="A191" s="33">
        <f t="shared" si="31"/>
        <v>189</v>
      </c>
      <c r="B191" s="101" t="s">
        <v>84</v>
      </c>
      <c r="C191" s="88" t="s">
        <v>1493</v>
      </c>
      <c r="D191" s="88" t="s">
        <v>1494</v>
      </c>
      <c r="E191" s="33" t="s">
        <v>5546</v>
      </c>
      <c r="F191" s="88" t="s">
        <v>5541</v>
      </c>
      <c r="G191" s="62">
        <v>191682023286</v>
      </c>
      <c r="H191" s="117">
        <v>44368</v>
      </c>
      <c r="I191" s="87" t="s">
        <v>1265</v>
      </c>
      <c r="J191" s="90" t="s">
        <v>5558</v>
      </c>
      <c r="K191" s="97">
        <v>33</v>
      </c>
      <c r="L191" s="97">
        <v>33</v>
      </c>
      <c r="M191" s="97"/>
      <c r="N191" s="372">
        <v>4</v>
      </c>
      <c r="O191" s="372">
        <v>4</v>
      </c>
      <c r="P191" s="372">
        <v>1</v>
      </c>
      <c r="Q191" s="97" t="s">
        <v>4166</v>
      </c>
      <c r="R191" s="88"/>
      <c r="S191" s="368"/>
      <c r="T191" s="98"/>
      <c r="U191" s="70" t="s">
        <v>4046</v>
      </c>
      <c r="V191" s="70" t="s">
        <v>4047</v>
      </c>
      <c r="W191" s="70" t="str">
        <f t="shared" si="20"/>
        <v>CAP</v>
      </c>
    </row>
    <row r="192" spans="1:23" s="234" customFormat="1" ht="15">
      <c r="A192" s="33">
        <f t="shared" ref="A192" si="36">ROW(B192)-2</f>
        <v>190</v>
      </c>
      <c r="B192" s="101" t="s">
        <v>84</v>
      </c>
      <c r="C192" s="88" t="s">
        <v>1493</v>
      </c>
      <c r="D192" s="88" t="s">
        <v>1494</v>
      </c>
      <c r="E192" s="33" t="s">
        <v>5546</v>
      </c>
      <c r="F192" s="88" t="s">
        <v>6414</v>
      </c>
      <c r="G192" s="62">
        <v>191682029875</v>
      </c>
      <c r="H192" s="117">
        <v>44642</v>
      </c>
      <c r="I192" s="87" t="s">
        <v>1265</v>
      </c>
      <c r="J192" s="90" t="s">
        <v>6422</v>
      </c>
      <c r="K192" s="97">
        <v>33</v>
      </c>
      <c r="L192" s="97">
        <v>33</v>
      </c>
      <c r="M192" s="97"/>
      <c r="N192" s="372">
        <v>4</v>
      </c>
      <c r="O192" s="372">
        <v>4</v>
      </c>
      <c r="P192" s="372">
        <v>1</v>
      </c>
      <c r="Q192" s="97" t="s">
        <v>4166</v>
      </c>
      <c r="R192" s="88"/>
      <c r="S192" s="368"/>
      <c r="T192" s="98"/>
      <c r="U192" s="70" t="s">
        <v>4046</v>
      </c>
      <c r="V192" s="70" t="s">
        <v>4047</v>
      </c>
      <c r="W192" s="70" t="str">
        <f t="shared" ref="W192" si="37">C192</f>
        <v>CAP</v>
      </c>
    </row>
    <row r="193" spans="1:23" s="234" customFormat="1" ht="15">
      <c r="A193" s="33">
        <f t="shared" si="31"/>
        <v>191</v>
      </c>
      <c r="B193" s="101" t="s">
        <v>84</v>
      </c>
      <c r="C193" s="88" t="s">
        <v>1493</v>
      </c>
      <c r="D193" s="88" t="s">
        <v>1494</v>
      </c>
      <c r="E193" s="33" t="s">
        <v>5546</v>
      </c>
      <c r="F193" s="88" t="s">
        <v>5542</v>
      </c>
      <c r="G193" s="62">
        <v>191682023293</v>
      </c>
      <c r="H193" s="117">
        <v>44368</v>
      </c>
      <c r="I193" s="87" t="s">
        <v>1265</v>
      </c>
      <c r="J193" s="90" t="s">
        <v>5559</v>
      </c>
      <c r="K193" s="97">
        <v>33</v>
      </c>
      <c r="L193" s="97">
        <v>33</v>
      </c>
      <c r="M193" s="97"/>
      <c r="N193" s="372">
        <v>4</v>
      </c>
      <c r="O193" s="372">
        <v>4</v>
      </c>
      <c r="P193" s="372">
        <v>1</v>
      </c>
      <c r="Q193" s="97" t="s">
        <v>4166</v>
      </c>
      <c r="R193" s="88"/>
      <c r="S193" s="368"/>
      <c r="T193" s="98"/>
      <c r="U193" s="70" t="s">
        <v>4046</v>
      </c>
      <c r="V193" s="70" t="s">
        <v>4047</v>
      </c>
      <c r="W193" s="70" t="str">
        <f t="shared" ref="W193:W282" si="38">C193</f>
        <v>CAP</v>
      </c>
    </row>
    <row r="194" spans="1:23" s="234" customFormat="1" ht="15">
      <c r="A194" s="33">
        <f t="shared" ref="A194" si="39">ROW(B194)-2</f>
        <v>192</v>
      </c>
      <c r="B194" s="101" t="s">
        <v>84</v>
      </c>
      <c r="C194" s="88" t="s">
        <v>1493</v>
      </c>
      <c r="D194" s="88" t="s">
        <v>1494</v>
      </c>
      <c r="E194" s="33" t="s">
        <v>5546</v>
      </c>
      <c r="F194" s="88" t="s">
        <v>6415</v>
      </c>
      <c r="G194" s="62">
        <v>191682029882</v>
      </c>
      <c r="H194" s="117">
        <v>44642</v>
      </c>
      <c r="I194" s="87" t="s">
        <v>1265</v>
      </c>
      <c r="J194" s="90" t="s">
        <v>6423</v>
      </c>
      <c r="K194" s="97">
        <v>33</v>
      </c>
      <c r="L194" s="97">
        <v>33</v>
      </c>
      <c r="M194" s="97"/>
      <c r="N194" s="372">
        <v>4</v>
      </c>
      <c r="O194" s="372">
        <v>4</v>
      </c>
      <c r="P194" s="372">
        <v>1</v>
      </c>
      <c r="Q194" s="97" t="s">
        <v>4166</v>
      </c>
      <c r="R194" s="88"/>
      <c r="S194" s="368"/>
      <c r="T194" s="98"/>
      <c r="U194" s="70" t="s">
        <v>4046</v>
      </c>
      <c r="V194" s="70" t="s">
        <v>4047</v>
      </c>
      <c r="W194" s="70" t="str">
        <f t="shared" ref="W194" si="40">C194</f>
        <v>CAP</v>
      </c>
    </row>
    <row r="195" spans="1:23" s="234" customFormat="1" ht="15">
      <c r="A195" s="33">
        <f t="shared" si="31"/>
        <v>193</v>
      </c>
      <c r="B195" s="101" t="s">
        <v>84</v>
      </c>
      <c r="C195" s="88" t="s">
        <v>1493</v>
      </c>
      <c r="D195" s="88" t="s">
        <v>1494</v>
      </c>
      <c r="E195" s="33" t="s">
        <v>5546</v>
      </c>
      <c r="F195" s="88" t="s">
        <v>5543</v>
      </c>
      <c r="G195" s="62">
        <v>191682023309</v>
      </c>
      <c r="H195" s="117">
        <v>44368</v>
      </c>
      <c r="I195" s="87" t="s">
        <v>1265</v>
      </c>
      <c r="J195" s="90" t="s">
        <v>5550</v>
      </c>
      <c r="K195" s="97">
        <v>22</v>
      </c>
      <c r="L195" s="97">
        <v>22</v>
      </c>
      <c r="M195" s="97"/>
      <c r="N195" s="372">
        <v>4</v>
      </c>
      <c r="O195" s="372">
        <v>4</v>
      </c>
      <c r="P195" s="372">
        <v>1</v>
      </c>
      <c r="Q195" s="97" t="s">
        <v>4166</v>
      </c>
      <c r="R195" s="88"/>
      <c r="S195" s="368"/>
      <c r="T195" s="98"/>
      <c r="U195" s="70" t="s">
        <v>4046</v>
      </c>
      <c r="V195" s="70" t="s">
        <v>4047</v>
      </c>
      <c r="W195" s="70" t="str">
        <f t="shared" si="38"/>
        <v>CAP</v>
      </c>
    </row>
    <row r="196" spans="1:23" s="234" customFormat="1" ht="15">
      <c r="A196" s="33">
        <f t="shared" ref="A196" si="41">ROW(B196)-2</f>
        <v>194</v>
      </c>
      <c r="B196" s="101" t="s">
        <v>84</v>
      </c>
      <c r="C196" s="88" t="s">
        <v>1493</v>
      </c>
      <c r="D196" s="88" t="s">
        <v>1494</v>
      </c>
      <c r="E196" s="33" t="s">
        <v>5546</v>
      </c>
      <c r="F196" s="88" t="s">
        <v>6416</v>
      </c>
      <c r="G196" s="62">
        <v>191682029899</v>
      </c>
      <c r="H196" s="117">
        <v>44642</v>
      </c>
      <c r="I196" s="87" t="s">
        <v>1265</v>
      </c>
      <c r="J196" s="90" t="s">
        <v>6424</v>
      </c>
      <c r="K196" s="97">
        <v>22</v>
      </c>
      <c r="L196" s="97">
        <v>22</v>
      </c>
      <c r="M196" s="97"/>
      <c r="N196" s="372">
        <v>4</v>
      </c>
      <c r="O196" s="372">
        <v>4</v>
      </c>
      <c r="P196" s="372">
        <v>1</v>
      </c>
      <c r="Q196" s="97" t="s">
        <v>4166</v>
      </c>
      <c r="R196" s="88"/>
      <c r="S196" s="368"/>
      <c r="T196" s="98"/>
      <c r="U196" s="70" t="s">
        <v>4046</v>
      </c>
      <c r="V196" s="70" t="s">
        <v>4047</v>
      </c>
      <c r="W196" s="70" t="str">
        <f t="shared" ref="W196:W197" si="42">C196</f>
        <v>CAP</v>
      </c>
    </row>
    <row r="197" spans="1:23" s="234" customFormat="1" ht="15">
      <c r="A197" s="33">
        <f t="shared" ref="A197" si="43">ROW(B197)-2</f>
        <v>195</v>
      </c>
      <c r="B197" s="101" t="s">
        <v>84</v>
      </c>
      <c r="C197" s="88" t="s">
        <v>1493</v>
      </c>
      <c r="D197" s="88" t="s">
        <v>1494</v>
      </c>
      <c r="E197" s="33" t="s">
        <v>5546</v>
      </c>
      <c r="F197" s="88" t="s">
        <v>6472</v>
      </c>
      <c r="G197" s="62">
        <v>191682029813</v>
      </c>
      <c r="H197" s="117">
        <v>44701</v>
      </c>
      <c r="I197" s="87" t="s">
        <v>1266</v>
      </c>
      <c r="J197" s="90" t="s">
        <v>6473</v>
      </c>
      <c r="K197" s="97">
        <v>22</v>
      </c>
      <c r="L197" s="97">
        <v>22</v>
      </c>
      <c r="M197" s="67"/>
      <c r="N197" s="372"/>
      <c r="O197" s="372"/>
      <c r="P197" s="372"/>
      <c r="Q197" s="97" t="s">
        <v>4166</v>
      </c>
      <c r="R197" s="88"/>
      <c r="S197" s="368"/>
      <c r="T197" s="98"/>
      <c r="U197" s="70" t="s">
        <v>4046</v>
      </c>
      <c r="V197" s="70" t="s">
        <v>4047</v>
      </c>
      <c r="W197" s="70" t="str">
        <f t="shared" si="42"/>
        <v>CAP</v>
      </c>
    </row>
    <row r="198" spans="1:23" s="234" customFormat="1" ht="15">
      <c r="A198" s="33">
        <f t="shared" ref="A198" si="44">ROW(B198)-2</f>
        <v>196</v>
      </c>
      <c r="B198" s="101" t="s">
        <v>84</v>
      </c>
      <c r="C198" s="88" t="s">
        <v>1493</v>
      </c>
      <c r="D198" s="88" t="s">
        <v>1494</v>
      </c>
      <c r="E198" s="33" t="s">
        <v>5546</v>
      </c>
      <c r="F198" s="88" t="s">
        <v>6679</v>
      </c>
      <c r="G198" s="62">
        <v>191682032660</v>
      </c>
      <c r="H198" s="117">
        <v>44827</v>
      </c>
      <c r="I198" s="87" t="s">
        <v>1266</v>
      </c>
      <c r="J198" s="90" t="s">
        <v>6772</v>
      </c>
      <c r="K198" s="97">
        <v>22</v>
      </c>
      <c r="L198" s="97">
        <v>22</v>
      </c>
      <c r="M198" s="67"/>
      <c r="N198" s="372"/>
      <c r="O198" s="372"/>
      <c r="P198" s="372"/>
      <c r="Q198" s="97" t="s">
        <v>4166</v>
      </c>
      <c r="R198" s="88"/>
      <c r="S198" s="368"/>
      <c r="T198" s="98"/>
      <c r="U198" s="70" t="s">
        <v>4046</v>
      </c>
      <c r="V198" s="70" t="s">
        <v>4047</v>
      </c>
      <c r="W198" s="70" t="str">
        <f t="shared" ref="W198" si="45">C198</f>
        <v>CAP</v>
      </c>
    </row>
    <row r="199" spans="1:23" s="234" customFormat="1" ht="15">
      <c r="A199" s="33">
        <f t="shared" si="31"/>
        <v>197</v>
      </c>
      <c r="B199" s="101" t="s">
        <v>84</v>
      </c>
      <c r="C199" s="88" t="s">
        <v>1493</v>
      </c>
      <c r="D199" s="88" t="s">
        <v>1494</v>
      </c>
      <c r="E199" s="33" t="s">
        <v>5546</v>
      </c>
      <c r="F199" s="88" t="s">
        <v>5544</v>
      </c>
      <c r="G199" s="62">
        <v>191682023316</v>
      </c>
      <c r="H199" s="117">
        <v>44368</v>
      </c>
      <c r="I199" s="87" t="s">
        <v>1265</v>
      </c>
      <c r="J199" s="90" t="s">
        <v>5551</v>
      </c>
      <c r="K199" s="97">
        <v>33</v>
      </c>
      <c r="L199" s="97">
        <v>33</v>
      </c>
      <c r="M199" s="97"/>
      <c r="N199" s="372">
        <v>4</v>
      </c>
      <c r="O199" s="372">
        <v>4</v>
      </c>
      <c r="P199" s="372">
        <v>3</v>
      </c>
      <c r="Q199" s="97" t="s">
        <v>4166</v>
      </c>
      <c r="R199" s="88"/>
      <c r="S199" s="368"/>
      <c r="T199" s="98"/>
      <c r="U199" s="70" t="s">
        <v>4046</v>
      </c>
      <c r="V199" s="70" t="s">
        <v>4047</v>
      </c>
      <c r="W199" s="70" t="str">
        <f t="shared" si="38"/>
        <v>CAP</v>
      </c>
    </row>
    <row r="200" spans="1:23" s="234" customFormat="1" ht="15">
      <c r="A200" s="33">
        <f t="shared" ref="A200" si="46">ROW(B200)-2</f>
        <v>198</v>
      </c>
      <c r="B200" s="101" t="s">
        <v>84</v>
      </c>
      <c r="C200" s="88" t="s">
        <v>1493</v>
      </c>
      <c r="D200" s="88" t="s">
        <v>1494</v>
      </c>
      <c r="E200" s="33" t="s">
        <v>5546</v>
      </c>
      <c r="F200" s="88" t="s">
        <v>6417</v>
      </c>
      <c r="G200" s="62">
        <v>191682029905</v>
      </c>
      <c r="H200" s="117">
        <v>44642</v>
      </c>
      <c r="I200" s="87" t="s">
        <v>1265</v>
      </c>
      <c r="J200" s="90" t="s">
        <v>6425</v>
      </c>
      <c r="K200" s="97">
        <v>33</v>
      </c>
      <c r="L200" s="97">
        <v>33</v>
      </c>
      <c r="M200" s="97"/>
      <c r="N200" s="372">
        <v>4</v>
      </c>
      <c r="O200" s="372">
        <v>4</v>
      </c>
      <c r="P200" s="372">
        <v>3</v>
      </c>
      <c r="Q200" s="97" t="s">
        <v>4166</v>
      </c>
      <c r="R200" s="88"/>
      <c r="S200" s="368"/>
      <c r="T200" s="98"/>
      <c r="U200" s="70" t="s">
        <v>4046</v>
      </c>
      <c r="V200" s="70" t="s">
        <v>4047</v>
      </c>
      <c r="W200" s="70" t="str">
        <f t="shared" ref="W200:W201" si="47">C200</f>
        <v>CAP</v>
      </c>
    </row>
    <row r="201" spans="1:23" s="234" customFormat="1" ht="15">
      <c r="A201" s="33">
        <f t="shared" ref="A201" si="48">ROW(B201)-2</f>
        <v>199</v>
      </c>
      <c r="B201" s="101" t="s">
        <v>84</v>
      </c>
      <c r="C201" s="88" t="s">
        <v>1493</v>
      </c>
      <c r="D201" s="88" t="s">
        <v>1494</v>
      </c>
      <c r="E201" s="33" t="s">
        <v>5546</v>
      </c>
      <c r="F201" s="88" t="s">
        <v>5720</v>
      </c>
      <c r="G201" s="62">
        <v>191682023743</v>
      </c>
      <c r="H201" s="387">
        <v>44480</v>
      </c>
      <c r="I201" s="87" t="s">
        <v>1265</v>
      </c>
      <c r="J201" s="90" t="s">
        <v>5722</v>
      </c>
      <c r="K201" s="97">
        <v>33</v>
      </c>
      <c r="L201" s="97">
        <v>33</v>
      </c>
      <c r="M201" s="97"/>
      <c r="N201" s="372">
        <v>6</v>
      </c>
      <c r="O201" s="372">
        <v>6</v>
      </c>
      <c r="P201" s="372">
        <v>6</v>
      </c>
      <c r="Q201" s="97" t="s">
        <v>4166</v>
      </c>
      <c r="R201" s="88"/>
      <c r="S201" s="368"/>
      <c r="T201" s="98"/>
      <c r="U201" s="70" t="s">
        <v>4046</v>
      </c>
      <c r="V201" s="70" t="s">
        <v>4047</v>
      </c>
      <c r="W201" s="70" t="str">
        <f t="shared" si="47"/>
        <v>CAP</v>
      </c>
    </row>
    <row r="202" spans="1:23" s="234" customFormat="1" ht="15">
      <c r="A202" s="33">
        <f t="shared" ref="A202" si="49">ROW(B202)-2</f>
        <v>200</v>
      </c>
      <c r="B202" s="101" t="s">
        <v>84</v>
      </c>
      <c r="C202" s="88" t="s">
        <v>1493</v>
      </c>
      <c r="D202" s="88" t="s">
        <v>1494</v>
      </c>
      <c r="E202" s="33" t="s">
        <v>5546</v>
      </c>
      <c r="F202" s="88" t="s">
        <v>6418</v>
      </c>
      <c r="G202" s="62">
        <v>191682029912</v>
      </c>
      <c r="H202" s="117">
        <v>44642</v>
      </c>
      <c r="I202" s="87" t="s">
        <v>1265</v>
      </c>
      <c r="J202" s="90" t="s">
        <v>6426</v>
      </c>
      <c r="K202" s="97">
        <v>33</v>
      </c>
      <c r="L202" s="97">
        <v>33</v>
      </c>
      <c r="M202" s="97"/>
      <c r="N202" s="372">
        <v>6</v>
      </c>
      <c r="O202" s="372">
        <v>6</v>
      </c>
      <c r="P202" s="372">
        <v>6</v>
      </c>
      <c r="Q202" s="97" t="s">
        <v>4166</v>
      </c>
      <c r="R202" s="88"/>
      <c r="S202" s="368"/>
      <c r="T202" s="98"/>
      <c r="U202" s="70" t="s">
        <v>4046</v>
      </c>
      <c r="V202" s="70" t="s">
        <v>4047</v>
      </c>
      <c r="W202" s="70" t="str">
        <f t="shared" ref="W202" si="50">C202</f>
        <v>CAP</v>
      </c>
    </row>
    <row r="203" spans="1:23" s="234" customFormat="1" ht="15">
      <c r="A203" s="33">
        <f t="shared" si="31"/>
        <v>201</v>
      </c>
      <c r="B203" s="101" t="s">
        <v>84</v>
      </c>
      <c r="C203" s="88" t="s">
        <v>1493</v>
      </c>
      <c r="D203" s="88" t="s">
        <v>1494</v>
      </c>
      <c r="E203" s="33" t="s">
        <v>5546</v>
      </c>
      <c r="F203" s="88" t="s">
        <v>5545</v>
      </c>
      <c r="G203" s="62">
        <v>191682023323</v>
      </c>
      <c r="H203" s="117">
        <v>44368</v>
      </c>
      <c r="I203" s="87" t="s">
        <v>1265</v>
      </c>
      <c r="J203" s="90" t="s">
        <v>5552</v>
      </c>
      <c r="K203" s="97">
        <v>33</v>
      </c>
      <c r="L203" s="97">
        <v>33</v>
      </c>
      <c r="M203" s="97"/>
      <c r="N203" s="372">
        <v>6</v>
      </c>
      <c r="O203" s="372">
        <v>6</v>
      </c>
      <c r="P203" s="372">
        <v>6</v>
      </c>
      <c r="Q203" s="97" t="s">
        <v>4166</v>
      </c>
      <c r="R203" s="88"/>
      <c r="S203" s="368"/>
      <c r="T203" s="98"/>
      <c r="U203" s="70" t="s">
        <v>4046</v>
      </c>
      <c r="V203" s="70" t="s">
        <v>4047</v>
      </c>
      <c r="W203" s="70" t="str">
        <f t="shared" si="38"/>
        <v>CAP</v>
      </c>
    </row>
    <row r="204" spans="1:23" s="234" customFormat="1" ht="15">
      <c r="A204" s="33">
        <f t="shared" ref="A204" si="51">ROW(B204)-2</f>
        <v>202</v>
      </c>
      <c r="B204" s="101" t="s">
        <v>84</v>
      </c>
      <c r="C204" s="88" t="s">
        <v>1493</v>
      </c>
      <c r="D204" s="88" t="s">
        <v>1494</v>
      </c>
      <c r="E204" s="33" t="s">
        <v>5546</v>
      </c>
      <c r="F204" s="88" t="s">
        <v>6419</v>
      </c>
      <c r="G204" s="62">
        <v>191682029929</v>
      </c>
      <c r="H204" s="117">
        <v>44642</v>
      </c>
      <c r="I204" s="87" t="s">
        <v>1265</v>
      </c>
      <c r="J204" s="90" t="s">
        <v>6427</v>
      </c>
      <c r="K204" s="97">
        <v>33</v>
      </c>
      <c r="L204" s="97">
        <v>33</v>
      </c>
      <c r="M204" s="97"/>
      <c r="N204" s="372">
        <v>6</v>
      </c>
      <c r="O204" s="372">
        <v>6</v>
      </c>
      <c r="P204" s="372">
        <v>6</v>
      </c>
      <c r="Q204" s="97" t="s">
        <v>4166</v>
      </c>
      <c r="R204" s="88"/>
      <c r="S204" s="368"/>
      <c r="T204" s="98"/>
      <c r="U204" s="70" t="s">
        <v>4046</v>
      </c>
      <c r="V204" s="70" t="s">
        <v>4047</v>
      </c>
      <c r="W204" s="70" t="str">
        <f t="shared" ref="W204" si="52">C204</f>
        <v>CAP</v>
      </c>
    </row>
    <row r="205" spans="1:23" s="234" customFormat="1" ht="15">
      <c r="A205" s="33">
        <f t="shared" ref="A205:A210" si="53">ROW(B205)-2</f>
        <v>203</v>
      </c>
      <c r="B205" s="101" t="s">
        <v>84</v>
      </c>
      <c r="C205" s="88" t="s">
        <v>1493</v>
      </c>
      <c r="D205" s="88" t="s">
        <v>1494</v>
      </c>
      <c r="E205" s="33" t="s">
        <v>5547</v>
      </c>
      <c r="F205" s="88" t="s">
        <v>5532</v>
      </c>
      <c r="G205" s="62">
        <v>191682023330</v>
      </c>
      <c r="H205" s="117">
        <v>44368</v>
      </c>
      <c r="I205" s="87" t="s">
        <v>1265</v>
      </c>
      <c r="J205" s="90" t="s">
        <v>5553</v>
      </c>
      <c r="K205" s="97">
        <v>22</v>
      </c>
      <c r="L205" s="97">
        <v>22</v>
      </c>
      <c r="M205" s="97"/>
      <c r="N205" s="372">
        <v>4</v>
      </c>
      <c r="O205" s="372">
        <v>4</v>
      </c>
      <c r="P205" s="372">
        <v>1</v>
      </c>
      <c r="Q205" s="97" t="s">
        <v>4166</v>
      </c>
      <c r="R205" s="88"/>
      <c r="S205" s="368"/>
      <c r="T205" s="98"/>
      <c r="U205" s="70" t="s">
        <v>4046</v>
      </c>
      <c r="V205" s="70" t="s">
        <v>4047</v>
      </c>
      <c r="W205" s="70" t="str">
        <f t="shared" si="38"/>
        <v>CAP</v>
      </c>
    </row>
    <row r="206" spans="1:23" s="234" customFormat="1" ht="15">
      <c r="A206" s="33">
        <f t="shared" si="53"/>
        <v>204</v>
      </c>
      <c r="B206" s="101" t="s">
        <v>84</v>
      </c>
      <c r="C206" s="88" t="s">
        <v>1493</v>
      </c>
      <c r="D206" s="88" t="s">
        <v>1494</v>
      </c>
      <c r="E206" s="33" t="s">
        <v>5547</v>
      </c>
      <c r="F206" s="88" t="s">
        <v>5533</v>
      </c>
      <c r="G206" s="62">
        <v>191682023347</v>
      </c>
      <c r="H206" s="117">
        <v>44368</v>
      </c>
      <c r="I206" s="87" t="s">
        <v>1265</v>
      </c>
      <c r="J206" s="90" t="s">
        <v>5554</v>
      </c>
      <c r="K206" s="97">
        <v>22</v>
      </c>
      <c r="L206" s="97">
        <v>22</v>
      </c>
      <c r="M206" s="97"/>
      <c r="N206" s="372">
        <v>4</v>
      </c>
      <c r="O206" s="372">
        <v>4</v>
      </c>
      <c r="P206" s="372">
        <v>1</v>
      </c>
      <c r="Q206" s="97" t="s">
        <v>4166</v>
      </c>
      <c r="R206" s="88"/>
      <c r="S206" s="368"/>
      <c r="T206" s="98"/>
      <c r="U206" s="70" t="s">
        <v>4046</v>
      </c>
      <c r="V206" s="70" t="s">
        <v>4047</v>
      </c>
      <c r="W206" s="70" t="str">
        <f t="shared" si="38"/>
        <v>CAP</v>
      </c>
    </row>
    <row r="207" spans="1:23" s="234" customFormat="1" ht="15">
      <c r="A207" s="33">
        <f t="shared" si="53"/>
        <v>205</v>
      </c>
      <c r="B207" s="101" t="s">
        <v>84</v>
      </c>
      <c r="C207" s="88" t="s">
        <v>1493</v>
      </c>
      <c r="D207" s="88" t="s">
        <v>1494</v>
      </c>
      <c r="E207" s="33" t="s">
        <v>5547</v>
      </c>
      <c r="F207" s="88" t="s">
        <v>5534</v>
      </c>
      <c r="G207" s="62">
        <v>191682023354</v>
      </c>
      <c r="H207" s="117">
        <v>44368</v>
      </c>
      <c r="I207" s="87" t="s">
        <v>1265</v>
      </c>
      <c r="J207" s="90" t="s">
        <v>5560</v>
      </c>
      <c r="K207" s="97">
        <v>33</v>
      </c>
      <c r="L207" s="97">
        <v>33</v>
      </c>
      <c r="M207" s="97"/>
      <c r="N207" s="372">
        <v>4</v>
      </c>
      <c r="O207" s="372">
        <v>4</v>
      </c>
      <c r="P207" s="372">
        <v>1</v>
      </c>
      <c r="Q207" s="97" t="s">
        <v>4166</v>
      </c>
      <c r="R207" s="88"/>
      <c r="S207" s="368"/>
      <c r="T207" s="98"/>
      <c r="U207" s="70" t="s">
        <v>4046</v>
      </c>
      <c r="V207" s="70" t="s">
        <v>4047</v>
      </c>
      <c r="W207" s="70" t="str">
        <f t="shared" si="38"/>
        <v>CAP</v>
      </c>
    </row>
    <row r="208" spans="1:23" s="234" customFormat="1" ht="15">
      <c r="A208" s="33">
        <f t="shared" si="53"/>
        <v>206</v>
      </c>
      <c r="B208" s="101" t="s">
        <v>84</v>
      </c>
      <c r="C208" s="88" t="s">
        <v>1493</v>
      </c>
      <c r="D208" s="88" t="s">
        <v>1494</v>
      </c>
      <c r="E208" s="33" t="s">
        <v>5547</v>
      </c>
      <c r="F208" s="88" t="s">
        <v>5535</v>
      </c>
      <c r="G208" s="62">
        <v>191682023361</v>
      </c>
      <c r="H208" s="117">
        <v>44368</v>
      </c>
      <c r="I208" s="87" t="s">
        <v>1265</v>
      </c>
      <c r="J208" s="90" t="s">
        <v>5561</v>
      </c>
      <c r="K208" s="97">
        <v>33</v>
      </c>
      <c r="L208" s="97">
        <v>33</v>
      </c>
      <c r="M208" s="97"/>
      <c r="N208" s="372">
        <v>4</v>
      </c>
      <c r="O208" s="372">
        <v>4</v>
      </c>
      <c r="P208" s="372">
        <v>1</v>
      </c>
      <c r="Q208" s="97" t="s">
        <v>4166</v>
      </c>
      <c r="R208" s="88"/>
      <c r="S208" s="368"/>
      <c r="T208" s="98"/>
      <c r="U208" s="70" t="s">
        <v>4046</v>
      </c>
      <c r="V208" s="70" t="s">
        <v>4047</v>
      </c>
      <c r="W208" s="70" t="str">
        <f t="shared" si="38"/>
        <v>CAP</v>
      </c>
    </row>
    <row r="209" spans="1:23" s="234" customFormat="1" ht="15">
      <c r="A209" s="33">
        <f t="shared" si="53"/>
        <v>207</v>
      </c>
      <c r="B209" s="101" t="s">
        <v>84</v>
      </c>
      <c r="C209" s="88" t="s">
        <v>1493</v>
      </c>
      <c r="D209" s="88" t="s">
        <v>1494</v>
      </c>
      <c r="E209" s="33" t="s">
        <v>5547</v>
      </c>
      <c r="F209" s="88" t="s">
        <v>5536</v>
      </c>
      <c r="G209" s="62">
        <v>191682023378</v>
      </c>
      <c r="H209" s="117">
        <v>44368</v>
      </c>
      <c r="I209" s="87" t="s">
        <v>1265</v>
      </c>
      <c r="J209" s="90" t="s">
        <v>5555</v>
      </c>
      <c r="K209" s="97">
        <v>22</v>
      </c>
      <c r="L209" s="97">
        <v>22</v>
      </c>
      <c r="M209" s="97"/>
      <c r="N209" s="372">
        <v>4</v>
      </c>
      <c r="O209" s="372">
        <v>4</v>
      </c>
      <c r="P209" s="372">
        <v>1</v>
      </c>
      <c r="Q209" s="97" t="s">
        <v>4166</v>
      </c>
      <c r="R209" s="88"/>
      <c r="S209" s="368"/>
      <c r="T209" s="98"/>
      <c r="U209" s="70" t="s">
        <v>4046</v>
      </c>
      <c r="V209" s="70" t="s">
        <v>4047</v>
      </c>
      <c r="W209" s="70" t="str">
        <f t="shared" si="38"/>
        <v>CAP</v>
      </c>
    </row>
    <row r="210" spans="1:23" s="234" customFormat="1" ht="15">
      <c r="A210" s="33">
        <f t="shared" si="53"/>
        <v>208</v>
      </c>
      <c r="B210" s="101" t="s">
        <v>84</v>
      </c>
      <c r="C210" s="88" t="s">
        <v>1493</v>
      </c>
      <c r="D210" s="88" t="s">
        <v>1494</v>
      </c>
      <c r="E210" s="33" t="s">
        <v>5547</v>
      </c>
      <c r="F210" s="88" t="s">
        <v>5537</v>
      </c>
      <c r="G210" s="62">
        <v>191682023385</v>
      </c>
      <c r="H210" s="117">
        <v>44368</v>
      </c>
      <c r="I210" s="87" t="s">
        <v>1265</v>
      </c>
      <c r="J210" s="90" t="s">
        <v>5556</v>
      </c>
      <c r="K210" s="97">
        <v>33</v>
      </c>
      <c r="L210" s="97">
        <v>33</v>
      </c>
      <c r="M210" s="97"/>
      <c r="N210" s="372">
        <v>4</v>
      </c>
      <c r="O210" s="372">
        <v>4</v>
      </c>
      <c r="P210" s="372">
        <v>3</v>
      </c>
      <c r="Q210" s="97" t="s">
        <v>4166</v>
      </c>
      <c r="R210" s="88"/>
      <c r="S210" s="368"/>
      <c r="T210" s="98"/>
      <c r="U210" s="70" t="s">
        <v>4046</v>
      </c>
      <c r="V210" s="70" t="s">
        <v>4047</v>
      </c>
      <c r="W210" s="70" t="str">
        <f t="shared" si="38"/>
        <v>CAP</v>
      </c>
    </row>
    <row r="211" spans="1:23" s="234" customFormat="1" ht="15">
      <c r="A211" s="33">
        <f t="shared" ref="A211" si="54">ROW(B211)-2</f>
        <v>209</v>
      </c>
      <c r="B211" s="101" t="s">
        <v>84</v>
      </c>
      <c r="C211" s="88" t="s">
        <v>1493</v>
      </c>
      <c r="D211" s="88" t="s">
        <v>1494</v>
      </c>
      <c r="E211" s="33" t="s">
        <v>5547</v>
      </c>
      <c r="F211" s="88" t="s">
        <v>5721</v>
      </c>
      <c r="G211" s="62">
        <v>191682023736</v>
      </c>
      <c r="H211" s="387">
        <v>44480</v>
      </c>
      <c r="I211" s="87" t="s">
        <v>1265</v>
      </c>
      <c r="J211" s="90" t="s">
        <v>5723</v>
      </c>
      <c r="K211" s="97">
        <v>33</v>
      </c>
      <c r="L211" s="97">
        <v>33</v>
      </c>
      <c r="M211" s="97"/>
      <c r="N211" s="372">
        <v>6</v>
      </c>
      <c r="O211" s="372">
        <v>6</v>
      </c>
      <c r="P211" s="372">
        <v>6</v>
      </c>
      <c r="Q211" s="97" t="s">
        <v>4166</v>
      </c>
      <c r="R211" s="88"/>
      <c r="S211" s="368"/>
      <c r="T211" s="98"/>
      <c r="U211" s="70" t="s">
        <v>4046</v>
      </c>
      <c r="V211" s="70" t="s">
        <v>4047</v>
      </c>
      <c r="W211" s="70" t="str">
        <f t="shared" ref="W211" si="55">C211</f>
        <v>CAP</v>
      </c>
    </row>
    <row r="212" spans="1:23" s="234" customFormat="1" ht="15">
      <c r="A212" s="33">
        <f t="shared" ref="A212" si="56">ROW(B212)-2</f>
        <v>210</v>
      </c>
      <c r="B212" s="101" t="s">
        <v>84</v>
      </c>
      <c r="C212" s="88" t="s">
        <v>1493</v>
      </c>
      <c r="D212" s="88" t="s">
        <v>1494</v>
      </c>
      <c r="E212" s="33" t="s">
        <v>5547</v>
      </c>
      <c r="F212" s="88" t="s">
        <v>5538</v>
      </c>
      <c r="G212" s="62">
        <v>191682023392</v>
      </c>
      <c r="H212" s="117">
        <v>44368</v>
      </c>
      <c r="I212" s="87" t="s">
        <v>1265</v>
      </c>
      <c r="J212" s="90" t="s">
        <v>5557</v>
      </c>
      <c r="K212" s="97">
        <v>33</v>
      </c>
      <c r="L212" s="97">
        <v>33</v>
      </c>
      <c r="M212" s="97"/>
      <c r="N212" s="372">
        <v>6</v>
      </c>
      <c r="O212" s="372">
        <v>6</v>
      </c>
      <c r="P212" s="372">
        <v>6</v>
      </c>
      <c r="Q212" s="97" t="s">
        <v>4166</v>
      </c>
      <c r="R212" s="88"/>
      <c r="S212" s="368"/>
      <c r="T212" s="98"/>
      <c r="U212" s="70" t="s">
        <v>4046</v>
      </c>
      <c r="V212" s="70" t="s">
        <v>4047</v>
      </c>
      <c r="W212" s="70" t="str">
        <f t="shared" si="38"/>
        <v>CAP</v>
      </c>
    </row>
    <row r="213" spans="1:23" s="234" customFormat="1" ht="15">
      <c r="A213" s="33">
        <f t="shared" ref="A213:A214" si="57">ROW(B213)-2</f>
        <v>211</v>
      </c>
      <c r="B213" s="101" t="s">
        <v>84</v>
      </c>
      <c r="C213" s="88" t="s">
        <v>1493</v>
      </c>
      <c r="D213" s="88" t="s">
        <v>1494</v>
      </c>
      <c r="E213" s="33" t="s">
        <v>6151</v>
      </c>
      <c r="F213" s="88" t="s">
        <v>6154</v>
      </c>
      <c r="G213" s="62">
        <v>191682026331</v>
      </c>
      <c r="H213" s="117">
        <v>44539</v>
      </c>
      <c r="I213" s="87" t="s">
        <v>1265</v>
      </c>
      <c r="J213" s="90" t="s">
        <v>6152</v>
      </c>
      <c r="K213" s="97">
        <v>33</v>
      </c>
      <c r="L213" s="97">
        <v>33</v>
      </c>
      <c r="M213" s="97"/>
      <c r="N213" s="372">
        <v>6</v>
      </c>
      <c r="O213" s="372">
        <v>6</v>
      </c>
      <c r="P213" s="372">
        <v>6</v>
      </c>
      <c r="Q213" s="97" t="s">
        <v>4166</v>
      </c>
      <c r="R213" s="88"/>
      <c r="S213" s="326" t="s">
        <v>6604</v>
      </c>
      <c r="T213" s="98"/>
      <c r="U213" s="70" t="s">
        <v>4046</v>
      </c>
      <c r="V213" s="70" t="s">
        <v>4047</v>
      </c>
      <c r="W213" s="70" t="str">
        <f t="shared" ref="W213:W239" si="58">C213</f>
        <v>CAP</v>
      </c>
    </row>
    <row r="214" spans="1:23" s="234" customFormat="1" ht="15">
      <c r="A214" s="33">
        <f t="shared" si="57"/>
        <v>212</v>
      </c>
      <c r="B214" s="101" t="s">
        <v>84</v>
      </c>
      <c r="C214" s="88" t="s">
        <v>1493</v>
      </c>
      <c r="D214" s="88" t="s">
        <v>1494</v>
      </c>
      <c r="E214" s="33" t="s">
        <v>6151</v>
      </c>
      <c r="F214" s="88" t="s">
        <v>6155</v>
      </c>
      <c r="G214" s="62">
        <v>191682026348</v>
      </c>
      <c r="H214" s="117">
        <v>44539</v>
      </c>
      <c r="I214" s="87" t="s">
        <v>1265</v>
      </c>
      <c r="J214" s="90" t="s">
        <v>6153</v>
      </c>
      <c r="K214" s="97">
        <v>33</v>
      </c>
      <c r="L214" s="97">
        <v>33</v>
      </c>
      <c r="M214" s="97"/>
      <c r="N214" s="372">
        <v>6</v>
      </c>
      <c r="O214" s="372">
        <v>6</v>
      </c>
      <c r="P214" s="372">
        <v>6</v>
      </c>
      <c r="Q214" s="97" t="s">
        <v>4166</v>
      </c>
      <c r="R214" s="88"/>
      <c r="S214" s="326" t="s">
        <v>6605</v>
      </c>
      <c r="T214" s="98"/>
      <c r="U214" s="70" t="s">
        <v>4046</v>
      </c>
      <c r="V214" s="70" t="s">
        <v>4047</v>
      </c>
      <c r="W214" s="70" t="str">
        <f t="shared" si="58"/>
        <v>CAP</v>
      </c>
    </row>
    <row r="215" spans="1:23" s="234" customFormat="1" ht="15">
      <c r="A215" s="33">
        <f t="shared" ref="A215:A216" si="59">ROW(B215)-2</f>
        <v>213</v>
      </c>
      <c r="B215" s="101" t="s">
        <v>84</v>
      </c>
      <c r="C215" s="88" t="s">
        <v>1493</v>
      </c>
      <c r="D215" s="88" t="s">
        <v>1494</v>
      </c>
      <c r="E215" s="33" t="s">
        <v>6683</v>
      </c>
      <c r="F215" s="88" t="s">
        <v>6688</v>
      </c>
      <c r="G215" s="62">
        <v>191682032271</v>
      </c>
      <c r="H215" s="117">
        <v>44781</v>
      </c>
      <c r="I215" s="87" t="s">
        <v>1266</v>
      </c>
      <c r="J215" s="90" t="s">
        <v>6684</v>
      </c>
      <c r="K215" s="97">
        <v>33</v>
      </c>
      <c r="L215" s="97">
        <v>33</v>
      </c>
      <c r="M215" s="67"/>
      <c r="N215" s="372"/>
      <c r="O215" s="372"/>
      <c r="P215" s="372"/>
      <c r="Q215" s="97" t="s">
        <v>4166</v>
      </c>
      <c r="R215" s="88"/>
      <c r="S215" s="326"/>
      <c r="T215" s="98"/>
      <c r="U215" s="70" t="s">
        <v>4046</v>
      </c>
      <c r="V215" s="70" t="s">
        <v>4047</v>
      </c>
      <c r="W215" s="70" t="str">
        <f t="shared" si="58"/>
        <v>CAP</v>
      </c>
    </row>
    <row r="216" spans="1:23" s="234" customFormat="1" ht="15">
      <c r="A216" s="33">
        <f t="shared" si="59"/>
        <v>214</v>
      </c>
      <c r="B216" s="101" t="s">
        <v>84</v>
      </c>
      <c r="C216" s="88" t="s">
        <v>1493</v>
      </c>
      <c r="D216" s="88" t="s">
        <v>1494</v>
      </c>
      <c r="E216" s="33" t="s">
        <v>6683</v>
      </c>
      <c r="F216" s="88" t="s">
        <v>6686</v>
      </c>
      <c r="G216" s="62">
        <v>191682032288</v>
      </c>
      <c r="H216" s="117">
        <v>44781</v>
      </c>
      <c r="I216" s="87" t="s">
        <v>1266</v>
      </c>
      <c r="J216" s="90" t="s">
        <v>6685</v>
      </c>
      <c r="K216" s="97">
        <v>22</v>
      </c>
      <c r="L216" s="97">
        <v>22</v>
      </c>
      <c r="M216" s="67"/>
      <c r="N216" s="372"/>
      <c r="O216" s="372"/>
      <c r="P216" s="372"/>
      <c r="Q216" s="97" t="s">
        <v>4166</v>
      </c>
      <c r="R216" s="88"/>
      <c r="S216" s="326"/>
      <c r="T216" s="98"/>
      <c r="U216" s="70" t="s">
        <v>4046</v>
      </c>
      <c r="V216" s="70" t="s">
        <v>4047</v>
      </c>
      <c r="W216" s="70" t="str">
        <f t="shared" si="58"/>
        <v>CAP</v>
      </c>
    </row>
    <row r="217" spans="1:23" s="234" customFormat="1" ht="15">
      <c r="A217" s="33">
        <f t="shared" ref="A217" si="60">ROW(B217)-2</f>
        <v>215</v>
      </c>
      <c r="B217" s="101" t="s">
        <v>84</v>
      </c>
      <c r="C217" s="88" t="s">
        <v>1493</v>
      </c>
      <c r="D217" s="88" t="s">
        <v>1494</v>
      </c>
      <c r="E217" s="33" t="s">
        <v>6810</v>
      </c>
      <c r="F217" s="88" t="s">
        <v>6811</v>
      </c>
      <c r="G217" s="62">
        <v>191682032684</v>
      </c>
      <c r="H217" s="117">
        <v>44827</v>
      </c>
      <c r="I217" s="87" t="s">
        <v>1266</v>
      </c>
      <c r="J217" s="90" t="s">
        <v>6812</v>
      </c>
      <c r="K217" s="97">
        <v>5.99</v>
      </c>
      <c r="L217" s="97">
        <v>5.99</v>
      </c>
      <c r="M217" s="67"/>
      <c r="N217" s="372"/>
      <c r="O217" s="372"/>
      <c r="P217" s="372"/>
      <c r="Q217" s="97"/>
      <c r="R217" s="88"/>
      <c r="S217" s="326"/>
      <c r="T217" s="98"/>
      <c r="U217" s="70" t="s">
        <v>4046</v>
      </c>
      <c r="V217" s="70" t="s">
        <v>4047</v>
      </c>
      <c r="W217" s="70" t="str">
        <f t="shared" si="58"/>
        <v>CAP</v>
      </c>
    </row>
    <row r="218" spans="1:23" s="234" customFormat="1" ht="15">
      <c r="A218" s="33">
        <f t="shared" si="28"/>
        <v>216</v>
      </c>
      <c r="B218" s="101" t="s">
        <v>84</v>
      </c>
      <c r="C218" s="88" t="s">
        <v>1498</v>
      </c>
      <c r="D218" s="88" t="s">
        <v>1499</v>
      </c>
      <c r="E218" s="33" t="s">
        <v>5442</v>
      </c>
      <c r="F218" s="88" t="s">
        <v>1890</v>
      </c>
      <c r="G218" s="62">
        <v>191682001482</v>
      </c>
      <c r="H218" s="117">
        <v>43101</v>
      </c>
      <c r="I218" s="87" t="s">
        <v>1265</v>
      </c>
      <c r="J218" s="66" t="s">
        <v>5004</v>
      </c>
      <c r="K218" s="97">
        <v>55.000000000000007</v>
      </c>
      <c r="L218" s="97">
        <v>55.000000000000007</v>
      </c>
      <c r="M218" s="97"/>
      <c r="N218" s="372">
        <v>4</v>
      </c>
      <c r="O218" s="372">
        <v>4</v>
      </c>
      <c r="P218" s="372">
        <v>2</v>
      </c>
      <c r="Q218" s="97" t="s">
        <v>4166</v>
      </c>
      <c r="R218" s="88" t="s">
        <v>1835</v>
      </c>
      <c r="S218" s="326" t="s">
        <v>4267</v>
      </c>
      <c r="T218" s="98"/>
      <c r="U218" s="70" t="s">
        <v>4046</v>
      </c>
      <c r="V218" s="70" t="s">
        <v>4047</v>
      </c>
      <c r="W218" s="70" t="str">
        <f t="shared" si="58"/>
        <v>LUG KIT</v>
      </c>
    </row>
    <row r="219" spans="1:23" s="234" customFormat="1" ht="15">
      <c r="A219" s="33">
        <f t="shared" si="28"/>
        <v>217</v>
      </c>
      <c r="B219" s="101" t="s">
        <v>84</v>
      </c>
      <c r="C219" s="88" t="s">
        <v>1498</v>
      </c>
      <c r="D219" s="88" t="s">
        <v>1499</v>
      </c>
      <c r="E219" s="33" t="s">
        <v>5443</v>
      </c>
      <c r="F219" s="88" t="s">
        <v>1648</v>
      </c>
      <c r="G219" s="62">
        <v>191682001499</v>
      </c>
      <c r="H219" s="117">
        <v>43101</v>
      </c>
      <c r="I219" s="87" t="s">
        <v>1265</v>
      </c>
      <c r="J219" s="66" t="s">
        <v>5003</v>
      </c>
      <c r="K219" s="97">
        <v>55.000000000000007</v>
      </c>
      <c r="L219" s="97">
        <v>55.000000000000007</v>
      </c>
      <c r="M219" s="97"/>
      <c r="N219" s="372">
        <v>4</v>
      </c>
      <c r="O219" s="372">
        <v>4</v>
      </c>
      <c r="P219" s="372">
        <v>2</v>
      </c>
      <c r="Q219" s="97" t="s">
        <v>4166</v>
      </c>
      <c r="R219" s="88" t="s">
        <v>1836</v>
      </c>
      <c r="S219" s="326" t="s">
        <v>4421</v>
      </c>
      <c r="T219" s="98"/>
      <c r="U219" s="70" t="s">
        <v>4046</v>
      </c>
      <c r="V219" s="70" t="s">
        <v>4047</v>
      </c>
      <c r="W219" s="70" t="str">
        <f t="shared" si="58"/>
        <v>LUG KIT</v>
      </c>
    </row>
    <row r="220" spans="1:23" s="234" customFormat="1" ht="15">
      <c r="A220" s="33">
        <f t="shared" si="28"/>
        <v>218</v>
      </c>
      <c r="B220" s="101" t="s">
        <v>84</v>
      </c>
      <c r="C220" s="88" t="s">
        <v>1498</v>
      </c>
      <c r="D220" s="88" t="s">
        <v>1499</v>
      </c>
      <c r="E220" s="33" t="s">
        <v>5442</v>
      </c>
      <c r="F220" s="88" t="s">
        <v>1649</v>
      </c>
      <c r="G220" s="62">
        <v>191682001505</v>
      </c>
      <c r="H220" s="117">
        <v>43101</v>
      </c>
      <c r="I220" s="87" t="s">
        <v>1265</v>
      </c>
      <c r="J220" s="66" t="s">
        <v>5002</v>
      </c>
      <c r="K220" s="97">
        <v>55.000000000000007</v>
      </c>
      <c r="L220" s="97">
        <v>55.000000000000007</v>
      </c>
      <c r="M220" s="97"/>
      <c r="N220" s="372">
        <v>4</v>
      </c>
      <c r="O220" s="372">
        <v>4</v>
      </c>
      <c r="P220" s="372">
        <v>2</v>
      </c>
      <c r="Q220" s="97" t="s">
        <v>4166</v>
      </c>
      <c r="R220" s="88" t="s">
        <v>1837</v>
      </c>
      <c r="S220" s="326" t="s">
        <v>4421</v>
      </c>
      <c r="T220" s="98"/>
      <c r="U220" s="70" t="s">
        <v>4046</v>
      </c>
      <c r="V220" s="70" t="s">
        <v>4047</v>
      </c>
      <c r="W220" s="70" t="str">
        <f t="shared" si="58"/>
        <v>LUG KIT</v>
      </c>
    </row>
    <row r="221" spans="1:23" s="234" customFormat="1" ht="15">
      <c r="A221" s="33">
        <f t="shared" si="28"/>
        <v>219</v>
      </c>
      <c r="B221" s="101" t="s">
        <v>84</v>
      </c>
      <c r="C221" s="88" t="s">
        <v>1498</v>
      </c>
      <c r="D221" s="88" t="s">
        <v>1499</v>
      </c>
      <c r="E221" s="33" t="s">
        <v>5442</v>
      </c>
      <c r="F221" s="88" t="s">
        <v>1650</v>
      </c>
      <c r="G221" s="62">
        <v>191682001512</v>
      </c>
      <c r="H221" s="117">
        <v>43101</v>
      </c>
      <c r="I221" s="87" t="s">
        <v>1265</v>
      </c>
      <c r="J221" s="66" t="s">
        <v>5001</v>
      </c>
      <c r="K221" s="97">
        <v>55.000000000000007</v>
      </c>
      <c r="L221" s="97">
        <v>55.000000000000007</v>
      </c>
      <c r="M221" s="97"/>
      <c r="N221" s="372">
        <v>4</v>
      </c>
      <c r="O221" s="372">
        <v>4</v>
      </c>
      <c r="P221" s="372">
        <v>2</v>
      </c>
      <c r="Q221" s="97" t="s">
        <v>4166</v>
      </c>
      <c r="R221" s="88" t="s">
        <v>1838</v>
      </c>
      <c r="S221" s="326" t="s">
        <v>4421</v>
      </c>
      <c r="T221" s="98"/>
      <c r="U221" s="70" t="s">
        <v>4046</v>
      </c>
      <c r="V221" s="70" t="s">
        <v>4047</v>
      </c>
      <c r="W221" s="70" t="str">
        <f t="shared" si="58"/>
        <v>LUG KIT</v>
      </c>
    </row>
    <row r="222" spans="1:23" s="234" customFormat="1" ht="15">
      <c r="A222" s="33">
        <f t="shared" si="28"/>
        <v>220</v>
      </c>
      <c r="B222" s="101" t="s">
        <v>84</v>
      </c>
      <c r="C222" s="88" t="s">
        <v>1498</v>
      </c>
      <c r="D222" s="88" t="s">
        <v>1499</v>
      </c>
      <c r="E222" s="33" t="s">
        <v>5442</v>
      </c>
      <c r="F222" s="88" t="s">
        <v>1651</v>
      </c>
      <c r="G222" s="62">
        <v>191682001529</v>
      </c>
      <c r="H222" s="117">
        <v>43101</v>
      </c>
      <c r="I222" s="87" t="s">
        <v>1265</v>
      </c>
      <c r="J222" s="66" t="s">
        <v>5000</v>
      </c>
      <c r="K222" s="97">
        <v>55.000000000000007</v>
      </c>
      <c r="L222" s="97">
        <v>55.000000000000007</v>
      </c>
      <c r="M222" s="97"/>
      <c r="N222" s="372">
        <v>4</v>
      </c>
      <c r="O222" s="372">
        <v>4</v>
      </c>
      <c r="P222" s="372">
        <v>2</v>
      </c>
      <c r="Q222" s="97" t="s">
        <v>4166</v>
      </c>
      <c r="R222" s="88" t="s">
        <v>1839</v>
      </c>
      <c r="S222" s="326" t="s">
        <v>4421</v>
      </c>
      <c r="T222" s="98"/>
      <c r="U222" s="70" t="s">
        <v>4046</v>
      </c>
      <c r="V222" s="70" t="s">
        <v>4047</v>
      </c>
      <c r="W222" s="70" t="str">
        <f t="shared" si="58"/>
        <v>LUG KIT</v>
      </c>
    </row>
    <row r="223" spans="1:23" s="234" customFormat="1" ht="15">
      <c r="A223" s="33">
        <f t="shared" si="28"/>
        <v>221</v>
      </c>
      <c r="B223" s="101" t="s">
        <v>84</v>
      </c>
      <c r="C223" s="88" t="s">
        <v>1498</v>
      </c>
      <c r="D223" s="88" t="s">
        <v>1499</v>
      </c>
      <c r="E223" s="33" t="s">
        <v>5442</v>
      </c>
      <c r="F223" s="88" t="s">
        <v>2999</v>
      </c>
      <c r="G223" s="62">
        <v>191682014727</v>
      </c>
      <c r="H223" s="117">
        <v>43502</v>
      </c>
      <c r="I223" s="87" t="s">
        <v>1265</v>
      </c>
      <c r="J223" s="66" t="s">
        <v>4999</v>
      </c>
      <c r="K223" s="97">
        <v>55</v>
      </c>
      <c r="L223" s="97">
        <v>55</v>
      </c>
      <c r="M223" s="97"/>
      <c r="N223" s="372">
        <v>6</v>
      </c>
      <c r="O223" s="372">
        <v>5</v>
      </c>
      <c r="P223" s="372">
        <v>3</v>
      </c>
      <c r="Q223" s="97" t="s">
        <v>4166</v>
      </c>
      <c r="R223" s="88" t="s">
        <v>3106</v>
      </c>
      <c r="S223" s="326" t="s">
        <v>4421</v>
      </c>
      <c r="T223" s="98"/>
      <c r="U223" s="70" t="s">
        <v>4046</v>
      </c>
      <c r="V223" s="70" t="s">
        <v>4047</v>
      </c>
      <c r="W223" s="70" t="str">
        <f t="shared" si="58"/>
        <v>LUG KIT</v>
      </c>
    </row>
    <row r="224" spans="1:23" s="234" customFormat="1" ht="15">
      <c r="A224" s="33">
        <f t="shared" si="28"/>
        <v>222</v>
      </c>
      <c r="B224" s="101" t="s">
        <v>84</v>
      </c>
      <c r="C224" s="88" t="s">
        <v>1498</v>
      </c>
      <c r="D224" s="88" t="s">
        <v>1499</v>
      </c>
      <c r="E224" s="33" t="s">
        <v>5442</v>
      </c>
      <c r="F224" s="88" t="s">
        <v>1652</v>
      </c>
      <c r="G224" s="62">
        <v>191682009006</v>
      </c>
      <c r="H224" s="117">
        <v>43101</v>
      </c>
      <c r="I224" s="87" t="s">
        <v>1265</v>
      </c>
      <c r="J224" s="66" t="s">
        <v>4984</v>
      </c>
      <c r="K224" s="97">
        <v>66</v>
      </c>
      <c r="L224" s="97">
        <v>66</v>
      </c>
      <c r="M224" s="97"/>
      <c r="N224" s="372">
        <v>6</v>
      </c>
      <c r="O224" s="372">
        <v>5</v>
      </c>
      <c r="P224" s="372">
        <v>3</v>
      </c>
      <c r="Q224" s="97" t="s">
        <v>4166</v>
      </c>
      <c r="R224" s="88" t="s">
        <v>1840</v>
      </c>
      <c r="S224" s="326" t="s">
        <v>4421</v>
      </c>
      <c r="T224" s="98"/>
      <c r="U224" s="70" t="s">
        <v>4046</v>
      </c>
      <c r="V224" s="70" t="s">
        <v>4047</v>
      </c>
      <c r="W224" s="70" t="str">
        <f t="shared" si="58"/>
        <v>LUG KIT</v>
      </c>
    </row>
    <row r="225" spans="1:23" s="234" customFormat="1" ht="15">
      <c r="A225" s="33">
        <f t="shared" si="28"/>
        <v>223</v>
      </c>
      <c r="B225" s="101" t="s">
        <v>84</v>
      </c>
      <c r="C225" s="88" t="s">
        <v>1498</v>
      </c>
      <c r="D225" s="88" t="s">
        <v>1499</v>
      </c>
      <c r="E225" s="33" t="s">
        <v>5442</v>
      </c>
      <c r="F225" s="88" t="s">
        <v>1653</v>
      </c>
      <c r="G225" s="62">
        <v>191682009013</v>
      </c>
      <c r="H225" s="117">
        <v>43101</v>
      </c>
      <c r="I225" s="87" t="s">
        <v>1265</v>
      </c>
      <c r="J225" s="66" t="s">
        <v>4985</v>
      </c>
      <c r="K225" s="97">
        <v>66</v>
      </c>
      <c r="L225" s="97">
        <v>66</v>
      </c>
      <c r="M225" s="97"/>
      <c r="N225" s="372">
        <v>6</v>
      </c>
      <c r="O225" s="372">
        <v>5</v>
      </c>
      <c r="P225" s="372">
        <v>3</v>
      </c>
      <c r="Q225" s="97" t="s">
        <v>4166</v>
      </c>
      <c r="R225" s="88" t="s">
        <v>1841</v>
      </c>
      <c r="S225" s="326" t="s">
        <v>4421</v>
      </c>
      <c r="T225" s="98"/>
      <c r="U225" s="70" t="s">
        <v>4046</v>
      </c>
      <c r="V225" s="70" t="s">
        <v>4047</v>
      </c>
      <c r="W225" s="70" t="str">
        <f t="shared" si="58"/>
        <v>LUG KIT</v>
      </c>
    </row>
    <row r="226" spans="1:23" s="234" customFormat="1" ht="15">
      <c r="A226" s="33">
        <f t="shared" si="28"/>
        <v>224</v>
      </c>
      <c r="B226" s="101" t="s">
        <v>84</v>
      </c>
      <c r="C226" s="88" t="s">
        <v>1498</v>
      </c>
      <c r="D226" s="88" t="s">
        <v>1499</v>
      </c>
      <c r="E226" s="33" t="s">
        <v>5442</v>
      </c>
      <c r="F226" s="88" t="s">
        <v>3184</v>
      </c>
      <c r="G226" s="62">
        <v>191682015885</v>
      </c>
      <c r="H226" s="117">
        <v>43592</v>
      </c>
      <c r="I226" s="87" t="s">
        <v>1265</v>
      </c>
      <c r="J226" s="66" t="s">
        <v>4986</v>
      </c>
      <c r="K226" s="97">
        <v>55</v>
      </c>
      <c r="L226" s="97">
        <v>55</v>
      </c>
      <c r="M226" s="97"/>
      <c r="N226" s="372"/>
      <c r="O226" s="372"/>
      <c r="P226" s="372"/>
      <c r="Q226" s="97" t="s">
        <v>4166</v>
      </c>
      <c r="R226" s="88"/>
      <c r="S226" s="326" t="s">
        <v>4421</v>
      </c>
      <c r="T226" s="98"/>
      <c r="U226" s="70" t="s">
        <v>4046</v>
      </c>
      <c r="V226" s="70" t="s">
        <v>4047</v>
      </c>
      <c r="W226" s="70" t="str">
        <f t="shared" si="58"/>
        <v>LUG KIT</v>
      </c>
    </row>
    <row r="227" spans="1:23" s="234" customFormat="1" ht="15">
      <c r="A227" s="33">
        <f t="shared" si="28"/>
        <v>225</v>
      </c>
      <c r="B227" s="101" t="s">
        <v>84</v>
      </c>
      <c r="C227" s="88" t="s">
        <v>1498</v>
      </c>
      <c r="D227" s="88" t="s">
        <v>1499</v>
      </c>
      <c r="E227" s="33" t="s">
        <v>5442</v>
      </c>
      <c r="F227" s="88" t="s">
        <v>3185</v>
      </c>
      <c r="G227" s="62">
        <v>191682015892</v>
      </c>
      <c r="H227" s="117">
        <v>43592</v>
      </c>
      <c r="I227" s="87" t="s">
        <v>1265</v>
      </c>
      <c r="J227" s="66" t="s">
        <v>4987</v>
      </c>
      <c r="K227" s="97">
        <v>55</v>
      </c>
      <c r="L227" s="97">
        <v>55</v>
      </c>
      <c r="M227" s="97"/>
      <c r="N227" s="372"/>
      <c r="O227" s="372"/>
      <c r="P227" s="372"/>
      <c r="Q227" s="97" t="s">
        <v>4166</v>
      </c>
      <c r="R227" s="88"/>
      <c r="S227" s="326" t="s">
        <v>4421</v>
      </c>
      <c r="T227" s="98"/>
      <c r="U227" s="70" t="s">
        <v>4046</v>
      </c>
      <c r="V227" s="70" t="s">
        <v>4047</v>
      </c>
      <c r="W227" s="70" t="str">
        <f t="shared" si="58"/>
        <v>LUG KIT</v>
      </c>
    </row>
    <row r="228" spans="1:23" s="234" customFormat="1" ht="15">
      <c r="A228" s="33">
        <f t="shared" si="28"/>
        <v>226</v>
      </c>
      <c r="B228" s="101" t="s">
        <v>84</v>
      </c>
      <c r="C228" s="88" t="s">
        <v>1498</v>
      </c>
      <c r="D228" s="88" t="s">
        <v>1499</v>
      </c>
      <c r="E228" s="33" t="s">
        <v>5444</v>
      </c>
      <c r="F228" s="88" t="s">
        <v>1891</v>
      </c>
      <c r="G228" s="62">
        <v>191682011481</v>
      </c>
      <c r="H228" s="117">
        <v>43101</v>
      </c>
      <c r="I228" s="87" t="s">
        <v>4038</v>
      </c>
      <c r="J228" s="66" t="s">
        <v>4988</v>
      </c>
      <c r="K228" s="97">
        <v>66</v>
      </c>
      <c r="L228" s="97">
        <v>66</v>
      </c>
      <c r="M228" s="97"/>
      <c r="N228" s="372">
        <v>6</v>
      </c>
      <c r="O228" s="372">
        <v>5</v>
      </c>
      <c r="P228" s="372">
        <v>3</v>
      </c>
      <c r="Q228" s="97" t="s">
        <v>4166</v>
      </c>
      <c r="R228" s="88" t="s">
        <v>1892</v>
      </c>
      <c r="S228" s="326" t="s">
        <v>4422</v>
      </c>
      <c r="T228" s="98"/>
      <c r="U228" s="70" t="s">
        <v>4046</v>
      </c>
      <c r="V228" s="70" t="s">
        <v>4047</v>
      </c>
      <c r="W228" s="70" t="str">
        <f t="shared" si="58"/>
        <v>LUG KIT</v>
      </c>
    </row>
    <row r="229" spans="1:23" s="234" customFormat="1" ht="15">
      <c r="A229" s="33">
        <f t="shared" si="28"/>
        <v>227</v>
      </c>
      <c r="B229" s="101" t="s">
        <v>84</v>
      </c>
      <c r="C229" s="88" t="s">
        <v>1498</v>
      </c>
      <c r="D229" s="88" t="s">
        <v>1499</v>
      </c>
      <c r="E229" s="33" t="s">
        <v>5445</v>
      </c>
      <c r="F229" s="88" t="s">
        <v>1654</v>
      </c>
      <c r="G229" s="62">
        <v>191682009020</v>
      </c>
      <c r="H229" s="117">
        <v>43101</v>
      </c>
      <c r="I229" s="87" t="s">
        <v>1265</v>
      </c>
      <c r="J229" s="66" t="s">
        <v>4989</v>
      </c>
      <c r="K229" s="97">
        <v>66</v>
      </c>
      <c r="L229" s="97">
        <v>66</v>
      </c>
      <c r="M229" s="97"/>
      <c r="N229" s="372">
        <v>6</v>
      </c>
      <c r="O229" s="372">
        <v>5</v>
      </c>
      <c r="P229" s="372">
        <v>3</v>
      </c>
      <c r="Q229" s="97" t="s">
        <v>4166</v>
      </c>
      <c r="R229" s="88" t="s">
        <v>1844</v>
      </c>
      <c r="S229" s="326" t="s">
        <v>4421</v>
      </c>
      <c r="T229" s="98"/>
      <c r="U229" s="70" t="s">
        <v>4046</v>
      </c>
      <c r="V229" s="70" t="s">
        <v>4047</v>
      </c>
      <c r="W229" s="70" t="str">
        <f t="shared" si="58"/>
        <v>LUG KIT</v>
      </c>
    </row>
    <row r="230" spans="1:23" s="234" customFormat="1" ht="15">
      <c r="A230" s="33">
        <f t="shared" si="28"/>
        <v>228</v>
      </c>
      <c r="B230" s="101" t="s">
        <v>84</v>
      </c>
      <c r="C230" s="88" t="s">
        <v>1498</v>
      </c>
      <c r="D230" s="88" t="s">
        <v>1499</v>
      </c>
      <c r="E230" s="33" t="s">
        <v>5442</v>
      </c>
      <c r="F230" s="88" t="s">
        <v>1655</v>
      </c>
      <c r="G230" s="62">
        <v>191682009037</v>
      </c>
      <c r="H230" s="117">
        <v>43101</v>
      </c>
      <c r="I230" s="87" t="s">
        <v>1265</v>
      </c>
      <c r="J230" s="66" t="s">
        <v>4990</v>
      </c>
      <c r="K230" s="97">
        <v>66</v>
      </c>
      <c r="L230" s="97">
        <v>66</v>
      </c>
      <c r="M230" s="97"/>
      <c r="N230" s="372">
        <v>6</v>
      </c>
      <c r="O230" s="372">
        <v>5</v>
      </c>
      <c r="P230" s="372">
        <v>3</v>
      </c>
      <c r="Q230" s="97" t="s">
        <v>4166</v>
      </c>
      <c r="R230" s="88" t="s">
        <v>1846</v>
      </c>
      <c r="S230" s="326" t="s">
        <v>4421</v>
      </c>
      <c r="T230" s="98"/>
      <c r="U230" s="70" t="s">
        <v>4046</v>
      </c>
      <c r="V230" s="70" t="s">
        <v>4047</v>
      </c>
      <c r="W230" s="70" t="str">
        <f t="shared" si="58"/>
        <v>LUG KIT</v>
      </c>
    </row>
    <row r="231" spans="1:23" s="234" customFormat="1" ht="15">
      <c r="A231" s="33">
        <f t="shared" ref="A231:A289" si="61">ROW(B231)-2</f>
        <v>229</v>
      </c>
      <c r="B231" s="101" t="s">
        <v>84</v>
      </c>
      <c r="C231" s="88" t="s">
        <v>1498</v>
      </c>
      <c r="D231" s="88" t="s">
        <v>1499</v>
      </c>
      <c r="E231" s="33" t="s">
        <v>5442</v>
      </c>
      <c r="F231" s="88" t="s">
        <v>1656</v>
      </c>
      <c r="G231" s="62">
        <v>191682009044</v>
      </c>
      <c r="H231" s="117">
        <v>43101</v>
      </c>
      <c r="I231" s="87" t="s">
        <v>1265</v>
      </c>
      <c r="J231" s="66" t="s">
        <v>4991</v>
      </c>
      <c r="K231" s="97">
        <v>66</v>
      </c>
      <c r="L231" s="97">
        <v>66</v>
      </c>
      <c r="M231" s="97"/>
      <c r="N231" s="372">
        <v>6</v>
      </c>
      <c r="O231" s="372">
        <v>5</v>
      </c>
      <c r="P231" s="372">
        <v>3</v>
      </c>
      <c r="Q231" s="97" t="s">
        <v>4166</v>
      </c>
      <c r="R231" s="88" t="s">
        <v>1847</v>
      </c>
      <c r="S231" s="326" t="s">
        <v>4421</v>
      </c>
      <c r="T231" s="98"/>
      <c r="U231" s="70" t="s">
        <v>4046</v>
      </c>
      <c r="V231" s="70" t="s">
        <v>4047</v>
      </c>
      <c r="W231" s="70" t="str">
        <f t="shared" si="58"/>
        <v>LUG KIT</v>
      </c>
    </row>
    <row r="232" spans="1:23" s="234" customFormat="1" ht="15">
      <c r="A232" s="33">
        <f t="shared" ref="A232" si="62">ROW(B232)-2</f>
        <v>230</v>
      </c>
      <c r="B232" s="101" t="s">
        <v>84</v>
      </c>
      <c r="C232" s="88" t="s">
        <v>1498</v>
      </c>
      <c r="D232" s="88" t="s">
        <v>1499</v>
      </c>
      <c r="E232" s="33" t="s">
        <v>5445</v>
      </c>
      <c r="F232" s="88" t="s">
        <v>6368</v>
      </c>
      <c r="G232" s="62">
        <v>191682029561</v>
      </c>
      <c r="H232" s="117">
        <v>44613</v>
      </c>
      <c r="I232" s="87" t="s">
        <v>1265</v>
      </c>
      <c r="J232" s="66" t="s">
        <v>6367</v>
      </c>
      <c r="K232" s="97">
        <v>66</v>
      </c>
      <c r="L232" s="97">
        <v>66</v>
      </c>
      <c r="M232" s="97"/>
      <c r="N232" s="372"/>
      <c r="O232" s="372"/>
      <c r="P232" s="372"/>
      <c r="Q232" s="97" t="s">
        <v>4166</v>
      </c>
      <c r="R232" s="88"/>
      <c r="S232" s="326"/>
      <c r="T232" s="98"/>
      <c r="U232" s="70" t="s">
        <v>4046</v>
      </c>
      <c r="V232" s="70" t="s">
        <v>4047</v>
      </c>
      <c r="W232" s="70" t="str">
        <f t="shared" si="58"/>
        <v>LUG KIT</v>
      </c>
    </row>
    <row r="233" spans="1:23" s="234" customFormat="1" ht="15">
      <c r="A233" s="33">
        <f t="shared" si="61"/>
        <v>231</v>
      </c>
      <c r="B233" s="101" t="s">
        <v>84</v>
      </c>
      <c r="C233" s="88" t="s">
        <v>1498</v>
      </c>
      <c r="D233" s="88" t="s">
        <v>1499</v>
      </c>
      <c r="E233" s="33" t="s">
        <v>5442</v>
      </c>
      <c r="F233" s="88" t="s">
        <v>1657</v>
      </c>
      <c r="G233" s="62">
        <v>191682009051</v>
      </c>
      <c r="H233" s="117">
        <v>43101</v>
      </c>
      <c r="I233" s="87" t="s">
        <v>1265</v>
      </c>
      <c r="J233" s="66" t="s">
        <v>4992</v>
      </c>
      <c r="K233" s="97">
        <v>66</v>
      </c>
      <c r="L233" s="97">
        <v>66</v>
      </c>
      <c r="M233" s="97"/>
      <c r="N233" s="372">
        <v>6</v>
      </c>
      <c r="O233" s="372">
        <v>5</v>
      </c>
      <c r="P233" s="372">
        <v>3</v>
      </c>
      <c r="Q233" s="97" t="s">
        <v>4166</v>
      </c>
      <c r="R233" s="88" t="s">
        <v>1848</v>
      </c>
      <c r="S233" s="326" t="s">
        <v>4421</v>
      </c>
      <c r="T233" s="98"/>
      <c r="U233" s="70" t="s">
        <v>4046</v>
      </c>
      <c r="V233" s="70" t="s">
        <v>4047</v>
      </c>
      <c r="W233" s="70" t="str">
        <f t="shared" si="58"/>
        <v>LUG KIT</v>
      </c>
    </row>
    <row r="234" spans="1:23" s="234" customFormat="1" ht="15">
      <c r="A234" s="33">
        <f t="shared" si="61"/>
        <v>232</v>
      </c>
      <c r="B234" s="101" t="s">
        <v>84</v>
      </c>
      <c r="C234" s="88" t="s">
        <v>1498</v>
      </c>
      <c r="D234" s="88" t="s">
        <v>1499</v>
      </c>
      <c r="E234" s="33" t="s">
        <v>5442</v>
      </c>
      <c r="F234" s="88" t="s">
        <v>1658</v>
      </c>
      <c r="G234" s="62">
        <v>191682009068</v>
      </c>
      <c r="H234" s="117">
        <v>43101</v>
      </c>
      <c r="I234" s="87" t="s">
        <v>1265</v>
      </c>
      <c r="J234" s="66" t="s">
        <v>4993</v>
      </c>
      <c r="K234" s="97">
        <v>77</v>
      </c>
      <c r="L234" s="97">
        <v>77</v>
      </c>
      <c r="M234" s="97"/>
      <c r="N234" s="372">
        <v>6</v>
      </c>
      <c r="O234" s="372">
        <v>5</v>
      </c>
      <c r="P234" s="372">
        <v>5</v>
      </c>
      <c r="Q234" s="97" t="s">
        <v>4166</v>
      </c>
      <c r="R234" s="88" t="s">
        <v>1849</v>
      </c>
      <c r="S234" s="326" t="s">
        <v>4421</v>
      </c>
      <c r="T234" s="98"/>
      <c r="U234" s="70" t="s">
        <v>4046</v>
      </c>
      <c r="V234" s="70" t="s">
        <v>4047</v>
      </c>
      <c r="W234" s="70" t="str">
        <f t="shared" si="58"/>
        <v>LUG KIT</v>
      </c>
    </row>
    <row r="235" spans="1:23" s="234" customFormat="1" ht="15">
      <c r="A235" s="33">
        <f t="shared" si="61"/>
        <v>233</v>
      </c>
      <c r="B235" s="101" t="s">
        <v>84</v>
      </c>
      <c r="C235" s="88" t="s">
        <v>1498</v>
      </c>
      <c r="D235" s="88" t="s">
        <v>1499</v>
      </c>
      <c r="E235" s="33" t="s">
        <v>5442</v>
      </c>
      <c r="F235" s="88" t="s">
        <v>1659</v>
      </c>
      <c r="G235" s="62">
        <v>191682009075</v>
      </c>
      <c r="H235" s="117">
        <v>43101</v>
      </c>
      <c r="I235" s="87" t="s">
        <v>1265</v>
      </c>
      <c r="J235" s="66" t="s">
        <v>4994</v>
      </c>
      <c r="K235" s="97">
        <v>77</v>
      </c>
      <c r="L235" s="97">
        <v>77</v>
      </c>
      <c r="M235" s="97"/>
      <c r="N235" s="372">
        <v>6</v>
      </c>
      <c r="O235" s="372">
        <v>5</v>
      </c>
      <c r="P235" s="372">
        <v>5</v>
      </c>
      <c r="Q235" s="97" t="s">
        <v>4166</v>
      </c>
      <c r="R235" s="88" t="s">
        <v>1850</v>
      </c>
      <c r="S235" s="326" t="s">
        <v>4421</v>
      </c>
      <c r="T235" s="98"/>
      <c r="U235" s="70" t="s">
        <v>4046</v>
      </c>
      <c r="V235" s="70" t="s">
        <v>4047</v>
      </c>
      <c r="W235" s="70" t="str">
        <f t="shared" si="58"/>
        <v>LUG KIT</v>
      </c>
    </row>
    <row r="236" spans="1:23" s="234" customFormat="1" ht="15">
      <c r="A236" s="33">
        <f t="shared" si="61"/>
        <v>234</v>
      </c>
      <c r="B236" s="101" t="s">
        <v>84</v>
      </c>
      <c r="C236" s="88" t="s">
        <v>1498</v>
      </c>
      <c r="D236" s="88" t="s">
        <v>1499</v>
      </c>
      <c r="E236" s="33" t="s">
        <v>5442</v>
      </c>
      <c r="F236" s="88" t="s">
        <v>1660</v>
      </c>
      <c r="G236" s="62">
        <v>191682009082</v>
      </c>
      <c r="H236" s="117">
        <v>43101</v>
      </c>
      <c r="I236" s="87" t="s">
        <v>1265</v>
      </c>
      <c r="J236" s="66" t="s">
        <v>4995</v>
      </c>
      <c r="K236" s="97">
        <v>77</v>
      </c>
      <c r="L236" s="97">
        <v>77</v>
      </c>
      <c r="M236" s="97"/>
      <c r="N236" s="372">
        <v>6</v>
      </c>
      <c r="O236" s="372">
        <v>5</v>
      </c>
      <c r="P236" s="372">
        <v>5</v>
      </c>
      <c r="Q236" s="97" t="s">
        <v>4166</v>
      </c>
      <c r="R236" s="88" t="s">
        <v>1851</v>
      </c>
      <c r="S236" s="326" t="s">
        <v>4421</v>
      </c>
      <c r="T236" s="98"/>
      <c r="U236" s="70" t="s">
        <v>4046</v>
      </c>
      <c r="V236" s="70" t="s">
        <v>4047</v>
      </c>
      <c r="W236" s="70" t="str">
        <f t="shared" si="58"/>
        <v>LUG KIT</v>
      </c>
    </row>
    <row r="237" spans="1:23" s="234" customFormat="1" ht="15">
      <c r="A237" s="33">
        <f t="shared" si="61"/>
        <v>235</v>
      </c>
      <c r="B237" s="101" t="s">
        <v>84</v>
      </c>
      <c r="C237" s="88" t="s">
        <v>1498</v>
      </c>
      <c r="D237" s="88" t="s">
        <v>1499</v>
      </c>
      <c r="E237" s="33" t="s">
        <v>5443</v>
      </c>
      <c r="F237" s="88" t="s">
        <v>2456</v>
      </c>
      <c r="G237" s="62">
        <v>191682008979</v>
      </c>
      <c r="H237" s="117">
        <v>43356</v>
      </c>
      <c r="I237" s="87" t="s">
        <v>1265</v>
      </c>
      <c r="J237" s="66" t="s">
        <v>4996</v>
      </c>
      <c r="K237" s="97">
        <v>66</v>
      </c>
      <c r="L237" s="97">
        <v>66</v>
      </c>
      <c r="M237" s="97"/>
      <c r="N237" s="372">
        <v>6</v>
      </c>
      <c r="O237" s="372">
        <v>5</v>
      </c>
      <c r="P237" s="372">
        <v>3</v>
      </c>
      <c r="Q237" s="97" t="s">
        <v>4166</v>
      </c>
      <c r="R237" s="88" t="s">
        <v>2457</v>
      </c>
      <c r="S237" s="326" t="s">
        <v>4421</v>
      </c>
      <c r="T237" s="98"/>
      <c r="U237" s="70" t="s">
        <v>4046</v>
      </c>
      <c r="V237" s="70" t="s">
        <v>4047</v>
      </c>
      <c r="W237" s="70" t="str">
        <f t="shared" si="58"/>
        <v>LUG KIT</v>
      </c>
    </row>
    <row r="238" spans="1:23" s="234" customFormat="1" ht="15">
      <c r="A238" s="33">
        <f t="shared" si="61"/>
        <v>236</v>
      </c>
      <c r="B238" s="101" t="s">
        <v>84</v>
      </c>
      <c r="C238" s="88" t="s">
        <v>1498</v>
      </c>
      <c r="D238" s="88" t="s">
        <v>1499</v>
      </c>
      <c r="E238" s="33" t="s">
        <v>5442</v>
      </c>
      <c r="F238" s="88" t="s">
        <v>3091</v>
      </c>
      <c r="G238" s="62">
        <v>191682015335</v>
      </c>
      <c r="H238" s="117">
        <v>43516</v>
      </c>
      <c r="I238" s="87" t="s">
        <v>1265</v>
      </c>
      <c r="J238" s="66" t="s">
        <v>4997</v>
      </c>
      <c r="K238" s="97">
        <v>55</v>
      </c>
      <c r="L238" s="97">
        <v>55</v>
      </c>
      <c r="M238" s="97"/>
      <c r="N238" s="372"/>
      <c r="O238" s="372"/>
      <c r="P238" s="372"/>
      <c r="Q238" s="97" t="s">
        <v>4166</v>
      </c>
      <c r="R238" s="88" t="s">
        <v>3107</v>
      </c>
      <c r="S238" s="326" t="s">
        <v>4421</v>
      </c>
      <c r="T238" s="98"/>
      <c r="U238" s="70" t="s">
        <v>4046</v>
      </c>
      <c r="V238" s="70" t="s">
        <v>4047</v>
      </c>
      <c r="W238" s="70" t="str">
        <f t="shared" si="58"/>
        <v>LUG KIT</v>
      </c>
    </row>
    <row r="239" spans="1:23" s="234" customFormat="1" ht="15">
      <c r="A239" s="33">
        <f>ROW(B239)-2</f>
        <v>237</v>
      </c>
      <c r="B239" s="101" t="s">
        <v>84</v>
      </c>
      <c r="C239" s="88" t="s">
        <v>1498</v>
      </c>
      <c r="D239" s="88" t="s">
        <v>1499</v>
      </c>
      <c r="E239" s="33" t="s">
        <v>6743</v>
      </c>
      <c r="F239" s="88" t="s">
        <v>6742</v>
      </c>
      <c r="G239" s="62">
        <v>191682032646</v>
      </c>
      <c r="H239" s="117">
        <v>44827</v>
      </c>
      <c r="I239" s="87" t="s">
        <v>1266</v>
      </c>
      <c r="J239" s="66" t="s">
        <v>6744</v>
      </c>
      <c r="K239" s="97">
        <v>99</v>
      </c>
      <c r="L239" s="97">
        <v>99</v>
      </c>
      <c r="M239" s="97"/>
      <c r="N239" s="372"/>
      <c r="O239" s="372"/>
      <c r="P239" s="372"/>
      <c r="Q239" s="97" t="s">
        <v>4166</v>
      </c>
      <c r="R239" s="88" t="s">
        <v>6741</v>
      </c>
      <c r="S239" s="326"/>
      <c r="T239" s="98"/>
      <c r="U239" s="70" t="s">
        <v>4046</v>
      </c>
      <c r="V239" s="70" t="s">
        <v>4047</v>
      </c>
      <c r="W239" s="70" t="str">
        <f t="shared" si="58"/>
        <v>LUG KIT</v>
      </c>
    </row>
    <row r="240" spans="1:23" s="234" customFormat="1" ht="15">
      <c r="A240" s="33">
        <f t="shared" ref="A240" si="63">ROW(B240)-2</f>
        <v>238</v>
      </c>
      <c r="B240" s="101" t="s">
        <v>84</v>
      </c>
      <c r="C240" s="88" t="s">
        <v>1498</v>
      </c>
      <c r="D240" s="88" t="s">
        <v>1499</v>
      </c>
      <c r="E240" s="33" t="s">
        <v>6565</v>
      </c>
      <c r="F240" s="88" t="s">
        <v>6563</v>
      </c>
      <c r="G240" s="62">
        <v>191682031106</v>
      </c>
      <c r="H240" s="117">
        <v>44701</v>
      </c>
      <c r="I240" s="87" t="s">
        <v>1265</v>
      </c>
      <c r="J240" s="90" t="s">
        <v>6564</v>
      </c>
      <c r="K240" s="97">
        <v>52.25</v>
      </c>
      <c r="L240" s="97">
        <v>52.25</v>
      </c>
      <c r="M240" s="67"/>
      <c r="N240" s="372"/>
      <c r="O240" s="372"/>
      <c r="P240" s="372"/>
      <c r="Q240" s="97" t="s">
        <v>4166</v>
      </c>
      <c r="R240" s="88"/>
      <c r="S240" s="326"/>
      <c r="T240" s="98"/>
      <c r="U240" s="70" t="s">
        <v>4046</v>
      </c>
      <c r="V240" s="70" t="s">
        <v>4047</v>
      </c>
      <c r="W240" s="70" t="str">
        <f t="shared" ref="W240" si="64">C240</f>
        <v>LUG KIT</v>
      </c>
    </row>
    <row r="241" spans="1:23" s="234" customFormat="1" ht="15">
      <c r="A241" s="33">
        <f t="shared" si="61"/>
        <v>239</v>
      </c>
      <c r="B241" s="101" t="s">
        <v>84</v>
      </c>
      <c r="C241" s="88" t="s">
        <v>1498</v>
      </c>
      <c r="D241" s="88" t="s">
        <v>1499</v>
      </c>
      <c r="E241" s="33" t="s">
        <v>5446</v>
      </c>
      <c r="F241" s="88" t="s">
        <v>4892</v>
      </c>
      <c r="G241" s="62">
        <v>191682021077</v>
      </c>
      <c r="H241" s="117">
        <v>44105</v>
      </c>
      <c r="I241" s="87" t="s">
        <v>1265</v>
      </c>
      <c r="J241" s="66" t="s">
        <v>4998</v>
      </c>
      <c r="K241" s="97">
        <v>72</v>
      </c>
      <c r="L241" s="97">
        <v>72</v>
      </c>
      <c r="M241" s="97"/>
      <c r="N241" s="372"/>
      <c r="O241" s="372"/>
      <c r="P241" s="372"/>
      <c r="Q241" s="97" t="s">
        <v>4166</v>
      </c>
      <c r="R241" s="88"/>
      <c r="S241" s="326" t="s">
        <v>4924</v>
      </c>
      <c r="T241" s="98"/>
      <c r="U241" s="70" t="s">
        <v>4046</v>
      </c>
      <c r="V241" s="70" t="s">
        <v>4047</v>
      </c>
      <c r="W241" s="70" t="str">
        <f t="shared" si="38"/>
        <v>LUG KIT</v>
      </c>
    </row>
    <row r="242" spans="1:23" s="234" customFormat="1" ht="15">
      <c r="A242" s="33">
        <f t="shared" ref="A242" si="65">ROW(B242)-2</f>
        <v>240</v>
      </c>
      <c r="B242" s="101" t="s">
        <v>84</v>
      </c>
      <c r="C242" s="88" t="s">
        <v>1500</v>
      </c>
      <c r="D242" s="88" t="s">
        <v>1501</v>
      </c>
      <c r="E242" s="33" t="s">
        <v>5447</v>
      </c>
      <c r="F242" s="88" t="s">
        <v>4316</v>
      </c>
      <c r="G242" s="62">
        <v>191682019197</v>
      </c>
      <c r="H242" s="117">
        <v>43746</v>
      </c>
      <c r="I242" s="87" t="s">
        <v>1265</v>
      </c>
      <c r="J242" s="66" t="s">
        <v>4539</v>
      </c>
      <c r="K242" s="97">
        <v>3</v>
      </c>
      <c r="L242" s="97">
        <v>3</v>
      </c>
      <c r="M242" s="97"/>
      <c r="N242" s="372">
        <v>6</v>
      </c>
      <c r="O242" s="372">
        <v>6</v>
      </c>
      <c r="P242" s="372">
        <v>6</v>
      </c>
      <c r="Q242" s="97" t="s">
        <v>4166</v>
      </c>
      <c r="R242" s="88"/>
      <c r="S242" s="326"/>
      <c r="T242" s="98"/>
      <c r="U242" s="70" t="s">
        <v>4046</v>
      </c>
      <c r="V242" s="70" t="s">
        <v>4047</v>
      </c>
      <c r="W242" s="70" t="str">
        <f t="shared" si="38"/>
        <v>LUG NUT</v>
      </c>
    </row>
    <row r="243" spans="1:23" s="234" customFormat="1">
      <c r="A243" s="33">
        <f t="shared" si="61"/>
        <v>241</v>
      </c>
      <c r="B243" s="101" t="s">
        <v>84</v>
      </c>
      <c r="C243" s="88" t="s">
        <v>1500</v>
      </c>
      <c r="D243" s="88" t="s">
        <v>1501</v>
      </c>
      <c r="E243" s="33" t="s">
        <v>5362</v>
      </c>
      <c r="F243" s="88" t="s">
        <v>1661</v>
      </c>
      <c r="G243" s="62">
        <v>191682011412</v>
      </c>
      <c r="H243" s="117">
        <v>43101</v>
      </c>
      <c r="I243" s="87" t="s">
        <v>1265</v>
      </c>
      <c r="J243" s="90" t="s">
        <v>1662</v>
      </c>
      <c r="K243" s="97">
        <v>2.09</v>
      </c>
      <c r="L243" s="97">
        <v>2.09</v>
      </c>
      <c r="M243" s="97"/>
      <c r="N243" s="372"/>
      <c r="O243" s="372"/>
      <c r="P243" s="372"/>
      <c r="Q243" s="97" t="s">
        <v>4166</v>
      </c>
      <c r="R243" s="88" t="s">
        <v>1852</v>
      </c>
      <c r="S243" s="98"/>
      <c r="T243" s="98"/>
      <c r="U243" s="70" t="s">
        <v>4046</v>
      </c>
      <c r="V243" s="70" t="s">
        <v>4047</v>
      </c>
      <c r="W243" s="70" t="str">
        <f t="shared" si="38"/>
        <v>LUG NUT</v>
      </c>
    </row>
    <row r="244" spans="1:23" s="234" customFormat="1">
      <c r="A244" s="33">
        <f t="shared" si="61"/>
        <v>242</v>
      </c>
      <c r="B244" s="101" t="s">
        <v>84</v>
      </c>
      <c r="C244" s="88" t="s">
        <v>1500</v>
      </c>
      <c r="D244" s="88" t="s">
        <v>1501</v>
      </c>
      <c r="E244" s="33" t="s">
        <v>5362</v>
      </c>
      <c r="F244" s="88" t="s">
        <v>1663</v>
      </c>
      <c r="G244" s="62">
        <v>191682011429</v>
      </c>
      <c r="H244" s="117">
        <v>43101</v>
      </c>
      <c r="I244" s="87" t="s">
        <v>1265</v>
      </c>
      <c r="J244" s="90" t="s">
        <v>1664</v>
      </c>
      <c r="K244" s="97">
        <v>2.09</v>
      </c>
      <c r="L244" s="97">
        <v>2.09</v>
      </c>
      <c r="M244" s="97"/>
      <c r="N244" s="372"/>
      <c r="O244" s="372"/>
      <c r="P244" s="372"/>
      <c r="Q244" s="97" t="s">
        <v>4166</v>
      </c>
      <c r="R244" s="88" t="s">
        <v>1853</v>
      </c>
      <c r="S244" s="98"/>
      <c r="T244" s="98"/>
      <c r="U244" s="70" t="s">
        <v>4046</v>
      </c>
      <c r="V244" s="70" t="s">
        <v>4047</v>
      </c>
      <c r="W244" s="70" t="str">
        <f t="shared" si="38"/>
        <v>LUG NUT</v>
      </c>
    </row>
    <row r="245" spans="1:23" s="234" customFormat="1">
      <c r="A245" s="33">
        <f t="shared" si="61"/>
        <v>243</v>
      </c>
      <c r="B245" s="101" t="s">
        <v>84</v>
      </c>
      <c r="C245" s="88" t="s">
        <v>1500</v>
      </c>
      <c r="D245" s="88" t="s">
        <v>1501</v>
      </c>
      <c r="E245" s="33" t="s">
        <v>5362</v>
      </c>
      <c r="F245" s="88" t="s">
        <v>1665</v>
      </c>
      <c r="G245" s="62">
        <v>191682011436</v>
      </c>
      <c r="H245" s="117">
        <v>43101</v>
      </c>
      <c r="I245" s="87" t="s">
        <v>1265</v>
      </c>
      <c r="J245" s="90" t="s">
        <v>1666</v>
      </c>
      <c r="K245" s="97">
        <v>2.09</v>
      </c>
      <c r="L245" s="97">
        <v>2.09</v>
      </c>
      <c r="M245" s="97"/>
      <c r="N245" s="372"/>
      <c r="O245" s="372"/>
      <c r="P245" s="372"/>
      <c r="Q245" s="97" t="s">
        <v>4166</v>
      </c>
      <c r="R245" s="88" t="s">
        <v>1854</v>
      </c>
      <c r="S245" s="98"/>
      <c r="T245" s="98"/>
      <c r="U245" s="70" t="s">
        <v>4046</v>
      </c>
      <c r="V245" s="70" t="s">
        <v>4047</v>
      </c>
      <c r="W245" s="70" t="str">
        <f t="shared" si="38"/>
        <v>LUG NUT</v>
      </c>
    </row>
    <row r="246" spans="1:23" s="234" customFormat="1">
      <c r="A246" s="33">
        <f t="shared" si="61"/>
        <v>244</v>
      </c>
      <c r="B246" s="101" t="s">
        <v>84</v>
      </c>
      <c r="C246" s="88" t="s">
        <v>1500</v>
      </c>
      <c r="D246" s="88" t="s">
        <v>1501</v>
      </c>
      <c r="E246" s="33" t="s">
        <v>5362</v>
      </c>
      <c r="F246" s="88" t="s">
        <v>1667</v>
      </c>
      <c r="G246" s="62">
        <v>191682011443</v>
      </c>
      <c r="H246" s="117">
        <v>43101</v>
      </c>
      <c r="I246" s="87" t="s">
        <v>1265</v>
      </c>
      <c r="J246" s="90" t="s">
        <v>1668</v>
      </c>
      <c r="K246" s="97">
        <v>2.09</v>
      </c>
      <c r="L246" s="97">
        <v>2.09</v>
      </c>
      <c r="M246" s="97"/>
      <c r="N246" s="372"/>
      <c r="O246" s="372"/>
      <c r="P246" s="372"/>
      <c r="Q246" s="97" t="s">
        <v>4166</v>
      </c>
      <c r="R246" s="88" t="s">
        <v>1855</v>
      </c>
      <c r="S246" s="98"/>
      <c r="T246" s="98"/>
      <c r="U246" s="70" t="s">
        <v>4046</v>
      </c>
      <c r="V246" s="70" t="s">
        <v>4047</v>
      </c>
      <c r="W246" s="70" t="str">
        <f t="shared" si="38"/>
        <v>LUG NUT</v>
      </c>
    </row>
    <row r="247" spans="1:23" s="234" customFormat="1">
      <c r="A247" s="33">
        <f t="shared" ref="A247" si="66">ROW(B247)-2</f>
        <v>245</v>
      </c>
      <c r="B247" s="101" t="s">
        <v>84</v>
      </c>
      <c r="C247" s="88" t="s">
        <v>1500</v>
      </c>
      <c r="D247" s="88" t="s">
        <v>1501</v>
      </c>
      <c r="E247" s="33" t="s">
        <v>5361</v>
      </c>
      <c r="F247" s="88" t="s">
        <v>5020</v>
      </c>
      <c r="G247" s="62">
        <v>191682021558</v>
      </c>
      <c r="H247" s="117">
        <v>44210</v>
      </c>
      <c r="I247" s="87" t="s">
        <v>1265</v>
      </c>
      <c r="J247" s="90" t="s">
        <v>5021</v>
      </c>
      <c r="K247" s="97">
        <v>2.09</v>
      </c>
      <c r="L247" s="97">
        <v>2.09</v>
      </c>
      <c r="M247" s="97"/>
      <c r="N247" s="372"/>
      <c r="O247" s="372"/>
      <c r="P247" s="372"/>
      <c r="Q247" s="97" t="s">
        <v>4166</v>
      </c>
      <c r="R247" s="88"/>
      <c r="S247" s="98"/>
      <c r="T247" s="98"/>
      <c r="U247" s="70" t="s">
        <v>4046</v>
      </c>
      <c r="V247" s="70" t="s">
        <v>4047</v>
      </c>
      <c r="W247" s="70" t="str">
        <f t="shared" si="38"/>
        <v>LUG NUT</v>
      </c>
    </row>
    <row r="248" spans="1:23" s="234" customFormat="1">
      <c r="A248" s="33">
        <f t="shared" ref="A248" si="67">ROW(B248)-2</f>
        <v>246</v>
      </c>
      <c r="B248" s="101" t="s">
        <v>84</v>
      </c>
      <c r="C248" s="88" t="s">
        <v>1500</v>
      </c>
      <c r="D248" s="88" t="s">
        <v>1501</v>
      </c>
      <c r="E248" s="33" t="s">
        <v>5362</v>
      </c>
      <c r="F248" s="88" t="s">
        <v>5131</v>
      </c>
      <c r="G248" s="62">
        <v>191682022029</v>
      </c>
      <c r="H248" s="117">
        <v>44210</v>
      </c>
      <c r="I248" s="87" t="s">
        <v>1265</v>
      </c>
      <c r="J248" s="90" t="s">
        <v>6291</v>
      </c>
      <c r="K248" s="97">
        <v>2.09</v>
      </c>
      <c r="L248" s="97">
        <v>2.09</v>
      </c>
      <c r="M248" s="97"/>
      <c r="N248" s="372"/>
      <c r="O248" s="372"/>
      <c r="P248" s="372"/>
      <c r="Q248" s="97" t="s">
        <v>4166</v>
      </c>
      <c r="R248" s="88"/>
      <c r="S248" s="98"/>
      <c r="T248" s="98"/>
      <c r="U248" s="70" t="s">
        <v>4046</v>
      </c>
      <c r="V248" s="70" t="s">
        <v>4047</v>
      </c>
      <c r="W248" s="70" t="str">
        <f t="shared" si="38"/>
        <v>LUG NUT</v>
      </c>
    </row>
    <row r="249" spans="1:23" s="234" customFormat="1">
      <c r="A249" s="33">
        <f t="shared" si="61"/>
        <v>247</v>
      </c>
      <c r="B249" s="101" t="s">
        <v>84</v>
      </c>
      <c r="C249" s="88" t="s">
        <v>1503</v>
      </c>
      <c r="D249" s="88" t="s">
        <v>1504</v>
      </c>
      <c r="E249" s="33" t="s">
        <v>5363</v>
      </c>
      <c r="F249" s="88" t="s">
        <v>1669</v>
      </c>
      <c r="G249" s="62">
        <v>191682008931</v>
      </c>
      <c r="H249" s="117">
        <v>43101</v>
      </c>
      <c r="I249" s="87" t="s">
        <v>1265</v>
      </c>
      <c r="J249" s="90" t="s">
        <v>1670</v>
      </c>
      <c r="K249" s="97">
        <v>4.7300000000000004</v>
      </c>
      <c r="L249" s="97">
        <v>4.7300000000000004</v>
      </c>
      <c r="M249" s="97"/>
      <c r="N249" s="372"/>
      <c r="O249" s="372"/>
      <c r="P249" s="372"/>
      <c r="Q249" s="97" t="s">
        <v>4166</v>
      </c>
      <c r="R249" s="88" t="s">
        <v>85</v>
      </c>
      <c r="S249" s="98"/>
      <c r="T249" s="98"/>
      <c r="U249" s="70" t="s">
        <v>4046</v>
      </c>
      <c r="V249" s="70" t="s">
        <v>4047</v>
      </c>
      <c r="W249" s="70" t="str">
        <f t="shared" si="38"/>
        <v>MISC HARDWARE</v>
      </c>
    </row>
    <row r="250" spans="1:23" s="234" customFormat="1">
      <c r="A250" s="33">
        <f t="shared" si="61"/>
        <v>248</v>
      </c>
      <c r="B250" s="101" t="s">
        <v>84</v>
      </c>
      <c r="C250" s="88" t="s">
        <v>1503</v>
      </c>
      <c r="D250" s="88" t="s">
        <v>1504</v>
      </c>
      <c r="E250" s="33" t="s">
        <v>5608</v>
      </c>
      <c r="F250" s="88" t="s">
        <v>5605</v>
      </c>
      <c r="G250" s="62">
        <v>191682023439</v>
      </c>
      <c r="H250" s="117">
        <v>44403</v>
      </c>
      <c r="I250" s="87" t="s">
        <v>1265</v>
      </c>
      <c r="J250" s="90" t="s">
        <v>5609</v>
      </c>
      <c r="K250" s="97">
        <v>10</v>
      </c>
      <c r="L250" s="97">
        <v>10</v>
      </c>
      <c r="M250" s="97"/>
      <c r="N250" s="372"/>
      <c r="O250" s="372"/>
      <c r="P250" s="372"/>
      <c r="Q250" s="97" t="s">
        <v>4166</v>
      </c>
      <c r="R250" s="88"/>
      <c r="S250" s="98"/>
      <c r="T250" s="98"/>
      <c r="U250" s="70" t="s">
        <v>4046</v>
      </c>
      <c r="V250" s="70" t="s">
        <v>4047</v>
      </c>
      <c r="W250" s="70" t="str">
        <f t="shared" ref="W250:W252" si="68">C250</f>
        <v>MISC HARDWARE</v>
      </c>
    </row>
    <row r="251" spans="1:23" s="234" customFormat="1">
      <c r="A251" s="33">
        <f t="shared" si="61"/>
        <v>249</v>
      </c>
      <c r="B251" s="101" t="s">
        <v>84</v>
      </c>
      <c r="C251" s="88" t="s">
        <v>1503</v>
      </c>
      <c r="D251" s="88" t="s">
        <v>1504</v>
      </c>
      <c r="E251" s="33" t="s">
        <v>5608</v>
      </c>
      <c r="F251" s="88" t="s">
        <v>5606</v>
      </c>
      <c r="G251" s="62">
        <v>191682023446</v>
      </c>
      <c r="H251" s="117">
        <v>44403</v>
      </c>
      <c r="I251" s="87" t="s">
        <v>1265</v>
      </c>
      <c r="J251" s="90" t="s">
        <v>5610</v>
      </c>
      <c r="K251" s="97">
        <v>10</v>
      </c>
      <c r="L251" s="97">
        <v>10</v>
      </c>
      <c r="M251" s="97"/>
      <c r="N251" s="372"/>
      <c r="O251" s="372"/>
      <c r="P251" s="372"/>
      <c r="Q251" s="97" t="s">
        <v>4166</v>
      </c>
      <c r="R251" s="88"/>
      <c r="S251" s="98"/>
      <c r="T251" s="98"/>
      <c r="U251" s="70" t="s">
        <v>4046</v>
      </c>
      <c r="V251" s="70" t="s">
        <v>4047</v>
      </c>
      <c r="W251" s="70" t="str">
        <f t="shared" si="68"/>
        <v>MISC HARDWARE</v>
      </c>
    </row>
    <row r="252" spans="1:23" s="234" customFormat="1">
      <c r="A252" s="33">
        <f t="shared" si="61"/>
        <v>250</v>
      </c>
      <c r="B252" s="101" t="s">
        <v>84</v>
      </c>
      <c r="C252" s="88" t="s">
        <v>1503</v>
      </c>
      <c r="D252" s="88" t="s">
        <v>1504</v>
      </c>
      <c r="E252" s="33" t="s">
        <v>5608</v>
      </c>
      <c r="F252" s="88" t="s">
        <v>5607</v>
      </c>
      <c r="G252" s="62">
        <v>191682023453</v>
      </c>
      <c r="H252" s="117">
        <v>44403</v>
      </c>
      <c r="I252" s="87" t="s">
        <v>1265</v>
      </c>
      <c r="J252" s="90" t="s">
        <v>5611</v>
      </c>
      <c r="K252" s="97">
        <v>10</v>
      </c>
      <c r="L252" s="97">
        <v>10</v>
      </c>
      <c r="M252" s="97"/>
      <c r="N252" s="372"/>
      <c r="O252" s="372"/>
      <c r="P252" s="372"/>
      <c r="Q252" s="97" t="s">
        <v>4166</v>
      </c>
      <c r="R252" s="88"/>
      <c r="S252" s="98"/>
      <c r="T252" s="98"/>
      <c r="U252" s="70" t="s">
        <v>4046</v>
      </c>
      <c r="V252" s="70" t="s">
        <v>4047</v>
      </c>
      <c r="W252" s="70" t="str">
        <f t="shared" si="68"/>
        <v>MISC HARDWARE</v>
      </c>
    </row>
    <row r="253" spans="1:23" s="234" customFormat="1">
      <c r="A253" s="33">
        <f t="shared" ref="A253:A254" si="69">ROW(B253)-2</f>
        <v>251</v>
      </c>
      <c r="B253" s="101" t="s">
        <v>84</v>
      </c>
      <c r="C253" s="88" t="s">
        <v>1503</v>
      </c>
      <c r="D253" s="88" t="s">
        <v>1504</v>
      </c>
      <c r="E253" s="33" t="s">
        <v>5608</v>
      </c>
      <c r="F253" s="88" t="s">
        <v>6164</v>
      </c>
      <c r="G253" s="62">
        <v>191682026416</v>
      </c>
      <c r="H253" s="117">
        <v>44564</v>
      </c>
      <c r="I253" s="87" t="s">
        <v>1265</v>
      </c>
      <c r="J253" s="90" t="s">
        <v>6166</v>
      </c>
      <c r="K253" s="97">
        <v>10</v>
      </c>
      <c r="L253" s="97">
        <v>10</v>
      </c>
      <c r="M253" s="97"/>
      <c r="N253" s="372"/>
      <c r="O253" s="372"/>
      <c r="P253" s="372"/>
      <c r="Q253" s="97" t="s">
        <v>4166</v>
      </c>
      <c r="R253" s="88"/>
      <c r="S253" s="98"/>
      <c r="T253" s="98"/>
      <c r="U253" s="70" t="s">
        <v>4046</v>
      </c>
      <c r="V253" s="70" t="s">
        <v>4047</v>
      </c>
      <c r="W253" s="70" t="str">
        <f t="shared" ref="W253:W256" si="70">C253</f>
        <v>MISC HARDWARE</v>
      </c>
    </row>
    <row r="254" spans="1:23" s="234" customFormat="1">
      <c r="A254" s="33">
        <f t="shared" si="69"/>
        <v>252</v>
      </c>
      <c r="B254" s="101" t="s">
        <v>84</v>
      </c>
      <c r="C254" s="88" t="s">
        <v>1503</v>
      </c>
      <c r="D254" s="88" t="s">
        <v>1504</v>
      </c>
      <c r="E254" s="33" t="s">
        <v>5608</v>
      </c>
      <c r="F254" s="88" t="s">
        <v>6165</v>
      </c>
      <c r="G254" s="62">
        <v>191682026409</v>
      </c>
      <c r="H254" s="117">
        <v>44564</v>
      </c>
      <c r="I254" s="87" t="s">
        <v>1265</v>
      </c>
      <c r="J254" s="90" t="s">
        <v>6167</v>
      </c>
      <c r="K254" s="97">
        <v>10</v>
      </c>
      <c r="L254" s="97">
        <v>10</v>
      </c>
      <c r="M254" s="97"/>
      <c r="N254" s="372"/>
      <c r="O254" s="372"/>
      <c r="P254" s="372"/>
      <c r="Q254" s="97" t="s">
        <v>4166</v>
      </c>
      <c r="R254" s="88"/>
      <c r="S254" s="98"/>
      <c r="T254" s="98"/>
      <c r="U254" s="70" t="s">
        <v>4046</v>
      </c>
      <c r="V254" s="70" t="s">
        <v>4047</v>
      </c>
      <c r="W254" s="70" t="str">
        <f t="shared" si="70"/>
        <v>MISC HARDWARE</v>
      </c>
    </row>
    <row r="255" spans="1:23" s="234" customFormat="1">
      <c r="A255" s="33">
        <f t="shared" ref="A255" si="71">ROW(B255)-2</f>
        <v>253</v>
      </c>
      <c r="B255" s="101" t="s">
        <v>84</v>
      </c>
      <c r="C255" s="88" t="s">
        <v>1503</v>
      </c>
      <c r="D255" s="88" t="s">
        <v>1504</v>
      </c>
      <c r="E255" s="33" t="s">
        <v>5608</v>
      </c>
      <c r="F255" s="88" t="s">
        <v>6797</v>
      </c>
      <c r="G255" s="62">
        <v>191682032677</v>
      </c>
      <c r="H255" s="117">
        <v>44827</v>
      </c>
      <c r="I255" s="87" t="s">
        <v>1266</v>
      </c>
      <c r="J255" s="90" t="s">
        <v>6798</v>
      </c>
      <c r="K255" s="97">
        <v>10</v>
      </c>
      <c r="L255" s="97">
        <v>10</v>
      </c>
      <c r="M255" s="97"/>
      <c r="N255" s="372"/>
      <c r="O255" s="372"/>
      <c r="P255" s="372"/>
      <c r="Q255" s="97"/>
      <c r="R255" s="88"/>
      <c r="S255" s="98"/>
      <c r="T255" s="98"/>
      <c r="U255" s="70" t="s">
        <v>4046</v>
      </c>
      <c r="V255" s="70" t="s">
        <v>4047</v>
      </c>
      <c r="W255" s="70" t="str">
        <f t="shared" si="70"/>
        <v>MISC HARDWARE</v>
      </c>
    </row>
    <row r="256" spans="1:23" s="234" customFormat="1">
      <c r="A256" s="33">
        <f t="shared" si="61"/>
        <v>254</v>
      </c>
      <c r="B256" s="101" t="s">
        <v>84</v>
      </c>
      <c r="C256" s="88" t="s">
        <v>1503</v>
      </c>
      <c r="D256" s="88" t="s">
        <v>1504</v>
      </c>
      <c r="E256" s="33" t="s">
        <v>5364</v>
      </c>
      <c r="F256" s="88" t="s">
        <v>2409</v>
      </c>
      <c r="G256" s="62">
        <v>191682013362</v>
      </c>
      <c r="H256" s="117">
        <v>43334</v>
      </c>
      <c r="I256" s="87" t="s">
        <v>1265</v>
      </c>
      <c r="J256" s="90" t="s">
        <v>2408</v>
      </c>
      <c r="K256" s="97">
        <v>15</v>
      </c>
      <c r="L256" s="97">
        <v>15</v>
      </c>
      <c r="M256" s="97"/>
      <c r="N256" s="372"/>
      <c r="O256" s="372"/>
      <c r="P256" s="372"/>
      <c r="Q256" s="97" t="s">
        <v>4166</v>
      </c>
      <c r="R256" s="88"/>
      <c r="S256" s="98"/>
      <c r="T256" s="98"/>
      <c r="U256" s="70" t="s">
        <v>4046</v>
      </c>
      <c r="V256" s="70" t="s">
        <v>4047</v>
      </c>
      <c r="W256" s="70" t="str">
        <f t="shared" si="70"/>
        <v>MISC HARDWARE</v>
      </c>
    </row>
    <row r="257" spans="1:23" s="234" customFormat="1" ht="15">
      <c r="A257" s="33">
        <f t="shared" si="61"/>
        <v>255</v>
      </c>
      <c r="B257" s="101" t="s">
        <v>84</v>
      </c>
      <c r="C257" s="88" t="s">
        <v>1503</v>
      </c>
      <c r="D257" s="88" t="s">
        <v>1504</v>
      </c>
      <c r="E257" s="33" t="s">
        <v>5365</v>
      </c>
      <c r="F257" s="88" t="s">
        <v>1671</v>
      </c>
      <c r="G257" s="62">
        <v>191682009167</v>
      </c>
      <c r="H257" s="117">
        <v>43101</v>
      </c>
      <c r="I257" s="87" t="s">
        <v>1265</v>
      </c>
      <c r="J257" s="90" t="s">
        <v>1672</v>
      </c>
      <c r="K257" s="97">
        <v>11</v>
      </c>
      <c r="L257" s="97">
        <v>11</v>
      </c>
      <c r="M257" s="97"/>
      <c r="N257" s="372">
        <v>2</v>
      </c>
      <c r="O257" s="372">
        <v>2</v>
      </c>
      <c r="P257" s="372">
        <v>5</v>
      </c>
      <c r="Q257" s="97" t="s">
        <v>4166</v>
      </c>
      <c r="R257" s="88" t="s">
        <v>85</v>
      </c>
      <c r="S257" s="326" t="s">
        <v>4423</v>
      </c>
      <c r="T257" s="98"/>
      <c r="U257" s="70" t="s">
        <v>4046</v>
      </c>
      <c r="V257" s="70" t="s">
        <v>4047</v>
      </c>
      <c r="W257" s="70" t="str">
        <f t="shared" si="38"/>
        <v>MISC HARDWARE</v>
      </c>
    </row>
    <row r="258" spans="1:23" s="234" customFormat="1" ht="15">
      <c r="A258" s="33">
        <f t="shared" si="61"/>
        <v>256</v>
      </c>
      <c r="B258" s="101" t="s">
        <v>84</v>
      </c>
      <c r="C258" s="88" t="s">
        <v>1503</v>
      </c>
      <c r="D258" s="88" t="s">
        <v>1504</v>
      </c>
      <c r="E258" s="33" t="s">
        <v>5365</v>
      </c>
      <c r="F258" s="88" t="s">
        <v>1673</v>
      </c>
      <c r="G258" s="62">
        <v>191682009174</v>
      </c>
      <c r="H258" s="117">
        <v>43101</v>
      </c>
      <c r="I258" s="87" t="s">
        <v>1265</v>
      </c>
      <c r="J258" s="90" t="s">
        <v>1674</v>
      </c>
      <c r="K258" s="97">
        <v>11</v>
      </c>
      <c r="L258" s="97">
        <v>11</v>
      </c>
      <c r="M258" s="97"/>
      <c r="N258" s="372">
        <v>2</v>
      </c>
      <c r="O258" s="372">
        <v>2</v>
      </c>
      <c r="P258" s="372">
        <v>5</v>
      </c>
      <c r="Q258" s="97" t="s">
        <v>4166</v>
      </c>
      <c r="R258" s="88" t="s">
        <v>85</v>
      </c>
      <c r="S258" s="326" t="s">
        <v>4423</v>
      </c>
      <c r="T258" s="98"/>
      <c r="U258" s="70" t="s">
        <v>4046</v>
      </c>
      <c r="V258" s="70" t="s">
        <v>4047</v>
      </c>
      <c r="W258" s="70" t="str">
        <f t="shared" si="38"/>
        <v>MISC HARDWARE</v>
      </c>
    </row>
    <row r="259" spans="1:23" s="234" customFormat="1">
      <c r="A259" s="33">
        <f t="shared" si="61"/>
        <v>257</v>
      </c>
      <c r="B259" s="101" t="s">
        <v>84</v>
      </c>
      <c r="C259" s="88" t="s">
        <v>1503</v>
      </c>
      <c r="D259" s="88" t="s">
        <v>1504</v>
      </c>
      <c r="E259" s="33" t="s">
        <v>5366</v>
      </c>
      <c r="F259" s="88" t="s">
        <v>1712</v>
      </c>
      <c r="G259" s="62">
        <v>191682011382</v>
      </c>
      <c r="H259" s="117">
        <v>41640</v>
      </c>
      <c r="I259" s="87" t="s">
        <v>1265</v>
      </c>
      <c r="J259" s="90" t="s">
        <v>1713</v>
      </c>
      <c r="K259" s="97">
        <v>2.75</v>
      </c>
      <c r="L259" s="97">
        <v>2.75</v>
      </c>
      <c r="M259" s="97"/>
      <c r="N259" s="372"/>
      <c r="O259" s="372"/>
      <c r="P259" s="372"/>
      <c r="Q259" s="97" t="s">
        <v>4166</v>
      </c>
      <c r="R259" s="88" t="s">
        <v>1714</v>
      </c>
      <c r="S259" s="98"/>
      <c r="T259" s="98"/>
      <c r="U259" s="70" t="s">
        <v>4046</v>
      </c>
      <c r="V259" s="70" t="s">
        <v>4047</v>
      </c>
      <c r="W259" s="70" t="str">
        <f t="shared" si="38"/>
        <v>MISC HARDWARE</v>
      </c>
    </row>
    <row r="260" spans="1:23" s="234" customFormat="1">
      <c r="A260" s="33">
        <f t="shared" si="61"/>
        <v>258</v>
      </c>
      <c r="B260" s="101" t="s">
        <v>84</v>
      </c>
      <c r="C260" s="88" t="s">
        <v>1503</v>
      </c>
      <c r="D260" s="88" t="s">
        <v>1504</v>
      </c>
      <c r="E260" s="33" t="s">
        <v>5366</v>
      </c>
      <c r="F260" s="88" t="s">
        <v>1675</v>
      </c>
      <c r="G260" s="62">
        <v>191682009181</v>
      </c>
      <c r="H260" s="117">
        <v>41640</v>
      </c>
      <c r="I260" s="87" t="s">
        <v>1265</v>
      </c>
      <c r="J260" s="90" t="s">
        <v>1676</v>
      </c>
      <c r="K260" s="97">
        <v>2.75</v>
      </c>
      <c r="L260" s="97">
        <v>2.75</v>
      </c>
      <c r="M260" s="97"/>
      <c r="N260" s="372"/>
      <c r="O260" s="372"/>
      <c r="P260" s="372"/>
      <c r="Q260" s="97" t="s">
        <v>4166</v>
      </c>
      <c r="R260" s="88" t="s">
        <v>261</v>
      </c>
      <c r="S260" s="98"/>
      <c r="T260" s="98"/>
      <c r="U260" s="70" t="s">
        <v>4046</v>
      </c>
      <c r="V260" s="70" t="s">
        <v>4047</v>
      </c>
      <c r="W260" s="70" t="str">
        <f t="shared" si="38"/>
        <v>MISC HARDWARE</v>
      </c>
    </row>
    <row r="261" spans="1:23" s="234" customFormat="1">
      <c r="A261" s="33">
        <f t="shared" si="61"/>
        <v>259</v>
      </c>
      <c r="B261" s="101" t="s">
        <v>84</v>
      </c>
      <c r="C261" s="88" t="s">
        <v>1503</v>
      </c>
      <c r="D261" s="88" t="s">
        <v>1504</v>
      </c>
      <c r="E261" s="33" t="s">
        <v>5366</v>
      </c>
      <c r="F261" s="88" t="s">
        <v>1677</v>
      </c>
      <c r="G261" s="62">
        <v>191682011399</v>
      </c>
      <c r="H261" s="117">
        <v>42736</v>
      </c>
      <c r="I261" s="87" t="s">
        <v>1265</v>
      </c>
      <c r="J261" s="90" t="s">
        <v>1678</v>
      </c>
      <c r="K261" s="97">
        <v>3.3000000000000003</v>
      </c>
      <c r="L261" s="97">
        <v>3.3000000000000003</v>
      </c>
      <c r="M261" s="97"/>
      <c r="N261" s="372"/>
      <c r="O261" s="372"/>
      <c r="P261" s="372"/>
      <c r="Q261" s="97" t="s">
        <v>4166</v>
      </c>
      <c r="R261" s="88" t="s">
        <v>1048</v>
      </c>
      <c r="S261" s="98"/>
      <c r="T261" s="98"/>
      <c r="U261" s="70" t="s">
        <v>4046</v>
      </c>
      <c r="V261" s="70" t="s">
        <v>4047</v>
      </c>
      <c r="W261" s="70" t="str">
        <f t="shared" si="38"/>
        <v>MISC HARDWARE</v>
      </c>
    </row>
    <row r="262" spans="1:23" s="234" customFormat="1">
      <c r="A262" s="33">
        <f t="shared" si="61"/>
        <v>260</v>
      </c>
      <c r="B262" s="101" t="s">
        <v>84</v>
      </c>
      <c r="C262" s="88" t="s">
        <v>1503</v>
      </c>
      <c r="D262" s="88" t="s">
        <v>1504</v>
      </c>
      <c r="E262" s="33" t="s">
        <v>5366</v>
      </c>
      <c r="F262" s="88" t="s">
        <v>1895</v>
      </c>
      <c r="G262" s="62">
        <v>191682011405</v>
      </c>
      <c r="H262" s="117">
        <v>43152</v>
      </c>
      <c r="I262" s="87" t="s">
        <v>1265</v>
      </c>
      <c r="J262" s="90" t="s">
        <v>1896</v>
      </c>
      <c r="K262" s="97">
        <v>2.75</v>
      </c>
      <c r="L262" s="97">
        <v>2.75</v>
      </c>
      <c r="M262" s="97"/>
      <c r="N262" s="372"/>
      <c r="O262" s="372"/>
      <c r="P262" s="372"/>
      <c r="Q262" s="97" t="s">
        <v>4166</v>
      </c>
      <c r="R262" s="88" t="s">
        <v>1894</v>
      </c>
      <c r="S262" s="98"/>
      <c r="T262" s="98"/>
      <c r="U262" s="70" t="s">
        <v>4046</v>
      </c>
      <c r="V262" s="70" t="s">
        <v>4047</v>
      </c>
      <c r="W262" s="70" t="str">
        <f t="shared" si="38"/>
        <v>MISC HARDWARE</v>
      </c>
    </row>
    <row r="263" spans="1:23" s="234" customFormat="1">
      <c r="A263" s="33">
        <f t="shared" ref="A263:A265" si="72">ROW(B263)-2</f>
        <v>261</v>
      </c>
      <c r="B263" s="101" t="s">
        <v>84</v>
      </c>
      <c r="C263" s="88" t="s">
        <v>1503</v>
      </c>
      <c r="D263" s="88" t="s">
        <v>1504</v>
      </c>
      <c r="E263" s="33" t="s">
        <v>5366</v>
      </c>
      <c r="F263" s="88" t="s">
        <v>6463</v>
      </c>
      <c r="G263" s="62">
        <v>191682029936</v>
      </c>
      <c r="H263" s="117">
        <v>44701</v>
      </c>
      <c r="I263" s="87" t="s">
        <v>1266</v>
      </c>
      <c r="J263" s="90" t="s">
        <v>6464</v>
      </c>
      <c r="K263" s="97">
        <v>6</v>
      </c>
      <c r="L263" s="97">
        <v>6</v>
      </c>
      <c r="M263" s="67"/>
      <c r="N263" s="372"/>
      <c r="O263" s="372"/>
      <c r="P263" s="372"/>
      <c r="Q263" s="97" t="s">
        <v>4166</v>
      </c>
      <c r="R263" s="88"/>
      <c r="S263" s="98"/>
      <c r="T263" s="98"/>
      <c r="U263" s="70" t="s">
        <v>4046</v>
      </c>
      <c r="V263" s="70" t="s">
        <v>4047</v>
      </c>
      <c r="W263" s="70" t="str">
        <f t="shared" ref="W263:W265" si="73">C263</f>
        <v>MISC HARDWARE</v>
      </c>
    </row>
    <row r="264" spans="1:23" s="234" customFormat="1">
      <c r="A264" s="33">
        <f t="shared" si="72"/>
        <v>262</v>
      </c>
      <c r="B264" s="101" t="s">
        <v>84</v>
      </c>
      <c r="C264" s="88" t="s">
        <v>1503</v>
      </c>
      <c r="D264" s="88" t="s">
        <v>1504</v>
      </c>
      <c r="E264" s="33" t="s">
        <v>5366</v>
      </c>
      <c r="F264" s="88" t="s">
        <v>6465</v>
      </c>
      <c r="G264" s="430">
        <v>191682029943</v>
      </c>
      <c r="H264" s="117">
        <v>44701</v>
      </c>
      <c r="I264" s="87" t="s">
        <v>1266</v>
      </c>
      <c r="J264" s="90" t="s">
        <v>6466</v>
      </c>
      <c r="K264" s="97">
        <v>2.5</v>
      </c>
      <c r="L264" s="97">
        <v>2.5</v>
      </c>
      <c r="M264" s="67"/>
      <c r="N264" s="372"/>
      <c r="O264" s="372"/>
      <c r="P264" s="372"/>
      <c r="Q264" s="97" t="s">
        <v>4166</v>
      </c>
      <c r="R264" s="88"/>
      <c r="S264" s="98"/>
      <c r="T264" s="98"/>
      <c r="U264" s="70" t="s">
        <v>4046</v>
      </c>
      <c r="V264" s="70" t="s">
        <v>4047</v>
      </c>
      <c r="W264" s="70" t="str">
        <f t="shared" si="73"/>
        <v>MISC HARDWARE</v>
      </c>
    </row>
    <row r="265" spans="1:23" s="234" customFormat="1">
      <c r="A265" s="33">
        <f t="shared" si="72"/>
        <v>263</v>
      </c>
      <c r="B265" s="101" t="s">
        <v>84</v>
      </c>
      <c r="C265" s="88" t="s">
        <v>1503</v>
      </c>
      <c r="D265" s="88" t="s">
        <v>1504</v>
      </c>
      <c r="E265" s="33" t="s">
        <v>5366</v>
      </c>
      <c r="F265" s="88" t="s">
        <v>6467</v>
      </c>
      <c r="G265" s="62">
        <v>191682029950</v>
      </c>
      <c r="H265" s="117">
        <v>44701</v>
      </c>
      <c r="I265" s="87" t="s">
        <v>1265</v>
      </c>
      <c r="J265" s="90" t="s">
        <v>6468</v>
      </c>
      <c r="K265" s="97">
        <v>2.5</v>
      </c>
      <c r="L265" s="97">
        <v>2.5</v>
      </c>
      <c r="M265" s="67"/>
      <c r="N265" s="372"/>
      <c r="O265" s="372"/>
      <c r="P265" s="372"/>
      <c r="Q265" s="97" t="s">
        <v>4166</v>
      </c>
      <c r="R265" s="88"/>
      <c r="S265" s="98"/>
      <c r="T265" s="98"/>
      <c r="U265" s="70" t="s">
        <v>4046</v>
      </c>
      <c r="V265" s="70" t="s">
        <v>4047</v>
      </c>
      <c r="W265" s="70" t="str">
        <f t="shared" si="73"/>
        <v>MISC HARDWARE</v>
      </c>
    </row>
    <row r="266" spans="1:23" s="234" customFormat="1">
      <c r="A266" s="33">
        <f t="shared" si="61"/>
        <v>264</v>
      </c>
      <c r="B266" s="101" t="s">
        <v>84</v>
      </c>
      <c r="C266" s="88" t="s">
        <v>1503</v>
      </c>
      <c r="D266" s="88" t="s">
        <v>1504</v>
      </c>
      <c r="E266" s="33" t="s">
        <v>5367</v>
      </c>
      <c r="F266" s="88" t="s">
        <v>3132</v>
      </c>
      <c r="G266" s="62">
        <v>191682015656</v>
      </c>
      <c r="H266" s="117">
        <v>43524</v>
      </c>
      <c r="I266" s="87" t="s">
        <v>1265</v>
      </c>
      <c r="J266" s="90" t="s">
        <v>3131</v>
      </c>
      <c r="K266" s="97">
        <v>20.83</v>
      </c>
      <c r="L266" s="97">
        <v>20.83</v>
      </c>
      <c r="M266" s="97"/>
      <c r="N266" s="372"/>
      <c r="O266" s="372"/>
      <c r="P266" s="372"/>
      <c r="Q266" s="97" t="s">
        <v>4166</v>
      </c>
      <c r="R266" s="88"/>
      <c r="S266" s="98"/>
      <c r="T266" s="98"/>
      <c r="U266" s="70" t="s">
        <v>4046</v>
      </c>
      <c r="V266" s="70" t="s">
        <v>4047</v>
      </c>
      <c r="W266" s="70" t="str">
        <f t="shared" si="38"/>
        <v>MISC HARDWARE</v>
      </c>
    </row>
    <row r="267" spans="1:23" s="234" customFormat="1">
      <c r="A267" s="33">
        <f t="shared" si="61"/>
        <v>265</v>
      </c>
      <c r="B267" s="101" t="s">
        <v>84</v>
      </c>
      <c r="C267" s="88" t="s">
        <v>1503</v>
      </c>
      <c r="D267" s="88" t="s">
        <v>1504</v>
      </c>
      <c r="E267" s="33" t="s">
        <v>5368</v>
      </c>
      <c r="F267" s="88" t="s">
        <v>3134</v>
      </c>
      <c r="G267" s="62">
        <v>191682015663</v>
      </c>
      <c r="H267" s="117">
        <v>43525</v>
      </c>
      <c r="I267" s="87" t="s">
        <v>1266</v>
      </c>
      <c r="J267" s="90" t="s">
        <v>3133</v>
      </c>
      <c r="K267" s="97">
        <v>2</v>
      </c>
      <c r="L267" s="97">
        <v>2</v>
      </c>
      <c r="M267" s="67"/>
      <c r="N267" s="372"/>
      <c r="O267" s="372"/>
      <c r="P267" s="372"/>
      <c r="Q267" s="97" t="s">
        <v>4166</v>
      </c>
      <c r="R267" s="88"/>
      <c r="S267" s="98"/>
      <c r="T267" s="98"/>
      <c r="U267" s="70" t="s">
        <v>4046</v>
      </c>
      <c r="V267" s="70" t="s">
        <v>4047</v>
      </c>
      <c r="W267" s="70" t="str">
        <f t="shared" si="38"/>
        <v>MISC HARDWARE</v>
      </c>
    </row>
    <row r="268" spans="1:23" s="234" customFormat="1">
      <c r="A268" s="33">
        <f t="shared" ref="A268:A269" si="74">ROW(B268)-2</f>
        <v>266</v>
      </c>
      <c r="B268" s="101" t="s">
        <v>84</v>
      </c>
      <c r="C268" s="88" t="s">
        <v>1503</v>
      </c>
      <c r="D268" s="88" t="s">
        <v>1504</v>
      </c>
      <c r="E268" s="33" t="s">
        <v>5369</v>
      </c>
      <c r="F268" s="88" t="s">
        <v>4575</v>
      </c>
      <c r="G268" s="62">
        <v>191682020155</v>
      </c>
      <c r="H268" s="117">
        <v>43984</v>
      </c>
      <c r="I268" s="87" t="s">
        <v>1265</v>
      </c>
      <c r="J268" s="90" t="s">
        <v>4576</v>
      </c>
      <c r="K268" s="97">
        <v>6.48</v>
      </c>
      <c r="L268" s="97">
        <v>6.48</v>
      </c>
      <c r="M268" s="97"/>
      <c r="N268" s="372"/>
      <c r="O268" s="372"/>
      <c r="P268" s="372"/>
      <c r="Q268" s="97" t="s">
        <v>4166</v>
      </c>
      <c r="R268" s="88" t="s">
        <v>4580</v>
      </c>
      <c r="S268" s="98"/>
      <c r="T268" s="98"/>
      <c r="U268" s="70" t="s">
        <v>4046</v>
      </c>
      <c r="V268" s="70" t="s">
        <v>4047</v>
      </c>
      <c r="W268" s="70" t="str">
        <f t="shared" si="38"/>
        <v>MISC HARDWARE</v>
      </c>
    </row>
    <row r="269" spans="1:23" s="234" customFormat="1">
      <c r="A269" s="33">
        <f t="shared" si="74"/>
        <v>267</v>
      </c>
      <c r="B269" s="101" t="s">
        <v>84</v>
      </c>
      <c r="C269" s="88" t="s">
        <v>1503</v>
      </c>
      <c r="D269" s="88" t="s">
        <v>1504</v>
      </c>
      <c r="E269" s="33" t="s">
        <v>5369</v>
      </c>
      <c r="F269" s="88" t="s">
        <v>4578</v>
      </c>
      <c r="G269" s="62">
        <v>191682020162</v>
      </c>
      <c r="H269" s="117">
        <v>43984</v>
      </c>
      <c r="I269" s="87" t="s">
        <v>1265</v>
      </c>
      <c r="J269" s="90" t="s">
        <v>4577</v>
      </c>
      <c r="K269" s="97">
        <v>6.48</v>
      </c>
      <c r="L269" s="97">
        <v>6.48</v>
      </c>
      <c r="M269" s="97"/>
      <c r="N269" s="372"/>
      <c r="O269" s="372"/>
      <c r="P269" s="372"/>
      <c r="Q269" s="97" t="s">
        <v>4166</v>
      </c>
      <c r="R269" s="88" t="s">
        <v>4581</v>
      </c>
      <c r="S269" s="98"/>
      <c r="T269" s="98"/>
      <c r="U269" s="70" t="s">
        <v>4046</v>
      </c>
      <c r="V269" s="70" t="s">
        <v>4047</v>
      </c>
      <c r="W269" s="70" t="str">
        <f t="shared" si="38"/>
        <v>MISC HARDWARE</v>
      </c>
    </row>
    <row r="270" spans="1:23" s="234" customFormat="1">
      <c r="A270" s="33">
        <f t="shared" ref="A270" si="75">ROW(B270)-2</f>
        <v>268</v>
      </c>
      <c r="B270" s="101" t="s">
        <v>84</v>
      </c>
      <c r="C270" s="88" t="s">
        <v>1503</v>
      </c>
      <c r="D270" s="88" t="s">
        <v>1504</v>
      </c>
      <c r="E270" s="33" t="s">
        <v>6475</v>
      </c>
      <c r="F270" s="88" t="s">
        <v>6476</v>
      </c>
      <c r="G270" s="62">
        <v>191682030796</v>
      </c>
      <c r="H270" s="117">
        <v>44701</v>
      </c>
      <c r="I270" s="87" t="s">
        <v>1265</v>
      </c>
      <c r="J270" s="90" t="s">
        <v>6480</v>
      </c>
      <c r="K270" s="97">
        <v>20</v>
      </c>
      <c r="L270" s="97">
        <v>20</v>
      </c>
      <c r="M270" s="67"/>
      <c r="N270" s="372"/>
      <c r="O270" s="372"/>
      <c r="P270" s="372"/>
      <c r="Q270" s="97" t="s">
        <v>4166</v>
      </c>
      <c r="R270" s="88" t="s">
        <v>6747</v>
      </c>
      <c r="S270" s="98"/>
      <c r="T270" s="98"/>
      <c r="U270" s="70" t="s">
        <v>4046</v>
      </c>
      <c r="V270" s="70" t="s">
        <v>4047</v>
      </c>
      <c r="W270" s="70" t="str">
        <f t="shared" ref="W270" si="76">C270</f>
        <v>MISC HARDWARE</v>
      </c>
    </row>
    <row r="271" spans="1:23" s="234" customFormat="1">
      <c r="A271" s="33">
        <f t="shared" ref="A271" si="77">ROW(B271)-2</f>
        <v>269</v>
      </c>
      <c r="B271" s="101" t="s">
        <v>84</v>
      </c>
      <c r="C271" s="88" t="s">
        <v>1503</v>
      </c>
      <c r="D271" s="88" t="s">
        <v>1504</v>
      </c>
      <c r="E271" s="33" t="s">
        <v>6475</v>
      </c>
      <c r="F271" s="88" t="s">
        <v>6745</v>
      </c>
      <c r="G271" s="62">
        <v>191682032653</v>
      </c>
      <c r="H271" s="117">
        <v>44827</v>
      </c>
      <c r="I271" s="87" t="s">
        <v>1265</v>
      </c>
      <c r="J271" s="90" t="s">
        <v>6746</v>
      </c>
      <c r="K271" s="97">
        <v>20</v>
      </c>
      <c r="L271" s="97">
        <v>20</v>
      </c>
      <c r="M271" s="67"/>
      <c r="N271" s="372"/>
      <c r="O271" s="372"/>
      <c r="P271" s="372"/>
      <c r="Q271" s="97" t="s">
        <v>4166</v>
      </c>
      <c r="R271" s="88"/>
      <c r="S271" s="98"/>
      <c r="T271" s="98"/>
      <c r="U271" s="70" t="s">
        <v>4046</v>
      </c>
      <c r="V271" s="70" t="s">
        <v>4047</v>
      </c>
      <c r="W271" s="70" t="str">
        <f t="shared" ref="W271" si="78">C271</f>
        <v>MISC HARDWARE</v>
      </c>
    </row>
    <row r="272" spans="1:23" s="234" customFormat="1" ht="15">
      <c r="A272" s="33">
        <f t="shared" ref="A272" si="79">ROW(B272)-2</f>
        <v>270</v>
      </c>
      <c r="B272" s="101" t="s">
        <v>84</v>
      </c>
      <c r="C272" s="88" t="s">
        <v>1503</v>
      </c>
      <c r="D272" s="88" t="s">
        <v>1504</v>
      </c>
      <c r="E272" s="33" t="s">
        <v>5370</v>
      </c>
      <c r="F272" s="88" t="s">
        <v>4584</v>
      </c>
      <c r="G272" s="62">
        <v>191682020179</v>
      </c>
      <c r="H272" s="117">
        <v>43985</v>
      </c>
      <c r="I272" s="87" t="s">
        <v>1265</v>
      </c>
      <c r="J272" s="90" t="s">
        <v>6477</v>
      </c>
      <c r="K272" s="97">
        <v>37.18</v>
      </c>
      <c r="L272" s="97">
        <v>37.18</v>
      </c>
      <c r="M272" s="97"/>
      <c r="N272" s="372">
        <v>2</v>
      </c>
      <c r="O272" s="372">
        <v>2</v>
      </c>
      <c r="P272" s="372">
        <v>8</v>
      </c>
      <c r="Q272" s="97" t="s">
        <v>4166</v>
      </c>
      <c r="R272" s="88"/>
      <c r="S272" s="326" t="s">
        <v>4923</v>
      </c>
      <c r="T272" s="98"/>
      <c r="U272" s="70" t="s">
        <v>4046</v>
      </c>
      <c r="V272" s="70" t="s">
        <v>4047</v>
      </c>
      <c r="W272" s="70" t="str">
        <f t="shared" si="38"/>
        <v>MISC HARDWARE</v>
      </c>
    </row>
    <row r="273" spans="1:23" s="234" customFormat="1" ht="15">
      <c r="A273" s="33">
        <f t="shared" ref="A273:A276" si="80">ROW(B273)-2</f>
        <v>271</v>
      </c>
      <c r="B273" s="101" t="s">
        <v>84</v>
      </c>
      <c r="C273" s="88" t="s">
        <v>1503</v>
      </c>
      <c r="D273" s="88" t="s">
        <v>1504</v>
      </c>
      <c r="E273" s="33" t="s">
        <v>5371</v>
      </c>
      <c r="F273" s="88" t="s">
        <v>4789</v>
      </c>
      <c r="G273" s="62">
        <v>191682018107</v>
      </c>
      <c r="H273" s="117">
        <v>44091</v>
      </c>
      <c r="I273" s="87" t="s">
        <v>1266</v>
      </c>
      <c r="J273" s="90" t="s">
        <v>4793</v>
      </c>
      <c r="K273" s="97">
        <v>26</v>
      </c>
      <c r="L273" s="97">
        <v>26</v>
      </c>
      <c r="M273" s="67"/>
      <c r="N273" s="372"/>
      <c r="O273" s="372"/>
      <c r="P273" s="372"/>
      <c r="Q273" s="97" t="s">
        <v>4166</v>
      </c>
      <c r="R273" s="88"/>
      <c r="S273" s="326"/>
      <c r="T273" s="98"/>
      <c r="U273" s="70" t="s">
        <v>4046</v>
      </c>
      <c r="V273" s="70" t="s">
        <v>4047</v>
      </c>
      <c r="W273" s="70" t="str">
        <f t="shared" si="38"/>
        <v>MISC HARDWARE</v>
      </c>
    </row>
    <row r="274" spans="1:23" s="234" customFormat="1" ht="15">
      <c r="A274" s="33">
        <f t="shared" si="80"/>
        <v>272</v>
      </c>
      <c r="B274" s="101" t="s">
        <v>84</v>
      </c>
      <c r="C274" s="88" t="s">
        <v>1503</v>
      </c>
      <c r="D274" s="88" t="s">
        <v>1504</v>
      </c>
      <c r="E274" s="33" t="s">
        <v>5371</v>
      </c>
      <c r="F274" s="88" t="s">
        <v>4790</v>
      </c>
      <c r="G274" s="62">
        <v>191682021015</v>
      </c>
      <c r="H274" s="117">
        <v>44091</v>
      </c>
      <c r="I274" s="87" t="s">
        <v>1266</v>
      </c>
      <c r="J274" s="90" t="s">
        <v>4794</v>
      </c>
      <c r="K274" s="97">
        <v>26</v>
      </c>
      <c r="L274" s="97">
        <v>26</v>
      </c>
      <c r="M274" s="67"/>
      <c r="N274" s="372"/>
      <c r="O274" s="372"/>
      <c r="P274" s="372"/>
      <c r="Q274" s="97" t="s">
        <v>4166</v>
      </c>
      <c r="R274" s="88"/>
      <c r="S274" s="326"/>
      <c r="T274" s="98"/>
      <c r="U274" s="70" t="s">
        <v>4046</v>
      </c>
      <c r="V274" s="70" t="s">
        <v>4047</v>
      </c>
      <c r="W274" s="70" t="str">
        <f t="shared" si="38"/>
        <v>MISC HARDWARE</v>
      </c>
    </row>
    <row r="275" spans="1:23" s="234" customFormat="1" ht="15">
      <c r="A275" s="33">
        <f t="shared" si="80"/>
        <v>273</v>
      </c>
      <c r="B275" s="101" t="s">
        <v>84</v>
      </c>
      <c r="C275" s="88" t="s">
        <v>1503</v>
      </c>
      <c r="D275" s="88" t="s">
        <v>1504</v>
      </c>
      <c r="E275" s="33" t="s">
        <v>5371</v>
      </c>
      <c r="F275" s="88" t="s">
        <v>4791</v>
      </c>
      <c r="G275" s="62">
        <v>191682021022</v>
      </c>
      <c r="H275" s="117">
        <v>44091</v>
      </c>
      <c r="I275" s="87" t="s">
        <v>1266</v>
      </c>
      <c r="J275" s="90" t="s">
        <v>4795</v>
      </c>
      <c r="K275" s="97">
        <v>26</v>
      </c>
      <c r="L275" s="97">
        <v>26</v>
      </c>
      <c r="M275" s="67"/>
      <c r="N275" s="372"/>
      <c r="O275" s="372"/>
      <c r="P275" s="372"/>
      <c r="Q275" s="97" t="s">
        <v>4166</v>
      </c>
      <c r="R275" s="88"/>
      <c r="S275" s="326"/>
      <c r="T275" s="98"/>
      <c r="U275" s="70" t="s">
        <v>4046</v>
      </c>
      <c r="V275" s="70" t="s">
        <v>4047</v>
      </c>
      <c r="W275" s="70" t="str">
        <f t="shared" si="38"/>
        <v>MISC HARDWARE</v>
      </c>
    </row>
    <row r="276" spans="1:23" s="234" customFormat="1" ht="15">
      <c r="A276" s="33">
        <f t="shared" si="80"/>
        <v>274</v>
      </c>
      <c r="B276" s="101" t="s">
        <v>84</v>
      </c>
      <c r="C276" s="88" t="s">
        <v>1503</v>
      </c>
      <c r="D276" s="88" t="s">
        <v>1504</v>
      </c>
      <c r="E276" s="33" t="s">
        <v>5371</v>
      </c>
      <c r="F276" s="88" t="s">
        <v>4792</v>
      </c>
      <c r="G276" s="62">
        <v>191682021039</v>
      </c>
      <c r="H276" s="117">
        <v>44091</v>
      </c>
      <c r="I276" s="87" t="s">
        <v>1265</v>
      </c>
      <c r="J276" s="90" t="s">
        <v>4796</v>
      </c>
      <c r="K276" s="97">
        <v>80</v>
      </c>
      <c r="L276" s="97">
        <v>80</v>
      </c>
      <c r="M276" s="97"/>
      <c r="N276" s="372"/>
      <c r="O276" s="372"/>
      <c r="P276" s="372"/>
      <c r="Q276" s="97" t="s">
        <v>4166</v>
      </c>
      <c r="R276" s="88"/>
      <c r="S276" s="326"/>
      <c r="T276" s="98"/>
      <c r="U276" s="70" t="s">
        <v>4046</v>
      </c>
      <c r="V276" s="70" t="s">
        <v>4047</v>
      </c>
      <c r="W276" s="70" t="str">
        <f t="shared" si="38"/>
        <v>MISC HARDWARE</v>
      </c>
    </row>
    <row r="277" spans="1:23" s="234" customFormat="1" ht="15">
      <c r="A277" s="33">
        <f t="shared" ref="A277" si="81">ROW(B277)-2</f>
        <v>275</v>
      </c>
      <c r="B277" s="101" t="s">
        <v>84</v>
      </c>
      <c r="C277" s="88" t="s">
        <v>1503</v>
      </c>
      <c r="D277" s="88" t="s">
        <v>1504</v>
      </c>
      <c r="E277" s="33" t="s">
        <v>5372</v>
      </c>
      <c r="F277" s="88" t="s">
        <v>4901</v>
      </c>
      <c r="G277" s="62">
        <v>191682021084</v>
      </c>
      <c r="H277" s="117">
        <v>44120</v>
      </c>
      <c r="I277" s="87" t="s">
        <v>1265</v>
      </c>
      <c r="J277" s="90" t="s">
        <v>4902</v>
      </c>
      <c r="K277" s="97">
        <v>1.5</v>
      </c>
      <c r="L277" s="97">
        <v>1.5</v>
      </c>
      <c r="M277" s="97"/>
      <c r="N277" s="372"/>
      <c r="O277" s="372"/>
      <c r="P277" s="372"/>
      <c r="Q277" s="97" t="s">
        <v>4166</v>
      </c>
      <c r="R277" s="88"/>
      <c r="S277" s="326"/>
      <c r="T277" s="98"/>
      <c r="U277" s="70" t="s">
        <v>4046</v>
      </c>
      <c r="V277" s="70" t="s">
        <v>4047</v>
      </c>
      <c r="W277" s="70" t="str">
        <f t="shared" si="38"/>
        <v>MISC HARDWARE</v>
      </c>
    </row>
    <row r="278" spans="1:23" s="234" customFormat="1">
      <c r="A278" s="33">
        <f t="shared" si="61"/>
        <v>276</v>
      </c>
      <c r="B278" s="101" t="s">
        <v>84</v>
      </c>
      <c r="C278" s="88" t="s">
        <v>3011</v>
      </c>
      <c r="D278" s="88" t="s">
        <v>3012</v>
      </c>
      <c r="E278" s="33" t="s">
        <v>5373</v>
      </c>
      <c r="F278" s="88" t="s">
        <v>3098</v>
      </c>
      <c r="G278" s="62">
        <v>191682015250</v>
      </c>
      <c r="H278" s="117">
        <v>41640</v>
      </c>
      <c r="I278" s="87" t="s">
        <v>1265</v>
      </c>
      <c r="J278" s="90" t="s">
        <v>3099</v>
      </c>
      <c r="K278" s="97">
        <v>1.6500000000000001</v>
      </c>
      <c r="L278" s="97">
        <v>1.6500000000000001</v>
      </c>
      <c r="M278" s="97"/>
      <c r="N278" s="372"/>
      <c r="O278" s="372"/>
      <c r="P278" s="372"/>
      <c r="Q278" s="97" t="s">
        <v>4166</v>
      </c>
      <c r="R278" s="88" t="s">
        <v>3108</v>
      </c>
      <c r="S278" s="98"/>
      <c r="T278" s="98"/>
      <c r="U278" s="70" t="s">
        <v>4046</v>
      </c>
      <c r="V278" s="70" t="s">
        <v>4047</v>
      </c>
      <c r="W278" s="70" t="str">
        <f t="shared" si="38"/>
        <v>O-RING</v>
      </c>
    </row>
    <row r="279" spans="1:23" s="234" customFormat="1">
      <c r="A279" s="33">
        <f t="shared" si="61"/>
        <v>277</v>
      </c>
      <c r="B279" s="101" t="s">
        <v>84</v>
      </c>
      <c r="C279" s="88" t="s">
        <v>3011</v>
      </c>
      <c r="D279" s="88" t="s">
        <v>3012</v>
      </c>
      <c r="E279" s="33" t="s">
        <v>5373</v>
      </c>
      <c r="F279" s="88" t="s">
        <v>3100</v>
      </c>
      <c r="G279" s="62">
        <v>191682015489</v>
      </c>
      <c r="H279" s="117">
        <v>40544</v>
      </c>
      <c r="I279" s="87" t="s">
        <v>1265</v>
      </c>
      <c r="J279" s="90" t="s">
        <v>3101</v>
      </c>
      <c r="K279" s="97">
        <v>1.6500000000000001</v>
      </c>
      <c r="L279" s="97">
        <v>1.6500000000000001</v>
      </c>
      <c r="M279" s="97"/>
      <c r="N279" s="372"/>
      <c r="O279" s="372"/>
      <c r="P279" s="372"/>
      <c r="Q279" s="97" t="s">
        <v>4166</v>
      </c>
      <c r="R279" s="88" t="s">
        <v>3109</v>
      </c>
      <c r="S279" s="98"/>
      <c r="T279" s="98"/>
      <c r="U279" s="70" t="s">
        <v>4046</v>
      </c>
      <c r="V279" s="70" t="s">
        <v>4047</v>
      </c>
      <c r="W279" s="70" t="str">
        <f t="shared" si="38"/>
        <v>O-RING</v>
      </c>
    </row>
    <row r="280" spans="1:23" s="234" customFormat="1">
      <c r="A280" s="33">
        <f t="shared" si="61"/>
        <v>278</v>
      </c>
      <c r="B280" s="101" t="s">
        <v>84</v>
      </c>
      <c r="C280" s="88" t="s">
        <v>3011</v>
      </c>
      <c r="D280" s="88" t="s">
        <v>3012</v>
      </c>
      <c r="E280" s="33" t="s">
        <v>5373</v>
      </c>
      <c r="F280" s="88" t="s">
        <v>3015</v>
      </c>
      <c r="G280" s="62">
        <v>191682015274</v>
      </c>
      <c r="H280" s="117">
        <v>40544</v>
      </c>
      <c r="I280" s="87" t="s">
        <v>1265</v>
      </c>
      <c r="J280" s="90" t="s">
        <v>3021</v>
      </c>
      <c r="K280" s="97">
        <v>1.6500000000000001</v>
      </c>
      <c r="L280" s="97">
        <v>1.6500000000000001</v>
      </c>
      <c r="M280" s="97"/>
      <c r="N280" s="372"/>
      <c r="O280" s="372"/>
      <c r="P280" s="372"/>
      <c r="Q280" s="97" t="s">
        <v>4166</v>
      </c>
      <c r="R280" s="88" t="s">
        <v>3110</v>
      </c>
      <c r="S280" s="98"/>
      <c r="T280" s="98"/>
      <c r="U280" s="70" t="s">
        <v>4046</v>
      </c>
      <c r="V280" s="70" t="s">
        <v>4047</v>
      </c>
      <c r="W280" s="70" t="str">
        <f t="shared" si="38"/>
        <v>O-RING</v>
      </c>
    </row>
    <row r="281" spans="1:23" s="234" customFormat="1">
      <c r="A281" s="33">
        <f t="shared" si="61"/>
        <v>279</v>
      </c>
      <c r="B281" s="101" t="s">
        <v>84</v>
      </c>
      <c r="C281" s="88" t="s">
        <v>3011</v>
      </c>
      <c r="D281" s="88" t="s">
        <v>3012</v>
      </c>
      <c r="E281" s="33" t="s">
        <v>5373</v>
      </c>
      <c r="F281" s="88" t="s">
        <v>3016</v>
      </c>
      <c r="G281" s="62">
        <v>191682015281</v>
      </c>
      <c r="H281" s="117">
        <v>40544</v>
      </c>
      <c r="I281" s="87" t="s">
        <v>1265</v>
      </c>
      <c r="J281" s="90" t="s">
        <v>3102</v>
      </c>
      <c r="K281" s="97">
        <v>1.6500000000000001</v>
      </c>
      <c r="L281" s="97">
        <v>1.6500000000000001</v>
      </c>
      <c r="M281" s="97"/>
      <c r="N281" s="372"/>
      <c r="O281" s="372"/>
      <c r="P281" s="372"/>
      <c r="Q281" s="97" t="s">
        <v>4166</v>
      </c>
      <c r="R281" s="88" t="s">
        <v>3111</v>
      </c>
      <c r="S281" s="98"/>
      <c r="T281" s="98"/>
      <c r="U281" s="70" t="s">
        <v>4046</v>
      </c>
      <c r="V281" s="70" t="s">
        <v>4047</v>
      </c>
      <c r="W281" s="70" t="str">
        <f t="shared" si="38"/>
        <v>O-RING</v>
      </c>
    </row>
    <row r="282" spans="1:23" s="234" customFormat="1">
      <c r="A282" s="33">
        <f t="shared" si="61"/>
        <v>280</v>
      </c>
      <c r="B282" s="101" t="s">
        <v>84</v>
      </c>
      <c r="C282" s="88" t="s">
        <v>3011</v>
      </c>
      <c r="D282" s="88" t="s">
        <v>3012</v>
      </c>
      <c r="E282" s="33" t="s">
        <v>5373</v>
      </c>
      <c r="F282" s="88" t="s">
        <v>3018</v>
      </c>
      <c r="G282" s="62">
        <v>191682015298</v>
      </c>
      <c r="H282" s="117">
        <v>40544</v>
      </c>
      <c r="I282" s="87" t="s">
        <v>1265</v>
      </c>
      <c r="J282" s="90" t="s">
        <v>3022</v>
      </c>
      <c r="K282" s="97">
        <v>1.6500000000000001</v>
      </c>
      <c r="L282" s="97">
        <v>1.6500000000000001</v>
      </c>
      <c r="M282" s="97"/>
      <c r="N282" s="372"/>
      <c r="O282" s="372"/>
      <c r="P282" s="372"/>
      <c r="Q282" s="97" t="s">
        <v>4166</v>
      </c>
      <c r="R282" s="88" t="s">
        <v>3112</v>
      </c>
      <c r="S282" s="98"/>
      <c r="T282" s="98"/>
      <c r="U282" s="70" t="s">
        <v>4046</v>
      </c>
      <c r="V282" s="70" t="s">
        <v>4047</v>
      </c>
      <c r="W282" s="70" t="str">
        <f t="shared" si="38"/>
        <v>O-RING</v>
      </c>
    </row>
    <row r="283" spans="1:23" s="234" customFormat="1">
      <c r="A283" s="33">
        <f t="shared" si="61"/>
        <v>281</v>
      </c>
      <c r="B283" s="101" t="s">
        <v>84</v>
      </c>
      <c r="C283" s="88" t="s">
        <v>3011</v>
      </c>
      <c r="D283" s="88" t="s">
        <v>3012</v>
      </c>
      <c r="E283" s="33" t="s">
        <v>5373</v>
      </c>
      <c r="F283" s="88" t="s">
        <v>3019</v>
      </c>
      <c r="G283" s="62">
        <v>191682015304</v>
      </c>
      <c r="H283" s="117">
        <v>41640</v>
      </c>
      <c r="I283" s="87" t="s">
        <v>1265</v>
      </c>
      <c r="J283" s="90" t="s">
        <v>3023</v>
      </c>
      <c r="K283" s="97">
        <v>1.6500000000000001</v>
      </c>
      <c r="L283" s="97">
        <v>1.6500000000000001</v>
      </c>
      <c r="M283" s="97"/>
      <c r="N283" s="372"/>
      <c r="O283" s="372"/>
      <c r="P283" s="372"/>
      <c r="Q283" s="97" t="s">
        <v>4166</v>
      </c>
      <c r="R283" s="88" t="s">
        <v>3113</v>
      </c>
      <c r="S283" s="98"/>
      <c r="T283" s="98"/>
      <c r="U283" s="70" t="s">
        <v>4046</v>
      </c>
      <c r="V283" s="70" t="s">
        <v>4047</v>
      </c>
      <c r="W283" s="70" t="str">
        <f t="shared" ref="W283:W289" si="82">C283</f>
        <v>O-RING</v>
      </c>
    </row>
    <row r="284" spans="1:23" s="234" customFormat="1">
      <c r="A284" s="33">
        <f t="shared" si="61"/>
        <v>282</v>
      </c>
      <c r="B284" s="101" t="s">
        <v>84</v>
      </c>
      <c r="C284" s="88" t="s">
        <v>3011</v>
      </c>
      <c r="D284" s="88" t="s">
        <v>3012</v>
      </c>
      <c r="E284" s="33" t="s">
        <v>5373</v>
      </c>
      <c r="F284" s="88" t="s">
        <v>3020</v>
      </c>
      <c r="G284" s="62">
        <v>191682015311</v>
      </c>
      <c r="H284" s="117">
        <v>40544</v>
      </c>
      <c r="I284" s="87" t="s">
        <v>1265</v>
      </c>
      <c r="J284" s="90" t="s">
        <v>3024</v>
      </c>
      <c r="K284" s="97">
        <v>1.6500000000000001</v>
      </c>
      <c r="L284" s="97">
        <v>1.6500000000000001</v>
      </c>
      <c r="M284" s="97"/>
      <c r="N284" s="372"/>
      <c r="O284" s="372"/>
      <c r="P284" s="372"/>
      <c r="Q284" s="97" t="s">
        <v>4166</v>
      </c>
      <c r="R284" s="88" t="s">
        <v>3114</v>
      </c>
      <c r="S284" s="98"/>
      <c r="T284" s="98"/>
      <c r="U284" s="70" t="s">
        <v>4046</v>
      </c>
      <c r="V284" s="70" t="s">
        <v>4047</v>
      </c>
      <c r="W284" s="70" t="str">
        <f t="shared" si="82"/>
        <v>O-RING</v>
      </c>
    </row>
    <row r="285" spans="1:23" s="234" customFormat="1">
      <c r="A285" s="33">
        <f t="shared" si="61"/>
        <v>283</v>
      </c>
      <c r="B285" s="101" t="s">
        <v>84</v>
      </c>
      <c r="C285" s="88" t="s">
        <v>1506</v>
      </c>
      <c r="D285" s="88" t="s">
        <v>1507</v>
      </c>
      <c r="E285" s="33" t="s">
        <v>5374</v>
      </c>
      <c r="F285" s="88" t="s">
        <v>1734</v>
      </c>
      <c r="G285" s="62">
        <v>191682008849</v>
      </c>
      <c r="H285" s="117">
        <v>43101</v>
      </c>
      <c r="I285" s="87" t="s">
        <v>1265</v>
      </c>
      <c r="J285" s="90" t="s">
        <v>1735</v>
      </c>
      <c r="K285" s="97">
        <v>3.3000000000000003</v>
      </c>
      <c r="L285" s="97">
        <v>3.3000000000000003</v>
      </c>
      <c r="M285" s="97"/>
      <c r="N285" s="372"/>
      <c r="O285" s="372"/>
      <c r="P285" s="372"/>
      <c r="Q285" s="97" t="s">
        <v>4166</v>
      </c>
      <c r="R285" s="88"/>
      <c r="S285" s="98"/>
      <c r="T285" s="98"/>
      <c r="U285" s="70" t="s">
        <v>4046</v>
      </c>
      <c r="V285" s="70" t="s">
        <v>4047</v>
      </c>
      <c r="W285" s="70" t="str">
        <f t="shared" si="82"/>
        <v>SPACER KIT</v>
      </c>
    </row>
    <row r="286" spans="1:23" s="234" customFormat="1" ht="15">
      <c r="A286" s="33">
        <f t="shared" si="61"/>
        <v>284</v>
      </c>
      <c r="B286" s="101" t="s">
        <v>84</v>
      </c>
      <c r="C286" s="88" t="s">
        <v>1506</v>
      </c>
      <c r="D286" s="88" t="s">
        <v>1507</v>
      </c>
      <c r="E286" s="33" t="s">
        <v>5374</v>
      </c>
      <c r="F286" s="88" t="s">
        <v>1680</v>
      </c>
      <c r="G286" s="65">
        <v>191682008689</v>
      </c>
      <c r="H286" s="117">
        <v>43101</v>
      </c>
      <c r="I286" s="87" t="s">
        <v>1265</v>
      </c>
      <c r="J286" s="88" t="s">
        <v>1684</v>
      </c>
      <c r="K286" s="97">
        <v>27.500000000000004</v>
      </c>
      <c r="L286" s="97">
        <v>27.500000000000004</v>
      </c>
      <c r="M286" s="97"/>
      <c r="N286" s="372">
        <v>4</v>
      </c>
      <c r="O286" s="372">
        <v>4</v>
      </c>
      <c r="P286" s="372">
        <v>12</v>
      </c>
      <c r="Q286" s="97" t="s">
        <v>4166</v>
      </c>
      <c r="R286" s="88" t="s">
        <v>85</v>
      </c>
      <c r="S286" s="326"/>
      <c r="T286" s="98"/>
      <c r="U286" s="70" t="s">
        <v>4046</v>
      </c>
      <c r="V286" s="70" t="s">
        <v>4047</v>
      </c>
      <c r="W286" s="70" t="str">
        <f t="shared" si="82"/>
        <v>SPACER KIT</v>
      </c>
    </row>
    <row r="287" spans="1:23" s="234" customFormat="1" ht="15">
      <c r="A287" s="33">
        <f t="shared" si="61"/>
        <v>285</v>
      </c>
      <c r="B287" s="101" t="s">
        <v>84</v>
      </c>
      <c r="C287" s="88" t="s">
        <v>1506</v>
      </c>
      <c r="D287" s="88" t="s">
        <v>1507</v>
      </c>
      <c r="E287" s="33" t="s">
        <v>5374</v>
      </c>
      <c r="F287" s="88" t="s">
        <v>1681</v>
      </c>
      <c r="G287" s="65">
        <v>191682008696</v>
      </c>
      <c r="H287" s="117">
        <v>43101</v>
      </c>
      <c r="I287" s="87" t="s">
        <v>1265</v>
      </c>
      <c r="J287" s="88" t="s">
        <v>1685</v>
      </c>
      <c r="K287" s="97">
        <v>33</v>
      </c>
      <c r="L287" s="97">
        <v>33</v>
      </c>
      <c r="M287" s="97"/>
      <c r="N287" s="372">
        <v>4</v>
      </c>
      <c r="O287" s="372">
        <v>4</v>
      </c>
      <c r="P287" s="372">
        <v>12</v>
      </c>
      <c r="Q287" s="97" t="s">
        <v>4166</v>
      </c>
      <c r="R287" s="88" t="s">
        <v>85</v>
      </c>
      <c r="S287" s="326"/>
      <c r="T287" s="98"/>
      <c r="U287" s="70" t="s">
        <v>4046</v>
      </c>
      <c r="V287" s="70" t="s">
        <v>4047</v>
      </c>
      <c r="W287" s="70" t="str">
        <f t="shared" si="82"/>
        <v>SPACER KIT</v>
      </c>
    </row>
    <row r="288" spans="1:23" s="234" customFormat="1" ht="15">
      <c r="A288" s="33">
        <f t="shared" si="61"/>
        <v>286</v>
      </c>
      <c r="B288" s="101" t="s">
        <v>84</v>
      </c>
      <c r="C288" s="88" t="s">
        <v>1506</v>
      </c>
      <c r="D288" s="88" t="s">
        <v>1507</v>
      </c>
      <c r="E288" s="33" t="s">
        <v>5374</v>
      </c>
      <c r="F288" s="88" t="s">
        <v>1682</v>
      </c>
      <c r="G288" s="65">
        <v>191682008702</v>
      </c>
      <c r="H288" s="117">
        <v>43101</v>
      </c>
      <c r="I288" s="87" t="s">
        <v>1265</v>
      </c>
      <c r="J288" s="88" t="s">
        <v>1686</v>
      </c>
      <c r="K288" s="97">
        <v>38.5</v>
      </c>
      <c r="L288" s="97">
        <v>38.5</v>
      </c>
      <c r="M288" s="97"/>
      <c r="N288" s="372">
        <v>4</v>
      </c>
      <c r="O288" s="372">
        <v>4</v>
      </c>
      <c r="P288" s="372">
        <v>12</v>
      </c>
      <c r="Q288" s="97" t="s">
        <v>4166</v>
      </c>
      <c r="R288" s="88" t="s">
        <v>85</v>
      </c>
      <c r="S288" s="326"/>
      <c r="T288" s="98"/>
      <c r="U288" s="70" t="s">
        <v>4046</v>
      </c>
      <c r="V288" s="70" t="s">
        <v>4047</v>
      </c>
      <c r="W288" s="70" t="str">
        <f t="shared" si="82"/>
        <v>SPACER KIT</v>
      </c>
    </row>
    <row r="289" spans="1:23" s="38" customFormat="1" ht="15">
      <c r="A289" s="33">
        <f t="shared" si="61"/>
        <v>287</v>
      </c>
      <c r="B289" s="101" t="s">
        <v>84</v>
      </c>
      <c r="C289" s="88" t="s">
        <v>3460</v>
      </c>
      <c r="D289" s="83" t="s">
        <v>3461</v>
      </c>
      <c r="E289" s="33" t="s">
        <v>5375</v>
      </c>
      <c r="F289" s="83" t="s">
        <v>3462</v>
      </c>
      <c r="G289" s="37">
        <v>191682017971</v>
      </c>
      <c r="H289" s="350">
        <v>43698</v>
      </c>
      <c r="I289" s="87" t="s">
        <v>1265</v>
      </c>
      <c r="J289" s="83" t="s">
        <v>4826</v>
      </c>
      <c r="K289" s="379">
        <v>185</v>
      </c>
      <c r="L289" s="379">
        <v>185</v>
      </c>
      <c r="M289" s="380"/>
      <c r="N289" s="372"/>
      <c r="O289" s="372"/>
      <c r="P289" s="372"/>
      <c r="Q289" s="97" t="s">
        <v>4166</v>
      </c>
      <c r="R289" s="88" t="s">
        <v>85</v>
      </c>
      <c r="S289" s="326"/>
      <c r="T289" s="83"/>
      <c r="U289" s="70" t="s">
        <v>4046</v>
      </c>
      <c r="V289" s="70" t="s">
        <v>4047</v>
      </c>
      <c r="W289" s="70" t="str">
        <f t="shared" si="82"/>
        <v>DISPLAY</v>
      </c>
    </row>
    <row r="295" spans="1:23" ht="15">
      <c r="I295"/>
      <c r="J295"/>
    </row>
    <row r="296" spans="1:23" ht="15">
      <c r="I296"/>
      <c r="J296"/>
    </row>
    <row r="297" spans="1:23" ht="15">
      <c r="I297"/>
      <c r="J297"/>
    </row>
    <row r="298" spans="1:23" ht="15">
      <c r="I298"/>
      <c r="J298"/>
    </row>
  </sheetData>
  <sheetProtection algorithmName="SHA-512" hashValue="vYTM9eCgfSPqF4Z46rYtGZYmIvP9K3lc66hYDldlWgUgn6w4RhsPDQPfWFuLz6txYnijnl5VVJP/gXBXVrJyEw==" saltValue="M3GnyP2/RHgfI2Z7Y2FKDA==" spinCount="100000" sheet="1" sort="0" autoFilter="0"/>
  <autoFilter ref="A2:W289" xr:uid="{055D6EA9-6C69-438B-B3D2-A53D168628B1}"/>
  <phoneticPr fontId="20" type="noConversion"/>
  <conditionalFormatting sqref="B273:B276 B278:B289 B249 B105:B113 B3:B7 B43:B47 B23:B25 B212 B28:B29 B31:B40 B153:B185 B144:B151 B140:B142 B203:B210 B187:B196 B256:B267 B199:B200 B10:B19 B66:B86 B115:B138 B241:B246 B218:B239">
    <cfRule type="containsBlanks" dxfId="7702" priority="107">
      <formula>LEN(TRIM(B3))=0</formula>
    </cfRule>
  </conditionalFormatting>
  <conditionalFormatting sqref="B88:B91 B94:B103">
    <cfRule type="containsBlanks" dxfId="7701" priority="105">
      <formula>LEN(TRIM(B88))=0</formula>
    </cfRule>
  </conditionalFormatting>
  <conditionalFormatting sqref="B104">
    <cfRule type="containsBlanks" dxfId="7700" priority="102">
      <formula>LEN(TRIM(B104))=0</formula>
    </cfRule>
  </conditionalFormatting>
  <conditionalFormatting sqref="B242">
    <cfRule type="containsBlanks" dxfId="7699" priority="101">
      <formula>LEN(TRIM(B242))=0</formula>
    </cfRule>
  </conditionalFormatting>
  <conditionalFormatting sqref="B30">
    <cfRule type="containsBlanks" dxfId="7698" priority="100">
      <formula>LEN(TRIM(B30))=0</formula>
    </cfRule>
  </conditionalFormatting>
  <conditionalFormatting sqref="B268:B269">
    <cfRule type="containsBlanks" dxfId="7697" priority="97">
      <formula>LEN(TRIM(B268))=0</formula>
    </cfRule>
  </conditionalFormatting>
  <conditionalFormatting sqref="B272:B276">
    <cfRule type="containsBlanks" dxfId="7696" priority="96">
      <formula>LEN(TRIM(B272))=0</formula>
    </cfRule>
  </conditionalFormatting>
  <conditionalFormatting sqref="B160">
    <cfRule type="containsBlanks" dxfId="7695" priority="95">
      <formula>LEN(TRIM(B160))=0</formula>
    </cfRule>
  </conditionalFormatting>
  <conditionalFormatting sqref="B87">
    <cfRule type="containsBlanks" dxfId="7694" priority="94">
      <formula>LEN(TRIM(B87))=0</formula>
    </cfRule>
  </conditionalFormatting>
  <conditionalFormatting sqref="B92:B93">
    <cfRule type="containsBlanks" dxfId="7693" priority="93">
      <formula>LEN(TRIM(B92))=0</formula>
    </cfRule>
  </conditionalFormatting>
  <conditionalFormatting sqref="B241">
    <cfRule type="containsBlanks" dxfId="7692" priority="92">
      <formula>LEN(TRIM(B241))=0</formula>
    </cfRule>
  </conditionalFormatting>
  <conditionalFormatting sqref="B277">
    <cfRule type="containsBlanks" dxfId="7691" priority="91">
      <formula>LEN(TRIM(B277))=0</formula>
    </cfRule>
  </conditionalFormatting>
  <conditionalFormatting sqref="B277">
    <cfRule type="containsBlanks" dxfId="7690" priority="90">
      <formula>LEN(TRIM(B277))=0</formula>
    </cfRule>
  </conditionalFormatting>
  <conditionalFormatting sqref="B247">
    <cfRule type="containsBlanks" dxfId="7689" priority="89">
      <formula>LEN(TRIM(B247))=0</formula>
    </cfRule>
  </conditionalFormatting>
  <conditionalFormatting sqref="B93">
    <cfRule type="containsBlanks" dxfId="7688" priority="87">
      <formula>LEN(TRIM(B93))=0</formula>
    </cfRule>
  </conditionalFormatting>
  <conditionalFormatting sqref="B114">
    <cfRule type="containsBlanks" dxfId="7687" priority="85">
      <formula>LEN(TRIM(B114))=0</formula>
    </cfRule>
  </conditionalFormatting>
  <conditionalFormatting sqref="B248">
    <cfRule type="containsBlanks" dxfId="7686" priority="83">
      <formula>LEN(TRIM(B248))=0</formula>
    </cfRule>
  </conditionalFormatting>
  <conditionalFormatting sqref="B26">
    <cfRule type="containsBlanks" dxfId="7685" priority="82">
      <formula>LEN(TRIM(B26))=0</formula>
    </cfRule>
  </conditionalFormatting>
  <conditionalFormatting sqref="B27">
    <cfRule type="containsBlanks" dxfId="7684" priority="81">
      <formula>LEN(TRIM(B27))=0</formula>
    </cfRule>
  </conditionalFormatting>
  <conditionalFormatting sqref="B8">
    <cfRule type="containsBlanks" dxfId="7683" priority="80">
      <formula>LEN(TRIM(B8))=0</formula>
    </cfRule>
  </conditionalFormatting>
  <conditionalFormatting sqref="B9">
    <cfRule type="containsBlanks" dxfId="7682" priority="79">
      <formula>LEN(TRIM(B9))=0</formula>
    </cfRule>
  </conditionalFormatting>
  <conditionalFormatting sqref="F114">
    <cfRule type="containsBlanks" dxfId="7681" priority="76">
      <formula>LEN(TRIM(F114))=0</formula>
    </cfRule>
  </conditionalFormatting>
  <conditionalFormatting sqref="B41">
    <cfRule type="containsBlanks" dxfId="7680" priority="75">
      <formula>LEN(TRIM(B41))=0</formula>
    </cfRule>
  </conditionalFormatting>
  <conditionalFormatting sqref="B42">
    <cfRule type="containsBlanks" dxfId="7679" priority="74">
      <formula>LEN(TRIM(B42))=0</formula>
    </cfRule>
  </conditionalFormatting>
  <conditionalFormatting sqref="F1:F21 F23:F1048576">
    <cfRule type="duplicateValues" dxfId="7678" priority="72"/>
  </conditionalFormatting>
  <conditionalFormatting sqref="B250">
    <cfRule type="containsBlanks" dxfId="7677" priority="65">
      <formula>LEN(TRIM(B250))=0</formula>
    </cfRule>
  </conditionalFormatting>
  <conditionalFormatting sqref="B250">
    <cfRule type="containsBlanks" dxfId="7676" priority="64">
      <formula>LEN(TRIM(B250))=0</formula>
    </cfRule>
  </conditionalFormatting>
  <conditionalFormatting sqref="B251">
    <cfRule type="containsBlanks" dxfId="7675" priority="63">
      <formula>LEN(TRIM(B251))=0</formula>
    </cfRule>
  </conditionalFormatting>
  <conditionalFormatting sqref="B251">
    <cfRule type="containsBlanks" dxfId="7674" priority="62">
      <formula>LEN(TRIM(B251))=0</formula>
    </cfRule>
  </conditionalFormatting>
  <conditionalFormatting sqref="B252">
    <cfRule type="containsBlanks" dxfId="7673" priority="61">
      <formula>LEN(TRIM(B252))=0</formula>
    </cfRule>
  </conditionalFormatting>
  <conditionalFormatting sqref="B252">
    <cfRule type="containsBlanks" dxfId="7672" priority="60">
      <formula>LEN(TRIM(B252))=0</formula>
    </cfRule>
  </conditionalFormatting>
  <conditionalFormatting sqref="B21">
    <cfRule type="containsBlanks" dxfId="7671" priority="59">
      <formula>LEN(TRIM(B21))=0</formula>
    </cfRule>
  </conditionalFormatting>
  <conditionalFormatting sqref="B186">
    <cfRule type="containsBlanks" dxfId="7670" priority="58">
      <formula>LEN(TRIM(B186))=0</formula>
    </cfRule>
  </conditionalFormatting>
  <conditionalFormatting sqref="B211">
    <cfRule type="containsBlanks" dxfId="7669" priority="57">
      <formula>LEN(TRIM(B211))=0</formula>
    </cfRule>
  </conditionalFormatting>
  <conditionalFormatting sqref="B201:B202">
    <cfRule type="containsBlanks" dxfId="7668" priority="56">
      <formula>LEN(TRIM(B201))=0</formula>
    </cfRule>
  </conditionalFormatting>
  <conditionalFormatting sqref="B152">
    <cfRule type="containsBlanks" dxfId="7667" priority="37">
      <formula>LEN(TRIM(B152))=0</formula>
    </cfRule>
  </conditionalFormatting>
  <conditionalFormatting sqref="B143">
    <cfRule type="containsBlanks" dxfId="7666" priority="36">
      <formula>LEN(TRIM(B143))=0</formula>
    </cfRule>
  </conditionalFormatting>
  <conditionalFormatting sqref="B20">
    <cfRule type="containsBlanks" dxfId="7665" priority="35">
      <formula>LEN(TRIM(B20))=0</formula>
    </cfRule>
  </conditionalFormatting>
  <conditionalFormatting sqref="B139">
    <cfRule type="containsBlanks" dxfId="7664" priority="34">
      <formula>LEN(TRIM(B139))=0</formula>
    </cfRule>
  </conditionalFormatting>
  <conditionalFormatting sqref="B213">
    <cfRule type="containsBlanks" dxfId="7663" priority="33">
      <formula>LEN(TRIM(B213))=0</formula>
    </cfRule>
  </conditionalFormatting>
  <conditionalFormatting sqref="B214:B217">
    <cfRule type="containsBlanks" dxfId="7662" priority="32">
      <formula>LEN(TRIM(B214))=0</formula>
    </cfRule>
  </conditionalFormatting>
  <conditionalFormatting sqref="B253">
    <cfRule type="containsBlanks" dxfId="7661" priority="23">
      <formula>LEN(TRIM(B253))=0</formula>
    </cfRule>
  </conditionalFormatting>
  <conditionalFormatting sqref="B253">
    <cfRule type="containsBlanks" dxfId="7660" priority="22">
      <formula>LEN(TRIM(B253))=0</formula>
    </cfRule>
  </conditionalFormatting>
  <conditionalFormatting sqref="B254:B255">
    <cfRule type="containsBlanks" dxfId="7659" priority="21">
      <formula>LEN(TRIM(B254))=0</formula>
    </cfRule>
  </conditionalFormatting>
  <conditionalFormatting sqref="B254:B255">
    <cfRule type="containsBlanks" dxfId="7658" priority="20">
      <formula>LEN(TRIM(B254))=0</formula>
    </cfRule>
  </conditionalFormatting>
  <conditionalFormatting sqref="B197:B198">
    <cfRule type="containsBlanks" dxfId="7657" priority="10">
      <formula>LEN(TRIM(B197))=0</formula>
    </cfRule>
  </conditionalFormatting>
  <conditionalFormatting sqref="B270:B271">
    <cfRule type="containsBlanks" dxfId="7656" priority="9">
      <formula>LEN(TRIM(B270))=0</formula>
    </cfRule>
  </conditionalFormatting>
  <conditionalFormatting sqref="B240">
    <cfRule type="containsBlanks" dxfId="7655" priority="4">
      <formula>LEN(TRIM(B240))=0</formula>
    </cfRule>
  </conditionalFormatting>
  <conditionalFormatting sqref="B240">
    <cfRule type="containsBlanks" dxfId="7654" priority="3">
      <formula>LEN(TRIM(B240))=0</formula>
    </cfRule>
  </conditionalFormatting>
  <conditionalFormatting sqref="F22">
    <cfRule type="duplicateValues" dxfId="7653" priority="2"/>
  </conditionalFormatting>
  <conditionalFormatting sqref="B22">
    <cfRule type="containsBlanks" dxfId="7652" priority="1">
      <formula>LEN(TRIM(B22))=0</formula>
    </cfRule>
  </conditionalFormatting>
  <conditionalFormatting sqref="I1:I1048576">
    <cfRule type="containsText" dxfId="7651" priority="109" operator="containsText" text="Discontinued">
      <formula>NOT(ISERROR(SEARCH("Discontinued",I1)))</formula>
    </cfRule>
    <cfRule type="containsText" dxfId="7650" priority="110" operator="containsText" text="Coming Soon">
      <formula>NOT(ISERROR(SEARCH("Coming Soon",I1)))</formula>
    </cfRule>
    <cfRule type="containsText" dxfId="7649" priority="111" operator="containsText" text="Closeout">
      <formula>NOT(ISERROR(SEARCH("Closeout",I1)))</formula>
    </cfRule>
    <cfRule type="containsText" dxfId="7648" priority="112" operator="containsText" text="Active">
      <formula>NOT(ISERROR(SEARCH("Active",I1)))</formula>
    </cfRule>
  </conditionalFormatting>
  <hyperlinks>
    <hyperlink ref="S83" r:id="rId1" xr:uid="{98996C80-9DA1-412A-82A8-CC6DC31CE635}"/>
    <hyperlink ref="S84" r:id="rId2" xr:uid="{78AE9A13-3195-4883-B53D-2A7CEAD7A01D}"/>
    <hyperlink ref="S69" r:id="rId3" xr:uid="{CFD29CF7-A14C-470E-8638-C5B43AA200AA}"/>
    <hyperlink ref="S70" r:id="rId4" xr:uid="{4BD0CDEF-D12D-43CA-8A31-765AD20412AD}"/>
    <hyperlink ref="S71" r:id="rId5" xr:uid="{C0DC5A2D-0CCC-4302-8698-340181B7E90C}"/>
    <hyperlink ref="S72" r:id="rId6" xr:uid="{B3C07D53-F0EB-475E-902B-AEFC7CCAE875}"/>
    <hyperlink ref="S73" r:id="rId7" xr:uid="{13536995-E0A7-4FFA-91AA-4AC9EED46F41}"/>
    <hyperlink ref="S74" r:id="rId8" xr:uid="{1C7F7D2D-1DC5-411A-AC85-0ACCCD0B47E6}"/>
    <hyperlink ref="S75" r:id="rId9" xr:uid="{2EA49B59-23C7-4EAF-A78A-685BAB882EE3}"/>
    <hyperlink ref="S76" r:id="rId10" xr:uid="{CE5757A9-F701-4B92-AF58-6AE608AB37DE}"/>
    <hyperlink ref="S77" r:id="rId11" xr:uid="{0FB01EF3-05B7-4B91-8A85-F4957878E21F}"/>
    <hyperlink ref="S78" r:id="rId12" xr:uid="{6D2D7FB9-A29B-4EE5-8FF2-1FA9867D4A6F}"/>
    <hyperlink ref="S79" r:id="rId13" xr:uid="{4958D44C-9EA5-46AF-A89F-ECCE1A28CBD7}"/>
    <hyperlink ref="S80" r:id="rId14" xr:uid="{6516977F-0E39-4D8A-8752-0F1F15E962B2}"/>
    <hyperlink ref="S88" r:id="rId15" xr:uid="{B526C5F3-9E89-4C59-9912-A7B4B7808EF3}"/>
    <hyperlink ref="S89" r:id="rId16" xr:uid="{194298A3-61E0-4E32-B909-D5378BEF80D6}"/>
    <hyperlink ref="S90" r:id="rId17" xr:uid="{7A6B1BA8-3153-417A-8E87-1679A7611EB6}"/>
    <hyperlink ref="S91" r:id="rId18" xr:uid="{2BE6FC12-07B7-455A-B150-96B2E6DD1933}"/>
    <hyperlink ref="S94" r:id="rId19" xr:uid="{DE8DBF1A-BDC8-41C6-8A4E-CAECFC9B37D8}"/>
    <hyperlink ref="S95" r:id="rId20" xr:uid="{73B0D624-B4ED-481A-B88D-BF20F82D810E}"/>
    <hyperlink ref="S96" r:id="rId21" xr:uid="{02730467-7953-4842-9A7C-6803EADFE189}"/>
    <hyperlink ref="S97" r:id="rId22" xr:uid="{84D9361D-5927-4198-BCE7-772BA2846EC3}"/>
    <hyperlink ref="S98" r:id="rId23" xr:uid="{01DF5E11-09F1-4957-A34C-3766F3F12ED2}"/>
    <hyperlink ref="S99" r:id="rId24" xr:uid="{BE4ED61C-906C-46CB-B1A8-7934CF2058FB}"/>
    <hyperlink ref="S100" r:id="rId25" xr:uid="{90A35A35-0D54-4E35-9E1B-F580121BC83E}"/>
    <hyperlink ref="S101" r:id="rId26" xr:uid="{251AE0B1-9FA2-4282-9281-38CBEF5BF762}"/>
    <hyperlink ref="S102" r:id="rId27" xr:uid="{D23A682F-E9F1-440A-9AFD-D9813C213DF4}"/>
    <hyperlink ref="S106" r:id="rId28" xr:uid="{CB587F66-B9B7-4C85-B034-A8D015A0DC1E}"/>
    <hyperlink ref="S110" r:id="rId29" xr:uid="{418D99E9-68D1-4B9D-B230-BED0CC7C4F24}"/>
    <hyperlink ref="S111" r:id="rId30" xr:uid="{A449606A-3553-4A59-B5FC-0335A4B0EA63}"/>
    <hyperlink ref="S112" r:id="rId31" xr:uid="{C4EF6DF5-7A5A-4C75-9273-D940DE5BE5A3}"/>
    <hyperlink ref="S113" r:id="rId32" xr:uid="{13B121C3-F818-421F-8401-93DC8A99F939}"/>
    <hyperlink ref="S115" r:id="rId33" xr:uid="{69AC8D42-5999-4C3A-AD34-54CB3214A6B9}"/>
    <hyperlink ref="S116" r:id="rId34" xr:uid="{B094B71E-3D93-4B2A-8DF2-F4EC0DC57EBC}"/>
    <hyperlink ref="S117" r:id="rId35" xr:uid="{1E756997-BF48-4D03-B5D9-17AA1E9AD7B5}"/>
    <hyperlink ref="S118" r:id="rId36" xr:uid="{7A876488-4E22-4308-AA80-58065CCF4FBF}"/>
    <hyperlink ref="S119" r:id="rId37" xr:uid="{9E03F69A-E4EA-46AD-92EC-1C45C86D9C5F}"/>
    <hyperlink ref="S120" r:id="rId38" xr:uid="{E8F9DAD4-4665-4143-A42C-F82BA788DBD8}"/>
    <hyperlink ref="S121" r:id="rId39" xr:uid="{E94C3B7B-6D3F-404E-9589-089815D340E3}"/>
    <hyperlink ref="S122" r:id="rId40" xr:uid="{96D5722C-0CC5-4A90-B943-55E7EDF5386A}"/>
    <hyperlink ref="S123" r:id="rId41" xr:uid="{DD7BCE6C-173B-4867-B5E6-4C6F07597C4C}"/>
    <hyperlink ref="S124" r:id="rId42" xr:uid="{61864AE2-5385-480C-A5E4-F90B26175DEC}"/>
    <hyperlink ref="S125" r:id="rId43" xr:uid="{F84656A7-7540-47F0-95C2-B82DD4EF18D6}"/>
    <hyperlink ref="S126" r:id="rId44" xr:uid="{DEA9A6E8-6F56-48B7-9782-683604993E7A}"/>
    <hyperlink ref="S127" r:id="rId45" xr:uid="{AA9EE35A-87DD-4B12-8D40-9EE19F98CADE}"/>
    <hyperlink ref="S128" r:id="rId46" xr:uid="{BCE29F1F-48A2-4FEF-A8DA-48A646807E25}"/>
    <hyperlink ref="S129" r:id="rId47" xr:uid="{A5D7EAB7-CCF5-4249-AD3F-D0114EEDB01A}"/>
    <hyperlink ref="S157" r:id="rId48" xr:uid="{837ADFA0-1C92-4FF4-BDBF-F192F2E39F16}"/>
    <hyperlink ref="S158" r:id="rId49" xr:uid="{3DBC13DA-3638-46E4-A8A8-3CF6970309AB}"/>
    <hyperlink ref="S159" r:id="rId50" xr:uid="{5B2345FC-1DED-43AB-AD4D-565E6D6339DB}"/>
    <hyperlink ref="S161" r:id="rId51" xr:uid="{9BA39A1E-3805-4170-AD3D-67BBD71BBDED}"/>
    <hyperlink ref="S163" r:id="rId52" xr:uid="{D8928A97-DE19-4806-8404-1385454A9E22}"/>
    <hyperlink ref="S164" r:id="rId53" xr:uid="{31358883-CA95-4690-9FF6-0438C5E97D3A}"/>
    <hyperlink ref="S165" r:id="rId54" xr:uid="{E96992E3-6316-4FCA-9C47-FDE0C064217C}"/>
    <hyperlink ref="S166" r:id="rId55" xr:uid="{1FE7F657-E8BD-4764-86C5-0549B9276ADE}"/>
    <hyperlink ref="S167" r:id="rId56" xr:uid="{2B6B092B-3D9A-4C6A-8E0A-DBE058F7BC4A}"/>
    <hyperlink ref="S168" r:id="rId57" xr:uid="{BBFD4354-2064-46C4-9F60-597B80AB2A80}"/>
    <hyperlink ref="S169" r:id="rId58" xr:uid="{917BDF9A-E30D-4027-98DA-71DF165A637F}"/>
    <hyperlink ref="S218" r:id="rId59" xr:uid="{61567E43-22C1-428A-976A-5202BCD361B0}"/>
    <hyperlink ref="S219" r:id="rId60" xr:uid="{024A3FEE-228C-4E09-B369-F91AA95093B4}"/>
    <hyperlink ref="S220" r:id="rId61" xr:uid="{000135EE-C45C-4E36-A97D-5E6EAF82C988}"/>
    <hyperlink ref="S221" r:id="rId62" xr:uid="{73EC5ADE-57A6-443C-A733-4B53D3D69F5B}"/>
    <hyperlink ref="S222" r:id="rId63" xr:uid="{05324C3F-C958-47E6-BB5A-80D170A692B8}"/>
    <hyperlink ref="S223" r:id="rId64" xr:uid="{190C745D-99E8-4939-B4A6-72B422F5C0C4}"/>
    <hyperlink ref="S224" r:id="rId65" xr:uid="{0853B56B-7327-4B47-9D48-10F6D3D98C77}"/>
    <hyperlink ref="S225" r:id="rId66" xr:uid="{AD281346-6175-4BD0-A572-8D912D063841}"/>
    <hyperlink ref="S226" r:id="rId67" xr:uid="{1C007B20-D195-4FFA-8911-FC918668D2FD}"/>
    <hyperlink ref="S227" r:id="rId68" xr:uid="{C352A1D6-A838-4619-AEEF-B707D4163A85}"/>
    <hyperlink ref="S229" r:id="rId69" xr:uid="{66E476F3-CE42-4844-98E7-B2AFCDED594C}"/>
    <hyperlink ref="S230:S237" r:id="rId70" display="https://customwheelhousellc.box.com/s/fkb6g9fh0kylyo6p85jal69kot3i4l84" xr:uid="{89CFDF12-C039-4E12-91B2-1837CE041D18}"/>
    <hyperlink ref="S238" r:id="rId71" xr:uid="{2AAD09D8-DD8C-4BDE-B27A-4C3E2A96F5BF}"/>
    <hyperlink ref="S228" r:id="rId72" xr:uid="{08084ABB-B9FD-47E7-B0D0-3663DDC8E480}"/>
    <hyperlink ref="S257" r:id="rId73" xr:uid="{7B9F551B-B357-40E4-BCD0-47B399231598}"/>
    <hyperlink ref="S258" r:id="rId74" xr:uid="{C456BD98-BF7B-4A1A-B42B-C6DDC3DD7C39}"/>
    <hyperlink ref="S67" r:id="rId75" xr:uid="{3635F95A-602B-44B1-BCEE-987EA951E05B}"/>
    <hyperlink ref="S66" r:id="rId76" xr:uid="{001765CF-C94E-4460-A7A7-39E17D7EE60C}"/>
    <hyperlink ref="S33" r:id="rId77" xr:uid="{E8C84551-A1EE-45AA-BDD8-B3207FCB5F4B}"/>
    <hyperlink ref="S39" r:id="rId78" xr:uid="{EEAC19DD-DA5C-4773-B0F1-A7F016200BA8}"/>
    <hyperlink ref="S37" r:id="rId79" xr:uid="{CF9FB692-D1A1-412B-BD25-39F469E25E4C}"/>
    <hyperlink ref="S34" r:id="rId80" xr:uid="{48D5C93D-D86E-40EE-9104-0225EFBA5FD5}"/>
    <hyperlink ref="S32" r:id="rId81" xr:uid="{DAD7601C-7863-4968-BFBF-DC473FD23729}"/>
    <hyperlink ref="S150" r:id="rId82" xr:uid="{DB8DCBB6-9303-4F5D-84D2-BBC3C34E7896}"/>
    <hyperlink ref="S153" r:id="rId83" xr:uid="{6E641CF3-4CB2-4E2A-9100-B752645B7F77}"/>
    <hyperlink ref="S155" r:id="rId84" xr:uid="{C75B5C72-A4F3-4D1D-B36A-90D46D1535AB}"/>
    <hyperlink ref="S156" r:id="rId85" xr:uid="{DE6137F0-5C7C-4BF0-8653-6BB75548CB53}"/>
    <hyperlink ref="S149" r:id="rId86" xr:uid="{C94DC510-7CE6-42A2-8B30-CD2425C34F94}"/>
    <hyperlink ref="S148" r:id="rId87" xr:uid="{9B9FF808-76E2-48F5-A556-211B2AE9611A}"/>
    <hyperlink ref="S151" r:id="rId88" xr:uid="{B873E95C-A2F4-4E74-A947-D6144B412FB9}"/>
    <hyperlink ref="S29" r:id="rId89" xr:uid="{C5E75EC5-D35F-4B67-B0DB-697813AE8AFA}"/>
    <hyperlink ref="S31" r:id="rId90" xr:uid="{38A3AE38-2D5A-4294-8E9F-035969371D8A}"/>
    <hyperlink ref="S81" r:id="rId91" xr:uid="{B86CB26C-2127-4A25-8706-A9B27F9414B3}"/>
    <hyperlink ref="S142" r:id="rId92" xr:uid="{E6644CD8-BAC1-4F39-AD2F-033574F563C8}"/>
    <hyperlink ref="S141" r:id="rId93" xr:uid="{13BCE246-F1CF-4283-8A16-9496FF69152F}"/>
    <hyperlink ref="S82" r:id="rId94" xr:uid="{30AFBDDB-E06C-4A5D-A8A2-5992D0061A3F}"/>
    <hyperlink ref="S104" r:id="rId95" xr:uid="{C856ED07-67AB-42EF-B024-1D4045687FFE}"/>
    <hyperlink ref="S146" r:id="rId96" xr:uid="{AE97ED62-3A9D-4932-9BD4-3AD633DDC108}"/>
    <hyperlink ref="S140" r:id="rId97" xr:uid="{E5F7FB2E-430A-4ED8-8DCC-370858704417}"/>
    <hyperlink ref="S145" r:id="rId98" xr:uid="{1B43500A-D1E3-4249-8690-754AF8378186}"/>
    <hyperlink ref="S144" r:id="rId99" xr:uid="{0A83093D-80EB-4C37-BE22-2D88D646DB53}"/>
    <hyperlink ref="S147" r:id="rId100" xr:uid="{596399AA-152C-4F91-86C3-63C462229811}"/>
    <hyperlink ref="S3" r:id="rId101" xr:uid="{11D08261-9F1C-4DAB-8FEB-6D373F478EA9}"/>
    <hyperlink ref="S138" r:id="rId102" xr:uid="{CBC077ED-713E-4EC0-90A3-62223ABA24D4}"/>
    <hyperlink ref="S178" r:id="rId103" xr:uid="{85068578-4790-45F0-BF25-19C4F28E9BCF}"/>
    <hyperlink ref="S132" r:id="rId104" xr:uid="{31F13DBE-9393-4561-8D57-55EA3561C333}"/>
    <hyperlink ref="S109" r:id="rId105" xr:uid="{42AB40F6-8352-4C91-AE42-093C729586DC}"/>
    <hyperlink ref="S108" r:id="rId106" xr:uid="{BE7603BB-D984-455B-8CDA-36F0614F6726}"/>
    <hyperlink ref="S107" r:id="rId107" xr:uid="{D09E5A45-EF3D-4A64-8BF9-8F2D6ED67CFD}"/>
    <hyperlink ref="S154" r:id="rId108" xr:uid="{DAB3F005-DB2D-46AD-8B1D-CAB347AA8CF8}"/>
    <hyperlink ref="S272" r:id="rId109" xr:uid="{57C14725-CAEC-4B62-86A3-25AD549F706A}"/>
    <hyperlink ref="S241" r:id="rId110" xr:uid="{74FA0595-1C97-4EC1-A3A0-076C124E64D4}"/>
    <hyperlink ref="S213" r:id="rId111" xr:uid="{0BDAE394-9C9B-4144-B178-E7AC7167C7C5}"/>
    <hyperlink ref="S214" r:id="rId112" xr:uid="{A2BBA343-BFB9-4FA1-8F3B-8160AD508007}"/>
  </hyperlinks>
  <pageMargins left="0.25" right="0.25" top="0.75" bottom="0.75" header="0.3" footer="0.3"/>
  <pageSetup scale="10" orientation="landscape" r:id="rId11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'ACCESSORIES INST.'!$C$4:$C$16</xm:f>
          </x14:formula1>
          <xm:sqref>E290:E1048576 E1 D1:D1048576</xm:sqref>
        </x14:dataValidation>
        <x14:dataValidation type="list" operator="lessThanOrEqual" allowBlank="1" showInputMessage="1" showErrorMessage="1" xr:uid="{00000000-0002-0000-0300-000000000000}">
          <x14:formula1>
            <xm:f>'INSTRUCTIONS FOR USE'!$R$8:$R$11</xm:f>
          </x14:formula1>
          <xm:sqref>I3:I289</xm:sqref>
        </x14:dataValidation>
        <x14:dataValidation type="list" allowBlank="1" showInputMessage="1" showErrorMessage="1" xr:uid="{00000000-0002-0000-0300-000001000000}">
          <x14:formula1>
            <xm:f>'ACCESSORIES INST.'!$B$4:$B$16</xm:f>
          </x14:formula1>
          <xm:sqref>C1:C1048576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9"/>
  <sheetViews>
    <sheetView zoomScale="80" zoomScaleNormal="80" workbookViewId="0">
      <selection activeCell="J19" sqref="J19"/>
    </sheetView>
  </sheetViews>
  <sheetFormatPr defaultColWidth="8.85546875" defaultRowHeight="14.25"/>
  <cols>
    <col min="1" max="1" width="8.85546875" style="115" customWidth="1"/>
    <col min="2" max="13" width="8.85546875" style="115"/>
    <col min="14" max="14" width="23.42578125" style="115" bestFit="1" customWidth="1"/>
    <col min="15" max="15" width="36.7109375" style="115" customWidth="1"/>
    <col min="16" max="16" width="35.42578125" style="115" bestFit="1" customWidth="1"/>
    <col min="17" max="17" width="49.28515625" style="115" bestFit="1" customWidth="1"/>
    <col min="18" max="16384" width="8.85546875" style="115"/>
  </cols>
  <sheetData>
    <row r="1" spans="1:17" ht="50.25" customHeight="1">
      <c r="A1" s="353"/>
      <c r="N1" s="381" t="s">
        <v>4874</v>
      </c>
      <c r="O1" s="382" t="s">
        <v>1</v>
      </c>
      <c r="P1" s="382" t="s">
        <v>1124</v>
      </c>
      <c r="Q1" s="382" t="s">
        <v>1125</v>
      </c>
    </row>
    <row r="2" spans="1:17" ht="38.1" customHeight="1">
      <c r="J2" s="352"/>
      <c r="N2" s="324" t="s">
        <v>1126</v>
      </c>
      <c r="O2" s="325" t="s">
        <v>1127</v>
      </c>
      <c r="P2" s="325" t="s">
        <v>1128</v>
      </c>
      <c r="Q2" s="325" t="s">
        <v>4845</v>
      </c>
    </row>
    <row r="3" spans="1:17" ht="38.1" customHeight="1">
      <c r="C3" s="353"/>
      <c r="N3" s="324" t="s">
        <v>1129</v>
      </c>
      <c r="O3" s="325" t="s">
        <v>1130</v>
      </c>
      <c r="P3" s="325" t="s">
        <v>1128</v>
      </c>
      <c r="Q3" s="325" t="s">
        <v>4846</v>
      </c>
    </row>
    <row r="4" spans="1:17" ht="38.1" customHeight="1">
      <c r="N4" s="324" t="s">
        <v>1131</v>
      </c>
      <c r="O4" s="325" t="s">
        <v>1132</v>
      </c>
      <c r="P4" s="325" t="s">
        <v>1128</v>
      </c>
      <c r="Q4" s="325" t="s">
        <v>4847</v>
      </c>
    </row>
    <row r="5" spans="1:17" ht="38.1" customHeight="1">
      <c r="N5" s="324" t="s">
        <v>1133</v>
      </c>
      <c r="O5" s="325" t="s">
        <v>1134</v>
      </c>
      <c r="P5" s="325" t="s">
        <v>1128</v>
      </c>
      <c r="Q5" s="325" t="s">
        <v>1135</v>
      </c>
    </row>
    <row r="6" spans="1:17" ht="25.5">
      <c r="N6" s="324" t="s">
        <v>1142</v>
      </c>
      <c r="O6" s="325" t="s">
        <v>4848</v>
      </c>
      <c r="P6" s="325" t="s">
        <v>1128</v>
      </c>
      <c r="Q6" s="325" t="s">
        <v>1145</v>
      </c>
    </row>
    <row r="7" spans="1:17" ht="25.5">
      <c r="N7" s="324" t="s">
        <v>4849</v>
      </c>
      <c r="O7" s="325" t="s">
        <v>2382</v>
      </c>
      <c r="P7" s="325" t="s">
        <v>4850</v>
      </c>
      <c r="Q7" s="325" t="s">
        <v>1141</v>
      </c>
    </row>
    <row r="8" spans="1:17" ht="25.5">
      <c r="N8" s="324" t="s">
        <v>4851</v>
      </c>
      <c r="O8" s="325" t="s">
        <v>4852</v>
      </c>
      <c r="P8" s="325" t="s">
        <v>1128</v>
      </c>
      <c r="Q8" s="325" t="s">
        <v>4853</v>
      </c>
    </row>
    <row r="9" spans="1:17" ht="38.25">
      <c r="N9" s="324" t="s">
        <v>2244</v>
      </c>
      <c r="O9" s="325" t="s">
        <v>4854</v>
      </c>
      <c r="P9" s="325" t="s">
        <v>1128</v>
      </c>
      <c r="Q9" s="325" t="s">
        <v>4855</v>
      </c>
    </row>
    <row r="10" spans="1:17" ht="38.25">
      <c r="N10" s="324" t="s">
        <v>1143</v>
      </c>
      <c r="O10" s="325" t="s">
        <v>1144</v>
      </c>
      <c r="P10" s="325" t="s">
        <v>1128</v>
      </c>
      <c r="Q10" s="325" t="s">
        <v>1145</v>
      </c>
    </row>
    <row r="11" spans="1:17" ht="63.75">
      <c r="N11" s="324" t="s">
        <v>4242</v>
      </c>
      <c r="O11" s="325" t="s">
        <v>4243</v>
      </c>
      <c r="P11" s="325" t="s">
        <v>4856</v>
      </c>
      <c r="Q11" s="325" t="s">
        <v>4857</v>
      </c>
    </row>
    <row r="12" spans="1:17" ht="38.25">
      <c r="N12" s="324" t="s">
        <v>4111</v>
      </c>
      <c r="O12" s="325" t="s">
        <v>4244</v>
      </c>
      <c r="P12" s="325" t="s">
        <v>4245</v>
      </c>
      <c r="Q12" s="325" t="s">
        <v>4858</v>
      </c>
    </row>
    <row r="13" spans="1:17" ht="38.25">
      <c r="N13" s="324" t="s">
        <v>2378</v>
      </c>
      <c r="O13" s="325" t="s">
        <v>4246</v>
      </c>
      <c r="P13" s="325" t="s">
        <v>1128</v>
      </c>
      <c r="Q13" s="325" t="s">
        <v>4859</v>
      </c>
    </row>
    <row r="14" spans="1:17" ht="25.5">
      <c r="N14" s="324" t="s">
        <v>4112</v>
      </c>
      <c r="O14" s="325" t="s">
        <v>4247</v>
      </c>
      <c r="P14" s="325" t="s">
        <v>1128</v>
      </c>
      <c r="Q14" s="325" t="s">
        <v>4248</v>
      </c>
    </row>
    <row r="15" spans="1:17" ht="51">
      <c r="N15" s="324" t="s">
        <v>2239</v>
      </c>
      <c r="O15" s="325" t="s">
        <v>4249</v>
      </c>
      <c r="P15" s="325" t="s">
        <v>4250</v>
      </c>
      <c r="Q15" s="325" t="s">
        <v>4860</v>
      </c>
    </row>
    <row r="16" spans="1:17" ht="51">
      <c r="N16" s="324" t="s">
        <v>4251</v>
      </c>
      <c r="O16" s="325" t="s">
        <v>4861</v>
      </c>
      <c r="P16" s="325" t="s">
        <v>4862</v>
      </c>
      <c r="Q16" s="325" t="s">
        <v>4863</v>
      </c>
    </row>
    <row r="17" spans="14:17" ht="51">
      <c r="N17" s="324" t="s">
        <v>4252</v>
      </c>
      <c r="O17" s="325" t="s">
        <v>4253</v>
      </c>
      <c r="P17" s="325" t="s">
        <v>4250</v>
      </c>
      <c r="Q17" s="325" t="s">
        <v>4864</v>
      </c>
    </row>
    <row r="18" spans="14:17" ht="25.5">
      <c r="N18" s="324" t="s">
        <v>4865</v>
      </c>
      <c r="O18" s="325" t="s">
        <v>4866</v>
      </c>
      <c r="P18" s="325" t="s">
        <v>1128</v>
      </c>
      <c r="Q18" s="325" t="s">
        <v>4867</v>
      </c>
    </row>
    <row r="19" spans="14:17" ht="25.5">
      <c r="N19" s="324" t="s">
        <v>4868</v>
      </c>
      <c r="O19" s="325" t="s">
        <v>4869</v>
      </c>
      <c r="P19" s="325" t="s">
        <v>1128</v>
      </c>
      <c r="Q19" s="325" t="s">
        <v>1135</v>
      </c>
    </row>
  </sheetData>
  <sheetProtection algorithmName="SHA-512" hashValue="9TYId6h0hpiF7qWcGv18ByAWzY6TxVBLgIPg4ZT8sJeBQmM2lOi+cbV7Y9bcJgsveQSsQixSdWJKESHJyoFJFA==" saltValue="h8nq+2pBRqHp6qtE/Phc2g=="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CD860"/>
  <sheetViews>
    <sheetView zoomScale="80" zoomScaleNormal="80" workbookViewId="0">
      <pane xSplit="7" ySplit="3" topLeftCell="H4" activePane="bottomRight" state="frozen"/>
      <selection pane="topRight" activeCell="H1" sqref="H1"/>
      <selection pane="bottomLeft" activeCell="A4" sqref="A4"/>
      <selection pane="bottomRight" activeCell="A3" sqref="A3"/>
    </sheetView>
  </sheetViews>
  <sheetFormatPr defaultRowHeight="14.25"/>
  <cols>
    <col min="1" max="1" width="5.5703125" style="115" bestFit="1" customWidth="1"/>
    <col min="2" max="2" width="26.7109375" style="115" customWidth="1"/>
    <col min="3" max="3" width="19.140625" style="115" bestFit="1" customWidth="1"/>
    <col min="4" max="4" width="27.140625" style="115" bestFit="1" customWidth="1"/>
    <col min="5" max="5" width="26.28515625" style="115" customWidth="1"/>
    <col min="6" max="7" width="36.42578125" style="115" hidden="1" customWidth="1"/>
    <col min="8" max="8" width="16.85546875" style="115" bestFit="1" customWidth="1"/>
    <col min="9" max="9" width="20.5703125" style="160" customWidth="1"/>
    <col min="10" max="10" width="20" style="137" bestFit="1" customWidth="1"/>
    <col min="11" max="11" width="15.85546875" style="115" bestFit="1" customWidth="1"/>
    <col min="12" max="12" width="13.5703125" style="115" bestFit="1" customWidth="1"/>
    <col min="13" max="13" width="17" style="115" bestFit="1" customWidth="1"/>
    <col min="14" max="14" width="22.140625" style="115" bestFit="1" customWidth="1"/>
    <col min="15" max="15" width="27.7109375" style="115" bestFit="1" customWidth="1"/>
    <col min="16" max="16" width="23.85546875" style="115" bestFit="1" customWidth="1"/>
    <col min="17" max="17" width="21.5703125" style="115" bestFit="1" customWidth="1"/>
    <col min="18" max="18" width="18.140625" style="115" bestFit="1" customWidth="1"/>
    <col min="19" max="19" width="23" style="115" bestFit="1" customWidth="1"/>
    <col min="20" max="20" width="20.28515625" style="137" bestFit="1" customWidth="1"/>
    <col min="21" max="21" width="29.85546875" style="115" bestFit="1" customWidth="1"/>
    <col min="22" max="22" width="22.85546875" style="115" bestFit="1" customWidth="1"/>
    <col min="23" max="23" width="22.42578125" style="115" bestFit="1" customWidth="1"/>
    <col min="24" max="24" width="27.28515625" style="115" bestFit="1" customWidth="1"/>
    <col min="25" max="25" width="23.7109375" style="115" bestFit="1" customWidth="1"/>
    <col min="26" max="26" width="47.85546875" style="115" bestFit="1" customWidth="1"/>
    <col min="27" max="27" width="34.42578125" style="115" bestFit="1" customWidth="1"/>
    <col min="28" max="28" width="34.42578125" style="115" customWidth="1"/>
    <col min="29" max="29" width="22.85546875" style="115" bestFit="1" customWidth="1"/>
    <col min="30" max="30" width="17.140625" style="115" bestFit="1" customWidth="1"/>
    <col min="31" max="31" width="35.140625" style="115" bestFit="1" customWidth="1"/>
    <col min="32" max="32" width="18.85546875" style="115" bestFit="1" customWidth="1"/>
    <col min="33" max="33" width="33.5703125" style="115" bestFit="1" customWidth="1"/>
    <col min="34" max="34" width="27.85546875" style="115" bestFit="1" customWidth="1"/>
    <col min="35" max="35" width="18.140625" style="115" bestFit="1" customWidth="1"/>
    <col min="36" max="36" width="27.7109375" style="115" bestFit="1" customWidth="1"/>
    <col min="37" max="37" width="29.140625" style="115" bestFit="1" customWidth="1"/>
    <col min="38" max="38" width="23.42578125" style="115" bestFit="1" customWidth="1"/>
    <col min="39" max="39" width="27.140625" style="115" bestFit="1" customWidth="1"/>
    <col min="40" max="40" width="32.7109375" style="115" bestFit="1" customWidth="1"/>
    <col min="41" max="41" width="34.85546875" style="115" bestFit="1" customWidth="1"/>
    <col min="42" max="42" width="33.42578125" style="115" bestFit="1" customWidth="1"/>
    <col min="43" max="43" width="34.85546875" style="115" bestFit="1" customWidth="1"/>
    <col min="44" max="44" width="34.85546875" style="115" customWidth="1"/>
    <col min="45" max="45" width="35" style="115" bestFit="1" customWidth="1"/>
    <col min="46" max="46" width="35" style="115" customWidth="1"/>
    <col min="47" max="47" width="31" style="115" bestFit="1" customWidth="1"/>
    <col min="48" max="48" width="25.5703125" style="115" bestFit="1" customWidth="1"/>
    <col min="49" max="49" width="39.42578125" style="115" bestFit="1" customWidth="1"/>
    <col min="50" max="50" width="39.42578125" style="115" customWidth="1"/>
    <col min="51" max="51" width="14.5703125" style="115" bestFit="1" customWidth="1"/>
    <col min="52" max="52" width="25.7109375" style="115" bestFit="1" customWidth="1"/>
    <col min="53" max="53" width="28.85546875" style="115" bestFit="1" customWidth="1"/>
    <col min="54" max="54" width="24.5703125" style="115" bestFit="1" customWidth="1"/>
    <col min="55" max="55" width="27.7109375" style="115" bestFit="1" customWidth="1"/>
    <col min="56" max="56" width="28.85546875" style="115" bestFit="1" customWidth="1"/>
    <col min="57" max="57" width="16.42578125" style="115" bestFit="1" customWidth="1"/>
    <col min="58" max="58" width="17" style="115" bestFit="1" customWidth="1"/>
    <col min="59" max="59" width="16.42578125" style="115" bestFit="1" customWidth="1"/>
    <col min="60" max="60" width="26" style="115" bestFit="1" customWidth="1"/>
    <col min="61" max="61" width="25.140625" style="115" bestFit="1" customWidth="1"/>
    <col min="62" max="62" width="15.5703125" style="115" bestFit="1" customWidth="1"/>
    <col min="63" max="63" width="92.28515625" style="115" bestFit="1" customWidth="1"/>
    <col min="64" max="64" width="120.5703125" style="115" bestFit="1" customWidth="1"/>
    <col min="65" max="65" width="104.5703125" style="115" bestFit="1" customWidth="1"/>
    <col min="66" max="66" width="86.42578125" style="115" bestFit="1" customWidth="1"/>
    <col min="67" max="67" width="72" style="115" bestFit="1" customWidth="1"/>
    <col min="68" max="68" width="20" style="115" bestFit="1" customWidth="1"/>
    <col min="69" max="69" width="62.28515625" style="115" bestFit="1" customWidth="1"/>
    <col min="70" max="72" width="62.28515625" style="115" customWidth="1"/>
    <col min="73" max="73" width="57.85546875" style="115" bestFit="1" customWidth="1"/>
    <col min="74" max="74" width="116.28515625" style="115" bestFit="1" customWidth="1"/>
    <col min="75" max="75" width="75.28515625" style="115" bestFit="1" customWidth="1"/>
    <col min="76" max="76" width="128.7109375" style="115" bestFit="1" customWidth="1"/>
    <col min="77" max="77" width="132.85546875" style="115" bestFit="1" customWidth="1"/>
    <col min="78" max="78" width="22" style="319" bestFit="1" customWidth="1"/>
    <col min="79" max="79" width="23" style="319" bestFit="1" customWidth="1"/>
    <col min="80" max="80" width="21.7109375" style="319" bestFit="1" customWidth="1"/>
    <col min="81" max="16384" width="9.140625" style="115"/>
  </cols>
  <sheetData>
    <row r="2" spans="1:80" s="232" customFormat="1" ht="15" customHeight="1" thickBot="1">
      <c r="B2" s="277" t="s">
        <v>1437</v>
      </c>
      <c r="C2" s="278"/>
      <c r="D2" s="278"/>
      <c r="E2" s="278"/>
      <c r="F2" s="278"/>
      <c r="G2" s="278"/>
      <c r="H2" s="278"/>
      <c r="I2" s="391"/>
      <c r="J2" s="204"/>
      <c r="K2" s="278"/>
      <c r="L2" s="278"/>
      <c r="M2" s="278"/>
      <c r="N2" s="278"/>
      <c r="O2" s="278"/>
      <c r="P2" s="278"/>
      <c r="Q2" s="278"/>
      <c r="R2" s="278"/>
      <c r="S2" s="278"/>
      <c r="T2" s="204"/>
      <c r="BZ2" s="316"/>
      <c r="CA2" s="316"/>
      <c r="CB2" s="316"/>
    </row>
    <row r="3" spans="1:80" s="147" customFormat="1" ht="49.5" customHeight="1" thickBot="1">
      <c r="A3" s="148"/>
      <c r="B3" s="140" t="s">
        <v>1073</v>
      </c>
      <c r="C3" s="142" t="s">
        <v>1052</v>
      </c>
      <c r="D3" s="141" t="s">
        <v>1074</v>
      </c>
      <c r="E3" s="142" t="s">
        <v>1075</v>
      </c>
      <c r="F3" s="22" t="s">
        <v>2375</v>
      </c>
      <c r="G3" s="22" t="s">
        <v>2376</v>
      </c>
      <c r="H3" s="143" t="s">
        <v>1076</v>
      </c>
      <c r="I3" s="392" t="s">
        <v>5012</v>
      </c>
      <c r="J3" s="279" t="s">
        <v>4127</v>
      </c>
      <c r="K3" s="139" t="s">
        <v>1521</v>
      </c>
      <c r="L3" s="142" t="s">
        <v>1077</v>
      </c>
      <c r="M3" s="139" t="s">
        <v>3280</v>
      </c>
      <c r="N3" s="139" t="s">
        <v>2954</v>
      </c>
      <c r="O3" s="141" t="s">
        <v>1102</v>
      </c>
      <c r="P3" s="142" t="s">
        <v>1103</v>
      </c>
      <c r="Q3" s="141" t="s">
        <v>1053</v>
      </c>
      <c r="R3" s="142" t="s">
        <v>1078</v>
      </c>
      <c r="S3" s="141" t="s">
        <v>1079</v>
      </c>
      <c r="T3" s="142" t="s">
        <v>1080</v>
      </c>
      <c r="U3" s="141" t="s">
        <v>1081</v>
      </c>
      <c r="V3" s="142" t="s">
        <v>1054</v>
      </c>
      <c r="W3" s="141" t="s">
        <v>1099</v>
      </c>
      <c r="X3" s="142" t="s">
        <v>1100</v>
      </c>
      <c r="Y3" s="142" t="s">
        <v>1101</v>
      </c>
      <c r="Z3" s="141" t="s">
        <v>1082</v>
      </c>
      <c r="AA3" s="142" t="s">
        <v>3000</v>
      </c>
      <c r="AB3" s="142" t="s">
        <v>4728</v>
      </c>
      <c r="AC3" s="142" t="s">
        <v>1083</v>
      </c>
      <c r="AD3" s="142" t="s">
        <v>1055</v>
      </c>
      <c r="AE3" s="142" t="s">
        <v>2109</v>
      </c>
      <c r="AF3" s="142" t="s">
        <v>1084</v>
      </c>
      <c r="AG3" s="141" t="s">
        <v>3094</v>
      </c>
      <c r="AH3" s="142" t="s">
        <v>1091</v>
      </c>
      <c r="AI3" s="142" t="s">
        <v>1056</v>
      </c>
      <c r="AJ3" s="141" t="s">
        <v>1085</v>
      </c>
      <c r="AK3" s="142" t="s">
        <v>1086</v>
      </c>
      <c r="AL3" s="138" t="s">
        <v>1057</v>
      </c>
      <c r="AM3" s="142" t="s">
        <v>1087</v>
      </c>
      <c r="AN3" s="142" t="s">
        <v>1719</v>
      </c>
      <c r="AO3" s="142" t="s">
        <v>3339</v>
      </c>
      <c r="AP3" s="142" t="s">
        <v>1136</v>
      </c>
      <c r="AQ3" s="141" t="s">
        <v>1137</v>
      </c>
      <c r="AR3" s="21" t="s">
        <v>4871</v>
      </c>
      <c r="AS3" s="21" t="s">
        <v>1138</v>
      </c>
      <c r="AT3" s="22" t="s">
        <v>4872</v>
      </c>
      <c r="AU3" s="141" t="s">
        <v>1139</v>
      </c>
      <c r="AV3" s="142" t="s">
        <v>1140</v>
      </c>
      <c r="AW3" s="21" t="s">
        <v>6325</v>
      </c>
      <c r="AX3" s="21" t="s">
        <v>6326</v>
      </c>
      <c r="AY3" s="142" t="s">
        <v>3554</v>
      </c>
      <c r="AZ3" s="142" t="s">
        <v>1058</v>
      </c>
      <c r="BA3" s="141" t="s">
        <v>1059</v>
      </c>
      <c r="BB3" s="142" t="s">
        <v>1060</v>
      </c>
      <c r="BC3" s="141" t="s">
        <v>1061</v>
      </c>
      <c r="BD3" s="142" t="s">
        <v>1104</v>
      </c>
      <c r="BE3" s="141" t="s">
        <v>1062</v>
      </c>
      <c r="BF3" s="142" t="s">
        <v>1063</v>
      </c>
      <c r="BG3" s="141" t="s">
        <v>1064</v>
      </c>
      <c r="BH3" s="142" t="s">
        <v>1088</v>
      </c>
      <c r="BI3" s="140" t="s">
        <v>3550</v>
      </c>
      <c r="BJ3" s="140" t="s">
        <v>3337</v>
      </c>
      <c r="BK3" s="144" t="s">
        <v>1065</v>
      </c>
      <c r="BL3" s="145" t="s">
        <v>1066</v>
      </c>
      <c r="BM3" s="146" t="s">
        <v>1067</v>
      </c>
      <c r="BN3" s="145" t="s">
        <v>1068</v>
      </c>
      <c r="BO3" s="146" t="s">
        <v>1069</v>
      </c>
      <c r="BP3" s="146" t="s">
        <v>2831</v>
      </c>
      <c r="BQ3" s="146" t="s">
        <v>2832</v>
      </c>
      <c r="BR3" s="146" t="s">
        <v>5803</v>
      </c>
      <c r="BS3" s="146" t="s">
        <v>5804</v>
      </c>
      <c r="BT3" s="146" t="s">
        <v>5866</v>
      </c>
      <c r="BU3" s="145" t="s">
        <v>1070</v>
      </c>
      <c r="BV3" s="144" t="s">
        <v>3558</v>
      </c>
      <c r="BW3" s="145" t="s">
        <v>1071</v>
      </c>
      <c r="BX3" s="146" t="s">
        <v>3559</v>
      </c>
      <c r="BY3" s="145" t="s">
        <v>1</v>
      </c>
      <c r="BZ3" s="317" t="s">
        <v>4041</v>
      </c>
      <c r="CA3" s="317" t="s">
        <v>4042</v>
      </c>
      <c r="CB3" s="318" t="s">
        <v>4043</v>
      </c>
    </row>
    <row r="4" spans="1:80" s="339" customFormat="1" ht="12.75">
      <c r="A4" s="23">
        <f t="shared" ref="A4:A67" si="0">ROW(B4)-3</f>
        <v>1</v>
      </c>
      <c r="B4" s="101" t="s">
        <v>84</v>
      </c>
      <c r="C4" s="328" t="s">
        <v>1072</v>
      </c>
      <c r="D4" s="341" t="s">
        <v>1114</v>
      </c>
      <c r="E4" s="330" t="s">
        <v>1293</v>
      </c>
      <c r="F4" s="330"/>
      <c r="G4" s="330"/>
      <c r="H4" s="330"/>
      <c r="I4" s="393">
        <v>40544</v>
      </c>
      <c r="J4" s="327"/>
      <c r="K4" s="331" t="s">
        <v>1277</v>
      </c>
      <c r="L4" s="332" t="s">
        <v>4175</v>
      </c>
      <c r="M4" s="333"/>
      <c r="N4" s="333"/>
      <c r="O4" s="329">
        <v>20</v>
      </c>
      <c r="P4" s="8">
        <v>10</v>
      </c>
      <c r="Q4" s="328" t="s">
        <v>1123</v>
      </c>
      <c r="R4" s="329">
        <v>6</v>
      </c>
      <c r="S4" s="329">
        <v>5.5</v>
      </c>
      <c r="T4" s="334">
        <v>-24</v>
      </c>
      <c r="U4" s="378">
        <v>4.5</v>
      </c>
      <c r="V4" s="329" t="s">
        <v>85</v>
      </c>
      <c r="W4" s="378">
        <v>108</v>
      </c>
      <c r="X4" s="335">
        <v>34.1</v>
      </c>
      <c r="Y4" s="334">
        <v>2500</v>
      </c>
      <c r="Z4" s="334" t="s">
        <v>5824</v>
      </c>
      <c r="AA4" s="334"/>
      <c r="AB4" s="334" t="str">
        <f>_xlfn.CONCAT(O4,"x",P4,","," ",Q4,","," ",T4," ","OS")</f>
        <v>20x10, 6x5.5, -24 OS</v>
      </c>
      <c r="AC4" s="329" t="s">
        <v>1580</v>
      </c>
      <c r="AD4" s="336">
        <f>VLOOKUP(AC4,ACCESSORIES!F:K,6,FALSE)</f>
        <v>33</v>
      </c>
      <c r="AE4" s="329" t="s">
        <v>85</v>
      </c>
      <c r="AF4" s="337"/>
      <c r="AG4" s="329"/>
      <c r="AH4" s="329" t="s">
        <v>86</v>
      </c>
      <c r="AI4" s="337"/>
      <c r="AJ4" s="337"/>
      <c r="AK4" s="337"/>
      <c r="AL4" s="337"/>
      <c r="AM4" s="337"/>
      <c r="AN4" s="337"/>
      <c r="AO4" s="337"/>
      <c r="AP4" s="337"/>
      <c r="AQ4" s="337"/>
      <c r="AR4" s="337"/>
      <c r="AS4" s="337"/>
      <c r="AT4" s="337"/>
      <c r="AU4" s="337"/>
      <c r="AV4" s="337"/>
      <c r="AW4" s="337"/>
      <c r="AX4" s="83"/>
      <c r="AY4" s="337"/>
      <c r="AZ4" s="338"/>
      <c r="BA4" s="337"/>
      <c r="BB4" s="105" t="s">
        <v>85</v>
      </c>
      <c r="BC4" s="337"/>
      <c r="BD4" s="338">
        <v>40</v>
      </c>
      <c r="BE4" s="337"/>
      <c r="BF4" s="337"/>
      <c r="BG4" s="337"/>
      <c r="BH4" s="329">
        <v>24</v>
      </c>
      <c r="BI4" s="337" t="s">
        <v>4096</v>
      </c>
      <c r="BJ4" s="82" t="s">
        <v>4217</v>
      </c>
      <c r="BK4" s="337"/>
      <c r="BL4" s="337"/>
      <c r="BM4" s="337"/>
      <c r="BN4" s="337"/>
      <c r="BO4" s="337"/>
      <c r="BP4" s="337"/>
      <c r="BQ4" s="337"/>
      <c r="BR4" s="337"/>
      <c r="BS4" s="337"/>
      <c r="BT4" s="337"/>
      <c r="BU4" s="337"/>
      <c r="BV4" s="337"/>
      <c r="BW4" s="337"/>
      <c r="BX4" s="337"/>
      <c r="BY4" s="362" t="str">
        <f t="shared" ref="BY4:BY67" si="1">CONCATENATE("DISCONTINUED"," ","-"," ",D4,", ",O4,"x",P4,", ",IF(V4="N/A", "", CONCATENATE(V4, "/")),IF(T4&gt;0, CONCATENATE("+",T4), T4),"mm Offset, ",Q4,", ",W4,"mm Centerbore, ",PROPER(Z4), "", IF(BB4="N/A", "", CONCATENATE(", w/ ", BB4)))</f>
        <v>DISCONTINUED - MR301 The Standard, 20x10, -24mm Offset, 6x5.5, 108mm Centerbore, Machined - Clear Coat</v>
      </c>
      <c r="BZ4" s="362" t="s">
        <v>4046</v>
      </c>
      <c r="CA4" s="362" t="s">
        <v>4045</v>
      </c>
      <c r="CB4" s="351" t="str">
        <f t="shared" ref="CB4:CB67" si="2">C4</f>
        <v>STREET (3XX)</v>
      </c>
    </row>
    <row r="5" spans="1:80" s="339" customFormat="1" ht="12.75">
      <c r="A5" s="23">
        <f t="shared" si="0"/>
        <v>2</v>
      </c>
      <c r="B5" s="105" t="s">
        <v>84</v>
      </c>
      <c r="C5" s="30" t="s">
        <v>1072</v>
      </c>
      <c r="D5" s="341" t="s">
        <v>1114</v>
      </c>
      <c r="E5" s="342" t="s">
        <v>1294</v>
      </c>
      <c r="F5" s="342"/>
      <c r="G5" s="342"/>
      <c r="H5" s="342"/>
      <c r="I5" s="393">
        <v>40544</v>
      </c>
      <c r="J5" s="340"/>
      <c r="K5" s="331" t="s">
        <v>1277</v>
      </c>
      <c r="L5" s="343">
        <v>257.5</v>
      </c>
      <c r="M5" s="333"/>
      <c r="N5" s="333"/>
      <c r="O5" s="341">
        <v>20</v>
      </c>
      <c r="P5" s="8">
        <v>10</v>
      </c>
      <c r="Q5" s="30" t="s">
        <v>1123</v>
      </c>
      <c r="R5" s="341">
        <v>6</v>
      </c>
      <c r="S5" s="341">
        <v>5.5</v>
      </c>
      <c r="T5" s="344">
        <v>-24</v>
      </c>
      <c r="U5" s="378">
        <v>4.5</v>
      </c>
      <c r="V5" s="341" t="s">
        <v>85</v>
      </c>
      <c r="W5" s="349">
        <v>108</v>
      </c>
      <c r="X5" s="345">
        <v>34.1</v>
      </c>
      <c r="Y5" s="344">
        <v>2500</v>
      </c>
      <c r="Z5" s="344" t="s">
        <v>87</v>
      </c>
      <c r="AA5" s="344"/>
      <c r="AB5" s="334" t="str">
        <f t="shared" ref="AB5:AB68" si="3">_xlfn.CONCAT(O5,"x",P5,","," ",Q5,","," ",T5," ","OS")</f>
        <v>20x10, 6x5.5, -24 OS</v>
      </c>
      <c r="AC5" s="346" t="s">
        <v>1582</v>
      </c>
      <c r="AD5" s="336">
        <f>VLOOKUP(AC5,ACCESSORIES!F:K,6,FALSE)</f>
        <v>33</v>
      </c>
      <c r="AE5" s="346" t="s">
        <v>85</v>
      </c>
      <c r="AF5" s="347"/>
      <c r="AG5" s="346"/>
      <c r="AH5" s="346" t="s">
        <v>86</v>
      </c>
      <c r="AI5" s="347"/>
      <c r="AJ5" s="347"/>
      <c r="AK5" s="347"/>
      <c r="AL5" s="347"/>
      <c r="AM5" s="347"/>
      <c r="AN5" s="347"/>
      <c r="AO5" s="347"/>
      <c r="AP5" s="347"/>
      <c r="AQ5" s="347"/>
      <c r="AR5" s="347"/>
      <c r="AS5" s="347"/>
      <c r="AT5" s="347"/>
      <c r="AU5" s="347"/>
      <c r="AV5" s="347"/>
      <c r="AW5" s="347"/>
      <c r="AX5" s="83"/>
      <c r="AY5" s="347"/>
      <c r="AZ5" s="348"/>
      <c r="BA5" s="347"/>
      <c r="BB5" s="105" t="s">
        <v>85</v>
      </c>
      <c r="BC5" s="347"/>
      <c r="BD5" s="348">
        <v>40</v>
      </c>
      <c r="BE5" s="347"/>
      <c r="BF5" s="347"/>
      <c r="BG5" s="347"/>
      <c r="BH5" s="341">
        <v>24</v>
      </c>
      <c r="BI5" s="347" t="s">
        <v>4096</v>
      </c>
      <c r="BJ5" s="82" t="s">
        <v>4217</v>
      </c>
      <c r="BK5" s="347"/>
      <c r="BL5" s="347"/>
      <c r="BM5" s="347"/>
      <c r="BN5" s="347"/>
      <c r="BO5" s="347"/>
      <c r="BP5" s="347"/>
      <c r="BQ5" s="347"/>
      <c r="BR5" s="347"/>
      <c r="BS5" s="347"/>
      <c r="BT5" s="347"/>
      <c r="BU5" s="347"/>
      <c r="BV5" s="347"/>
      <c r="BW5" s="347"/>
      <c r="BX5" s="347"/>
      <c r="BY5" s="362" t="str">
        <f t="shared" si="1"/>
        <v>DISCONTINUED - MR301 The Standard, 20x10, -24mm Offset, 6x5.5, 108mm Centerbore, Matte Black</v>
      </c>
      <c r="BZ5" s="362" t="s">
        <v>4046</v>
      </c>
      <c r="CA5" s="362" t="s">
        <v>4045</v>
      </c>
      <c r="CB5" s="351" t="str">
        <f t="shared" si="2"/>
        <v>STREET (3XX)</v>
      </c>
    </row>
    <row r="6" spans="1:80" s="339" customFormat="1" ht="12.75">
      <c r="A6" s="23">
        <f t="shared" si="0"/>
        <v>3</v>
      </c>
      <c r="B6" s="105" t="s">
        <v>84</v>
      </c>
      <c r="C6" s="30" t="s">
        <v>1072</v>
      </c>
      <c r="D6" s="341" t="s">
        <v>1114</v>
      </c>
      <c r="E6" s="342" t="s">
        <v>1295</v>
      </c>
      <c r="F6" s="342"/>
      <c r="G6" s="342"/>
      <c r="H6" s="342"/>
      <c r="I6" s="393">
        <v>40544</v>
      </c>
      <c r="J6" s="340"/>
      <c r="K6" s="331" t="s">
        <v>1277</v>
      </c>
      <c r="L6" s="343">
        <v>257.5</v>
      </c>
      <c r="M6" s="333"/>
      <c r="N6" s="333"/>
      <c r="O6" s="341">
        <v>20</v>
      </c>
      <c r="P6" s="8">
        <v>10</v>
      </c>
      <c r="Q6" s="30" t="s">
        <v>1765</v>
      </c>
      <c r="R6" s="341">
        <v>8</v>
      </c>
      <c r="S6" s="341">
        <v>6.5</v>
      </c>
      <c r="T6" s="344">
        <v>-24</v>
      </c>
      <c r="U6" s="378">
        <v>4.5</v>
      </c>
      <c r="V6" s="341" t="s">
        <v>85</v>
      </c>
      <c r="W6" s="349">
        <v>131</v>
      </c>
      <c r="X6" s="345">
        <v>35.700000000000003</v>
      </c>
      <c r="Y6" s="344">
        <v>3600</v>
      </c>
      <c r="Z6" s="344" t="s">
        <v>5824</v>
      </c>
      <c r="AA6" s="344"/>
      <c r="AB6" s="334" t="str">
        <f t="shared" si="3"/>
        <v>20x10, 8x6.5, -24 OS</v>
      </c>
      <c r="AC6" s="346" t="s">
        <v>1730</v>
      </c>
      <c r="AD6" s="336" t="e">
        <f>VLOOKUP(AC6,ACCESSORIES!F:K,6,FALSE)</f>
        <v>#N/A</v>
      </c>
      <c r="AE6" s="346" t="s">
        <v>85</v>
      </c>
      <c r="AF6" s="347"/>
      <c r="AG6" s="346"/>
      <c r="AH6" s="346" t="s">
        <v>86</v>
      </c>
      <c r="AI6" s="347"/>
      <c r="AJ6" s="347"/>
      <c r="AK6" s="347"/>
      <c r="AL6" s="347"/>
      <c r="AM6" s="347"/>
      <c r="AN6" s="347"/>
      <c r="AO6" s="347"/>
      <c r="AP6" s="347"/>
      <c r="AQ6" s="347"/>
      <c r="AR6" s="347"/>
      <c r="AS6" s="347"/>
      <c r="AT6" s="347"/>
      <c r="AU6" s="347"/>
      <c r="AV6" s="347"/>
      <c r="AW6" s="347"/>
      <c r="AX6" s="83"/>
      <c r="AY6" s="347"/>
      <c r="AZ6" s="348"/>
      <c r="BA6" s="347"/>
      <c r="BB6" s="105" t="s">
        <v>85</v>
      </c>
      <c r="BC6" s="347"/>
      <c r="BD6" s="348">
        <v>41.6</v>
      </c>
      <c r="BE6" s="347"/>
      <c r="BF6" s="347"/>
      <c r="BG6" s="347"/>
      <c r="BH6" s="341">
        <v>24</v>
      </c>
      <c r="BI6" s="347" t="s">
        <v>4096</v>
      </c>
      <c r="BJ6" s="82" t="s">
        <v>4217</v>
      </c>
      <c r="BK6" s="347"/>
      <c r="BL6" s="347"/>
      <c r="BM6" s="347"/>
      <c r="BN6" s="347"/>
      <c r="BO6" s="347"/>
      <c r="BP6" s="347"/>
      <c r="BQ6" s="347"/>
      <c r="BR6" s="347"/>
      <c r="BS6" s="347"/>
      <c r="BT6" s="347"/>
      <c r="BU6" s="347"/>
      <c r="BV6" s="347"/>
      <c r="BW6" s="347"/>
      <c r="BX6" s="347"/>
      <c r="BY6" s="362" t="str">
        <f t="shared" si="1"/>
        <v>DISCONTINUED - MR301 The Standard, 20x10, -24mm Offset, 8x6.5, 131mm Centerbore, Machined - Clear Coat</v>
      </c>
      <c r="BZ6" s="362" t="s">
        <v>4046</v>
      </c>
      <c r="CA6" s="362" t="s">
        <v>4045</v>
      </c>
      <c r="CB6" s="351" t="str">
        <f t="shared" si="2"/>
        <v>STREET (3XX)</v>
      </c>
    </row>
    <row r="7" spans="1:80" s="339" customFormat="1" ht="12.75">
      <c r="A7" s="23">
        <f t="shared" si="0"/>
        <v>4</v>
      </c>
      <c r="B7" s="105" t="s">
        <v>84</v>
      </c>
      <c r="C7" s="30" t="s">
        <v>1072</v>
      </c>
      <c r="D7" s="341" t="s">
        <v>1114</v>
      </c>
      <c r="E7" s="342" t="s">
        <v>1296</v>
      </c>
      <c r="F7" s="342"/>
      <c r="G7" s="342"/>
      <c r="H7" s="342" t="s">
        <v>1296</v>
      </c>
      <c r="I7" s="393">
        <v>40544</v>
      </c>
      <c r="J7" s="340"/>
      <c r="K7" s="331" t="s">
        <v>1277</v>
      </c>
      <c r="L7" s="343">
        <v>257.5</v>
      </c>
      <c r="M7" s="333"/>
      <c r="N7" s="333"/>
      <c r="O7" s="341">
        <v>20</v>
      </c>
      <c r="P7" s="8">
        <v>10</v>
      </c>
      <c r="Q7" s="30" t="s">
        <v>1765</v>
      </c>
      <c r="R7" s="341">
        <v>8</v>
      </c>
      <c r="S7" s="341">
        <v>6.5</v>
      </c>
      <c r="T7" s="344">
        <v>-24</v>
      </c>
      <c r="U7" s="378">
        <v>4.5</v>
      </c>
      <c r="V7" s="341" t="s">
        <v>85</v>
      </c>
      <c r="W7" s="349">
        <v>131</v>
      </c>
      <c r="X7" s="345">
        <v>35.700000000000003</v>
      </c>
      <c r="Y7" s="344">
        <v>3600</v>
      </c>
      <c r="Z7" s="344" t="s">
        <v>87</v>
      </c>
      <c r="AA7" s="344"/>
      <c r="AB7" s="334" t="str">
        <f t="shared" si="3"/>
        <v>20x10, 8x6.5, -24 OS</v>
      </c>
      <c r="AC7" s="346" t="s">
        <v>4097</v>
      </c>
      <c r="AD7" s="336" t="e">
        <f>VLOOKUP(AC7,ACCESSORIES!F:K,6,FALSE)</f>
        <v>#N/A</v>
      </c>
      <c r="AE7" s="346" t="s">
        <v>85</v>
      </c>
      <c r="AF7" s="347"/>
      <c r="AG7" s="346"/>
      <c r="AH7" s="346" t="s">
        <v>86</v>
      </c>
      <c r="AI7" s="347"/>
      <c r="AJ7" s="347"/>
      <c r="AK7" s="347"/>
      <c r="AL7" s="347"/>
      <c r="AM7" s="347"/>
      <c r="AN7" s="347"/>
      <c r="AO7" s="347"/>
      <c r="AP7" s="347"/>
      <c r="AQ7" s="347"/>
      <c r="AR7" s="347"/>
      <c r="AS7" s="347"/>
      <c r="AT7" s="347"/>
      <c r="AU7" s="347"/>
      <c r="AV7" s="347"/>
      <c r="AW7" s="347"/>
      <c r="AX7" s="83"/>
      <c r="AY7" s="347"/>
      <c r="AZ7" s="348"/>
      <c r="BA7" s="347"/>
      <c r="BB7" s="105" t="s">
        <v>85</v>
      </c>
      <c r="BC7" s="347"/>
      <c r="BD7" s="348">
        <v>41.6</v>
      </c>
      <c r="BE7" s="347"/>
      <c r="BF7" s="347"/>
      <c r="BG7" s="347"/>
      <c r="BH7" s="341">
        <v>24</v>
      </c>
      <c r="BI7" s="347" t="s">
        <v>4096</v>
      </c>
      <c r="BJ7" s="82" t="s">
        <v>4217</v>
      </c>
      <c r="BK7" s="347"/>
      <c r="BL7" s="347"/>
      <c r="BM7" s="347"/>
      <c r="BN7" s="347"/>
      <c r="BO7" s="347"/>
      <c r="BP7" s="347"/>
      <c r="BQ7" s="347"/>
      <c r="BR7" s="347"/>
      <c r="BS7" s="347"/>
      <c r="BT7" s="347"/>
      <c r="BU7" s="347"/>
      <c r="BV7" s="347"/>
      <c r="BW7" s="347"/>
      <c r="BX7" s="347"/>
      <c r="BY7" s="362" t="str">
        <f t="shared" si="1"/>
        <v>DISCONTINUED - MR301 The Standard, 20x10, -24mm Offset, 8x6.5, 131mm Centerbore, Matte Black</v>
      </c>
      <c r="BZ7" s="362" t="s">
        <v>4046</v>
      </c>
      <c r="CA7" s="362" t="s">
        <v>4045</v>
      </c>
      <c r="CB7" s="351" t="str">
        <f t="shared" si="2"/>
        <v>STREET (3XX)</v>
      </c>
    </row>
    <row r="8" spans="1:80" s="339" customFormat="1" ht="12.75">
      <c r="A8" s="23">
        <f t="shared" si="0"/>
        <v>5</v>
      </c>
      <c r="B8" s="105" t="s">
        <v>84</v>
      </c>
      <c r="C8" s="30" t="s">
        <v>1072</v>
      </c>
      <c r="D8" s="341" t="s">
        <v>1114</v>
      </c>
      <c r="E8" s="342" t="s">
        <v>1297</v>
      </c>
      <c r="F8" s="342"/>
      <c r="G8" s="342"/>
      <c r="H8" s="342" t="s">
        <v>1297</v>
      </c>
      <c r="I8" s="393">
        <v>40544</v>
      </c>
      <c r="J8" s="340"/>
      <c r="K8" s="331" t="s">
        <v>1277</v>
      </c>
      <c r="L8" s="343">
        <v>257.5</v>
      </c>
      <c r="M8" s="333"/>
      <c r="N8" s="333"/>
      <c r="O8" s="341">
        <v>20</v>
      </c>
      <c r="P8" s="8">
        <v>10</v>
      </c>
      <c r="Q8" s="30" t="s">
        <v>1766</v>
      </c>
      <c r="R8" s="341">
        <v>8</v>
      </c>
      <c r="S8" s="341">
        <v>170</v>
      </c>
      <c r="T8" s="344">
        <v>-24</v>
      </c>
      <c r="U8" s="378">
        <v>4.5</v>
      </c>
      <c r="V8" s="341" t="s">
        <v>85</v>
      </c>
      <c r="W8" s="349">
        <v>131</v>
      </c>
      <c r="X8" s="345">
        <v>35.700000000000003</v>
      </c>
      <c r="Y8" s="344">
        <v>3600</v>
      </c>
      <c r="Z8" s="344" t="s">
        <v>5824</v>
      </c>
      <c r="AA8" s="344"/>
      <c r="AB8" s="334" t="str">
        <f t="shared" si="3"/>
        <v>20x10, 8x170, -24 OS</v>
      </c>
      <c r="AC8" s="346" t="s">
        <v>1730</v>
      </c>
      <c r="AD8" s="336" t="e">
        <f>VLOOKUP(AC8,ACCESSORIES!F:K,6,FALSE)</f>
        <v>#N/A</v>
      </c>
      <c r="AE8" s="346" t="s">
        <v>85</v>
      </c>
      <c r="AF8" s="347"/>
      <c r="AG8" s="346"/>
      <c r="AH8" s="346" t="s">
        <v>86</v>
      </c>
      <c r="AI8" s="347"/>
      <c r="AJ8" s="347"/>
      <c r="AK8" s="347"/>
      <c r="AL8" s="347"/>
      <c r="AM8" s="347"/>
      <c r="AN8" s="347"/>
      <c r="AO8" s="347"/>
      <c r="AP8" s="347"/>
      <c r="AQ8" s="347"/>
      <c r="AR8" s="347"/>
      <c r="AS8" s="347"/>
      <c r="AT8" s="347"/>
      <c r="AU8" s="347"/>
      <c r="AV8" s="347"/>
      <c r="AW8" s="347"/>
      <c r="AX8" s="83"/>
      <c r="AY8" s="347"/>
      <c r="AZ8" s="348"/>
      <c r="BA8" s="347"/>
      <c r="BB8" s="105" t="s">
        <v>85</v>
      </c>
      <c r="BC8" s="347"/>
      <c r="BD8" s="348">
        <v>41.6</v>
      </c>
      <c r="BE8" s="347"/>
      <c r="BF8" s="347"/>
      <c r="BG8" s="347"/>
      <c r="BH8" s="341">
        <v>24</v>
      </c>
      <c r="BI8" s="347" t="s">
        <v>4096</v>
      </c>
      <c r="BJ8" s="82" t="s">
        <v>4217</v>
      </c>
      <c r="BK8" s="347"/>
      <c r="BL8" s="347"/>
      <c r="BM8" s="347"/>
      <c r="BN8" s="347"/>
      <c r="BO8" s="347"/>
      <c r="BP8" s="347"/>
      <c r="BQ8" s="347"/>
      <c r="BR8" s="347"/>
      <c r="BS8" s="347"/>
      <c r="BT8" s="347"/>
      <c r="BU8" s="347"/>
      <c r="BV8" s="347"/>
      <c r="BW8" s="347"/>
      <c r="BX8" s="347"/>
      <c r="BY8" s="362" t="str">
        <f t="shared" si="1"/>
        <v>DISCONTINUED - MR301 The Standard, 20x10, -24mm Offset, 8x170, 131mm Centerbore, Machined - Clear Coat</v>
      </c>
      <c r="BZ8" s="362" t="s">
        <v>4046</v>
      </c>
      <c r="CA8" s="362" t="s">
        <v>4045</v>
      </c>
      <c r="CB8" s="351" t="str">
        <f t="shared" si="2"/>
        <v>STREET (3XX)</v>
      </c>
    </row>
    <row r="9" spans="1:80" s="339" customFormat="1" ht="12.75">
      <c r="A9" s="23">
        <f t="shared" si="0"/>
        <v>6</v>
      </c>
      <c r="B9" s="105" t="s">
        <v>84</v>
      </c>
      <c r="C9" s="30" t="s">
        <v>1072</v>
      </c>
      <c r="D9" s="341" t="s">
        <v>1114</v>
      </c>
      <c r="E9" s="342" t="s">
        <v>1298</v>
      </c>
      <c r="F9" s="342"/>
      <c r="G9" s="342"/>
      <c r="H9" s="342" t="s">
        <v>1298</v>
      </c>
      <c r="I9" s="393">
        <v>40544</v>
      </c>
      <c r="J9" s="340"/>
      <c r="K9" s="331" t="s">
        <v>1277</v>
      </c>
      <c r="L9" s="343">
        <v>257.5</v>
      </c>
      <c r="M9" s="333"/>
      <c r="N9" s="333"/>
      <c r="O9" s="341">
        <v>20</v>
      </c>
      <c r="P9" s="8">
        <v>10</v>
      </c>
      <c r="Q9" s="30" t="s">
        <v>1766</v>
      </c>
      <c r="R9" s="341">
        <v>8</v>
      </c>
      <c r="S9" s="341">
        <v>170</v>
      </c>
      <c r="T9" s="344">
        <v>-24</v>
      </c>
      <c r="U9" s="378">
        <v>4.5</v>
      </c>
      <c r="V9" s="341" t="s">
        <v>85</v>
      </c>
      <c r="W9" s="349">
        <v>131</v>
      </c>
      <c r="X9" s="345">
        <v>35.700000000000003</v>
      </c>
      <c r="Y9" s="344">
        <v>3600</v>
      </c>
      <c r="Z9" s="344" t="s">
        <v>87</v>
      </c>
      <c r="AA9" s="344"/>
      <c r="AB9" s="334" t="str">
        <f t="shared" si="3"/>
        <v>20x10, 8x170, -24 OS</v>
      </c>
      <c r="AC9" s="346" t="s">
        <v>4097</v>
      </c>
      <c r="AD9" s="336" t="e">
        <f>VLOOKUP(AC9,ACCESSORIES!F:K,6,FALSE)</f>
        <v>#N/A</v>
      </c>
      <c r="AE9" s="346" t="s">
        <v>85</v>
      </c>
      <c r="AF9" s="347"/>
      <c r="AG9" s="346"/>
      <c r="AH9" s="346" t="s">
        <v>86</v>
      </c>
      <c r="AI9" s="347"/>
      <c r="AJ9" s="347"/>
      <c r="AK9" s="347"/>
      <c r="AL9" s="347"/>
      <c r="AM9" s="347"/>
      <c r="AN9" s="347"/>
      <c r="AO9" s="347"/>
      <c r="AP9" s="347"/>
      <c r="AQ9" s="347"/>
      <c r="AR9" s="347"/>
      <c r="AS9" s="347"/>
      <c r="AT9" s="347"/>
      <c r="AU9" s="347"/>
      <c r="AV9" s="347"/>
      <c r="AW9" s="347"/>
      <c r="AX9" s="83"/>
      <c r="AY9" s="347"/>
      <c r="AZ9" s="348"/>
      <c r="BA9" s="347"/>
      <c r="BB9" s="105" t="s">
        <v>85</v>
      </c>
      <c r="BC9" s="347"/>
      <c r="BD9" s="348">
        <v>41.6</v>
      </c>
      <c r="BE9" s="347"/>
      <c r="BF9" s="347"/>
      <c r="BG9" s="347"/>
      <c r="BH9" s="341">
        <v>24</v>
      </c>
      <c r="BI9" s="347" t="s">
        <v>4096</v>
      </c>
      <c r="BJ9" s="82" t="s">
        <v>4217</v>
      </c>
      <c r="BK9" s="347"/>
      <c r="BL9" s="347"/>
      <c r="BM9" s="347"/>
      <c r="BN9" s="347"/>
      <c r="BO9" s="347"/>
      <c r="BP9" s="347"/>
      <c r="BQ9" s="347"/>
      <c r="BR9" s="347"/>
      <c r="BS9" s="347"/>
      <c r="BT9" s="347"/>
      <c r="BU9" s="347"/>
      <c r="BV9" s="347"/>
      <c r="BW9" s="347"/>
      <c r="BX9" s="347"/>
      <c r="BY9" s="362" t="str">
        <f t="shared" si="1"/>
        <v>DISCONTINUED - MR301 The Standard, 20x10, -24mm Offset, 8x170, 131mm Centerbore, Matte Black</v>
      </c>
      <c r="BZ9" s="362" t="s">
        <v>4046</v>
      </c>
      <c r="CA9" s="362" t="s">
        <v>4045</v>
      </c>
      <c r="CB9" s="351" t="str">
        <f t="shared" si="2"/>
        <v>STREET (3XX)</v>
      </c>
    </row>
    <row r="10" spans="1:80" s="339" customFormat="1" ht="12.75">
      <c r="A10" s="23">
        <f t="shared" si="0"/>
        <v>7</v>
      </c>
      <c r="B10" s="105" t="s">
        <v>84</v>
      </c>
      <c r="C10" s="30" t="s">
        <v>1072</v>
      </c>
      <c r="D10" s="341" t="s">
        <v>1114</v>
      </c>
      <c r="E10" s="342" t="s">
        <v>1299</v>
      </c>
      <c r="F10" s="342"/>
      <c r="G10" s="342"/>
      <c r="H10" s="342" t="s">
        <v>1299</v>
      </c>
      <c r="I10" s="393">
        <v>40544</v>
      </c>
      <c r="J10" s="340"/>
      <c r="K10" s="331" t="s">
        <v>1277</v>
      </c>
      <c r="L10" s="343">
        <v>231.5</v>
      </c>
      <c r="M10" s="333"/>
      <c r="N10" s="333"/>
      <c r="O10" s="341">
        <v>18</v>
      </c>
      <c r="P10" s="8">
        <v>9</v>
      </c>
      <c r="Q10" s="30" t="s">
        <v>1758</v>
      </c>
      <c r="R10" s="341">
        <v>5</v>
      </c>
      <c r="S10" s="341">
        <v>5</v>
      </c>
      <c r="T10" s="344">
        <v>18</v>
      </c>
      <c r="U10" s="378">
        <v>5.75</v>
      </c>
      <c r="V10" s="341" t="s">
        <v>85</v>
      </c>
      <c r="W10" s="349">
        <v>94</v>
      </c>
      <c r="X10" s="345">
        <v>28.199999999999996</v>
      </c>
      <c r="Y10" s="344">
        <v>2500</v>
      </c>
      <c r="Z10" s="344" t="s">
        <v>87</v>
      </c>
      <c r="AA10" s="344"/>
      <c r="AB10" s="334" t="str">
        <f t="shared" si="3"/>
        <v>18x9, 5x5, 18 OS</v>
      </c>
      <c r="AC10" s="346" t="s">
        <v>1728</v>
      </c>
      <c r="AD10" s="336">
        <f>VLOOKUP(AC10,ACCESSORIES!F:K,6,FALSE)</f>
        <v>33</v>
      </c>
      <c r="AE10" s="346" t="s">
        <v>85</v>
      </c>
      <c r="AF10" s="347"/>
      <c r="AG10" s="346"/>
      <c r="AH10" s="346" t="s">
        <v>86</v>
      </c>
      <c r="AI10" s="347"/>
      <c r="AJ10" s="347"/>
      <c r="AK10" s="347"/>
      <c r="AL10" s="347"/>
      <c r="AM10" s="347"/>
      <c r="AN10" s="347"/>
      <c r="AO10" s="347"/>
      <c r="AP10" s="347"/>
      <c r="AQ10" s="347"/>
      <c r="AR10" s="347"/>
      <c r="AS10" s="347"/>
      <c r="AT10" s="347"/>
      <c r="AU10" s="347"/>
      <c r="AV10" s="347"/>
      <c r="AW10" s="347"/>
      <c r="AX10" s="83"/>
      <c r="AY10" s="347"/>
      <c r="AZ10" s="348"/>
      <c r="BA10" s="347"/>
      <c r="BB10" s="105" t="s">
        <v>85</v>
      </c>
      <c r="BC10" s="347"/>
      <c r="BD10" s="348">
        <v>33.299999999999997</v>
      </c>
      <c r="BE10" s="347"/>
      <c r="BF10" s="347"/>
      <c r="BG10" s="347"/>
      <c r="BH10" s="341">
        <v>36</v>
      </c>
      <c r="BI10" s="347" t="s">
        <v>4096</v>
      </c>
      <c r="BJ10" s="82" t="s">
        <v>4217</v>
      </c>
      <c r="BK10" s="347"/>
      <c r="BL10" s="347"/>
      <c r="BM10" s="347"/>
      <c r="BN10" s="347"/>
      <c r="BO10" s="347"/>
      <c r="BP10" s="347"/>
      <c r="BQ10" s="347"/>
      <c r="BR10" s="347"/>
      <c r="BS10" s="347"/>
      <c r="BT10" s="347"/>
      <c r="BU10" s="347"/>
      <c r="BV10" s="347"/>
      <c r="BW10" s="347"/>
      <c r="BX10" s="347"/>
      <c r="BY10" s="362" t="str">
        <f t="shared" si="1"/>
        <v>DISCONTINUED - MR301 The Standard, 18x9, +18mm Offset, 5x5, 94mm Centerbore, Matte Black</v>
      </c>
      <c r="BZ10" s="362" t="s">
        <v>4046</v>
      </c>
      <c r="CA10" s="362" t="s">
        <v>4045</v>
      </c>
      <c r="CB10" s="351" t="str">
        <f t="shared" si="2"/>
        <v>STREET (3XX)</v>
      </c>
    </row>
    <row r="11" spans="1:80" s="339" customFormat="1" ht="12.75">
      <c r="A11" s="23">
        <f t="shared" si="0"/>
        <v>8</v>
      </c>
      <c r="B11" s="105" t="s">
        <v>84</v>
      </c>
      <c r="C11" s="30" t="s">
        <v>1072</v>
      </c>
      <c r="D11" s="341" t="s">
        <v>1114</v>
      </c>
      <c r="E11" s="342" t="s">
        <v>97</v>
      </c>
      <c r="F11" s="342"/>
      <c r="G11" s="342"/>
      <c r="H11" s="342" t="s">
        <v>97</v>
      </c>
      <c r="I11" s="393">
        <v>40544</v>
      </c>
      <c r="J11" s="340"/>
      <c r="K11" s="331" t="s">
        <v>1277</v>
      </c>
      <c r="L11" s="343">
        <v>203.5</v>
      </c>
      <c r="M11" s="333"/>
      <c r="N11" s="333"/>
      <c r="O11" s="341">
        <v>17</v>
      </c>
      <c r="P11" s="8">
        <v>7.5</v>
      </c>
      <c r="Q11" s="30" t="s">
        <v>1755</v>
      </c>
      <c r="R11" s="341">
        <v>5</v>
      </c>
      <c r="S11" s="341">
        <v>160</v>
      </c>
      <c r="T11" s="344">
        <v>50</v>
      </c>
      <c r="U11" s="378">
        <v>6.2</v>
      </c>
      <c r="V11" s="341" t="s">
        <v>85</v>
      </c>
      <c r="W11" s="349">
        <v>90</v>
      </c>
      <c r="X11" s="345">
        <v>27.3</v>
      </c>
      <c r="Y11" s="344">
        <v>3000</v>
      </c>
      <c r="Z11" s="344" t="s">
        <v>87</v>
      </c>
      <c r="AA11" s="344"/>
      <c r="AB11" s="334" t="str">
        <f t="shared" si="3"/>
        <v>17x7.5, 5x160, 50 OS</v>
      </c>
      <c r="AC11" s="346" t="s">
        <v>1591</v>
      </c>
      <c r="AD11" s="336">
        <f>VLOOKUP(AC11,ACCESSORIES!F:K,6,FALSE)</f>
        <v>33</v>
      </c>
      <c r="AE11" s="346" t="s">
        <v>85</v>
      </c>
      <c r="AF11" s="347"/>
      <c r="AG11" s="346"/>
      <c r="AH11" s="346" t="s">
        <v>86</v>
      </c>
      <c r="AI11" s="347"/>
      <c r="AJ11" s="347"/>
      <c r="AK11" s="347"/>
      <c r="AL11" s="347"/>
      <c r="AM11" s="347"/>
      <c r="AN11" s="347"/>
      <c r="AO11" s="347"/>
      <c r="AP11" s="347"/>
      <c r="AQ11" s="347"/>
      <c r="AR11" s="347"/>
      <c r="AS11" s="347"/>
      <c r="AT11" s="347"/>
      <c r="AU11" s="347"/>
      <c r="AV11" s="347"/>
      <c r="AW11" s="347"/>
      <c r="AX11" s="83"/>
      <c r="AY11" s="347"/>
      <c r="AZ11" s="348"/>
      <c r="BA11" s="347"/>
      <c r="BB11" s="105" t="s">
        <v>85</v>
      </c>
      <c r="BC11" s="347"/>
      <c r="BD11" s="348">
        <v>31.8</v>
      </c>
      <c r="BE11" s="347"/>
      <c r="BF11" s="347"/>
      <c r="BG11" s="347"/>
      <c r="BH11" s="341">
        <v>36</v>
      </c>
      <c r="BI11" s="347" t="s">
        <v>4096</v>
      </c>
      <c r="BJ11" s="82" t="s">
        <v>4217</v>
      </c>
      <c r="BK11" s="347"/>
      <c r="BL11" s="347"/>
      <c r="BM11" s="347"/>
      <c r="BN11" s="347"/>
      <c r="BO11" s="347"/>
      <c r="BP11" s="347"/>
      <c r="BQ11" s="347"/>
      <c r="BR11" s="347"/>
      <c r="BS11" s="347"/>
      <c r="BT11" s="347"/>
      <c r="BU11" s="347"/>
      <c r="BV11" s="347"/>
      <c r="BW11" s="347"/>
      <c r="BX11" s="347"/>
      <c r="BY11" s="362" t="str">
        <f t="shared" si="1"/>
        <v>DISCONTINUED - MR301 The Standard, 17x7.5, +50mm Offset, 5x160, 90mm Centerbore, Matte Black</v>
      </c>
      <c r="BZ11" s="362" t="s">
        <v>4046</v>
      </c>
      <c r="CA11" s="362" t="s">
        <v>4045</v>
      </c>
      <c r="CB11" s="351" t="str">
        <f t="shared" si="2"/>
        <v>STREET (3XX)</v>
      </c>
    </row>
    <row r="12" spans="1:80" s="339" customFormat="1" ht="12.75">
      <c r="A12" s="23">
        <f t="shared" si="0"/>
        <v>9</v>
      </c>
      <c r="B12" s="105" t="s">
        <v>84</v>
      </c>
      <c r="C12" s="30" t="s">
        <v>1072</v>
      </c>
      <c r="D12" s="341" t="s">
        <v>1114</v>
      </c>
      <c r="E12" s="342" t="s">
        <v>1300</v>
      </c>
      <c r="F12" s="342"/>
      <c r="G12" s="342"/>
      <c r="H12" s="342" t="s">
        <v>1300</v>
      </c>
      <c r="I12" s="393">
        <v>40544</v>
      </c>
      <c r="J12" s="340"/>
      <c r="K12" s="331" t="s">
        <v>1277</v>
      </c>
      <c r="L12" s="343">
        <v>203.5</v>
      </c>
      <c r="M12" s="333"/>
      <c r="N12" s="333"/>
      <c r="O12" s="341">
        <v>17</v>
      </c>
      <c r="P12" s="8">
        <v>7.5</v>
      </c>
      <c r="Q12" s="30" t="s">
        <v>1755</v>
      </c>
      <c r="R12" s="341">
        <v>5</v>
      </c>
      <c r="S12" s="341">
        <v>160</v>
      </c>
      <c r="T12" s="344">
        <v>50</v>
      </c>
      <c r="U12" s="378">
        <v>6.2</v>
      </c>
      <c r="V12" s="341" t="s">
        <v>85</v>
      </c>
      <c r="W12" s="349">
        <v>90</v>
      </c>
      <c r="X12" s="345">
        <v>27.3</v>
      </c>
      <c r="Y12" s="344">
        <v>3000</v>
      </c>
      <c r="Z12" s="344" t="s">
        <v>5824</v>
      </c>
      <c r="AA12" s="344"/>
      <c r="AB12" s="334" t="str">
        <f t="shared" si="3"/>
        <v>17x7.5, 5x160, 50 OS</v>
      </c>
      <c r="AC12" s="346" t="s">
        <v>1589</v>
      </c>
      <c r="AD12" s="336">
        <f>VLOOKUP(AC12,ACCESSORIES!F:K,6,FALSE)</f>
        <v>33</v>
      </c>
      <c r="AE12" s="346" t="s">
        <v>85</v>
      </c>
      <c r="AF12" s="347"/>
      <c r="AG12" s="346"/>
      <c r="AH12" s="346" t="s">
        <v>86</v>
      </c>
      <c r="AI12" s="347"/>
      <c r="AJ12" s="347"/>
      <c r="AK12" s="347"/>
      <c r="AL12" s="347"/>
      <c r="AM12" s="347"/>
      <c r="AN12" s="347"/>
      <c r="AO12" s="347"/>
      <c r="AP12" s="347"/>
      <c r="AQ12" s="347"/>
      <c r="AR12" s="347"/>
      <c r="AS12" s="347"/>
      <c r="AT12" s="347"/>
      <c r="AU12" s="347"/>
      <c r="AV12" s="347"/>
      <c r="AW12" s="347"/>
      <c r="AX12" s="83"/>
      <c r="AY12" s="347"/>
      <c r="AZ12" s="348"/>
      <c r="BA12" s="347"/>
      <c r="BB12" s="105" t="s">
        <v>85</v>
      </c>
      <c r="BC12" s="347"/>
      <c r="BD12" s="348">
        <v>31.8</v>
      </c>
      <c r="BE12" s="347"/>
      <c r="BF12" s="347"/>
      <c r="BG12" s="347"/>
      <c r="BH12" s="341">
        <v>36</v>
      </c>
      <c r="BI12" s="347" t="s">
        <v>4096</v>
      </c>
      <c r="BJ12" s="82" t="s">
        <v>4217</v>
      </c>
      <c r="BK12" s="347"/>
      <c r="BL12" s="347"/>
      <c r="BM12" s="347"/>
      <c r="BN12" s="347"/>
      <c r="BO12" s="347"/>
      <c r="BP12" s="347"/>
      <c r="BQ12" s="347"/>
      <c r="BR12" s="347"/>
      <c r="BS12" s="347"/>
      <c r="BT12" s="347"/>
      <c r="BU12" s="347"/>
      <c r="BV12" s="347"/>
      <c r="BW12" s="347"/>
      <c r="BX12" s="347"/>
      <c r="BY12" s="362" t="str">
        <f t="shared" si="1"/>
        <v>DISCONTINUED - MR301 The Standard, 17x7.5, +50mm Offset, 5x160, 90mm Centerbore, Machined - Clear Coat</v>
      </c>
      <c r="BZ12" s="362" t="s">
        <v>4046</v>
      </c>
      <c r="CA12" s="362" t="s">
        <v>4045</v>
      </c>
      <c r="CB12" s="351" t="str">
        <f t="shared" si="2"/>
        <v>STREET (3XX)</v>
      </c>
    </row>
    <row r="13" spans="1:80" s="339" customFormat="1" ht="12.75">
      <c r="A13" s="23">
        <f t="shared" si="0"/>
        <v>10</v>
      </c>
      <c r="B13" s="105" t="s">
        <v>84</v>
      </c>
      <c r="C13" s="30" t="s">
        <v>1072</v>
      </c>
      <c r="D13" s="341" t="s">
        <v>1115</v>
      </c>
      <c r="E13" s="342" t="s">
        <v>1301</v>
      </c>
      <c r="F13" s="342"/>
      <c r="G13" s="342"/>
      <c r="H13" s="342" t="s">
        <v>1301</v>
      </c>
      <c r="I13" s="393">
        <v>40909</v>
      </c>
      <c r="J13" s="340"/>
      <c r="K13" s="331" t="s">
        <v>1277</v>
      </c>
      <c r="L13" s="343">
        <v>249.5</v>
      </c>
      <c r="M13" s="333"/>
      <c r="N13" s="333"/>
      <c r="O13" s="341">
        <v>20</v>
      </c>
      <c r="P13" s="8">
        <v>9</v>
      </c>
      <c r="Q13" s="30" t="s">
        <v>1754</v>
      </c>
      <c r="R13" s="341">
        <v>5</v>
      </c>
      <c r="S13" s="341">
        <v>150</v>
      </c>
      <c r="T13" s="344">
        <v>18</v>
      </c>
      <c r="U13" s="378">
        <v>5.75</v>
      </c>
      <c r="V13" s="341" t="s">
        <v>85</v>
      </c>
      <c r="W13" s="349">
        <v>116.5</v>
      </c>
      <c r="X13" s="345">
        <v>35.5</v>
      </c>
      <c r="Y13" s="344">
        <v>2500</v>
      </c>
      <c r="Z13" s="344" t="s">
        <v>87</v>
      </c>
      <c r="AA13" s="344"/>
      <c r="AB13" s="334" t="str">
        <f t="shared" si="3"/>
        <v>20x9, 5x150, 18 OS</v>
      </c>
      <c r="AC13" s="346" t="s">
        <v>1603</v>
      </c>
      <c r="AD13" s="336">
        <f>VLOOKUP(AC13,ACCESSORIES!F:K,6,FALSE)</f>
        <v>33</v>
      </c>
      <c r="AE13" s="346" t="s">
        <v>85</v>
      </c>
      <c r="AF13" s="347"/>
      <c r="AG13" s="346"/>
      <c r="AH13" s="346" t="s">
        <v>85</v>
      </c>
      <c r="AI13" s="347"/>
      <c r="AJ13" s="347"/>
      <c r="AK13" s="347"/>
      <c r="AL13" s="347"/>
      <c r="AM13" s="347"/>
      <c r="AN13" s="347"/>
      <c r="AO13" s="347"/>
      <c r="AP13" s="347"/>
      <c r="AQ13" s="347"/>
      <c r="AR13" s="347"/>
      <c r="AS13" s="347"/>
      <c r="AT13" s="347"/>
      <c r="AU13" s="347"/>
      <c r="AV13" s="347"/>
      <c r="AW13" s="347"/>
      <c r="AX13" s="83"/>
      <c r="AY13" s="347"/>
      <c r="AZ13" s="348"/>
      <c r="BA13" s="347"/>
      <c r="BB13" s="105" t="s">
        <v>85</v>
      </c>
      <c r="BC13" s="347"/>
      <c r="BD13" s="348">
        <v>40.4</v>
      </c>
      <c r="BE13" s="347"/>
      <c r="BF13" s="347"/>
      <c r="BG13" s="347"/>
      <c r="BH13" s="341">
        <v>24</v>
      </c>
      <c r="BI13" s="347" t="s">
        <v>4096</v>
      </c>
      <c r="BJ13" s="82" t="s">
        <v>4217</v>
      </c>
      <c r="BK13" s="347"/>
      <c r="BL13" s="347"/>
      <c r="BM13" s="347"/>
      <c r="BN13" s="347"/>
      <c r="BO13" s="347"/>
      <c r="BP13" s="347"/>
      <c r="BQ13" s="347"/>
      <c r="BR13" s="347"/>
      <c r="BS13" s="347"/>
      <c r="BT13" s="347"/>
      <c r="BU13" s="347"/>
      <c r="BV13" s="347"/>
      <c r="BW13" s="347"/>
      <c r="BX13" s="347"/>
      <c r="BY13" s="362" t="str">
        <f t="shared" si="1"/>
        <v>DISCONTINUED - MR302 Fat Five, 20x9, +18mm Offset, 5x150, 116.5mm Centerbore, Matte Black</v>
      </c>
      <c r="BZ13" s="362" t="s">
        <v>4046</v>
      </c>
      <c r="CA13" s="362" t="s">
        <v>4045</v>
      </c>
      <c r="CB13" s="351" t="str">
        <f t="shared" si="2"/>
        <v>STREET (3XX)</v>
      </c>
    </row>
    <row r="14" spans="1:80" s="339" customFormat="1" ht="12.75">
      <c r="A14" s="23">
        <f t="shared" si="0"/>
        <v>11</v>
      </c>
      <c r="B14" s="105" t="s">
        <v>84</v>
      </c>
      <c r="C14" s="30" t="s">
        <v>1072</v>
      </c>
      <c r="D14" s="341" t="s">
        <v>1115</v>
      </c>
      <c r="E14" s="342" t="s">
        <v>1302</v>
      </c>
      <c r="F14" s="342"/>
      <c r="G14" s="342"/>
      <c r="H14" s="342" t="s">
        <v>1302</v>
      </c>
      <c r="I14" s="393">
        <v>40909</v>
      </c>
      <c r="J14" s="340"/>
      <c r="K14" s="331" t="s">
        <v>1277</v>
      </c>
      <c r="L14" s="343">
        <v>249.5</v>
      </c>
      <c r="M14" s="333"/>
      <c r="N14" s="333"/>
      <c r="O14" s="341">
        <v>20</v>
      </c>
      <c r="P14" s="8">
        <v>9</v>
      </c>
      <c r="Q14" s="30" t="s">
        <v>1123</v>
      </c>
      <c r="R14" s="341">
        <v>6</v>
      </c>
      <c r="S14" s="341">
        <v>5.5</v>
      </c>
      <c r="T14" s="344">
        <v>18</v>
      </c>
      <c r="U14" s="378">
        <v>5.75</v>
      </c>
      <c r="V14" s="341" t="s">
        <v>85</v>
      </c>
      <c r="W14" s="349">
        <v>108</v>
      </c>
      <c r="X14" s="345">
        <v>35.5</v>
      </c>
      <c r="Y14" s="344">
        <v>2500</v>
      </c>
      <c r="Z14" s="344" t="s">
        <v>87</v>
      </c>
      <c r="AA14" s="344"/>
      <c r="AB14" s="334" t="str">
        <f t="shared" si="3"/>
        <v>20x9, 6x5.5, 18 OS</v>
      </c>
      <c r="AC14" s="346" t="s">
        <v>1600</v>
      </c>
      <c r="AD14" s="336">
        <f>VLOOKUP(AC14,ACCESSORIES!F:K,6,FALSE)</f>
        <v>33</v>
      </c>
      <c r="AE14" s="346" t="s">
        <v>85</v>
      </c>
      <c r="AF14" s="347"/>
      <c r="AG14" s="346"/>
      <c r="AH14" s="346" t="s">
        <v>85</v>
      </c>
      <c r="AI14" s="347"/>
      <c r="AJ14" s="347"/>
      <c r="AK14" s="347"/>
      <c r="AL14" s="347"/>
      <c r="AM14" s="347"/>
      <c r="AN14" s="347"/>
      <c r="AO14" s="347"/>
      <c r="AP14" s="347"/>
      <c r="AQ14" s="347"/>
      <c r="AR14" s="347"/>
      <c r="AS14" s="347"/>
      <c r="AT14" s="347"/>
      <c r="AU14" s="347"/>
      <c r="AV14" s="347"/>
      <c r="AW14" s="347"/>
      <c r="AX14" s="83"/>
      <c r="AY14" s="347"/>
      <c r="AZ14" s="348"/>
      <c r="BA14" s="347"/>
      <c r="BB14" s="105" t="s">
        <v>85</v>
      </c>
      <c r="BC14" s="347"/>
      <c r="BD14" s="348">
        <v>40.4</v>
      </c>
      <c r="BE14" s="347"/>
      <c r="BF14" s="347"/>
      <c r="BG14" s="347"/>
      <c r="BH14" s="341">
        <v>24</v>
      </c>
      <c r="BI14" s="347" t="s">
        <v>4096</v>
      </c>
      <c r="BJ14" s="82" t="s">
        <v>4217</v>
      </c>
      <c r="BK14" s="347"/>
      <c r="BL14" s="347"/>
      <c r="BM14" s="347"/>
      <c r="BN14" s="347"/>
      <c r="BO14" s="347"/>
      <c r="BP14" s="347"/>
      <c r="BQ14" s="347"/>
      <c r="BR14" s="347"/>
      <c r="BS14" s="347"/>
      <c r="BT14" s="347"/>
      <c r="BU14" s="347"/>
      <c r="BV14" s="347"/>
      <c r="BW14" s="347"/>
      <c r="BX14" s="347"/>
      <c r="BY14" s="362" t="str">
        <f t="shared" si="1"/>
        <v>DISCONTINUED - MR302 Fat Five, 20x9, +18mm Offset, 6x5.5, 108mm Centerbore, Matte Black</v>
      </c>
      <c r="BZ14" s="362" t="s">
        <v>4046</v>
      </c>
      <c r="CA14" s="362" t="s">
        <v>4045</v>
      </c>
      <c r="CB14" s="351" t="str">
        <f t="shared" si="2"/>
        <v>STREET (3XX)</v>
      </c>
    </row>
    <row r="15" spans="1:80" s="339" customFormat="1" ht="12.75">
      <c r="A15" s="23">
        <f t="shared" si="0"/>
        <v>12</v>
      </c>
      <c r="B15" s="105" t="s">
        <v>84</v>
      </c>
      <c r="C15" s="30" t="s">
        <v>1072</v>
      </c>
      <c r="D15" s="341" t="s">
        <v>1115</v>
      </c>
      <c r="E15" s="342" t="s">
        <v>1303</v>
      </c>
      <c r="F15" s="342"/>
      <c r="G15" s="342"/>
      <c r="H15" s="342" t="s">
        <v>1303</v>
      </c>
      <c r="I15" s="393">
        <v>40909</v>
      </c>
      <c r="J15" s="340"/>
      <c r="K15" s="331" t="s">
        <v>1277</v>
      </c>
      <c r="L15" s="343">
        <v>249.5</v>
      </c>
      <c r="M15" s="333"/>
      <c r="N15" s="333"/>
      <c r="O15" s="341">
        <v>20</v>
      </c>
      <c r="P15" s="8">
        <v>9</v>
      </c>
      <c r="Q15" s="30" t="s">
        <v>1763</v>
      </c>
      <c r="R15" s="341">
        <v>6</v>
      </c>
      <c r="S15" s="341">
        <v>135</v>
      </c>
      <c r="T15" s="344">
        <v>18</v>
      </c>
      <c r="U15" s="378">
        <v>5.75</v>
      </c>
      <c r="V15" s="341" t="s">
        <v>85</v>
      </c>
      <c r="W15" s="349">
        <v>94</v>
      </c>
      <c r="X15" s="345">
        <v>35.5</v>
      </c>
      <c r="Y15" s="344">
        <v>2500</v>
      </c>
      <c r="Z15" s="344" t="s">
        <v>87</v>
      </c>
      <c r="AA15" s="344"/>
      <c r="AB15" s="334" t="str">
        <f t="shared" si="3"/>
        <v>20x9, 6x135, 18 OS</v>
      </c>
      <c r="AC15" s="346" t="s">
        <v>1596</v>
      </c>
      <c r="AD15" s="336">
        <f>VLOOKUP(AC15,ACCESSORIES!F:K,6,FALSE)</f>
        <v>33</v>
      </c>
      <c r="AE15" s="346" t="s">
        <v>85</v>
      </c>
      <c r="AF15" s="347"/>
      <c r="AG15" s="346"/>
      <c r="AH15" s="346" t="s">
        <v>85</v>
      </c>
      <c r="AI15" s="347"/>
      <c r="AJ15" s="347"/>
      <c r="AK15" s="347"/>
      <c r="AL15" s="347"/>
      <c r="AM15" s="347"/>
      <c r="AN15" s="347"/>
      <c r="AO15" s="347"/>
      <c r="AP15" s="347"/>
      <c r="AQ15" s="347"/>
      <c r="AR15" s="347"/>
      <c r="AS15" s="347"/>
      <c r="AT15" s="347"/>
      <c r="AU15" s="347"/>
      <c r="AV15" s="347"/>
      <c r="AW15" s="347"/>
      <c r="AX15" s="83"/>
      <c r="AY15" s="347"/>
      <c r="AZ15" s="348"/>
      <c r="BA15" s="347"/>
      <c r="BB15" s="105" t="s">
        <v>85</v>
      </c>
      <c r="BC15" s="347"/>
      <c r="BD15" s="348">
        <v>40.4</v>
      </c>
      <c r="BE15" s="347"/>
      <c r="BF15" s="347"/>
      <c r="BG15" s="347"/>
      <c r="BH15" s="341">
        <v>24</v>
      </c>
      <c r="BI15" s="347" t="s">
        <v>4096</v>
      </c>
      <c r="BJ15" s="82" t="s">
        <v>4217</v>
      </c>
      <c r="BK15" s="347"/>
      <c r="BL15" s="347"/>
      <c r="BM15" s="347"/>
      <c r="BN15" s="347"/>
      <c r="BO15" s="347"/>
      <c r="BP15" s="347"/>
      <c r="BQ15" s="347"/>
      <c r="BR15" s="347"/>
      <c r="BS15" s="347"/>
      <c r="BT15" s="347"/>
      <c r="BU15" s="347"/>
      <c r="BV15" s="347"/>
      <c r="BW15" s="347"/>
      <c r="BX15" s="347"/>
      <c r="BY15" s="362" t="str">
        <f t="shared" si="1"/>
        <v>DISCONTINUED - MR302 Fat Five, 20x9, +18mm Offset, 6x135, 94mm Centerbore, Matte Black</v>
      </c>
      <c r="BZ15" s="362" t="s">
        <v>4046</v>
      </c>
      <c r="CA15" s="362" t="s">
        <v>4045</v>
      </c>
      <c r="CB15" s="351" t="str">
        <f t="shared" si="2"/>
        <v>STREET (3XX)</v>
      </c>
    </row>
    <row r="16" spans="1:80" s="339" customFormat="1" ht="12.75">
      <c r="A16" s="23">
        <f t="shared" si="0"/>
        <v>13</v>
      </c>
      <c r="B16" s="105" t="s">
        <v>84</v>
      </c>
      <c r="C16" s="30" t="s">
        <v>1072</v>
      </c>
      <c r="D16" s="341" t="s">
        <v>1115</v>
      </c>
      <c r="E16" s="342" t="s">
        <v>1304</v>
      </c>
      <c r="F16" s="342"/>
      <c r="G16" s="342"/>
      <c r="H16" s="342" t="s">
        <v>1304</v>
      </c>
      <c r="I16" s="393">
        <v>40909</v>
      </c>
      <c r="J16" s="340"/>
      <c r="K16" s="331" t="s">
        <v>1277</v>
      </c>
      <c r="L16" s="343">
        <v>249.5</v>
      </c>
      <c r="M16" s="333"/>
      <c r="N16" s="333"/>
      <c r="O16" s="341">
        <v>20</v>
      </c>
      <c r="P16" s="8">
        <v>9</v>
      </c>
      <c r="Q16" s="30" t="s">
        <v>1765</v>
      </c>
      <c r="R16" s="341">
        <v>8</v>
      </c>
      <c r="S16" s="341">
        <v>6.5</v>
      </c>
      <c r="T16" s="344">
        <v>18</v>
      </c>
      <c r="U16" s="378">
        <v>5.75</v>
      </c>
      <c r="V16" s="341" t="s">
        <v>85</v>
      </c>
      <c r="W16" s="349">
        <v>131</v>
      </c>
      <c r="X16" s="345">
        <v>35.5</v>
      </c>
      <c r="Y16" s="344">
        <v>3600</v>
      </c>
      <c r="Z16" s="344" t="s">
        <v>87</v>
      </c>
      <c r="AA16" s="344"/>
      <c r="AB16" s="334" t="str">
        <f t="shared" si="3"/>
        <v>20x9, 8x6.5, 18 OS</v>
      </c>
      <c r="AC16" s="346" t="s">
        <v>1606</v>
      </c>
      <c r="AD16" s="336">
        <f>VLOOKUP(AC16,ACCESSORIES!F:K,6,FALSE)</f>
        <v>33</v>
      </c>
      <c r="AE16" s="346" t="s">
        <v>85</v>
      </c>
      <c r="AF16" s="347"/>
      <c r="AG16" s="346"/>
      <c r="AH16" s="346" t="s">
        <v>85</v>
      </c>
      <c r="AI16" s="347"/>
      <c r="AJ16" s="347"/>
      <c r="AK16" s="347"/>
      <c r="AL16" s="347"/>
      <c r="AM16" s="347"/>
      <c r="AN16" s="347"/>
      <c r="AO16" s="347"/>
      <c r="AP16" s="347"/>
      <c r="AQ16" s="347"/>
      <c r="AR16" s="347"/>
      <c r="AS16" s="347"/>
      <c r="AT16" s="347"/>
      <c r="AU16" s="347"/>
      <c r="AV16" s="347"/>
      <c r="AW16" s="347"/>
      <c r="AX16" s="83"/>
      <c r="AY16" s="347"/>
      <c r="AZ16" s="348"/>
      <c r="BA16" s="347"/>
      <c r="BB16" s="105" t="s">
        <v>85</v>
      </c>
      <c r="BC16" s="347"/>
      <c r="BD16" s="348">
        <v>40.4</v>
      </c>
      <c r="BE16" s="347"/>
      <c r="BF16" s="347"/>
      <c r="BG16" s="347"/>
      <c r="BH16" s="341">
        <v>24</v>
      </c>
      <c r="BI16" s="347" t="s">
        <v>4096</v>
      </c>
      <c r="BJ16" s="82" t="s">
        <v>4217</v>
      </c>
      <c r="BK16" s="347"/>
      <c r="BL16" s="347"/>
      <c r="BM16" s="347"/>
      <c r="BN16" s="347"/>
      <c r="BO16" s="347"/>
      <c r="BP16" s="347"/>
      <c r="BQ16" s="347"/>
      <c r="BR16" s="347"/>
      <c r="BS16" s="347"/>
      <c r="BT16" s="347"/>
      <c r="BU16" s="347"/>
      <c r="BV16" s="347"/>
      <c r="BW16" s="347"/>
      <c r="BX16" s="347"/>
      <c r="BY16" s="362" t="str">
        <f t="shared" si="1"/>
        <v>DISCONTINUED - MR302 Fat Five, 20x9, +18mm Offset, 8x6.5, 131mm Centerbore, Matte Black</v>
      </c>
      <c r="BZ16" s="362" t="s">
        <v>4046</v>
      </c>
      <c r="CA16" s="362" t="s">
        <v>4045</v>
      </c>
      <c r="CB16" s="351" t="str">
        <f t="shared" si="2"/>
        <v>STREET (3XX)</v>
      </c>
    </row>
    <row r="17" spans="1:80" s="339" customFormat="1" ht="12.75">
      <c r="A17" s="23">
        <f t="shared" si="0"/>
        <v>14</v>
      </c>
      <c r="B17" s="105" t="s">
        <v>84</v>
      </c>
      <c r="C17" s="30" t="s">
        <v>1072</v>
      </c>
      <c r="D17" s="341" t="s">
        <v>1115</v>
      </c>
      <c r="E17" s="342" t="s">
        <v>1305</v>
      </c>
      <c r="F17" s="342"/>
      <c r="G17" s="342"/>
      <c r="H17" s="342" t="s">
        <v>1305</v>
      </c>
      <c r="I17" s="393">
        <v>40909</v>
      </c>
      <c r="J17" s="340"/>
      <c r="K17" s="331" t="s">
        <v>1277</v>
      </c>
      <c r="L17" s="343">
        <v>249.5</v>
      </c>
      <c r="M17" s="333"/>
      <c r="N17" s="333"/>
      <c r="O17" s="341">
        <v>20</v>
      </c>
      <c r="P17" s="8">
        <v>9</v>
      </c>
      <c r="Q17" s="30" t="s">
        <v>1766</v>
      </c>
      <c r="R17" s="341">
        <v>8</v>
      </c>
      <c r="S17" s="341">
        <v>170</v>
      </c>
      <c r="T17" s="344">
        <v>18</v>
      </c>
      <c r="U17" s="378">
        <v>5.75</v>
      </c>
      <c r="V17" s="341" t="s">
        <v>85</v>
      </c>
      <c r="W17" s="349">
        <v>131</v>
      </c>
      <c r="X17" s="345">
        <v>35.5</v>
      </c>
      <c r="Y17" s="344">
        <v>3600</v>
      </c>
      <c r="Z17" s="344" t="s">
        <v>87</v>
      </c>
      <c r="AA17" s="344"/>
      <c r="AB17" s="334" t="str">
        <f t="shared" si="3"/>
        <v>20x9, 8x170, 18 OS</v>
      </c>
      <c r="AC17" s="346" t="s">
        <v>1606</v>
      </c>
      <c r="AD17" s="336">
        <f>VLOOKUP(AC17,ACCESSORIES!F:K,6,FALSE)</f>
        <v>33</v>
      </c>
      <c r="AE17" s="346" t="s">
        <v>85</v>
      </c>
      <c r="AF17" s="347"/>
      <c r="AG17" s="346"/>
      <c r="AH17" s="346" t="s">
        <v>85</v>
      </c>
      <c r="AI17" s="347"/>
      <c r="AJ17" s="347"/>
      <c r="AK17" s="347"/>
      <c r="AL17" s="347"/>
      <c r="AM17" s="347"/>
      <c r="AN17" s="347"/>
      <c r="AO17" s="347"/>
      <c r="AP17" s="347"/>
      <c r="AQ17" s="347"/>
      <c r="AR17" s="347"/>
      <c r="AS17" s="347"/>
      <c r="AT17" s="347"/>
      <c r="AU17" s="347"/>
      <c r="AV17" s="347"/>
      <c r="AW17" s="347"/>
      <c r="AX17" s="83"/>
      <c r="AY17" s="347"/>
      <c r="AZ17" s="348"/>
      <c r="BA17" s="347"/>
      <c r="BB17" s="105" t="s">
        <v>85</v>
      </c>
      <c r="BC17" s="347"/>
      <c r="BD17" s="348">
        <v>40.4</v>
      </c>
      <c r="BE17" s="347"/>
      <c r="BF17" s="347"/>
      <c r="BG17" s="347"/>
      <c r="BH17" s="341">
        <v>24</v>
      </c>
      <c r="BI17" s="347" t="s">
        <v>4096</v>
      </c>
      <c r="BJ17" s="82" t="s">
        <v>4217</v>
      </c>
      <c r="BK17" s="347"/>
      <c r="BL17" s="347"/>
      <c r="BM17" s="347"/>
      <c r="BN17" s="347"/>
      <c r="BO17" s="347"/>
      <c r="BP17" s="347"/>
      <c r="BQ17" s="347"/>
      <c r="BR17" s="347"/>
      <c r="BS17" s="347"/>
      <c r="BT17" s="347"/>
      <c r="BU17" s="347"/>
      <c r="BV17" s="347"/>
      <c r="BW17" s="347"/>
      <c r="BX17" s="347"/>
      <c r="BY17" s="362" t="str">
        <f t="shared" si="1"/>
        <v>DISCONTINUED - MR302 Fat Five, 20x9, +18mm Offset, 8x170, 131mm Centerbore, Matte Black</v>
      </c>
      <c r="BZ17" s="362" t="s">
        <v>4046</v>
      </c>
      <c r="CA17" s="362" t="s">
        <v>4045</v>
      </c>
      <c r="CB17" s="351" t="str">
        <f t="shared" si="2"/>
        <v>STREET (3XX)</v>
      </c>
    </row>
    <row r="18" spans="1:80" s="339" customFormat="1" ht="12.75">
      <c r="A18" s="23">
        <f t="shared" si="0"/>
        <v>15</v>
      </c>
      <c r="B18" s="105" t="s">
        <v>84</v>
      </c>
      <c r="C18" s="30" t="s">
        <v>1072</v>
      </c>
      <c r="D18" s="341" t="s">
        <v>1115</v>
      </c>
      <c r="E18" s="342" t="s">
        <v>1306</v>
      </c>
      <c r="F18" s="342"/>
      <c r="G18" s="342"/>
      <c r="H18" s="342" t="s">
        <v>1306</v>
      </c>
      <c r="I18" s="393">
        <v>40909</v>
      </c>
      <c r="J18" s="340"/>
      <c r="K18" s="331" t="s">
        <v>1277</v>
      </c>
      <c r="L18" s="343">
        <v>231.5</v>
      </c>
      <c r="M18" s="333"/>
      <c r="N18" s="333"/>
      <c r="O18" s="341">
        <v>18</v>
      </c>
      <c r="P18" s="8">
        <v>9</v>
      </c>
      <c r="Q18" s="30" t="s">
        <v>1763</v>
      </c>
      <c r="R18" s="341">
        <v>6</v>
      </c>
      <c r="S18" s="341">
        <v>135</v>
      </c>
      <c r="T18" s="344">
        <v>18</v>
      </c>
      <c r="U18" s="378">
        <v>5.75</v>
      </c>
      <c r="V18" s="341" t="s">
        <v>85</v>
      </c>
      <c r="W18" s="349">
        <v>94</v>
      </c>
      <c r="X18" s="345">
        <v>32.9</v>
      </c>
      <c r="Y18" s="344">
        <v>2500</v>
      </c>
      <c r="Z18" s="344" t="s">
        <v>87</v>
      </c>
      <c r="AA18" s="344"/>
      <c r="AB18" s="334" t="str">
        <f t="shared" si="3"/>
        <v>18x9, 6x135, 18 OS</v>
      </c>
      <c r="AC18" s="346" t="s">
        <v>1596</v>
      </c>
      <c r="AD18" s="336">
        <f>VLOOKUP(AC18,ACCESSORIES!F:K,6,FALSE)</f>
        <v>33</v>
      </c>
      <c r="AE18" s="346" t="s">
        <v>85</v>
      </c>
      <c r="AF18" s="347"/>
      <c r="AG18" s="346"/>
      <c r="AH18" s="346" t="s">
        <v>85</v>
      </c>
      <c r="AI18" s="347"/>
      <c r="AJ18" s="347"/>
      <c r="AK18" s="347"/>
      <c r="AL18" s="347"/>
      <c r="AM18" s="347"/>
      <c r="AN18" s="347"/>
      <c r="AO18" s="347"/>
      <c r="AP18" s="347"/>
      <c r="AQ18" s="347"/>
      <c r="AR18" s="347"/>
      <c r="AS18" s="347"/>
      <c r="AT18" s="347"/>
      <c r="AU18" s="347"/>
      <c r="AV18" s="347"/>
      <c r="AW18" s="347"/>
      <c r="AX18" s="83"/>
      <c r="AY18" s="347"/>
      <c r="AZ18" s="348"/>
      <c r="BA18" s="347"/>
      <c r="BB18" s="105" t="s">
        <v>85</v>
      </c>
      <c r="BC18" s="347"/>
      <c r="BD18" s="348">
        <v>36.4</v>
      </c>
      <c r="BE18" s="347"/>
      <c r="BF18" s="347"/>
      <c r="BG18" s="347"/>
      <c r="BH18" s="341">
        <v>36</v>
      </c>
      <c r="BI18" s="347" t="s">
        <v>4096</v>
      </c>
      <c r="BJ18" s="82" t="s">
        <v>4217</v>
      </c>
      <c r="BK18" s="347"/>
      <c r="BL18" s="347"/>
      <c r="BM18" s="347"/>
      <c r="BN18" s="347"/>
      <c r="BO18" s="347"/>
      <c r="BP18" s="347"/>
      <c r="BQ18" s="347"/>
      <c r="BR18" s="347"/>
      <c r="BS18" s="347"/>
      <c r="BT18" s="347"/>
      <c r="BU18" s="347"/>
      <c r="BV18" s="347"/>
      <c r="BW18" s="347"/>
      <c r="BX18" s="347"/>
      <c r="BY18" s="362" t="str">
        <f t="shared" si="1"/>
        <v>DISCONTINUED - MR302 Fat Five, 18x9, +18mm Offset, 6x135, 94mm Centerbore, Matte Black</v>
      </c>
      <c r="BZ18" s="362" t="s">
        <v>4046</v>
      </c>
      <c r="CA18" s="362" t="s">
        <v>4045</v>
      </c>
      <c r="CB18" s="351" t="str">
        <f t="shared" si="2"/>
        <v>STREET (3XX)</v>
      </c>
    </row>
    <row r="19" spans="1:80" s="339" customFormat="1" ht="12.75">
      <c r="A19" s="23">
        <f t="shared" si="0"/>
        <v>16</v>
      </c>
      <c r="B19" s="105" t="s">
        <v>84</v>
      </c>
      <c r="C19" s="30" t="s">
        <v>1072</v>
      </c>
      <c r="D19" s="341" t="s">
        <v>1115</v>
      </c>
      <c r="E19" s="342" t="s">
        <v>1307</v>
      </c>
      <c r="F19" s="342"/>
      <c r="G19" s="342"/>
      <c r="H19" s="342" t="s">
        <v>1307</v>
      </c>
      <c r="I19" s="393">
        <v>40909</v>
      </c>
      <c r="J19" s="340"/>
      <c r="K19" s="331" t="s">
        <v>1277</v>
      </c>
      <c r="L19" s="343">
        <v>231.5</v>
      </c>
      <c r="M19" s="333"/>
      <c r="N19" s="333"/>
      <c r="O19" s="341">
        <v>18</v>
      </c>
      <c r="P19" s="8">
        <v>9</v>
      </c>
      <c r="Q19" s="30" t="s">
        <v>1758</v>
      </c>
      <c r="R19" s="341">
        <v>5</v>
      </c>
      <c r="S19" s="341">
        <v>5</v>
      </c>
      <c r="T19" s="344">
        <v>-12</v>
      </c>
      <c r="U19" s="378">
        <v>4.5</v>
      </c>
      <c r="V19" s="341" t="s">
        <v>85</v>
      </c>
      <c r="W19" s="349">
        <v>94</v>
      </c>
      <c r="X19" s="345">
        <v>32.9</v>
      </c>
      <c r="Y19" s="344">
        <v>2500</v>
      </c>
      <c r="Z19" s="344" t="s">
        <v>87</v>
      </c>
      <c r="AA19" s="344"/>
      <c r="AB19" s="334" t="str">
        <f t="shared" si="3"/>
        <v>18x9, 5x5, -12 OS</v>
      </c>
      <c r="AC19" s="346" t="s">
        <v>1596</v>
      </c>
      <c r="AD19" s="336">
        <f>VLOOKUP(AC19,ACCESSORIES!F:K,6,FALSE)</f>
        <v>33</v>
      </c>
      <c r="AE19" s="346" t="s">
        <v>85</v>
      </c>
      <c r="AF19" s="347"/>
      <c r="AG19" s="346"/>
      <c r="AH19" s="346" t="s">
        <v>85</v>
      </c>
      <c r="AI19" s="347"/>
      <c r="AJ19" s="347"/>
      <c r="AK19" s="347"/>
      <c r="AL19" s="347"/>
      <c r="AM19" s="347"/>
      <c r="AN19" s="347"/>
      <c r="AO19" s="347"/>
      <c r="AP19" s="347"/>
      <c r="AQ19" s="347"/>
      <c r="AR19" s="347"/>
      <c r="AS19" s="347"/>
      <c r="AT19" s="347"/>
      <c r="AU19" s="347"/>
      <c r="AV19" s="347"/>
      <c r="AW19" s="347"/>
      <c r="AX19" s="83"/>
      <c r="AY19" s="347"/>
      <c r="AZ19" s="348"/>
      <c r="BA19" s="347"/>
      <c r="BB19" s="105" t="s">
        <v>85</v>
      </c>
      <c r="BC19" s="347"/>
      <c r="BD19" s="348">
        <v>36.4</v>
      </c>
      <c r="BE19" s="347"/>
      <c r="BF19" s="347"/>
      <c r="BG19" s="347"/>
      <c r="BH19" s="341">
        <v>36</v>
      </c>
      <c r="BI19" s="347" t="s">
        <v>4096</v>
      </c>
      <c r="BJ19" s="82" t="s">
        <v>4217</v>
      </c>
      <c r="BK19" s="347"/>
      <c r="BL19" s="347"/>
      <c r="BM19" s="347"/>
      <c r="BN19" s="347"/>
      <c r="BO19" s="347"/>
      <c r="BP19" s="347"/>
      <c r="BQ19" s="347"/>
      <c r="BR19" s="347"/>
      <c r="BS19" s="347"/>
      <c r="BT19" s="347"/>
      <c r="BU19" s="347"/>
      <c r="BV19" s="347"/>
      <c r="BW19" s="347"/>
      <c r="BX19" s="347"/>
      <c r="BY19" s="362" t="str">
        <f t="shared" si="1"/>
        <v>DISCONTINUED - MR302 Fat Five, 18x9, -12mm Offset, 5x5, 94mm Centerbore, Matte Black</v>
      </c>
      <c r="BZ19" s="362" t="s">
        <v>4046</v>
      </c>
      <c r="CA19" s="362" t="s">
        <v>4045</v>
      </c>
      <c r="CB19" s="351" t="str">
        <f t="shared" si="2"/>
        <v>STREET (3XX)</v>
      </c>
    </row>
    <row r="20" spans="1:80" s="339" customFormat="1" ht="12.75">
      <c r="A20" s="23">
        <f t="shared" si="0"/>
        <v>17</v>
      </c>
      <c r="B20" s="105" t="s">
        <v>84</v>
      </c>
      <c r="C20" s="30" t="s">
        <v>1072</v>
      </c>
      <c r="D20" s="341" t="s">
        <v>1115</v>
      </c>
      <c r="E20" s="342" t="s">
        <v>1308</v>
      </c>
      <c r="F20" s="342"/>
      <c r="G20" s="342"/>
      <c r="H20" s="342" t="s">
        <v>1308</v>
      </c>
      <c r="I20" s="393">
        <v>40909</v>
      </c>
      <c r="J20" s="340"/>
      <c r="K20" s="331" t="s">
        <v>1277</v>
      </c>
      <c r="L20" s="343">
        <v>231.5</v>
      </c>
      <c r="M20" s="333"/>
      <c r="N20" s="333"/>
      <c r="O20" s="341">
        <v>18</v>
      </c>
      <c r="P20" s="8">
        <v>9</v>
      </c>
      <c r="Q20" s="30" t="s">
        <v>1758</v>
      </c>
      <c r="R20" s="341">
        <v>5</v>
      </c>
      <c r="S20" s="341">
        <v>5</v>
      </c>
      <c r="T20" s="344">
        <v>18</v>
      </c>
      <c r="U20" s="378">
        <v>5.75</v>
      </c>
      <c r="V20" s="341" t="s">
        <v>85</v>
      </c>
      <c r="W20" s="349">
        <v>94</v>
      </c>
      <c r="X20" s="345">
        <v>32.9</v>
      </c>
      <c r="Y20" s="344">
        <v>2500</v>
      </c>
      <c r="Z20" s="344" t="s">
        <v>87</v>
      </c>
      <c r="AA20" s="344"/>
      <c r="AB20" s="334" t="str">
        <f t="shared" si="3"/>
        <v>18x9, 5x5, 18 OS</v>
      </c>
      <c r="AC20" s="346" t="s">
        <v>1596</v>
      </c>
      <c r="AD20" s="336">
        <f>VLOOKUP(AC20,ACCESSORIES!F:K,6,FALSE)</f>
        <v>33</v>
      </c>
      <c r="AE20" s="346" t="s">
        <v>85</v>
      </c>
      <c r="AF20" s="347"/>
      <c r="AG20" s="346"/>
      <c r="AH20" s="346" t="s">
        <v>85</v>
      </c>
      <c r="AI20" s="347"/>
      <c r="AJ20" s="347"/>
      <c r="AK20" s="347"/>
      <c r="AL20" s="347"/>
      <c r="AM20" s="347"/>
      <c r="AN20" s="347"/>
      <c r="AO20" s="347"/>
      <c r="AP20" s="347"/>
      <c r="AQ20" s="347"/>
      <c r="AR20" s="347"/>
      <c r="AS20" s="347"/>
      <c r="AT20" s="347"/>
      <c r="AU20" s="347"/>
      <c r="AV20" s="347"/>
      <c r="AW20" s="347"/>
      <c r="AX20" s="83"/>
      <c r="AY20" s="347"/>
      <c r="AZ20" s="348"/>
      <c r="BA20" s="347"/>
      <c r="BB20" s="105" t="s">
        <v>85</v>
      </c>
      <c r="BC20" s="347"/>
      <c r="BD20" s="348">
        <v>36.4</v>
      </c>
      <c r="BE20" s="347"/>
      <c r="BF20" s="347"/>
      <c r="BG20" s="347"/>
      <c r="BH20" s="341">
        <v>36</v>
      </c>
      <c r="BI20" s="347" t="s">
        <v>4096</v>
      </c>
      <c r="BJ20" s="82" t="s">
        <v>4217</v>
      </c>
      <c r="BK20" s="347"/>
      <c r="BL20" s="347"/>
      <c r="BM20" s="347"/>
      <c r="BN20" s="347"/>
      <c r="BO20" s="347"/>
      <c r="BP20" s="347"/>
      <c r="BQ20" s="347"/>
      <c r="BR20" s="347"/>
      <c r="BS20" s="347"/>
      <c r="BT20" s="347"/>
      <c r="BU20" s="347"/>
      <c r="BV20" s="347"/>
      <c r="BW20" s="347"/>
      <c r="BX20" s="347"/>
      <c r="BY20" s="362" t="str">
        <f t="shared" si="1"/>
        <v>DISCONTINUED - MR302 Fat Five, 18x9, +18mm Offset, 5x5, 94mm Centerbore, Matte Black</v>
      </c>
      <c r="BZ20" s="362" t="s">
        <v>4046</v>
      </c>
      <c r="CA20" s="362" t="s">
        <v>4045</v>
      </c>
      <c r="CB20" s="351" t="str">
        <f t="shared" si="2"/>
        <v>STREET (3XX)</v>
      </c>
    </row>
    <row r="21" spans="1:80" s="339" customFormat="1" ht="12.75">
      <c r="A21" s="23">
        <f t="shared" si="0"/>
        <v>18</v>
      </c>
      <c r="B21" s="105" t="s">
        <v>84</v>
      </c>
      <c r="C21" s="30" t="s">
        <v>1072</v>
      </c>
      <c r="D21" s="341" t="s">
        <v>1115</v>
      </c>
      <c r="E21" s="342" t="s">
        <v>1309</v>
      </c>
      <c r="F21" s="342"/>
      <c r="G21" s="342"/>
      <c r="H21" s="342" t="s">
        <v>1309</v>
      </c>
      <c r="I21" s="393">
        <v>40909</v>
      </c>
      <c r="J21" s="340"/>
      <c r="K21" s="331" t="s">
        <v>1277</v>
      </c>
      <c r="L21" s="343">
        <v>231.5</v>
      </c>
      <c r="M21" s="333"/>
      <c r="N21" s="333"/>
      <c r="O21" s="341">
        <v>18</v>
      </c>
      <c r="P21" s="8">
        <v>9</v>
      </c>
      <c r="Q21" s="30" t="s">
        <v>1759</v>
      </c>
      <c r="R21" s="341">
        <v>5</v>
      </c>
      <c r="S21" s="341">
        <v>5.5</v>
      </c>
      <c r="T21" s="344">
        <v>-12</v>
      </c>
      <c r="U21" s="378">
        <v>4.5</v>
      </c>
      <c r="V21" s="341" t="s">
        <v>85</v>
      </c>
      <c r="W21" s="349">
        <v>108</v>
      </c>
      <c r="X21" s="345">
        <v>32.9</v>
      </c>
      <c r="Y21" s="344">
        <v>2500</v>
      </c>
      <c r="Z21" s="344" t="s">
        <v>87</v>
      </c>
      <c r="AA21" s="344"/>
      <c r="AB21" s="334" t="str">
        <f t="shared" si="3"/>
        <v>18x9, 5x5.5, -12 OS</v>
      </c>
      <c r="AC21" s="346" t="s">
        <v>1600</v>
      </c>
      <c r="AD21" s="336">
        <f>VLOOKUP(AC21,ACCESSORIES!F:K,6,FALSE)</f>
        <v>33</v>
      </c>
      <c r="AE21" s="346" t="s">
        <v>85</v>
      </c>
      <c r="AF21" s="347"/>
      <c r="AG21" s="346"/>
      <c r="AH21" s="346" t="s">
        <v>85</v>
      </c>
      <c r="AI21" s="347"/>
      <c r="AJ21" s="347"/>
      <c r="AK21" s="347"/>
      <c r="AL21" s="347"/>
      <c r="AM21" s="347"/>
      <c r="AN21" s="347"/>
      <c r="AO21" s="347"/>
      <c r="AP21" s="347"/>
      <c r="AQ21" s="347"/>
      <c r="AR21" s="347"/>
      <c r="AS21" s="347"/>
      <c r="AT21" s="347"/>
      <c r="AU21" s="347"/>
      <c r="AV21" s="347"/>
      <c r="AW21" s="347"/>
      <c r="AX21" s="83"/>
      <c r="AY21" s="347"/>
      <c r="AZ21" s="348"/>
      <c r="BA21" s="347"/>
      <c r="BB21" s="105" t="s">
        <v>85</v>
      </c>
      <c r="BC21" s="347"/>
      <c r="BD21" s="348">
        <v>36.4</v>
      </c>
      <c r="BE21" s="347"/>
      <c r="BF21" s="347"/>
      <c r="BG21" s="347"/>
      <c r="BH21" s="341">
        <v>36</v>
      </c>
      <c r="BI21" s="347" t="s">
        <v>4096</v>
      </c>
      <c r="BJ21" s="82" t="s">
        <v>4217</v>
      </c>
      <c r="BK21" s="347"/>
      <c r="BL21" s="347"/>
      <c r="BM21" s="347"/>
      <c r="BN21" s="347"/>
      <c r="BO21" s="347"/>
      <c r="BP21" s="347"/>
      <c r="BQ21" s="347"/>
      <c r="BR21" s="347"/>
      <c r="BS21" s="347"/>
      <c r="BT21" s="347"/>
      <c r="BU21" s="347"/>
      <c r="BV21" s="347"/>
      <c r="BW21" s="347"/>
      <c r="BX21" s="347"/>
      <c r="BY21" s="362" t="str">
        <f t="shared" si="1"/>
        <v>DISCONTINUED - MR302 Fat Five, 18x9, -12mm Offset, 5x5.5, 108mm Centerbore, Matte Black</v>
      </c>
      <c r="BZ21" s="362" t="s">
        <v>4046</v>
      </c>
      <c r="CA21" s="362" t="s">
        <v>4045</v>
      </c>
      <c r="CB21" s="351" t="str">
        <f t="shared" si="2"/>
        <v>STREET (3XX)</v>
      </c>
    </row>
    <row r="22" spans="1:80" s="339" customFormat="1" ht="12.75">
      <c r="A22" s="23">
        <f t="shared" si="0"/>
        <v>19</v>
      </c>
      <c r="B22" s="105" t="s">
        <v>84</v>
      </c>
      <c r="C22" s="30" t="s">
        <v>1072</v>
      </c>
      <c r="D22" s="341" t="s">
        <v>1115</v>
      </c>
      <c r="E22" s="342" t="s">
        <v>1310</v>
      </c>
      <c r="F22" s="342"/>
      <c r="G22" s="342"/>
      <c r="H22" s="342" t="s">
        <v>1310</v>
      </c>
      <c r="I22" s="393">
        <v>40909</v>
      </c>
      <c r="J22" s="340"/>
      <c r="K22" s="331" t="s">
        <v>1277</v>
      </c>
      <c r="L22" s="343">
        <v>231.5</v>
      </c>
      <c r="M22" s="333"/>
      <c r="N22" s="333"/>
      <c r="O22" s="341">
        <v>18</v>
      </c>
      <c r="P22" s="8">
        <v>9</v>
      </c>
      <c r="Q22" s="30" t="s">
        <v>1754</v>
      </c>
      <c r="R22" s="341">
        <v>5</v>
      </c>
      <c r="S22" s="341">
        <v>150</v>
      </c>
      <c r="T22" s="344">
        <v>18</v>
      </c>
      <c r="U22" s="378">
        <v>5.75</v>
      </c>
      <c r="V22" s="341" t="s">
        <v>85</v>
      </c>
      <c r="W22" s="349">
        <v>116.5</v>
      </c>
      <c r="X22" s="345">
        <v>32.9</v>
      </c>
      <c r="Y22" s="344">
        <v>2500</v>
      </c>
      <c r="Z22" s="344" t="s">
        <v>87</v>
      </c>
      <c r="AA22" s="344"/>
      <c r="AB22" s="334" t="str">
        <f t="shared" si="3"/>
        <v>18x9, 5x150, 18 OS</v>
      </c>
      <c r="AC22" s="346" t="s">
        <v>1603</v>
      </c>
      <c r="AD22" s="336">
        <f>VLOOKUP(AC22,ACCESSORIES!F:K,6,FALSE)</f>
        <v>33</v>
      </c>
      <c r="AE22" s="346" t="s">
        <v>85</v>
      </c>
      <c r="AF22" s="347"/>
      <c r="AG22" s="346"/>
      <c r="AH22" s="346" t="s">
        <v>85</v>
      </c>
      <c r="AI22" s="347"/>
      <c r="AJ22" s="347"/>
      <c r="AK22" s="347"/>
      <c r="AL22" s="347"/>
      <c r="AM22" s="347"/>
      <c r="AN22" s="347"/>
      <c r="AO22" s="347"/>
      <c r="AP22" s="347"/>
      <c r="AQ22" s="347"/>
      <c r="AR22" s="347"/>
      <c r="AS22" s="347"/>
      <c r="AT22" s="347"/>
      <c r="AU22" s="347"/>
      <c r="AV22" s="347"/>
      <c r="AW22" s="347"/>
      <c r="AX22" s="83"/>
      <c r="AY22" s="347"/>
      <c r="AZ22" s="348"/>
      <c r="BA22" s="347"/>
      <c r="BB22" s="105" t="s">
        <v>85</v>
      </c>
      <c r="BC22" s="347"/>
      <c r="BD22" s="348">
        <v>36.4</v>
      </c>
      <c r="BE22" s="347"/>
      <c r="BF22" s="347"/>
      <c r="BG22" s="347"/>
      <c r="BH22" s="341">
        <v>36</v>
      </c>
      <c r="BI22" s="347" t="s">
        <v>4096</v>
      </c>
      <c r="BJ22" s="82" t="s">
        <v>4217</v>
      </c>
      <c r="BK22" s="347"/>
      <c r="BL22" s="347"/>
      <c r="BM22" s="347"/>
      <c r="BN22" s="347"/>
      <c r="BO22" s="347"/>
      <c r="BP22" s="347"/>
      <c r="BQ22" s="347"/>
      <c r="BR22" s="347"/>
      <c r="BS22" s="347"/>
      <c r="BT22" s="347"/>
      <c r="BU22" s="347"/>
      <c r="BV22" s="347"/>
      <c r="BW22" s="347"/>
      <c r="BX22" s="347"/>
      <c r="BY22" s="362" t="str">
        <f t="shared" si="1"/>
        <v>DISCONTINUED - MR302 Fat Five, 18x9, +18mm Offset, 5x150, 116.5mm Centerbore, Matte Black</v>
      </c>
      <c r="BZ22" s="362" t="s">
        <v>4046</v>
      </c>
      <c r="CA22" s="362" t="s">
        <v>4045</v>
      </c>
      <c r="CB22" s="351" t="str">
        <f t="shared" si="2"/>
        <v>STREET (3XX)</v>
      </c>
    </row>
    <row r="23" spans="1:80" s="339" customFormat="1" ht="12.75">
      <c r="A23" s="23">
        <f t="shared" si="0"/>
        <v>20</v>
      </c>
      <c r="B23" s="105" t="s">
        <v>84</v>
      </c>
      <c r="C23" s="30" t="s">
        <v>1072</v>
      </c>
      <c r="D23" s="341" t="s">
        <v>1115</v>
      </c>
      <c r="E23" s="342" t="s">
        <v>1311</v>
      </c>
      <c r="F23" s="342"/>
      <c r="G23" s="342"/>
      <c r="H23" s="342" t="s">
        <v>1311</v>
      </c>
      <c r="I23" s="393">
        <v>40909</v>
      </c>
      <c r="J23" s="340"/>
      <c r="K23" s="331" t="s">
        <v>1277</v>
      </c>
      <c r="L23" s="343">
        <v>231.5</v>
      </c>
      <c r="M23" s="333"/>
      <c r="N23" s="333"/>
      <c r="O23" s="341">
        <v>18</v>
      </c>
      <c r="P23" s="8">
        <v>9</v>
      </c>
      <c r="Q23" s="30" t="s">
        <v>1123</v>
      </c>
      <c r="R23" s="341">
        <v>6</v>
      </c>
      <c r="S23" s="341">
        <v>5.5</v>
      </c>
      <c r="T23" s="344">
        <v>-12</v>
      </c>
      <c r="U23" s="378">
        <v>4.5</v>
      </c>
      <c r="V23" s="341" t="s">
        <v>85</v>
      </c>
      <c r="W23" s="349">
        <v>108</v>
      </c>
      <c r="X23" s="345">
        <v>32.9</v>
      </c>
      <c r="Y23" s="344">
        <v>2500</v>
      </c>
      <c r="Z23" s="344" t="s">
        <v>87</v>
      </c>
      <c r="AA23" s="344"/>
      <c r="AB23" s="334" t="str">
        <f t="shared" si="3"/>
        <v>18x9, 6x5.5, -12 OS</v>
      </c>
      <c r="AC23" s="346" t="s">
        <v>1600</v>
      </c>
      <c r="AD23" s="336">
        <f>VLOOKUP(AC23,ACCESSORIES!F:K,6,FALSE)</f>
        <v>33</v>
      </c>
      <c r="AE23" s="346" t="s">
        <v>85</v>
      </c>
      <c r="AF23" s="347"/>
      <c r="AG23" s="346"/>
      <c r="AH23" s="346" t="s">
        <v>85</v>
      </c>
      <c r="AI23" s="347"/>
      <c r="AJ23" s="347"/>
      <c r="AK23" s="347"/>
      <c r="AL23" s="347"/>
      <c r="AM23" s="347"/>
      <c r="AN23" s="347"/>
      <c r="AO23" s="347"/>
      <c r="AP23" s="347"/>
      <c r="AQ23" s="347"/>
      <c r="AR23" s="347"/>
      <c r="AS23" s="347"/>
      <c r="AT23" s="347"/>
      <c r="AU23" s="347"/>
      <c r="AV23" s="347"/>
      <c r="AW23" s="347"/>
      <c r="AX23" s="83"/>
      <c r="AY23" s="347"/>
      <c r="AZ23" s="348"/>
      <c r="BA23" s="347"/>
      <c r="BB23" s="105" t="s">
        <v>85</v>
      </c>
      <c r="BC23" s="347"/>
      <c r="BD23" s="348">
        <v>36.4</v>
      </c>
      <c r="BE23" s="347"/>
      <c r="BF23" s="347"/>
      <c r="BG23" s="347"/>
      <c r="BH23" s="341">
        <v>36</v>
      </c>
      <c r="BI23" s="347" t="s">
        <v>4096</v>
      </c>
      <c r="BJ23" s="82" t="s">
        <v>4217</v>
      </c>
      <c r="BK23" s="347"/>
      <c r="BL23" s="347"/>
      <c r="BM23" s="347"/>
      <c r="BN23" s="347"/>
      <c r="BO23" s="347"/>
      <c r="BP23" s="347"/>
      <c r="BQ23" s="347"/>
      <c r="BR23" s="347"/>
      <c r="BS23" s="347"/>
      <c r="BT23" s="347"/>
      <c r="BU23" s="347"/>
      <c r="BV23" s="347"/>
      <c r="BW23" s="347"/>
      <c r="BX23" s="347"/>
      <c r="BY23" s="362" t="str">
        <f t="shared" si="1"/>
        <v>DISCONTINUED - MR302 Fat Five, 18x9, -12mm Offset, 6x5.5, 108mm Centerbore, Matte Black</v>
      </c>
      <c r="BZ23" s="362" t="s">
        <v>4046</v>
      </c>
      <c r="CA23" s="362" t="s">
        <v>4045</v>
      </c>
      <c r="CB23" s="351" t="str">
        <f t="shared" si="2"/>
        <v>STREET (3XX)</v>
      </c>
    </row>
    <row r="24" spans="1:80" s="339" customFormat="1" ht="12.75">
      <c r="A24" s="23">
        <f t="shared" si="0"/>
        <v>21</v>
      </c>
      <c r="B24" s="105" t="s">
        <v>84</v>
      </c>
      <c r="C24" s="30" t="s">
        <v>1072</v>
      </c>
      <c r="D24" s="341" t="s">
        <v>1115</v>
      </c>
      <c r="E24" s="342" t="s">
        <v>1312</v>
      </c>
      <c r="F24" s="342"/>
      <c r="G24" s="342"/>
      <c r="H24" s="342" t="s">
        <v>1312</v>
      </c>
      <c r="I24" s="393">
        <v>40909</v>
      </c>
      <c r="J24" s="340"/>
      <c r="K24" s="331" t="s">
        <v>1277</v>
      </c>
      <c r="L24" s="343">
        <v>231.5</v>
      </c>
      <c r="M24" s="333"/>
      <c r="N24" s="333"/>
      <c r="O24" s="341">
        <v>18</v>
      </c>
      <c r="P24" s="8">
        <v>9</v>
      </c>
      <c r="Q24" s="30" t="s">
        <v>1123</v>
      </c>
      <c r="R24" s="341">
        <v>6</v>
      </c>
      <c r="S24" s="341">
        <v>5.5</v>
      </c>
      <c r="T24" s="344">
        <v>18</v>
      </c>
      <c r="U24" s="378">
        <v>5.75</v>
      </c>
      <c r="V24" s="341" t="s">
        <v>85</v>
      </c>
      <c r="W24" s="349">
        <v>108</v>
      </c>
      <c r="X24" s="345">
        <v>32.9</v>
      </c>
      <c r="Y24" s="344">
        <v>2500</v>
      </c>
      <c r="Z24" s="344" t="s">
        <v>87</v>
      </c>
      <c r="AA24" s="344"/>
      <c r="AB24" s="334" t="str">
        <f t="shared" si="3"/>
        <v>18x9, 6x5.5, 18 OS</v>
      </c>
      <c r="AC24" s="346" t="s">
        <v>1600</v>
      </c>
      <c r="AD24" s="336">
        <f>VLOOKUP(AC24,ACCESSORIES!F:K,6,FALSE)</f>
        <v>33</v>
      </c>
      <c r="AE24" s="346" t="s">
        <v>85</v>
      </c>
      <c r="AF24" s="347"/>
      <c r="AG24" s="346"/>
      <c r="AH24" s="346" t="s">
        <v>85</v>
      </c>
      <c r="AI24" s="347"/>
      <c r="AJ24" s="347"/>
      <c r="AK24" s="347"/>
      <c r="AL24" s="347"/>
      <c r="AM24" s="347"/>
      <c r="AN24" s="347"/>
      <c r="AO24" s="347"/>
      <c r="AP24" s="347"/>
      <c r="AQ24" s="347"/>
      <c r="AR24" s="347"/>
      <c r="AS24" s="347"/>
      <c r="AT24" s="347"/>
      <c r="AU24" s="347"/>
      <c r="AV24" s="347"/>
      <c r="AW24" s="347"/>
      <c r="AX24" s="83"/>
      <c r="AY24" s="347"/>
      <c r="AZ24" s="348"/>
      <c r="BA24" s="347"/>
      <c r="BB24" s="105" t="s">
        <v>85</v>
      </c>
      <c r="BC24" s="347"/>
      <c r="BD24" s="348">
        <v>36.4</v>
      </c>
      <c r="BE24" s="347"/>
      <c r="BF24" s="347"/>
      <c r="BG24" s="347"/>
      <c r="BH24" s="341">
        <v>36</v>
      </c>
      <c r="BI24" s="347" t="s">
        <v>4096</v>
      </c>
      <c r="BJ24" s="82" t="s">
        <v>4217</v>
      </c>
      <c r="BK24" s="347"/>
      <c r="BL24" s="347"/>
      <c r="BM24" s="347"/>
      <c r="BN24" s="347"/>
      <c r="BO24" s="347"/>
      <c r="BP24" s="347"/>
      <c r="BQ24" s="347"/>
      <c r="BR24" s="347"/>
      <c r="BS24" s="347"/>
      <c r="BT24" s="347"/>
      <c r="BU24" s="347"/>
      <c r="BV24" s="347"/>
      <c r="BW24" s="347"/>
      <c r="BX24" s="347"/>
      <c r="BY24" s="362" t="str">
        <f t="shared" si="1"/>
        <v>DISCONTINUED - MR302 Fat Five, 18x9, +18mm Offset, 6x5.5, 108mm Centerbore, Matte Black</v>
      </c>
      <c r="BZ24" s="362" t="s">
        <v>4046</v>
      </c>
      <c r="CA24" s="362" t="s">
        <v>4045</v>
      </c>
      <c r="CB24" s="351" t="str">
        <f t="shared" si="2"/>
        <v>STREET (3XX)</v>
      </c>
    </row>
    <row r="25" spans="1:80" s="339" customFormat="1" ht="12.75">
      <c r="A25" s="23">
        <f t="shared" si="0"/>
        <v>22</v>
      </c>
      <c r="B25" s="105" t="s">
        <v>84</v>
      </c>
      <c r="C25" s="30" t="s">
        <v>1072</v>
      </c>
      <c r="D25" s="341" t="s">
        <v>1115</v>
      </c>
      <c r="E25" s="342" t="s">
        <v>1313</v>
      </c>
      <c r="F25" s="342"/>
      <c r="G25" s="342"/>
      <c r="H25" s="342" t="s">
        <v>1313</v>
      </c>
      <c r="I25" s="393">
        <v>40909</v>
      </c>
      <c r="J25" s="340"/>
      <c r="K25" s="331" t="s">
        <v>1277</v>
      </c>
      <c r="L25" s="343">
        <v>231.5</v>
      </c>
      <c r="M25" s="333"/>
      <c r="N25" s="333"/>
      <c r="O25" s="341">
        <v>18</v>
      </c>
      <c r="P25" s="8">
        <v>9</v>
      </c>
      <c r="Q25" s="30" t="s">
        <v>1765</v>
      </c>
      <c r="R25" s="341">
        <v>8</v>
      </c>
      <c r="S25" s="341">
        <v>6.5</v>
      </c>
      <c r="T25" s="344">
        <v>-12</v>
      </c>
      <c r="U25" s="378">
        <v>4.5</v>
      </c>
      <c r="V25" s="341" t="s">
        <v>85</v>
      </c>
      <c r="W25" s="349">
        <v>131</v>
      </c>
      <c r="X25" s="345">
        <v>37.1</v>
      </c>
      <c r="Y25" s="344">
        <v>3600</v>
      </c>
      <c r="Z25" s="344" t="s">
        <v>87</v>
      </c>
      <c r="AA25" s="344"/>
      <c r="AB25" s="334" t="str">
        <f t="shared" si="3"/>
        <v>18x9, 8x6.5, -12 OS</v>
      </c>
      <c r="AC25" s="346" t="s">
        <v>1606</v>
      </c>
      <c r="AD25" s="336">
        <f>VLOOKUP(AC25,ACCESSORIES!F:K,6,FALSE)</f>
        <v>33</v>
      </c>
      <c r="AE25" s="346" t="s">
        <v>85</v>
      </c>
      <c r="AF25" s="347"/>
      <c r="AG25" s="346"/>
      <c r="AH25" s="346" t="s">
        <v>85</v>
      </c>
      <c r="AI25" s="347"/>
      <c r="AJ25" s="347"/>
      <c r="AK25" s="347"/>
      <c r="AL25" s="347"/>
      <c r="AM25" s="347"/>
      <c r="AN25" s="347"/>
      <c r="AO25" s="347"/>
      <c r="AP25" s="347"/>
      <c r="AQ25" s="347"/>
      <c r="AR25" s="347"/>
      <c r="AS25" s="347"/>
      <c r="AT25" s="347"/>
      <c r="AU25" s="347"/>
      <c r="AV25" s="347"/>
      <c r="AW25" s="347"/>
      <c r="AX25" s="83"/>
      <c r="AY25" s="347"/>
      <c r="AZ25" s="348"/>
      <c r="BA25" s="347"/>
      <c r="BB25" s="105" t="s">
        <v>85</v>
      </c>
      <c r="BC25" s="347"/>
      <c r="BD25" s="348">
        <v>40.6</v>
      </c>
      <c r="BE25" s="347"/>
      <c r="BF25" s="347"/>
      <c r="BG25" s="347"/>
      <c r="BH25" s="341">
        <v>36</v>
      </c>
      <c r="BI25" s="347" t="s">
        <v>4096</v>
      </c>
      <c r="BJ25" s="82" t="s">
        <v>4217</v>
      </c>
      <c r="BK25" s="347"/>
      <c r="BL25" s="347"/>
      <c r="BM25" s="347"/>
      <c r="BN25" s="347"/>
      <c r="BO25" s="347"/>
      <c r="BP25" s="347"/>
      <c r="BQ25" s="347"/>
      <c r="BR25" s="347"/>
      <c r="BS25" s="347"/>
      <c r="BT25" s="347"/>
      <c r="BU25" s="347"/>
      <c r="BV25" s="347"/>
      <c r="BW25" s="347"/>
      <c r="BX25" s="347"/>
      <c r="BY25" s="362" t="str">
        <f t="shared" si="1"/>
        <v>DISCONTINUED - MR302 Fat Five, 18x9, -12mm Offset, 8x6.5, 131mm Centerbore, Matte Black</v>
      </c>
      <c r="BZ25" s="362" t="s">
        <v>4046</v>
      </c>
      <c r="CA25" s="362" t="s">
        <v>4045</v>
      </c>
      <c r="CB25" s="351" t="str">
        <f t="shared" si="2"/>
        <v>STREET (3XX)</v>
      </c>
    </row>
    <row r="26" spans="1:80" s="339" customFormat="1" ht="12.75">
      <c r="A26" s="23">
        <f t="shared" si="0"/>
        <v>23</v>
      </c>
      <c r="B26" s="105" t="s">
        <v>84</v>
      </c>
      <c r="C26" s="30" t="s">
        <v>1072</v>
      </c>
      <c r="D26" s="341" t="s">
        <v>1115</v>
      </c>
      <c r="E26" s="342" t="s">
        <v>1314</v>
      </c>
      <c r="F26" s="342"/>
      <c r="G26" s="342"/>
      <c r="H26" s="342" t="s">
        <v>1314</v>
      </c>
      <c r="I26" s="393">
        <v>40909</v>
      </c>
      <c r="J26" s="340"/>
      <c r="K26" s="331" t="s">
        <v>1277</v>
      </c>
      <c r="L26" s="343">
        <v>231.5</v>
      </c>
      <c r="M26" s="333"/>
      <c r="N26" s="333"/>
      <c r="O26" s="341">
        <v>18</v>
      </c>
      <c r="P26" s="8">
        <v>9</v>
      </c>
      <c r="Q26" s="30" t="s">
        <v>1765</v>
      </c>
      <c r="R26" s="341">
        <v>8</v>
      </c>
      <c r="S26" s="341">
        <v>6.5</v>
      </c>
      <c r="T26" s="344">
        <v>18</v>
      </c>
      <c r="U26" s="378">
        <v>5.75</v>
      </c>
      <c r="V26" s="341" t="s">
        <v>85</v>
      </c>
      <c r="W26" s="349">
        <v>131</v>
      </c>
      <c r="X26" s="345">
        <v>37.1</v>
      </c>
      <c r="Y26" s="344">
        <v>3600</v>
      </c>
      <c r="Z26" s="344" t="s">
        <v>87</v>
      </c>
      <c r="AA26" s="344"/>
      <c r="AB26" s="334" t="str">
        <f t="shared" si="3"/>
        <v>18x9, 8x6.5, 18 OS</v>
      </c>
      <c r="AC26" s="346" t="s">
        <v>1606</v>
      </c>
      <c r="AD26" s="336">
        <f>VLOOKUP(AC26,ACCESSORIES!F:K,6,FALSE)</f>
        <v>33</v>
      </c>
      <c r="AE26" s="346" t="s">
        <v>85</v>
      </c>
      <c r="AF26" s="347"/>
      <c r="AG26" s="346"/>
      <c r="AH26" s="346" t="s">
        <v>85</v>
      </c>
      <c r="AI26" s="347"/>
      <c r="AJ26" s="347"/>
      <c r="AK26" s="347"/>
      <c r="AL26" s="347"/>
      <c r="AM26" s="347"/>
      <c r="AN26" s="347"/>
      <c r="AO26" s="347"/>
      <c r="AP26" s="347"/>
      <c r="AQ26" s="347"/>
      <c r="AR26" s="347"/>
      <c r="AS26" s="347"/>
      <c r="AT26" s="347"/>
      <c r="AU26" s="347"/>
      <c r="AV26" s="347"/>
      <c r="AW26" s="347"/>
      <c r="AX26" s="83"/>
      <c r="AY26" s="347"/>
      <c r="AZ26" s="348"/>
      <c r="BA26" s="347"/>
      <c r="BB26" s="105" t="s">
        <v>85</v>
      </c>
      <c r="BC26" s="347"/>
      <c r="BD26" s="348">
        <v>40.6</v>
      </c>
      <c r="BE26" s="347"/>
      <c r="BF26" s="347"/>
      <c r="BG26" s="347"/>
      <c r="BH26" s="341">
        <v>36</v>
      </c>
      <c r="BI26" s="347" t="s">
        <v>4096</v>
      </c>
      <c r="BJ26" s="82" t="s">
        <v>4217</v>
      </c>
      <c r="BK26" s="347"/>
      <c r="BL26" s="347"/>
      <c r="BM26" s="347"/>
      <c r="BN26" s="347"/>
      <c r="BO26" s="347"/>
      <c r="BP26" s="347"/>
      <c r="BQ26" s="347"/>
      <c r="BR26" s="347"/>
      <c r="BS26" s="347"/>
      <c r="BT26" s="347"/>
      <c r="BU26" s="347"/>
      <c r="BV26" s="347"/>
      <c r="BW26" s="347"/>
      <c r="BX26" s="347"/>
      <c r="BY26" s="362" t="str">
        <f t="shared" si="1"/>
        <v>DISCONTINUED - MR302 Fat Five, 18x9, +18mm Offset, 8x6.5, 131mm Centerbore, Matte Black</v>
      </c>
      <c r="BZ26" s="362" t="s">
        <v>4046</v>
      </c>
      <c r="CA26" s="362" t="s">
        <v>4045</v>
      </c>
      <c r="CB26" s="351" t="str">
        <f t="shared" si="2"/>
        <v>STREET (3XX)</v>
      </c>
    </row>
    <row r="27" spans="1:80" s="339" customFormat="1" ht="12.75">
      <c r="A27" s="23">
        <f t="shared" si="0"/>
        <v>24</v>
      </c>
      <c r="B27" s="105" t="s">
        <v>84</v>
      </c>
      <c r="C27" s="30" t="s">
        <v>1072</v>
      </c>
      <c r="D27" s="341" t="s">
        <v>1115</v>
      </c>
      <c r="E27" s="342" t="s">
        <v>1315</v>
      </c>
      <c r="F27" s="342"/>
      <c r="G27" s="342"/>
      <c r="H27" s="342" t="s">
        <v>1315</v>
      </c>
      <c r="I27" s="393">
        <v>40909</v>
      </c>
      <c r="J27" s="340"/>
      <c r="K27" s="331" t="s">
        <v>1277</v>
      </c>
      <c r="L27" s="343">
        <v>231.5</v>
      </c>
      <c r="M27" s="333"/>
      <c r="N27" s="333"/>
      <c r="O27" s="341">
        <v>18</v>
      </c>
      <c r="P27" s="8">
        <v>9</v>
      </c>
      <c r="Q27" s="30" t="s">
        <v>1766</v>
      </c>
      <c r="R27" s="341">
        <v>8</v>
      </c>
      <c r="S27" s="341">
        <v>170</v>
      </c>
      <c r="T27" s="344">
        <v>-12</v>
      </c>
      <c r="U27" s="378">
        <v>4.5</v>
      </c>
      <c r="V27" s="341" t="s">
        <v>85</v>
      </c>
      <c r="W27" s="349">
        <v>131</v>
      </c>
      <c r="X27" s="345">
        <v>37.1</v>
      </c>
      <c r="Y27" s="344">
        <v>3600</v>
      </c>
      <c r="Z27" s="344" t="s">
        <v>87</v>
      </c>
      <c r="AA27" s="344"/>
      <c r="AB27" s="334" t="str">
        <f t="shared" si="3"/>
        <v>18x9, 8x170, -12 OS</v>
      </c>
      <c r="AC27" s="346" t="s">
        <v>1606</v>
      </c>
      <c r="AD27" s="336">
        <f>VLOOKUP(AC27,ACCESSORIES!F:K,6,FALSE)</f>
        <v>33</v>
      </c>
      <c r="AE27" s="346" t="s">
        <v>85</v>
      </c>
      <c r="AF27" s="347"/>
      <c r="AG27" s="346"/>
      <c r="AH27" s="346" t="s">
        <v>85</v>
      </c>
      <c r="AI27" s="347"/>
      <c r="AJ27" s="347"/>
      <c r="AK27" s="347"/>
      <c r="AL27" s="347"/>
      <c r="AM27" s="347"/>
      <c r="AN27" s="347"/>
      <c r="AO27" s="347"/>
      <c r="AP27" s="347"/>
      <c r="AQ27" s="347"/>
      <c r="AR27" s="347"/>
      <c r="AS27" s="347"/>
      <c r="AT27" s="347"/>
      <c r="AU27" s="347"/>
      <c r="AV27" s="347"/>
      <c r="AW27" s="347"/>
      <c r="AX27" s="83"/>
      <c r="AY27" s="347"/>
      <c r="AZ27" s="348"/>
      <c r="BA27" s="347"/>
      <c r="BB27" s="105" t="s">
        <v>85</v>
      </c>
      <c r="BC27" s="347"/>
      <c r="BD27" s="348">
        <v>40.6</v>
      </c>
      <c r="BE27" s="347"/>
      <c r="BF27" s="347"/>
      <c r="BG27" s="347"/>
      <c r="BH27" s="341">
        <v>36</v>
      </c>
      <c r="BI27" s="347" t="s">
        <v>4096</v>
      </c>
      <c r="BJ27" s="82" t="s">
        <v>4217</v>
      </c>
      <c r="BK27" s="347"/>
      <c r="BL27" s="347"/>
      <c r="BM27" s="347"/>
      <c r="BN27" s="347"/>
      <c r="BO27" s="347"/>
      <c r="BP27" s="347"/>
      <c r="BQ27" s="347"/>
      <c r="BR27" s="347"/>
      <c r="BS27" s="347"/>
      <c r="BT27" s="347"/>
      <c r="BU27" s="347"/>
      <c r="BV27" s="347"/>
      <c r="BW27" s="347"/>
      <c r="BX27" s="347"/>
      <c r="BY27" s="362" t="str">
        <f t="shared" si="1"/>
        <v>DISCONTINUED - MR302 Fat Five, 18x9, -12mm Offset, 8x170, 131mm Centerbore, Matte Black</v>
      </c>
      <c r="BZ27" s="362" t="s">
        <v>4046</v>
      </c>
      <c r="CA27" s="362" t="s">
        <v>4045</v>
      </c>
      <c r="CB27" s="351" t="str">
        <f t="shared" si="2"/>
        <v>STREET (3XX)</v>
      </c>
    </row>
    <row r="28" spans="1:80" s="339" customFormat="1" ht="12.75">
      <c r="A28" s="23">
        <f t="shared" si="0"/>
        <v>25</v>
      </c>
      <c r="B28" s="105" t="s">
        <v>84</v>
      </c>
      <c r="C28" s="30" t="s">
        <v>1072</v>
      </c>
      <c r="D28" s="341" t="s">
        <v>1115</v>
      </c>
      <c r="E28" s="342" t="s">
        <v>1316</v>
      </c>
      <c r="F28" s="342"/>
      <c r="G28" s="342"/>
      <c r="H28" s="342" t="s">
        <v>1316</v>
      </c>
      <c r="I28" s="393">
        <v>40909</v>
      </c>
      <c r="J28" s="340"/>
      <c r="K28" s="331" t="s">
        <v>1277</v>
      </c>
      <c r="L28" s="343">
        <v>231.5</v>
      </c>
      <c r="M28" s="333"/>
      <c r="N28" s="333"/>
      <c r="O28" s="341">
        <v>18</v>
      </c>
      <c r="P28" s="8">
        <v>9</v>
      </c>
      <c r="Q28" s="30" t="s">
        <v>1766</v>
      </c>
      <c r="R28" s="341">
        <v>8</v>
      </c>
      <c r="S28" s="341">
        <v>170</v>
      </c>
      <c r="T28" s="344">
        <v>-24</v>
      </c>
      <c r="U28" s="378">
        <v>4.5</v>
      </c>
      <c r="V28" s="341" t="s">
        <v>85</v>
      </c>
      <c r="W28" s="349">
        <v>131</v>
      </c>
      <c r="X28" s="345">
        <v>40.299999999999997</v>
      </c>
      <c r="Y28" s="344">
        <v>3600</v>
      </c>
      <c r="Z28" s="344" t="s">
        <v>87</v>
      </c>
      <c r="AA28" s="344"/>
      <c r="AB28" s="334" t="str">
        <f t="shared" si="3"/>
        <v>18x9, 8x170, -24 OS</v>
      </c>
      <c r="AC28" s="346" t="s">
        <v>1606</v>
      </c>
      <c r="AD28" s="336">
        <f>VLOOKUP(AC28,ACCESSORIES!F:K,6,FALSE)</f>
        <v>33</v>
      </c>
      <c r="AE28" s="346" t="s">
        <v>85</v>
      </c>
      <c r="AF28" s="347"/>
      <c r="AG28" s="346"/>
      <c r="AH28" s="346" t="s">
        <v>85</v>
      </c>
      <c r="AI28" s="347"/>
      <c r="AJ28" s="347"/>
      <c r="AK28" s="347"/>
      <c r="AL28" s="347"/>
      <c r="AM28" s="347"/>
      <c r="AN28" s="347"/>
      <c r="AO28" s="347"/>
      <c r="AP28" s="347"/>
      <c r="AQ28" s="347"/>
      <c r="AR28" s="347"/>
      <c r="AS28" s="347"/>
      <c r="AT28" s="347"/>
      <c r="AU28" s="347"/>
      <c r="AV28" s="347"/>
      <c r="AW28" s="347"/>
      <c r="AX28" s="83"/>
      <c r="AY28" s="347"/>
      <c r="AZ28" s="348"/>
      <c r="BA28" s="347"/>
      <c r="BB28" s="105" t="s">
        <v>85</v>
      </c>
      <c r="BC28" s="347"/>
      <c r="BD28" s="348">
        <v>43.8</v>
      </c>
      <c r="BE28" s="347"/>
      <c r="BF28" s="347"/>
      <c r="BG28" s="347"/>
      <c r="BH28" s="341">
        <v>36</v>
      </c>
      <c r="BI28" s="347" t="s">
        <v>4096</v>
      </c>
      <c r="BJ28" s="82" t="s">
        <v>4217</v>
      </c>
      <c r="BK28" s="347"/>
      <c r="BL28" s="347"/>
      <c r="BM28" s="347"/>
      <c r="BN28" s="347"/>
      <c r="BO28" s="347"/>
      <c r="BP28" s="347"/>
      <c r="BQ28" s="347"/>
      <c r="BR28" s="347"/>
      <c r="BS28" s="347"/>
      <c r="BT28" s="347"/>
      <c r="BU28" s="347"/>
      <c r="BV28" s="347"/>
      <c r="BW28" s="347"/>
      <c r="BX28" s="347"/>
      <c r="BY28" s="362" t="str">
        <f t="shared" si="1"/>
        <v>DISCONTINUED - MR302 Fat Five, 18x9, -24mm Offset, 8x170, 131mm Centerbore, Matte Black</v>
      </c>
      <c r="BZ28" s="362" t="s">
        <v>4046</v>
      </c>
      <c r="CA28" s="362" t="s">
        <v>4045</v>
      </c>
      <c r="CB28" s="351" t="str">
        <f t="shared" si="2"/>
        <v>STREET (3XX)</v>
      </c>
    </row>
    <row r="29" spans="1:80" s="339" customFormat="1" ht="12.75">
      <c r="A29" s="23">
        <f t="shared" si="0"/>
        <v>26</v>
      </c>
      <c r="B29" s="105" t="s">
        <v>84</v>
      </c>
      <c r="C29" s="30" t="s">
        <v>1072</v>
      </c>
      <c r="D29" s="341" t="s">
        <v>1116</v>
      </c>
      <c r="E29" s="342" t="s">
        <v>1317</v>
      </c>
      <c r="F29" s="342"/>
      <c r="G29" s="342"/>
      <c r="H29" s="342" t="s">
        <v>1317</v>
      </c>
      <c r="I29" s="393">
        <v>40909</v>
      </c>
      <c r="J29" s="340"/>
      <c r="K29" s="331" t="s">
        <v>1277</v>
      </c>
      <c r="L29" s="343">
        <v>195.5</v>
      </c>
      <c r="M29" s="333"/>
      <c r="N29" s="333"/>
      <c r="O29" s="341">
        <v>17</v>
      </c>
      <c r="P29" s="8">
        <v>8.5</v>
      </c>
      <c r="Q29" s="30" t="s">
        <v>1764</v>
      </c>
      <c r="R29" s="341">
        <v>6</v>
      </c>
      <c r="S29" s="341">
        <v>4.5</v>
      </c>
      <c r="T29" s="344">
        <v>0</v>
      </c>
      <c r="U29" s="378">
        <v>4.75</v>
      </c>
      <c r="V29" s="341" t="s">
        <v>85</v>
      </c>
      <c r="W29" s="349">
        <v>83</v>
      </c>
      <c r="X29" s="345">
        <v>23.7</v>
      </c>
      <c r="Y29" s="344">
        <v>2500</v>
      </c>
      <c r="Z29" s="344" t="s">
        <v>100</v>
      </c>
      <c r="AA29" s="344"/>
      <c r="AB29" s="334" t="str">
        <f t="shared" si="3"/>
        <v>17x8.5, 6x4.5, 0 OS</v>
      </c>
      <c r="AC29" s="346" t="s">
        <v>1609</v>
      </c>
      <c r="AD29" s="336">
        <f>VLOOKUP(AC29,ACCESSORIES!F:K,6,FALSE)</f>
        <v>33</v>
      </c>
      <c r="AE29" s="346" t="s">
        <v>85</v>
      </c>
      <c r="AF29" s="347"/>
      <c r="AG29" s="346"/>
      <c r="AH29" s="346" t="s">
        <v>114</v>
      </c>
      <c r="AI29" s="347"/>
      <c r="AJ29" s="347"/>
      <c r="AK29" s="347"/>
      <c r="AL29" s="347"/>
      <c r="AM29" s="347"/>
      <c r="AN29" s="347"/>
      <c r="AO29" s="347"/>
      <c r="AP29" s="347"/>
      <c r="AQ29" s="347"/>
      <c r="AR29" s="347"/>
      <c r="AS29" s="347"/>
      <c r="AT29" s="347"/>
      <c r="AU29" s="347"/>
      <c r="AV29" s="347"/>
      <c r="AW29" s="347"/>
      <c r="AX29" s="83"/>
      <c r="AY29" s="347"/>
      <c r="AZ29" s="348"/>
      <c r="BA29" s="347"/>
      <c r="BB29" s="105" t="s">
        <v>85</v>
      </c>
      <c r="BC29" s="347"/>
      <c r="BD29" s="348">
        <v>31.4</v>
      </c>
      <c r="BE29" s="347"/>
      <c r="BF29" s="347"/>
      <c r="BG29" s="347"/>
      <c r="BH29" s="341">
        <v>36</v>
      </c>
      <c r="BI29" s="347" t="s">
        <v>4096</v>
      </c>
      <c r="BJ29" s="82" t="s">
        <v>4217</v>
      </c>
      <c r="BK29" s="347"/>
      <c r="BL29" s="347"/>
      <c r="BM29" s="347"/>
      <c r="BN29" s="347"/>
      <c r="BO29" s="347"/>
      <c r="BP29" s="347"/>
      <c r="BQ29" s="347"/>
      <c r="BR29" s="347"/>
      <c r="BS29" s="347"/>
      <c r="BT29" s="347"/>
      <c r="BU29" s="347"/>
      <c r="BV29" s="347"/>
      <c r="BW29" s="347"/>
      <c r="BX29" s="347"/>
      <c r="BY29" s="362" t="str">
        <f t="shared" si="1"/>
        <v xml:space="preserve">DISCONTINUED - MR304 Double Standard, 17x8.5, 0mm Offset, 6x4.5, 83mm Centerbore, Matte Black </v>
      </c>
      <c r="BZ29" s="362" t="s">
        <v>4046</v>
      </c>
      <c r="CA29" s="362" t="s">
        <v>4045</v>
      </c>
      <c r="CB29" s="351" t="str">
        <f t="shared" si="2"/>
        <v>STREET (3XX)</v>
      </c>
    </row>
    <row r="30" spans="1:80" s="339" customFormat="1" ht="12.75">
      <c r="A30" s="23">
        <f t="shared" si="0"/>
        <v>27</v>
      </c>
      <c r="B30" s="105" t="s">
        <v>84</v>
      </c>
      <c r="C30" s="30" t="s">
        <v>1072</v>
      </c>
      <c r="D30" s="341" t="s">
        <v>4831</v>
      </c>
      <c r="E30" s="342" t="s">
        <v>1318</v>
      </c>
      <c r="F30" s="342"/>
      <c r="G30" s="342"/>
      <c r="H30" s="342" t="s">
        <v>1318</v>
      </c>
      <c r="I30" s="393">
        <v>41640</v>
      </c>
      <c r="J30" s="340"/>
      <c r="K30" s="331" t="s">
        <v>1277</v>
      </c>
      <c r="L30" s="343">
        <v>260.5</v>
      </c>
      <c r="M30" s="333"/>
      <c r="N30" s="333"/>
      <c r="O30" s="341">
        <v>20</v>
      </c>
      <c r="P30" s="8">
        <v>9</v>
      </c>
      <c r="Q30" s="30" t="s">
        <v>1763</v>
      </c>
      <c r="R30" s="341">
        <v>6</v>
      </c>
      <c r="S30" s="341">
        <v>135</v>
      </c>
      <c r="T30" s="344">
        <v>18</v>
      </c>
      <c r="U30" s="378">
        <v>5.75</v>
      </c>
      <c r="V30" s="341" t="s">
        <v>85</v>
      </c>
      <c r="W30" s="349">
        <v>94</v>
      </c>
      <c r="X30" s="345">
        <v>37</v>
      </c>
      <c r="Y30" s="344">
        <v>2500</v>
      </c>
      <c r="Z30" s="344" t="s">
        <v>210</v>
      </c>
      <c r="AA30" s="344"/>
      <c r="AB30" s="334" t="str">
        <f t="shared" si="3"/>
        <v>20x9, 6x135, 18 OS</v>
      </c>
      <c r="AC30" s="346" t="s">
        <v>1611</v>
      </c>
      <c r="AD30" s="336">
        <f>VLOOKUP(AC30,ACCESSORIES!F:K,6,FALSE)</f>
        <v>33</v>
      </c>
      <c r="AE30" s="346" t="s">
        <v>85</v>
      </c>
      <c r="AF30" s="347"/>
      <c r="AG30" s="346"/>
      <c r="AH30" s="346" t="s">
        <v>86</v>
      </c>
      <c r="AI30" s="347"/>
      <c r="AJ30" s="347"/>
      <c r="AK30" s="347"/>
      <c r="AL30" s="347"/>
      <c r="AM30" s="347"/>
      <c r="AN30" s="347"/>
      <c r="AO30" s="347"/>
      <c r="AP30" s="347"/>
      <c r="AQ30" s="347"/>
      <c r="AR30" s="347"/>
      <c r="AS30" s="347"/>
      <c r="AT30" s="347"/>
      <c r="AU30" s="347"/>
      <c r="AV30" s="347"/>
      <c r="AW30" s="347"/>
      <c r="AX30" s="83"/>
      <c r="AY30" s="347"/>
      <c r="AZ30" s="348"/>
      <c r="BA30" s="347"/>
      <c r="BB30" s="105" t="s">
        <v>85</v>
      </c>
      <c r="BC30" s="347"/>
      <c r="BD30" s="348">
        <v>40</v>
      </c>
      <c r="BE30" s="347"/>
      <c r="BF30" s="347"/>
      <c r="BG30" s="347"/>
      <c r="BH30" s="341">
        <v>24</v>
      </c>
      <c r="BI30" s="347" t="s">
        <v>4096</v>
      </c>
      <c r="BJ30" s="82" t="s">
        <v>4217</v>
      </c>
      <c r="BK30" s="347"/>
      <c r="BL30" s="347"/>
      <c r="BM30" s="347"/>
      <c r="BN30" s="347"/>
      <c r="BO30" s="347"/>
      <c r="BP30" s="347"/>
      <c r="BQ30" s="347"/>
      <c r="BR30" s="347"/>
      <c r="BS30" s="347"/>
      <c r="BT30" s="347"/>
      <c r="BU30" s="347"/>
      <c r="BV30" s="347"/>
      <c r="BW30" s="347"/>
      <c r="BX30" s="347"/>
      <c r="BY30" s="362" t="str">
        <f t="shared" si="1"/>
        <v>DISCONTINUED - MR306 Mesh, 20x9, +18mm Offset, 6x135, 94mm Centerbore, Machined/Black</v>
      </c>
      <c r="BZ30" s="362" t="s">
        <v>4046</v>
      </c>
      <c r="CA30" s="362" t="s">
        <v>4045</v>
      </c>
      <c r="CB30" s="351" t="str">
        <f t="shared" si="2"/>
        <v>STREET (3XX)</v>
      </c>
    </row>
    <row r="31" spans="1:80" s="339" customFormat="1" ht="12.75">
      <c r="A31" s="23">
        <f t="shared" si="0"/>
        <v>28</v>
      </c>
      <c r="B31" s="105" t="s">
        <v>84</v>
      </c>
      <c r="C31" s="30" t="s">
        <v>1072</v>
      </c>
      <c r="D31" s="341" t="s">
        <v>4831</v>
      </c>
      <c r="E31" s="342" t="s">
        <v>1319</v>
      </c>
      <c r="F31" s="342"/>
      <c r="G31" s="342"/>
      <c r="H31" s="342" t="s">
        <v>1319</v>
      </c>
      <c r="I31" s="393">
        <v>41640</v>
      </c>
      <c r="J31" s="340"/>
      <c r="K31" s="331" t="s">
        <v>1277</v>
      </c>
      <c r="L31" s="343">
        <v>260.5</v>
      </c>
      <c r="M31" s="333"/>
      <c r="N31" s="333"/>
      <c r="O31" s="341">
        <v>20</v>
      </c>
      <c r="P31" s="8">
        <v>9</v>
      </c>
      <c r="Q31" s="30" t="s">
        <v>1754</v>
      </c>
      <c r="R31" s="341">
        <v>5</v>
      </c>
      <c r="S31" s="341">
        <v>150</v>
      </c>
      <c r="T31" s="344">
        <v>18</v>
      </c>
      <c r="U31" s="378">
        <v>5.75</v>
      </c>
      <c r="V31" s="341" t="s">
        <v>85</v>
      </c>
      <c r="W31" s="349">
        <v>110</v>
      </c>
      <c r="X31" s="345">
        <v>37</v>
      </c>
      <c r="Y31" s="344">
        <v>2500</v>
      </c>
      <c r="Z31" s="344" t="s">
        <v>210</v>
      </c>
      <c r="AA31" s="344"/>
      <c r="AB31" s="334" t="str">
        <f t="shared" si="3"/>
        <v>20x9, 5x150, 18 OS</v>
      </c>
      <c r="AC31" s="346" t="s">
        <v>1615</v>
      </c>
      <c r="AD31" s="336">
        <f>VLOOKUP(AC31,ACCESSORIES!F:K,6,FALSE)</f>
        <v>33</v>
      </c>
      <c r="AE31" s="346" t="s">
        <v>85</v>
      </c>
      <c r="AF31" s="347"/>
      <c r="AG31" s="346"/>
      <c r="AH31" s="346" t="s">
        <v>86</v>
      </c>
      <c r="AI31" s="347"/>
      <c r="AJ31" s="347"/>
      <c r="AK31" s="347"/>
      <c r="AL31" s="347"/>
      <c r="AM31" s="347"/>
      <c r="AN31" s="347"/>
      <c r="AO31" s="347"/>
      <c r="AP31" s="347"/>
      <c r="AQ31" s="347"/>
      <c r="AR31" s="347"/>
      <c r="AS31" s="347"/>
      <c r="AT31" s="347"/>
      <c r="AU31" s="347"/>
      <c r="AV31" s="347"/>
      <c r="AW31" s="347"/>
      <c r="AX31" s="83"/>
      <c r="AY31" s="347"/>
      <c r="AZ31" s="348"/>
      <c r="BA31" s="347"/>
      <c r="BB31" s="105" t="s">
        <v>85</v>
      </c>
      <c r="BC31" s="347"/>
      <c r="BD31" s="348">
        <v>40</v>
      </c>
      <c r="BE31" s="347"/>
      <c r="BF31" s="347"/>
      <c r="BG31" s="347"/>
      <c r="BH31" s="341">
        <v>24</v>
      </c>
      <c r="BI31" s="347" t="s">
        <v>4096</v>
      </c>
      <c r="BJ31" s="82" t="s">
        <v>4217</v>
      </c>
      <c r="BK31" s="347"/>
      <c r="BL31" s="347"/>
      <c r="BM31" s="347"/>
      <c r="BN31" s="347"/>
      <c r="BO31" s="347"/>
      <c r="BP31" s="347"/>
      <c r="BQ31" s="347"/>
      <c r="BR31" s="347"/>
      <c r="BS31" s="347"/>
      <c r="BT31" s="347"/>
      <c r="BU31" s="347"/>
      <c r="BV31" s="347"/>
      <c r="BW31" s="347"/>
      <c r="BX31" s="347"/>
      <c r="BY31" s="362" t="str">
        <f t="shared" si="1"/>
        <v>DISCONTINUED - MR306 Mesh, 20x9, +18mm Offset, 5x150, 110mm Centerbore, Machined/Black</v>
      </c>
      <c r="BZ31" s="362" t="s">
        <v>4046</v>
      </c>
      <c r="CA31" s="362" t="s">
        <v>4045</v>
      </c>
      <c r="CB31" s="351" t="str">
        <f t="shared" si="2"/>
        <v>STREET (3XX)</v>
      </c>
    </row>
    <row r="32" spans="1:80" s="339" customFormat="1" ht="12.75">
      <c r="A32" s="23">
        <f t="shared" si="0"/>
        <v>29</v>
      </c>
      <c r="B32" s="105" t="s">
        <v>84</v>
      </c>
      <c r="C32" s="30" t="s">
        <v>1072</v>
      </c>
      <c r="D32" s="341" t="s">
        <v>4831</v>
      </c>
      <c r="E32" s="342" t="s">
        <v>1320</v>
      </c>
      <c r="F32" s="342"/>
      <c r="G32" s="342"/>
      <c r="H32" s="342" t="s">
        <v>1320</v>
      </c>
      <c r="I32" s="393">
        <v>41640</v>
      </c>
      <c r="J32" s="340"/>
      <c r="K32" s="331" t="s">
        <v>1277</v>
      </c>
      <c r="L32" s="343">
        <v>260.5</v>
      </c>
      <c r="M32" s="333"/>
      <c r="N32" s="333"/>
      <c r="O32" s="341">
        <v>20</v>
      </c>
      <c r="P32" s="8">
        <v>9</v>
      </c>
      <c r="Q32" s="30" t="s">
        <v>1123</v>
      </c>
      <c r="R32" s="341">
        <v>6</v>
      </c>
      <c r="S32" s="341">
        <v>5.5</v>
      </c>
      <c r="T32" s="344">
        <v>18</v>
      </c>
      <c r="U32" s="378">
        <v>5.75</v>
      </c>
      <c r="V32" s="341" t="s">
        <v>85</v>
      </c>
      <c r="W32" s="349">
        <v>108</v>
      </c>
      <c r="X32" s="345">
        <v>37</v>
      </c>
      <c r="Y32" s="344">
        <v>2500</v>
      </c>
      <c r="Z32" s="344" t="s">
        <v>210</v>
      </c>
      <c r="AA32" s="344"/>
      <c r="AB32" s="334" t="str">
        <f t="shared" si="3"/>
        <v>20x9, 6x5.5, 18 OS</v>
      </c>
      <c r="AC32" s="346" t="s">
        <v>1613</v>
      </c>
      <c r="AD32" s="336">
        <f>VLOOKUP(AC32,ACCESSORIES!F:K,6,FALSE)</f>
        <v>33</v>
      </c>
      <c r="AE32" s="346" t="s">
        <v>85</v>
      </c>
      <c r="AF32" s="347"/>
      <c r="AG32" s="346"/>
      <c r="AH32" s="346" t="s">
        <v>86</v>
      </c>
      <c r="AI32" s="347"/>
      <c r="AJ32" s="347"/>
      <c r="AK32" s="347"/>
      <c r="AL32" s="347"/>
      <c r="AM32" s="347"/>
      <c r="AN32" s="347"/>
      <c r="AO32" s="347"/>
      <c r="AP32" s="347"/>
      <c r="AQ32" s="347"/>
      <c r="AR32" s="347"/>
      <c r="AS32" s="347"/>
      <c r="AT32" s="347"/>
      <c r="AU32" s="347"/>
      <c r="AV32" s="347"/>
      <c r="AW32" s="347"/>
      <c r="AX32" s="83"/>
      <c r="AY32" s="347"/>
      <c r="AZ32" s="348"/>
      <c r="BA32" s="347"/>
      <c r="BB32" s="105" t="s">
        <v>85</v>
      </c>
      <c r="BC32" s="347"/>
      <c r="BD32" s="348">
        <v>40</v>
      </c>
      <c r="BE32" s="347"/>
      <c r="BF32" s="347"/>
      <c r="BG32" s="347"/>
      <c r="BH32" s="341">
        <v>24</v>
      </c>
      <c r="BI32" s="347" t="s">
        <v>4096</v>
      </c>
      <c r="BJ32" s="82" t="s">
        <v>4217</v>
      </c>
      <c r="BK32" s="347"/>
      <c r="BL32" s="347"/>
      <c r="BM32" s="347"/>
      <c r="BN32" s="347"/>
      <c r="BO32" s="347"/>
      <c r="BP32" s="347"/>
      <c r="BQ32" s="347"/>
      <c r="BR32" s="347"/>
      <c r="BS32" s="347"/>
      <c r="BT32" s="347"/>
      <c r="BU32" s="347"/>
      <c r="BV32" s="347"/>
      <c r="BW32" s="347"/>
      <c r="BX32" s="347"/>
      <c r="BY32" s="362" t="str">
        <f t="shared" si="1"/>
        <v>DISCONTINUED - MR306 Mesh, 20x9, +18mm Offset, 6x5.5, 108mm Centerbore, Machined/Black</v>
      </c>
      <c r="BZ32" s="362" t="s">
        <v>4046</v>
      </c>
      <c r="CA32" s="362" t="s">
        <v>4045</v>
      </c>
      <c r="CB32" s="351" t="str">
        <f t="shared" si="2"/>
        <v>STREET (3XX)</v>
      </c>
    </row>
    <row r="33" spans="1:80" s="339" customFormat="1" ht="12.75">
      <c r="A33" s="23">
        <f t="shared" si="0"/>
        <v>30</v>
      </c>
      <c r="B33" s="105" t="s">
        <v>84</v>
      </c>
      <c r="C33" s="30" t="s">
        <v>1072</v>
      </c>
      <c r="D33" s="341" t="s">
        <v>4831</v>
      </c>
      <c r="E33" s="342" t="s">
        <v>1321</v>
      </c>
      <c r="F33" s="342"/>
      <c r="G33" s="342"/>
      <c r="H33" s="342" t="s">
        <v>1321</v>
      </c>
      <c r="I33" s="393">
        <v>41640</v>
      </c>
      <c r="J33" s="340"/>
      <c r="K33" s="331" t="s">
        <v>1277</v>
      </c>
      <c r="L33" s="343">
        <v>260.5</v>
      </c>
      <c r="M33" s="333"/>
      <c r="N33" s="333"/>
      <c r="O33" s="341">
        <v>20</v>
      </c>
      <c r="P33" s="8">
        <v>9</v>
      </c>
      <c r="Q33" s="30" t="s">
        <v>1765</v>
      </c>
      <c r="R33" s="341">
        <v>8</v>
      </c>
      <c r="S33" s="341">
        <v>6.5</v>
      </c>
      <c r="T33" s="344">
        <v>18</v>
      </c>
      <c r="U33" s="378">
        <v>5.75</v>
      </c>
      <c r="V33" s="341" t="s">
        <v>85</v>
      </c>
      <c r="W33" s="349">
        <v>131</v>
      </c>
      <c r="X33" s="345">
        <v>37</v>
      </c>
      <c r="Y33" s="344">
        <v>3600</v>
      </c>
      <c r="Z33" s="344" t="s">
        <v>210</v>
      </c>
      <c r="AA33" s="344"/>
      <c r="AB33" s="334" t="str">
        <f t="shared" si="3"/>
        <v>20x9, 8x6.5, 18 OS</v>
      </c>
      <c r="AC33" s="346" t="s">
        <v>1617</v>
      </c>
      <c r="AD33" s="336">
        <f>VLOOKUP(AC33,ACCESSORIES!F:K,6,FALSE)</f>
        <v>33</v>
      </c>
      <c r="AE33" s="346" t="s">
        <v>85</v>
      </c>
      <c r="AF33" s="347"/>
      <c r="AG33" s="346"/>
      <c r="AH33" s="346" t="s">
        <v>86</v>
      </c>
      <c r="AI33" s="347"/>
      <c r="AJ33" s="347"/>
      <c r="AK33" s="347"/>
      <c r="AL33" s="347"/>
      <c r="AM33" s="347"/>
      <c r="AN33" s="347"/>
      <c r="AO33" s="347"/>
      <c r="AP33" s="347"/>
      <c r="AQ33" s="347"/>
      <c r="AR33" s="347"/>
      <c r="AS33" s="347"/>
      <c r="AT33" s="347"/>
      <c r="AU33" s="347"/>
      <c r="AV33" s="347"/>
      <c r="AW33" s="347"/>
      <c r="AX33" s="83"/>
      <c r="AY33" s="347"/>
      <c r="AZ33" s="348"/>
      <c r="BA33" s="347"/>
      <c r="BB33" s="105" t="s">
        <v>85</v>
      </c>
      <c r="BC33" s="347"/>
      <c r="BD33" s="348">
        <v>40</v>
      </c>
      <c r="BE33" s="347"/>
      <c r="BF33" s="347"/>
      <c r="BG33" s="347"/>
      <c r="BH33" s="341">
        <v>24</v>
      </c>
      <c r="BI33" s="347" t="s">
        <v>4096</v>
      </c>
      <c r="BJ33" s="82" t="s">
        <v>4217</v>
      </c>
      <c r="BK33" s="347"/>
      <c r="BL33" s="347"/>
      <c r="BM33" s="347"/>
      <c r="BN33" s="347"/>
      <c r="BO33" s="347"/>
      <c r="BP33" s="347"/>
      <c r="BQ33" s="347"/>
      <c r="BR33" s="347"/>
      <c r="BS33" s="347"/>
      <c r="BT33" s="347"/>
      <c r="BU33" s="347"/>
      <c r="BV33" s="347"/>
      <c r="BW33" s="347"/>
      <c r="BX33" s="347"/>
      <c r="BY33" s="362" t="str">
        <f t="shared" si="1"/>
        <v>DISCONTINUED - MR306 Mesh, 20x9, +18mm Offset, 8x6.5, 131mm Centerbore, Machined/Black</v>
      </c>
      <c r="BZ33" s="362" t="s">
        <v>4046</v>
      </c>
      <c r="CA33" s="362" t="s">
        <v>4045</v>
      </c>
      <c r="CB33" s="351" t="str">
        <f t="shared" si="2"/>
        <v>STREET (3XX)</v>
      </c>
    </row>
    <row r="34" spans="1:80" s="339" customFormat="1" ht="12.75">
      <c r="A34" s="23">
        <f t="shared" si="0"/>
        <v>31</v>
      </c>
      <c r="B34" s="105" t="s">
        <v>84</v>
      </c>
      <c r="C34" s="30" t="s">
        <v>1072</v>
      </c>
      <c r="D34" s="341" t="s">
        <v>4831</v>
      </c>
      <c r="E34" s="342" t="s">
        <v>1322</v>
      </c>
      <c r="F34" s="342"/>
      <c r="G34" s="342"/>
      <c r="H34" s="342" t="s">
        <v>1322</v>
      </c>
      <c r="I34" s="393">
        <v>41640</v>
      </c>
      <c r="J34" s="340"/>
      <c r="K34" s="331" t="s">
        <v>1277</v>
      </c>
      <c r="L34" s="343">
        <v>260.5</v>
      </c>
      <c r="M34" s="333"/>
      <c r="N34" s="333"/>
      <c r="O34" s="341">
        <v>20</v>
      </c>
      <c r="P34" s="8">
        <v>9</v>
      </c>
      <c r="Q34" s="30" t="s">
        <v>1766</v>
      </c>
      <c r="R34" s="341">
        <v>8</v>
      </c>
      <c r="S34" s="341">
        <v>170</v>
      </c>
      <c r="T34" s="344">
        <v>18</v>
      </c>
      <c r="U34" s="378">
        <v>5.75</v>
      </c>
      <c r="V34" s="341" t="s">
        <v>85</v>
      </c>
      <c r="W34" s="349">
        <v>131</v>
      </c>
      <c r="X34" s="345">
        <v>37</v>
      </c>
      <c r="Y34" s="344">
        <v>3600</v>
      </c>
      <c r="Z34" s="344" t="s">
        <v>210</v>
      </c>
      <c r="AA34" s="344"/>
      <c r="AB34" s="334" t="str">
        <f t="shared" si="3"/>
        <v>20x9, 8x170, 18 OS</v>
      </c>
      <c r="AC34" s="346" t="s">
        <v>1617</v>
      </c>
      <c r="AD34" s="336">
        <f>VLOOKUP(AC34,ACCESSORIES!F:K,6,FALSE)</f>
        <v>33</v>
      </c>
      <c r="AE34" s="346" t="s">
        <v>85</v>
      </c>
      <c r="AF34" s="347"/>
      <c r="AG34" s="346"/>
      <c r="AH34" s="346" t="s">
        <v>86</v>
      </c>
      <c r="AI34" s="347"/>
      <c r="AJ34" s="347"/>
      <c r="AK34" s="347"/>
      <c r="AL34" s="347"/>
      <c r="AM34" s="347"/>
      <c r="AN34" s="347"/>
      <c r="AO34" s="347"/>
      <c r="AP34" s="347"/>
      <c r="AQ34" s="347"/>
      <c r="AR34" s="347"/>
      <c r="AS34" s="347"/>
      <c r="AT34" s="347"/>
      <c r="AU34" s="347"/>
      <c r="AV34" s="347"/>
      <c r="AW34" s="347"/>
      <c r="AX34" s="83"/>
      <c r="AY34" s="347"/>
      <c r="AZ34" s="348"/>
      <c r="BA34" s="347"/>
      <c r="BB34" s="105" t="s">
        <v>85</v>
      </c>
      <c r="BC34" s="347"/>
      <c r="BD34" s="348">
        <v>40</v>
      </c>
      <c r="BE34" s="347"/>
      <c r="BF34" s="347"/>
      <c r="BG34" s="347"/>
      <c r="BH34" s="341">
        <v>24</v>
      </c>
      <c r="BI34" s="347" t="s">
        <v>4096</v>
      </c>
      <c r="BJ34" s="82" t="s">
        <v>4217</v>
      </c>
      <c r="BK34" s="347"/>
      <c r="BL34" s="347"/>
      <c r="BM34" s="347"/>
      <c r="BN34" s="347"/>
      <c r="BO34" s="347"/>
      <c r="BP34" s="347"/>
      <c r="BQ34" s="347"/>
      <c r="BR34" s="347"/>
      <c r="BS34" s="347"/>
      <c r="BT34" s="347"/>
      <c r="BU34" s="347"/>
      <c r="BV34" s="347"/>
      <c r="BW34" s="347"/>
      <c r="BX34" s="347"/>
      <c r="BY34" s="362" t="str">
        <f t="shared" si="1"/>
        <v>DISCONTINUED - MR306 Mesh, 20x9, +18mm Offset, 8x170, 131mm Centerbore, Machined/Black</v>
      </c>
      <c r="BZ34" s="362" t="s">
        <v>4046</v>
      </c>
      <c r="CA34" s="362" t="s">
        <v>4045</v>
      </c>
      <c r="CB34" s="351" t="str">
        <f t="shared" si="2"/>
        <v>STREET (3XX)</v>
      </c>
    </row>
    <row r="35" spans="1:80" s="339" customFormat="1" ht="12.75">
      <c r="A35" s="23">
        <f t="shared" si="0"/>
        <v>32</v>
      </c>
      <c r="B35" s="105" t="s">
        <v>84</v>
      </c>
      <c r="C35" s="30" t="s">
        <v>1072</v>
      </c>
      <c r="D35" s="341" t="s">
        <v>4831</v>
      </c>
      <c r="E35" s="342" t="s">
        <v>1323</v>
      </c>
      <c r="F35" s="342"/>
      <c r="G35" s="342"/>
      <c r="H35" s="342" t="s">
        <v>1323</v>
      </c>
      <c r="I35" s="393">
        <v>41640</v>
      </c>
      <c r="J35" s="340"/>
      <c r="K35" s="331" t="s">
        <v>1277</v>
      </c>
      <c r="L35" s="343">
        <v>183.5</v>
      </c>
      <c r="M35" s="333"/>
      <c r="N35" s="333"/>
      <c r="O35" s="341">
        <v>16</v>
      </c>
      <c r="P35" s="8">
        <v>8</v>
      </c>
      <c r="Q35" s="30" t="s">
        <v>1858</v>
      </c>
      <c r="R35" s="341">
        <v>5</v>
      </c>
      <c r="S35" s="341">
        <v>4.5</v>
      </c>
      <c r="T35" s="344">
        <v>0</v>
      </c>
      <c r="U35" s="378">
        <v>4.5</v>
      </c>
      <c r="V35" s="341" t="s">
        <v>85</v>
      </c>
      <c r="W35" s="349">
        <v>83</v>
      </c>
      <c r="X35" s="345">
        <v>24</v>
      </c>
      <c r="Y35" s="344">
        <v>2500</v>
      </c>
      <c r="Z35" s="344" t="s">
        <v>210</v>
      </c>
      <c r="AA35" s="344"/>
      <c r="AB35" s="334" t="str">
        <f t="shared" si="3"/>
        <v>16x8, 5x4.5, 0 OS</v>
      </c>
      <c r="AC35" s="346" t="s">
        <v>1619</v>
      </c>
      <c r="AD35" s="336">
        <f>VLOOKUP(AC35,ACCESSORIES!F:K,6,FALSE)</f>
        <v>33</v>
      </c>
      <c r="AE35" s="346" t="s">
        <v>85</v>
      </c>
      <c r="AF35" s="347"/>
      <c r="AG35" s="346"/>
      <c r="AH35" s="346" t="s">
        <v>86</v>
      </c>
      <c r="AI35" s="347"/>
      <c r="AJ35" s="347"/>
      <c r="AK35" s="347"/>
      <c r="AL35" s="347"/>
      <c r="AM35" s="347"/>
      <c r="AN35" s="347"/>
      <c r="AO35" s="347"/>
      <c r="AP35" s="347"/>
      <c r="AQ35" s="347"/>
      <c r="AR35" s="347"/>
      <c r="AS35" s="347"/>
      <c r="AT35" s="347"/>
      <c r="AU35" s="347"/>
      <c r="AV35" s="347"/>
      <c r="AW35" s="347"/>
      <c r="AX35" s="83"/>
      <c r="AY35" s="347"/>
      <c r="AZ35" s="348"/>
      <c r="BA35" s="347"/>
      <c r="BB35" s="105" t="s">
        <v>85</v>
      </c>
      <c r="BC35" s="347"/>
      <c r="BD35" s="348">
        <v>27</v>
      </c>
      <c r="BE35" s="347"/>
      <c r="BF35" s="347"/>
      <c r="BG35" s="347"/>
      <c r="BH35" s="341">
        <v>36</v>
      </c>
      <c r="BI35" s="347" t="s">
        <v>4096</v>
      </c>
      <c r="BJ35" s="82" t="s">
        <v>4217</v>
      </c>
      <c r="BK35" s="347"/>
      <c r="BL35" s="347"/>
      <c r="BM35" s="347"/>
      <c r="BN35" s="347"/>
      <c r="BO35" s="347"/>
      <c r="BP35" s="347"/>
      <c r="BQ35" s="347"/>
      <c r="BR35" s="347"/>
      <c r="BS35" s="347"/>
      <c r="BT35" s="347"/>
      <c r="BU35" s="347"/>
      <c r="BV35" s="347"/>
      <c r="BW35" s="347"/>
      <c r="BX35" s="347"/>
      <c r="BY35" s="362" t="str">
        <f t="shared" si="1"/>
        <v>DISCONTINUED - MR306 Mesh, 16x8, 0mm Offset, 5x4.5, 83mm Centerbore, Machined/Black</v>
      </c>
      <c r="BZ35" s="362" t="s">
        <v>4046</v>
      </c>
      <c r="CA35" s="362" t="s">
        <v>4045</v>
      </c>
      <c r="CB35" s="351" t="str">
        <f t="shared" si="2"/>
        <v>STREET (3XX)</v>
      </c>
    </row>
    <row r="36" spans="1:80" s="339" customFormat="1" ht="12.75">
      <c r="A36" s="23">
        <f t="shared" si="0"/>
        <v>33</v>
      </c>
      <c r="B36" s="105" t="s">
        <v>84</v>
      </c>
      <c r="C36" s="30" t="s">
        <v>1072</v>
      </c>
      <c r="D36" s="341" t="s">
        <v>4831</v>
      </c>
      <c r="E36" s="342" t="s">
        <v>1324</v>
      </c>
      <c r="F36" s="342"/>
      <c r="G36" s="342"/>
      <c r="H36" s="342" t="s">
        <v>1324</v>
      </c>
      <c r="I36" s="393">
        <v>41640</v>
      </c>
      <c r="J36" s="340"/>
      <c r="K36" s="331" t="s">
        <v>1277</v>
      </c>
      <c r="L36" s="343">
        <v>183.5</v>
      </c>
      <c r="M36" s="333"/>
      <c r="N36" s="333"/>
      <c r="O36" s="341">
        <v>16</v>
      </c>
      <c r="P36" s="8">
        <v>8</v>
      </c>
      <c r="Q36" s="30" t="s">
        <v>1758</v>
      </c>
      <c r="R36" s="341">
        <v>5</v>
      </c>
      <c r="S36" s="341">
        <v>5</v>
      </c>
      <c r="T36" s="344">
        <v>0</v>
      </c>
      <c r="U36" s="378">
        <v>4.5</v>
      </c>
      <c r="V36" s="341" t="s">
        <v>85</v>
      </c>
      <c r="W36" s="349">
        <v>94</v>
      </c>
      <c r="X36" s="345">
        <v>24</v>
      </c>
      <c r="Y36" s="344">
        <v>2500</v>
      </c>
      <c r="Z36" s="344" t="s">
        <v>210</v>
      </c>
      <c r="AA36" s="344"/>
      <c r="AB36" s="334" t="str">
        <f t="shared" si="3"/>
        <v>16x8, 5x5, 0 OS</v>
      </c>
      <c r="AC36" s="346" t="s">
        <v>1611</v>
      </c>
      <c r="AD36" s="336">
        <f>VLOOKUP(AC36,ACCESSORIES!F:K,6,FALSE)</f>
        <v>33</v>
      </c>
      <c r="AE36" s="346" t="s">
        <v>85</v>
      </c>
      <c r="AF36" s="347"/>
      <c r="AG36" s="346"/>
      <c r="AH36" s="346" t="s">
        <v>86</v>
      </c>
      <c r="AI36" s="347"/>
      <c r="AJ36" s="347"/>
      <c r="AK36" s="347"/>
      <c r="AL36" s="347"/>
      <c r="AM36" s="347"/>
      <c r="AN36" s="347"/>
      <c r="AO36" s="347"/>
      <c r="AP36" s="347"/>
      <c r="AQ36" s="347"/>
      <c r="AR36" s="347"/>
      <c r="AS36" s="347"/>
      <c r="AT36" s="347"/>
      <c r="AU36" s="347"/>
      <c r="AV36" s="347"/>
      <c r="AW36" s="347"/>
      <c r="AX36" s="83"/>
      <c r="AY36" s="347"/>
      <c r="AZ36" s="348"/>
      <c r="BA36" s="347"/>
      <c r="BB36" s="105" t="s">
        <v>85</v>
      </c>
      <c r="BC36" s="347"/>
      <c r="BD36" s="348">
        <v>27</v>
      </c>
      <c r="BE36" s="347"/>
      <c r="BF36" s="347"/>
      <c r="BG36" s="347"/>
      <c r="BH36" s="341">
        <v>36</v>
      </c>
      <c r="BI36" s="347" t="s">
        <v>4096</v>
      </c>
      <c r="BJ36" s="82" t="s">
        <v>4217</v>
      </c>
      <c r="BK36" s="347"/>
      <c r="BL36" s="347"/>
      <c r="BM36" s="347"/>
      <c r="BN36" s="347"/>
      <c r="BO36" s="347"/>
      <c r="BP36" s="347"/>
      <c r="BQ36" s="347"/>
      <c r="BR36" s="347"/>
      <c r="BS36" s="347"/>
      <c r="BT36" s="347"/>
      <c r="BU36" s="347"/>
      <c r="BV36" s="347"/>
      <c r="BW36" s="347"/>
      <c r="BX36" s="347"/>
      <c r="BY36" s="362" t="str">
        <f t="shared" si="1"/>
        <v>DISCONTINUED - MR306 Mesh, 16x8, 0mm Offset, 5x5, 94mm Centerbore, Machined/Black</v>
      </c>
      <c r="BZ36" s="362" t="s">
        <v>4046</v>
      </c>
      <c r="CA36" s="362" t="s">
        <v>4045</v>
      </c>
      <c r="CB36" s="351" t="str">
        <f t="shared" si="2"/>
        <v>STREET (3XX)</v>
      </c>
    </row>
    <row r="37" spans="1:80" s="339" customFormat="1" ht="12.75">
      <c r="A37" s="23">
        <f t="shared" si="0"/>
        <v>34</v>
      </c>
      <c r="B37" s="105" t="s">
        <v>84</v>
      </c>
      <c r="C37" s="30" t="s">
        <v>1072</v>
      </c>
      <c r="D37" s="341" t="s">
        <v>4831</v>
      </c>
      <c r="E37" s="342" t="s">
        <v>1325</v>
      </c>
      <c r="F37" s="342"/>
      <c r="G37" s="342"/>
      <c r="H37" s="342" t="s">
        <v>1325</v>
      </c>
      <c r="I37" s="393">
        <v>41640</v>
      </c>
      <c r="J37" s="340"/>
      <c r="K37" s="331" t="s">
        <v>1277</v>
      </c>
      <c r="L37" s="343">
        <v>183.5</v>
      </c>
      <c r="M37" s="333"/>
      <c r="N37" s="333"/>
      <c r="O37" s="341">
        <v>16</v>
      </c>
      <c r="P37" s="8">
        <v>8</v>
      </c>
      <c r="Q37" s="30" t="s">
        <v>1123</v>
      </c>
      <c r="R37" s="341">
        <v>6</v>
      </c>
      <c r="S37" s="341">
        <v>5.5</v>
      </c>
      <c r="T37" s="344">
        <v>0</v>
      </c>
      <c r="U37" s="378">
        <v>4.5</v>
      </c>
      <c r="V37" s="341" t="s">
        <v>85</v>
      </c>
      <c r="W37" s="349">
        <v>108</v>
      </c>
      <c r="X37" s="345">
        <v>24</v>
      </c>
      <c r="Y37" s="344">
        <v>2500</v>
      </c>
      <c r="Z37" s="344" t="s">
        <v>210</v>
      </c>
      <c r="AA37" s="344"/>
      <c r="AB37" s="334" t="str">
        <f t="shared" si="3"/>
        <v>16x8, 6x5.5, 0 OS</v>
      </c>
      <c r="AC37" s="346" t="s">
        <v>1613</v>
      </c>
      <c r="AD37" s="336">
        <f>VLOOKUP(AC37,ACCESSORIES!F:K,6,FALSE)</f>
        <v>33</v>
      </c>
      <c r="AE37" s="346" t="s">
        <v>85</v>
      </c>
      <c r="AF37" s="347"/>
      <c r="AG37" s="346"/>
      <c r="AH37" s="346" t="s">
        <v>86</v>
      </c>
      <c r="AI37" s="347"/>
      <c r="AJ37" s="347"/>
      <c r="AK37" s="347"/>
      <c r="AL37" s="347"/>
      <c r="AM37" s="347"/>
      <c r="AN37" s="347"/>
      <c r="AO37" s="347"/>
      <c r="AP37" s="347"/>
      <c r="AQ37" s="347"/>
      <c r="AR37" s="347"/>
      <c r="AS37" s="347"/>
      <c r="AT37" s="347"/>
      <c r="AU37" s="347"/>
      <c r="AV37" s="347"/>
      <c r="AW37" s="347"/>
      <c r="AX37" s="83"/>
      <c r="AY37" s="347"/>
      <c r="AZ37" s="348"/>
      <c r="BA37" s="347"/>
      <c r="BB37" s="105" t="s">
        <v>85</v>
      </c>
      <c r="BC37" s="347"/>
      <c r="BD37" s="348">
        <v>27</v>
      </c>
      <c r="BE37" s="347"/>
      <c r="BF37" s="347"/>
      <c r="BG37" s="347"/>
      <c r="BH37" s="341">
        <v>36</v>
      </c>
      <c r="BI37" s="347" t="s">
        <v>4096</v>
      </c>
      <c r="BJ37" s="82" t="s">
        <v>4217</v>
      </c>
      <c r="BK37" s="347"/>
      <c r="BL37" s="347"/>
      <c r="BM37" s="347"/>
      <c r="BN37" s="347"/>
      <c r="BO37" s="347"/>
      <c r="BP37" s="347"/>
      <c r="BQ37" s="347"/>
      <c r="BR37" s="347"/>
      <c r="BS37" s="347"/>
      <c r="BT37" s="347"/>
      <c r="BU37" s="347"/>
      <c r="BV37" s="347"/>
      <c r="BW37" s="347"/>
      <c r="BX37" s="347"/>
      <c r="BY37" s="362" t="str">
        <f t="shared" si="1"/>
        <v>DISCONTINUED - MR306 Mesh, 16x8, 0mm Offset, 6x5.5, 108mm Centerbore, Machined/Black</v>
      </c>
      <c r="BZ37" s="362" t="s">
        <v>4046</v>
      </c>
      <c r="CA37" s="362" t="s">
        <v>4045</v>
      </c>
      <c r="CB37" s="351" t="str">
        <f t="shared" si="2"/>
        <v>STREET (3XX)</v>
      </c>
    </row>
    <row r="38" spans="1:80" s="339" customFormat="1" ht="12.75">
      <c r="A38" s="23">
        <f t="shared" si="0"/>
        <v>35</v>
      </c>
      <c r="B38" s="105" t="s">
        <v>84</v>
      </c>
      <c r="C38" s="30" t="s">
        <v>1072</v>
      </c>
      <c r="D38" s="341" t="s">
        <v>4831</v>
      </c>
      <c r="E38" s="342" t="s">
        <v>1326</v>
      </c>
      <c r="F38" s="342"/>
      <c r="G38" s="342"/>
      <c r="H38" s="342" t="s">
        <v>1326</v>
      </c>
      <c r="I38" s="393">
        <v>41640</v>
      </c>
      <c r="J38" s="340"/>
      <c r="K38" s="331" t="s">
        <v>1277</v>
      </c>
      <c r="L38" s="343">
        <v>183.5</v>
      </c>
      <c r="M38" s="333"/>
      <c r="N38" s="333"/>
      <c r="O38" s="341">
        <v>16</v>
      </c>
      <c r="P38" s="8">
        <v>8</v>
      </c>
      <c r="Q38" s="30" t="s">
        <v>1765</v>
      </c>
      <c r="R38" s="341">
        <v>8</v>
      </c>
      <c r="S38" s="341">
        <v>6.5</v>
      </c>
      <c r="T38" s="344">
        <v>0</v>
      </c>
      <c r="U38" s="378">
        <v>4.5</v>
      </c>
      <c r="V38" s="341" t="s">
        <v>85</v>
      </c>
      <c r="W38" s="349">
        <v>131</v>
      </c>
      <c r="X38" s="345">
        <v>24</v>
      </c>
      <c r="Y38" s="344">
        <v>3600</v>
      </c>
      <c r="Z38" s="344" t="s">
        <v>210</v>
      </c>
      <c r="AA38" s="344"/>
      <c r="AB38" s="334" t="str">
        <f t="shared" si="3"/>
        <v>16x8, 8x6.5, 0 OS</v>
      </c>
      <c r="AC38" s="346" t="s">
        <v>1617</v>
      </c>
      <c r="AD38" s="336">
        <f>VLOOKUP(AC38,ACCESSORIES!F:K,6,FALSE)</f>
        <v>33</v>
      </c>
      <c r="AE38" s="346" t="s">
        <v>85</v>
      </c>
      <c r="AF38" s="347"/>
      <c r="AG38" s="346"/>
      <c r="AH38" s="346" t="s">
        <v>86</v>
      </c>
      <c r="AI38" s="347"/>
      <c r="AJ38" s="347"/>
      <c r="AK38" s="347"/>
      <c r="AL38" s="347"/>
      <c r="AM38" s="347"/>
      <c r="AN38" s="347"/>
      <c r="AO38" s="347"/>
      <c r="AP38" s="347"/>
      <c r="AQ38" s="347"/>
      <c r="AR38" s="347"/>
      <c r="AS38" s="347"/>
      <c r="AT38" s="347"/>
      <c r="AU38" s="347"/>
      <c r="AV38" s="347"/>
      <c r="AW38" s="347"/>
      <c r="AX38" s="83"/>
      <c r="AY38" s="347"/>
      <c r="AZ38" s="348"/>
      <c r="BA38" s="347"/>
      <c r="BB38" s="105" t="s">
        <v>85</v>
      </c>
      <c r="BC38" s="347"/>
      <c r="BD38" s="348">
        <v>27</v>
      </c>
      <c r="BE38" s="347"/>
      <c r="BF38" s="347"/>
      <c r="BG38" s="347"/>
      <c r="BH38" s="341">
        <v>36</v>
      </c>
      <c r="BI38" s="347" t="s">
        <v>4096</v>
      </c>
      <c r="BJ38" s="82" t="s">
        <v>4217</v>
      </c>
      <c r="BK38" s="347"/>
      <c r="BL38" s="347"/>
      <c r="BM38" s="347"/>
      <c r="BN38" s="347"/>
      <c r="BO38" s="347"/>
      <c r="BP38" s="347"/>
      <c r="BQ38" s="347"/>
      <c r="BR38" s="347"/>
      <c r="BS38" s="347"/>
      <c r="BT38" s="347"/>
      <c r="BU38" s="347"/>
      <c r="BV38" s="347"/>
      <c r="BW38" s="347"/>
      <c r="BX38" s="347"/>
      <c r="BY38" s="362" t="str">
        <f t="shared" si="1"/>
        <v>DISCONTINUED - MR306 Mesh, 16x8, 0mm Offset, 8x6.5, 131mm Centerbore, Machined/Black</v>
      </c>
      <c r="BZ38" s="362" t="s">
        <v>4046</v>
      </c>
      <c r="CA38" s="362" t="s">
        <v>4045</v>
      </c>
      <c r="CB38" s="351" t="str">
        <f t="shared" si="2"/>
        <v>STREET (3XX)</v>
      </c>
    </row>
    <row r="39" spans="1:80" s="339" customFormat="1" ht="12.75">
      <c r="A39" s="23">
        <f t="shared" si="0"/>
        <v>36</v>
      </c>
      <c r="B39" s="105" t="s">
        <v>84</v>
      </c>
      <c r="C39" s="30" t="s">
        <v>1072</v>
      </c>
      <c r="D39" s="341" t="s">
        <v>4831</v>
      </c>
      <c r="E39" s="342" t="s">
        <v>1327</v>
      </c>
      <c r="F39" s="342"/>
      <c r="G39" s="342"/>
      <c r="H39" s="342" t="s">
        <v>1327</v>
      </c>
      <c r="I39" s="393">
        <v>41640</v>
      </c>
      <c r="J39" s="340"/>
      <c r="K39" s="331" t="s">
        <v>1277</v>
      </c>
      <c r="L39" s="343">
        <v>183.5</v>
      </c>
      <c r="M39" s="333"/>
      <c r="N39" s="333"/>
      <c r="O39" s="341">
        <v>16</v>
      </c>
      <c r="P39" s="8">
        <v>8</v>
      </c>
      <c r="Q39" s="30" t="s">
        <v>1766</v>
      </c>
      <c r="R39" s="341">
        <v>8</v>
      </c>
      <c r="S39" s="341">
        <v>170</v>
      </c>
      <c r="T39" s="344">
        <v>0</v>
      </c>
      <c r="U39" s="378">
        <v>4.5</v>
      </c>
      <c r="V39" s="341" t="s">
        <v>85</v>
      </c>
      <c r="W39" s="349">
        <v>131</v>
      </c>
      <c r="X39" s="345">
        <v>24</v>
      </c>
      <c r="Y39" s="344">
        <v>3600</v>
      </c>
      <c r="Z39" s="344" t="s">
        <v>210</v>
      </c>
      <c r="AA39" s="344"/>
      <c r="AB39" s="334" t="str">
        <f t="shared" si="3"/>
        <v>16x8, 8x170, 0 OS</v>
      </c>
      <c r="AC39" s="346" t="s">
        <v>1617</v>
      </c>
      <c r="AD39" s="336">
        <f>VLOOKUP(AC39,ACCESSORIES!F:K,6,FALSE)</f>
        <v>33</v>
      </c>
      <c r="AE39" s="346" t="s">
        <v>85</v>
      </c>
      <c r="AF39" s="347"/>
      <c r="AG39" s="346"/>
      <c r="AH39" s="346" t="s">
        <v>86</v>
      </c>
      <c r="AI39" s="347"/>
      <c r="AJ39" s="347"/>
      <c r="AK39" s="347"/>
      <c r="AL39" s="347"/>
      <c r="AM39" s="347"/>
      <c r="AN39" s="347"/>
      <c r="AO39" s="347"/>
      <c r="AP39" s="347"/>
      <c r="AQ39" s="347"/>
      <c r="AR39" s="347"/>
      <c r="AS39" s="347"/>
      <c r="AT39" s="347"/>
      <c r="AU39" s="347"/>
      <c r="AV39" s="347"/>
      <c r="AW39" s="347"/>
      <c r="AX39" s="83"/>
      <c r="AY39" s="347"/>
      <c r="AZ39" s="348"/>
      <c r="BA39" s="347"/>
      <c r="BB39" s="105" t="s">
        <v>85</v>
      </c>
      <c r="BC39" s="347"/>
      <c r="BD39" s="348">
        <v>27</v>
      </c>
      <c r="BE39" s="347"/>
      <c r="BF39" s="347"/>
      <c r="BG39" s="347"/>
      <c r="BH39" s="341">
        <v>36</v>
      </c>
      <c r="BI39" s="347" t="s">
        <v>4096</v>
      </c>
      <c r="BJ39" s="82" t="s">
        <v>4217</v>
      </c>
      <c r="BK39" s="347"/>
      <c r="BL39" s="347"/>
      <c r="BM39" s="347"/>
      <c r="BN39" s="347"/>
      <c r="BO39" s="347"/>
      <c r="BP39" s="347"/>
      <c r="BQ39" s="347"/>
      <c r="BR39" s="347"/>
      <c r="BS39" s="347"/>
      <c r="BT39" s="347"/>
      <c r="BU39" s="347"/>
      <c r="BV39" s="347"/>
      <c r="BW39" s="347"/>
      <c r="BX39" s="347"/>
      <c r="BY39" s="362" t="str">
        <f t="shared" si="1"/>
        <v>DISCONTINUED - MR306 Mesh, 16x8, 0mm Offset, 8x170, 131mm Centerbore, Machined/Black</v>
      </c>
      <c r="BZ39" s="362" t="s">
        <v>4046</v>
      </c>
      <c r="CA39" s="362" t="s">
        <v>4045</v>
      </c>
      <c r="CB39" s="351" t="str">
        <f t="shared" si="2"/>
        <v>STREET (3XX)</v>
      </c>
    </row>
    <row r="40" spans="1:80" s="339" customFormat="1" ht="12.75">
      <c r="A40" s="23">
        <f t="shared" si="0"/>
        <v>37</v>
      </c>
      <c r="B40" s="105" t="s">
        <v>84</v>
      </c>
      <c r="C40" s="30" t="s">
        <v>1072</v>
      </c>
      <c r="D40" s="341" t="s">
        <v>4831</v>
      </c>
      <c r="E40" s="342" t="s">
        <v>1328</v>
      </c>
      <c r="F40" s="342"/>
      <c r="G40" s="342"/>
      <c r="H40" s="342" t="s">
        <v>1328</v>
      </c>
      <c r="I40" s="393">
        <v>41640</v>
      </c>
      <c r="J40" s="340"/>
      <c r="K40" s="331" t="s">
        <v>1277</v>
      </c>
      <c r="L40" s="343">
        <v>200.5</v>
      </c>
      <c r="M40" s="333"/>
      <c r="N40" s="333"/>
      <c r="O40" s="341">
        <v>17</v>
      </c>
      <c r="P40" s="8">
        <v>8.5</v>
      </c>
      <c r="Q40" s="30" t="s">
        <v>1763</v>
      </c>
      <c r="R40" s="341">
        <v>6</v>
      </c>
      <c r="S40" s="341">
        <v>135</v>
      </c>
      <c r="T40" s="344">
        <v>0</v>
      </c>
      <c r="U40" s="378">
        <v>4.75</v>
      </c>
      <c r="V40" s="341" t="s">
        <v>85</v>
      </c>
      <c r="W40" s="349">
        <v>94</v>
      </c>
      <c r="X40" s="345">
        <v>27.1</v>
      </c>
      <c r="Y40" s="344">
        <v>2500</v>
      </c>
      <c r="Z40" s="344" t="s">
        <v>210</v>
      </c>
      <c r="AA40" s="344"/>
      <c r="AB40" s="334" t="str">
        <f t="shared" si="3"/>
        <v>17x8.5, 6x135, 0 OS</v>
      </c>
      <c r="AC40" s="346" t="s">
        <v>1611</v>
      </c>
      <c r="AD40" s="336">
        <f>VLOOKUP(AC40,ACCESSORIES!F:K,6,FALSE)</f>
        <v>33</v>
      </c>
      <c r="AE40" s="346" t="s">
        <v>85</v>
      </c>
      <c r="AF40" s="347"/>
      <c r="AG40" s="346"/>
      <c r="AH40" s="346" t="s">
        <v>86</v>
      </c>
      <c r="AI40" s="347"/>
      <c r="AJ40" s="347"/>
      <c r="AK40" s="347"/>
      <c r="AL40" s="347"/>
      <c r="AM40" s="347"/>
      <c r="AN40" s="347"/>
      <c r="AO40" s="347"/>
      <c r="AP40" s="347"/>
      <c r="AQ40" s="347"/>
      <c r="AR40" s="347"/>
      <c r="AS40" s="347"/>
      <c r="AT40" s="347"/>
      <c r="AU40" s="347"/>
      <c r="AV40" s="347"/>
      <c r="AW40" s="347"/>
      <c r="AX40" s="83"/>
      <c r="AY40" s="347"/>
      <c r="AZ40" s="348"/>
      <c r="BA40" s="347"/>
      <c r="BB40" s="105" t="s">
        <v>85</v>
      </c>
      <c r="BC40" s="347"/>
      <c r="BD40" s="348">
        <v>31</v>
      </c>
      <c r="BE40" s="347"/>
      <c r="BF40" s="347"/>
      <c r="BG40" s="347"/>
      <c r="BH40" s="341">
        <v>36</v>
      </c>
      <c r="BI40" s="347" t="s">
        <v>4096</v>
      </c>
      <c r="BJ40" s="82" t="s">
        <v>4217</v>
      </c>
      <c r="BK40" s="347"/>
      <c r="BL40" s="347"/>
      <c r="BM40" s="347"/>
      <c r="BN40" s="347"/>
      <c r="BO40" s="347"/>
      <c r="BP40" s="347"/>
      <c r="BQ40" s="347"/>
      <c r="BR40" s="347"/>
      <c r="BS40" s="347"/>
      <c r="BT40" s="347"/>
      <c r="BU40" s="347"/>
      <c r="BV40" s="347"/>
      <c r="BW40" s="347"/>
      <c r="BX40" s="347"/>
      <c r="BY40" s="362" t="str">
        <f t="shared" si="1"/>
        <v>DISCONTINUED - MR306 Mesh, 17x8.5, 0mm Offset, 6x135, 94mm Centerbore, Machined/Black</v>
      </c>
      <c r="BZ40" s="362" t="s">
        <v>4046</v>
      </c>
      <c r="CA40" s="362" t="s">
        <v>4045</v>
      </c>
      <c r="CB40" s="351" t="str">
        <f t="shared" si="2"/>
        <v>STREET (3XX)</v>
      </c>
    </row>
    <row r="41" spans="1:80" s="339" customFormat="1" ht="12.75">
      <c r="A41" s="23">
        <f t="shared" si="0"/>
        <v>38</v>
      </c>
      <c r="B41" s="105" t="s">
        <v>84</v>
      </c>
      <c r="C41" s="30" t="s">
        <v>1072</v>
      </c>
      <c r="D41" s="341" t="s">
        <v>4831</v>
      </c>
      <c r="E41" s="342" t="s">
        <v>1329</v>
      </c>
      <c r="F41" s="342"/>
      <c r="G41" s="342"/>
      <c r="H41" s="342" t="s">
        <v>1329</v>
      </c>
      <c r="I41" s="393">
        <v>41640</v>
      </c>
      <c r="J41" s="340"/>
      <c r="K41" s="331" t="s">
        <v>1277</v>
      </c>
      <c r="L41" s="343">
        <v>200.5</v>
      </c>
      <c r="M41" s="333"/>
      <c r="N41" s="333"/>
      <c r="O41" s="341">
        <v>17</v>
      </c>
      <c r="P41" s="8">
        <v>8.5</v>
      </c>
      <c r="Q41" s="30" t="s">
        <v>1758</v>
      </c>
      <c r="R41" s="341">
        <v>5</v>
      </c>
      <c r="S41" s="341">
        <v>5</v>
      </c>
      <c r="T41" s="344">
        <v>0</v>
      </c>
      <c r="U41" s="378">
        <v>4.75</v>
      </c>
      <c r="V41" s="341" t="s">
        <v>85</v>
      </c>
      <c r="W41" s="349">
        <v>94</v>
      </c>
      <c r="X41" s="345">
        <v>27.1</v>
      </c>
      <c r="Y41" s="344">
        <v>2500</v>
      </c>
      <c r="Z41" s="344" t="s">
        <v>210</v>
      </c>
      <c r="AA41" s="344"/>
      <c r="AB41" s="334" t="str">
        <f t="shared" si="3"/>
        <v>17x8.5, 5x5, 0 OS</v>
      </c>
      <c r="AC41" s="346" t="s">
        <v>1611</v>
      </c>
      <c r="AD41" s="336">
        <f>VLOOKUP(AC41,ACCESSORIES!F:K,6,FALSE)</f>
        <v>33</v>
      </c>
      <c r="AE41" s="346" t="s">
        <v>85</v>
      </c>
      <c r="AF41" s="347"/>
      <c r="AG41" s="346"/>
      <c r="AH41" s="346" t="s">
        <v>86</v>
      </c>
      <c r="AI41" s="347"/>
      <c r="AJ41" s="347"/>
      <c r="AK41" s="347"/>
      <c r="AL41" s="347"/>
      <c r="AM41" s="347"/>
      <c r="AN41" s="347"/>
      <c r="AO41" s="347"/>
      <c r="AP41" s="347"/>
      <c r="AQ41" s="347"/>
      <c r="AR41" s="347"/>
      <c r="AS41" s="347"/>
      <c r="AT41" s="347"/>
      <c r="AU41" s="347"/>
      <c r="AV41" s="347"/>
      <c r="AW41" s="347"/>
      <c r="AX41" s="83"/>
      <c r="AY41" s="347"/>
      <c r="AZ41" s="348"/>
      <c r="BA41" s="347"/>
      <c r="BB41" s="105" t="s">
        <v>85</v>
      </c>
      <c r="BC41" s="347"/>
      <c r="BD41" s="348">
        <v>31</v>
      </c>
      <c r="BE41" s="347"/>
      <c r="BF41" s="347"/>
      <c r="BG41" s="347"/>
      <c r="BH41" s="341">
        <v>36</v>
      </c>
      <c r="BI41" s="347" t="s">
        <v>4096</v>
      </c>
      <c r="BJ41" s="82" t="s">
        <v>4217</v>
      </c>
      <c r="BK41" s="347"/>
      <c r="BL41" s="347"/>
      <c r="BM41" s="347"/>
      <c r="BN41" s="347"/>
      <c r="BO41" s="347"/>
      <c r="BP41" s="347"/>
      <c r="BQ41" s="347"/>
      <c r="BR41" s="347"/>
      <c r="BS41" s="347"/>
      <c r="BT41" s="347"/>
      <c r="BU41" s="347"/>
      <c r="BV41" s="347"/>
      <c r="BW41" s="347"/>
      <c r="BX41" s="347"/>
      <c r="BY41" s="362" t="str">
        <f t="shared" si="1"/>
        <v>DISCONTINUED - MR306 Mesh, 17x8.5, 0mm Offset, 5x5, 94mm Centerbore, Machined/Black</v>
      </c>
      <c r="BZ41" s="362" t="s">
        <v>4046</v>
      </c>
      <c r="CA41" s="362" t="s">
        <v>4045</v>
      </c>
      <c r="CB41" s="351" t="str">
        <f t="shared" si="2"/>
        <v>STREET (3XX)</v>
      </c>
    </row>
    <row r="42" spans="1:80" s="339" customFormat="1" ht="12.75">
      <c r="A42" s="23">
        <f t="shared" si="0"/>
        <v>39</v>
      </c>
      <c r="B42" s="105" t="s">
        <v>84</v>
      </c>
      <c r="C42" s="30" t="s">
        <v>1072</v>
      </c>
      <c r="D42" s="341" t="s">
        <v>4831</v>
      </c>
      <c r="E42" s="342" t="s">
        <v>1330</v>
      </c>
      <c r="F42" s="342"/>
      <c r="G42" s="342"/>
      <c r="H42" s="342" t="s">
        <v>1330</v>
      </c>
      <c r="I42" s="393">
        <v>41640</v>
      </c>
      <c r="J42" s="340"/>
      <c r="K42" s="331" t="s">
        <v>1277</v>
      </c>
      <c r="L42" s="343">
        <v>200.5</v>
      </c>
      <c r="M42" s="333"/>
      <c r="N42" s="333"/>
      <c r="O42" s="341">
        <v>17</v>
      </c>
      <c r="P42" s="8">
        <v>8.5</v>
      </c>
      <c r="Q42" s="30" t="s">
        <v>1759</v>
      </c>
      <c r="R42" s="341">
        <v>5</v>
      </c>
      <c r="S42" s="341">
        <v>5.5</v>
      </c>
      <c r="T42" s="344">
        <v>0</v>
      </c>
      <c r="U42" s="378">
        <v>4.75</v>
      </c>
      <c r="V42" s="341" t="s">
        <v>85</v>
      </c>
      <c r="W42" s="349">
        <v>108</v>
      </c>
      <c r="X42" s="345">
        <v>27.1</v>
      </c>
      <c r="Y42" s="344">
        <v>2500</v>
      </c>
      <c r="Z42" s="344" t="s">
        <v>210</v>
      </c>
      <c r="AA42" s="344"/>
      <c r="AB42" s="334" t="str">
        <f t="shared" si="3"/>
        <v>17x8.5, 5x5.5, 0 OS</v>
      </c>
      <c r="AC42" s="346" t="s">
        <v>1613</v>
      </c>
      <c r="AD42" s="336">
        <f>VLOOKUP(AC42,ACCESSORIES!F:K,6,FALSE)</f>
        <v>33</v>
      </c>
      <c r="AE42" s="346" t="s">
        <v>85</v>
      </c>
      <c r="AF42" s="347"/>
      <c r="AG42" s="346"/>
      <c r="AH42" s="346" t="s">
        <v>86</v>
      </c>
      <c r="AI42" s="347"/>
      <c r="AJ42" s="347"/>
      <c r="AK42" s="347"/>
      <c r="AL42" s="347"/>
      <c r="AM42" s="347"/>
      <c r="AN42" s="347"/>
      <c r="AO42" s="347"/>
      <c r="AP42" s="347"/>
      <c r="AQ42" s="347"/>
      <c r="AR42" s="347"/>
      <c r="AS42" s="347"/>
      <c r="AT42" s="347"/>
      <c r="AU42" s="347"/>
      <c r="AV42" s="347"/>
      <c r="AW42" s="347"/>
      <c r="AX42" s="83"/>
      <c r="AY42" s="347"/>
      <c r="AZ42" s="348"/>
      <c r="BA42" s="347"/>
      <c r="BB42" s="105" t="s">
        <v>85</v>
      </c>
      <c r="BC42" s="347"/>
      <c r="BD42" s="348">
        <v>31</v>
      </c>
      <c r="BE42" s="347"/>
      <c r="BF42" s="347"/>
      <c r="BG42" s="347"/>
      <c r="BH42" s="341">
        <v>36</v>
      </c>
      <c r="BI42" s="347" t="s">
        <v>4096</v>
      </c>
      <c r="BJ42" s="82" t="s">
        <v>4217</v>
      </c>
      <c r="BK42" s="347"/>
      <c r="BL42" s="347"/>
      <c r="BM42" s="347"/>
      <c r="BN42" s="347"/>
      <c r="BO42" s="347"/>
      <c r="BP42" s="347"/>
      <c r="BQ42" s="347"/>
      <c r="BR42" s="347"/>
      <c r="BS42" s="347"/>
      <c r="BT42" s="347"/>
      <c r="BU42" s="347"/>
      <c r="BV42" s="347"/>
      <c r="BW42" s="347"/>
      <c r="BX42" s="347"/>
      <c r="BY42" s="362" t="str">
        <f t="shared" si="1"/>
        <v>DISCONTINUED - MR306 Mesh, 17x8.5, 0mm Offset, 5x5.5, 108mm Centerbore, Machined/Black</v>
      </c>
      <c r="BZ42" s="362" t="s">
        <v>4046</v>
      </c>
      <c r="CA42" s="362" t="s">
        <v>4045</v>
      </c>
      <c r="CB42" s="351" t="str">
        <f t="shared" si="2"/>
        <v>STREET (3XX)</v>
      </c>
    </row>
    <row r="43" spans="1:80" s="339" customFormat="1" ht="12.75">
      <c r="A43" s="23">
        <f t="shared" si="0"/>
        <v>40</v>
      </c>
      <c r="B43" s="105" t="s">
        <v>84</v>
      </c>
      <c r="C43" s="30" t="s">
        <v>1072</v>
      </c>
      <c r="D43" s="341" t="s">
        <v>4831</v>
      </c>
      <c r="E43" s="342" t="s">
        <v>1331</v>
      </c>
      <c r="F43" s="342"/>
      <c r="G43" s="342"/>
      <c r="H43" s="342" t="s">
        <v>1331</v>
      </c>
      <c r="I43" s="393">
        <v>41640</v>
      </c>
      <c r="J43" s="340"/>
      <c r="K43" s="331" t="s">
        <v>1277</v>
      </c>
      <c r="L43" s="343">
        <v>200.5</v>
      </c>
      <c r="M43" s="333"/>
      <c r="N43" s="333"/>
      <c r="O43" s="341">
        <v>17</v>
      </c>
      <c r="P43" s="8">
        <v>8.5</v>
      </c>
      <c r="Q43" s="30" t="s">
        <v>1123</v>
      </c>
      <c r="R43" s="341">
        <v>6</v>
      </c>
      <c r="S43" s="341">
        <v>5.5</v>
      </c>
      <c r="T43" s="344">
        <v>0</v>
      </c>
      <c r="U43" s="378">
        <v>4.75</v>
      </c>
      <c r="V43" s="341" t="s">
        <v>85</v>
      </c>
      <c r="W43" s="349">
        <v>108</v>
      </c>
      <c r="X43" s="345">
        <v>27.1</v>
      </c>
      <c r="Y43" s="344">
        <v>2500</v>
      </c>
      <c r="Z43" s="344" t="s">
        <v>210</v>
      </c>
      <c r="AA43" s="344"/>
      <c r="AB43" s="334" t="str">
        <f t="shared" si="3"/>
        <v>17x8.5, 6x5.5, 0 OS</v>
      </c>
      <c r="AC43" s="346" t="s">
        <v>1613</v>
      </c>
      <c r="AD43" s="336">
        <f>VLOOKUP(AC43,ACCESSORIES!F:K,6,FALSE)</f>
        <v>33</v>
      </c>
      <c r="AE43" s="346" t="s">
        <v>85</v>
      </c>
      <c r="AF43" s="347"/>
      <c r="AG43" s="346"/>
      <c r="AH43" s="346" t="s">
        <v>86</v>
      </c>
      <c r="AI43" s="347"/>
      <c r="AJ43" s="347"/>
      <c r="AK43" s="347"/>
      <c r="AL43" s="347"/>
      <c r="AM43" s="347"/>
      <c r="AN43" s="347"/>
      <c r="AO43" s="347"/>
      <c r="AP43" s="347"/>
      <c r="AQ43" s="347"/>
      <c r="AR43" s="347"/>
      <c r="AS43" s="347"/>
      <c r="AT43" s="347"/>
      <c r="AU43" s="347"/>
      <c r="AV43" s="347"/>
      <c r="AW43" s="347"/>
      <c r="AX43" s="83"/>
      <c r="AY43" s="347"/>
      <c r="AZ43" s="348"/>
      <c r="BA43" s="347"/>
      <c r="BB43" s="105" t="s">
        <v>85</v>
      </c>
      <c r="BC43" s="347"/>
      <c r="BD43" s="348">
        <v>31</v>
      </c>
      <c r="BE43" s="347"/>
      <c r="BF43" s="347"/>
      <c r="BG43" s="347"/>
      <c r="BH43" s="341">
        <v>36</v>
      </c>
      <c r="BI43" s="347" t="s">
        <v>4096</v>
      </c>
      <c r="BJ43" s="82" t="s">
        <v>4217</v>
      </c>
      <c r="BK43" s="347"/>
      <c r="BL43" s="347"/>
      <c r="BM43" s="347"/>
      <c r="BN43" s="347"/>
      <c r="BO43" s="347"/>
      <c r="BP43" s="347"/>
      <c r="BQ43" s="347"/>
      <c r="BR43" s="347"/>
      <c r="BS43" s="347"/>
      <c r="BT43" s="347"/>
      <c r="BU43" s="347"/>
      <c r="BV43" s="347"/>
      <c r="BW43" s="347"/>
      <c r="BX43" s="347"/>
      <c r="BY43" s="362" t="str">
        <f t="shared" si="1"/>
        <v>DISCONTINUED - MR306 Mesh, 17x8.5, 0mm Offset, 6x5.5, 108mm Centerbore, Machined/Black</v>
      </c>
      <c r="BZ43" s="362" t="s">
        <v>4046</v>
      </c>
      <c r="CA43" s="362" t="s">
        <v>4045</v>
      </c>
      <c r="CB43" s="351" t="str">
        <f t="shared" si="2"/>
        <v>STREET (3XX)</v>
      </c>
    </row>
    <row r="44" spans="1:80" s="339" customFormat="1" ht="12.75">
      <c r="A44" s="23">
        <f t="shared" si="0"/>
        <v>41</v>
      </c>
      <c r="B44" s="105" t="s">
        <v>84</v>
      </c>
      <c r="C44" s="30" t="s">
        <v>1072</v>
      </c>
      <c r="D44" s="341" t="s">
        <v>4831</v>
      </c>
      <c r="E44" s="342" t="s">
        <v>1332</v>
      </c>
      <c r="F44" s="342"/>
      <c r="G44" s="342"/>
      <c r="H44" s="342" t="s">
        <v>1332</v>
      </c>
      <c r="I44" s="393">
        <v>41640</v>
      </c>
      <c r="J44" s="340"/>
      <c r="K44" s="331" t="s">
        <v>1277</v>
      </c>
      <c r="L44" s="343">
        <v>200.5</v>
      </c>
      <c r="M44" s="333"/>
      <c r="N44" s="333"/>
      <c r="O44" s="341">
        <v>17</v>
      </c>
      <c r="P44" s="8">
        <v>8.5</v>
      </c>
      <c r="Q44" s="30" t="s">
        <v>1765</v>
      </c>
      <c r="R44" s="341">
        <v>8</v>
      </c>
      <c r="S44" s="341">
        <v>6.5</v>
      </c>
      <c r="T44" s="344">
        <v>0</v>
      </c>
      <c r="U44" s="378">
        <v>4.75</v>
      </c>
      <c r="V44" s="341" t="s">
        <v>85</v>
      </c>
      <c r="W44" s="349">
        <v>131</v>
      </c>
      <c r="X44" s="345">
        <v>27.1</v>
      </c>
      <c r="Y44" s="344">
        <v>3600</v>
      </c>
      <c r="Z44" s="344" t="s">
        <v>210</v>
      </c>
      <c r="AA44" s="344"/>
      <c r="AB44" s="334" t="str">
        <f t="shared" si="3"/>
        <v>17x8.5, 8x6.5, 0 OS</v>
      </c>
      <c r="AC44" s="346" t="s">
        <v>1617</v>
      </c>
      <c r="AD44" s="336">
        <f>VLOOKUP(AC44,ACCESSORIES!F:K,6,FALSE)</f>
        <v>33</v>
      </c>
      <c r="AE44" s="346" t="s">
        <v>85</v>
      </c>
      <c r="AF44" s="347"/>
      <c r="AG44" s="346"/>
      <c r="AH44" s="346" t="s">
        <v>86</v>
      </c>
      <c r="AI44" s="347"/>
      <c r="AJ44" s="347"/>
      <c r="AK44" s="347"/>
      <c r="AL44" s="347"/>
      <c r="AM44" s="347"/>
      <c r="AN44" s="347"/>
      <c r="AO44" s="347"/>
      <c r="AP44" s="347"/>
      <c r="AQ44" s="347"/>
      <c r="AR44" s="347"/>
      <c r="AS44" s="347"/>
      <c r="AT44" s="347"/>
      <c r="AU44" s="347"/>
      <c r="AV44" s="347"/>
      <c r="AW44" s="347"/>
      <c r="AX44" s="83"/>
      <c r="AY44" s="347"/>
      <c r="AZ44" s="348"/>
      <c r="BA44" s="347"/>
      <c r="BB44" s="105" t="s">
        <v>85</v>
      </c>
      <c r="BC44" s="347"/>
      <c r="BD44" s="348">
        <v>31</v>
      </c>
      <c r="BE44" s="347"/>
      <c r="BF44" s="347"/>
      <c r="BG44" s="347"/>
      <c r="BH44" s="341">
        <v>36</v>
      </c>
      <c r="BI44" s="347" t="s">
        <v>4096</v>
      </c>
      <c r="BJ44" s="82" t="s">
        <v>4217</v>
      </c>
      <c r="BK44" s="347"/>
      <c r="BL44" s="347"/>
      <c r="BM44" s="347"/>
      <c r="BN44" s="347"/>
      <c r="BO44" s="347"/>
      <c r="BP44" s="347"/>
      <c r="BQ44" s="347"/>
      <c r="BR44" s="347"/>
      <c r="BS44" s="347"/>
      <c r="BT44" s="347"/>
      <c r="BU44" s="347"/>
      <c r="BV44" s="347"/>
      <c r="BW44" s="347"/>
      <c r="BX44" s="347"/>
      <c r="BY44" s="362" t="str">
        <f t="shared" si="1"/>
        <v>DISCONTINUED - MR306 Mesh, 17x8.5, 0mm Offset, 8x6.5, 131mm Centerbore, Machined/Black</v>
      </c>
      <c r="BZ44" s="362" t="s">
        <v>4046</v>
      </c>
      <c r="CA44" s="362" t="s">
        <v>4045</v>
      </c>
      <c r="CB44" s="351" t="str">
        <f t="shared" si="2"/>
        <v>STREET (3XX)</v>
      </c>
    </row>
    <row r="45" spans="1:80" s="339" customFormat="1" ht="12.75">
      <c r="A45" s="23">
        <f t="shared" si="0"/>
        <v>42</v>
      </c>
      <c r="B45" s="105" t="s">
        <v>84</v>
      </c>
      <c r="C45" s="30" t="s">
        <v>1072</v>
      </c>
      <c r="D45" s="341" t="s">
        <v>4831</v>
      </c>
      <c r="E45" s="342" t="s">
        <v>1333</v>
      </c>
      <c r="F45" s="342"/>
      <c r="G45" s="342"/>
      <c r="H45" s="342" t="s">
        <v>1333</v>
      </c>
      <c r="I45" s="393">
        <v>41640</v>
      </c>
      <c r="J45" s="340"/>
      <c r="K45" s="331" t="s">
        <v>1277</v>
      </c>
      <c r="L45" s="343">
        <v>200.5</v>
      </c>
      <c r="M45" s="333"/>
      <c r="N45" s="333"/>
      <c r="O45" s="341">
        <v>17</v>
      </c>
      <c r="P45" s="8">
        <v>8.5</v>
      </c>
      <c r="Q45" s="30" t="s">
        <v>1766</v>
      </c>
      <c r="R45" s="341">
        <v>8</v>
      </c>
      <c r="S45" s="341">
        <v>170</v>
      </c>
      <c r="T45" s="344">
        <v>0</v>
      </c>
      <c r="U45" s="378">
        <v>4.75</v>
      </c>
      <c r="V45" s="341" t="s">
        <v>85</v>
      </c>
      <c r="W45" s="349">
        <v>131</v>
      </c>
      <c r="X45" s="345">
        <v>27.1</v>
      </c>
      <c r="Y45" s="344">
        <v>3600</v>
      </c>
      <c r="Z45" s="344" t="s">
        <v>210</v>
      </c>
      <c r="AA45" s="344"/>
      <c r="AB45" s="334" t="str">
        <f t="shared" si="3"/>
        <v>17x8.5, 8x170, 0 OS</v>
      </c>
      <c r="AC45" s="346" t="s">
        <v>1617</v>
      </c>
      <c r="AD45" s="336">
        <f>VLOOKUP(AC45,ACCESSORIES!F:K,6,FALSE)</f>
        <v>33</v>
      </c>
      <c r="AE45" s="346" t="s">
        <v>85</v>
      </c>
      <c r="AF45" s="347"/>
      <c r="AG45" s="346"/>
      <c r="AH45" s="346" t="s">
        <v>86</v>
      </c>
      <c r="AI45" s="347"/>
      <c r="AJ45" s="347"/>
      <c r="AK45" s="347"/>
      <c r="AL45" s="347"/>
      <c r="AM45" s="347"/>
      <c r="AN45" s="347"/>
      <c r="AO45" s="347"/>
      <c r="AP45" s="347"/>
      <c r="AQ45" s="347"/>
      <c r="AR45" s="347"/>
      <c r="AS45" s="347"/>
      <c r="AT45" s="347"/>
      <c r="AU45" s="347"/>
      <c r="AV45" s="347"/>
      <c r="AW45" s="347"/>
      <c r="AX45" s="83"/>
      <c r="AY45" s="347"/>
      <c r="AZ45" s="348"/>
      <c r="BA45" s="347"/>
      <c r="BB45" s="105" t="s">
        <v>85</v>
      </c>
      <c r="BC45" s="347"/>
      <c r="BD45" s="348">
        <v>31</v>
      </c>
      <c r="BE45" s="347"/>
      <c r="BF45" s="347"/>
      <c r="BG45" s="347"/>
      <c r="BH45" s="341">
        <v>36</v>
      </c>
      <c r="BI45" s="347" t="s">
        <v>4096</v>
      </c>
      <c r="BJ45" s="82" t="s">
        <v>4217</v>
      </c>
      <c r="BK45" s="347"/>
      <c r="BL45" s="347"/>
      <c r="BM45" s="347"/>
      <c r="BN45" s="347"/>
      <c r="BO45" s="347"/>
      <c r="BP45" s="347"/>
      <c r="BQ45" s="347"/>
      <c r="BR45" s="347"/>
      <c r="BS45" s="347"/>
      <c r="BT45" s="347"/>
      <c r="BU45" s="347"/>
      <c r="BV45" s="347"/>
      <c r="BW45" s="347"/>
      <c r="BX45" s="347"/>
      <c r="BY45" s="362" t="str">
        <f t="shared" si="1"/>
        <v>DISCONTINUED - MR306 Mesh, 17x8.5, 0mm Offset, 8x170, 131mm Centerbore, Machined/Black</v>
      </c>
      <c r="BZ45" s="362" t="s">
        <v>4046</v>
      </c>
      <c r="CA45" s="362" t="s">
        <v>4045</v>
      </c>
      <c r="CB45" s="351" t="str">
        <f t="shared" si="2"/>
        <v>STREET (3XX)</v>
      </c>
    </row>
    <row r="46" spans="1:80" s="339" customFormat="1" ht="12.75">
      <c r="A46" s="23">
        <f t="shared" si="0"/>
        <v>43</v>
      </c>
      <c r="B46" s="105" t="s">
        <v>84</v>
      </c>
      <c r="C46" s="30" t="s">
        <v>1072</v>
      </c>
      <c r="D46" s="341" t="s">
        <v>4831</v>
      </c>
      <c r="E46" s="342" t="s">
        <v>1334</v>
      </c>
      <c r="F46" s="342"/>
      <c r="G46" s="342"/>
      <c r="H46" s="342" t="s">
        <v>1334</v>
      </c>
      <c r="I46" s="393">
        <v>41640</v>
      </c>
      <c r="J46" s="340"/>
      <c r="K46" s="331" t="s">
        <v>1277</v>
      </c>
      <c r="L46" s="343">
        <v>236.5</v>
      </c>
      <c r="M46" s="333"/>
      <c r="N46" s="333"/>
      <c r="O46" s="341">
        <v>18</v>
      </c>
      <c r="P46" s="8">
        <v>9</v>
      </c>
      <c r="Q46" s="30" t="s">
        <v>1763</v>
      </c>
      <c r="R46" s="341">
        <v>6</v>
      </c>
      <c r="S46" s="341">
        <v>135</v>
      </c>
      <c r="T46" s="344">
        <v>18</v>
      </c>
      <c r="U46" s="378">
        <v>5.75</v>
      </c>
      <c r="V46" s="341" t="s">
        <v>85</v>
      </c>
      <c r="W46" s="349">
        <v>94</v>
      </c>
      <c r="X46" s="345">
        <v>32</v>
      </c>
      <c r="Y46" s="344">
        <v>2500</v>
      </c>
      <c r="Z46" s="344" t="s">
        <v>210</v>
      </c>
      <c r="AA46" s="344"/>
      <c r="AB46" s="334" t="str">
        <f t="shared" si="3"/>
        <v>18x9, 6x135, 18 OS</v>
      </c>
      <c r="AC46" s="346" t="s">
        <v>1611</v>
      </c>
      <c r="AD46" s="336">
        <f>VLOOKUP(AC46,ACCESSORIES!F:K,6,FALSE)</f>
        <v>33</v>
      </c>
      <c r="AE46" s="346" t="s">
        <v>85</v>
      </c>
      <c r="AF46" s="347"/>
      <c r="AG46" s="346"/>
      <c r="AH46" s="346" t="s">
        <v>86</v>
      </c>
      <c r="AI46" s="347"/>
      <c r="AJ46" s="347"/>
      <c r="AK46" s="347"/>
      <c r="AL46" s="347"/>
      <c r="AM46" s="347"/>
      <c r="AN46" s="347"/>
      <c r="AO46" s="347"/>
      <c r="AP46" s="347"/>
      <c r="AQ46" s="347"/>
      <c r="AR46" s="347"/>
      <c r="AS46" s="347"/>
      <c r="AT46" s="347"/>
      <c r="AU46" s="347"/>
      <c r="AV46" s="347"/>
      <c r="AW46" s="347"/>
      <c r="AX46" s="83"/>
      <c r="AY46" s="347"/>
      <c r="AZ46" s="348"/>
      <c r="BA46" s="347"/>
      <c r="BB46" s="105" t="s">
        <v>85</v>
      </c>
      <c r="BC46" s="347"/>
      <c r="BD46" s="348">
        <v>35</v>
      </c>
      <c r="BE46" s="347"/>
      <c r="BF46" s="347"/>
      <c r="BG46" s="347"/>
      <c r="BH46" s="341">
        <v>36</v>
      </c>
      <c r="BI46" s="347" t="s">
        <v>4096</v>
      </c>
      <c r="BJ46" s="82" t="s">
        <v>4217</v>
      </c>
      <c r="BK46" s="347"/>
      <c r="BL46" s="347"/>
      <c r="BM46" s="347"/>
      <c r="BN46" s="347"/>
      <c r="BO46" s="347"/>
      <c r="BP46" s="347"/>
      <c r="BQ46" s="347"/>
      <c r="BR46" s="347"/>
      <c r="BS46" s="347"/>
      <c r="BT46" s="347"/>
      <c r="BU46" s="347"/>
      <c r="BV46" s="347"/>
      <c r="BW46" s="347"/>
      <c r="BX46" s="347"/>
      <c r="BY46" s="362" t="str">
        <f t="shared" si="1"/>
        <v>DISCONTINUED - MR306 Mesh, 18x9, +18mm Offset, 6x135, 94mm Centerbore, Machined/Black</v>
      </c>
      <c r="BZ46" s="362" t="s">
        <v>4046</v>
      </c>
      <c r="CA46" s="362" t="s">
        <v>4045</v>
      </c>
      <c r="CB46" s="351" t="str">
        <f t="shared" si="2"/>
        <v>STREET (3XX)</v>
      </c>
    </row>
    <row r="47" spans="1:80" s="339" customFormat="1" ht="12.75">
      <c r="A47" s="23">
        <f t="shared" si="0"/>
        <v>44</v>
      </c>
      <c r="B47" s="105" t="s">
        <v>84</v>
      </c>
      <c r="C47" s="30" t="s">
        <v>1072</v>
      </c>
      <c r="D47" s="341" t="s">
        <v>4831</v>
      </c>
      <c r="E47" s="342" t="s">
        <v>1335</v>
      </c>
      <c r="F47" s="342"/>
      <c r="G47" s="342"/>
      <c r="H47" s="342" t="s">
        <v>1335</v>
      </c>
      <c r="I47" s="393">
        <v>41640</v>
      </c>
      <c r="J47" s="340"/>
      <c r="K47" s="331" t="s">
        <v>1277</v>
      </c>
      <c r="L47" s="343">
        <v>236.5</v>
      </c>
      <c r="M47" s="333"/>
      <c r="N47" s="333"/>
      <c r="O47" s="341">
        <v>18</v>
      </c>
      <c r="P47" s="8">
        <v>9</v>
      </c>
      <c r="Q47" s="30" t="s">
        <v>1758</v>
      </c>
      <c r="R47" s="341">
        <v>5</v>
      </c>
      <c r="S47" s="341">
        <v>5</v>
      </c>
      <c r="T47" s="344">
        <v>-12</v>
      </c>
      <c r="U47" s="378">
        <v>4.5</v>
      </c>
      <c r="V47" s="341" t="s">
        <v>85</v>
      </c>
      <c r="W47" s="349">
        <v>94</v>
      </c>
      <c r="X47" s="345">
        <v>32</v>
      </c>
      <c r="Y47" s="344">
        <v>2500</v>
      </c>
      <c r="Z47" s="344" t="s">
        <v>210</v>
      </c>
      <c r="AA47" s="344"/>
      <c r="AB47" s="334" t="str">
        <f t="shared" si="3"/>
        <v>18x9, 5x5, -12 OS</v>
      </c>
      <c r="AC47" s="346" t="s">
        <v>1611</v>
      </c>
      <c r="AD47" s="336">
        <f>VLOOKUP(AC47,ACCESSORIES!F:K,6,FALSE)</f>
        <v>33</v>
      </c>
      <c r="AE47" s="346" t="s">
        <v>85</v>
      </c>
      <c r="AF47" s="347"/>
      <c r="AG47" s="346"/>
      <c r="AH47" s="346" t="s">
        <v>86</v>
      </c>
      <c r="AI47" s="347"/>
      <c r="AJ47" s="347"/>
      <c r="AK47" s="347"/>
      <c r="AL47" s="347"/>
      <c r="AM47" s="347"/>
      <c r="AN47" s="347"/>
      <c r="AO47" s="347"/>
      <c r="AP47" s="347"/>
      <c r="AQ47" s="347"/>
      <c r="AR47" s="347"/>
      <c r="AS47" s="347"/>
      <c r="AT47" s="347"/>
      <c r="AU47" s="347"/>
      <c r="AV47" s="347"/>
      <c r="AW47" s="347"/>
      <c r="AX47" s="83"/>
      <c r="AY47" s="347"/>
      <c r="AZ47" s="348"/>
      <c r="BA47" s="347"/>
      <c r="BB47" s="105" t="s">
        <v>85</v>
      </c>
      <c r="BC47" s="347"/>
      <c r="BD47" s="348">
        <v>35</v>
      </c>
      <c r="BE47" s="347"/>
      <c r="BF47" s="347"/>
      <c r="BG47" s="347"/>
      <c r="BH47" s="341">
        <v>36</v>
      </c>
      <c r="BI47" s="347" t="s">
        <v>4096</v>
      </c>
      <c r="BJ47" s="82" t="s">
        <v>4217</v>
      </c>
      <c r="BK47" s="347"/>
      <c r="BL47" s="347"/>
      <c r="BM47" s="347"/>
      <c r="BN47" s="347"/>
      <c r="BO47" s="347"/>
      <c r="BP47" s="347"/>
      <c r="BQ47" s="347"/>
      <c r="BR47" s="347"/>
      <c r="BS47" s="347"/>
      <c r="BT47" s="347"/>
      <c r="BU47" s="347"/>
      <c r="BV47" s="347"/>
      <c r="BW47" s="347"/>
      <c r="BX47" s="347"/>
      <c r="BY47" s="362" t="str">
        <f t="shared" si="1"/>
        <v>DISCONTINUED - MR306 Mesh, 18x9, -12mm Offset, 5x5, 94mm Centerbore, Machined/Black</v>
      </c>
      <c r="BZ47" s="362" t="s">
        <v>4046</v>
      </c>
      <c r="CA47" s="362" t="s">
        <v>4045</v>
      </c>
      <c r="CB47" s="351" t="str">
        <f t="shared" si="2"/>
        <v>STREET (3XX)</v>
      </c>
    </row>
    <row r="48" spans="1:80" s="339" customFormat="1" ht="12.75">
      <c r="A48" s="23">
        <f t="shared" si="0"/>
        <v>45</v>
      </c>
      <c r="B48" s="105" t="s">
        <v>84</v>
      </c>
      <c r="C48" s="30" t="s">
        <v>1072</v>
      </c>
      <c r="D48" s="341" t="s">
        <v>4831</v>
      </c>
      <c r="E48" s="342" t="s">
        <v>1336</v>
      </c>
      <c r="F48" s="342"/>
      <c r="G48" s="342"/>
      <c r="H48" s="342" t="s">
        <v>1336</v>
      </c>
      <c r="I48" s="393">
        <v>41640</v>
      </c>
      <c r="J48" s="340"/>
      <c r="K48" s="331" t="s">
        <v>1277</v>
      </c>
      <c r="L48" s="343">
        <v>236.5</v>
      </c>
      <c r="M48" s="333"/>
      <c r="N48" s="333"/>
      <c r="O48" s="341">
        <v>18</v>
      </c>
      <c r="P48" s="8">
        <v>9</v>
      </c>
      <c r="Q48" s="30" t="s">
        <v>1754</v>
      </c>
      <c r="R48" s="341">
        <v>5</v>
      </c>
      <c r="S48" s="341">
        <v>150</v>
      </c>
      <c r="T48" s="344">
        <v>18</v>
      </c>
      <c r="U48" s="378">
        <v>5.75</v>
      </c>
      <c r="V48" s="341" t="s">
        <v>85</v>
      </c>
      <c r="W48" s="349">
        <v>110</v>
      </c>
      <c r="X48" s="345">
        <v>32</v>
      </c>
      <c r="Y48" s="344">
        <v>2500</v>
      </c>
      <c r="Z48" s="344" t="s">
        <v>210</v>
      </c>
      <c r="AA48" s="344"/>
      <c r="AB48" s="334" t="str">
        <f t="shared" si="3"/>
        <v>18x9, 5x150, 18 OS</v>
      </c>
      <c r="AC48" s="346" t="s">
        <v>1615</v>
      </c>
      <c r="AD48" s="336">
        <f>VLOOKUP(AC48,ACCESSORIES!F:K,6,FALSE)</f>
        <v>33</v>
      </c>
      <c r="AE48" s="346" t="s">
        <v>85</v>
      </c>
      <c r="AF48" s="347"/>
      <c r="AG48" s="346"/>
      <c r="AH48" s="346" t="s">
        <v>86</v>
      </c>
      <c r="AI48" s="347"/>
      <c r="AJ48" s="347"/>
      <c r="AK48" s="347"/>
      <c r="AL48" s="347"/>
      <c r="AM48" s="347"/>
      <c r="AN48" s="347"/>
      <c r="AO48" s="347"/>
      <c r="AP48" s="347"/>
      <c r="AQ48" s="347"/>
      <c r="AR48" s="347"/>
      <c r="AS48" s="347"/>
      <c r="AT48" s="347"/>
      <c r="AU48" s="347"/>
      <c r="AV48" s="347"/>
      <c r="AW48" s="347"/>
      <c r="AX48" s="83"/>
      <c r="AY48" s="347"/>
      <c r="AZ48" s="348"/>
      <c r="BA48" s="347"/>
      <c r="BB48" s="105" t="s">
        <v>85</v>
      </c>
      <c r="BC48" s="347"/>
      <c r="BD48" s="348">
        <v>35</v>
      </c>
      <c r="BE48" s="347"/>
      <c r="BF48" s="347"/>
      <c r="BG48" s="347"/>
      <c r="BH48" s="341">
        <v>36</v>
      </c>
      <c r="BI48" s="347" t="s">
        <v>4096</v>
      </c>
      <c r="BJ48" s="82" t="s">
        <v>4217</v>
      </c>
      <c r="BK48" s="347"/>
      <c r="BL48" s="347"/>
      <c r="BM48" s="347"/>
      <c r="BN48" s="347"/>
      <c r="BO48" s="347"/>
      <c r="BP48" s="347"/>
      <c r="BQ48" s="347"/>
      <c r="BR48" s="347"/>
      <c r="BS48" s="347"/>
      <c r="BT48" s="347"/>
      <c r="BU48" s="347"/>
      <c r="BV48" s="347"/>
      <c r="BW48" s="347"/>
      <c r="BX48" s="347"/>
      <c r="BY48" s="362" t="str">
        <f t="shared" si="1"/>
        <v>DISCONTINUED - MR306 Mesh, 18x9, +18mm Offset, 5x150, 110mm Centerbore, Machined/Black</v>
      </c>
      <c r="BZ48" s="362" t="s">
        <v>4046</v>
      </c>
      <c r="CA48" s="362" t="s">
        <v>4045</v>
      </c>
      <c r="CB48" s="351" t="str">
        <f t="shared" si="2"/>
        <v>STREET (3XX)</v>
      </c>
    </row>
    <row r="49" spans="1:80" s="339" customFormat="1" ht="12.75">
      <c r="A49" s="23">
        <f t="shared" si="0"/>
        <v>46</v>
      </c>
      <c r="B49" s="105" t="s">
        <v>84</v>
      </c>
      <c r="C49" s="30" t="s">
        <v>1072</v>
      </c>
      <c r="D49" s="341" t="s">
        <v>4831</v>
      </c>
      <c r="E49" s="342" t="s">
        <v>1337</v>
      </c>
      <c r="F49" s="342"/>
      <c r="G49" s="342"/>
      <c r="H49" s="342" t="s">
        <v>1337</v>
      </c>
      <c r="I49" s="393">
        <v>41640</v>
      </c>
      <c r="J49" s="340"/>
      <c r="K49" s="331" t="s">
        <v>1277</v>
      </c>
      <c r="L49" s="343">
        <v>236.5</v>
      </c>
      <c r="M49" s="333"/>
      <c r="N49" s="333"/>
      <c r="O49" s="341">
        <v>18</v>
      </c>
      <c r="P49" s="8">
        <v>9</v>
      </c>
      <c r="Q49" s="30" t="s">
        <v>1123</v>
      </c>
      <c r="R49" s="341">
        <v>6</v>
      </c>
      <c r="S49" s="341">
        <v>5.5</v>
      </c>
      <c r="T49" s="344">
        <v>-12</v>
      </c>
      <c r="U49" s="378">
        <v>4.5</v>
      </c>
      <c r="V49" s="341" t="s">
        <v>85</v>
      </c>
      <c r="W49" s="349">
        <v>108</v>
      </c>
      <c r="X49" s="345">
        <v>32</v>
      </c>
      <c r="Y49" s="344">
        <v>2500</v>
      </c>
      <c r="Z49" s="344" t="s">
        <v>210</v>
      </c>
      <c r="AA49" s="344"/>
      <c r="AB49" s="334" t="str">
        <f t="shared" si="3"/>
        <v>18x9, 6x5.5, -12 OS</v>
      </c>
      <c r="AC49" s="346" t="s">
        <v>1613</v>
      </c>
      <c r="AD49" s="336">
        <f>VLOOKUP(AC49,ACCESSORIES!F:K,6,FALSE)</f>
        <v>33</v>
      </c>
      <c r="AE49" s="346" t="s">
        <v>85</v>
      </c>
      <c r="AF49" s="347"/>
      <c r="AG49" s="346"/>
      <c r="AH49" s="346" t="s">
        <v>86</v>
      </c>
      <c r="AI49" s="347"/>
      <c r="AJ49" s="347"/>
      <c r="AK49" s="347"/>
      <c r="AL49" s="347"/>
      <c r="AM49" s="347"/>
      <c r="AN49" s="347"/>
      <c r="AO49" s="347"/>
      <c r="AP49" s="347"/>
      <c r="AQ49" s="347"/>
      <c r="AR49" s="347"/>
      <c r="AS49" s="347"/>
      <c r="AT49" s="347"/>
      <c r="AU49" s="347"/>
      <c r="AV49" s="347"/>
      <c r="AW49" s="347"/>
      <c r="AX49" s="83"/>
      <c r="AY49" s="347"/>
      <c r="AZ49" s="348"/>
      <c r="BA49" s="347"/>
      <c r="BB49" s="105" t="s">
        <v>85</v>
      </c>
      <c r="BC49" s="347"/>
      <c r="BD49" s="348">
        <v>35</v>
      </c>
      <c r="BE49" s="347"/>
      <c r="BF49" s="347"/>
      <c r="BG49" s="347"/>
      <c r="BH49" s="341">
        <v>36</v>
      </c>
      <c r="BI49" s="347" t="s">
        <v>4096</v>
      </c>
      <c r="BJ49" s="82" t="s">
        <v>4217</v>
      </c>
      <c r="BK49" s="347"/>
      <c r="BL49" s="347"/>
      <c r="BM49" s="347"/>
      <c r="BN49" s="347"/>
      <c r="BO49" s="347"/>
      <c r="BP49" s="347"/>
      <c r="BQ49" s="347"/>
      <c r="BR49" s="347"/>
      <c r="BS49" s="347"/>
      <c r="BT49" s="347"/>
      <c r="BU49" s="347"/>
      <c r="BV49" s="347"/>
      <c r="BW49" s="347"/>
      <c r="BX49" s="347"/>
      <c r="BY49" s="362" t="str">
        <f t="shared" si="1"/>
        <v>DISCONTINUED - MR306 Mesh, 18x9, -12mm Offset, 6x5.5, 108mm Centerbore, Machined/Black</v>
      </c>
      <c r="BZ49" s="362" t="s">
        <v>4046</v>
      </c>
      <c r="CA49" s="362" t="s">
        <v>4045</v>
      </c>
      <c r="CB49" s="351" t="str">
        <f t="shared" si="2"/>
        <v>STREET (3XX)</v>
      </c>
    </row>
    <row r="50" spans="1:80" s="339" customFormat="1" ht="12.75">
      <c r="A50" s="23">
        <f t="shared" si="0"/>
        <v>47</v>
      </c>
      <c r="B50" s="105" t="s">
        <v>84</v>
      </c>
      <c r="C50" s="30" t="s">
        <v>1072</v>
      </c>
      <c r="D50" s="341" t="s">
        <v>4831</v>
      </c>
      <c r="E50" s="342" t="s">
        <v>1338</v>
      </c>
      <c r="F50" s="342"/>
      <c r="G50" s="342"/>
      <c r="H50" s="342" t="s">
        <v>1338</v>
      </c>
      <c r="I50" s="393">
        <v>41640</v>
      </c>
      <c r="J50" s="340"/>
      <c r="K50" s="331" t="s">
        <v>1277</v>
      </c>
      <c r="L50" s="343">
        <v>236.5</v>
      </c>
      <c r="M50" s="333"/>
      <c r="N50" s="333"/>
      <c r="O50" s="341">
        <v>18</v>
      </c>
      <c r="P50" s="8">
        <v>9</v>
      </c>
      <c r="Q50" s="30" t="s">
        <v>1123</v>
      </c>
      <c r="R50" s="341">
        <v>6</v>
      </c>
      <c r="S50" s="341">
        <v>5.5</v>
      </c>
      <c r="T50" s="344">
        <v>18</v>
      </c>
      <c r="U50" s="378">
        <v>5.75</v>
      </c>
      <c r="V50" s="341" t="s">
        <v>85</v>
      </c>
      <c r="W50" s="349">
        <v>108</v>
      </c>
      <c r="X50" s="345">
        <v>32</v>
      </c>
      <c r="Y50" s="344">
        <v>2500</v>
      </c>
      <c r="Z50" s="344" t="s">
        <v>210</v>
      </c>
      <c r="AA50" s="344"/>
      <c r="AB50" s="334" t="str">
        <f t="shared" si="3"/>
        <v>18x9, 6x5.5, 18 OS</v>
      </c>
      <c r="AC50" s="346" t="s">
        <v>1613</v>
      </c>
      <c r="AD50" s="336">
        <f>VLOOKUP(AC50,ACCESSORIES!F:K,6,FALSE)</f>
        <v>33</v>
      </c>
      <c r="AE50" s="346" t="s">
        <v>85</v>
      </c>
      <c r="AF50" s="347"/>
      <c r="AG50" s="346"/>
      <c r="AH50" s="346" t="s">
        <v>86</v>
      </c>
      <c r="AI50" s="347"/>
      <c r="AJ50" s="347"/>
      <c r="AK50" s="347"/>
      <c r="AL50" s="347"/>
      <c r="AM50" s="347"/>
      <c r="AN50" s="347"/>
      <c r="AO50" s="347"/>
      <c r="AP50" s="347"/>
      <c r="AQ50" s="347"/>
      <c r="AR50" s="347"/>
      <c r="AS50" s="347"/>
      <c r="AT50" s="347"/>
      <c r="AU50" s="347"/>
      <c r="AV50" s="347"/>
      <c r="AW50" s="347"/>
      <c r="AX50" s="83"/>
      <c r="AY50" s="347"/>
      <c r="AZ50" s="348"/>
      <c r="BA50" s="347"/>
      <c r="BB50" s="105" t="s">
        <v>85</v>
      </c>
      <c r="BC50" s="347"/>
      <c r="BD50" s="348">
        <v>35</v>
      </c>
      <c r="BE50" s="347"/>
      <c r="BF50" s="347"/>
      <c r="BG50" s="347"/>
      <c r="BH50" s="341">
        <v>36</v>
      </c>
      <c r="BI50" s="347" t="s">
        <v>4096</v>
      </c>
      <c r="BJ50" s="82" t="s">
        <v>4217</v>
      </c>
      <c r="BK50" s="347"/>
      <c r="BL50" s="347"/>
      <c r="BM50" s="347"/>
      <c r="BN50" s="347"/>
      <c r="BO50" s="347"/>
      <c r="BP50" s="347"/>
      <c r="BQ50" s="347"/>
      <c r="BR50" s="347"/>
      <c r="BS50" s="347"/>
      <c r="BT50" s="347"/>
      <c r="BU50" s="347"/>
      <c r="BV50" s="347"/>
      <c r="BW50" s="347"/>
      <c r="BX50" s="347"/>
      <c r="BY50" s="362" t="str">
        <f t="shared" si="1"/>
        <v>DISCONTINUED - MR306 Mesh, 18x9, +18mm Offset, 6x5.5, 108mm Centerbore, Machined/Black</v>
      </c>
      <c r="BZ50" s="362" t="s">
        <v>4046</v>
      </c>
      <c r="CA50" s="362" t="s">
        <v>4045</v>
      </c>
      <c r="CB50" s="351" t="str">
        <f t="shared" si="2"/>
        <v>STREET (3XX)</v>
      </c>
    </row>
    <row r="51" spans="1:80" s="339" customFormat="1" ht="12.75">
      <c r="A51" s="23">
        <f t="shared" si="0"/>
        <v>48</v>
      </c>
      <c r="B51" s="105" t="s">
        <v>84</v>
      </c>
      <c r="C51" s="30" t="s">
        <v>1072</v>
      </c>
      <c r="D51" s="341" t="s">
        <v>4831</v>
      </c>
      <c r="E51" s="342" t="s">
        <v>1339</v>
      </c>
      <c r="F51" s="342"/>
      <c r="G51" s="342"/>
      <c r="H51" s="342" t="s">
        <v>1339</v>
      </c>
      <c r="I51" s="393">
        <v>41640</v>
      </c>
      <c r="J51" s="340"/>
      <c r="K51" s="331" t="s">
        <v>1277</v>
      </c>
      <c r="L51" s="343">
        <v>236.5</v>
      </c>
      <c r="M51" s="333"/>
      <c r="N51" s="333"/>
      <c r="O51" s="341">
        <v>18</v>
      </c>
      <c r="P51" s="8">
        <v>9</v>
      </c>
      <c r="Q51" s="30" t="s">
        <v>1765</v>
      </c>
      <c r="R51" s="341">
        <v>8</v>
      </c>
      <c r="S51" s="341">
        <v>6.5</v>
      </c>
      <c r="T51" s="344">
        <v>-12</v>
      </c>
      <c r="U51" s="378">
        <v>4.5</v>
      </c>
      <c r="V51" s="341" t="s">
        <v>85</v>
      </c>
      <c r="W51" s="349">
        <v>131</v>
      </c>
      <c r="X51" s="345">
        <v>32</v>
      </c>
      <c r="Y51" s="344">
        <v>3600</v>
      </c>
      <c r="Z51" s="344" t="s">
        <v>210</v>
      </c>
      <c r="AA51" s="344"/>
      <c r="AB51" s="334" t="str">
        <f t="shared" si="3"/>
        <v>18x9, 8x6.5, -12 OS</v>
      </c>
      <c r="AC51" s="346" t="s">
        <v>1617</v>
      </c>
      <c r="AD51" s="336">
        <f>VLOOKUP(AC51,ACCESSORIES!F:K,6,FALSE)</f>
        <v>33</v>
      </c>
      <c r="AE51" s="346" t="s">
        <v>85</v>
      </c>
      <c r="AF51" s="347"/>
      <c r="AG51" s="346"/>
      <c r="AH51" s="346" t="s">
        <v>86</v>
      </c>
      <c r="AI51" s="347"/>
      <c r="AJ51" s="347"/>
      <c r="AK51" s="347"/>
      <c r="AL51" s="347"/>
      <c r="AM51" s="347"/>
      <c r="AN51" s="347"/>
      <c r="AO51" s="347"/>
      <c r="AP51" s="347"/>
      <c r="AQ51" s="347"/>
      <c r="AR51" s="347"/>
      <c r="AS51" s="347"/>
      <c r="AT51" s="347"/>
      <c r="AU51" s="347"/>
      <c r="AV51" s="347"/>
      <c r="AW51" s="347"/>
      <c r="AX51" s="83"/>
      <c r="AY51" s="347"/>
      <c r="AZ51" s="348"/>
      <c r="BA51" s="347"/>
      <c r="BB51" s="105" t="s">
        <v>85</v>
      </c>
      <c r="BC51" s="347"/>
      <c r="BD51" s="348">
        <v>35</v>
      </c>
      <c r="BE51" s="347"/>
      <c r="BF51" s="347"/>
      <c r="BG51" s="347"/>
      <c r="BH51" s="341">
        <v>36</v>
      </c>
      <c r="BI51" s="347" t="s">
        <v>4096</v>
      </c>
      <c r="BJ51" s="82" t="s">
        <v>4217</v>
      </c>
      <c r="BK51" s="347"/>
      <c r="BL51" s="347"/>
      <c r="BM51" s="347"/>
      <c r="BN51" s="347"/>
      <c r="BO51" s="347"/>
      <c r="BP51" s="347"/>
      <c r="BQ51" s="347"/>
      <c r="BR51" s="347"/>
      <c r="BS51" s="347"/>
      <c r="BT51" s="347"/>
      <c r="BU51" s="347"/>
      <c r="BV51" s="347"/>
      <c r="BW51" s="347"/>
      <c r="BX51" s="347"/>
      <c r="BY51" s="362" t="str">
        <f t="shared" si="1"/>
        <v>DISCONTINUED - MR306 Mesh, 18x9, -12mm Offset, 8x6.5, 131mm Centerbore, Machined/Black</v>
      </c>
      <c r="BZ51" s="362" t="s">
        <v>4046</v>
      </c>
      <c r="CA51" s="362" t="s">
        <v>4045</v>
      </c>
      <c r="CB51" s="351" t="str">
        <f t="shared" si="2"/>
        <v>STREET (3XX)</v>
      </c>
    </row>
    <row r="52" spans="1:80" s="339" customFormat="1" ht="12.75">
      <c r="A52" s="23">
        <f t="shared" si="0"/>
        <v>49</v>
      </c>
      <c r="B52" s="105" t="s">
        <v>84</v>
      </c>
      <c r="C52" s="30" t="s">
        <v>1072</v>
      </c>
      <c r="D52" s="341" t="s">
        <v>4831</v>
      </c>
      <c r="E52" s="342" t="s">
        <v>1340</v>
      </c>
      <c r="F52" s="342"/>
      <c r="G52" s="342"/>
      <c r="H52" s="342" t="s">
        <v>1340</v>
      </c>
      <c r="I52" s="393">
        <v>41640</v>
      </c>
      <c r="J52" s="340"/>
      <c r="K52" s="331" t="s">
        <v>1277</v>
      </c>
      <c r="L52" s="343">
        <v>236.5</v>
      </c>
      <c r="M52" s="333"/>
      <c r="N52" s="333"/>
      <c r="O52" s="341">
        <v>18</v>
      </c>
      <c r="P52" s="8">
        <v>9</v>
      </c>
      <c r="Q52" s="30" t="s">
        <v>1765</v>
      </c>
      <c r="R52" s="341">
        <v>8</v>
      </c>
      <c r="S52" s="341">
        <v>6.5</v>
      </c>
      <c r="T52" s="344">
        <v>18</v>
      </c>
      <c r="U52" s="378">
        <v>5.75</v>
      </c>
      <c r="V52" s="341" t="s">
        <v>85</v>
      </c>
      <c r="W52" s="349">
        <v>131</v>
      </c>
      <c r="X52" s="345">
        <v>32</v>
      </c>
      <c r="Y52" s="344">
        <v>3600</v>
      </c>
      <c r="Z52" s="344" t="s">
        <v>210</v>
      </c>
      <c r="AA52" s="344"/>
      <c r="AB52" s="334" t="str">
        <f t="shared" si="3"/>
        <v>18x9, 8x6.5, 18 OS</v>
      </c>
      <c r="AC52" s="346" t="s">
        <v>1617</v>
      </c>
      <c r="AD52" s="336">
        <f>VLOOKUP(AC52,ACCESSORIES!F:K,6,FALSE)</f>
        <v>33</v>
      </c>
      <c r="AE52" s="346" t="s">
        <v>85</v>
      </c>
      <c r="AF52" s="347"/>
      <c r="AG52" s="346"/>
      <c r="AH52" s="346" t="s">
        <v>86</v>
      </c>
      <c r="AI52" s="347"/>
      <c r="AJ52" s="347"/>
      <c r="AK52" s="347"/>
      <c r="AL52" s="347"/>
      <c r="AM52" s="347"/>
      <c r="AN52" s="347"/>
      <c r="AO52" s="347"/>
      <c r="AP52" s="347"/>
      <c r="AQ52" s="347"/>
      <c r="AR52" s="347"/>
      <c r="AS52" s="347"/>
      <c r="AT52" s="347"/>
      <c r="AU52" s="347"/>
      <c r="AV52" s="347"/>
      <c r="AW52" s="347"/>
      <c r="AX52" s="83"/>
      <c r="AY52" s="347"/>
      <c r="AZ52" s="348"/>
      <c r="BA52" s="347"/>
      <c r="BB52" s="105" t="s">
        <v>85</v>
      </c>
      <c r="BC52" s="347"/>
      <c r="BD52" s="348">
        <v>35</v>
      </c>
      <c r="BE52" s="347"/>
      <c r="BF52" s="347"/>
      <c r="BG52" s="347"/>
      <c r="BH52" s="341">
        <v>36</v>
      </c>
      <c r="BI52" s="347" t="s">
        <v>4096</v>
      </c>
      <c r="BJ52" s="82" t="s">
        <v>4217</v>
      </c>
      <c r="BK52" s="347"/>
      <c r="BL52" s="347"/>
      <c r="BM52" s="347"/>
      <c r="BN52" s="347"/>
      <c r="BO52" s="347"/>
      <c r="BP52" s="347"/>
      <c r="BQ52" s="347"/>
      <c r="BR52" s="347"/>
      <c r="BS52" s="347"/>
      <c r="BT52" s="347"/>
      <c r="BU52" s="347"/>
      <c r="BV52" s="347"/>
      <c r="BW52" s="347"/>
      <c r="BX52" s="347"/>
      <c r="BY52" s="362" t="str">
        <f t="shared" si="1"/>
        <v>DISCONTINUED - MR306 Mesh, 18x9, +18mm Offset, 8x6.5, 131mm Centerbore, Machined/Black</v>
      </c>
      <c r="BZ52" s="362" t="s">
        <v>4046</v>
      </c>
      <c r="CA52" s="362" t="s">
        <v>4045</v>
      </c>
      <c r="CB52" s="351" t="str">
        <f t="shared" si="2"/>
        <v>STREET (3XX)</v>
      </c>
    </row>
    <row r="53" spans="1:80" s="339" customFormat="1" ht="12.75">
      <c r="A53" s="23">
        <f t="shared" si="0"/>
        <v>50</v>
      </c>
      <c r="B53" s="105" t="s">
        <v>84</v>
      </c>
      <c r="C53" s="30" t="s">
        <v>1072</v>
      </c>
      <c r="D53" s="341" t="s">
        <v>4831</v>
      </c>
      <c r="E53" s="342" t="s">
        <v>1341</v>
      </c>
      <c r="F53" s="342"/>
      <c r="G53" s="342"/>
      <c r="H53" s="342" t="s">
        <v>1341</v>
      </c>
      <c r="I53" s="393">
        <v>41640</v>
      </c>
      <c r="J53" s="340"/>
      <c r="K53" s="331" t="s">
        <v>1277</v>
      </c>
      <c r="L53" s="343">
        <v>236.5</v>
      </c>
      <c r="M53" s="333"/>
      <c r="N53" s="333"/>
      <c r="O53" s="341">
        <v>18</v>
      </c>
      <c r="P53" s="8">
        <v>9</v>
      </c>
      <c r="Q53" s="30" t="s">
        <v>1766</v>
      </c>
      <c r="R53" s="341">
        <v>8</v>
      </c>
      <c r="S53" s="341">
        <v>170</v>
      </c>
      <c r="T53" s="344">
        <v>-12</v>
      </c>
      <c r="U53" s="378">
        <v>4.5</v>
      </c>
      <c r="V53" s="341" t="s">
        <v>85</v>
      </c>
      <c r="W53" s="349">
        <v>131</v>
      </c>
      <c r="X53" s="345">
        <v>32</v>
      </c>
      <c r="Y53" s="344">
        <v>3600</v>
      </c>
      <c r="Z53" s="344" t="s">
        <v>210</v>
      </c>
      <c r="AA53" s="344"/>
      <c r="AB53" s="334" t="str">
        <f t="shared" si="3"/>
        <v>18x9, 8x170, -12 OS</v>
      </c>
      <c r="AC53" s="346" t="s">
        <v>1617</v>
      </c>
      <c r="AD53" s="336">
        <f>VLOOKUP(AC53,ACCESSORIES!F:K,6,FALSE)</f>
        <v>33</v>
      </c>
      <c r="AE53" s="346" t="s">
        <v>85</v>
      </c>
      <c r="AF53" s="347"/>
      <c r="AG53" s="346"/>
      <c r="AH53" s="346" t="s">
        <v>86</v>
      </c>
      <c r="AI53" s="347"/>
      <c r="AJ53" s="347"/>
      <c r="AK53" s="347"/>
      <c r="AL53" s="347"/>
      <c r="AM53" s="347"/>
      <c r="AN53" s="347"/>
      <c r="AO53" s="347"/>
      <c r="AP53" s="347"/>
      <c r="AQ53" s="347"/>
      <c r="AR53" s="347"/>
      <c r="AS53" s="347"/>
      <c r="AT53" s="347"/>
      <c r="AU53" s="347"/>
      <c r="AV53" s="347"/>
      <c r="AW53" s="347"/>
      <c r="AX53" s="83"/>
      <c r="AY53" s="347"/>
      <c r="AZ53" s="348"/>
      <c r="BA53" s="347"/>
      <c r="BB53" s="105" t="s">
        <v>85</v>
      </c>
      <c r="BC53" s="347"/>
      <c r="BD53" s="348">
        <v>35</v>
      </c>
      <c r="BE53" s="347"/>
      <c r="BF53" s="347"/>
      <c r="BG53" s="347"/>
      <c r="BH53" s="341">
        <v>36</v>
      </c>
      <c r="BI53" s="347" t="s">
        <v>4096</v>
      </c>
      <c r="BJ53" s="82" t="s">
        <v>4217</v>
      </c>
      <c r="BK53" s="347"/>
      <c r="BL53" s="347"/>
      <c r="BM53" s="347"/>
      <c r="BN53" s="347"/>
      <c r="BO53" s="347"/>
      <c r="BP53" s="347"/>
      <c r="BQ53" s="347"/>
      <c r="BR53" s="347"/>
      <c r="BS53" s="347"/>
      <c r="BT53" s="347"/>
      <c r="BU53" s="347"/>
      <c r="BV53" s="347"/>
      <c r="BW53" s="347"/>
      <c r="BX53" s="347"/>
      <c r="BY53" s="362" t="str">
        <f t="shared" si="1"/>
        <v>DISCONTINUED - MR306 Mesh, 18x9, -12mm Offset, 8x170, 131mm Centerbore, Machined/Black</v>
      </c>
      <c r="BZ53" s="362" t="s">
        <v>4046</v>
      </c>
      <c r="CA53" s="362" t="s">
        <v>4045</v>
      </c>
      <c r="CB53" s="351" t="str">
        <f t="shared" si="2"/>
        <v>STREET (3XX)</v>
      </c>
    </row>
    <row r="54" spans="1:80" s="339" customFormat="1" ht="12.75">
      <c r="A54" s="23">
        <f t="shared" si="0"/>
        <v>51</v>
      </c>
      <c r="B54" s="105" t="s">
        <v>84</v>
      </c>
      <c r="C54" s="30" t="s">
        <v>1072</v>
      </c>
      <c r="D54" s="341" t="s">
        <v>4831</v>
      </c>
      <c r="E54" s="342" t="s">
        <v>1342</v>
      </c>
      <c r="F54" s="342"/>
      <c r="G54" s="342"/>
      <c r="H54" s="342" t="s">
        <v>1342</v>
      </c>
      <c r="I54" s="393">
        <v>41640</v>
      </c>
      <c r="J54" s="340"/>
      <c r="K54" s="331" t="s">
        <v>1277</v>
      </c>
      <c r="L54" s="343">
        <v>236.5</v>
      </c>
      <c r="M54" s="333"/>
      <c r="N54" s="333"/>
      <c r="O54" s="341">
        <v>18</v>
      </c>
      <c r="P54" s="8">
        <v>9</v>
      </c>
      <c r="Q54" s="30" t="s">
        <v>1766</v>
      </c>
      <c r="R54" s="341">
        <v>8</v>
      </c>
      <c r="S54" s="341">
        <v>170</v>
      </c>
      <c r="T54" s="344">
        <v>18</v>
      </c>
      <c r="U54" s="378">
        <v>5.75</v>
      </c>
      <c r="V54" s="341" t="s">
        <v>85</v>
      </c>
      <c r="W54" s="349">
        <v>131</v>
      </c>
      <c r="X54" s="345">
        <v>32</v>
      </c>
      <c r="Y54" s="344">
        <v>3600</v>
      </c>
      <c r="Z54" s="344" t="s">
        <v>210</v>
      </c>
      <c r="AA54" s="344"/>
      <c r="AB54" s="334" t="str">
        <f t="shared" si="3"/>
        <v>18x9, 8x170, 18 OS</v>
      </c>
      <c r="AC54" s="346" t="s">
        <v>1617</v>
      </c>
      <c r="AD54" s="336">
        <f>VLOOKUP(AC54,ACCESSORIES!F:K,6,FALSE)</f>
        <v>33</v>
      </c>
      <c r="AE54" s="346" t="s">
        <v>85</v>
      </c>
      <c r="AF54" s="347"/>
      <c r="AG54" s="346"/>
      <c r="AH54" s="346" t="s">
        <v>86</v>
      </c>
      <c r="AI54" s="347"/>
      <c r="AJ54" s="347"/>
      <c r="AK54" s="347"/>
      <c r="AL54" s="347"/>
      <c r="AM54" s="347"/>
      <c r="AN54" s="347"/>
      <c r="AO54" s="347"/>
      <c r="AP54" s="347"/>
      <c r="AQ54" s="347"/>
      <c r="AR54" s="347"/>
      <c r="AS54" s="347"/>
      <c r="AT54" s="347"/>
      <c r="AU54" s="347"/>
      <c r="AV54" s="347"/>
      <c r="AW54" s="347"/>
      <c r="AX54" s="83"/>
      <c r="AY54" s="347"/>
      <c r="AZ54" s="348"/>
      <c r="BA54" s="347"/>
      <c r="BB54" s="105" t="s">
        <v>85</v>
      </c>
      <c r="BC54" s="347"/>
      <c r="BD54" s="348">
        <v>35</v>
      </c>
      <c r="BE54" s="347"/>
      <c r="BF54" s="347"/>
      <c r="BG54" s="347"/>
      <c r="BH54" s="341">
        <v>36</v>
      </c>
      <c r="BI54" s="347" t="s">
        <v>4096</v>
      </c>
      <c r="BJ54" s="82" t="s">
        <v>4217</v>
      </c>
      <c r="BK54" s="347"/>
      <c r="BL54" s="347"/>
      <c r="BM54" s="347"/>
      <c r="BN54" s="347"/>
      <c r="BO54" s="347"/>
      <c r="BP54" s="347"/>
      <c r="BQ54" s="347"/>
      <c r="BR54" s="347"/>
      <c r="BS54" s="347"/>
      <c r="BT54" s="347"/>
      <c r="BU54" s="347"/>
      <c r="BV54" s="347"/>
      <c r="BW54" s="347"/>
      <c r="BX54" s="347"/>
      <c r="BY54" s="362" t="str">
        <f t="shared" si="1"/>
        <v>DISCONTINUED - MR306 Mesh, 18x9, +18mm Offset, 8x170, 131mm Centerbore, Machined/Black</v>
      </c>
      <c r="BZ54" s="362" t="s">
        <v>4046</v>
      </c>
      <c r="CA54" s="362" t="s">
        <v>4045</v>
      </c>
      <c r="CB54" s="351" t="str">
        <f t="shared" si="2"/>
        <v>STREET (3XX)</v>
      </c>
    </row>
    <row r="55" spans="1:80" s="339" customFormat="1" ht="12.75">
      <c r="A55" s="23">
        <f t="shared" si="0"/>
        <v>52</v>
      </c>
      <c r="B55" s="105" t="s">
        <v>84</v>
      </c>
      <c r="C55" s="30" t="s">
        <v>1089</v>
      </c>
      <c r="D55" s="341" t="s">
        <v>1149</v>
      </c>
      <c r="E55" s="342" t="s">
        <v>1343</v>
      </c>
      <c r="F55" s="342"/>
      <c r="G55" s="342"/>
      <c r="H55" s="342" t="s">
        <v>1343</v>
      </c>
      <c r="I55" s="393">
        <v>41640</v>
      </c>
      <c r="J55" s="340"/>
      <c r="K55" s="331" t="s">
        <v>1277</v>
      </c>
      <c r="L55" s="343">
        <v>109.5</v>
      </c>
      <c r="M55" s="333"/>
      <c r="N55" s="333"/>
      <c r="O55" s="341">
        <v>12</v>
      </c>
      <c r="P55" s="8">
        <v>7</v>
      </c>
      <c r="Q55" s="30" t="s">
        <v>1746</v>
      </c>
      <c r="R55" s="341">
        <v>4</v>
      </c>
      <c r="S55" s="341">
        <v>110</v>
      </c>
      <c r="T55" s="344">
        <v>38</v>
      </c>
      <c r="U55" s="378">
        <v>5.3</v>
      </c>
      <c r="V55" s="341" t="s">
        <v>186</v>
      </c>
      <c r="W55" s="349">
        <v>84</v>
      </c>
      <c r="X55" s="345">
        <v>10.4</v>
      </c>
      <c r="Y55" s="344">
        <v>1000</v>
      </c>
      <c r="Z55" s="344" t="s">
        <v>210</v>
      </c>
      <c r="AA55" s="344"/>
      <c r="AB55" s="334" t="str">
        <f t="shared" si="3"/>
        <v>12x7, 4x110, 38 OS</v>
      </c>
      <c r="AC55" s="346" t="s">
        <v>1422</v>
      </c>
      <c r="AD55" s="336" t="e">
        <f>VLOOKUP(AC55,ACCESSORIES!F:K,6,FALSE)</f>
        <v>#N/A</v>
      </c>
      <c r="AE55" s="346" t="s">
        <v>85</v>
      </c>
      <c r="AF55" s="347"/>
      <c r="AG55" s="346"/>
      <c r="AH55" s="346" t="s">
        <v>209</v>
      </c>
      <c r="AI55" s="347"/>
      <c r="AJ55" s="347"/>
      <c r="AK55" s="347"/>
      <c r="AL55" s="347"/>
      <c r="AM55" s="347"/>
      <c r="AN55" s="347"/>
      <c r="AO55" s="347"/>
      <c r="AP55" s="347"/>
      <c r="AQ55" s="347"/>
      <c r="AR55" s="347"/>
      <c r="AS55" s="347"/>
      <c r="AT55" s="347"/>
      <c r="AU55" s="347"/>
      <c r="AV55" s="347"/>
      <c r="AW55" s="347"/>
      <c r="AX55" s="83"/>
      <c r="AY55" s="347"/>
      <c r="AZ55" s="348" t="s">
        <v>1429</v>
      </c>
      <c r="BA55" s="347"/>
      <c r="BB55" s="105" t="s">
        <v>185</v>
      </c>
      <c r="BC55" s="347"/>
      <c r="BD55" s="348">
        <v>15</v>
      </c>
      <c r="BE55" s="347"/>
      <c r="BF55" s="347"/>
      <c r="BG55" s="347"/>
      <c r="BH55" s="341">
        <v>48</v>
      </c>
      <c r="BI55" s="347" t="s">
        <v>4096</v>
      </c>
      <c r="BJ55" s="82" t="s">
        <v>4217</v>
      </c>
      <c r="BK55" s="347"/>
      <c r="BL55" s="347"/>
      <c r="BM55" s="347"/>
      <c r="BN55" s="347"/>
      <c r="BO55" s="347"/>
      <c r="BP55" s="347"/>
      <c r="BQ55" s="347"/>
      <c r="BR55" s="347"/>
      <c r="BS55" s="347"/>
      <c r="BT55" s="347"/>
      <c r="BU55" s="347"/>
      <c r="BV55" s="347"/>
      <c r="BW55" s="347"/>
      <c r="BX55" s="347"/>
      <c r="BY55" s="362" t="str">
        <f t="shared" si="1"/>
        <v>DISCONTINUED - MR402 The Standard UTV, 12x7, 5+2/+38mm Offset, 4x110, 84mm Centerbore, Machined/Black, w/ H20875</v>
      </c>
      <c r="BZ55" s="362" t="s">
        <v>4046</v>
      </c>
      <c r="CA55" s="362" t="s">
        <v>4045</v>
      </c>
      <c r="CB55" s="351" t="str">
        <f t="shared" si="2"/>
        <v>UTV (4XX)</v>
      </c>
    </row>
    <row r="56" spans="1:80" s="339" customFormat="1" ht="12.75">
      <c r="A56" s="23">
        <f t="shared" si="0"/>
        <v>53</v>
      </c>
      <c r="B56" s="105" t="s">
        <v>84</v>
      </c>
      <c r="C56" s="30" t="s">
        <v>1089</v>
      </c>
      <c r="D56" s="341" t="s">
        <v>1149</v>
      </c>
      <c r="E56" s="342" t="s">
        <v>1344</v>
      </c>
      <c r="F56" s="342"/>
      <c r="G56" s="342"/>
      <c r="H56" s="342" t="s">
        <v>1344</v>
      </c>
      <c r="I56" s="393">
        <v>41640</v>
      </c>
      <c r="J56" s="340"/>
      <c r="K56" s="331" t="s">
        <v>1277</v>
      </c>
      <c r="L56" s="343">
        <v>109.5</v>
      </c>
      <c r="M56" s="333"/>
      <c r="N56" s="333"/>
      <c r="O56" s="341">
        <v>12</v>
      </c>
      <c r="P56" s="8">
        <v>7</v>
      </c>
      <c r="Q56" s="30" t="s">
        <v>1746</v>
      </c>
      <c r="R56" s="341">
        <v>4</v>
      </c>
      <c r="S56" s="341">
        <v>110</v>
      </c>
      <c r="T56" s="344">
        <v>38</v>
      </c>
      <c r="U56" s="378">
        <v>5.3</v>
      </c>
      <c r="V56" s="341" t="s">
        <v>186</v>
      </c>
      <c r="W56" s="349">
        <v>84</v>
      </c>
      <c r="X56" s="345">
        <v>10.4</v>
      </c>
      <c r="Y56" s="344">
        <v>1000</v>
      </c>
      <c r="Z56" s="344" t="s">
        <v>87</v>
      </c>
      <c r="AA56" s="344"/>
      <c r="AB56" s="334" t="str">
        <f t="shared" si="3"/>
        <v>12x7, 4x110, 38 OS</v>
      </c>
      <c r="AC56" s="346" t="s">
        <v>1422</v>
      </c>
      <c r="AD56" s="336" t="e">
        <f>VLOOKUP(AC56,ACCESSORIES!F:K,6,FALSE)</f>
        <v>#N/A</v>
      </c>
      <c r="AE56" s="346" t="s">
        <v>85</v>
      </c>
      <c r="AF56" s="347"/>
      <c r="AG56" s="346"/>
      <c r="AH56" s="346" t="s">
        <v>209</v>
      </c>
      <c r="AI56" s="347"/>
      <c r="AJ56" s="347"/>
      <c r="AK56" s="347"/>
      <c r="AL56" s="347"/>
      <c r="AM56" s="347"/>
      <c r="AN56" s="347"/>
      <c r="AO56" s="347"/>
      <c r="AP56" s="347"/>
      <c r="AQ56" s="347"/>
      <c r="AR56" s="347"/>
      <c r="AS56" s="347"/>
      <c r="AT56" s="347"/>
      <c r="AU56" s="347"/>
      <c r="AV56" s="347"/>
      <c r="AW56" s="347"/>
      <c r="AX56" s="83"/>
      <c r="AY56" s="347"/>
      <c r="AZ56" s="348" t="s">
        <v>1430</v>
      </c>
      <c r="BA56" s="347"/>
      <c r="BB56" s="105" t="s">
        <v>185</v>
      </c>
      <c r="BC56" s="347"/>
      <c r="BD56" s="348">
        <v>15</v>
      </c>
      <c r="BE56" s="347"/>
      <c r="BF56" s="347"/>
      <c r="BG56" s="347"/>
      <c r="BH56" s="341">
        <v>48</v>
      </c>
      <c r="BI56" s="347" t="s">
        <v>4096</v>
      </c>
      <c r="BJ56" s="82" t="s">
        <v>4217</v>
      </c>
      <c r="BK56" s="347"/>
      <c r="BL56" s="347"/>
      <c r="BM56" s="347"/>
      <c r="BN56" s="347"/>
      <c r="BO56" s="347"/>
      <c r="BP56" s="347"/>
      <c r="BQ56" s="347"/>
      <c r="BR56" s="347"/>
      <c r="BS56" s="347"/>
      <c r="BT56" s="347"/>
      <c r="BU56" s="347"/>
      <c r="BV56" s="347"/>
      <c r="BW56" s="347"/>
      <c r="BX56" s="347"/>
      <c r="BY56" s="362" t="str">
        <f t="shared" si="1"/>
        <v>DISCONTINUED - MR402 The Standard UTV, 12x7, 5+2/+38mm Offset, 4x110, 84mm Centerbore, Matte Black, w/ H20875</v>
      </c>
      <c r="BZ56" s="362" t="s">
        <v>4046</v>
      </c>
      <c r="CA56" s="362" t="s">
        <v>4045</v>
      </c>
      <c r="CB56" s="351" t="str">
        <f t="shared" si="2"/>
        <v>UTV (4XX)</v>
      </c>
    </row>
    <row r="57" spans="1:80" s="339" customFormat="1" ht="12.75">
      <c r="A57" s="23">
        <f t="shared" si="0"/>
        <v>54</v>
      </c>
      <c r="B57" s="105" t="s">
        <v>84</v>
      </c>
      <c r="C57" s="30" t="s">
        <v>1089</v>
      </c>
      <c r="D57" s="341" t="s">
        <v>1149</v>
      </c>
      <c r="E57" s="342" t="s">
        <v>1345</v>
      </c>
      <c r="F57" s="342"/>
      <c r="G57" s="342"/>
      <c r="H57" s="342" t="s">
        <v>1345</v>
      </c>
      <c r="I57" s="393">
        <v>41640</v>
      </c>
      <c r="J57" s="340"/>
      <c r="K57" s="331" t="s">
        <v>1277</v>
      </c>
      <c r="L57" s="343">
        <v>109.5</v>
      </c>
      <c r="M57" s="333"/>
      <c r="N57" s="333"/>
      <c r="O57" s="341">
        <v>12</v>
      </c>
      <c r="P57" s="8">
        <v>7</v>
      </c>
      <c r="Q57" s="30" t="s">
        <v>1747</v>
      </c>
      <c r="R57" s="341">
        <v>4</v>
      </c>
      <c r="S57" s="341">
        <v>115</v>
      </c>
      <c r="T57" s="344">
        <v>38</v>
      </c>
      <c r="U57" s="378">
        <v>5.3</v>
      </c>
      <c r="V57" s="341" t="s">
        <v>186</v>
      </c>
      <c r="W57" s="349">
        <v>84</v>
      </c>
      <c r="X57" s="345">
        <v>10.4</v>
      </c>
      <c r="Y57" s="344">
        <v>1000</v>
      </c>
      <c r="Z57" s="344" t="s">
        <v>210</v>
      </c>
      <c r="AA57" s="344"/>
      <c r="AB57" s="334" t="str">
        <f t="shared" si="3"/>
        <v>12x7, 4x115, 38 OS</v>
      </c>
      <c r="AC57" s="346" t="s">
        <v>1422</v>
      </c>
      <c r="AD57" s="336" t="e">
        <f>VLOOKUP(AC57,ACCESSORIES!F:K,6,FALSE)</f>
        <v>#N/A</v>
      </c>
      <c r="AE57" s="346" t="s">
        <v>85</v>
      </c>
      <c r="AF57" s="347"/>
      <c r="AG57" s="346"/>
      <c r="AH57" s="346" t="s">
        <v>209</v>
      </c>
      <c r="AI57" s="347"/>
      <c r="AJ57" s="347"/>
      <c r="AK57" s="347"/>
      <c r="AL57" s="347"/>
      <c r="AM57" s="347"/>
      <c r="AN57" s="347"/>
      <c r="AO57" s="347"/>
      <c r="AP57" s="347"/>
      <c r="AQ57" s="347"/>
      <c r="AR57" s="347"/>
      <c r="AS57" s="347"/>
      <c r="AT57" s="347"/>
      <c r="AU57" s="347"/>
      <c r="AV57" s="347"/>
      <c r="AW57" s="347"/>
      <c r="AX57" s="83"/>
      <c r="AY57" s="347"/>
      <c r="AZ57" s="348" t="s">
        <v>1429</v>
      </c>
      <c r="BA57" s="347"/>
      <c r="BB57" s="105" t="s">
        <v>185</v>
      </c>
      <c r="BC57" s="347"/>
      <c r="BD57" s="348">
        <v>15</v>
      </c>
      <c r="BE57" s="347"/>
      <c r="BF57" s="347"/>
      <c r="BG57" s="347"/>
      <c r="BH57" s="341">
        <v>48</v>
      </c>
      <c r="BI57" s="347" t="s">
        <v>4096</v>
      </c>
      <c r="BJ57" s="82" t="s">
        <v>4217</v>
      </c>
      <c r="BK57" s="347"/>
      <c r="BL57" s="347"/>
      <c r="BM57" s="347"/>
      <c r="BN57" s="347"/>
      <c r="BO57" s="347"/>
      <c r="BP57" s="347"/>
      <c r="BQ57" s="347"/>
      <c r="BR57" s="347"/>
      <c r="BS57" s="347"/>
      <c r="BT57" s="347"/>
      <c r="BU57" s="347"/>
      <c r="BV57" s="347"/>
      <c r="BW57" s="347"/>
      <c r="BX57" s="347"/>
      <c r="BY57" s="362" t="str">
        <f t="shared" si="1"/>
        <v>DISCONTINUED - MR402 The Standard UTV, 12x7, 5+2/+38mm Offset, 4x115, 84mm Centerbore, Machined/Black, w/ H20875</v>
      </c>
      <c r="BZ57" s="362" t="s">
        <v>4046</v>
      </c>
      <c r="CA57" s="362" t="s">
        <v>4045</v>
      </c>
      <c r="CB57" s="351" t="str">
        <f t="shared" si="2"/>
        <v>UTV (4XX)</v>
      </c>
    </row>
    <row r="58" spans="1:80" s="339" customFormat="1" ht="12.75">
      <c r="A58" s="23">
        <f t="shared" si="0"/>
        <v>55</v>
      </c>
      <c r="B58" s="105" t="s">
        <v>84</v>
      </c>
      <c r="C58" s="30" t="s">
        <v>1089</v>
      </c>
      <c r="D58" s="341" t="s">
        <v>1149</v>
      </c>
      <c r="E58" s="342" t="s">
        <v>1346</v>
      </c>
      <c r="F58" s="342"/>
      <c r="G58" s="342"/>
      <c r="H58" s="342" t="s">
        <v>1346</v>
      </c>
      <c r="I58" s="393">
        <v>41640</v>
      </c>
      <c r="J58" s="340"/>
      <c r="K58" s="331" t="s">
        <v>1277</v>
      </c>
      <c r="L58" s="343">
        <v>109.5</v>
      </c>
      <c r="M58" s="333"/>
      <c r="N58" s="333"/>
      <c r="O58" s="341">
        <v>12</v>
      </c>
      <c r="P58" s="8">
        <v>7</v>
      </c>
      <c r="Q58" s="30" t="s">
        <v>1747</v>
      </c>
      <c r="R58" s="341">
        <v>4</v>
      </c>
      <c r="S58" s="341">
        <v>115</v>
      </c>
      <c r="T58" s="344">
        <v>38</v>
      </c>
      <c r="U58" s="378">
        <v>5.3</v>
      </c>
      <c r="V58" s="341" t="s">
        <v>186</v>
      </c>
      <c r="W58" s="349">
        <v>84</v>
      </c>
      <c r="X58" s="345">
        <v>10.4</v>
      </c>
      <c r="Y58" s="344">
        <v>1000</v>
      </c>
      <c r="Z58" s="344" t="s">
        <v>87</v>
      </c>
      <c r="AA58" s="344"/>
      <c r="AB58" s="334" t="str">
        <f t="shared" si="3"/>
        <v>12x7, 4x115, 38 OS</v>
      </c>
      <c r="AC58" s="346" t="s">
        <v>1422</v>
      </c>
      <c r="AD58" s="336" t="e">
        <f>VLOOKUP(AC58,ACCESSORIES!F:K,6,FALSE)</f>
        <v>#N/A</v>
      </c>
      <c r="AE58" s="346" t="s">
        <v>85</v>
      </c>
      <c r="AF58" s="347"/>
      <c r="AG58" s="346"/>
      <c r="AH58" s="346" t="s">
        <v>209</v>
      </c>
      <c r="AI58" s="347"/>
      <c r="AJ58" s="347"/>
      <c r="AK58" s="347"/>
      <c r="AL58" s="347"/>
      <c r="AM58" s="347"/>
      <c r="AN58" s="347"/>
      <c r="AO58" s="347"/>
      <c r="AP58" s="347"/>
      <c r="AQ58" s="347"/>
      <c r="AR58" s="347"/>
      <c r="AS58" s="347"/>
      <c r="AT58" s="347"/>
      <c r="AU58" s="347"/>
      <c r="AV58" s="347"/>
      <c r="AW58" s="347"/>
      <c r="AX58" s="83"/>
      <c r="AY58" s="347"/>
      <c r="AZ58" s="348" t="s">
        <v>1429</v>
      </c>
      <c r="BA58" s="347"/>
      <c r="BB58" s="105" t="s">
        <v>185</v>
      </c>
      <c r="BC58" s="347"/>
      <c r="BD58" s="348">
        <v>15</v>
      </c>
      <c r="BE58" s="347"/>
      <c r="BF58" s="347"/>
      <c r="BG58" s="347"/>
      <c r="BH58" s="341">
        <v>48</v>
      </c>
      <c r="BI58" s="347" t="s">
        <v>4096</v>
      </c>
      <c r="BJ58" s="82" t="s">
        <v>4217</v>
      </c>
      <c r="BK58" s="347"/>
      <c r="BL58" s="347"/>
      <c r="BM58" s="347"/>
      <c r="BN58" s="347"/>
      <c r="BO58" s="347"/>
      <c r="BP58" s="347"/>
      <c r="BQ58" s="347"/>
      <c r="BR58" s="347"/>
      <c r="BS58" s="347"/>
      <c r="BT58" s="347"/>
      <c r="BU58" s="347"/>
      <c r="BV58" s="347"/>
      <c r="BW58" s="347"/>
      <c r="BX58" s="347"/>
      <c r="BY58" s="362" t="str">
        <f t="shared" si="1"/>
        <v>DISCONTINUED - MR402 The Standard UTV, 12x7, 5+2/+38mm Offset, 4x115, 84mm Centerbore, Matte Black, w/ H20875</v>
      </c>
      <c r="BZ58" s="362" t="s">
        <v>4046</v>
      </c>
      <c r="CA58" s="362" t="s">
        <v>4045</v>
      </c>
      <c r="CB58" s="351" t="str">
        <f t="shared" si="2"/>
        <v>UTV (4XX)</v>
      </c>
    </row>
    <row r="59" spans="1:80" s="339" customFormat="1" ht="12.75">
      <c r="A59" s="23">
        <f t="shared" si="0"/>
        <v>56</v>
      </c>
      <c r="B59" s="105" t="s">
        <v>84</v>
      </c>
      <c r="C59" s="30" t="s">
        <v>1089</v>
      </c>
      <c r="D59" s="341" t="s">
        <v>1149</v>
      </c>
      <c r="E59" s="342" t="s">
        <v>1347</v>
      </c>
      <c r="F59" s="342"/>
      <c r="G59" s="342"/>
      <c r="H59" s="342" t="s">
        <v>1347</v>
      </c>
      <c r="I59" s="393">
        <v>41640</v>
      </c>
      <c r="J59" s="340"/>
      <c r="K59" s="331" t="s">
        <v>1277</v>
      </c>
      <c r="L59" s="343">
        <v>109.5</v>
      </c>
      <c r="M59" s="333"/>
      <c r="N59" s="333"/>
      <c r="O59" s="341">
        <v>12</v>
      </c>
      <c r="P59" s="8">
        <v>7</v>
      </c>
      <c r="Q59" s="30" t="s">
        <v>1748</v>
      </c>
      <c r="R59" s="341">
        <v>4</v>
      </c>
      <c r="S59" s="341">
        <v>136</v>
      </c>
      <c r="T59" s="344">
        <v>13</v>
      </c>
      <c r="U59" s="378">
        <v>4.3</v>
      </c>
      <c r="V59" s="341" t="s">
        <v>189</v>
      </c>
      <c r="W59" s="349">
        <v>106</v>
      </c>
      <c r="X59" s="345">
        <v>10.4</v>
      </c>
      <c r="Y59" s="344">
        <v>1000</v>
      </c>
      <c r="Z59" s="344" t="s">
        <v>210</v>
      </c>
      <c r="AA59" s="344"/>
      <c r="AB59" s="334" t="str">
        <f t="shared" si="3"/>
        <v>12x7, 4x136, 13 OS</v>
      </c>
      <c r="AC59" s="346" t="s">
        <v>1423</v>
      </c>
      <c r="AD59" s="336" t="e">
        <f>VLOOKUP(AC59,ACCESSORIES!F:K,6,FALSE)</f>
        <v>#N/A</v>
      </c>
      <c r="AE59" s="346" t="s">
        <v>1427</v>
      </c>
      <c r="AF59" s="347"/>
      <c r="AG59" s="346"/>
      <c r="AH59" s="346" t="s">
        <v>209</v>
      </c>
      <c r="AI59" s="347"/>
      <c r="AJ59" s="347"/>
      <c r="AK59" s="347"/>
      <c r="AL59" s="347"/>
      <c r="AM59" s="347"/>
      <c r="AN59" s="347"/>
      <c r="AO59" s="347"/>
      <c r="AP59" s="347"/>
      <c r="AQ59" s="347"/>
      <c r="AR59" s="347"/>
      <c r="AS59" s="347"/>
      <c r="AT59" s="347"/>
      <c r="AU59" s="347"/>
      <c r="AV59" s="347"/>
      <c r="AW59" s="347"/>
      <c r="AX59" s="83"/>
      <c r="AY59" s="347"/>
      <c r="AZ59" s="348" t="s">
        <v>1429</v>
      </c>
      <c r="BA59" s="347"/>
      <c r="BB59" s="105" t="s">
        <v>185</v>
      </c>
      <c r="BC59" s="347"/>
      <c r="BD59" s="348">
        <v>15</v>
      </c>
      <c r="BE59" s="347"/>
      <c r="BF59" s="347"/>
      <c r="BG59" s="347"/>
      <c r="BH59" s="341">
        <v>48</v>
      </c>
      <c r="BI59" s="347" t="s">
        <v>4096</v>
      </c>
      <c r="BJ59" s="82" t="s">
        <v>4217</v>
      </c>
      <c r="BK59" s="347"/>
      <c r="BL59" s="347"/>
      <c r="BM59" s="347"/>
      <c r="BN59" s="347"/>
      <c r="BO59" s="347"/>
      <c r="BP59" s="347"/>
      <c r="BQ59" s="347"/>
      <c r="BR59" s="347"/>
      <c r="BS59" s="347"/>
      <c r="BT59" s="347"/>
      <c r="BU59" s="347"/>
      <c r="BV59" s="347"/>
      <c r="BW59" s="347"/>
      <c r="BX59" s="347"/>
      <c r="BY59" s="362" t="str">
        <f t="shared" si="1"/>
        <v>DISCONTINUED - MR402 The Standard UTV, 12x7, 4+3/+13mm Offset, 4x136, 106mm Centerbore, Machined/Black, w/ H20875</v>
      </c>
      <c r="BZ59" s="362" t="s">
        <v>4046</v>
      </c>
      <c r="CA59" s="362" t="s">
        <v>4045</v>
      </c>
      <c r="CB59" s="351" t="str">
        <f t="shared" si="2"/>
        <v>UTV (4XX)</v>
      </c>
    </row>
    <row r="60" spans="1:80" s="339" customFormat="1" ht="12.75">
      <c r="A60" s="23">
        <f t="shared" si="0"/>
        <v>57</v>
      </c>
      <c r="B60" s="105" t="s">
        <v>84</v>
      </c>
      <c r="C60" s="30" t="s">
        <v>1089</v>
      </c>
      <c r="D60" s="341" t="s">
        <v>1149</v>
      </c>
      <c r="E60" s="342" t="s">
        <v>1348</v>
      </c>
      <c r="F60" s="342"/>
      <c r="G60" s="342"/>
      <c r="H60" s="342" t="s">
        <v>1348</v>
      </c>
      <c r="I60" s="393">
        <v>41640</v>
      </c>
      <c r="J60" s="340"/>
      <c r="K60" s="331" t="s">
        <v>1277</v>
      </c>
      <c r="L60" s="343">
        <v>109.5</v>
      </c>
      <c r="M60" s="333"/>
      <c r="N60" s="333"/>
      <c r="O60" s="341">
        <v>12</v>
      </c>
      <c r="P60" s="8">
        <v>7</v>
      </c>
      <c r="Q60" s="30" t="s">
        <v>1748</v>
      </c>
      <c r="R60" s="341">
        <v>4</v>
      </c>
      <c r="S60" s="341">
        <v>136</v>
      </c>
      <c r="T60" s="344">
        <v>13</v>
      </c>
      <c r="U60" s="378">
        <v>4.3</v>
      </c>
      <c r="V60" s="341" t="s">
        <v>189</v>
      </c>
      <c r="W60" s="349">
        <v>106</v>
      </c>
      <c r="X60" s="345">
        <v>10.4</v>
      </c>
      <c r="Y60" s="344">
        <v>1000</v>
      </c>
      <c r="Z60" s="344" t="s">
        <v>87</v>
      </c>
      <c r="AA60" s="344"/>
      <c r="AB60" s="334" t="str">
        <f t="shared" si="3"/>
        <v>12x7, 4x136, 13 OS</v>
      </c>
      <c r="AC60" s="346" t="s">
        <v>1423</v>
      </c>
      <c r="AD60" s="336" t="e">
        <f>VLOOKUP(AC60,ACCESSORIES!F:K,6,FALSE)</f>
        <v>#N/A</v>
      </c>
      <c r="AE60" s="346" t="s">
        <v>1427</v>
      </c>
      <c r="AF60" s="347"/>
      <c r="AG60" s="346"/>
      <c r="AH60" s="346" t="s">
        <v>209</v>
      </c>
      <c r="AI60" s="347"/>
      <c r="AJ60" s="347"/>
      <c r="AK60" s="347"/>
      <c r="AL60" s="347"/>
      <c r="AM60" s="347"/>
      <c r="AN60" s="347"/>
      <c r="AO60" s="347"/>
      <c r="AP60" s="347"/>
      <c r="AQ60" s="347"/>
      <c r="AR60" s="347"/>
      <c r="AS60" s="347"/>
      <c r="AT60" s="347"/>
      <c r="AU60" s="347"/>
      <c r="AV60" s="347"/>
      <c r="AW60" s="347"/>
      <c r="AX60" s="83"/>
      <c r="AY60" s="347"/>
      <c r="AZ60" s="348" t="s">
        <v>1429</v>
      </c>
      <c r="BA60" s="347"/>
      <c r="BB60" s="105" t="s">
        <v>185</v>
      </c>
      <c r="BC60" s="347"/>
      <c r="BD60" s="348">
        <v>15</v>
      </c>
      <c r="BE60" s="347"/>
      <c r="BF60" s="347"/>
      <c r="BG60" s="347"/>
      <c r="BH60" s="341">
        <v>48</v>
      </c>
      <c r="BI60" s="347" t="s">
        <v>4096</v>
      </c>
      <c r="BJ60" s="82" t="s">
        <v>4217</v>
      </c>
      <c r="BK60" s="347"/>
      <c r="BL60" s="347"/>
      <c r="BM60" s="347"/>
      <c r="BN60" s="347"/>
      <c r="BO60" s="347"/>
      <c r="BP60" s="347"/>
      <c r="BQ60" s="347"/>
      <c r="BR60" s="347"/>
      <c r="BS60" s="347"/>
      <c r="BT60" s="347"/>
      <c r="BU60" s="347"/>
      <c r="BV60" s="347"/>
      <c r="BW60" s="347"/>
      <c r="BX60" s="347"/>
      <c r="BY60" s="362" t="str">
        <f t="shared" si="1"/>
        <v>DISCONTINUED - MR402 The Standard UTV, 12x7, 4+3/+13mm Offset, 4x136, 106mm Centerbore, Matte Black, w/ H20875</v>
      </c>
      <c r="BZ60" s="362" t="s">
        <v>4046</v>
      </c>
      <c r="CA60" s="362" t="s">
        <v>4045</v>
      </c>
      <c r="CB60" s="351" t="str">
        <f t="shared" si="2"/>
        <v>UTV (4XX)</v>
      </c>
    </row>
    <row r="61" spans="1:80" s="339" customFormat="1" ht="12.75">
      <c r="A61" s="23">
        <f t="shared" si="0"/>
        <v>58</v>
      </c>
      <c r="B61" s="105" t="s">
        <v>84</v>
      </c>
      <c r="C61" s="30" t="s">
        <v>1089</v>
      </c>
      <c r="D61" s="341" t="s">
        <v>2367</v>
      </c>
      <c r="E61" s="342" t="s">
        <v>1349</v>
      </c>
      <c r="F61" s="342"/>
      <c r="G61" s="342"/>
      <c r="H61" s="342" t="s">
        <v>1349</v>
      </c>
      <c r="I61" s="393">
        <v>41640</v>
      </c>
      <c r="J61" s="340"/>
      <c r="K61" s="331" t="s">
        <v>1277</v>
      </c>
      <c r="L61" s="343">
        <v>109.5</v>
      </c>
      <c r="M61" s="333"/>
      <c r="N61" s="333"/>
      <c r="O61" s="341">
        <v>12</v>
      </c>
      <c r="P61" s="8">
        <v>7</v>
      </c>
      <c r="Q61" s="30" t="s">
        <v>1746</v>
      </c>
      <c r="R61" s="341">
        <v>4</v>
      </c>
      <c r="S61" s="341">
        <v>110</v>
      </c>
      <c r="T61" s="344">
        <v>38</v>
      </c>
      <c r="U61" s="378">
        <v>5.3</v>
      </c>
      <c r="V61" s="341" t="s">
        <v>186</v>
      </c>
      <c r="W61" s="349">
        <v>84</v>
      </c>
      <c r="X61" s="345">
        <v>11</v>
      </c>
      <c r="Y61" s="344">
        <v>1600</v>
      </c>
      <c r="Z61" s="344" t="s">
        <v>87</v>
      </c>
      <c r="AA61" s="344"/>
      <c r="AB61" s="334" t="str">
        <f t="shared" si="3"/>
        <v>12x7, 4x110, 38 OS</v>
      </c>
      <c r="AC61" s="346" t="s">
        <v>1422</v>
      </c>
      <c r="AD61" s="336" t="e">
        <f>VLOOKUP(AC61,ACCESSORIES!F:K,6,FALSE)</f>
        <v>#N/A</v>
      </c>
      <c r="AE61" s="346" t="s">
        <v>85</v>
      </c>
      <c r="AF61" s="347"/>
      <c r="AG61" s="346"/>
      <c r="AH61" s="346" t="s">
        <v>209</v>
      </c>
      <c r="AI61" s="347"/>
      <c r="AJ61" s="347"/>
      <c r="AK61" s="347"/>
      <c r="AL61" s="347"/>
      <c r="AM61" s="347"/>
      <c r="AN61" s="347"/>
      <c r="AO61" s="347"/>
      <c r="AP61" s="347"/>
      <c r="AQ61" s="347"/>
      <c r="AR61" s="347"/>
      <c r="AS61" s="347"/>
      <c r="AT61" s="347"/>
      <c r="AU61" s="347"/>
      <c r="AV61" s="347"/>
      <c r="AW61" s="347"/>
      <c r="AX61" s="83"/>
      <c r="AY61" s="347"/>
      <c r="AZ61" s="348" t="s">
        <v>85</v>
      </c>
      <c r="BA61" s="347" t="s">
        <v>85</v>
      </c>
      <c r="BB61" s="105" t="s">
        <v>85</v>
      </c>
      <c r="BC61" s="347" t="s">
        <v>85</v>
      </c>
      <c r="BD61" s="348">
        <v>15</v>
      </c>
      <c r="BE61" s="347"/>
      <c r="BF61" s="347"/>
      <c r="BG61" s="347"/>
      <c r="BH61" s="341">
        <v>48</v>
      </c>
      <c r="BI61" s="347" t="s">
        <v>4096</v>
      </c>
      <c r="BJ61" s="82" t="s">
        <v>4217</v>
      </c>
      <c r="BK61" s="347"/>
      <c r="BL61" s="347"/>
      <c r="BM61" s="347"/>
      <c r="BN61" s="347"/>
      <c r="BO61" s="347"/>
      <c r="BP61" s="347"/>
      <c r="BQ61" s="347"/>
      <c r="BR61" s="347"/>
      <c r="BS61" s="347"/>
      <c r="BT61" s="347"/>
      <c r="BU61" s="347"/>
      <c r="BV61" s="347"/>
      <c r="BW61" s="347"/>
      <c r="BX61" s="347"/>
      <c r="BY61" s="362" t="str">
        <f t="shared" si="1"/>
        <v>DISCONTINUED - MR403 Mesh UTV, 12x7, 5+2/+38mm Offset, 4x110, 84mm Centerbore, Matte Black</v>
      </c>
      <c r="BZ61" s="362" t="s">
        <v>4046</v>
      </c>
      <c r="CA61" s="362" t="s">
        <v>4045</v>
      </c>
      <c r="CB61" s="351" t="str">
        <f t="shared" si="2"/>
        <v>UTV (4XX)</v>
      </c>
    </row>
    <row r="62" spans="1:80" s="339" customFormat="1" ht="12.75">
      <c r="A62" s="23">
        <f t="shared" si="0"/>
        <v>59</v>
      </c>
      <c r="B62" s="105" t="s">
        <v>84</v>
      </c>
      <c r="C62" s="30" t="s">
        <v>1089</v>
      </c>
      <c r="D62" s="341" t="s">
        <v>2367</v>
      </c>
      <c r="E62" s="342" t="s">
        <v>1350</v>
      </c>
      <c r="F62" s="342"/>
      <c r="G62" s="342"/>
      <c r="H62" s="342" t="s">
        <v>1350</v>
      </c>
      <c r="I62" s="393">
        <v>41640</v>
      </c>
      <c r="J62" s="340"/>
      <c r="K62" s="331" t="s">
        <v>1277</v>
      </c>
      <c r="L62" s="343">
        <v>109.5</v>
      </c>
      <c r="M62" s="333"/>
      <c r="N62" s="333"/>
      <c r="O62" s="341">
        <v>12</v>
      </c>
      <c r="P62" s="8">
        <v>7</v>
      </c>
      <c r="Q62" s="30" t="s">
        <v>1747</v>
      </c>
      <c r="R62" s="341">
        <v>4</v>
      </c>
      <c r="S62" s="341">
        <v>115</v>
      </c>
      <c r="T62" s="344">
        <v>38</v>
      </c>
      <c r="U62" s="378">
        <v>5.3</v>
      </c>
      <c r="V62" s="341" t="s">
        <v>186</v>
      </c>
      <c r="W62" s="349">
        <v>84</v>
      </c>
      <c r="X62" s="345">
        <v>11</v>
      </c>
      <c r="Y62" s="344">
        <v>1600</v>
      </c>
      <c r="Z62" s="344" t="s">
        <v>87</v>
      </c>
      <c r="AA62" s="344"/>
      <c r="AB62" s="334" t="str">
        <f t="shared" si="3"/>
        <v>12x7, 4x115, 38 OS</v>
      </c>
      <c r="AC62" s="346" t="s">
        <v>1422</v>
      </c>
      <c r="AD62" s="336" t="e">
        <f>VLOOKUP(AC62,ACCESSORIES!F:K,6,FALSE)</f>
        <v>#N/A</v>
      </c>
      <c r="AE62" s="346" t="s">
        <v>85</v>
      </c>
      <c r="AF62" s="347"/>
      <c r="AG62" s="346"/>
      <c r="AH62" s="346" t="s">
        <v>209</v>
      </c>
      <c r="AI62" s="347"/>
      <c r="AJ62" s="347"/>
      <c r="AK62" s="347"/>
      <c r="AL62" s="347"/>
      <c r="AM62" s="347"/>
      <c r="AN62" s="347"/>
      <c r="AO62" s="347"/>
      <c r="AP62" s="347"/>
      <c r="AQ62" s="347"/>
      <c r="AR62" s="347"/>
      <c r="AS62" s="347"/>
      <c r="AT62" s="347"/>
      <c r="AU62" s="347"/>
      <c r="AV62" s="347"/>
      <c r="AW62" s="347"/>
      <c r="AX62" s="83"/>
      <c r="AY62" s="347"/>
      <c r="AZ62" s="348" t="s">
        <v>85</v>
      </c>
      <c r="BA62" s="347" t="s">
        <v>85</v>
      </c>
      <c r="BB62" s="105" t="s">
        <v>85</v>
      </c>
      <c r="BC62" s="347" t="s">
        <v>85</v>
      </c>
      <c r="BD62" s="348">
        <v>15</v>
      </c>
      <c r="BE62" s="347"/>
      <c r="BF62" s="347"/>
      <c r="BG62" s="347"/>
      <c r="BH62" s="341">
        <v>48</v>
      </c>
      <c r="BI62" s="347" t="s">
        <v>4096</v>
      </c>
      <c r="BJ62" s="82" t="s">
        <v>4217</v>
      </c>
      <c r="BK62" s="347"/>
      <c r="BL62" s="347"/>
      <c r="BM62" s="347"/>
      <c r="BN62" s="347"/>
      <c r="BO62" s="347"/>
      <c r="BP62" s="347"/>
      <c r="BQ62" s="347"/>
      <c r="BR62" s="347"/>
      <c r="BS62" s="347"/>
      <c r="BT62" s="347"/>
      <c r="BU62" s="347"/>
      <c r="BV62" s="347"/>
      <c r="BW62" s="347"/>
      <c r="BX62" s="347"/>
      <c r="BY62" s="362" t="str">
        <f t="shared" si="1"/>
        <v>DISCONTINUED - MR403 Mesh UTV, 12x7, 5+2/+38mm Offset, 4x115, 84mm Centerbore, Matte Black</v>
      </c>
      <c r="BZ62" s="362" t="s">
        <v>4046</v>
      </c>
      <c r="CA62" s="362" t="s">
        <v>4045</v>
      </c>
      <c r="CB62" s="351" t="str">
        <f t="shared" si="2"/>
        <v>UTV (4XX)</v>
      </c>
    </row>
    <row r="63" spans="1:80" s="339" customFormat="1" ht="12.75">
      <c r="A63" s="23">
        <f t="shared" si="0"/>
        <v>60</v>
      </c>
      <c r="B63" s="105" t="s">
        <v>84</v>
      </c>
      <c r="C63" s="30" t="s">
        <v>1089</v>
      </c>
      <c r="D63" s="341" t="s">
        <v>2367</v>
      </c>
      <c r="E63" s="342" t="s">
        <v>1351</v>
      </c>
      <c r="F63" s="342"/>
      <c r="G63" s="342"/>
      <c r="H63" s="342" t="s">
        <v>1351</v>
      </c>
      <c r="I63" s="393">
        <v>41640</v>
      </c>
      <c r="J63" s="340"/>
      <c r="K63" s="331" t="s">
        <v>1277</v>
      </c>
      <c r="L63" s="343">
        <v>109.5</v>
      </c>
      <c r="M63" s="333"/>
      <c r="N63" s="333"/>
      <c r="O63" s="341">
        <v>12</v>
      </c>
      <c r="P63" s="8">
        <v>7</v>
      </c>
      <c r="Q63" s="30" t="s">
        <v>1748</v>
      </c>
      <c r="R63" s="341">
        <v>4</v>
      </c>
      <c r="S63" s="341">
        <v>136</v>
      </c>
      <c r="T63" s="344">
        <v>38</v>
      </c>
      <c r="U63" s="378">
        <v>5.3</v>
      </c>
      <c r="V63" s="341" t="s">
        <v>186</v>
      </c>
      <c r="W63" s="349">
        <v>106</v>
      </c>
      <c r="X63" s="345">
        <v>11</v>
      </c>
      <c r="Y63" s="344">
        <v>1600</v>
      </c>
      <c r="Z63" s="344" t="s">
        <v>87</v>
      </c>
      <c r="AA63" s="344"/>
      <c r="AB63" s="334" t="str">
        <f t="shared" si="3"/>
        <v>12x7, 4x136, 38 OS</v>
      </c>
      <c r="AC63" s="346" t="s">
        <v>1423</v>
      </c>
      <c r="AD63" s="336" t="e">
        <f>VLOOKUP(AC63,ACCESSORIES!F:K,6,FALSE)</f>
        <v>#N/A</v>
      </c>
      <c r="AE63" s="346" t="s">
        <v>1427</v>
      </c>
      <c r="AF63" s="347"/>
      <c r="AG63" s="346"/>
      <c r="AH63" s="346" t="s">
        <v>209</v>
      </c>
      <c r="AI63" s="347"/>
      <c r="AJ63" s="347"/>
      <c r="AK63" s="347"/>
      <c r="AL63" s="347"/>
      <c r="AM63" s="347"/>
      <c r="AN63" s="347"/>
      <c r="AO63" s="347"/>
      <c r="AP63" s="347"/>
      <c r="AQ63" s="347"/>
      <c r="AR63" s="347"/>
      <c r="AS63" s="347"/>
      <c r="AT63" s="347"/>
      <c r="AU63" s="347"/>
      <c r="AV63" s="347"/>
      <c r="AW63" s="347"/>
      <c r="AX63" s="83"/>
      <c r="AY63" s="347"/>
      <c r="AZ63" s="348" t="s">
        <v>85</v>
      </c>
      <c r="BA63" s="347" t="s">
        <v>85</v>
      </c>
      <c r="BB63" s="105" t="s">
        <v>85</v>
      </c>
      <c r="BC63" s="347" t="s">
        <v>85</v>
      </c>
      <c r="BD63" s="348">
        <v>15</v>
      </c>
      <c r="BE63" s="347"/>
      <c r="BF63" s="347"/>
      <c r="BG63" s="347"/>
      <c r="BH63" s="341">
        <v>48</v>
      </c>
      <c r="BI63" s="347" t="s">
        <v>4096</v>
      </c>
      <c r="BJ63" s="82" t="s">
        <v>4217</v>
      </c>
      <c r="BK63" s="347"/>
      <c r="BL63" s="347"/>
      <c r="BM63" s="347"/>
      <c r="BN63" s="347"/>
      <c r="BO63" s="347"/>
      <c r="BP63" s="347"/>
      <c r="BQ63" s="347"/>
      <c r="BR63" s="347"/>
      <c r="BS63" s="347"/>
      <c r="BT63" s="347"/>
      <c r="BU63" s="347"/>
      <c r="BV63" s="347"/>
      <c r="BW63" s="347"/>
      <c r="BX63" s="347"/>
      <c r="BY63" s="362" t="str">
        <f t="shared" si="1"/>
        <v>DISCONTINUED - MR403 Mesh UTV, 12x7, 5+2/+38mm Offset, 4x136, 106mm Centerbore, Matte Black</v>
      </c>
      <c r="BZ63" s="362" t="s">
        <v>4046</v>
      </c>
      <c r="CA63" s="362" t="s">
        <v>4045</v>
      </c>
      <c r="CB63" s="351" t="str">
        <f t="shared" si="2"/>
        <v>UTV (4XX)</v>
      </c>
    </row>
    <row r="64" spans="1:80" s="339" customFormat="1" ht="12.75">
      <c r="A64" s="23">
        <f t="shared" si="0"/>
        <v>61</v>
      </c>
      <c r="B64" s="105" t="s">
        <v>84</v>
      </c>
      <c r="C64" s="30" t="s">
        <v>1089</v>
      </c>
      <c r="D64" s="341" t="s">
        <v>2367</v>
      </c>
      <c r="E64" s="342" t="s">
        <v>1352</v>
      </c>
      <c r="F64" s="342"/>
      <c r="G64" s="342"/>
      <c r="H64" s="342" t="s">
        <v>1352</v>
      </c>
      <c r="I64" s="393">
        <v>41640</v>
      </c>
      <c r="J64" s="340"/>
      <c r="K64" s="331" t="s">
        <v>1277</v>
      </c>
      <c r="L64" s="343">
        <v>109.5</v>
      </c>
      <c r="M64" s="333"/>
      <c r="N64" s="333"/>
      <c r="O64" s="341">
        <v>12</v>
      </c>
      <c r="P64" s="8">
        <v>7</v>
      </c>
      <c r="Q64" s="30" t="s">
        <v>1748</v>
      </c>
      <c r="R64" s="341">
        <v>4</v>
      </c>
      <c r="S64" s="341">
        <v>136</v>
      </c>
      <c r="T64" s="344">
        <v>13</v>
      </c>
      <c r="U64" s="378">
        <v>4.3</v>
      </c>
      <c r="V64" s="341" t="s">
        <v>189</v>
      </c>
      <c r="W64" s="349">
        <v>106</v>
      </c>
      <c r="X64" s="345">
        <v>11</v>
      </c>
      <c r="Y64" s="344">
        <v>1600</v>
      </c>
      <c r="Z64" s="344" t="s">
        <v>87</v>
      </c>
      <c r="AA64" s="344"/>
      <c r="AB64" s="334" t="str">
        <f t="shared" si="3"/>
        <v>12x7, 4x136, 13 OS</v>
      </c>
      <c r="AC64" s="346" t="s">
        <v>1423</v>
      </c>
      <c r="AD64" s="336" t="e">
        <f>VLOOKUP(AC64,ACCESSORIES!F:K,6,FALSE)</f>
        <v>#N/A</v>
      </c>
      <c r="AE64" s="346" t="s">
        <v>1427</v>
      </c>
      <c r="AF64" s="347"/>
      <c r="AG64" s="346"/>
      <c r="AH64" s="346" t="s">
        <v>209</v>
      </c>
      <c r="AI64" s="347"/>
      <c r="AJ64" s="347"/>
      <c r="AK64" s="347"/>
      <c r="AL64" s="347"/>
      <c r="AM64" s="347"/>
      <c r="AN64" s="347"/>
      <c r="AO64" s="347"/>
      <c r="AP64" s="347"/>
      <c r="AQ64" s="347"/>
      <c r="AR64" s="347"/>
      <c r="AS64" s="347"/>
      <c r="AT64" s="347"/>
      <c r="AU64" s="347"/>
      <c r="AV64" s="347"/>
      <c r="AW64" s="347"/>
      <c r="AX64" s="83"/>
      <c r="AY64" s="347"/>
      <c r="AZ64" s="348" t="s">
        <v>85</v>
      </c>
      <c r="BA64" s="347" t="s">
        <v>85</v>
      </c>
      <c r="BB64" s="105" t="s">
        <v>85</v>
      </c>
      <c r="BC64" s="347" t="s">
        <v>85</v>
      </c>
      <c r="BD64" s="348">
        <v>15</v>
      </c>
      <c r="BE64" s="347"/>
      <c r="BF64" s="347"/>
      <c r="BG64" s="347"/>
      <c r="BH64" s="341">
        <v>48</v>
      </c>
      <c r="BI64" s="347" t="s">
        <v>4096</v>
      </c>
      <c r="BJ64" s="82" t="s">
        <v>4217</v>
      </c>
      <c r="BK64" s="347"/>
      <c r="BL64" s="347"/>
      <c r="BM64" s="347"/>
      <c r="BN64" s="347"/>
      <c r="BO64" s="347"/>
      <c r="BP64" s="347"/>
      <c r="BQ64" s="347"/>
      <c r="BR64" s="347"/>
      <c r="BS64" s="347"/>
      <c r="BT64" s="347"/>
      <c r="BU64" s="347"/>
      <c r="BV64" s="347"/>
      <c r="BW64" s="347"/>
      <c r="BX64" s="347"/>
      <c r="BY64" s="362" t="str">
        <f t="shared" si="1"/>
        <v>DISCONTINUED - MR403 Mesh UTV, 12x7, 4+3/+13mm Offset, 4x136, 106mm Centerbore, Matte Black</v>
      </c>
      <c r="BZ64" s="362" t="s">
        <v>4046</v>
      </c>
      <c r="CA64" s="362" t="s">
        <v>4045</v>
      </c>
      <c r="CB64" s="351" t="str">
        <f t="shared" si="2"/>
        <v>UTV (4XX)</v>
      </c>
    </row>
    <row r="65" spans="1:80" s="339" customFormat="1" ht="12.75">
      <c r="A65" s="23">
        <f t="shared" si="0"/>
        <v>62</v>
      </c>
      <c r="B65" s="105" t="s">
        <v>84</v>
      </c>
      <c r="C65" s="30" t="s">
        <v>1089</v>
      </c>
      <c r="D65" s="341" t="s">
        <v>2367</v>
      </c>
      <c r="E65" s="342" t="s">
        <v>1353</v>
      </c>
      <c r="F65" s="342"/>
      <c r="G65" s="342"/>
      <c r="H65" s="342" t="s">
        <v>1353</v>
      </c>
      <c r="I65" s="393">
        <v>41640</v>
      </c>
      <c r="J65" s="340"/>
      <c r="K65" s="331" t="s">
        <v>1277</v>
      </c>
      <c r="L65" s="343">
        <v>118.5</v>
      </c>
      <c r="M65" s="333"/>
      <c r="N65" s="333"/>
      <c r="O65" s="341">
        <v>14</v>
      </c>
      <c r="P65" s="8">
        <v>7</v>
      </c>
      <c r="Q65" s="30" t="s">
        <v>1746</v>
      </c>
      <c r="R65" s="341">
        <v>4</v>
      </c>
      <c r="S65" s="341">
        <v>110</v>
      </c>
      <c r="T65" s="344">
        <v>38</v>
      </c>
      <c r="U65" s="378">
        <v>5.3</v>
      </c>
      <c r="V65" s="341" t="s">
        <v>186</v>
      </c>
      <c r="W65" s="349">
        <v>84</v>
      </c>
      <c r="X65" s="345">
        <v>13.9</v>
      </c>
      <c r="Y65" s="344">
        <v>1600</v>
      </c>
      <c r="Z65" s="344" t="s">
        <v>87</v>
      </c>
      <c r="AA65" s="344"/>
      <c r="AB65" s="334" t="str">
        <f t="shared" si="3"/>
        <v>14x7, 4x110, 38 OS</v>
      </c>
      <c r="AC65" s="346" t="s">
        <v>1422</v>
      </c>
      <c r="AD65" s="336" t="e">
        <f>VLOOKUP(AC65,ACCESSORIES!F:K,6,FALSE)</f>
        <v>#N/A</v>
      </c>
      <c r="AE65" s="346" t="s">
        <v>85</v>
      </c>
      <c r="AF65" s="347"/>
      <c r="AG65" s="346"/>
      <c r="AH65" s="346" t="s">
        <v>209</v>
      </c>
      <c r="AI65" s="347"/>
      <c r="AJ65" s="347"/>
      <c r="AK65" s="347"/>
      <c r="AL65" s="347"/>
      <c r="AM65" s="347"/>
      <c r="AN65" s="347"/>
      <c r="AO65" s="347"/>
      <c r="AP65" s="347"/>
      <c r="AQ65" s="347"/>
      <c r="AR65" s="347"/>
      <c r="AS65" s="347"/>
      <c r="AT65" s="347"/>
      <c r="AU65" s="347"/>
      <c r="AV65" s="347"/>
      <c r="AW65" s="347"/>
      <c r="AX65" s="83"/>
      <c r="AY65" s="347"/>
      <c r="AZ65" s="348" t="s">
        <v>85</v>
      </c>
      <c r="BA65" s="347" t="s">
        <v>85</v>
      </c>
      <c r="BB65" s="105" t="s">
        <v>85</v>
      </c>
      <c r="BC65" s="347" t="s">
        <v>85</v>
      </c>
      <c r="BD65" s="348">
        <v>17</v>
      </c>
      <c r="BE65" s="347"/>
      <c r="BF65" s="347"/>
      <c r="BG65" s="347"/>
      <c r="BH65" s="341">
        <v>48</v>
      </c>
      <c r="BI65" s="347" t="s">
        <v>4096</v>
      </c>
      <c r="BJ65" s="82" t="s">
        <v>4217</v>
      </c>
      <c r="BK65" s="347"/>
      <c r="BL65" s="347"/>
      <c r="BM65" s="347"/>
      <c r="BN65" s="347"/>
      <c r="BO65" s="347"/>
      <c r="BP65" s="347"/>
      <c r="BQ65" s="347"/>
      <c r="BR65" s="347"/>
      <c r="BS65" s="347"/>
      <c r="BT65" s="347"/>
      <c r="BU65" s="347"/>
      <c r="BV65" s="347"/>
      <c r="BW65" s="347"/>
      <c r="BX65" s="347"/>
      <c r="BY65" s="362" t="str">
        <f t="shared" si="1"/>
        <v>DISCONTINUED - MR403 Mesh UTV, 14x7, 5+2/+38mm Offset, 4x110, 84mm Centerbore, Matte Black</v>
      </c>
      <c r="BZ65" s="362" t="s">
        <v>4046</v>
      </c>
      <c r="CA65" s="362" t="s">
        <v>4045</v>
      </c>
      <c r="CB65" s="351" t="str">
        <f t="shared" si="2"/>
        <v>UTV (4XX)</v>
      </c>
    </row>
    <row r="66" spans="1:80" s="339" customFormat="1" ht="12.75">
      <c r="A66" s="23">
        <f t="shared" si="0"/>
        <v>63</v>
      </c>
      <c r="B66" s="105" t="s">
        <v>84</v>
      </c>
      <c r="C66" s="30" t="s">
        <v>1089</v>
      </c>
      <c r="D66" s="341" t="s">
        <v>2367</v>
      </c>
      <c r="E66" s="342" t="s">
        <v>1354</v>
      </c>
      <c r="F66" s="342"/>
      <c r="G66" s="342"/>
      <c r="H66" s="342" t="s">
        <v>1354</v>
      </c>
      <c r="I66" s="393">
        <v>41640</v>
      </c>
      <c r="J66" s="340"/>
      <c r="K66" s="331" t="s">
        <v>1277</v>
      </c>
      <c r="L66" s="343">
        <v>118.5</v>
      </c>
      <c r="M66" s="333"/>
      <c r="N66" s="333"/>
      <c r="O66" s="341">
        <v>14</v>
      </c>
      <c r="P66" s="8">
        <v>7</v>
      </c>
      <c r="Q66" s="30" t="s">
        <v>1747</v>
      </c>
      <c r="R66" s="341">
        <v>4</v>
      </c>
      <c r="S66" s="341">
        <v>115</v>
      </c>
      <c r="T66" s="344">
        <v>38</v>
      </c>
      <c r="U66" s="378">
        <v>5.3</v>
      </c>
      <c r="V66" s="341" t="s">
        <v>186</v>
      </c>
      <c r="W66" s="349">
        <v>84</v>
      </c>
      <c r="X66" s="345">
        <v>13.9</v>
      </c>
      <c r="Y66" s="344">
        <v>1600</v>
      </c>
      <c r="Z66" s="344" t="s">
        <v>87</v>
      </c>
      <c r="AA66" s="344"/>
      <c r="AB66" s="334" t="str">
        <f t="shared" si="3"/>
        <v>14x7, 4x115, 38 OS</v>
      </c>
      <c r="AC66" s="346" t="s">
        <v>1422</v>
      </c>
      <c r="AD66" s="336" t="e">
        <f>VLOOKUP(AC66,ACCESSORIES!F:K,6,FALSE)</f>
        <v>#N/A</v>
      </c>
      <c r="AE66" s="346" t="s">
        <v>85</v>
      </c>
      <c r="AF66" s="347"/>
      <c r="AG66" s="346"/>
      <c r="AH66" s="346" t="s">
        <v>209</v>
      </c>
      <c r="AI66" s="347"/>
      <c r="AJ66" s="347"/>
      <c r="AK66" s="347"/>
      <c r="AL66" s="347"/>
      <c r="AM66" s="347"/>
      <c r="AN66" s="347"/>
      <c r="AO66" s="347"/>
      <c r="AP66" s="347"/>
      <c r="AQ66" s="347"/>
      <c r="AR66" s="347"/>
      <c r="AS66" s="347"/>
      <c r="AT66" s="347"/>
      <c r="AU66" s="347"/>
      <c r="AV66" s="347"/>
      <c r="AW66" s="347"/>
      <c r="AX66" s="83"/>
      <c r="AY66" s="347"/>
      <c r="AZ66" s="348" t="s">
        <v>85</v>
      </c>
      <c r="BA66" s="347" t="s">
        <v>85</v>
      </c>
      <c r="BB66" s="105" t="s">
        <v>85</v>
      </c>
      <c r="BC66" s="347" t="s">
        <v>85</v>
      </c>
      <c r="BD66" s="348">
        <v>17</v>
      </c>
      <c r="BE66" s="347"/>
      <c r="BF66" s="347"/>
      <c r="BG66" s="347"/>
      <c r="BH66" s="341">
        <v>48</v>
      </c>
      <c r="BI66" s="347" t="s">
        <v>4096</v>
      </c>
      <c r="BJ66" s="82" t="s">
        <v>4217</v>
      </c>
      <c r="BK66" s="347"/>
      <c r="BL66" s="347"/>
      <c r="BM66" s="347"/>
      <c r="BN66" s="347"/>
      <c r="BO66" s="347"/>
      <c r="BP66" s="347"/>
      <c r="BQ66" s="347"/>
      <c r="BR66" s="347"/>
      <c r="BS66" s="347"/>
      <c r="BT66" s="347"/>
      <c r="BU66" s="347"/>
      <c r="BV66" s="347"/>
      <c r="BW66" s="347"/>
      <c r="BX66" s="347"/>
      <c r="BY66" s="362" t="str">
        <f t="shared" si="1"/>
        <v>DISCONTINUED - MR403 Mesh UTV, 14x7, 5+2/+38mm Offset, 4x115, 84mm Centerbore, Matte Black</v>
      </c>
      <c r="BZ66" s="362" t="s">
        <v>4046</v>
      </c>
      <c r="CA66" s="362" t="s">
        <v>4045</v>
      </c>
      <c r="CB66" s="351" t="str">
        <f t="shared" si="2"/>
        <v>UTV (4XX)</v>
      </c>
    </row>
    <row r="67" spans="1:80" s="339" customFormat="1" ht="12.75">
      <c r="A67" s="23">
        <f t="shared" si="0"/>
        <v>64</v>
      </c>
      <c r="B67" s="105" t="s">
        <v>84</v>
      </c>
      <c r="C67" s="30" t="s">
        <v>1089</v>
      </c>
      <c r="D67" s="341" t="s">
        <v>2367</v>
      </c>
      <c r="E67" s="342" t="s">
        <v>1355</v>
      </c>
      <c r="F67" s="342"/>
      <c r="G67" s="342"/>
      <c r="H67" s="342" t="s">
        <v>1355</v>
      </c>
      <c r="I67" s="393">
        <v>41640</v>
      </c>
      <c r="J67" s="340"/>
      <c r="K67" s="331" t="s">
        <v>1277</v>
      </c>
      <c r="L67" s="343">
        <v>118.5</v>
      </c>
      <c r="M67" s="333"/>
      <c r="N67" s="333"/>
      <c r="O67" s="341">
        <v>14</v>
      </c>
      <c r="P67" s="8">
        <v>7</v>
      </c>
      <c r="Q67" s="30" t="s">
        <v>1748</v>
      </c>
      <c r="R67" s="341">
        <v>4</v>
      </c>
      <c r="S67" s="341">
        <v>136</v>
      </c>
      <c r="T67" s="344">
        <v>38</v>
      </c>
      <c r="U67" s="378">
        <v>5.3</v>
      </c>
      <c r="V67" s="341" t="s">
        <v>186</v>
      </c>
      <c r="W67" s="349">
        <v>106</v>
      </c>
      <c r="X67" s="345">
        <v>13.9</v>
      </c>
      <c r="Y67" s="344">
        <v>1600</v>
      </c>
      <c r="Z67" s="344" t="s">
        <v>87</v>
      </c>
      <c r="AA67" s="344"/>
      <c r="AB67" s="334" t="str">
        <f t="shared" si="3"/>
        <v>14x7, 4x136, 38 OS</v>
      </c>
      <c r="AC67" s="346" t="s">
        <v>1423</v>
      </c>
      <c r="AD67" s="336" t="e">
        <f>VLOOKUP(AC67,ACCESSORIES!F:K,6,FALSE)</f>
        <v>#N/A</v>
      </c>
      <c r="AE67" s="346" t="s">
        <v>1427</v>
      </c>
      <c r="AF67" s="347"/>
      <c r="AG67" s="346"/>
      <c r="AH67" s="346" t="s">
        <v>209</v>
      </c>
      <c r="AI67" s="347"/>
      <c r="AJ67" s="347"/>
      <c r="AK67" s="347"/>
      <c r="AL67" s="347"/>
      <c r="AM67" s="347"/>
      <c r="AN67" s="347"/>
      <c r="AO67" s="347"/>
      <c r="AP67" s="347"/>
      <c r="AQ67" s="347"/>
      <c r="AR67" s="347"/>
      <c r="AS67" s="347"/>
      <c r="AT67" s="347"/>
      <c r="AU67" s="347"/>
      <c r="AV67" s="347"/>
      <c r="AW67" s="347"/>
      <c r="AX67" s="83"/>
      <c r="AY67" s="347"/>
      <c r="AZ67" s="348" t="s">
        <v>85</v>
      </c>
      <c r="BA67" s="347" t="s">
        <v>85</v>
      </c>
      <c r="BB67" s="105" t="s">
        <v>85</v>
      </c>
      <c r="BC67" s="347" t="s">
        <v>85</v>
      </c>
      <c r="BD67" s="348">
        <v>17</v>
      </c>
      <c r="BE67" s="347"/>
      <c r="BF67" s="347"/>
      <c r="BG67" s="347"/>
      <c r="BH67" s="341">
        <v>48</v>
      </c>
      <c r="BI67" s="347" t="s">
        <v>4096</v>
      </c>
      <c r="BJ67" s="82" t="s">
        <v>4217</v>
      </c>
      <c r="BK67" s="347"/>
      <c r="BL67" s="347"/>
      <c r="BM67" s="347"/>
      <c r="BN67" s="347"/>
      <c r="BO67" s="347"/>
      <c r="BP67" s="347"/>
      <c r="BQ67" s="347"/>
      <c r="BR67" s="347"/>
      <c r="BS67" s="347"/>
      <c r="BT67" s="347"/>
      <c r="BU67" s="347"/>
      <c r="BV67" s="347"/>
      <c r="BW67" s="347"/>
      <c r="BX67" s="347"/>
      <c r="BY67" s="362" t="str">
        <f t="shared" si="1"/>
        <v>DISCONTINUED - MR403 Mesh UTV, 14x7, 5+2/+38mm Offset, 4x136, 106mm Centerbore, Matte Black</v>
      </c>
      <c r="BZ67" s="362" t="s">
        <v>4046</v>
      </c>
      <c r="CA67" s="362" t="s">
        <v>4045</v>
      </c>
      <c r="CB67" s="351" t="str">
        <f t="shared" si="2"/>
        <v>UTV (4XX)</v>
      </c>
    </row>
    <row r="68" spans="1:80" s="339" customFormat="1" ht="12.75">
      <c r="A68" s="23">
        <f t="shared" ref="A68:A131" si="4">ROW(B68)-3</f>
        <v>65</v>
      </c>
      <c r="B68" s="105" t="s">
        <v>84</v>
      </c>
      <c r="C68" s="30" t="s">
        <v>1089</v>
      </c>
      <c r="D68" s="341" t="s">
        <v>1147</v>
      </c>
      <c r="E68" s="342" t="s">
        <v>4313</v>
      </c>
      <c r="F68" s="342"/>
      <c r="G68" s="342"/>
      <c r="H68" s="342"/>
      <c r="I68" s="393">
        <v>41640</v>
      </c>
      <c r="J68" s="340"/>
      <c r="K68" s="331" t="s">
        <v>1277</v>
      </c>
      <c r="L68" s="343">
        <v>183.5</v>
      </c>
      <c r="M68" s="333"/>
      <c r="N68" s="333"/>
      <c r="O68" s="341">
        <v>12</v>
      </c>
      <c r="P68" s="8">
        <v>7</v>
      </c>
      <c r="Q68" s="30" t="s">
        <v>1746</v>
      </c>
      <c r="R68" s="341">
        <v>4</v>
      </c>
      <c r="S68" s="341">
        <v>110</v>
      </c>
      <c r="T68" s="344">
        <v>38</v>
      </c>
      <c r="U68" s="378">
        <v>5.3</v>
      </c>
      <c r="V68" s="341" t="s">
        <v>186</v>
      </c>
      <c r="W68" s="349">
        <v>80.3</v>
      </c>
      <c r="X68" s="345">
        <v>11.6</v>
      </c>
      <c r="Y68" s="344">
        <v>1600</v>
      </c>
      <c r="Z68" s="344" t="s">
        <v>196</v>
      </c>
      <c r="AA68" s="344"/>
      <c r="AB68" s="334" t="str">
        <f t="shared" si="3"/>
        <v>12x7, 4x110, 38 OS</v>
      </c>
      <c r="AC68" s="346" t="s">
        <v>1623</v>
      </c>
      <c r="AD68" s="336">
        <f>VLOOKUP(AC68,ACCESSORIES!F:K,6,FALSE)</f>
        <v>22</v>
      </c>
      <c r="AE68" s="346" t="s">
        <v>85</v>
      </c>
      <c r="AF68" s="347"/>
      <c r="AG68" s="346"/>
      <c r="AH68" s="346" t="s">
        <v>85</v>
      </c>
      <c r="AI68" s="347"/>
      <c r="AJ68" s="347"/>
      <c r="AK68" s="347"/>
      <c r="AL68" s="347"/>
      <c r="AM68" s="347"/>
      <c r="AN68" s="347"/>
      <c r="AO68" s="347"/>
      <c r="AP68" s="347"/>
      <c r="AQ68" s="347"/>
      <c r="AR68" s="347"/>
      <c r="AS68" s="347"/>
      <c r="AT68" s="347"/>
      <c r="AU68" s="347"/>
      <c r="AV68" s="347"/>
      <c r="AW68" s="347"/>
      <c r="AX68" s="83"/>
      <c r="AY68" s="347"/>
      <c r="AZ68" s="348" t="s">
        <v>1430</v>
      </c>
      <c r="BA68" s="347"/>
      <c r="BB68" s="105" t="s">
        <v>185</v>
      </c>
      <c r="BC68" s="347"/>
      <c r="BD68" s="348">
        <v>15</v>
      </c>
      <c r="BE68" s="347"/>
      <c r="BF68" s="347"/>
      <c r="BG68" s="347"/>
      <c r="BH68" s="341">
        <v>48</v>
      </c>
      <c r="BI68" s="347" t="s">
        <v>4096</v>
      </c>
      <c r="BJ68" s="82" t="s">
        <v>4217</v>
      </c>
      <c r="BK68" s="347"/>
      <c r="BL68" s="347"/>
      <c r="BM68" s="347"/>
      <c r="BN68" s="347"/>
      <c r="BO68" s="347"/>
      <c r="BP68" s="347"/>
      <c r="BQ68" s="347"/>
      <c r="BR68" s="347"/>
      <c r="BS68" s="347"/>
      <c r="BT68" s="347"/>
      <c r="BU68" s="347"/>
      <c r="BV68" s="347"/>
      <c r="BW68" s="347"/>
      <c r="BX68" s="347"/>
      <c r="BY68" s="362" t="str">
        <f t="shared" ref="BY68:BY131" si="5">CONCATENATE("DISCONTINUED"," ","-"," ",D68,", ",O68,"x",P68,", ",IF(V68="N/A", "", CONCATENATE(V68, "/")),IF(T68&gt;0, CONCATENATE("+",T68), T68),"mm Offset, ",Q68,", ",W68,"mm Centerbore, ",PROPER(Z68), "", IF(BB68="N/A", "", CONCATENATE(", w/ ", BB68)))</f>
        <v>DISCONTINUED - MR401 UTV Beadlock, 12x7, 5+2/+38mm Offset, 4x110, 80.3mm Centerbore, Machined, w/ H20875</v>
      </c>
      <c r="BZ68" s="362" t="s">
        <v>4046</v>
      </c>
      <c r="CA68" s="362" t="s">
        <v>4045</v>
      </c>
      <c r="CB68" s="351" t="str">
        <f t="shared" ref="CB68:CB131" si="6">C68</f>
        <v>UTV (4XX)</v>
      </c>
    </row>
    <row r="69" spans="1:80" s="339" customFormat="1" ht="12.75">
      <c r="A69" s="23">
        <f t="shared" si="4"/>
        <v>66</v>
      </c>
      <c r="B69" s="105" t="s">
        <v>84</v>
      </c>
      <c r="C69" s="30" t="s">
        <v>1089</v>
      </c>
      <c r="D69" s="341" t="s">
        <v>1147</v>
      </c>
      <c r="E69" s="342" t="s">
        <v>1357</v>
      </c>
      <c r="F69" s="342"/>
      <c r="G69" s="342"/>
      <c r="H69" s="342" t="s">
        <v>1357</v>
      </c>
      <c r="I69" s="393">
        <v>41640</v>
      </c>
      <c r="J69" s="340"/>
      <c r="K69" s="331" t="s">
        <v>1277</v>
      </c>
      <c r="L69" s="343">
        <v>183.5</v>
      </c>
      <c r="M69" s="333"/>
      <c r="N69" s="333"/>
      <c r="O69" s="341">
        <v>12</v>
      </c>
      <c r="P69" s="8">
        <v>7</v>
      </c>
      <c r="Q69" s="30" t="s">
        <v>1746</v>
      </c>
      <c r="R69" s="341">
        <v>4</v>
      </c>
      <c r="S69" s="341">
        <v>110</v>
      </c>
      <c r="T69" s="344">
        <v>38</v>
      </c>
      <c r="U69" s="378">
        <v>5.3</v>
      </c>
      <c r="V69" s="341" t="s">
        <v>186</v>
      </c>
      <c r="W69" s="349">
        <v>80.3</v>
      </c>
      <c r="X69" s="345">
        <v>11.6</v>
      </c>
      <c r="Y69" s="344">
        <v>1600</v>
      </c>
      <c r="Z69" s="344" t="s">
        <v>87</v>
      </c>
      <c r="AA69" s="344"/>
      <c r="AB69" s="334" t="str">
        <f t="shared" ref="AB69:AB132" si="7">_xlfn.CONCAT(O69,"x",P69,","," ",Q69,","," ",T69," ","OS")</f>
        <v>12x7, 4x110, 38 OS</v>
      </c>
      <c r="AC69" s="346" t="s">
        <v>1623</v>
      </c>
      <c r="AD69" s="336">
        <f>VLOOKUP(AC69,ACCESSORIES!F:K,6,FALSE)</f>
        <v>22</v>
      </c>
      <c r="AE69" s="346" t="s">
        <v>85</v>
      </c>
      <c r="AF69" s="347"/>
      <c r="AG69" s="346"/>
      <c r="AH69" s="346" t="s">
        <v>85</v>
      </c>
      <c r="AI69" s="347"/>
      <c r="AJ69" s="347"/>
      <c r="AK69" s="347"/>
      <c r="AL69" s="347"/>
      <c r="AM69" s="347"/>
      <c r="AN69" s="347"/>
      <c r="AO69" s="347"/>
      <c r="AP69" s="347"/>
      <c r="AQ69" s="347"/>
      <c r="AR69" s="347"/>
      <c r="AS69" s="347"/>
      <c r="AT69" s="347"/>
      <c r="AU69" s="347"/>
      <c r="AV69" s="347"/>
      <c r="AW69" s="347"/>
      <c r="AX69" s="83"/>
      <c r="AY69" s="347"/>
      <c r="AZ69" s="348" t="s">
        <v>1430</v>
      </c>
      <c r="BA69" s="347"/>
      <c r="BB69" s="105" t="s">
        <v>185</v>
      </c>
      <c r="BC69" s="347"/>
      <c r="BD69" s="348">
        <v>15</v>
      </c>
      <c r="BE69" s="347"/>
      <c r="BF69" s="347"/>
      <c r="BG69" s="347"/>
      <c r="BH69" s="341">
        <v>48</v>
      </c>
      <c r="BI69" s="347" t="s">
        <v>4096</v>
      </c>
      <c r="BJ69" s="82" t="s">
        <v>4217</v>
      </c>
      <c r="BK69" s="347"/>
      <c r="BL69" s="347"/>
      <c r="BM69" s="347"/>
      <c r="BN69" s="347"/>
      <c r="BO69" s="347"/>
      <c r="BP69" s="347"/>
      <c r="BQ69" s="347"/>
      <c r="BR69" s="347"/>
      <c r="BS69" s="347"/>
      <c r="BT69" s="347"/>
      <c r="BU69" s="347"/>
      <c r="BV69" s="347"/>
      <c r="BW69" s="347"/>
      <c r="BX69" s="347"/>
      <c r="BY69" s="362" t="str">
        <f t="shared" si="5"/>
        <v>DISCONTINUED - MR401 UTV Beadlock, 12x7, 5+2/+38mm Offset, 4x110, 80.3mm Centerbore, Matte Black, w/ H20875</v>
      </c>
      <c r="BZ69" s="362" t="s">
        <v>4046</v>
      </c>
      <c r="CA69" s="362" t="s">
        <v>4045</v>
      </c>
      <c r="CB69" s="351" t="str">
        <f t="shared" si="6"/>
        <v>UTV (4XX)</v>
      </c>
    </row>
    <row r="70" spans="1:80" s="339" customFormat="1" ht="12.75">
      <c r="A70" s="23">
        <f t="shared" si="4"/>
        <v>67</v>
      </c>
      <c r="B70" s="105" t="s">
        <v>84</v>
      </c>
      <c r="C70" s="30" t="s">
        <v>1089</v>
      </c>
      <c r="D70" s="341" t="s">
        <v>1147</v>
      </c>
      <c r="E70" s="342" t="s">
        <v>1356</v>
      </c>
      <c r="F70" s="342"/>
      <c r="G70" s="342"/>
      <c r="H70" s="342" t="s">
        <v>1356</v>
      </c>
      <c r="I70" s="393">
        <v>41640</v>
      </c>
      <c r="J70" s="340"/>
      <c r="K70" s="331" t="s">
        <v>1277</v>
      </c>
      <c r="L70" s="343">
        <v>183.5</v>
      </c>
      <c r="M70" s="333"/>
      <c r="N70" s="333"/>
      <c r="O70" s="341">
        <v>12</v>
      </c>
      <c r="P70" s="8">
        <v>7</v>
      </c>
      <c r="Q70" s="30" t="s">
        <v>1747</v>
      </c>
      <c r="R70" s="341">
        <v>4</v>
      </c>
      <c r="S70" s="341">
        <v>115</v>
      </c>
      <c r="T70" s="344">
        <v>38</v>
      </c>
      <c r="U70" s="378">
        <v>5.3</v>
      </c>
      <c r="V70" s="341" t="s">
        <v>186</v>
      </c>
      <c r="W70" s="349">
        <v>85.5</v>
      </c>
      <c r="X70" s="345">
        <v>11.6</v>
      </c>
      <c r="Y70" s="344">
        <v>1600</v>
      </c>
      <c r="Z70" s="344" t="s">
        <v>196</v>
      </c>
      <c r="AA70" s="344"/>
      <c r="AB70" s="334" t="str">
        <f t="shared" si="7"/>
        <v>12x7, 4x115, 38 OS</v>
      </c>
      <c r="AC70" s="346" t="s">
        <v>1624</v>
      </c>
      <c r="AD70" s="336">
        <f>VLOOKUP(AC70,ACCESSORIES!F:K,6,FALSE)</f>
        <v>22</v>
      </c>
      <c r="AE70" s="346" t="s">
        <v>85</v>
      </c>
      <c r="AF70" s="347"/>
      <c r="AG70" s="346"/>
      <c r="AH70" s="346" t="s">
        <v>85</v>
      </c>
      <c r="AI70" s="347"/>
      <c r="AJ70" s="347"/>
      <c r="AK70" s="347"/>
      <c r="AL70" s="347"/>
      <c r="AM70" s="347"/>
      <c r="AN70" s="347"/>
      <c r="AO70" s="347"/>
      <c r="AP70" s="347"/>
      <c r="AQ70" s="347"/>
      <c r="AR70" s="347"/>
      <c r="AS70" s="347"/>
      <c r="AT70" s="347"/>
      <c r="AU70" s="347"/>
      <c r="AV70" s="347"/>
      <c r="AW70" s="347"/>
      <c r="AX70" s="83"/>
      <c r="AY70" s="347"/>
      <c r="AZ70" s="348" t="s">
        <v>1430</v>
      </c>
      <c r="BA70" s="347"/>
      <c r="BB70" s="105" t="s">
        <v>185</v>
      </c>
      <c r="BC70" s="347"/>
      <c r="BD70" s="348">
        <v>15</v>
      </c>
      <c r="BE70" s="347"/>
      <c r="BF70" s="347"/>
      <c r="BG70" s="347"/>
      <c r="BH70" s="341">
        <v>48</v>
      </c>
      <c r="BI70" s="347" t="s">
        <v>4096</v>
      </c>
      <c r="BJ70" s="82" t="s">
        <v>4217</v>
      </c>
      <c r="BK70" s="347"/>
      <c r="BL70" s="347"/>
      <c r="BM70" s="347"/>
      <c r="BN70" s="347"/>
      <c r="BO70" s="347"/>
      <c r="BP70" s="347"/>
      <c r="BQ70" s="347"/>
      <c r="BR70" s="347"/>
      <c r="BS70" s="347"/>
      <c r="BT70" s="347"/>
      <c r="BU70" s="347"/>
      <c r="BV70" s="347"/>
      <c r="BW70" s="347"/>
      <c r="BX70" s="347"/>
      <c r="BY70" s="362" t="str">
        <f t="shared" si="5"/>
        <v>DISCONTINUED - MR401 UTV Beadlock, 12x7, 5+2/+38mm Offset, 4x115, 85.5mm Centerbore, Machined, w/ H20875</v>
      </c>
      <c r="BZ70" s="362" t="s">
        <v>4046</v>
      </c>
      <c r="CA70" s="362" t="s">
        <v>4045</v>
      </c>
      <c r="CB70" s="351" t="str">
        <f t="shared" si="6"/>
        <v>UTV (4XX)</v>
      </c>
    </row>
    <row r="71" spans="1:80" s="339" customFormat="1" ht="12.75">
      <c r="A71" s="23">
        <f t="shared" si="4"/>
        <v>68</v>
      </c>
      <c r="B71" s="105" t="s">
        <v>84</v>
      </c>
      <c r="C71" s="30" t="s">
        <v>1089</v>
      </c>
      <c r="D71" s="341" t="s">
        <v>1147</v>
      </c>
      <c r="E71" s="342" t="s">
        <v>1358</v>
      </c>
      <c r="F71" s="342"/>
      <c r="G71" s="342"/>
      <c r="H71" s="342" t="s">
        <v>1358</v>
      </c>
      <c r="I71" s="393">
        <v>41640</v>
      </c>
      <c r="J71" s="340"/>
      <c r="K71" s="331" t="s">
        <v>1277</v>
      </c>
      <c r="L71" s="343">
        <v>183.5</v>
      </c>
      <c r="M71" s="333"/>
      <c r="N71" s="333"/>
      <c r="O71" s="341">
        <v>12</v>
      </c>
      <c r="P71" s="8">
        <v>7</v>
      </c>
      <c r="Q71" s="30" t="s">
        <v>1749</v>
      </c>
      <c r="R71" s="341">
        <v>4</v>
      </c>
      <c r="S71" s="341">
        <v>156</v>
      </c>
      <c r="T71" s="344">
        <v>13</v>
      </c>
      <c r="U71" s="378">
        <v>4.3</v>
      </c>
      <c r="V71" s="341" t="s">
        <v>189</v>
      </c>
      <c r="W71" s="349">
        <v>132</v>
      </c>
      <c r="X71" s="345">
        <v>11.6</v>
      </c>
      <c r="Y71" s="344">
        <v>1600</v>
      </c>
      <c r="Z71" s="344" t="s">
        <v>196</v>
      </c>
      <c r="AA71" s="344"/>
      <c r="AB71" s="334" t="str">
        <f t="shared" si="7"/>
        <v>12x7, 4x156, 13 OS</v>
      </c>
      <c r="AC71" s="346" t="s">
        <v>1626</v>
      </c>
      <c r="AD71" s="336">
        <f>VLOOKUP(AC71,ACCESSORIES!F:K,6,FALSE)</f>
        <v>22</v>
      </c>
      <c r="AE71" s="346" t="s">
        <v>85</v>
      </c>
      <c r="AF71" s="347"/>
      <c r="AG71" s="346"/>
      <c r="AH71" s="346" t="s">
        <v>85</v>
      </c>
      <c r="AI71" s="347"/>
      <c r="AJ71" s="347"/>
      <c r="AK71" s="347"/>
      <c r="AL71" s="347"/>
      <c r="AM71" s="347"/>
      <c r="AN71" s="347"/>
      <c r="AO71" s="347"/>
      <c r="AP71" s="347"/>
      <c r="AQ71" s="347"/>
      <c r="AR71" s="347"/>
      <c r="AS71" s="347"/>
      <c r="AT71" s="347"/>
      <c r="AU71" s="347"/>
      <c r="AV71" s="347"/>
      <c r="AW71" s="347"/>
      <c r="AX71" s="83"/>
      <c r="AY71" s="347"/>
      <c r="AZ71" s="348" t="s">
        <v>1430</v>
      </c>
      <c r="BA71" s="347"/>
      <c r="BB71" s="105" t="s">
        <v>185</v>
      </c>
      <c r="BC71" s="347"/>
      <c r="BD71" s="348">
        <v>15</v>
      </c>
      <c r="BE71" s="347"/>
      <c r="BF71" s="347"/>
      <c r="BG71" s="347"/>
      <c r="BH71" s="341">
        <v>48</v>
      </c>
      <c r="BI71" s="347" t="s">
        <v>4096</v>
      </c>
      <c r="BJ71" s="82" t="s">
        <v>4217</v>
      </c>
      <c r="BK71" s="347"/>
      <c r="BL71" s="347"/>
      <c r="BM71" s="347"/>
      <c r="BN71" s="347"/>
      <c r="BO71" s="347"/>
      <c r="BP71" s="347"/>
      <c r="BQ71" s="347"/>
      <c r="BR71" s="347"/>
      <c r="BS71" s="347"/>
      <c r="BT71" s="347"/>
      <c r="BU71" s="347"/>
      <c r="BV71" s="347"/>
      <c r="BW71" s="347"/>
      <c r="BX71" s="347"/>
      <c r="BY71" s="362" t="str">
        <f t="shared" si="5"/>
        <v>DISCONTINUED - MR401 UTV Beadlock, 12x7, 4+3/+13mm Offset, 4x156, 132mm Centerbore, Machined, w/ H20875</v>
      </c>
      <c r="BZ71" s="362" t="s">
        <v>4046</v>
      </c>
      <c r="CA71" s="362" t="s">
        <v>4045</v>
      </c>
      <c r="CB71" s="351" t="str">
        <f t="shared" si="6"/>
        <v>UTV (4XX)</v>
      </c>
    </row>
    <row r="72" spans="1:80" s="339" customFormat="1" ht="12.75">
      <c r="A72" s="23">
        <f t="shared" si="4"/>
        <v>69</v>
      </c>
      <c r="B72" s="105" t="s">
        <v>84</v>
      </c>
      <c r="C72" s="30" t="s">
        <v>1089</v>
      </c>
      <c r="D72" s="341" t="s">
        <v>1147</v>
      </c>
      <c r="E72" s="342" t="s">
        <v>1359</v>
      </c>
      <c r="F72" s="342"/>
      <c r="G72" s="342"/>
      <c r="H72" s="342" t="s">
        <v>1359</v>
      </c>
      <c r="I72" s="393">
        <v>41640</v>
      </c>
      <c r="J72" s="340"/>
      <c r="K72" s="331" t="s">
        <v>1277</v>
      </c>
      <c r="L72" s="343">
        <v>183.5</v>
      </c>
      <c r="M72" s="333"/>
      <c r="N72" s="333"/>
      <c r="O72" s="341">
        <v>12</v>
      </c>
      <c r="P72" s="8">
        <v>7</v>
      </c>
      <c r="Q72" s="30" t="s">
        <v>1748</v>
      </c>
      <c r="R72" s="341">
        <v>4</v>
      </c>
      <c r="S72" s="341">
        <v>136</v>
      </c>
      <c r="T72" s="344">
        <v>38</v>
      </c>
      <c r="U72" s="378">
        <v>5.3</v>
      </c>
      <c r="V72" s="341" t="s">
        <v>186</v>
      </c>
      <c r="W72" s="349">
        <v>106</v>
      </c>
      <c r="X72" s="345">
        <v>11.6</v>
      </c>
      <c r="Y72" s="344">
        <v>1600</v>
      </c>
      <c r="Z72" s="344" t="s">
        <v>196</v>
      </c>
      <c r="AA72" s="344"/>
      <c r="AB72" s="334" t="str">
        <f t="shared" si="7"/>
        <v>12x7, 4x136, 38 OS</v>
      </c>
      <c r="AC72" s="346" t="s">
        <v>1625</v>
      </c>
      <c r="AD72" s="336">
        <f>VLOOKUP(AC72,ACCESSORIES!F:K,6,FALSE)</f>
        <v>22</v>
      </c>
      <c r="AE72" s="346" t="s">
        <v>85</v>
      </c>
      <c r="AF72" s="347"/>
      <c r="AG72" s="346"/>
      <c r="AH72" s="346" t="s">
        <v>85</v>
      </c>
      <c r="AI72" s="347"/>
      <c r="AJ72" s="347"/>
      <c r="AK72" s="347"/>
      <c r="AL72" s="347"/>
      <c r="AM72" s="347"/>
      <c r="AN72" s="347"/>
      <c r="AO72" s="347"/>
      <c r="AP72" s="347"/>
      <c r="AQ72" s="347"/>
      <c r="AR72" s="347"/>
      <c r="AS72" s="347"/>
      <c r="AT72" s="347"/>
      <c r="AU72" s="347"/>
      <c r="AV72" s="347"/>
      <c r="AW72" s="347"/>
      <c r="AX72" s="83"/>
      <c r="AY72" s="347"/>
      <c r="AZ72" s="348" t="s">
        <v>1430</v>
      </c>
      <c r="BA72" s="347"/>
      <c r="BB72" s="105" t="s">
        <v>185</v>
      </c>
      <c r="BC72" s="347"/>
      <c r="BD72" s="348">
        <v>15</v>
      </c>
      <c r="BE72" s="347"/>
      <c r="BF72" s="347"/>
      <c r="BG72" s="347"/>
      <c r="BH72" s="341">
        <v>48</v>
      </c>
      <c r="BI72" s="347" t="s">
        <v>4096</v>
      </c>
      <c r="BJ72" s="82" t="s">
        <v>4217</v>
      </c>
      <c r="BK72" s="347"/>
      <c r="BL72" s="347"/>
      <c r="BM72" s="347"/>
      <c r="BN72" s="347"/>
      <c r="BO72" s="347"/>
      <c r="BP72" s="347"/>
      <c r="BQ72" s="347"/>
      <c r="BR72" s="347"/>
      <c r="BS72" s="347"/>
      <c r="BT72" s="347"/>
      <c r="BU72" s="347"/>
      <c r="BV72" s="347"/>
      <c r="BW72" s="347"/>
      <c r="BX72" s="347"/>
      <c r="BY72" s="362" t="str">
        <f t="shared" si="5"/>
        <v>DISCONTINUED - MR401 UTV Beadlock, 12x7, 5+2/+38mm Offset, 4x136, 106mm Centerbore, Machined, w/ H20875</v>
      </c>
      <c r="BZ72" s="362" t="s">
        <v>4046</v>
      </c>
      <c r="CA72" s="362" t="s">
        <v>4045</v>
      </c>
      <c r="CB72" s="351" t="str">
        <f t="shared" si="6"/>
        <v>UTV (4XX)</v>
      </c>
    </row>
    <row r="73" spans="1:80" s="339" customFormat="1" ht="12.75">
      <c r="A73" s="23">
        <f t="shared" si="4"/>
        <v>70</v>
      </c>
      <c r="B73" s="105" t="s">
        <v>84</v>
      </c>
      <c r="C73" s="30" t="s">
        <v>1089</v>
      </c>
      <c r="D73" s="341" t="s">
        <v>1147</v>
      </c>
      <c r="E73" s="342" t="s">
        <v>1360</v>
      </c>
      <c r="F73" s="342"/>
      <c r="G73" s="342"/>
      <c r="H73" s="342" t="s">
        <v>1360</v>
      </c>
      <c r="I73" s="393">
        <v>41640</v>
      </c>
      <c r="J73" s="340"/>
      <c r="K73" s="331" t="s">
        <v>1277</v>
      </c>
      <c r="L73" s="343">
        <v>183.5</v>
      </c>
      <c r="M73" s="333"/>
      <c r="N73" s="333"/>
      <c r="O73" s="341">
        <v>12</v>
      </c>
      <c r="P73" s="8">
        <v>7</v>
      </c>
      <c r="Q73" s="30" t="s">
        <v>1748</v>
      </c>
      <c r="R73" s="341">
        <v>4</v>
      </c>
      <c r="S73" s="341">
        <v>136</v>
      </c>
      <c r="T73" s="344">
        <v>13</v>
      </c>
      <c r="U73" s="378">
        <v>4.3</v>
      </c>
      <c r="V73" s="341" t="s">
        <v>189</v>
      </c>
      <c r="W73" s="349">
        <v>106</v>
      </c>
      <c r="X73" s="345">
        <v>11.6</v>
      </c>
      <c r="Y73" s="344">
        <v>1600</v>
      </c>
      <c r="Z73" s="344" t="s">
        <v>196</v>
      </c>
      <c r="AA73" s="344"/>
      <c r="AB73" s="334" t="str">
        <f t="shared" si="7"/>
        <v>12x7, 4x136, 13 OS</v>
      </c>
      <c r="AC73" s="346" t="s">
        <v>1625</v>
      </c>
      <c r="AD73" s="336">
        <f>VLOOKUP(AC73,ACCESSORIES!F:K,6,FALSE)</f>
        <v>22</v>
      </c>
      <c r="AE73" s="346" t="s">
        <v>85</v>
      </c>
      <c r="AF73" s="347"/>
      <c r="AG73" s="346"/>
      <c r="AH73" s="346" t="s">
        <v>85</v>
      </c>
      <c r="AI73" s="347"/>
      <c r="AJ73" s="347"/>
      <c r="AK73" s="347"/>
      <c r="AL73" s="347"/>
      <c r="AM73" s="347"/>
      <c r="AN73" s="347"/>
      <c r="AO73" s="347"/>
      <c r="AP73" s="347"/>
      <c r="AQ73" s="347"/>
      <c r="AR73" s="347"/>
      <c r="AS73" s="347"/>
      <c r="AT73" s="347"/>
      <c r="AU73" s="347"/>
      <c r="AV73" s="347"/>
      <c r="AW73" s="347"/>
      <c r="AX73" s="83"/>
      <c r="AY73" s="347"/>
      <c r="AZ73" s="348" t="s">
        <v>1430</v>
      </c>
      <c r="BA73" s="347"/>
      <c r="BB73" s="105" t="s">
        <v>185</v>
      </c>
      <c r="BC73" s="347"/>
      <c r="BD73" s="348">
        <v>15</v>
      </c>
      <c r="BE73" s="347"/>
      <c r="BF73" s="347"/>
      <c r="BG73" s="347"/>
      <c r="BH73" s="341">
        <v>48</v>
      </c>
      <c r="BI73" s="347" t="s">
        <v>4096</v>
      </c>
      <c r="BJ73" s="82" t="s">
        <v>4217</v>
      </c>
      <c r="BK73" s="347"/>
      <c r="BL73" s="347"/>
      <c r="BM73" s="347"/>
      <c r="BN73" s="347"/>
      <c r="BO73" s="347"/>
      <c r="BP73" s="347"/>
      <c r="BQ73" s="347"/>
      <c r="BR73" s="347"/>
      <c r="BS73" s="347"/>
      <c r="BT73" s="347"/>
      <c r="BU73" s="347"/>
      <c r="BV73" s="347"/>
      <c r="BW73" s="347"/>
      <c r="BX73" s="347"/>
      <c r="BY73" s="362" t="str">
        <f t="shared" si="5"/>
        <v>DISCONTINUED - MR401 UTV Beadlock, 12x7, 4+3/+13mm Offset, 4x136, 106mm Centerbore, Machined, w/ H20875</v>
      </c>
      <c r="BZ73" s="362" t="s">
        <v>4046</v>
      </c>
      <c r="CA73" s="362" t="s">
        <v>4045</v>
      </c>
      <c r="CB73" s="351" t="str">
        <f t="shared" si="6"/>
        <v>UTV (4XX)</v>
      </c>
    </row>
    <row r="74" spans="1:80" s="339" customFormat="1" ht="12.75">
      <c r="A74" s="23">
        <f t="shared" si="4"/>
        <v>71</v>
      </c>
      <c r="B74" s="105" t="s">
        <v>84</v>
      </c>
      <c r="C74" s="30" t="s">
        <v>1089</v>
      </c>
      <c r="D74" s="341" t="s">
        <v>1147</v>
      </c>
      <c r="E74" s="342" t="s">
        <v>1361</v>
      </c>
      <c r="F74" s="342"/>
      <c r="G74" s="342"/>
      <c r="H74" s="342" t="s">
        <v>1361</v>
      </c>
      <c r="I74" s="393">
        <v>41640</v>
      </c>
      <c r="J74" s="340"/>
      <c r="K74" s="331" t="s">
        <v>1277</v>
      </c>
      <c r="L74" s="343">
        <v>183.5</v>
      </c>
      <c r="M74" s="333"/>
      <c r="N74" s="333"/>
      <c r="O74" s="341">
        <v>12</v>
      </c>
      <c r="P74" s="8">
        <v>7</v>
      </c>
      <c r="Q74" s="30" t="s">
        <v>1748</v>
      </c>
      <c r="R74" s="341">
        <v>4</v>
      </c>
      <c r="S74" s="341">
        <v>136</v>
      </c>
      <c r="T74" s="344">
        <v>13</v>
      </c>
      <c r="U74" s="378">
        <v>4.3</v>
      </c>
      <c r="V74" s="341" t="s">
        <v>189</v>
      </c>
      <c r="W74" s="349">
        <v>106</v>
      </c>
      <c r="X74" s="345">
        <v>11.6</v>
      </c>
      <c r="Y74" s="344">
        <v>1600</v>
      </c>
      <c r="Z74" s="344" t="s">
        <v>87</v>
      </c>
      <c r="AA74" s="344"/>
      <c r="AB74" s="334" t="str">
        <f t="shared" si="7"/>
        <v>12x7, 4x136, 13 OS</v>
      </c>
      <c r="AC74" s="346" t="s">
        <v>1625</v>
      </c>
      <c r="AD74" s="336">
        <f>VLOOKUP(AC74,ACCESSORIES!F:K,6,FALSE)</f>
        <v>22</v>
      </c>
      <c r="AE74" s="346" t="s">
        <v>85</v>
      </c>
      <c r="AF74" s="347"/>
      <c r="AG74" s="346"/>
      <c r="AH74" s="346" t="s">
        <v>85</v>
      </c>
      <c r="AI74" s="347"/>
      <c r="AJ74" s="347"/>
      <c r="AK74" s="347"/>
      <c r="AL74" s="347"/>
      <c r="AM74" s="347"/>
      <c r="AN74" s="347"/>
      <c r="AO74" s="347"/>
      <c r="AP74" s="347"/>
      <c r="AQ74" s="347"/>
      <c r="AR74" s="347"/>
      <c r="AS74" s="347"/>
      <c r="AT74" s="347"/>
      <c r="AU74" s="347"/>
      <c r="AV74" s="347"/>
      <c r="AW74" s="347"/>
      <c r="AX74" s="83"/>
      <c r="AY74" s="347"/>
      <c r="AZ74" s="348" t="s">
        <v>1430</v>
      </c>
      <c r="BA74" s="347"/>
      <c r="BB74" s="105" t="s">
        <v>185</v>
      </c>
      <c r="BC74" s="347"/>
      <c r="BD74" s="348">
        <v>15</v>
      </c>
      <c r="BE74" s="347"/>
      <c r="BF74" s="347"/>
      <c r="BG74" s="347"/>
      <c r="BH74" s="341">
        <v>48</v>
      </c>
      <c r="BI74" s="347" t="s">
        <v>4096</v>
      </c>
      <c r="BJ74" s="82" t="s">
        <v>4217</v>
      </c>
      <c r="BK74" s="347"/>
      <c r="BL74" s="347"/>
      <c r="BM74" s="347"/>
      <c r="BN74" s="347"/>
      <c r="BO74" s="347"/>
      <c r="BP74" s="347"/>
      <c r="BQ74" s="347"/>
      <c r="BR74" s="347"/>
      <c r="BS74" s="347"/>
      <c r="BT74" s="347"/>
      <c r="BU74" s="347"/>
      <c r="BV74" s="347"/>
      <c r="BW74" s="347"/>
      <c r="BX74" s="347"/>
      <c r="BY74" s="362" t="str">
        <f t="shared" si="5"/>
        <v>DISCONTINUED - MR401 UTV Beadlock, 12x7, 4+3/+13mm Offset, 4x136, 106mm Centerbore, Matte Black, w/ H20875</v>
      </c>
      <c r="BZ74" s="362" t="s">
        <v>4046</v>
      </c>
      <c r="CA74" s="362" t="s">
        <v>4045</v>
      </c>
      <c r="CB74" s="351" t="str">
        <f t="shared" si="6"/>
        <v>UTV (4XX)</v>
      </c>
    </row>
    <row r="75" spans="1:80" s="339" customFormat="1" ht="12.75">
      <c r="A75" s="23">
        <f t="shared" si="4"/>
        <v>72</v>
      </c>
      <c r="B75" s="105" t="s">
        <v>84</v>
      </c>
      <c r="C75" s="30" t="s">
        <v>1089</v>
      </c>
      <c r="D75" s="341" t="s">
        <v>1147</v>
      </c>
      <c r="E75" s="342" t="s">
        <v>1362</v>
      </c>
      <c r="F75" s="342"/>
      <c r="G75" s="342"/>
      <c r="H75" s="342" t="s">
        <v>1362</v>
      </c>
      <c r="I75" s="393">
        <v>41640</v>
      </c>
      <c r="J75" s="340"/>
      <c r="K75" s="331" t="s">
        <v>1277</v>
      </c>
      <c r="L75" s="343">
        <v>215.5</v>
      </c>
      <c r="M75" s="333"/>
      <c r="N75" s="333"/>
      <c r="O75" s="341">
        <v>15</v>
      </c>
      <c r="P75" s="8">
        <v>7</v>
      </c>
      <c r="Q75" s="30" t="s">
        <v>1748</v>
      </c>
      <c r="R75" s="341">
        <v>4</v>
      </c>
      <c r="S75" s="341">
        <v>136</v>
      </c>
      <c r="T75" s="344">
        <v>13</v>
      </c>
      <c r="U75" s="378">
        <v>4.3</v>
      </c>
      <c r="V75" s="341" t="s">
        <v>189</v>
      </c>
      <c r="W75" s="349">
        <v>106</v>
      </c>
      <c r="X75" s="345">
        <v>18</v>
      </c>
      <c r="Y75" s="344">
        <v>1600</v>
      </c>
      <c r="Z75" s="344" t="s">
        <v>196</v>
      </c>
      <c r="AA75" s="344"/>
      <c r="AB75" s="334" t="str">
        <f t="shared" si="7"/>
        <v>15x7, 4x136, 13 OS</v>
      </c>
      <c r="AC75" s="346" t="s">
        <v>1625</v>
      </c>
      <c r="AD75" s="336">
        <f>VLOOKUP(AC75,ACCESSORIES!F:K,6,FALSE)</f>
        <v>22</v>
      </c>
      <c r="AE75" s="346" t="s">
        <v>85</v>
      </c>
      <c r="AF75" s="347"/>
      <c r="AG75" s="346"/>
      <c r="AH75" s="346" t="s">
        <v>85</v>
      </c>
      <c r="AI75" s="347"/>
      <c r="AJ75" s="347"/>
      <c r="AK75" s="347"/>
      <c r="AL75" s="347"/>
      <c r="AM75" s="347"/>
      <c r="AN75" s="347"/>
      <c r="AO75" s="347"/>
      <c r="AP75" s="347"/>
      <c r="AQ75" s="347"/>
      <c r="AR75" s="347"/>
      <c r="AS75" s="347"/>
      <c r="AT75" s="347"/>
      <c r="AU75" s="347"/>
      <c r="AV75" s="347"/>
      <c r="AW75" s="347"/>
      <c r="AX75" s="83"/>
      <c r="AY75" s="347"/>
      <c r="AZ75" s="348" t="s">
        <v>1430</v>
      </c>
      <c r="BA75" s="347"/>
      <c r="BB75" s="105" t="s">
        <v>185</v>
      </c>
      <c r="BC75" s="347"/>
      <c r="BD75" s="348">
        <v>19</v>
      </c>
      <c r="BE75" s="347"/>
      <c r="BF75" s="347"/>
      <c r="BG75" s="347"/>
      <c r="BH75" s="341">
        <v>48</v>
      </c>
      <c r="BI75" s="347" t="s">
        <v>4096</v>
      </c>
      <c r="BJ75" s="82" t="s">
        <v>4217</v>
      </c>
      <c r="BK75" s="347"/>
      <c r="BL75" s="347"/>
      <c r="BM75" s="347"/>
      <c r="BN75" s="347"/>
      <c r="BO75" s="347"/>
      <c r="BP75" s="347"/>
      <c r="BQ75" s="347"/>
      <c r="BR75" s="347"/>
      <c r="BS75" s="347"/>
      <c r="BT75" s="347"/>
      <c r="BU75" s="347"/>
      <c r="BV75" s="347"/>
      <c r="BW75" s="347"/>
      <c r="BX75" s="347"/>
      <c r="BY75" s="362" t="str">
        <f t="shared" si="5"/>
        <v>DISCONTINUED - MR401 UTV Beadlock, 15x7, 4+3/+13mm Offset, 4x136, 106mm Centerbore, Machined, w/ H20875</v>
      </c>
      <c r="BZ75" s="362" t="s">
        <v>4046</v>
      </c>
      <c r="CA75" s="362" t="s">
        <v>4045</v>
      </c>
      <c r="CB75" s="351" t="str">
        <f t="shared" si="6"/>
        <v>UTV (4XX)</v>
      </c>
    </row>
    <row r="76" spans="1:80" s="339" customFormat="1" ht="12.75">
      <c r="A76" s="23">
        <f t="shared" si="4"/>
        <v>73</v>
      </c>
      <c r="B76" s="105" t="s">
        <v>84</v>
      </c>
      <c r="C76" s="30" t="s">
        <v>1089</v>
      </c>
      <c r="D76" s="341" t="s">
        <v>1147</v>
      </c>
      <c r="E76" s="342" t="s">
        <v>1363</v>
      </c>
      <c r="F76" s="342"/>
      <c r="G76" s="342"/>
      <c r="H76" s="342" t="s">
        <v>1363</v>
      </c>
      <c r="I76" s="393">
        <v>41640</v>
      </c>
      <c r="J76" s="340"/>
      <c r="K76" s="331" t="s">
        <v>1277</v>
      </c>
      <c r="L76" s="343">
        <v>230.5</v>
      </c>
      <c r="M76" s="333"/>
      <c r="N76" s="333"/>
      <c r="O76" s="341">
        <v>14</v>
      </c>
      <c r="P76" s="8">
        <v>10</v>
      </c>
      <c r="Q76" s="30" t="s">
        <v>1748</v>
      </c>
      <c r="R76" s="341">
        <v>4</v>
      </c>
      <c r="S76" s="341">
        <v>136</v>
      </c>
      <c r="T76" s="344">
        <v>-2</v>
      </c>
      <c r="U76" s="378">
        <v>5.3</v>
      </c>
      <c r="V76" s="341" t="s">
        <v>201</v>
      </c>
      <c r="W76" s="349">
        <v>106</v>
      </c>
      <c r="X76" s="345">
        <v>17.2</v>
      </c>
      <c r="Y76" s="344">
        <v>1600</v>
      </c>
      <c r="Z76" s="344" t="s">
        <v>87</v>
      </c>
      <c r="AA76" s="344"/>
      <c r="AB76" s="334" t="str">
        <f t="shared" si="7"/>
        <v>14x10, 4x136, -2 OS</v>
      </c>
      <c r="AC76" s="346" t="s">
        <v>1625</v>
      </c>
      <c r="AD76" s="336">
        <f>VLOOKUP(AC76,ACCESSORIES!F:K,6,FALSE)</f>
        <v>22</v>
      </c>
      <c r="AE76" s="346" t="s">
        <v>85</v>
      </c>
      <c r="AF76" s="347"/>
      <c r="AG76" s="346"/>
      <c r="AH76" s="346" t="s">
        <v>85</v>
      </c>
      <c r="AI76" s="347"/>
      <c r="AJ76" s="347"/>
      <c r="AK76" s="347"/>
      <c r="AL76" s="347"/>
      <c r="AM76" s="347"/>
      <c r="AN76" s="347"/>
      <c r="AO76" s="347"/>
      <c r="AP76" s="347"/>
      <c r="AQ76" s="347"/>
      <c r="AR76" s="347"/>
      <c r="AS76" s="347"/>
      <c r="AT76" s="347"/>
      <c r="AU76" s="347"/>
      <c r="AV76" s="347"/>
      <c r="AW76" s="347"/>
      <c r="AX76" s="83"/>
      <c r="AY76" s="347"/>
      <c r="AZ76" s="348" t="s">
        <v>1430</v>
      </c>
      <c r="BA76" s="347"/>
      <c r="BB76" s="105" t="s">
        <v>185</v>
      </c>
      <c r="BC76" s="347"/>
      <c r="BD76" s="348">
        <v>22</v>
      </c>
      <c r="BE76" s="347"/>
      <c r="BF76" s="347"/>
      <c r="BG76" s="347"/>
      <c r="BH76" s="341">
        <v>48</v>
      </c>
      <c r="BI76" s="347" t="s">
        <v>4096</v>
      </c>
      <c r="BJ76" s="82" t="s">
        <v>4217</v>
      </c>
      <c r="BK76" s="347"/>
      <c r="BL76" s="347"/>
      <c r="BM76" s="347"/>
      <c r="BN76" s="347"/>
      <c r="BO76" s="347"/>
      <c r="BP76" s="347"/>
      <c r="BQ76" s="347"/>
      <c r="BR76" s="347"/>
      <c r="BS76" s="347"/>
      <c r="BT76" s="347"/>
      <c r="BU76" s="347"/>
      <c r="BV76" s="347"/>
      <c r="BW76" s="347"/>
      <c r="BX76" s="347"/>
      <c r="BY76" s="362" t="str">
        <f t="shared" si="5"/>
        <v>DISCONTINUED - MR401 UTV Beadlock, 14x10, 5+5/-2mm Offset, 4x136, 106mm Centerbore, Matte Black, w/ H20875</v>
      </c>
      <c r="BZ76" s="362" t="s">
        <v>4046</v>
      </c>
      <c r="CA76" s="362" t="s">
        <v>4045</v>
      </c>
      <c r="CB76" s="351" t="str">
        <f t="shared" si="6"/>
        <v>UTV (4XX)</v>
      </c>
    </row>
    <row r="77" spans="1:80" s="339" customFormat="1" ht="12.75">
      <c r="A77" s="23">
        <f t="shared" si="4"/>
        <v>74</v>
      </c>
      <c r="B77" s="105" t="s">
        <v>84</v>
      </c>
      <c r="C77" s="30" t="s">
        <v>1089</v>
      </c>
      <c r="D77" s="341" t="s">
        <v>1147</v>
      </c>
      <c r="E77" s="342" t="s">
        <v>1364</v>
      </c>
      <c r="F77" s="342"/>
      <c r="G77" s="342"/>
      <c r="H77" s="342" t="s">
        <v>1364</v>
      </c>
      <c r="I77" s="393">
        <v>41640</v>
      </c>
      <c r="J77" s="340"/>
      <c r="K77" s="331" t="s">
        <v>1277</v>
      </c>
      <c r="L77" s="343">
        <v>230.5</v>
      </c>
      <c r="M77" s="333"/>
      <c r="N77" s="333"/>
      <c r="O77" s="341">
        <v>14</v>
      </c>
      <c r="P77" s="8">
        <v>10</v>
      </c>
      <c r="Q77" s="30" t="s">
        <v>1748</v>
      </c>
      <c r="R77" s="341">
        <v>4</v>
      </c>
      <c r="S77" s="341">
        <v>136</v>
      </c>
      <c r="T77" s="344">
        <v>-2</v>
      </c>
      <c r="U77" s="378">
        <v>5.3</v>
      </c>
      <c r="V77" s="341" t="s">
        <v>201</v>
      </c>
      <c r="W77" s="349">
        <v>106</v>
      </c>
      <c r="X77" s="345">
        <v>17.2</v>
      </c>
      <c r="Y77" s="344">
        <v>1600</v>
      </c>
      <c r="Z77" s="344" t="s">
        <v>196</v>
      </c>
      <c r="AA77" s="344"/>
      <c r="AB77" s="334" t="str">
        <f t="shared" si="7"/>
        <v>14x10, 4x136, -2 OS</v>
      </c>
      <c r="AC77" s="346" t="s">
        <v>1625</v>
      </c>
      <c r="AD77" s="336">
        <f>VLOOKUP(AC77,ACCESSORIES!F:K,6,FALSE)</f>
        <v>22</v>
      </c>
      <c r="AE77" s="346" t="s">
        <v>85</v>
      </c>
      <c r="AF77" s="347"/>
      <c r="AG77" s="346"/>
      <c r="AH77" s="346" t="s">
        <v>85</v>
      </c>
      <c r="AI77" s="347"/>
      <c r="AJ77" s="347"/>
      <c r="AK77" s="347"/>
      <c r="AL77" s="347"/>
      <c r="AM77" s="347"/>
      <c r="AN77" s="347"/>
      <c r="AO77" s="347"/>
      <c r="AP77" s="347"/>
      <c r="AQ77" s="347"/>
      <c r="AR77" s="347"/>
      <c r="AS77" s="347"/>
      <c r="AT77" s="347"/>
      <c r="AU77" s="347"/>
      <c r="AV77" s="347"/>
      <c r="AW77" s="347"/>
      <c r="AX77" s="83"/>
      <c r="AY77" s="347"/>
      <c r="AZ77" s="348" t="s">
        <v>1430</v>
      </c>
      <c r="BA77" s="347"/>
      <c r="BB77" s="105" t="s">
        <v>185</v>
      </c>
      <c r="BC77" s="347"/>
      <c r="BD77" s="348">
        <v>22</v>
      </c>
      <c r="BE77" s="347"/>
      <c r="BF77" s="347"/>
      <c r="BG77" s="347"/>
      <c r="BH77" s="341">
        <v>48</v>
      </c>
      <c r="BI77" s="347" t="s">
        <v>4096</v>
      </c>
      <c r="BJ77" s="82" t="s">
        <v>4217</v>
      </c>
      <c r="BK77" s="347"/>
      <c r="BL77" s="347"/>
      <c r="BM77" s="347"/>
      <c r="BN77" s="347"/>
      <c r="BO77" s="347"/>
      <c r="BP77" s="347"/>
      <c r="BQ77" s="347"/>
      <c r="BR77" s="347"/>
      <c r="BS77" s="347"/>
      <c r="BT77" s="347"/>
      <c r="BU77" s="347"/>
      <c r="BV77" s="347"/>
      <c r="BW77" s="347"/>
      <c r="BX77" s="347"/>
      <c r="BY77" s="362" t="str">
        <f t="shared" si="5"/>
        <v>DISCONTINUED - MR401 UTV Beadlock, 14x10, 5+5/-2mm Offset, 4x136, 106mm Centerbore, Machined, w/ H20875</v>
      </c>
      <c r="BZ77" s="362" t="s">
        <v>4046</v>
      </c>
      <c r="CA77" s="362" t="s">
        <v>4045</v>
      </c>
      <c r="CB77" s="351" t="str">
        <f t="shared" si="6"/>
        <v>UTV (4XX)</v>
      </c>
    </row>
    <row r="78" spans="1:80" s="339" customFormat="1" ht="12.75">
      <c r="A78" s="23">
        <f t="shared" si="4"/>
        <v>75</v>
      </c>
      <c r="B78" s="105" t="s">
        <v>84</v>
      </c>
      <c r="C78" s="30" t="s">
        <v>1089</v>
      </c>
      <c r="D78" s="341" t="s">
        <v>1147</v>
      </c>
      <c r="E78" s="342" t="s">
        <v>1365</v>
      </c>
      <c r="F78" s="342"/>
      <c r="G78" s="342"/>
      <c r="H78" s="342" t="s">
        <v>1365</v>
      </c>
      <c r="I78" s="393">
        <v>41640</v>
      </c>
      <c r="J78" s="340"/>
      <c r="K78" s="331" t="s">
        <v>1277</v>
      </c>
      <c r="L78" s="343">
        <v>215.5</v>
      </c>
      <c r="M78" s="333"/>
      <c r="N78" s="333"/>
      <c r="O78" s="341">
        <v>14</v>
      </c>
      <c r="P78" s="8">
        <v>8</v>
      </c>
      <c r="Q78" s="30" t="s">
        <v>1748</v>
      </c>
      <c r="R78" s="341">
        <v>4</v>
      </c>
      <c r="S78" s="341">
        <v>136</v>
      </c>
      <c r="T78" s="344">
        <v>-2</v>
      </c>
      <c r="U78" s="378">
        <v>5.3</v>
      </c>
      <c r="V78" s="341" t="s">
        <v>193</v>
      </c>
      <c r="W78" s="349">
        <v>106</v>
      </c>
      <c r="X78" s="345">
        <v>15</v>
      </c>
      <c r="Y78" s="344">
        <v>1600</v>
      </c>
      <c r="Z78" s="344" t="s">
        <v>87</v>
      </c>
      <c r="AA78" s="344"/>
      <c r="AB78" s="334" t="str">
        <f t="shared" si="7"/>
        <v>14x8, 4x136, -2 OS</v>
      </c>
      <c r="AC78" s="346" t="s">
        <v>1625</v>
      </c>
      <c r="AD78" s="336">
        <f>VLOOKUP(AC78,ACCESSORIES!F:K,6,FALSE)</f>
        <v>22</v>
      </c>
      <c r="AE78" s="346" t="s">
        <v>85</v>
      </c>
      <c r="AF78" s="347"/>
      <c r="AG78" s="346"/>
      <c r="AH78" s="346" t="s">
        <v>85</v>
      </c>
      <c r="AI78" s="347"/>
      <c r="AJ78" s="347"/>
      <c r="AK78" s="347"/>
      <c r="AL78" s="347"/>
      <c r="AM78" s="347"/>
      <c r="AN78" s="347"/>
      <c r="AO78" s="347"/>
      <c r="AP78" s="347"/>
      <c r="AQ78" s="347"/>
      <c r="AR78" s="347"/>
      <c r="AS78" s="347"/>
      <c r="AT78" s="347"/>
      <c r="AU78" s="347"/>
      <c r="AV78" s="347"/>
      <c r="AW78" s="347"/>
      <c r="AX78" s="83"/>
      <c r="AY78" s="347"/>
      <c r="AZ78" s="348" t="s">
        <v>1430</v>
      </c>
      <c r="BA78" s="347"/>
      <c r="BB78" s="105" t="s">
        <v>185</v>
      </c>
      <c r="BC78" s="347"/>
      <c r="BD78" s="348">
        <v>19</v>
      </c>
      <c r="BE78" s="347"/>
      <c r="BF78" s="347"/>
      <c r="BG78" s="347"/>
      <c r="BH78" s="341">
        <v>48</v>
      </c>
      <c r="BI78" s="347" t="s">
        <v>4096</v>
      </c>
      <c r="BJ78" s="82" t="s">
        <v>4217</v>
      </c>
      <c r="BK78" s="347"/>
      <c r="BL78" s="347"/>
      <c r="BM78" s="347"/>
      <c r="BN78" s="347"/>
      <c r="BO78" s="347"/>
      <c r="BP78" s="347"/>
      <c r="BQ78" s="347"/>
      <c r="BR78" s="347"/>
      <c r="BS78" s="347"/>
      <c r="BT78" s="347"/>
      <c r="BU78" s="347"/>
      <c r="BV78" s="347"/>
      <c r="BW78" s="347"/>
      <c r="BX78" s="347"/>
      <c r="BY78" s="362" t="str">
        <f t="shared" si="5"/>
        <v>DISCONTINUED - MR401 UTV Beadlock, 14x8, 4+4/-2mm Offset, 4x136, 106mm Centerbore, Matte Black, w/ H20875</v>
      </c>
      <c r="BZ78" s="362" t="s">
        <v>4046</v>
      </c>
      <c r="CA78" s="362" t="s">
        <v>4045</v>
      </c>
      <c r="CB78" s="351" t="str">
        <f t="shared" si="6"/>
        <v>UTV (4XX)</v>
      </c>
    </row>
    <row r="79" spans="1:80" s="339" customFormat="1" ht="12.75">
      <c r="A79" s="23">
        <f t="shared" si="4"/>
        <v>76</v>
      </c>
      <c r="B79" s="105" t="s">
        <v>84</v>
      </c>
      <c r="C79" s="30" t="s">
        <v>1089</v>
      </c>
      <c r="D79" s="341" t="s">
        <v>1147</v>
      </c>
      <c r="E79" s="342" t="s">
        <v>1366</v>
      </c>
      <c r="F79" s="342"/>
      <c r="G79" s="342"/>
      <c r="H79" s="342" t="s">
        <v>1366</v>
      </c>
      <c r="I79" s="393">
        <v>41640</v>
      </c>
      <c r="J79" s="340"/>
      <c r="K79" s="331" t="s">
        <v>1277</v>
      </c>
      <c r="L79" s="343">
        <v>215.5</v>
      </c>
      <c r="M79" s="333"/>
      <c r="N79" s="333"/>
      <c r="O79" s="341">
        <v>14</v>
      </c>
      <c r="P79" s="8">
        <v>8</v>
      </c>
      <c r="Q79" s="30" t="s">
        <v>1748</v>
      </c>
      <c r="R79" s="341">
        <v>4</v>
      </c>
      <c r="S79" s="341">
        <v>136</v>
      </c>
      <c r="T79" s="344">
        <v>-2</v>
      </c>
      <c r="U79" s="378">
        <v>5.3</v>
      </c>
      <c r="V79" s="341" t="s">
        <v>193</v>
      </c>
      <c r="W79" s="349">
        <v>106</v>
      </c>
      <c r="X79" s="345">
        <v>15</v>
      </c>
      <c r="Y79" s="344">
        <v>1600</v>
      </c>
      <c r="Z79" s="344" t="s">
        <v>196</v>
      </c>
      <c r="AA79" s="344"/>
      <c r="AB79" s="334" t="str">
        <f t="shared" si="7"/>
        <v>14x8, 4x136, -2 OS</v>
      </c>
      <c r="AC79" s="346" t="s">
        <v>1625</v>
      </c>
      <c r="AD79" s="336">
        <f>VLOOKUP(AC79,ACCESSORIES!F:K,6,FALSE)</f>
        <v>22</v>
      </c>
      <c r="AE79" s="346" t="s">
        <v>85</v>
      </c>
      <c r="AF79" s="347"/>
      <c r="AG79" s="346"/>
      <c r="AH79" s="346" t="s">
        <v>85</v>
      </c>
      <c r="AI79" s="347"/>
      <c r="AJ79" s="347"/>
      <c r="AK79" s="347"/>
      <c r="AL79" s="347"/>
      <c r="AM79" s="347"/>
      <c r="AN79" s="347"/>
      <c r="AO79" s="347"/>
      <c r="AP79" s="347"/>
      <c r="AQ79" s="347"/>
      <c r="AR79" s="347"/>
      <c r="AS79" s="347"/>
      <c r="AT79" s="347"/>
      <c r="AU79" s="347"/>
      <c r="AV79" s="347"/>
      <c r="AW79" s="347"/>
      <c r="AX79" s="83"/>
      <c r="AY79" s="347"/>
      <c r="AZ79" s="348" t="s">
        <v>1430</v>
      </c>
      <c r="BA79" s="347"/>
      <c r="BB79" s="105" t="s">
        <v>185</v>
      </c>
      <c r="BC79" s="347"/>
      <c r="BD79" s="348">
        <v>19</v>
      </c>
      <c r="BE79" s="347"/>
      <c r="BF79" s="347"/>
      <c r="BG79" s="347"/>
      <c r="BH79" s="341">
        <v>48</v>
      </c>
      <c r="BI79" s="347" t="s">
        <v>4096</v>
      </c>
      <c r="BJ79" s="82" t="s">
        <v>4217</v>
      </c>
      <c r="BK79" s="347"/>
      <c r="BL79" s="347"/>
      <c r="BM79" s="347"/>
      <c r="BN79" s="347"/>
      <c r="BO79" s="347"/>
      <c r="BP79" s="347"/>
      <c r="BQ79" s="347"/>
      <c r="BR79" s="347"/>
      <c r="BS79" s="347"/>
      <c r="BT79" s="347"/>
      <c r="BU79" s="347"/>
      <c r="BV79" s="347"/>
      <c r="BW79" s="347"/>
      <c r="BX79" s="347"/>
      <c r="BY79" s="362" t="str">
        <f t="shared" si="5"/>
        <v>DISCONTINUED - MR401 UTV Beadlock, 14x8, 4+4/-2mm Offset, 4x136, 106mm Centerbore, Machined, w/ H20875</v>
      </c>
      <c r="BZ79" s="362" t="s">
        <v>4046</v>
      </c>
      <c r="CA79" s="362" t="s">
        <v>4045</v>
      </c>
      <c r="CB79" s="351" t="str">
        <f t="shared" si="6"/>
        <v>UTV (4XX)</v>
      </c>
    </row>
    <row r="80" spans="1:80" s="339" customFormat="1" ht="12.75">
      <c r="A80" s="23">
        <f t="shared" si="4"/>
        <v>77</v>
      </c>
      <c r="B80" s="105" t="s">
        <v>84</v>
      </c>
      <c r="C80" s="30" t="s">
        <v>1089</v>
      </c>
      <c r="D80" s="341" t="s">
        <v>1107</v>
      </c>
      <c r="E80" s="342" t="s">
        <v>1418</v>
      </c>
      <c r="F80" s="342"/>
      <c r="G80" s="342"/>
      <c r="H80" s="342" t="s">
        <v>1418</v>
      </c>
      <c r="I80" s="393">
        <v>41640</v>
      </c>
      <c r="J80" s="340"/>
      <c r="K80" s="331" t="s">
        <v>1277</v>
      </c>
      <c r="L80" s="343">
        <v>205.5</v>
      </c>
      <c r="M80" s="333"/>
      <c r="N80" s="333"/>
      <c r="O80" s="341">
        <v>12</v>
      </c>
      <c r="P80" s="8">
        <v>10</v>
      </c>
      <c r="Q80" s="30" t="s">
        <v>1746</v>
      </c>
      <c r="R80" s="341">
        <v>4</v>
      </c>
      <c r="S80" s="341">
        <v>110</v>
      </c>
      <c r="T80" s="344">
        <v>0</v>
      </c>
      <c r="U80" s="378">
        <v>5.3</v>
      </c>
      <c r="V80" s="341" t="s">
        <v>201</v>
      </c>
      <c r="W80" s="349">
        <v>84</v>
      </c>
      <c r="X80" s="345">
        <v>13.8</v>
      </c>
      <c r="Y80" s="344">
        <v>1600</v>
      </c>
      <c r="Z80" s="344" t="s">
        <v>87</v>
      </c>
      <c r="AA80" s="344"/>
      <c r="AB80" s="334" t="str">
        <f t="shared" si="7"/>
        <v>12x10, 4x110, 0 OS</v>
      </c>
      <c r="AC80" s="346" t="s">
        <v>1422</v>
      </c>
      <c r="AD80" s="336" t="e">
        <f>VLOOKUP(AC80,ACCESSORIES!F:K,6,FALSE)</f>
        <v>#N/A</v>
      </c>
      <c r="AE80" s="346" t="s">
        <v>85</v>
      </c>
      <c r="AF80" s="347"/>
      <c r="AG80" s="346"/>
      <c r="AH80" s="346" t="s">
        <v>85</v>
      </c>
      <c r="AI80" s="347"/>
      <c r="AJ80" s="347"/>
      <c r="AK80" s="347"/>
      <c r="AL80" s="347"/>
      <c r="AM80" s="347"/>
      <c r="AN80" s="347"/>
      <c r="AO80" s="347"/>
      <c r="AP80" s="347"/>
      <c r="AQ80" s="347"/>
      <c r="AR80" s="347"/>
      <c r="AS80" s="347"/>
      <c r="AT80" s="347"/>
      <c r="AU80" s="347"/>
      <c r="AV80" s="347"/>
      <c r="AW80" s="347"/>
      <c r="AX80" s="83"/>
      <c r="AY80" s="347"/>
      <c r="AZ80" s="348" t="s">
        <v>1431</v>
      </c>
      <c r="BA80" s="347"/>
      <c r="BB80" s="105" t="s">
        <v>185</v>
      </c>
      <c r="BC80" s="347"/>
      <c r="BD80" s="348">
        <v>19</v>
      </c>
      <c r="BE80" s="347"/>
      <c r="BF80" s="347"/>
      <c r="BG80" s="347"/>
      <c r="BH80" s="341">
        <v>48</v>
      </c>
      <c r="BI80" s="347" t="s">
        <v>4096</v>
      </c>
      <c r="BJ80" s="82" t="s">
        <v>4217</v>
      </c>
      <c r="BK80" s="347"/>
      <c r="BL80" s="347"/>
      <c r="BM80" s="347"/>
      <c r="BN80" s="347"/>
      <c r="BO80" s="347"/>
      <c r="BP80" s="347"/>
      <c r="BQ80" s="347"/>
      <c r="BR80" s="347"/>
      <c r="BS80" s="347"/>
      <c r="BT80" s="347"/>
      <c r="BU80" s="347"/>
      <c r="BV80" s="347"/>
      <c r="BW80" s="347"/>
      <c r="BX80" s="347"/>
      <c r="BY80" s="362" t="str">
        <f t="shared" si="5"/>
        <v>DISCONTINUED -  MR406 UTV Beadlock, 12x10, 5+5/0mm Offset, 4x110, 84mm Centerbore, Matte Black, w/ H20875</v>
      </c>
      <c r="BZ80" s="362" t="s">
        <v>4046</v>
      </c>
      <c r="CA80" s="362" t="s">
        <v>4045</v>
      </c>
      <c r="CB80" s="351" t="str">
        <f t="shared" si="6"/>
        <v>UTV (4XX)</v>
      </c>
    </row>
    <row r="81" spans="1:80" s="339" customFormat="1" ht="12.75">
      <c r="A81" s="23">
        <f t="shared" si="4"/>
        <v>78</v>
      </c>
      <c r="B81" s="105" t="s">
        <v>84</v>
      </c>
      <c r="C81" s="30" t="s">
        <v>1089</v>
      </c>
      <c r="D81" s="341" t="s">
        <v>1107</v>
      </c>
      <c r="E81" s="342" t="s">
        <v>1367</v>
      </c>
      <c r="F81" s="342"/>
      <c r="G81" s="342"/>
      <c r="H81" s="342" t="s">
        <v>1367</v>
      </c>
      <c r="I81" s="393">
        <v>41640</v>
      </c>
      <c r="J81" s="340"/>
      <c r="K81" s="331" t="s">
        <v>1277</v>
      </c>
      <c r="L81" s="343">
        <v>205.5</v>
      </c>
      <c r="M81" s="333"/>
      <c r="N81" s="333"/>
      <c r="O81" s="341">
        <v>12</v>
      </c>
      <c r="P81" s="8">
        <v>10</v>
      </c>
      <c r="Q81" s="30" t="s">
        <v>1746</v>
      </c>
      <c r="R81" s="341">
        <v>4</v>
      </c>
      <c r="S81" s="341">
        <v>110</v>
      </c>
      <c r="T81" s="344">
        <v>0</v>
      </c>
      <c r="U81" s="378">
        <v>5.3</v>
      </c>
      <c r="V81" s="341" t="s">
        <v>201</v>
      </c>
      <c r="W81" s="349">
        <v>84</v>
      </c>
      <c r="X81" s="345">
        <v>13.8</v>
      </c>
      <c r="Y81" s="344">
        <v>1600</v>
      </c>
      <c r="Z81" s="344" t="s">
        <v>210</v>
      </c>
      <c r="AA81" s="344"/>
      <c r="AB81" s="334" t="str">
        <f t="shared" si="7"/>
        <v>12x10, 4x110, 0 OS</v>
      </c>
      <c r="AC81" s="346" t="s">
        <v>1422</v>
      </c>
      <c r="AD81" s="336" t="e">
        <f>VLOOKUP(AC81,ACCESSORIES!F:K,6,FALSE)</f>
        <v>#N/A</v>
      </c>
      <c r="AE81" s="346" t="s">
        <v>85</v>
      </c>
      <c r="AF81" s="347"/>
      <c r="AG81" s="346"/>
      <c r="AH81" s="346" t="s">
        <v>85</v>
      </c>
      <c r="AI81" s="347"/>
      <c r="AJ81" s="347"/>
      <c r="AK81" s="347"/>
      <c r="AL81" s="347"/>
      <c r="AM81" s="347"/>
      <c r="AN81" s="347"/>
      <c r="AO81" s="347"/>
      <c r="AP81" s="347"/>
      <c r="AQ81" s="347"/>
      <c r="AR81" s="347"/>
      <c r="AS81" s="347"/>
      <c r="AT81" s="347"/>
      <c r="AU81" s="347"/>
      <c r="AV81" s="347"/>
      <c r="AW81" s="347"/>
      <c r="AX81" s="83"/>
      <c r="AY81" s="347"/>
      <c r="AZ81" s="348" t="s">
        <v>1431</v>
      </c>
      <c r="BA81" s="347"/>
      <c r="BB81" s="105" t="s">
        <v>185</v>
      </c>
      <c r="BC81" s="347"/>
      <c r="BD81" s="348">
        <v>19</v>
      </c>
      <c r="BE81" s="347"/>
      <c r="BF81" s="347"/>
      <c r="BG81" s="347"/>
      <c r="BH81" s="341">
        <v>48</v>
      </c>
      <c r="BI81" s="347" t="s">
        <v>4096</v>
      </c>
      <c r="BJ81" s="82" t="s">
        <v>4217</v>
      </c>
      <c r="BK81" s="347"/>
      <c r="BL81" s="347"/>
      <c r="BM81" s="347"/>
      <c r="BN81" s="347"/>
      <c r="BO81" s="347"/>
      <c r="BP81" s="347"/>
      <c r="BQ81" s="347"/>
      <c r="BR81" s="347"/>
      <c r="BS81" s="347"/>
      <c r="BT81" s="347"/>
      <c r="BU81" s="347"/>
      <c r="BV81" s="347"/>
      <c r="BW81" s="347"/>
      <c r="BX81" s="347"/>
      <c r="BY81" s="362" t="str">
        <f t="shared" si="5"/>
        <v>DISCONTINUED -  MR406 UTV Beadlock, 12x10, 5+5/0mm Offset, 4x110, 84mm Centerbore, Machined/Black, w/ H20875</v>
      </c>
      <c r="BZ81" s="362" t="s">
        <v>4046</v>
      </c>
      <c r="CA81" s="362" t="s">
        <v>4045</v>
      </c>
      <c r="CB81" s="351" t="str">
        <f t="shared" si="6"/>
        <v>UTV (4XX)</v>
      </c>
    </row>
    <row r="82" spans="1:80" s="339" customFormat="1" ht="12.75">
      <c r="A82" s="23">
        <f t="shared" si="4"/>
        <v>79</v>
      </c>
      <c r="B82" s="105" t="s">
        <v>84</v>
      </c>
      <c r="C82" s="30" t="s">
        <v>1089</v>
      </c>
      <c r="D82" s="341" t="s">
        <v>1107</v>
      </c>
      <c r="E82" s="342" t="s">
        <v>5261</v>
      </c>
      <c r="F82" s="342"/>
      <c r="G82" s="342"/>
      <c r="H82" s="342" t="s">
        <v>1368</v>
      </c>
      <c r="I82" s="393">
        <v>41640</v>
      </c>
      <c r="J82" s="340"/>
      <c r="K82" s="331" t="s">
        <v>1277</v>
      </c>
      <c r="L82" s="343">
        <v>205.5</v>
      </c>
      <c r="M82" s="333"/>
      <c r="N82" s="333"/>
      <c r="O82" s="341">
        <v>12</v>
      </c>
      <c r="P82" s="8">
        <v>10</v>
      </c>
      <c r="Q82" s="30" t="s">
        <v>1747</v>
      </c>
      <c r="R82" s="341">
        <v>4</v>
      </c>
      <c r="S82" s="341">
        <v>115</v>
      </c>
      <c r="T82" s="344">
        <v>0</v>
      </c>
      <c r="U82" s="378">
        <v>5.3</v>
      </c>
      <c r="V82" s="341" t="s">
        <v>201</v>
      </c>
      <c r="W82" s="349">
        <v>84</v>
      </c>
      <c r="X82" s="345">
        <v>13.8</v>
      </c>
      <c r="Y82" s="344">
        <v>1600</v>
      </c>
      <c r="Z82" s="344" t="s">
        <v>87</v>
      </c>
      <c r="AA82" s="344"/>
      <c r="AB82" s="334" t="str">
        <f t="shared" si="7"/>
        <v>12x10, 4x115, 0 OS</v>
      </c>
      <c r="AC82" s="346" t="s">
        <v>1422</v>
      </c>
      <c r="AD82" s="336" t="e">
        <f>VLOOKUP(AC82,ACCESSORIES!F:K,6,FALSE)</f>
        <v>#N/A</v>
      </c>
      <c r="AE82" s="346" t="s">
        <v>85</v>
      </c>
      <c r="AF82" s="347"/>
      <c r="AG82" s="346"/>
      <c r="AH82" s="346" t="s">
        <v>85</v>
      </c>
      <c r="AI82" s="347"/>
      <c r="AJ82" s="347"/>
      <c r="AK82" s="347"/>
      <c r="AL82" s="347"/>
      <c r="AM82" s="347"/>
      <c r="AN82" s="347"/>
      <c r="AO82" s="347"/>
      <c r="AP82" s="347"/>
      <c r="AQ82" s="347"/>
      <c r="AR82" s="347"/>
      <c r="AS82" s="347"/>
      <c r="AT82" s="347"/>
      <c r="AU82" s="347"/>
      <c r="AV82" s="347"/>
      <c r="AW82" s="347"/>
      <c r="AX82" s="83"/>
      <c r="AY82" s="347"/>
      <c r="AZ82" s="348" t="s">
        <v>1431</v>
      </c>
      <c r="BA82" s="347"/>
      <c r="BB82" s="105" t="s">
        <v>185</v>
      </c>
      <c r="BC82" s="347"/>
      <c r="BD82" s="348">
        <v>19</v>
      </c>
      <c r="BE82" s="347"/>
      <c r="BF82" s="347"/>
      <c r="BG82" s="347"/>
      <c r="BH82" s="341">
        <v>48</v>
      </c>
      <c r="BI82" s="347" t="s">
        <v>4096</v>
      </c>
      <c r="BJ82" s="82" t="s">
        <v>4217</v>
      </c>
      <c r="BK82" s="347"/>
      <c r="BL82" s="347"/>
      <c r="BM82" s="347"/>
      <c r="BN82" s="347"/>
      <c r="BO82" s="347"/>
      <c r="BP82" s="347"/>
      <c r="BQ82" s="347"/>
      <c r="BR82" s="347"/>
      <c r="BS82" s="347"/>
      <c r="BT82" s="347"/>
      <c r="BU82" s="347"/>
      <c r="BV82" s="347"/>
      <c r="BW82" s="347"/>
      <c r="BX82" s="347"/>
      <c r="BY82" s="362" t="str">
        <f t="shared" si="5"/>
        <v>DISCONTINUED -  MR406 UTV Beadlock, 12x10, 5+5/0mm Offset, 4x115, 84mm Centerbore, Matte Black, w/ H20875</v>
      </c>
      <c r="BZ82" s="362" t="s">
        <v>4046</v>
      </c>
      <c r="CA82" s="362" t="s">
        <v>4045</v>
      </c>
      <c r="CB82" s="351" t="str">
        <f t="shared" si="6"/>
        <v>UTV (4XX)</v>
      </c>
    </row>
    <row r="83" spans="1:80" s="339" customFormat="1" ht="12.75">
      <c r="A83" s="23">
        <f t="shared" si="4"/>
        <v>80</v>
      </c>
      <c r="B83" s="105" t="s">
        <v>84</v>
      </c>
      <c r="C83" s="30" t="s">
        <v>1089</v>
      </c>
      <c r="D83" s="341" t="s">
        <v>1107</v>
      </c>
      <c r="E83" s="342" t="s">
        <v>5260</v>
      </c>
      <c r="F83" s="342"/>
      <c r="G83" s="342"/>
      <c r="H83" s="342" t="s">
        <v>1369</v>
      </c>
      <c r="I83" s="393">
        <v>41640</v>
      </c>
      <c r="J83" s="340"/>
      <c r="K83" s="331" t="s">
        <v>1277</v>
      </c>
      <c r="L83" s="343">
        <v>205.5</v>
      </c>
      <c r="M83" s="333"/>
      <c r="N83" s="333"/>
      <c r="O83" s="341">
        <v>12</v>
      </c>
      <c r="P83" s="8">
        <v>10</v>
      </c>
      <c r="Q83" s="30" t="s">
        <v>1747</v>
      </c>
      <c r="R83" s="341">
        <v>4</v>
      </c>
      <c r="S83" s="341">
        <v>115</v>
      </c>
      <c r="T83" s="344">
        <v>0</v>
      </c>
      <c r="U83" s="378">
        <v>5.3</v>
      </c>
      <c r="V83" s="341" t="s">
        <v>201</v>
      </c>
      <c r="W83" s="349">
        <v>84</v>
      </c>
      <c r="X83" s="345">
        <v>13.8</v>
      </c>
      <c r="Y83" s="344">
        <v>1600</v>
      </c>
      <c r="Z83" s="344" t="s">
        <v>210</v>
      </c>
      <c r="AA83" s="344"/>
      <c r="AB83" s="334" t="str">
        <f t="shared" si="7"/>
        <v>12x10, 4x115, 0 OS</v>
      </c>
      <c r="AC83" s="346" t="s">
        <v>1422</v>
      </c>
      <c r="AD83" s="336" t="e">
        <f>VLOOKUP(AC83,ACCESSORIES!F:K,6,FALSE)</f>
        <v>#N/A</v>
      </c>
      <c r="AE83" s="346" t="s">
        <v>85</v>
      </c>
      <c r="AF83" s="347"/>
      <c r="AG83" s="346"/>
      <c r="AH83" s="346" t="s">
        <v>85</v>
      </c>
      <c r="AI83" s="347"/>
      <c r="AJ83" s="347"/>
      <c r="AK83" s="347"/>
      <c r="AL83" s="347"/>
      <c r="AM83" s="347"/>
      <c r="AN83" s="347"/>
      <c r="AO83" s="347"/>
      <c r="AP83" s="347"/>
      <c r="AQ83" s="347"/>
      <c r="AR83" s="347"/>
      <c r="AS83" s="347"/>
      <c r="AT83" s="347"/>
      <c r="AU83" s="347"/>
      <c r="AV83" s="347"/>
      <c r="AW83" s="347"/>
      <c r="AX83" s="83"/>
      <c r="AY83" s="347"/>
      <c r="AZ83" s="348" t="s">
        <v>1431</v>
      </c>
      <c r="BA83" s="347"/>
      <c r="BB83" s="105" t="s">
        <v>185</v>
      </c>
      <c r="BC83" s="347"/>
      <c r="BD83" s="348">
        <v>19</v>
      </c>
      <c r="BE83" s="347"/>
      <c r="BF83" s="347"/>
      <c r="BG83" s="347"/>
      <c r="BH83" s="341">
        <v>48</v>
      </c>
      <c r="BI83" s="347" t="s">
        <v>4096</v>
      </c>
      <c r="BJ83" s="82" t="s">
        <v>4217</v>
      </c>
      <c r="BK83" s="347"/>
      <c r="BL83" s="347"/>
      <c r="BM83" s="347"/>
      <c r="BN83" s="347"/>
      <c r="BO83" s="347"/>
      <c r="BP83" s="347"/>
      <c r="BQ83" s="347"/>
      <c r="BR83" s="347"/>
      <c r="BS83" s="347"/>
      <c r="BT83" s="347"/>
      <c r="BU83" s="347"/>
      <c r="BV83" s="347"/>
      <c r="BW83" s="347"/>
      <c r="BX83" s="347"/>
      <c r="BY83" s="362" t="str">
        <f t="shared" si="5"/>
        <v>DISCONTINUED -  MR406 UTV Beadlock, 12x10, 5+5/0mm Offset, 4x115, 84mm Centerbore, Machined/Black, w/ H20875</v>
      </c>
      <c r="BZ83" s="362" t="s">
        <v>4046</v>
      </c>
      <c r="CA83" s="362" t="s">
        <v>4045</v>
      </c>
      <c r="CB83" s="351" t="str">
        <f t="shared" si="6"/>
        <v>UTV (4XX)</v>
      </c>
    </row>
    <row r="84" spans="1:80" s="339" customFormat="1" ht="12.75">
      <c r="A84" s="23">
        <f t="shared" si="4"/>
        <v>81</v>
      </c>
      <c r="B84" s="105" t="s">
        <v>84</v>
      </c>
      <c r="C84" s="30" t="s">
        <v>1089</v>
      </c>
      <c r="D84" s="341" t="s">
        <v>1107</v>
      </c>
      <c r="E84" s="342" t="s">
        <v>1370</v>
      </c>
      <c r="F84" s="342"/>
      <c r="G84" s="342"/>
      <c r="H84" s="342" t="s">
        <v>1370</v>
      </c>
      <c r="I84" s="393">
        <v>41640</v>
      </c>
      <c r="J84" s="340"/>
      <c r="K84" s="331" t="s">
        <v>1277</v>
      </c>
      <c r="L84" s="343">
        <v>205.5</v>
      </c>
      <c r="M84" s="333"/>
      <c r="N84" s="333"/>
      <c r="O84" s="341">
        <v>12</v>
      </c>
      <c r="P84" s="8">
        <v>10</v>
      </c>
      <c r="Q84" s="30" t="s">
        <v>1749</v>
      </c>
      <c r="R84" s="341">
        <v>4</v>
      </c>
      <c r="S84" s="341">
        <v>156</v>
      </c>
      <c r="T84" s="344">
        <v>-2</v>
      </c>
      <c r="U84" s="378">
        <v>5.3</v>
      </c>
      <c r="V84" s="341" t="s">
        <v>201</v>
      </c>
      <c r="W84" s="349">
        <v>132</v>
      </c>
      <c r="X84" s="345">
        <v>13.8</v>
      </c>
      <c r="Y84" s="344">
        <v>1600</v>
      </c>
      <c r="Z84" s="344" t="s">
        <v>210</v>
      </c>
      <c r="AA84" s="344"/>
      <c r="AB84" s="334" t="str">
        <f t="shared" si="7"/>
        <v>12x10, 4x156, -2 OS</v>
      </c>
      <c r="AC84" s="346" t="s">
        <v>1423</v>
      </c>
      <c r="AD84" s="336" t="e">
        <f>VLOOKUP(AC84,ACCESSORIES!F:K,6,FALSE)</f>
        <v>#N/A</v>
      </c>
      <c r="AE84" s="346" t="s">
        <v>1427</v>
      </c>
      <c r="AF84" s="347"/>
      <c r="AG84" s="346"/>
      <c r="AH84" s="346" t="s">
        <v>85</v>
      </c>
      <c r="AI84" s="347"/>
      <c r="AJ84" s="347"/>
      <c r="AK84" s="347"/>
      <c r="AL84" s="347"/>
      <c r="AM84" s="347"/>
      <c r="AN84" s="347"/>
      <c r="AO84" s="347"/>
      <c r="AP84" s="347"/>
      <c r="AQ84" s="347"/>
      <c r="AR84" s="347"/>
      <c r="AS84" s="347"/>
      <c r="AT84" s="347"/>
      <c r="AU84" s="347"/>
      <c r="AV84" s="347"/>
      <c r="AW84" s="347"/>
      <c r="AX84" s="83"/>
      <c r="AY84" s="347"/>
      <c r="AZ84" s="348" t="s">
        <v>1431</v>
      </c>
      <c r="BA84" s="347"/>
      <c r="BB84" s="105" t="s">
        <v>185</v>
      </c>
      <c r="BC84" s="347"/>
      <c r="BD84" s="348">
        <v>19</v>
      </c>
      <c r="BE84" s="347"/>
      <c r="BF84" s="347"/>
      <c r="BG84" s="347"/>
      <c r="BH84" s="341">
        <v>48</v>
      </c>
      <c r="BI84" s="347" t="s">
        <v>4096</v>
      </c>
      <c r="BJ84" s="82" t="s">
        <v>4217</v>
      </c>
      <c r="BK84" s="347"/>
      <c r="BL84" s="347"/>
      <c r="BM84" s="347"/>
      <c r="BN84" s="347"/>
      <c r="BO84" s="347"/>
      <c r="BP84" s="347"/>
      <c r="BQ84" s="347"/>
      <c r="BR84" s="347"/>
      <c r="BS84" s="347"/>
      <c r="BT84" s="347"/>
      <c r="BU84" s="347"/>
      <c r="BV84" s="347"/>
      <c r="BW84" s="347"/>
      <c r="BX84" s="347"/>
      <c r="BY84" s="362" t="str">
        <f t="shared" si="5"/>
        <v>DISCONTINUED -  MR406 UTV Beadlock, 12x10, 5+5/-2mm Offset, 4x156, 132mm Centerbore, Machined/Black, w/ H20875</v>
      </c>
      <c r="BZ84" s="362" t="s">
        <v>4046</v>
      </c>
      <c r="CA84" s="362" t="s">
        <v>4045</v>
      </c>
      <c r="CB84" s="351" t="str">
        <f t="shared" si="6"/>
        <v>UTV (4XX)</v>
      </c>
    </row>
    <row r="85" spans="1:80" s="339" customFormat="1" ht="12.75">
      <c r="A85" s="23">
        <f t="shared" si="4"/>
        <v>82</v>
      </c>
      <c r="B85" s="105" t="s">
        <v>84</v>
      </c>
      <c r="C85" s="30" t="s">
        <v>1089</v>
      </c>
      <c r="D85" s="341" t="s">
        <v>1107</v>
      </c>
      <c r="E85" s="342" t="s">
        <v>1371</v>
      </c>
      <c r="F85" s="342"/>
      <c r="G85" s="342"/>
      <c r="H85" s="342" t="s">
        <v>1371</v>
      </c>
      <c r="I85" s="393">
        <v>41640</v>
      </c>
      <c r="J85" s="340"/>
      <c r="K85" s="331" t="s">
        <v>1277</v>
      </c>
      <c r="L85" s="343">
        <v>205.5</v>
      </c>
      <c r="M85" s="333"/>
      <c r="N85" s="333"/>
      <c r="O85" s="341">
        <v>12</v>
      </c>
      <c r="P85" s="8">
        <v>10</v>
      </c>
      <c r="Q85" s="30" t="s">
        <v>1748</v>
      </c>
      <c r="R85" s="341">
        <v>4</v>
      </c>
      <c r="S85" s="341">
        <v>136</v>
      </c>
      <c r="T85" s="344">
        <v>0</v>
      </c>
      <c r="U85" s="378">
        <v>5.3</v>
      </c>
      <c r="V85" s="341" t="s">
        <v>201</v>
      </c>
      <c r="W85" s="349">
        <v>106</v>
      </c>
      <c r="X85" s="345">
        <v>13.8</v>
      </c>
      <c r="Y85" s="344">
        <v>1600</v>
      </c>
      <c r="Z85" s="344" t="s">
        <v>210</v>
      </c>
      <c r="AA85" s="344"/>
      <c r="AB85" s="334" t="str">
        <f t="shared" si="7"/>
        <v>12x10, 4x136, 0 OS</v>
      </c>
      <c r="AC85" s="346" t="s">
        <v>1423</v>
      </c>
      <c r="AD85" s="336" t="e">
        <f>VLOOKUP(AC85,ACCESSORIES!F:K,6,FALSE)</f>
        <v>#N/A</v>
      </c>
      <c r="AE85" s="346" t="s">
        <v>1427</v>
      </c>
      <c r="AF85" s="347"/>
      <c r="AG85" s="346"/>
      <c r="AH85" s="346" t="s">
        <v>85</v>
      </c>
      <c r="AI85" s="347"/>
      <c r="AJ85" s="347"/>
      <c r="AK85" s="347"/>
      <c r="AL85" s="347"/>
      <c r="AM85" s="347"/>
      <c r="AN85" s="347"/>
      <c r="AO85" s="347"/>
      <c r="AP85" s="347"/>
      <c r="AQ85" s="347"/>
      <c r="AR85" s="347"/>
      <c r="AS85" s="347"/>
      <c r="AT85" s="347"/>
      <c r="AU85" s="347"/>
      <c r="AV85" s="347"/>
      <c r="AW85" s="347"/>
      <c r="AX85" s="83"/>
      <c r="AY85" s="347"/>
      <c r="AZ85" s="348" t="s">
        <v>1432</v>
      </c>
      <c r="BA85" s="347"/>
      <c r="BB85" s="105" t="s">
        <v>185</v>
      </c>
      <c r="BC85" s="347"/>
      <c r="BD85" s="348">
        <v>19</v>
      </c>
      <c r="BE85" s="347"/>
      <c r="BF85" s="347"/>
      <c r="BG85" s="347"/>
      <c r="BH85" s="341">
        <v>48</v>
      </c>
      <c r="BI85" s="347" t="s">
        <v>4096</v>
      </c>
      <c r="BJ85" s="82" t="s">
        <v>4217</v>
      </c>
      <c r="BK85" s="347"/>
      <c r="BL85" s="347"/>
      <c r="BM85" s="347"/>
      <c r="BN85" s="347"/>
      <c r="BO85" s="347"/>
      <c r="BP85" s="347"/>
      <c r="BQ85" s="347"/>
      <c r="BR85" s="347"/>
      <c r="BS85" s="347"/>
      <c r="BT85" s="347"/>
      <c r="BU85" s="347"/>
      <c r="BV85" s="347"/>
      <c r="BW85" s="347"/>
      <c r="BX85" s="347"/>
      <c r="BY85" s="362" t="str">
        <f t="shared" si="5"/>
        <v>DISCONTINUED -  MR406 UTV Beadlock, 12x10, 5+5/0mm Offset, 4x136, 106mm Centerbore, Machined/Black, w/ H20875</v>
      </c>
      <c r="BZ85" s="362" t="s">
        <v>4046</v>
      </c>
      <c r="CA85" s="362" t="s">
        <v>4045</v>
      </c>
      <c r="CB85" s="351" t="str">
        <f t="shared" si="6"/>
        <v>UTV (4XX)</v>
      </c>
    </row>
    <row r="86" spans="1:80" s="339" customFormat="1" ht="12.75">
      <c r="A86" s="23">
        <f t="shared" si="4"/>
        <v>83</v>
      </c>
      <c r="B86" s="105" t="s">
        <v>84</v>
      </c>
      <c r="C86" s="30" t="s">
        <v>1089</v>
      </c>
      <c r="D86" s="341" t="s">
        <v>1107</v>
      </c>
      <c r="E86" s="342" t="s">
        <v>1372</v>
      </c>
      <c r="F86" s="342"/>
      <c r="G86" s="342"/>
      <c r="H86" s="342" t="s">
        <v>1372</v>
      </c>
      <c r="I86" s="393">
        <v>41640</v>
      </c>
      <c r="J86" s="340"/>
      <c r="K86" s="331" t="s">
        <v>1277</v>
      </c>
      <c r="L86" s="343">
        <v>193.5</v>
      </c>
      <c r="M86" s="333"/>
      <c r="N86" s="333"/>
      <c r="O86" s="341">
        <v>12</v>
      </c>
      <c r="P86" s="8">
        <v>8</v>
      </c>
      <c r="Q86" s="30" t="s">
        <v>1746</v>
      </c>
      <c r="R86" s="341">
        <v>4</v>
      </c>
      <c r="S86" s="341">
        <v>110</v>
      </c>
      <c r="T86" s="344">
        <v>0</v>
      </c>
      <c r="U86" s="378">
        <v>4.3</v>
      </c>
      <c r="V86" s="341" t="s">
        <v>193</v>
      </c>
      <c r="W86" s="349">
        <v>84</v>
      </c>
      <c r="X86" s="345">
        <v>13</v>
      </c>
      <c r="Y86" s="344">
        <v>1600</v>
      </c>
      <c r="Z86" s="344" t="s">
        <v>87</v>
      </c>
      <c r="AA86" s="344"/>
      <c r="AB86" s="334" t="str">
        <f t="shared" si="7"/>
        <v>12x8, 4x110, 0 OS</v>
      </c>
      <c r="AC86" s="346" t="s">
        <v>1422</v>
      </c>
      <c r="AD86" s="336" t="e">
        <f>VLOOKUP(AC86,ACCESSORIES!F:K,6,FALSE)</f>
        <v>#N/A</v>
      </c>
      <c r="AE86" s="346" t="s">
        <v>85</v>
      </c>
      <c r="AF86" s="347"/>
      <c r="AG86" s="346"/>
      <c r="AH86" s="346" t="s">
        <v>85</v>
      </c>
      <c r="AI86" s="347"/>
      <c r="AJ86" s="347"/>
      <c r="AK86" s="347"/>
      <c r="AL86" s="347"/>
      <c r="AM86" s="347"/>
      <c r="AN86" s="347"/>
      <c r="AO86" s="347"/>
      <c r="AP86" s="347"/>
      <c r="AQ86" s="347"/>
      <c r="AR86" s="347"/>
      <c r="AS86" s="347"/>
      <c r="AT86" s="347"/>
      <c r="AU86" s="347"/>
      <c r="AV86" s="347"/>
      <c r="AW86" s="347"/>
      <c r="AX86" s="83"/>
      <c r="AY86" s="347"/>
      <c r="AZ86" s="348" t="s">
        <v>1431</v>
      </c>
      <c r="BA86" s="347"/>
      <c r="BB86" s="105" t="s">
        <v>185</v>
      </c>
      <c r="BC86" s="347"/>
      <c r="BD86" s="348">
        <v>17</v>
      </c>
      <c r="BE86" s="347"/>
      <c r="BF86" s="347"/>
      <c r="BG86" s="347"/>
      <c r="BH86" s="341">
        <v>48</v>
      </c>
      <c r="BI86" s="347" t="s">
        <v>4096</v>
      </c>
      <c r="BJ86" s="82" t="s">
        <v>4217</v>
      </c>
      <c r="BK86" s="347"/>
      <c r="BL86" s="347"/>
      <c r="BM86" s="347"/>
      <c r="BN86" s="347"/>
      <c r="BO86" s="347"/>
      <c r="BP86" s="347"/>
      <c r="BQ86" s="347"/>
      <c r="BR86" s="347"/>
      <c r="BS86" s="347"/>
      <c r="BT86" s="347"/>
      <c r="BU86" s="347"/>
      <c r="BV86" s="347"/>
      <c r="BW86" s="347"/>
      <c r="BX86" s="347"/>
      <c r="BY86" s="362" t="str">
        <f t="shared" si="5"/>
        <v>DISCONTINUED -  MR406 UTV Beadlock, 12x8, 4+4/0mm Offset, 4x110, 84mm Centerbore, Matte Black, w/ H20875</v>
      </c>
      <c r="BZ86" s="362" t="s">
        <v>4046</v>
      </c>
      <c r="CA86" s="362" t="s">
        <v>4045</v>
      </c>
      <c r="CB86" s="351" t="str">
        <f t="shared" si="6"/>
        <v>UTV (4XX)</v>
      </c>
    </row>
    <row r="87" spans="1:80" s="339" customFormat="1" ht="12.75">
      <c r="A87" s="23">
        <f t="shared" si="4"/>
        <v>84</v>
      </c>
      <c r="B87" s="105" t="s">
        <v>84</v>
      </c>
      <c r="C87" s="30" t="s">
        <v>1089</v>
      </c>
      <c r="D87" s="341" t="s">
        <v>1107</v>
      </c>
      <c r="E87" s="342" t="s">
        <v>1373</v>
      </c>
      <c r="F87" s="342"/>
      <c r="G87" s="342"/>
      <c r="H87" s="342" t="s">
        <v>1373</v>
      </c>
      <c r="I87" s="393">
        <v>41640</v>
      </c>
      <c r="J87" s="340"/>
      <c r="K87" s="331" t="s">
        <v>1277</v>
      </c>
      <c r="L87" s="343">
        <v>193.5</v>
      </c>
      <c r="M87" s="333"/>
      <c r="N87" s="333"/>
      <c r="O87" s="341">
        <v>12</v>
      </c>
      <c r="P87" s="8">
        <v>8</v>
      </c>
      <c r="Q87" s="30" t="s">
        <v>1746</v>
      </c>
      <c r="R87" s="341">
        <v>4</v>
      </c>
      <c r="S87" s="341">
        <v>110</v>
      </c>
      <c r="T87" s="344">
        <v>0</v>
      </c>
      <c r="U87" s="378">
        <v>4.3</v>
      </c>
      <c r="V87" s="341" t="s">
        <v>193</v>
      </c>
      <c r="W87" s="349">
        <v>84</v>
      </c>
      <c r="X87" s="345">
        <v>13</v>
      </c>
      <c r="Y87" s="344">
        <v>1600</v>
      </c>
      <c r="Z87" s="344" t="s">
        <v>210</v>
      </c>
      <c r="AA87" s="344"/>
      <c r="AB87" s="334" t="str">
        <f t="shared" si="7"/>
        <v>12x8, 4x110, 0 OS</v>
      </c>
      <c r="AC87" s="346" t="s">
        <v>1422</v>
      </c>
      <c r="AD87" s="336" t="e">
        <f>VLOOKUP(AC87,ACCESSORIES!F:K,6,FALSE)</f>
        <v>#N/A</v>
      </c>
      <c r="AE87" s="346" t="s">
        <v>85</v>
      </c>
      <c r="AF87" s="347"/>
      <c r="AG87" s="346"/>
      <c r="AH87" s="346" t="s">
        <v>85</v>
      </c>
      <c r="AI87" s="347"/>
      <c r="AJ87" s="347"/>
      <c r="AK87" s="347"/>
      <c r="AL87" s="347"/>
      <c r="AM87" s="347"/>
      <c r="AN87" s="347"/>
      <c r="AO87" s="347"/>
      <c r="AP87" s="347"/>
      <c r="AQ87" s="347"/>
      <c r="AR87" s="347"/>
      <c r="AS87" s="347"/>
      <c r="AT87" s="347"/>
      <c r="AU87" s="347"/>
      <c r="AV87" s="347"/>
      <c r="AW87" s="347"/>
      <c r="AX87" s="83"/>
      <c r="AY87" s="347"/>
      <c r="AZ87" s="348"/>
      <c r="BA87" s="347"/>
      <c r="BB87" s="105" t="s">
        <v>85</v>
      </c>
      <c r="BC87" s="347"/>
      <c r="BD87" s="348">
        <v>17</v>
      </c>
      <c r="BE87" s="347"/>
      <c r="BF87" s="347"/>
      <c r="BG87" s="347"/>
      <c r="BH87" s="341">
        <v>48</v>
      </c>
      <c r="BI87" s="347" t="s">
        <v>4096</v>
      </c>
      <c r="BJ87" s="82" t="s">
        <v>4217</v>
      </c>
      <c r="BK87" s="347"/>
      <c r="BL87" s="347"/>
      <c r="BM87" s="347"/>
      <c r="BN87" s="347"/>
      <c r="BO87" s="347"/>
      <c r="BP87" s="347"/>
      <c r="BQ87" s="347"/>
      <c r="BR87" s="347"/>
      <c r="BS87" s="347"/>
      <c r="BT87" s="347"/>
      <c r="BU87" s="347"/>
      <c r="BV87" s="347"/>
      <c r="BW87" s="347"/>
      <c r="BX87" s="347"/>
      <c r="BY87" s="362" t="str">
        <f t="shared" si="5"/>
        <v>DISCONTINUED -  MR406 UTV Beadlock, 12x8, 4+4/0mm Offset, 4x110, 84mm Centerbore, Machined/Black</v>
      </c>
      <c r="BZ87" s="362" t="s">
        <v>4046</v>
      </c>
      <c r="CA87" s="362" t="s">
        <v>4045</v>
      </c>
      <c r="CB87" s="351" t="str">
        <f t="shared" si="6"/>
        <v>UTV (4XX)</v>
      </c>
    </row>
    <row r="88" spans="1:80" s="339" customFormat="1" ht="12.75">
      <c r="A88" s="23">
        <f t="shared" si="4"/>
        <v>85</v>
      </c>
      <c r="B88" s="105" t="s">
        <v>84</v>
      </c>
      <c r="C88" s="30" t="s">
        <v>1089</v>
      </c>
      <c r="D88" s="341" t="s">
        <v>1107</v>
      </c>
      <c r="E88" s="342" t="s">
        <v>1374</v>
      </c>
      <c r="F88" s="342"/>
      <c r="G88" s="342"/>
      <c r="H88" s="342" t="s">
        <v>1374</v>
      </c>
      <c r="I88" s="393">
        <v>41640</v>
      </c>
      <c r="J88" s="340"/>
      <c r="K88" s="331" t="s">
        <v>1277</v>
      </c>
      <c r="L88" s="343">
        <v>193.5</v>
      </c>
      <c r="M88" s="333"/>
      <c r="N88" s="333"/>
      <c r="O88" s="341">
        <v>12</v>
      </c>
      <c r="P88" s="8">
        <v>8</v>
      </c>
      <c r="Q88" s="30" t="s">
        <v>1747</v>
      </c>
      <c r="R88" s="341">
        <v>4</v>
      </c>
      <c r="S88" s="341">
        <v>115</v>
      </c>
      <c r="T88" s="344">
        <v>0</v>
      </c>
      <c r="U88" s="378">
        <v>4.3</v>
      </c>
      <c r="V88" s="341" t="s">
        <v>193</v>
      </c>
      <c r="W88" s="349">
        <v>84</v>
      </c>
      <c r="X88" s="345">
        <v>13</v>
      </c>
      <c r="Y88" s="344">
        <v>1600</v>
      </c>
      <c r="Z88" s="344" t="s">
        <v>87</v>
      </c>
      <c r="AA88" s="344"/>
      <c r="AB88" s="334" t="str">
        <f t="shared" si="7"/>
        <v>12x8, 4x115, 0 OS</v>
      </c>
      <c r="AC88" s="346" t="s">
        <v>1422</v>
      </c>
      <c r="AD88" s="336" t="e">
        <f>VLOOKUP(AC88,ACCESSORIES!F:K,6,FALSE)</f>
        <v>#N/A</v>
      </c>
      <c r="AE88" s="346" t="s">
        <v>85</v>
      </c>
      <c r="AF88" s="347"/>
      <c r="AG88" s="346"/>
      <c r="AH88" s="346" t="s">
        <v>85</v>
      </c>
      <c r="AI88" s="347"/>
      <c r="AJ88" s="347"/>
      <c r="AK88" s="347"/>
      <c r="AL88" s="347"/>
      <c r="AM88" s="347"/>
      <c r="AN88" s="347"/>
      <c r="AO88" s="347"/>
      <c r="AP88" s="347"/>
      <c r="AQ88" s="347"/>
      <c r="AR88" s="347"/>
      <c r="AS88" s="347"/>
      <c r="AT88" s="347"/>
      <c r="AU88" s="347"/>
      <c r="AV88" s="347"/>
      <c r="AW88" s="347"/>
      <c r="AX88" s="83"/>
      <c r="AY88" s="347"/>
      <c r="AZ88" s="348"/>
      <c r="BA88" s="347"/>
      <c r="BB88" s="105" t="s">
        <v>85</v>
      </c>
      <c r="BC88" s="347"/>
      <c r="BD88" s="348">
        <v>17</v>
      </c>
      <c r="BE88" s="347"/>
      <c r="BF88" s="347"/>
      <c r="BG88" s="347"/>
      <c r="BH88" s="341">
        <v>48</v>
      </c>
      <c r="BI88" s="347" t="s">
        <v>4096</v>
      </c>
      <c r="BJ88" s="82" t="s">
        <v>4217</v>
      </c>
      <c r="BK88" s="347"/>
      <c r="BL88" s="347"/>
      <c r="BM88" s="347"/>
      <c r="BN88" s="347"/>
      <c r="BO88" s="347"/>
      <c r="BP88" s="347"/>
      <c r="BQ88" s="347"/>
      <c r="BR88" s="347"/>
      <c r="BS88" s="347"/>
      <c r="BT88" s="347"/>
      <c r="BU88" s="347"/>
      <c r="BV88" s="347"/>
      <c r="BW88" s="347"/>
      <c r="BX88" s="347"/>
      <c r="BY88" s="362" t="str">
        <f t="shared" si="5"/>
        <v>DISCONTINUED -  MR406 UTV Beadlock, 12x8, 4+4/0mm Offset, 4x115, 84mm Centerbore, Matte Black</v>
      </c>
      <c r="BZ88" s="362" t="s">
        <v>4046</v>
      </c>
      <c r="CA88" s="362" t="s">
        <v>4045</v>
      </c>
      <c r="CB88" s="351" t="str">
        <f t="shared" si="6"/>
        <v>UTV (4XX)</v>
      </c>
    </row>
    <row r="89" spans="1:80" s="339" customFormat="1" ht="12.75">
      <c r="A89" s="23">
        <f t="shared" si="4"/>
        <v>86</v>
      </c>
      <c r="B89" s="105" t="s">
        <v>84</v>
      </c>
      <c r="C89" s="30" t="s">
        <v>1089</v>
      </c>
      <c r="D89" s="341" t="s">
        <v>1107</v>
      </c>
      <c r="E89" s="342" t="s">
        <v>1375</v>
      </c>
      <c r="F89" s="342"/>
      <c r="G89" s="342"/>
      <c r="H89" s="342" t="s">
        <v>1375</v>
      </c>
      <c r="I89" s="393">
        <v>41640</v>
      </c>
      <c r="J89" s="340"/>
      <c r="K89" s="331" t="s">
        <v>1277</v>
      </c>
      <c r="L89" s="343">
        <v>193.5</v>
      </c>
      <c r="M89" s="333"/>
      <c r="N89" s="333"/>
      <c r="O89" s="341">
        <v>12</v>
      </c>
      <c r="P89" s="8">
        <v>8</v>
      </c>
      <c r="Q89" s="30" t="s">
        <v>1747</v>
      </c>
      <c r="R89" s="341">
        <v>4</v>
      </c>
      <c r="S89" s="341">
        <v>115</v>
      </c>
      <c r="T89" s="344">
        <v>0</v>
      </c>
      <c r="U89" s="378">
        <v>4.3</v>
      </c>
      <c r="V89" s="341" t="s">
        <v>193</v>
      </c>
      <c r="W89" s="349">
        <v>84</v>
      </c>
      <c r="X89" s="345">
        <v>13</v>
      </c>
      <c r="Y89" s="344">
        <v>1600</v>
      </c>
      <c r="Z89" s="344" t="s">
        <v>210</v>
      </c>
      <c r="AA89" s="344"/>
      <c r="AB89" s="334" t="str">
        <f t="shared" si="7"/>
        <v>12x8, 4x115, 0 OS</v>
      </c>
      <c r="AC89" s="346" t="s">
        <v>1422</v>
      </c>
      <c r="AD89" s="336" t="e">
        <f>VLOOKUP(AC89,ACCESSORIES!F:K,6,FALSE)</f>
        <v>#N/A</v>
      </c>
      <c r="AE89" s="346" t="s">
        <v>85</v>
      </c>
      <c r="AF89" s="347"/>
      <c r="AG89" s="346"/>
      <c r="AH89" s="346" t="s">
        <v>85</v>
      </c>
      <c r="AI89" s="347"/>
      <c r="AJ89" s="347"/>
      <c r="AK89" s="347"/>
      <c r="AL89" s="347"/>
      <c r="AM89" s="347"/>
      <c r="AN89" s="347"/>
      <c r="AO89" s="347"/>
      <c r="AP89" s="347"/>
      <c r="AQ89" s="347"/>
      <c r="AR89" s="347"/>
      <c r="AS89" s="347"/>
      <c r="AT89" s="347"/>
      <c r="AU89" s="347"/>
      <c r="AV89" s="347"/>
      <c r="AW89" s="347"/>
      <c r="AX89" s="83"/>
      <c r="AY89" s="347"/>
      <c r="AZ89" s="348"/>
      <c r="BA89" s="347"/>
      <c r="BB89" s="105" t="s">
        <v>85</v>
      </c>
      <c r="BC89" s="347"/>
      <c r="BD89" s="348">
        <v>17</v>
      </c>
      <c r="BE89" s="347"/>
      <c r="BF89" s="347"/>
      <c r="BG89" s="347"/>
      <c r="BH89" s="341">
        <v>48</v>
      </c>
      <c r="BI89" s="347" t="s">
        <v>4096</v>
      </c>
      <c r="BJ89" s="82" t="s">
        <v>4217</v>
      </c>
      <c r="BK89" s="347"/>
      <c r="BL89" s="347"/>
      <c r="BM89" s="347"/>
      <c r="BN89" s="347"/>
      <c r="BO89" s="347"/>
      <c r="BP89" s="347"/>
      <c r="BQ89" s="347"/>
      <c r="BR89" s="347"/>
      <c r="BS89" s="347"/>
      <c r="BT89" s="347"/>
      <c r="BU89" s="347"/>
      <c r="BV89" s="347"/>
      <c r="BW89" s="347"/>
      <c r="BX89" s="347"/>
      <c r="BY89" s="362" t="str">
        <f t="shared" si="5"/>
        <v>DISCONTINUED -  MR406 UTV Beadlock, 12x8, 4+4/0mm Offset, 4x115, 84mm Centerbore, Machined/Black</v>
      </c>
      <c r="BZ89" s="362" t="s">
        <v>4046</v>
      </c>
      <c r="CA89" s="362" t="s">
        <v>4045</v>
      </c>
      <c r="CB89" s="351" t="str">
        <f t="shared" si="6"/>
        <v>UTV (4XX)</v>
      </c>
    </row>
    <row r="90" spans="1:80" s="339" customFormat="1" ht="12.75">
      <c r="A90" s="23">
        <f t="shared" si="4"/>
        <v>87</v>
      </c>
      <c r="B90" s="105" t="s">
        <v>84</v>
      </c>
      <c r="C90" s="30" t="s">
        <v>1089</v>
      </c>
      <c r="D90" s="341" t="s">
        <v>1107</v>
      </c>
      <c r="E90" s="342" t="s">
        <v>1376</v>
      </c>
      <c r="F90" s="342"/>
      <c r="G90" s="342"/>
      <c r="H90" s="342" t="s">
        <v>1376</v>
      </c>
      <c r="I90" s="393">
        <v>41640</v>
      </c>
      <c r="J90" s="340"/>
      <c r="K90" s="331" t="s">
        <v>1277</v>
      </c>
      <c r="L90" s="343">
        <v>193.5</v>
      </c>
      <c r="M90" s="333"/>
      <c r="N90" s="333"/>
      <c r="O90" s="341">
        <v>12</v>
      </c>
      <c r="P90" s="8">
        <v>8</v>
      </c>
      <c r="Q90" s="30" t="s">
        <v>1749</v>
      </c>
      <c r="R90" s="341">
        <v>4</v>
      </c>
      <c r="S90" s="341">
        <v>156</v>
      </c>
      <c r="T90" s="344">
        <v>-2</v>
      </c>
      <c r="U90" s="378">
        <v>4.3</v>
      </c>
      <c r="V90" s="341" t="s">
        <v>193</v>
      </c>
      <c r="W90" s="349">
        <v>132</v>
      </c>
      <c r="X90" s="345">
        <v>13</v>
      </c>
      <c r="Y90" s="344">
        <v>1600</v>
      </c>
      <c r="Z90" s="344" t="s">
        <v>210</v>
      </c>
      <c r="AA90" s="344"/>
      <c r="AB90" s="334" t="str">
        <f t="shared" si="7"/>
        <v>12x8, 4x156, -2 OS</v>
      </c>
      <c r="AC90" s="346" t="s">
        <v>1423</v>
      </c>
      <c r="AD90" s="336" t="e">
        <f>VLOOKUP(AC90,ACCESSORIES!F:K,6,FALSE)</f>
        <v>#N/A</v>
      </c>
      <c r="AE90" s="346" t="s">
        <v>1427</v>
      </c>
      <c r="AF90" s="347"/>
      <c r="AG90" s="346"/>
      <c r="AH90" s="346" t="s">
        <v>85</v>
      </c>
      <c r="AI90" s="347"/>
      <c r="AJ90" s="347"/>
      <c r="AK90" s="347"/>
      <c r="AL90" s="347"/>
      <c r="AM90" s="347"/>
      <c r="AN90" s="347"/>
      <c r="AO90" s="347"/>
      <c r="AP90" s="347"/>
      <c r="AQ90" s="347"/>
      <c r="AR90" s="347"/>
      <c r="AS90" s="347"/>
      <c r="AT90" s="347"/>
      <c r="AU90" s="347"/>
      <c r="AV90" s="347"/>
      <c r="AW90" s="347"/>
      <c r="AX90" s="83"/>
      <c r="AY90" s="347"/>
      <c r="AZ90" s="348"/>
      <c r="BA90" s="347"/>
      <c r="BB90" s="105" t="s">
        <v>85</v>
      </c>
      <c r="BC90" s="347"/>
      <c r="BD90" s="348">
        <v>17</v>
      </c>
      <c r="BE90" s="347"/>
      <c r="BF90" s="347"/>
      <c r="BG90" s="347"/>
      <c r="BH90" s="341">
        <v>48</v>
      </c>
      <c r="BI90" s="347" t="s">
        <v>4096</v>
      </c>
      <c r="BJ90" s="82" t="s">
        <v>4217</v>
      </c>
      <c r="BK90" s="347"/>
      <c r="BL90" s="347"/>
      <c r="BM90" s="347"/>
      <c r="BN90" s="347"/>
      <c r="BO90" s="347"/>
      <c r="BP90" s="347"/>
      <c r="BQ90" s="347"/>
      <c r="BR90" s="347"/>
      <c r="BS90" s="347"/>
      <c r="BT90" s="347"/>
      <c r="BU90" s="347"/>
      <c r="BV90" s="347"/>
      <c r="BW90" s="347"/>
      <c r="BX90" s="347"/>
      <c r="BY90" s="362" t="str">
        <f t="shared" si="5"/>
        <v>DISCONTINUED -  MR406 UTV Beadlock, 12x8, 4+4/-2mm Offset, 4x156, 132mm Centerbore, Machined/Black</v>
      </c>
      <c r="BZ90" s="362" t="s">
        <v>4046</v>
      </c>
      <c r="CA90" s="362" t="s">
        <v>4045</v>
      </c>
      <c r="CB90" s="351" t="str">
        <f t="shared" si="6"/>
        <v>UTV (4XX)</v>
      </c>
    </row>
    <row r="91" spans="1:80" s="339" customFormat="1" ht="12.75">
      <c r="A91" s="23">
        <f t="shared" si="4"/>
        <v>88</v>
      </c>
      <c r="B91" s="105" t="s">
        <v>84</v>
      </c>
      <c r="C91" s="30" t="s">
        <v>1089</v>
      </c>
      <c r="D91" s="341" t="s">
        <v>1107</v>
      </c>
      <c r="E91" s="342" t="s">
        <v>1377</v>
      </c>
      <c r="F91" s="342"/>
      <c r="G91" s="342"/>
      <c r="H91" s="342" t="s">
        <v>1377</v>
      </c>
      <c r="I91" s="393">
        <v>41640</v>
      </c>
      <c r="J91" s="340"/>
      <c r="K91" s="331" t="s">
        <v>1277</v>
      </c>
      <c r="L91" s="343">
        <v>193.5</v>
      </c>
      <c r="M91" s="333"/>
      <c r="N91" s="333"/>
      <c r="O91" s="341">
        <v>12</v>
      </c>
      <c r="P91" s="8">
        <v>8</v>
      </c>
      <c r="Q91" s="30" t="s">
        <v>1748</v>
      </c>
      <c r="R91" s="341">
        <v>4</v>
      </c>
      <c r="S91" s="341">
        <v>136</v>
      </c>
      <c r="T91" s="344">
        <v>0</v>
      </c>
      <c r="U91" s="378">
        <v>4.3</v>
      </c>
      <c r="V91" s="341" t="s">
        <v>193</v>
      </c>
      <c r="W91" s="349">
        <v>106</v>
      </c>
      <c r="X91" s="345">
        <v>13</v>
      </c>
      <c r="Y91" s="344">
        <v>1600</v>
      </c>
      <c r="Z91" s="344" t="s">
        <v>210</v>
      </c>
      <c r="AA91" s="344"/>
      <c r="AB91" s="334" t="str">
        <f t="shared" si="7"/>
        <v>12x8, 4x136, 0 OS</v>
      </c>
      <c r="AC91" s="346" t="s">
        <v>1423</v>
      </c>
      <c r="AD91" s="336" t="e">
        <f>VLOOKUP(AC91,ACCESSORIES!F:K,6,FALSE)</f>
        <v>#N/A</v>
      </c>
      <c r="AE91" s="346" t="s">
        <v>1427</v>
      </c>
      <c r="AF91" s="347"/>
      <c r="AG91" s="346"/>
      <c r="AH91" s="346" t="s">
        <v>85</v>
      </c>
      <c r="AI91" s="347"/>
      <c r="AJ91" s="347"/>
      <c r="AK91" s="347"/>
      <c r="AL91" s="347"/>
      <c r="AM91" s="347"/>
      <c r="AN91" s="347"/>
      <c r="AO91" s="347"/>
      <c r="AP91" s="347"/>
      <c r="AQ91" s="347"/>
      <c r="AR91" s="347"/>
      <c r="AS91" s="347"/>
      <c r="AT91" s="347"/>
      <c r="AU91" s="347"/>
      <c r="AV91" s="347"/>
      <c r="AW91" s="347"/>
      <c r="AX91" s="83"/>
      <c r="AY91" s="347"/>
      <c r="AZ91" s="348"/>
      <c r="BA91" s="347"/>
      <c r="BB91" s="105" t="s">
        <v>85</v>
      </c>
      <c r="BC91" s="347"/>
      <c r="BD91" s="348">
        <v>17</v>
      </c>
      <c r="BE91" s="347"/>
      <c r="BF91" s="347"/>
      <c r="BG91" s="347"/>
      <c r="BH91" s="341">
        <v>48</v>
      </c>
      <c r="BI91" s="347" t="s">
        <v>4096</v>
      </c>
      <c r="BJ91" s="82" t="s">
        <v>4217</v>
      </c>
      <c r="BK91" s="347"/>
      <c r="BL91" s="347"/>
      <c r="BM91" s="347"/>
      <c r="BN91" s="347"/>
      <c r="BO91" s="347"/>
      <c r="BP91" s="347"/>
      <c r="BQ91" s="347"/>
      <c r="BR91" s="347"/>
      <c r="BS91" s="347"/>
      <c r="BT91" s="347"/>
      <c r="BU91" s="347"/>
      <c r="BV91" s="347"/>
      <c r="BW91" s="347"/>
      <c r="BX91" s="347"/>
      <c r="BY91" s="362" t="str">
        <f t="shared" si="5"/>
        <v>DISCONTINUED -  MR406 UTV Beadlock, 12x8, 4+4/0mm Offset, 4x136, 106mm Centerbore, Machined/Black</v>
      </c>
      <c r="BZ91" s="362" t="s">
        <v>4046</v>
      </c>
      <c r="CA91" s="362" t="s">
        <v>4045</v>
      </c>
      <c r="CB91" s="351" t="str">
        <f t="shared" si="6"/>
        <v>UTV (4XX)</v>
      </c>
    </row>
    <row r="92" spans="1:80" s="339" customFormat="1" ht="12.75">
      <c r="A92" s="23">
        <f t="shared" si="4"/>
        <v>89</v>
      </c>
      <c r="B92" s="105" t="s">
        <v>84</v>
      </c>
      <c r="C92" s="30" t="s">
        <v>1089</v>
      </c>
      <c r="D92" s="341" t="s">
        <v>1107</v>
      </c>
      <c r="E92" s="342" t="s">
        <v>1378</v>
      </c>
      <c r="F92" s="342"/>
      <c r="G92" s="342"/>
      <c r="H92" s="342" t="s">
        <v>1378</v>
      </c>
      <c r="I92" s="393">
        <v>41640</v>
      </c>
      <c r="J92" s="340"/>
      <c r="K92" s="331" t="s">
        <v>1277</v>
      </c>
      <c r="L92" s="343">
        <v>230.5</v>
      </c>
      <c r="M92" s="333"/>
      <c r="N92" s="333"/>
      <c r="O92" s="341">
        <v>14</v>
      </c>
      <c r="P92" s="8">
        <v>10</v>
      </c>
      <c r="Q92" s="30" t="s">
        <v>1748</v>
      </c>
      <c r="R92" s="341">
        <v>4</v>
      </c>
      <c r="S92" s="341">
        <v>136</v>
      </c>
      <c r="T92" s="344">
        <v>0</v>
      </c>
      <c r="U92" s="378">
        <v>5.3</v>
      </c>
      <c r="V92" s="341" t="s">
        <v>201</v>
      </c>
      <c r="W92" s="349">
        <v>106</v>
      </c>
      <c r="X92" s="345">
        <v>17.2</v>
      </c>
      <c r="Y92" s="344">
        <v>1600</v>
      </c>
      <c r="Z92" s="344" t="s">
        <v>210</v>
      </c>
      <c r="AA92" s="344"/>
      <c r="AB92" s="334" t="str">
        <f t="shared" si="7"/>
        <v>14x10, 4x136, 0 OS</v>
      </c>
      <c r="AC92" s="346" t="s">
        <v>1423</v>
      </c>
      <c r="AD92" s="336" t="e">
        <f>VLOOKUP(AC92,ACCESSORIES!F:K,6,FALSE)</f>
        <v>#N/A</v>
      </c>
      <c r="AE92" s="346" t="s">
        <v>1427</v>
      </c>
      <c r="AF92" s="347"/>
      <c r="AG92" s="346"/>
      <c r="AH92" s="346" t="s">
        <v>85</v>
      </c>
      <c r="AI92" s="347"/>
      <c r="AJ92" s="347"/>
      <c r="AK92" s="347"/>
      <c r="AL92" s="347"/>
      <c r="AM92" s="347"/>
      <c r="AN92" s="347"/>
      <c r="AO92" s="347"/>
      <c r="AP92" s="347"/>
      <c r="AQ92" s="347"/>
      <c r="AR92" s="347"/>
      <c r="AS92" s="347"/>
      <c r="AT92" s="347"/>
      <c r="AU92" s="347"/>
      <c r="AV92" s="347"/>
      <c r="AW92" s="347"/>
      <c r="AX92" s="83"/>
      <c r="AY92" s="347"/>
      <c r="AZ92" s="348"/>
      <c r="BA92" s="347"/>
      <c r="BB92" s="105" t="s">
        <v>85</v>
      </c>
      <c r="BC92" s="347"/>
      <c r="BD92" s="348">
        <v>22</v>
      </c>
      <c r="BE92" s="347"/>
      <c r="BF92" s="347"/>
      <c r="BG92" s="347"/>
      <c r="BH92" s="341">
        <v>48</v>
      </c>
      <c r="BI92" s="347" t="s">
        <v>4096</v>
      </c>
      <c r="BJ92" s="82" t="s">
        <v>4217</v>
      </c>
      <c r="BK92" s="347"/>
      <c r="BL92" s="347"/>
      <c r="BM92" s="347"/>
      <c r="BN92" s="347"/>
      <c r="BO92" s="347"/>
      <c r="BP92" s="347"/>
      <c r="BQ92" s="347"/>
      <c r="BR92" s="347"/>
      <c r="BS92" s="347"/>
      <c r="BT92" s="347"/>
      <c r="BU92" s="347"/>
      <c r="BV92" s="347"/>
      <c r="BW92" s="347"/>
      <c r="BX92" s="347"/>
      <c r="BY92" s="362" t="str">
        <f t="shared" si="5"/>
        <v>DISCONTINUED -  MR406 UTV Beadlock, 14x10, 5+5/0mm Offset, 4x136, 106mm Centerbore, Machined/Black</v>
      </c>
      <c r="BZ92" s="362" t="s">
        <v>4046</v>
      </c>
      <c r="CA92" s="362" t="s">
        <v>4045</v>
      </c>
      <c r="CB92" s="351" t="str">
        <f t="shared" si="6"/>
        <v>UTV (4XX)</v>
      </c>
    </row>
    <row r="93" spans="1:80" s="339" customFormat="1" ht="12.75">
      <c r="A93" s="23">
        <f t="shared" si="4"/>
        <v>90</v>
      </c>
      <c r="B93" s="105" t="s">
        <v>84</v>
      </c>
      <c r="C93" s="30" t="s">
        <v>1089</v>
      </c>
      <c r="D93" s="341" t="s">
        <v>1107</v>
      </c>
      <c r="E93" s="342" t="s">
        <v>1379</v>
      </c>
      <c r="F93" s="342"/>
      <c r="G93" s="342"/>
      <c r="H93" s="342" t="s">
        <v>1379</v>
      </c>
      <c r="I93" s="393">
        <v>41640</v>
      </c>
      <c r="J93" s="340"/>
      <c r="K93" s="331" t="s">
        <v>1277</v>
      </c>
      <c r="L93" s="343">
        <v>230.5</v>
      </c>
      <c r="M93" s="333"/>
      <c r="N93" s="333"/>
      <c r="O93" s="341">
        <v>14</v>
      </c>
      <c r="P93" s="8">
        <v>10</v>
      </c>
      <c r="Q93" s="30" t="s">
        <v>1746</v>
      </c>
      <c r="R93" s="341">
        <v>4</v>
      </c>
      <c r="S93" s="341">
        <v>110</v>
      </c>
      <c r="T93" s="344">
        <v>0</v>
      </c>
      <c r="U93" s="378">
        <v>5.3</v>
      </c>
      <c r="V93" s="341" t="s">
        <v>201</v>
      </c>
      <c r="W93" s="349">
        <v>80.3</v>
      </c>
      <c r="X93" s="345">
        <v>17.2</v>
      </c>
      <c r="Y93" s="344">
        <v>1600</v>
      </c>
      <c r="Z93" s="344" t="s">
        <v>210</v>
      </c>
      <c r="AA93" s="344"/>
      <c r="AB93" s="334" t="str">
        <f t="shared" si="7"/>
        <v>14x10, 4x110, 0 OS</v>
      </c>
      <c r="AC93" s="346" t="s">
        <v>1422</v>
      </c>
      <c r="AD93" s="336" t="e">
        <f>VLOOKUP(AC93,ACCESSORIES!F:K,6,FALSE)</f>
        <v>#N/A</v>
      </c>
      <c r="AE93" s="346" t="s">
        <v>1428</v>
      </c>
      <c r="AF93" s="347"/>
      <c r="AG93" s="346"/>
      <c r="AH93" s="346" t="s">
        <v>85</v>
      </c>
      <c r="AI93" s="347"/>
      <c r="AJ93" s="347"/>
      <c r="AK93" s="347"/>
      <c r="AL93" s="347"/>
      <c r="AM93" s="347"/>
      <c r="AN93" s="347"/>
      <c r="AO93" s="347"/>
      <c r="AP93" s="347"/>
      <c r="AQ93" s="347"/>
      <c r="AR93" s="347"/>
      <c r="AS93" s="347"/>
      <c r="AT93" s="347"/>
      <c r="AU93" s="347"/>
      <c r="AV93" s="347"/>
      <c r="AW93" s="347"/>
      <c r="AX93" s="83"/>
      <c r="AY93" s="347"/>
      <c r="AZ93" s="348"/>
      <c r="BA93" s="347"/>
      <c r="BB93" s="105" t="s">
        <v>85</v>
      </c>
      <c r="BC93" s="347"/>
      <c r="BD93" s="348">
        <v>22</v>
      </c>
      <c r="BE93" s="347"/>
      <c r="BF93" s="347"/>
      <c r="BG93" s="347"/>
      <c r="BH93" s="341">
        <v>48</v>
      </c>
      <c r="BI93" s="347" t="s">
        <v>4096</v>
      </c>
      <c r="BJ93" s="82" t="s">
        <v>4217</v>
      </c>
      <c r="BK93" s="347"/>
      <c r="BL93" s="347"/>
      <c r="BM93" s="347"/>
      <c r="BN93" s="347"/>
      <c r="BO93" s="347"/>
      <c r="BP93" s="347"/>
      <c r="BQ93" s="347"/>
      <c r="BR93" s="347"/>
      <c r="BS93" s="347"/>
      <c r="BT93" s="347"/>
      <c r="BU93" s="347"/>
      <c r="BV93" s="347"/>
      <c r="BW93" s="347"/>
      <c r="BX93" s="347"/>
      <c r="BY93" s="362" t="str">
        <f t="shared" si="5"/>
        <v>DISCONTINUED -  MR406 UTV Beadlock, 14x10, 5+5/0mm Offset, 4x110, 80.3mm Centerbore, Machined/Black</v>
      </c>
      <c r="BZ93" s="362" t="s">
        <v>4046</v>
      </c>
      <c r="CA93" s="362" t="s">
        <v>4045</v>
      </c>
      <c r="CB93" s="351" t="str">
        <f t="shared" si="6"/>
        <v>UTV (4XX)</v>
      </c>
    </row>
    <row r="94" spans="1:80" s="339" customFormat="1" ht="12.75">
      <c r="A94" s="23">
        <f t="shared" si="4"/>
        <v>91</v>
      </c>
      <c r="B94" s="105" t="s">
        <v>84</v>
      </c>
      <c r="C94" s="30" t="s">
        <v>1089</v>
      </c>
      <c r="D94" s="341" t="s">
        <v>1107</v>
      </c>
      <c r="E94" s="342" t="s">
        <v>1419</v>
      </c>
      <c r="F94" s="342"/>
      <c r="G94" s="342"/>
      <c r="H94" s="342" t="s">
        <v>1419</v>
      </c>
      <c r="I94" s="393">
        <v>41640</v>
      </c>
      <c r="J94" s="340"/>
      <c r="K94" s="331" t="s">
        <v>1277</v>
      </c>
      <c r="L94" s="343">
        <v>230.5</v>
      </c>
      <c r="M94" s="333"/>
      <c r="N94" s="333"/>
      <c r="O94" s="341">
        <v>14</v>
      </c>
      <c r="P94" s="8">
        <v>10</v>
      </c>
      <c r="Q94" s="30" t="s">
        <v>1747</v>
      </c>
      <c r="R94" s="341">
        <v>4</v>
      </c>
      <c r="S94" s="341">
        <v>115</v>
      </c>
      <c r="T94" s="344">
        <v>0</v>
      </c>
      <c r="U94" s="378">
        <v>5.3</v>
      </c>
      <c r="V94" s="341" t="s">
        <v>201</v>
      </c>
      <c r="W94" s="349">
        <v>84</v>
      </c>
      <c r="X94" s="345">
        <v>17.2</v>
      </c>
      <c r="Y94" s="344">
        <v>1600</v>
      </c>
      <c r="Z94" s="344" t="s">
        <v>210</v>
      </c>
      <c r="AA94" s="344"/>
      <c r="AB94" s="334" t="str">
        <f t="shared" si="7"/>
        <v>14x10, 4x115, 0 OS</v>
      </c>
      <c r="AC94" s="346" t="s">
        <v>1422</v>
      </c>
      <c r="AD94" s="336" t="e">
        <f>VLOOKUP(AC94,ACCESSORIES!F:K,6,FALSE)</f>
        <v>#N/A</v>
      </c>
      <c r="AE94" s="346" t="s">
        <v>85</v>
      </c>
      <c r="AF94" s="347"/>
      <c r="AG94" s="346"/>
      <c r="AH94" s="346" t="s">
        <v>85</v>
      </c>
      <c r="AI94" s="347"/>
      <c r="AJ94" s="347"/>
      <c r="AK94" s="347"/>
      <c r="AL94" s="347"/>
      <c r="AM94" s="347"/>
      <c r="AN94" s="347"/>
      <c r="AO94" s="347"/>
      <c r="AP94" s="347"/>
      <c r="AQ94" s="347"/>
      <c r="AR94" s="347"/>
      <c r="AS94" s="347"/>
      <c r="AT94" s="347"/>
      <c r="AU94" s="347"/>
      <c r="AV94" s="347"/>
      <c r="AW94" s="347"/>
      <c r="AX94" s="83"/>
      <c r="AY94" s="347"/>
      <c r="AZ94" s="348"/>
      <c r="BA94" s="347"/>
      <c r="BB94" s="105" t="s">
        <v>85</v>
      </c>
      <c r="BC94" s="347"/>
      <c r="BD94" s="348">
        <v>22</v>
      </c>
      <c r="BE94" s="347"/>
      <c r="BF94" s="347"/>
      <c r="BG94" s="347"/>
      <c r="BH94" s="341">
        <v>48</v>
      </c>
      <c r="BI94" s="347" t="s">
        <v>4096</v>
      </c>
      <c r="BJ94" s="82" t="s">
        <v>4217</v>
      </c>
      <c r="BK94" s="347"/>
      <c r="BL94" s="347"/>
      <c r="BM94" s="347"/>
      <c r="BN94" s="347"/>
      <c r="BO94" s="347"/>
      <c r="BP94" s="347"/>
      <c r="BQ94" s="347"/>
      <c r="BR94" s="347"/>
      <c r="BS94" s="347"/>
      <c r="BT94" s="347"/>
      <c r="BU94" s="347"/>
      <c r="BV94" s="347"/>
      <c r="BW94" s="347"/>
      <c r="BX94" s="347"/>
      <c r="BY94" s="362" t="str">
        <f t="shared" si="5"/>
        <v>DISCONTINUED -  MR406 UTV Beadlock, 14x10, 5+5/0mm Offset, 4x115, 84mm Centerbore, Machined/Black</v>
      </c>
      <c r="BZ94" s="362" t="s">
        <v>4046</v>
      </c>
      <c r="CA94" s="362" t="s">
        <v>4045</v>
      </c>
      <c r="CB94" s="351" t="str">
        <f t="shared" si="6"/>
        <v>UTV (4XX)</v>
      </c>
    </row>
    <row r="95" spans="1:80" s="339" customFormat="1" ht="12.75">
      <c r="A95" s="23">
        <f t="shared" si="4"/>
        <v>92</v>
      </c>
      <c r="B95" s="105" t="s">
        <v>84</v>
      </c>
      <c r="C95" s="30" t="s">
        <v>1089</v>
      </c>
      <c r="D95" s="341" t="s">
        <v>1107</v>
      </c>
      <c r="E95" s="342" t="s">
        <v>1380</v>
      </c>
      <c r="F95" s="342"/>
      <c r="G95" s="342"/>
      <c r="H95" s="342" t="s">
        <v>1380</v>
      </c>
      <c r="I95" s="393">
        <v>41640</v>
      </c>
      <c r="J95" s="340"/>
      <c r="K95" s="331" t="s">
        <v>1277</v>
      </c>
      <c r="L95" s="343">
        <v>230.5</v>
      </c>
      <c r="M95" s="333"/>
      <c r="N95" s="333"/>
      <c r="O95" s="341">
        <v>14</v>
      </c>
      <c r="P95" s="8">
        <v>10</v>
      </c>
      <c r="Q95" s="30" t="s">
        <v>1749</v>
      </c>
      <c r="R95" s="341">
        <v>4</v>
      </c>
      <c r="S95" s="341">
        <v>156</v>
      </c>
      <c r="T95" s="344">
        <v>-2</v>
      </c>
      <c r="U95" s="378">
        <v>5.3</v>
      </c>
      <c r="V95" s="341" t="s">
        <v>201</v>
      </c>
      <c r="W95" s="349">
        <v>132</v>
      </c>
      <c r="X95" s="345">
        <v>17.2</v>
      </c>
      <c r="Y95" s="344">
        <v>1600</v>
      </c>
      <c r="Z95" s="344" t="s">
        <v>210</v>
      </c>
      <c r="AA95" s="344"/>
      <c r="AB95" s="334" t="str">
        <f t="shared" si="7"/>
        <v>14x10, 4x156, -2 OS</v>
      </c>
      <c r="AC95" s="346" t="s">
        <v>1423</v>
      </c>
      <c r="AD95" s="336" t="e">
        <f>VLOOKUP(AC95,ACCESSORIES!F:K,6,FALSE)</f>
        <v>#N/A</v>
      </c>
      <c r="AE95" s="346" t="s">
        <v>1427</v>
      </c>
      <c r="AF95" s="347"/>
      <c r="AG95" s="346"/>
      <c r="AH95" s="346" t="s">
        <v>85</v>
      </c>
      <c r="AI95" s="347"/>
      <c r="AJ95" s="347"/>
      <c r="AK95" s="347"/>
      <c r="AL95" s="347"/>
      <c r="AM95" s="347"/>
      <c r="AN95" s="347"/>
      <c r="AO95" s="347"/>
      <c r="AP95" s="347"/>
      <c r="AQ95" s="347"/>
      <c r="AR95" s="347"/>
      <c r="AS95" s="347"/>
      <c r="AT95" s="347"/>
      <c r="AU95" s="347"/>
      <c r="AV95" s="347"/>
      <c r="AW95" s="347"/>
      <c r="AX95" s="83"/>
      <c r="AY95" s="347"/>
      <c r="AZ95" s="348"/>
      <c r="BA95" s="347"/>
      <c r="BB95" s="105" t="s">
        <v>85</v>
      </c>
      <c r="BC95" s="347"/>
      <c r="BD95" s="348">
        <v>22</v>
      </c>
      <c r="BE95" s="347"/>
      <c r="BF95" s="347"/>
      <c r="BG95" s="347"/>
      <c r="BH95" s="341">
        <v>48</v>
      </c>
      <c r="BI95" s="347" t="s">
        <v>4096</v>
      </c>
      <c r="BJ95" s="82" t="s">
        <v>4217</v>
      </c>
      <c r="BK95" s="347"/>
      <c r="BL95" s="347"/>
      <c r="BM95" s="347"/>
      <c r="BN95" s="347"/>
      <c r="BO95" s="347"/>
      <c r="BP95" s="347"/>
      <c r="BQ95" s="347"/>
      <c r="BR95" s="347"/>
      <c r="BS95" s="347"/>
      <c r="BT95" s="347"/>
      <c r="BU95" s="347"/>
      <c r="BV95" s="347"/>
      <c r="BW95" s="347"/>
      <c r="BX95" s="347"/>
      <c r="BY95" s="362" t="str">
        <f t="shared" si="5"/>
        <v>DISCONTINUED -  MR406 UTV Beadlock, 14x10, 5+5/-2mm Offset, 4x156, 132mm Centerbore, Machined/Black</v>
      </c>
      <c r="BZ95" s="362" t="s">
        <v>4046</v>
      </c>
      <c r="CA95" s="362" t="s">
        <v>4045</v>
      </c>
      <c r="CB95" s="351" t="str">
        <f t="shared" si="6"/>
        <v>UTV (4XX)</v>
      </c>
    </row>
    <row r="96" spans="1:80" s="339" customFormat="1" ht="12.75">
      <c r="A96" s="23">
        <f t="shared" si="4"/>
        <v>93</v>
      </c>
      <c r="B96" s="105" t="s">
        <v>84</v>
      </c>
      <c r="C96" s="30" t="s">
        <v>1089</v>
      </c>
      <c r="D96" s="341" t="s">
        <v>1107</v>
      </c>
      <c r="E96" s="342" t="s">
        <v>1381</v>
      </c>
      <c r="F96" s="342"/>
      <c r="G96" s="342"/>
      <c r="H96" s="342" t="s">
        <v>1381</v>
      </c>
      <c r="I96" s="393">
        <v>41640</v>
      </c>
      <c r="J96" s="340"/>
      <c r="K96" s="331" t="s">
        <v>1277</v>
      </c>
      <c r="L96" s="343">
        <v>215.5</v>
      </c>
      <c r="M96" s="333"/>
      <c r="N96" s="333"/>
      <c r="O96" s="341">
        <v>14</v>
      </c>
      <c r="P96" s="8">
        <v>8</v>
      </c>
      <c r="Q96" s="30" t="s">
        <v>1746</v>
      </c>
      <c r="R96" s="341">
        <v>4</v>
      </c>
      <c r="S96" s="341">
        <v>110</v>
      </c>
      <c r="T96" s="344">
        <v>0</v>
      </c>
      <c r="U96" s="378">
        <v>4.3</v>
      </c>
      <c r="V96" s="341" t="s">
        <v>193</v>
      </c>
      <c r="W96" s="349">
        <v>80.3</v>
      </c>
      <c r="X96" s="345">
        <v>15</v>
      </c>
      <c r="Y96" s="344">
        <v>1600</v>
      </c>
      <c r="Z96" s="344" t="s">
        <v>210</v>
      </c>
      <c r="AA96" s="344"/>
      <c r="AB96" s="334" t="str">
        <f t="shared" si="7"/>
        <v>14x8, 4x110, 0 OS</v>
      </c>
      <c r="AC96" s="346" t="s">
        <v>1422</v>
      </c>
      <c r="AD96" s="336" t="e">
        <f>VLOOKUP(AC96,ACCESSORIES!F:K,6,FALSE)</f>
        <v>#N/A</v>
      </c>
      <c r="AE96" s="346" t="s">
        <v>1428</v>
      </c>
      <c r="AF96" s="347"/>
      <c r="AG96" s="346"/>
      <c r="AH96" s="346" t="s">
        <v>85</v>
      </c>
      <c r="AI96" s="347"/>
      <c r="AJ96" s="347"/>
      <c r="AK96" s="347"/>
      <c r="AL96" s="347"/>
      <c r="AM96" s="347"/>
      <c r="AN96" s="347"/>
      <c r="AO96" s="347"/>
      <c r="AP96" s="347"/>
      <c r="AQ96" s="347"/>
      <c r="AR96" s="347"/>
      <c r="AS96" s="347"/>
      <c r="AT96" s="347"/>
      <c r="AU96" s="347"/>
      <c r="AV96" s="347"/>
      <c r="AW96" s="347"/>
      <c r="AX96" s="83"/>
      <c r="AY96" s="347"/>
      <c r="AZ96" s="348"/>
      <c r="BA96" s="347"/>
      <c r="BB96" s="105" t="s">
        <v>85</v>
      </c>
      <c r="BC96" s="347"/>
      <c r="BD96" s="348">
        <v>19</v>
      </c>
      <c r="BE96" s="347"/>
      <c r="BF96" s="347"/>
      <c r="BG96" s="347"/>
      <c r="BH96" s="341">
        <v>48</v>
      </c>
      <c r="BI96" s="347" t="s">
        <v>4096</v>
      </c>
      <c r="BJ96" s="82" t="s">
        <v>4217</v>
      </c>
      <c r="BK96" s="347"/>
      <c r="BL96" s="347"/>
      <c r="BM96" s="347"/>
      <c r="BN96" s="347"/>
      <c r="BO96" s="347"/>
      <c r="BP96" s="347"/>
      <c r="BQ96" s="347"/>
      <c r="BR96" s="347"/>
      <c r="BS96" s="347"/>
      <c r="BT96" s="347"/>
      <c r="BU96" s="347"/>
      <c r="BV96" s="347"/>
      <c r="BW96" s="347"/>
      <c r="BX96" s="347"/>
      <c r="BY96" s="362" t="str">
        <f t="shared" si="5"/>
        <v>DISCONTINUED -  MR406 UTV Beadlock, 14x8, 4+4/0mm Offset, 4x110, 80.3mm Centerbore, Machined/Black</v>
      </c>
      <c r="BZ96" s="362" t="s">
        <v>4046</v>
      </c>
      <c r="CA96" s="362" t="s">
        <v>4045</v>
      </c>
      <c r="CB96" s="351" t="str">
        <f t="shared" si="6"/>
        <v>UTV (4XX)</v>
      </c>
    </row>
    <row r="97" spans="1:80" s="339" customFormat="1" ht="12.75">
      <c r="A97" s="23">
        <f t="shared" si="4"/>
        <v>94</v>
      </c>
      <c r="B97" s="105" t="s">
        <v>84</v>
      </c>
      <c r="C97" s="30" t="s">
        <v>1089</v>
      </c>
      <c r="D97" s="341" t="s">
        <v>1107</v>
      </c>
      <c r="E97" s="342" t="s">
        <v>1382</v>
      </c>
      <c r="F97" s="342"/>
      <c r="G97" s="342"/>
      <c r="H97" s="342" t="s">
        <v>1382</v>
      </c>
      <c r="I97" s="393">
        <v>41640</v>
      </c>
      <c r="J97" s="340"/>
      <c r="K97" s="331" t="s">
        <v>1277</v>
      </c>
      <c r="L97" s="343">
        <v>215.5</v>
      </c>
      <c r="M97" s="333"/>
      <c r="N97" s="333"/>
      <c r="O97" s="341">
        <v>14</v>
      </c>
      <c r="P97" s="8">
        <v>8</v>
      </c>
      <c r="Q97" s="30" t="s">
        <v>1747</v>
      </c>
      <c r="R97" s="341">
        <v>4</v>
      </c>
      <c r="S97" s="341">
        <v>115</v>
      </c>
      <c r="T97" s="344">
        <v>0</v>
      </c>
      <c r="U97" s="378">
        <v>4.3</v>
      </c>
      <c r="V97" s="341" t="s">
        <v>193</v>
      </c>
      <c r="W97" s="349">
        <v>84</v>
      </c>
      <c r="X97" s="345">
        <v>15</v>
      </c>
      <c r="Y97" s="344">
        <v>1600</v>
      </c>
      <c r="Z97" s="344" t="s">
        <v>210</v>
      </c>
      <c r="AA97" s="344"/>
      <c r="AB97" s="334" t="str">
        <f t="shared" si="7"/>
        <v>14x8, 4x115, 0 OS</v>
      </c>
      <c r="AC97" s="346" t="s">
        <v>1422</v>
      </c>
      <c r="AD97" s="336" t="e">
        <f>VLOOKUP(AC97,ACCESSORIES!F:K,6,FALSE)</f>
        <v>#N/A</v>
      </c>
      <c r="AE97" s="346" t="s">
        <v>85</v>
      </c>
      <c r="AF97" s="347"/>
      <c r="AG97" s="346"/>
      <c r="AH97" s="346" t="s">
        <v>85</v>
      </c>
      <c r="AI97" s="347"/>
      <c r="AJ97" s="347"/>
      <c r="AK97" s="347"/>
      <c r="AL97" s="347"/>
      <c r="AM97" s="347"/>
      <c r="AN97" s="347"/>
      <c r="AO97" s="347"/>
      <c r="AP97" s="347"/>
      <c r="AQ97" s="347"/>
      <c r="AR97" s="347"/>
      <c r="AS97" s="347"/>
      <c r="AT97" s="347"/>
      <c r="AU97" s="347"/>
      <c r="AV97" s="347"/>
      <c r="AW97" s="347"/>
      <c r="AX97" s="83"/>
      <c r="AY97" s="347"/>
      <c r="AZ97" s="348"/>
      <c r="BA97" s="347"/>
      <c r="BB97" s="105" t="s">
        <v>85</v>
      </c>
      <c r="BC97" s="347"/>
      <c r="BD97" s="348">
        <v>19</v>
      </c>
      <c r="BE97" s="347"/>
      <c r="BF97" s="347"/>
      <c r="BG97" s="347"/>
      <c r="BH97" s="341">
        <v>48</v>
      </c>
      <c r="BI97" s="347" t="s">
        <v>4096</v>
      </c>
      <c r="BJ97" s="82" t="s">
        <v>4217</v>
      </c>
      <c r="BK97" s="347"/>
      <c r="BL97" s="347"/>
      <c r="BM97" s="347"/>
      <c r="BN97" s="347"/>
      <c r="BO97" s="347"/>
      <c r="BP97" s="347"/>
      <c r="BQ97" s="347"/>
      <c r="BR97" s="347"/>
      <c r="BS97" s="347"/>
      <c r="BT97" s="347"/>
      <c r="BU97" s="347"/>
      <c r="BV97" s="347"/>
      <c r="BW97" s="347"/>
      <c r="BX97" s="347"/>
      <c r="BY97" s="362" t="str">
        <f t="shared" si="5"/>
        <v>DISCONTINUED -  MR406 UTV Beadlock, 14x8, 4+4/0mm Offset, 4x115, 84mm Centerbore, Machined/Black</v>
      </c>
      <c r="BZ97" s="362" t="s">
        <v>4046</v>
      </c>
      <c r="CA97" s="362" t="s">
        <v>4045</v>
      </c>
      <c r="CB97" s="351" t="str">
        <f t="shared" si="6"/>
        <v>UTV (4XX)</v>
      </c>
    </row>
    <row r="98" spans="1:80" s="339" customFormat="1" ht="12.75">
      <c r="A98" s="23">
        <f t="shared" si="4"/>
        <v>95</v>
      </c>
      <c r="B98" s="105" t="s">
        <v>84</v>
      </c>
      <c r="C98" s="30" t="s">
        <v>1089</v>
      </c>
      <c r="D98" s="341" t="s">
        <v>1107</v>
      </c>
      <c r="E98" s="342" t="s">
        <v>1383</v>
      </c>
      <c r="F98" s="342"/>
      <c r="G98" s="342"/>
      <c r="H98" s="342" t="s">
        <v>1383</v>
      </c>
      <c r="I98" s="393">
        <v>41640</v>
      </c>
      <c r="J98" s="340"/>
      <c r="K98" s="331" t="s">
        <v>1277</v>
      </c>
      <c r="L98" s="343">
        <v>215.5</v>
      </c>
      <c r="M98" s="333"/>
      <c r="N98" s="333"/>
      <c r="O98" s="341">
        <v>14</v>
      </c>
      <c r="P98" s="8">
        <v>8</v>
      </c>
      <c r="Q98" s="30" t="s">
        <v>1749</v>
      </c>
      <c r="R98" s="341">
        <v>4</v>
      </c>
      <c r="S98" s="341">
        <v>156</v>
      </c>
      <c r="T98" s="344">
        <v>-2</v>
      </c>
      <c r="U98" s="378">
        <v>4.3</v>
      </c>
      <c r="V98" s="341" t="s">
        <v>193</v>
      </c>
      <c r="W98" s="349">
        <v>132</v>
      </c>
      <c r="X98" s="345">
        <v>15</v>
      </c>
      <c r="Y98" s="344">
        <v>1600</v>
      </c>
      <c r="Z98" s="344" t="s">
        <v>210</v>
      </c>
      <c r="AA98" s="344"/>
      <c r="AB98" s="334" t="str">
        <f t="shared" si="7"/>
        <v>14x8, 4x156, -2 OS</v>
      </c>
      <c r="AC98" s="346" t="s">
        <v>1423</v>
      </c>
      <c r="AD98" s="336" t="e">
        <f>VLOOKUP(AC98,ACCESSORIES!F:K,6,FALSE)</f>
        <v>#N/A</v>
      </c>
      <c r="AE98" s="346" t="s">
        <v>1427</v>
      </c>
      <c r="AF98" s="347"/>
      <c r="AG98" s="346"/>
      <c r="AH98" s="346" t="s">
        <v>85</v>
      </c>
      <c r="AI98" s="347"/>
      <c r="AJ98" s="347"/>
      <c r="AK98" s="347"/>
      <c r="AL98" s="347"/>
      <c r="AM98" s="347"/>
      <c r="AN98" s="347"/>
      <c r="AO98" s="347"/>
      <c r="AP98" s="347"/>
      <c r="AQ98" s="347"/>
      <c r="AR98" s="347"/>
      <c r="AS98" s="347"/>
      <c r="AT98" s="347"/>
      <c r="AU98" s="347"/>
      <c r="AV98" s="347"/>
      <c r="AW98" s="347"/>
      <c r="AX98" s="83"/>
      <c r="AY98" s="347"/>
      <c r="AZ98" s="348"/>
      <c r="BA98" s="347"/>
      <c r="BB98" s="105" t="s">
        <v>85</v>
      </c>
      <c r="BC98" s="347"/>
      <c r="BD98" s="348">
        <v>19</v>
      </c>
      <c r="BE98" s="347"/>
      <c r="BF98" s="347"/>
      <c r="BG98" s="347"/>
      <c r="BH98" s="341">
        <v>48</v>
      </c>
      <c r="BI98" s="347" t="s">
        <v>4096</v>
      </c>
      <c r="BJ98" s="82" t="s">
        <v>4217</v>
      </c>
      <c r="BK98" s="347"/>
      <c r="BL98" s="347"/>
      <c r="BM98" s="347"/>
      <c r="BN98" s="347"/>
      <c r="BO98" s="347"/>
      <c r="BP98" s="347"/>
      <c r="BQ98" s="347"/>
      <c r="BR98" s="347"/>
      <c r="BS98" s="347"/>
      <c r="BT98" s="347"/>
      <c r="BU98" s="347"/>
      <c r="BV98" s="347"/>
      <c r="BW98" s="347"/>
      <c r="BX98" s="347"/>
      <c r="BY98" s="362" t="str">
        <f t="shared" si="5"/>
        <v>DISCONTINUED -  MR406 UTV Beadlock, 14x8, 4+4/-2mm Offset, 4x156, 132mm Centerbore, Machined/Black</v>
      </c>
      <c r="BZ98" s="362" t="s">
        <v>4046</v>
      </c>
      <c r="CA98" s="362" t="s">
        <v>4045</v>
      </c>
      <c r="CB98" s="351" t="str">
        <f t="shared" si="6"/>
        <v>UTV (4XX)</v>
      </c>
    </row>
    <row r="99" spans="1:80" s="339" customFormat="1" ht="12.75">
      <c r="A99" s="23">
        <f t="shared" si="4"/>
        <v>96</v>
      </c>
      <c r="B99" s="105" t="s">
        <v>84</v>
      </c>
      <c r="C99" s="30" t="s">
        <v>1089</v>
      </c>
      <c r="D99" s="341" t="s">
        <v>1107</v>
      </c>
      <c r="E99" s="342" t="s">
        <v>1384</v>
      </c>
      <c r="F99" s="342"/>
      <c r="G99" s="342"/>
      <c r="H99" s="342" t="s">
        <v>1384</v>
      </c>
      <c r="I99" s="393">
        <v>41640</v>
      </c>
      <c r="J99" s="340"/>
      <c r="K99" s="331" t="s">
        <v>1277</v>
      </c>
      <c r="L99" s="343">
        <v>215.5</v>
      </c>
      <c r="M99" s="333"/>
      <c r="N99" s="333"/>
      <c r="O99" s="341">
        <v>14</v>
      </c>
      <c r="P99" s="8">
        <v>8</v>
      </c>
      <c r="Q99" s="30" t="s">
        <v>1748</v>
      </c>
      <c r="R99" s="341">
        <v>4</v>
      </c>
      <c r="S99" s="341">
        <v>136</v>
      </c>
      <c r="T99" s="344">
        <v>0</v>
      </c>
      <c r="U99" s="378">
        <v>4.3</v>
      </c>
      <c r="V99" s="341" t="s">
        <v>193</v>
      </c>
      <c r="W99" s="349">
        <v>106</v>
      </c>
      <c r="X99" s="345">
        <v>15</v>
      </c>
      <c r="Y99" s="344">
        <v>1600</v>
      </c>
      <c r="Z99" s="344" t="s">
        <v>210</v>
      </c>
      <c r="AA99" s="344"/>
      <c r="AB99" s="334" t="str">
        <f t="shared" si="7"/>
        <v>14x8, 4x136, 0 OS</v>
      </c>
      <c r="AC99" s="346" t="s">
        <v>1423</v>
      </c>
      <c r="AD99" s="336" t="e">
        <f>VLOOKUP(AC99,ACCESSORIES!F:K,6,FALSE)</f>
        <v>#N/A</v>
      </c>
      <c r="AE99" s="346" t="s">
        <v>1427</v>
      </c>
      <c r="AF99" s="347"/>
      <c r="AG99" s="346"/>
      <c r="AH99" s="346" t="s">
        <v>85</v>
      </c>
      <c r="AI99" s="347"/>
      <c r="AJ99" s="347"/>
      <c r="AK99" s="347"/>
      <c r="AL99" s="347"/>
      <c r="AM99" s="347"/>
      <c r="AN99" s="347"/>
      <c r="AO99" s="347"/>
      <c r="AP99" s="347"/>
      <c r="AQ99" s="347"/>
      <c r="AR99" s="347"/>
      <c r="AS99" s="347"/>
      <c r="AT99" s="347"/>
      <c r="AU99" s="347"/>
      <c r="AV99" s="347"/>
      <c r="AW99" s="347"/>
      <c r="AX99" s="83"/>
      <c r="AY99" s="347"/>
      <c r="AZ99" s="348"/>
      <c r="BA99" s="347"/>
      <c r="BB99" s="105" t="s">
        <v>85</v>
      </c>
      <c r="BC99" s="347"/>
      <c r="BD99" s="348">
        <v>19</v>
      </c>
      <c r="BE99" s="347"/>
      <c r="BF99" s="347"/>
      <c r="BG99" s="347"/>
      <c r="BH99" s="341">
        <v>48</v>
      </c>
      <c r="BI99" s="347" t="s">
        <v>4096</v>
      </c>
      <c r="BJ99" s="82" t="s">
        <v>4217</v>
      </c>
      <c r="BK99" s="347"/>
      <c r="BL99" s="347"/>
      <c r="BM99" s="347"/>
      <c r="BN99" s="347"/>
      <c r="BO99" s="347"/>
      <c r="BP99" s="347"/>
      <c r="BQ99" s="347"/>
      <c r="BR99" s="347"/>
      <c r="BS99" s="347"/>
      <c r="BT99" s="347"/>
      <c r="BU99" s="347"/>
      <c r="BV99" s="347"/>
      <c r="BW99" s="347"/>
      <c r="BX99" s="347"/>
      <c r="BY99" s="362" t="str">
        <f t="shared" si="5"/>
        <v>DISCONTINUED -  MR406 UTV Beadlock, 14x8, 4+4/0mm Offset, 4x136, 106mm Centerbore, Machined/Black</v>
      </c>
      <c r="BZ99" s="362" t="s">
        <v>4046</v>
      </c>
      <c r="CA99" s="362" t="s">
        <v>4045</v>
      </c>
      <c r="CB99" s="351" t="str">
        <f t="shared" si="6"/>
        <v>UTV (4XX)</v>
      </c>
    </row>
    <row r="100" spans="1:80" s="339" customFormat="1" ht="12.75">
      <c r="A100" s="23">
        <f t="shared" si="4"/>
        <v>97</v>
      </c>
      <c r="B100" s="105" t="s">
        <v>84</v>
      </c>
      <c r="C100" s="30" t="s">
        <v>1093</v>
      </c>
      <c r="D100" s="341" t="s">
        <v>256</v>
      </c>
      <c r="E100" s="342" t="s">
        <v>1385</v>
      </c>
      <c r="F100" s="342"/>
      <c r="G100" s="342"/>
      <c r="H100" s="342" t="s">
        <v>1385</v>
      </c>
      <c r="I100" s="393">
        <v>41275</v>
      </c>
      <c r="J100" s="340"/>
      <c r="K100" s="331" t="s">
        <v>1277</v>
      </c>
      <c r="L100" s="343">
        <v>172.5</v>
      </c>
      <c r="M100" s="333"/>
      <c r="N100" s="333"/>
      <c r="O100" s="341">
        <v>15</v>
      </c>
      <c r="P100" s="8">
        <v>7</v>
      </c>
      <c r="Q100" s="30" t="s">
        <v>1750</v>
      </c>
      <c r="R100" s="341">
        <v>5</v>
      </c>
      <c r="S100" s="341">
        <v>100</v>
      </c>
      <c r="T100" s="344">
        <v>41</v>
      </c>
      <c r="U100" s="378">
        <v>5.6</v>
      </c>
      <c r="V100" s="341" t="s">
        <v>85</v>
      </c>
      <c r="W100" s="349">
        <v>56.1</v>
      </c>
      <c r="X100" s="345">
        <v>16.899999999999999</v>
      </c>
      <c r="Y100" s="344">
        <v>1900</v>
      </c>
      <c r="Z100" s="344" t="s">
        <v>87</v>
      </c>
      <c r="AA100" s="344"/>
      <c r="AB100" s="334" t="str">
        <f t="shared" si="7"/>
        <v>15x7, 5x100, 41 OS</v>
      </c>
      <c r="AC100" s="346" t="s">
        <v>85</v>
      </c>
      <c r="AD100" s="336" t="e">
        <f>VLOOKUP(AC100,ACCESSORIES!F:K,6,FALSE)</f>
        <v>#N/A</v>
      </c>
      <c r="AE100" s="346" t="s">
        <v>85</v>
      </c>
      <c r="AF100" s="347"/>
      <c r="AG100" s="346"/>
      <c r="AH100" s="346" t="s">
        <v>85</v>
      </c>
      <c r="AI100" s="347"/>
      <c r="AJ100" s="347"/>
      <c r="AK100" s="347"/>
      <c r="AL100" s="347"/>
      <c r="AM100" s="347"/>
      <c r="AN100" s="347"/>
      <c r="AO100" s="347"/>
      <c r="AP100" s="347"/>
      <c r="AQ100" s="347"/>
      <c r="AR100" s="347"/>
      <c r="AS100" s="347"/>
      <c r="AT100" s="347"/>
      <c r="AU100" s="347"/>
      <c r="AV100" s="347"/>
      <c r="AW100" s="347"/>
      <c r="AX100" s="83"/>
      <c r="AY100" s="347"/>
      <c r="AZ100" s="348"/>
      <c r="BA100" s="347"/>
      <c r="BB100" s="105" t="s">
        <v>85</v>
      </c>
      <c r="BC100" s="347"/>
      <c r="BD100" s="348">
        <v>3</v>
      </c>
      <c r="BE100" s="347"/>
      <c r="BF100" s="347"/>
      <c r="BG100" s="347"/>
      <c r="BH100" s="341">
        <v>48</v>
      </c>
      <c r="BI100" s="347" t="s">
        <v>4096</v>
      </c>
      <c r="BJ100" s="82" t="s">
        <v>4217</v>
      </c>
      <c r="BK100" s="347"/>
      <c r="BL100" s="347"/>
      <c r="BM100" s="347"/>
      <c r="BN100" s="347"/>
      <c r="BO100" s="347"/>
      <c r="BP100" s="347"/>
      <c r="BQ100" s="347"/>
      <c r="BR100" s="347"/>
      <c r="BS100" s="347"/>
      <c r="BT100" s="347"/>
      <c r="BU100" s="347"/>
      <c r="BV100" s="347"/>
      <c r="BW100" s="347"/>
      <c r="BX100" s="347"/>
      <c r="BY100" s="362" t="str">
        <f t="shared" si="5"/>
        <v>DISCONTINUED - MR501 VT-SPEC, 15x7, +41mm Offset, 5x100, 56.1mm Centerbore, Matte Black</v>
      </c>
      <c r="BZ100" s="362" t="s">
        <v>4046</v>
      </c>
      <c r="CA100" s="362" t="s">
        <v>4045</v>
      </c>
      <c r="CB100" s="351" t="str">
        <f t="shared" si="6"/>
        <v>RALLY (5XX)</v>
      </c>
    </row>
    <row r="101" spans="1:80" s="339" customFormat="1" ht="12.75">
      <c r="A101" s="23">
        <f t="shared" si="4"/>
        <v>98</v>
      </c>
      <c r="B101" s="105" t="s">
        <v>84</v>
      </c>
      <c r="C101" s="30" t="s">
        <v>1093</v>
      </c>
      <c r="D101" s="341" t="s">
        <v>256</v>
      </c>
      <c r="E101" s="342" t="s">
        <v>1386</v>
      </c>
      <c r="F101" s="342"/>
      <c r="G101" s="342"/>
      <c r="H101" s="342" t="s">
        <v>1386</v>
      </c>
      <c r="I101" s="393">
        <v>41275</v>
      </c>
      <c r="J101" s="340"/>
      <c r="K101" s="331" t="s">
        <v>1277</v>
      </c>
      <c r="L101" s="343">
        <v>172.5</v>
      </c>
      <c r="M101" s="333"/>
      <c r="N101" s="333"/>
      <c r="O101" s="341">
        <v>15</v>
      </c>
      <c r="P101" s="8">
        <v>7</v>
      </c>
      <c r="Q101" s="30" t="s">
        <v>1858</v>
      </c>
      <c r="R101" s="341">
        <v>5</v>
      </c>
      <c r="S101" s="341">
        <v>4.5</v>
      </c>
      <c r="T101" s="344">
        <v>41</v>
      </c>
      <c r="U101" s="378">
        <v>5.6</v>
      </c>
      <c r="V101" s="341" t="s">
        <v>85</v>
      </c>
      <c r="W101" s="349">
        <v>56.1</v>
      </c>
      <c r="X101" s="345">
        <v>16.899999999999999</v>
      </c>
      <c r="Y101" s="344">
        <v>1900</v>
      </c>
      <c r="Z101" s="344" t="s">
        <v>87</v>
      </c>
      <c r="AA101" s="344"/>
      <c r="AB101" s="334" t="str">
        <f t="shared" si="7"/>
        <v>15x7, 5x4.5, 41 OS</v>
      </c>
      <c r="AC101" s="346" t="s">
        <v>85</v>
      </c>
      <c r="AD101" s="336" t="e">
        <f>VLOOKUP(AC101,ACCESSORIES!F:K,6,FALSE)</f>
        <v>#N/A</v>
      </c>
      <c r="AE101" s="346" t="s">
        <v>85</v>
      </c>
      <c r="AF101" s="347"/>
      <c r="AG101" s="346"/>
      <c r="AH101" s="346" t="s">
        <v>85</v>
      </c>
      <c r="AI101" s="347"/>
      <c r="AJ101" s="347"/>
      <c r="AK101" s="347"/>
      <c r="AL101" s="347"/>
      <c r="AM101" s="347"/>
      <c r="AN101" s="347"/>
      <c r="AO101" s="347"/>
      <c r="AP101" s="347"/>
      <c r="AQ101" s="347"/>
      <c r="AR101" s="347"/>
      <c r="AS101" s="347"/>
      <c r="AT101" s="347"/>
      <c r="AU101" s="347"/>
      <c r="AV101" s="347"/>
      <c r="AW101" s="347"/>
      <c r="AX101" s="83"/>
      <c r="AY101" s="347"/>
      <c r="AZ101" s="348"/>
      <c r="BA101" s="347"/>
      <c r="BB101" s="105" t="s">
        <v>85</v>
      </c>
      <c r="BC101" s="347"/>
      <c r="BD101" s="348">
        <v>3</v>
      </c>
      <c r="BE101" s="347"/>
      <c r="BF101" s="347"/>
      <c r="BG101" s="347"/>
      <c r="BH101" s="341">
        <v>48</v>
      </c>
      <c r="BI101" s="347" t="s">
        <v>4096</v>
      </c>
      <c r="BJ101" s="82" t="s">
        <v>4217</v>
      </c>
      <c r="BK101" s="347"/>
      <c r="BL101" s="347"/>
      <c r="BM101" s="347"/>
      <c r="BN101" s="347"/>
      <c r="BO101" s="347"/>
      <c r="BP101" s="347"/>
      <c r="BQ101" s="347"/>
      <c r="BR101" s="347"/>
      <c r="BS101" s="347"/>
      <c r="BT101" s="347"/>
      <c r="BU101" s="347"/>
      <c r="BV101" s="347"/>
      <c r="BW101" s="347"/>
      <c r="BX101" s="347"/>
      <c r="BY101" s="362" t="str">
        <f t="shared" si="5"/>
        <v>DISCONTINUED - MR501 VT-SPEC, 15x7, +41mm Offset, 5x4.5, 56.1mm Centerbore, Matte Black</v>
      </c>
      <c r="BZ101" s="362" t="s">
        <v>4046</v>
      </c>
      <c r="CA101" s="362" t="s">
        <v>4045</v>
      </c>
      <c r="CB101" s="351" t="str">
        <f t="shared" si="6"/>
        <v>RALLY (5XX)</v>
      </c>
    </row>
    <row r="102" spans="1:80" s="339" customFormat="1" ht="12.75">
      <c r="A102" s="23">
        <f t="shared" si="4"/>
        <v>99</v>
      </c>
      <c r="B102" s="105" t="s">
        <v>84</v>
      </c>
      <c r="C102" s="30" t="s">
        <v>1072</v>
      </c>
      <c r="D102" s="341" t="s">
        <v>1114</v>
      </c>
      <c r="E102" s="342" t="s">
        <v>1387</v>
      </c>
      <c r="F102" s="342"/>
      <c r="G102" s="342"/>
      <c r="H102" s="342" t="s">
        <v>1387</v>
      </c>
      <c r="I102" s="393">
        <v>40544</v>
      </c>
      <c r="J102" s="340"/>
      <c r="K102" s="331" t="s">
        <v>1277</v>
      </c>
      <c r="L102" s="343">
        <v>169.5</v>
      </c>
      <c r="M102" s="333"/>
      <c r="N102" s="333"/>
      <c r="O102" s="341">
        <v>16</v>
      </c>
      <c r="P102" s="8">
        <v>7</v>
      </c>
      <c r="Q102" s="30" t="s">
        <v>1858</v>
      </c>
      <c r="R102" s="341">
        <v>5</v>
      </c>
      <c r="S102" s="341">
        <v>4.5</v>
      </c>
      <c r="T102" s="344">
        <v>0</v>
      </c>
      <c r="U102" s="378">
        <v>4</v>
      </c>
      <c r="V102" s="341" t="s">
        <v>85</v>
      </c>
      <c r="W102" s="349">
        <v>83</v>
      </c>
      <c r="X102" s="345">
        <v>31</v>
      </c>
      <c r="Y102" s="344">
        <v>3600</v>
      </c>
      <c r="Z102" s="344" t="s">
        <v>5824</v>
      </c>
      <c r="AA102" s="344"/>
      <c r="AB102" s="334" t="str">
        <f t="shared" si="7"/>
        <v>16x7, 5x4.5, 0 OS</v>
      </c>
      <c r="AC102" s="346" t="s">
        <v>1589</v>
      </c>
      <c r="AD102" s="336">
        <f>VLOOKUP(AC102,ACCESSORIES!F:K,6,FALSE)</f>
        <v>33</v>
      </c>
      <c r="AE102" s="346" t="s">
        <v>85</v>
      </c>
      <c r="AF102" s="347"/>
      <c r="AG102" s="346"/>
      <c r="AH102" s="346" t="s">
        <v>86</v>
      </c>
      <c r="AI102" s="347"/>
      <c r="AJ102" s="347"/>
      <c r="AK102" s="347"/>
      <c r="AL102" s="347"/>
      <c r="AM102" s="347"/>
      <c r="AN102" s="347"/>
      <c r="AO102" s="347"/>
      <c r="AP102" s="347"/>
      <c r="AQ102" s="347"/>
      <c r="AR102" s="347"/>
      <c r="AS102" s="347"/>
      <c r="AT102" s="347"/>
      <c r="AU102" s="347"/>
      <c r="AV102" s="347"/>
      <c r="AW102" s="347"/>
      <c r="AX102" s="83"/>
      <c r="AY102" s="347"/>
      <c r="AZ102" s="348"/>
      <c r="BA102" s="347"/>
      <c r="BB102" s="105" t="s">
        <v>85</v>
      </c>
      <c r="BC102" s="347"/>
      <c r="BD102" s="348">
        <v>34</v>
      </c>
      <c r="BE102" s="347"/>
      <c r="BF102" s="347"/>
      <c r="BG102" s="347"/>
      <c r="BH102" s="341">
        <v>36</v>
      </c>
      <c r="BI102" s="347" t="s">
        <v>4096</v>
      </c>
      <c r="BJ102" s="82" t="s">
        <v>4217</v>
      </c>
      <c r="BK102" s="347"/>
      <c r="BL102" s="347"/>
      <c r="BM102" s="347"/>
      <c r="BN102" s="347"/>
      <c r="BO102" s="347"/>
      <c r="BP102" s="347"/>
      <c r="BQ102" s="347"/>
      <c r="BR102" s="347"/>
      <c r="BS102" s="347"/>
      <c r="BT102" s="347"/>
      <c r="BU102" s="347"/>
      <c r="BV102" s="347"/>
      <c r="BW102" s="347"/>
      <c r="BX102" s="347"/>
      <c r="BY102" s="362" t="str">
        <f t="shared" si="5"/>
        <v>DISCONTINUED - MR301 The Standard, 16x7, 0mm Offset, 5x4.5, 83mm Centerbore, Machined - Clear Coat</v>
      </c>
      <c r="BZ102" s="362" t="s">
        <v>4046</v>
      </c>
      <c r="CA102" s="362" t="s">
        <v>4045</v>
      </c>
      <c r="CB102" s="351" t="str">
        <f t="shared" si="6"/>
        <v>STREET (3XX)</v>
      </c>
    </row>
    <row r="103" spans="1:80" s="339" customFormat="1" ht="12.75">
      <c r="A103" s="23">
        <f t="shared" si="4"/>
        <v>100</v>
      </c>
      <c r="B103" s="105" t="s">
        <v>84</v>
      </c>
      <c r="C103" s="30" t="s">
        <v>1072</v>
      </c>
      <c r="D103" s="341" t="s">
        <v>1114</v>
      </c>
      <c r="E103" s="342" t="s">
        <v>1388</v>
      </c>
      <c r="F103" s="342"/>
      <c r="G103" s="342"/>
      <c r="H103" s="342" t="s">
        <v>1388</v>
      </c>
      <c r="I103" s="393">
        <v>40544</v>
      </c>
      <c r="J103" s="340"/>
      <c r="K103" s="331" t="s">
        <v>1277</v>
      </c>
      <c r="L103" s="343">
        <v>169.5</v>
      </c>
      <c r="M103" s="333"/>
      <c r="N103" s="333"/>
      <c r="O103" s="341">
        <v>16</v>
      </c>
      <c r="P103" s="8">
        <v>7</v>
      </c>
      <c r="Q103" s="30" t="s">
        <v>1123</v>
      </c>
      <c r="R103" s="341">
        <v>6</v>
      </c>
      <c r="S103" s="341">
        <v>5.5</v>
      </c>
      <c r="T103" s="344">
        <v>0</v>
      </c>
      <c r="U103" s="378">
        <v>4</v>
      </c>
      <c r="V103" s="341" t="s">
        <v>85</v>
      </c>
      <c r="W103" s="349">
        <v>108</v>
      </c>
      <c r="X103" s="345">
        <v>28</v>
      </c>
      <c r="Y103" s="344">
        <v>3600</v>
      </c>
      <c r="Z103" s="344" t="s">
        <v>5824</v>
      </c>
      <c r="AA103" s="344"/>
      <c r="AB103" s="334" t="str">
        <f t="shared" si="7"/>
        <v>16x7, 6x5.5, 0 OS</v>
      </c>
      <c r="AC103" s="346" t="s">
        <v>1580</v>
      </c>
      <c r="AD103" s="336">
        <f>VLOOKUP(AC103,ACCESSORIES!F:K,6,FALSE)</f>
        <v>33</v>
      </c>
      <c r="AE103" s="346" t="s">
        <v>85</v>
      </c>
      <c r="AF103" s="347"/>
      <c r="AG103" s="346"/>
      <c r="AH103" s="346" t="s">
        <v>86</v>
      </c>
      <c r="AI103" s="347"/>
      <c r="AJ103" s="347"/>
      <c r="AK103" s="347"/>
      <c r="AL103" s="347"/>
      <c r="AM103" s="347"/>
      <c r="AN103" s="347"/>
      <c r="AO103" s="347"/>
      <c r="AP103" s="347"/>
      <c r="AQ103" s="347"/>
      <c r="AR103" s="347"/>
      <c r="AS103" s="347"/>
      <c r="AT103" s="347"/>
      <c r="AU103" s="347"/>
      <c r="AV103" s="347"/>
      <c r="AW103" s="347"/>
      <c r="AX103" s="83"/>
      <c r="AY103" s="347"/>
      <c r="AZ103" s="348"/>
      <c r="BA103" s="347"/>
      <c r="BB103" s="105" t="s">
        <v>85</v>
      </c>
      <c r="BC103" s="347"/>
      <c r="BD103" s="348">
        <v>31</v>
      </c>
      <c r="BE103" s="347"/>
      <c r="BF103" s="347"/>
      <c r="BG103" s="347"/>
      <c r="BH103" s="341">
        <v>36</v>
      </c>
      <c r="BI103" s="347" t="s">
        <v>4096</v>
      </c>
      <c r="BJ103" s="82" t="s">
        <v>4217</v>
      </c>
      <c r="BK103" s="347"/>
      <c r="BL103" s="347"/>
      <c r="BM103" s="347"/>
      <c r="BN103" s="347"/>
      <c r="BO103" s="347"/>
      <c r="BP103" s="347"/>
      <c r="BQ103" s="347"/>
      <c r="BR103" s="347"/>
      <c r="BS103" s="347"/>
      <c r="BT103" s="347"/>
      <c r="BU103" s="347"/>
      <c r="BV103" s="347"/>
      <c r="BW103" s="347"/>
      <c r="BX103" s="347"/>
      <c r="BY103" s="362" t="str">
        <f t="shared" si="5"/>
        <v>DISCONTINUED - MR301 The Standard, 16x7, 0mm Offset, 6x5.5, 108mm Centerbore, Machined - Clear Coat</v>
      </c>
      <c r="BZ103" s="362" t="s">
        <v>4046</v>
      </c>
      <c r="CA103" s="362" t="s">
        <v>4045</v>
      </c>
      <c r="CB103" s="351" t="str">
        <f t="shared" si="6"/>
        <v>STREET (3XX)</v>
      </c>
    </row>
    <row r="104" spans="1:80" s="339" customFormat="1" ht="12.75">
      <c r="A104" s="23">
        <f t="shared" si="4"/>
        <v>101</v>
      </c>
      <c r="B104" s="105" t="s">
        <v>84</v>
      </c>
      <c r="C104" s="30" t="s">
        <v>1072</v>
      </c>
      <c r="D104" s="341" t="s">
        <v>1114</v>
      </c>
      <c r="E104" s="342" t="s">
        <v>1389</v>
      </c>
      <c r="F104" s="342"/>
      <c r="G104" s="342"/>
      <c r="H104" s="342" t="s">
        <v>1389</v>
      </c>
      <c r="I104" s="393">
        <v>40544</v>
      </c>
      <c r="J104" s="340"/>
      <c r="K104" s="331" t="s">
        <v>1277</v>
      </c>
      <c r="L104" s="343">
        <v>169.5</v>
      </c>
      <c r="M104" s="333"/>
      <c r="N104" s="333"/>
      <c r="O104" s="341">
        <v>16</v>
      </c>
      <c r="P104" s="8">
        <v>7</v>
      </c>
      <c r="Q104" s="30" t="s">
        <v>1765</v>
      </c>
      <c r="R104" s="341">
        <v>8</v>
      </c>
      <c r="S104" s="341">
        <v>6.5</v>
      </c>
      <c r="T104" s="344">
        <v>0</v>
      </c>
      <c r="U104" s="378">
        <v>4</v>
      </c>
      <c r="V104" s="341" t="s">
        <v>85</v>
      </c>
      <c r="W104" s="349">
        <v>131</v>
      </c>
      <c r="X104" s="345">
        <v>26</v>
      </c>
      <c r="Y104" s="344">
        <v>3600</v>
      </c>
      <c r="Z104" s="344" t="s">
        <v>5824</v>
      </c>
      <c r="AA104" s="344"/>
      <c r="AB104" s="334" t="str">
        <f t="shared" si="7"/>
        <v>16x7, 8x6.5, 0 OS</v>
      </c>
      <c r="AC104" s="346" t="s">
        <v>1916</v>
      </c>
      <c r="AD104" s="336">
        <f>VLOOKUP(AC104,ACCESSORIES!F:K,6,FALSE)</f>
        <v>33</v>
      </c>
      <c r="AE104" s="346" t="s">
        <v>85</v>
      </c>
      <c r="AF104" s="347"/>
      <c r="AG104" s="346"/>
      <c r="AH104" s="346" t="s">
        <v>86</v>
      </c>
      <c r="AI104" s="347"/>
      <c r="AJ104" s="347"/>
      <c r="AK104" s="347"/>
      <c r="AL104" s="347"/>
      <c r="AM104" s="347"/>
      <c r="AN104" s="347"/>
      <c r="AO104" s="347"/>
      <c r="AP104" s="347"/>
      <c r="AQ104" s="347"/>
      <c r="AR104" s="347"/>
      <c r="AS104" s="347"/>
      <c r="AT104" s="347"/>
      <c r="AU104" s="347"/>
      <c r="AV104" s="347"/>
      <c r="AW104" s="347"/>
      <c r="AX104" s="83"/>
      <c r="AY104" s="347"/>
      <c r="AZ104" s="348"/>
      <c r="BA104" s="347"/>
      <c r="BB104" s="105" t="s">
        <v>85</v>
      </c>
      <c r="BC104" s="347"/>
      <c r="BD104" s="348">
        <v>30</v>
      </c>
      <c r="BE104" s="347"/>
      <c r="BF104" s="347"/>
      <c r="BG104" s="347"/>
      <c r="BH104" s="341">
        <v>36</v>
      </c>
      <c r="BI104" s="347" t="s">
        <v>4096</v>
      </c>
      <c r="BJ104" s="82" t="s">
        <v>4217</v>
      </c>
      <c r="BK104" s="347"/>
      <c r="BL104" s="347"/>
      <c r="BM104" s="347"/>
      <c r="BN104" s="347"/>
      <c r="BO104" s="347"/>
      <c r="BP104" s="347"/>
      <c r="BQ104" s="347"/>
      <c r="BR104" s="347"/>
      <c r="BS104" s="347"/>
      <c r="BT104" s="347"/>
      <c r="BU104" s="347"/>
      <c r="BV104" s="347"/>
      <c r="BW104" s="347"/>
      <c r="BX104" s="347"/>
      <c r="BY104" s="362" t="str">
        <f t="shared" si="5"/>
        <v>DISCONTINUED - MR301 The Standard, 16x7, 0mm Offset, 8x6.5, 131mm Centerbore, Machined - Clear Coat</v>
      </c>
      <c r="BZ104" s="362" t="s">
        <v>4046</v>
      </c>
      <c r="CA104" s="362" t="s">
        <v>4045</v>
      </c>
      <c r="CB104" s="351" t="str">
        <f t="shared" si="6"/>
        <v>STREET (3XX)</v>
      </c>
    </row>
    <row r="105" spans="1:80" s="339" customFormat="1" ht="12.75">
      <c r="A105" s="23">
        <f t="shared" si="4"/>
        <v>102</v>
      </c>
      <c r="B105" s="105" t="s">
        <v>84</v>
      </c>
      <c r="C105" s="30" t="s">
        <v>1072</v>
      </c>
      <c r="D105" s="341" t="s">
        <v>1116</v>
      </c>
      <c r="E105" s="342" t="s">
        <v>1390</v>
      </c>
      <c r="F105" s="342"/>
      <c r="G105" s="342"/>
      <c r="H105" s="342" t="s">
        <v>1390</v>
      </c>
      <c r="I105" s="393">
        <v>40909</v>
      </c>
      <c r="J105" s="340"/>
      <c r="K105" s="331" t="s">
        <v>1277</v>
      </c>
      <c r="L105" s="343">
        <v>231.5</v>
      </c>
      <c r="M105" s="333"/>
      <c r="N105" s="333"/>
      <c r="O105" s="341">
        <v>18</v>
      </c>
      <c r="P105" s="8">
        <v>9</v>
      </c>
      <c r="Q105" s="30" t="s">
        <v>1758</v>
      </c>
      <c r="R105" s="341">
        <v>5</v>
      </c>
      <c r="S105" s="341">
        <v>5</v>
      </c>
      <c r="T105" s="344">
        <v>18</v>
      </c>
      <c r="U105" s="378">
        <v>5.75</v>
      </c>
      <c r="V105" s="341" t="s">
        <v>85</v>
      </c>
      <c r="W105" s="349">
        <v>94</v>
      </c>
      <c r="X105" s="345">
        <v>31.9</v>
      </c>
      <c r="Y105" s="344">
        <v>2500</v>
      </c>
      <c r="Z105" s="344" t="s">
        <v>5827</v>
      </c>
      <c r="AA105" s="344"/>
      <c r="AB105" s="334" t="str">
        <f t="shared" si="7"/>
        <v>18x9, 5x5, 18 OS</v>
      </c>
      <c r="AC105" s="346" t="s">
        <v>1596</v>
      </c>
      <c r="AD105" s="336">
        <f>VLOOKUP(AC105,ACCESSORIES!F:K,6,FALSE)</f>
        <v>33</v>
      </c>
      <c r="AE105" s="346" t="s">
        <v>85</v>
      </c>
      <c r="AF105" s="347"/>
      <c r="AG105" s="346"/>
      <c r="AH105" s="346" t="s">
        <v>114</v>
      </c>
      <c r="AI105" s="347"/>
      <c r="AJ105" s="347"/>
      <c r="AK105" s="347"/>
      <c r="AL105" s="347"/>
      <c r="AM105" s="347"/>
      <c r="AN105" s="347"/>
      <c r="AO105" s="347"/>
      <c r="AP105" s="347"/>
      <c r="AQ105" s="347"/>
      <c r="AR105" s="347"/>
      <c r="AS105" s="347"/>
      <c r="AT105" s="347"/>
      <c r="AU105" s="347"/>
      <c r="AV105" s="347"/>
      <c r="AW105" s="347"/>
      <c r="AX105" s="83"/>
      <c r="AY105" s="347"/>
      <c r="AZ105" s="348"/>
      <c r="BA105" s="347"/>
      <c r="BB105" s="105" t="s">
        <v>85</v>
      </c>
      <c r="BC105" s="347"/>
      <c r="BD105" s="348">
        <v>35.799999999999997</v>
      </c>
      <c r="BE105" s="347"/>
      <c r="BF105" s="347"/>
      <c r="BG105" s="347"/>
      <c r="BH105" s="341">
        <v>36</v>
      </c>
      <c r="BI105" s="347" t="s">
        <v>4096</v>
      </c>
      <c r="BJ105" s="82" t="s">
        <v>4217</v>
      </c>
      <c r="BK105" s="347"/>
      <c r="BL105" s="347"/>
      <c r="BM105" s="347"/>
      <c r="BN105" s="347"/>
      <c r="BO105" s="347"/>
      <c r="BP105" s="347"/>
      <c r="BQ105" s="347"/>
      <c r="BR105" s="347"/>
      <c r="BS105" s="347"/>
      <c r="BT105" s="347"/>
      <c r="BU105" s="347"/>
      <c r="BV105" s="347"/>
      <c r="BW105" s="347"/>
      <c r="BX105" s="347"/>
      <c r="BY105" s="362" t="str">
        <f t="shared" si="5"/>
        <v>DISCONTINUED - MR304 Double Standard, 18x9, +18mm Offset, 5x5, 94mm Centerbore, Matte Black - Machined Lip</v>
      </c>
      <c r="BZ105" s="362" t="s">
        <v>4046</v>
      </c>
      <c r="CA105" s="362" t="s">
        <v>4045</v>
      </c>
      <c r="CB105" s="351" t="str">
        <f t="shared" si="6"/>
        <v>STREET (3XX)</v>
      </c>
    </row>
    <row r="106" spans="1:80" s="339" customFormat="1" ht="12.75">
      <c r="A106" s="23">
        <f t="shared" si="4"/>
        <v>103</v>
      </c>
      <c r="B106" s="105" t="s">
        <v>84</v>
      </c>
      <c r="C106" s="30" t="s">
        <v>1072</v>
      </c>
      <c r="D106" s="341" t="s">
        <v>1117</v>
      </c>
      <c r="E106" s="342" t="s">
        <v>1391</v>
      </c>
      <c r="F106" s="342"/>
      <c r="G106" s="342"/>
      <c r="H106" s="342" t="s">
        <v>1391</v>
      </c>
      <c r="I106" s="393">
        <v>42736</v>
      </c>
      <c r="J106" s="340"/>
      <c r="K106" s="331" t="s">
        <v>1277</v>
      </c>
      <c r="L106" s="343">
        <v>249.5</v>
      </c>
      <c r="M106" s="333"/>
      <c r="N106" s="333"/>
      <c r="O106" s="341">
        <v>17</v>
      </c>
      <c r="P106" s="8">
        <v>8.5</v>
      </c>
      <c r="Q106" s="30" t="s">
        <v>1765</v>
      </c>
      <c r="R106" s="341">
        <v>8</v>
      </c>
      <c r="S106" s="341">
        <v>6.5</v>
      </c>
      <c r="T106" s="344">
        <v>0</v>
      </c>
      <c r="U106" s="378">
        <v>4.75</v>
      </c>
      <c r="V106" s="341" t="s">
        <v>85</v>
      </c>
      <c r="W106" s="349">
        <v>130.81</v>
      </c>
      <c r="X106" s="345">
        <v>30.8</v>
      </c>
      <c r="Y106" s="344">
        <v>4500</v>
      </c>
      <c r="Z106" s="344" t="s">
        <v>5826</v>
      </c>
      <c r="AA106" s="344"/>
      <c r="AB106" s="334" t="str">
        <f t="shared" si="7"/>
        <v>17x8.5, 8x6.5, 0 OS</v>
      </c>
      <c r="AC106" s="346" t="s">
        <v>1606</v>
      </c>
      <c r="AD106" s="336">
        <f>VLOOKUP(AC106,ACCESSORIES!F:K,6,FALSE)</f>
        <v>33</v>
      </c>
      <c r="AE106" s="346" t="s">
        <v>85</v>
      </c>
      <c r="AF106" s="347"/>
      <c r="AG106" s="346"/>
      <c r="AH106" s="346" t="s">
        <v>114</v>
      </c>
      <c r="AI106" s="347"/>
      <c r="AJ106" s="347"/>
      <c r="AK106" s="347"/>
      <c r="AL106" s="347"/>
      <c r="AM106" s="347"/>
      <c r="AN106" s="347"/>
      <c r="AO106" s="347"/>
      <c r="AP106" s="347"/>
      <c r="AQ106" s="347"/>
      <c r="AR106" s="347"/>
      <c r="AS106" s="347"/>
      <c r="AT106" s="347"/>
      <c r="AU106" s="347"/>
      <c r="AV106" s="347"/>
      <c r="AW106" s="347"/>
      <c r="AX106" s="83"/>
      <c r="AY106" s="347"/>
      <c r="AZ106" s="348"/>
      <c r="BA106" s="347"/>
      <c r="BB106" s="105" t="s">
        <v>85</v>
      </c>
      <c r="BC106" s="347"/>
      <c r="BD106" s="348">
        <v>34.799999999999997</v>
      </c>
      <c r="BE106" s="347"/>
      <c r="BF106" s="347"/>
      <c r="BG106" s="347"/>
      <c r="BH106" s="341">
        <v>36</v>
      </c>
      <c r="BI106" s="347" t="s">
        <v>4096</v>
      </c>
      <c r="BJ106" s="82" t="s">
        <v>4217</v>
      </c>
      <c r="BK106" s="347"/>
      <c r="BL106" s="347"/>
      <c r="BM106" s="347"/>
      <c r="BN106" s="347"/>
      <c r="BO106" s="347"/>
      <c r="BP106" s="347"/>
      <c r="BQ106" s="347"/>
      <c r="BR106" s="347"/>
      <c r="BS106" s="347"/>
      <c r="BT106" s="347"/>
      <c r="BU106" s="347"/>
      <c r="BV106" s="347"/>
      <c r="BW106" s="347"/>
      <c r="BX106" s="347"/>
      <c r="BY106" s="362" t="str">
        <f t="shared" si="5"/>
        <v>DISCONTINUED - MR305 NV HD, 17x8.5, 0mm Offset, 8x6.5, 130.81mm Centerbore, Machined - Matte Black Lip</v>
      </c>
      <c r="BZ106" s="362" t="s">
        <v>4046</v>
      </c>
      <c r="CA106" s="362" t="s">
        <v>4045</v>
      </c>
      <c r="CB106" s="351" t="str">
        <f t="shared" si="6"/>
        <v>STREET (3XX)</v>
      </c>
    </row>
    <row r="107" spans="1:80" s="339" customFormat="1" ht="12.75">
      <c r="A107" s="23">
        <f t="shared" si="4"/>
        <v>104</v>
      </c>
      <c r="B107" s="105" t="s">
        <v>84</v>
      </c>
      <c r="C107" s="30" t="s">
        <v>1072</v>
      </c>
      <c r="D107" s="341" t="s">
        <v>1117</v>
      </c>
      <c r="E107" s="342" t="s">
        <v>1392</v>
      </c>
      <c r="F107" s="342"/>
      <c r="G107" s="342"/>
      <c r="H107" s="342" t="s">
        <v>1392</v>
      </c>
      <c r="I107" s="393">
        <v>42736</v>
      </c>
      <c r="J107" s="340"/>
      <c r="K107" s="331" t="s">
        <v>1277</v>
      </c>
      <c r="L107" s="343">
        <v>259.5</v>
      </c>
      <c r="M107" s="333"/>
      <c r="N107" s="333"/>
      <c r="O107" s="341">
        <v>17</v>
      </c>
      <c r="P107" s="8">
        <v>8.5</v>
      </c>
      <c r="Q107" s="30" t="s">
        <v>1765</v>
      </c>
      <c r="R107" s="341">
        <v>8</v>
      </c>
      <c r="S107" s="341">
        <v>6.5</v>
      </c>
      <c r="T107" s="344">
        <v>0</v>
      </c>
      <c r="U107" s="378">
        <v>4.75</v>
      </c>
      <c r="V107" s="341" t="s">
        <v>85</v>
      </c>
      <c r="W107" s="349">
        <v>130.81</v>
      </c>
      <c r="X107" s="345">
        <v>30.8</v>
      </c>
      <c r="Y107" s="344">
        <v>4500</v>
      </c>
      <c r="Z107" s="344" t="s">
        <v>1420</v>
      </c>
      <c r="AA107" s="344"/>
      <c r="AB107" s="334" t="str">
        <f t="shared" si="7"/>
        <v>17x8.5, 8x6.5, 0 OS</v>
      </c>
      <c r="AC107" s="346" t="s">
        <v>1606</v>
      </c>
      <c r="AD107" s="336">
        <f>VLOOKUP(AC107,ACCESSORIES!F:K,6,FALSE)</f>
        <v>33</v>
      </c>
      <c r="AE107" s="346" t="s">
        <v>85</v>
      </c>
      <c r="AF107" s="347"/>
      <c r="AG107" s="346"/>
      <c r="AH107" s="346" t="s">
        <v>114</v>
      </c>
      <c r="AI107" s="347"/>
      <c r="AJ107" s="347"/>
      <c r="AK107" s="347"/>
      <c r="AL107" s="347"/>
      <c r="AM107" s="347"/>
      <c r="AN107" s="347"/>
      <c r="AO107" s="347"/>
      <c r="AP107" s="347"/>
      <c r="AQ107" s="347"/>
      <c r="AR107" s="347"/>
      <c r="AS107" s="347"/>
      <c r="AT107" s="347"/>
      <c r="AU107" s="347"/>
      <c r="AV107" s="347"/>
      <c r="AW107" s="347"/>
      <c r="AX107" s="83"/>
      <c r="AY107" s="347"/>
      <c r="AZ107" s="348"/>
      <c r="BA107" s="347"/>
      <c r="BB107" s="105" t="s">
        <v>85</v>
      </c>
      <c r="BC107" s="347"/>
      <c r="BD107" s="348">
        <v>34.799999999999997</v>
      </c>
      <c r="BE107" s="347"/>
      <c r="BF107" s="347"/>
      <c r="BG107" s="347"/>
      <c r="BH107" s="341">
        <v>36</v>
      </c>
      <c r="BI107" s="347" t="s">
        <v>4096</v>
      </c>
      <c r="BJ107" s="82" t="s">
        <v>4217</v>
      </c>
      <c r="BK107" s="347"/>
      <c r="BL107" s="347"/>
      <c r="BM107" s="347"/>
      <c r="BN107" s="347"/>
      <c r="BO107" s="347"/>
      <c r="BP107" s="347"/>
      <c r="BQ107" s="347"/>
      <c r="BR107" s="347"/>
      <c r="BS107" s="347"/>
      <c r="BT107" s="347"/>
      <c r="BU107" s="347"/>
      <c r="BV107" s="347"/>
      <c r="BW107" s="347"/>
      <c r="BX107" s="347"/>
      <c r="BY107" s="362" t="str">
        <f t="shared" si="5"/>
        <v>DISCONTINUED - MR305 NV HD, 17x8.5, 0mm Offset, 8x6.5, 130.81mm Centerbore, Bronze/Black Street Loc</v>
      </c>
      <c r="BZ107" s="362" t="s">
        <v>4046</v>
      </c>
      <c r="CA107" s="362" t="s">
        <v>4045</v>
      </c>
      <c r="CB107" s="351" t="str">
        <f t="shared" si="6"/>
        <v>STREET (3XX)</v>
      </c>
    </row>
    <row r="108" spans="1:80" s="339" customFormat="1" ht="12.75">
      <c r="A108" s="23">
        <f t="shared" si="4"/>
        <v>105</v>
      </c>
      <c r="B108" s="105" t="s">
        <v>84</v>
      </c>
      <c r="C108" s="30" t="s">
        <v>1072</v>
      </c>
      <c r="D108" s="341" t="s">
        <v>1117</v>
      </c>
      <c r="E108" s="342" t="s">
        <v>1393</v>
      </c>
      <c r="F108" s="342"/>
      <c r="G108" s="342"/>
      <c r="H108" s="342" t="s">
        <v>1393</v>
      </c>
      <c r="I108" s="393">
        <v>42736</v>
      </c>
      <c r="J108" s="340"/>
      <c r="K108" s="331" t="s">
        <v>1277</v>
      </c>
      <c r="L108" s="343">
        <v>249.5</v>
      </c>
      <c r="M108" s="333"/>
      <c r="N108" s="333"/>
      <c r="O108" s="341">
        <v>17</v>
      </c>
      <c r="P108" s="8">
        <v>8.5</v>
      </c>
      <c r="Q108" s="30" t="s">
        <v>1767</v>
      </c>
      <c r="R108" s="341">
        <v>8</v>
      </c>
      <c r="S108" s="341">
        <v>180</v>
      </c>
      <c r="T108" s="344">
        <v>0</v>
      </c>
      <c r="U108" s="378">
        <v>4.75</v>
      </c>
      <c r="V108" s="341" t="s">
        <v>85</v>
      </c>
      <c r="W108" s="349">
        <v>130.81</v>
      </c>
      <c r="X108" s="345">
        <v>30.8</v>
      </c>
      <c r="Y108" s="344">
        <v>4500</v>
      </c>
      <c r="Z108" s="344" t="s">
        <v>5826</v>
      </c>
      <c r="AA108" s="344"/>
      <c r="AB108" s="334" t="str">
        <f t="shared" si="7"/>
        <v>17x8.5, 8x180, 0 OS</v>
      </c>
      <c r="AC108" s="346" t="s">
        <v>1606</v>
      </c>
      <c r="AD108" s="336">
        <f>VLOOKUP(AC108,ACCESSORIES!F:K,6,FALSE)</f>
        <v>33</v>
      </c>
      <c r="AE108" s="346" t="s">
        <v>85</v>
      </c>
      <c r="AF108" s="347"/>
      <c r="AG108" s="346"/>
      <c r="AH108" s="346" t="s">
        <v>114</v>
      </c>
      <c r="AI108" s="347"/>
      <c r="AJ108" s="347"/>
      <c r="AK108" s="347"/>
      <c r="AL108" s="347"/>
      <c r="AM108" s="347"/>
      <c r="AN108" s="347"/>
      <c r="AO108" s="347"/>
      <c r="AP108" s="347"/>
      <c r="AQ108" s="347"/>
      <c r="AR108" s="347"/>
      <c r="AS108" s="347"/>
      <c r="AT108" s="347"/>
      <c r="AU108" s="347"/>
      <c r="AV108" s="347"/>
      <c r="AW108" s="347"/>
      <c r="AX108" s="83"/>
      <c r="AY108" s="347"/>
      <c r="AZ108" s="348"/>
      <c r="BA108" s="347"/>
      <c r="BB108" s="105" t="s">
        <v>85</v>
      </c>
      <c r="BC108" s="347"/>
      <c r="BD108" s="348">
        <v>34.799999999999997</v>
      </c>
      <c r="BE108" s="347"/>
      <c r="BF108" s="347"/>
      <c r="BG108" s="347"/>
      <c r="BH108" s="341">
        <v>36</v>
      </c>
      <c r="BI108" s="347" t="s">
        <v>4096</v>
      </c>
      <c r="BJ108" s="82" t="s">
        <v>4217</v>
      </c>
      <c r="BK108" s="347"/>
      <c r="BL108" s="347"/>
      <c r="BM108" s="347"/>
      <c r="BN108" s="347"/>
      <c r="BO108" s="347"/>
      <c r="BP108" s="347"/>
      <c r="BQ108" s="347"/>
      <c r="BR108" s="347"/>
      <c r="BS108" s="347"/>
      <c r="BT108" s="347"/>
      <c r="BU108" s="347"/>
      <c r="BV108" s="347"/>
      <c r="BW108" s="347"/>
      <c r="BX108" s="347"/>
      <c r="BY108" s="362" t="str">
        <f t="shared" si="5"/>
        <v>DISCONTINUED - MR305 NV HD, 17x8.5, 0mm Offset, 8x180, 130.81mm Centerbore, Machined - Matte Black Lip</v>
      </c>
      <c r="BZ108" s="362" t="s">
        <v>4046</v>
      </c>
      <c r="CA108" s="362" t="s">
        <v>4045</v>
      </c>
      <c r="CB108" s="351" t="str">
        <f t="shared" si="6"/>
        <v>STREET (3XX)</v>
      </c>
    </row>
    <row r="109" spans="1:80" s="339" customFormat="1" ht="12.75">
      <c r="A109" s="23">
        <f t="shared" si="4"/>
        <v>106</v>
      </c>
      <c r="B109" s="105" t="s">
        <v>84</v>
      </c>
      <c r="C109" s="30" t="s">
        <v>1072</v>
      </c>
      <c r="D109" s="341" t="s">
        <v>1117</v>
      </c>
      <c r="E109" s="342" t="s">
        <v>1394</v>
      </c>
      <c r="F109" s="342"/>
      <c r="G109" s="342"/>
      <c r="H109" s="342" t="s">
        <v>1394</v>
      </c>
      <c r="I109" s="393">
        <v>42736</v>
      </c>
      <c r="J109" s="340"/>
      <c r="K109" s="331" t="s">
        <v>1277</v>
      </c>
      <c r="L109" s="343">
        <v>259.5</v>
      </c>
      <c r="M109" s="333"/>
      <c r="N109" s="333"/>
      <c r="O109" s="341">
        <v>17</v>
      </c>
      <c r="P109" s="8">
        <v>8.5</v>
      </c>
      <c r="Q109" s="30" t="s">
        <v>1767</v>
      </c>
      <c r="R109" s="341">
        <v>8</v>
      </c>
      <c r="S109" s="341">
        <v>180</v>
      </c>
      <c r="T109" s="344">
        <v>0</v>
      </c>
      <c r="U109" s="378">
        <v>4.75</v>
      </c>
      <c r="V109" s="341" t="s">
        <v>85</v>
      </c>
      <c r="W109" s="349">
        <v>130.81</v>
      </c>
      <c r="X109" s="345">
        <v>30.8</v>
      </c>
      <c r="Y109" s="344">
        <v>4500</v>
      </c>
      <c r="Z109" s="344" t="s">
        <v>1420</v>
      </c>
      <c r="AA109" s="344"/>
      <c r="AB109" s="334" t="str">
        <f t="shared" si="7"/>
        <v>17x8.5, 8x180, 0 OS</v>
      </c>
      <c r="AC109" s="346" t="s">
        <v>1606</v>
      </c>
      <c r="AD109" s="336">
        <f>VLOOKUP(AC109,ACCESSORIES!F:K,6,FALSE)</f>
        <v>33</v>
      </c>
      <c r="AE109" s="346" t="s">
        <v>85</v>
      </c>
      <c r="AF109" s="347"/>
      <c r="AG109" s="346"/>
      <c r="AH109" s="346" t="s">
        <v>114</v>
      </c>
      <c r="AI109" s="347"/>
      <c r="AJ109" s="347"/>
      <c r="AK109" s="347"/>
      <c r="AL109" s="347"/>
      <c r="AM109" s="347"/>
      <c r="AN109" s="347"/>
      <c r="AO109" s="347"/>
      <c r="AP109" s="347"/>
      <c r="AQ109" s="347"/>
      <c r="AR109" s="347"/>
      <c r="AS109" s="347"/>
      <c r="AT109" s="347"/>
      <c r="AU109" s="347"/>
      <c r="AV109" s="347"/>
      <c r="AW109" s="347"/>
      <c r="AX109" s="83"/>
      <c r="AY109" s="347"/>
      <c r="AZ109" s="348"/>
      <c r="BA109" s="347"/>
      <c r="BB109" s="105" t="s">
        <v>85</v>
      </c>
      <c r="BC109" s="347"/>
      <c r="BD109" s="348">
        <v>34.799999999999997</v>
      </c>
      <c r="BE109" s="347"/>
      <c r="BF109" s="347"/>
      <c r="BG109" s="347"/>
      <c r="BH109" s="341">
        <v>36</v>
      </c>
      <c r="BI109" s="347" t="s">
        <v>4096</v>
      </c>
      <c r="BJ109" s="82" t="s">
        <v>4217</v>
      </c>
      <c r="BK109" s="347"/>
      <c r="BL109" s="347"/>
      <c r="BM109" s="347"/>
      <c r="BN109" s="347"/>
      <c r="BO109" s="347"/>
      <c r="BP109" s="347"/>
      <c r="BQ109" s="347"/>
      <c r="BR109" s="347"/>
      <c r="BS109" s="347"/>
      <c r="BT109" s="347"/>
      <c r="BU109" s="347"/>
      <c r="BV109" s="347"/>
      <c r="BW109" s="347"/>
      <c r="BX109" s="347"/>
      <c r="BY109" s="362" t="str">
        <f t="shared" si="5"/>
        <v>DISCONTINUED - MR305 NV HD, 17x8.5, 0mm Offset, 8x180, 130.81mm Centerbore, Bronze/Black Street Loc</v>
      </c>
      <c r="BZ109" s="362" t="s">
        <v>4046</v>
      </c>
      <c r="CA109" s="362" t="s">
        <v>4045</v>
      </c>
      <c r="CB109" s="351" t="str">
        <f t="shared" si="6"/>
        <v>STREET (3XX)</v>
      </c>
    </row>
    <row r="110" spans="1:80" s="339" customFormat="1" ht="12.75">
      <c r="A110" s="23">
        <f t="shared" si="4"/>
        <v>107</v>
      </c>
      <c r="B110" s="105" t="s">
        <v>84</v>
      </c>
      <c r="C110" s="30" t="s">
        <v>1072</v>
      </c>
      <c r="D110" s="341" t="s">
        <v>1117</v>
      </c>
      <c r="E110" s="342" t="s">
        <v>1395</v>
      </c>
      <c r="F110" s="342"/>
      <c r="G110" s="342"/>
      <c r="H110" s="342" t="s">
        <v>1395</v>
      </c>
      <c r="I110" s="393">
        <v>42736</v>
      </c>
      <c r="J110" s="340"/>
      <c r="K110" s="331" t="s">
        <v>1277</v>
      </c>
      <c r="L110" s="343">
        <v>279.5</v>
      </c>
      <c r="M110" s="333"/>
      <c r="N110" s="333"/>
      <c r="O110" s="341">
        <v>18</v>
      </c>
      <c r="P110" s="8">
        <v>9</v>
      </c>
      <c r="Q110" s="30" t="s">
        <v>1765</v>
      </c>
      <c r="R110" s="341">
        <v>8</v>
      </c>
      <c r="S110" s="341">
        <v>6.5</v>
      </c>
      <c r="T110" s="344">
        <v>18</v>
      </c>
      <c r="U110" s="378">
        <v>5.75</v>
      </c>
      <c r="V110" s="341" t="s">
        <v>85</v>
      </c>
      <c r="W110" s="349">
        <v>130.81</v>
      </c>
      <c r="X110" s="345">
        <v>34.1</v>
      </c>
      <c r="Y110" s="344">
        <v>4500</v>
      </c>
      <c r="Z110" s="344" t="s">
        <v>5826</v>
      </c>
      <c r="AA110" s="344"/>
      <c r="AB110" s="334" t="str">
        <f t="shared" si="7"/>
        <v>18x9, 8x6.5, 18 OS</v>
      </c>
      <c r="AC110" s="346" t="s">
        <v>4098</v>
      </c>
      <c r="AD110" s="336" t="e">
        <f>VLOOKUP(AC110,ACCESSORIES!F:K,6,FALSE)</f>
        <v>#N/A</v>
      </c>
      <c r="AE110" s="346" t="s">
        <v>85</v>
      </c>
      <c r="AF110" s="347"/>
      <c r="AG110" s="346"/>
      <c r="AH110" s="346" t="s">
        <v>114</v>
      </c>
      <c r="AI110" s="347"/>
      <c r="AJ110" s="347"/>
      <c r="AK110" s="347"/>
      <c r="AL110" s="347"/>
      <c r="AM110" s="347"/>
      <c r="AN110" s="347"/>
      <c r="AO110" s="347"/>
      <c r="AP110" s="347"/>
      <c r="AQ110" s="347"/>
      <c r="AR110" s="347"/>
      <c r="AS110" s="347"/>
      <c r="AT110" s="347"/>
      <c r="AU110" s="347"/>
      <c r="AV110" s="347"/>
      <c r="AW110" s="347"/>
      <c r="AX110" s="83"/>
      <c r="AY110" s="347"/>
      <c r="AZ110" s="348"/>
      <c r="BA110" s="347"/>
      <c r="BB110" s="105" t="s">
        <v>85</v>
      </c>
      <c r="BC110" s="347"/>
      <c r="BD110" s="348">
        <v>38</v>
      </c>
      <c r="BE110" s="347"/>
      <c r="BF110" s="347"/>
      <c r="BG110" s="347"/>
      <c r="BH110" s="341">
        <v>36</v>
      </c>
      <c r="BI110" s="347" t="s">
        <v>4096</v>
      </c>
      <c r="BJ110" s="82" t="s">
        <v>4217</v>
      </c>
      <c r="BK110" s="347"/>
      <c r="BL110" s="347"/>
      <c r="BM110" s="347"/>
      <c r="BN110" s="347"/>
      <c r="BO110" s="347"/>
      <c r="BP110" s="347"/>
      <c r="BQ110" s="347"/>
      <c r="BR110" s="347"/>
      <c r="BS110" s="347"/>
      <c r="BT110" s="347"/>
      <c r="BU110" s="347"/>
      <c r="BV110" s="347"/>
      <c r="BW110" s="347"/>
      <c r="BX110" s="347"/>
      <c r="BY110" s="362" t="str">
        <f t="shared" si="5"/>
        <v>DISCONTINUED - MR305 NV HD, 18x9, +18mm Offset, 8x6.5, 130.81mm Centerbore, Machined - Matte Black Lip</v>
      </c>
      <c r="BZ110" s="362" t="s">
        <v>4046</v>
      </c>
      <c r="CA110" s="362" t="s">
        <v>4045</v>
      </c>
      <c r="CB110" s="351" t="str">
        <f t="shared" si="6"/>
        <v>STREET (3XX)</v>
      </c>
    </row>
    <row r="111" spans="1:80" s="339" customFormat="1" ht="12.75">
      <c r="A111" s="23">
        <f t="shared" si="4"/>
        <v>108</v>
      </c>
      <c r="B111" s="105" t="s">
        <v>84</v>
      </c>
      <c r="C111" s="30" t="s">
        <v>1072</v>
      </c>
      <c r="D111" s="341" t="s">
        <v>1117</v>
      </c>
      <c r="E111" s="342" t="s">
        <v>1396</v>
      </c>
      <c r="F111" s="342"/>
      <c r="G111" s="342"/>
      <c r="H111" s="342" t="s">
        <v>1396</v>
      </c>
      <c r="I111" s="393">
        <v>42736</v>
      </c>
      <c r="J111" s="340"/>
      <c r="K111" s="331" t="s">
        <v>1277</v>
      </c>
      <c r="L111" s="343">
        <v>279.5</v>
      </c>
      <c r="M111" s="333"/>
      <c r="N111" s="333"/>
      <c r="O111" s="341">
        <v>18</v>
      </c>
      <c r="P111" s="8">
        <v>9</v>
      </c>
      <c r="Q111" s="30" t="s">
        <v>1767</v>
      </c>
      <c r="R111" s="341">
        <v>8</v>
      </c>
      <c r="S111" s="341">
        <v>180</v>
      </c>
      <c r="T111" s="344">
        <v>18</v>
      </c>
      <c r="U111" s="378">
        <v>5.75</v>
      </c>
      <c r="V111" s="341" t="s">
        <v>85</v>
      </c>
      <c r="W111" s="349">
        <v>130.81</v>
      </c>
      <c r="X111" s="345">
        <v>34.1</v>
      </c>
      <c r="Y111" s="344">
        <v>4500</v>
      </c>
      <c r="Z111" s="344" t="s">
        <v>5826</v>
      </c>
      <c r="AA111" s="344"/>
      <c r="AB111" s="334" t="str">
        <f t="shared" si="7"/>
        <v>18x9, 8x180, 18 OS</v>
      </c>
      <c r="AC111" s="346" t="s">
        <v>1606</v>
      </c>
      <c r="AD111" s="336">
        <f>VLOOKUP(AC111,ACCESSORIES!F:K,6,FALSE)</f>
        <v>33</v>
      </c>
      <c r="AE111" s="346" t="s">
        <v>85</v>
      </c>
      <c r="AF111" s="347"/>
      <c r="AG111" s="346"/>
      <c r="AH111" s="346" t="s">
        <v>114</v>
      </c>
      <c r="AI111" s="347"/>
      <c r="AJ111" s="347"/>
      <c r="AK111" s="347"/>
      <c r="AL111" s="347"/>
      <c r="AM111" s="347"/>
      <c r="AN111" s="347"/>
      <c r="AO111" s="347"/>
      <c r="AP111" s="347"/>
      <c r="AQ111" s="347"/>
      <c r="AR111" s="347"/>
      <c r="AS111" s="347"/>
      <c r="AT111" s="347"/>
      <c r="AU111" s="347"/>
      <c r="AV111" s="347"/>
      <c r="AW111" s="347"/>
      <c r="AX111" s="83"/>
      <c r="AY111" s="347"/>
      <c r="AZ111" s="348"/>
      <c r="BA111" s="347"/>
      <c r="BB111" s="105" t="s">
        <v>85</v>
      </c>
      <c r="BC111" s="347"/>
      <c r="BD111" s="348">
        <v>38</v>
      </c>
      <c r="BE111" s="347"/>
      <c r="BF111" s="347"/>
      <c r="BG111" s="347"/>
      <c r="BH111" s="341">
        <v>36</v>
      </c>
      <c r="BI111" s="347" t="s">
        <v>4096</v>
      </c>
      <c r="BJ111" s="82" t="s">
        <v>4217</v>
      </c>
      <c r="BK111" s="347"/>
      <c r="BL111" s="347"/>
      <c r="BM111" s="347"/>
      <c r="BN111" s="347"/>
      <c r="BO111" s="347"/>
      <c r="BP111" s="347"/>
      <c r="BQ111" s="347"/>
      <c r="BR111" s="347"/>
      <c r="BS111" s="347"/>
      <c r="BT111" s="347"/>
      <c r="BU111" s="347"/>
      <c r="BV111" s="347"/>
      <c r="BW111" s="347"/>
      <c r="BX111" s="347"/>
      <c r="BY111" s="362" t="str">
        <f t="shared" si="5"/>
        <v>DISCONTINUED - MR305 NV HD, 18x9, +18mm Offset, 8x180, 130.81mm Centerbore, Machined - Matte Black Lip</v>
      </c>
      <c r="BZ111" s="362" t="s">
        <v>4046</v>
      </c>
      <c r="CA111" s="362" t="s">
        <v>4045</v>
      </c>
      <c r="CB111" s="351" t="str">
        <f t="shared" si="6"/>
        <v>STREET (3XX)</v>
      </c>
    </row>
    <row r="112" spans="1:80" s="339" customFormat="1" ht="12.75">
      <c r="A112" s="23">
        <f t="shared" si="4"/>
        <v>109</v>
      </c>
      <c r="B112" s="105" t="s">
        <v>84</v>
      </c>
      <c r="C112" s="30" t="s">
        <v>1090</v>
      </c>
      <c r="D112" s="341" t="s">
        <v>1108</v>
      </c>
      <c r="E112" s="342" t="s">
        <v>1397</v>
      </c>
      <c r="F112" s="342"/>
      <c r="G112" s="342"/>
      <c r="H112" s="342" t="s">
        <v>1397</v>
      </c>
      <c r="I112" s="393">
        <v>41275</v>
      </c>
      <c r="J112" s="340"/>
      <c r="K112" s="331" t="s">
        <v>1277</v>
      </c>
      <c r="L112" s="343">
        <v>249.5</v>
      </c>
      <c r="M112" s="333"/>
      <c r="N112" s="333"/>
      <c r="O112" s="341">
        <v>15</v>
      </c>
      <c r="P112" s="8">
        <v>8</v>
      </c>
      <c r="Q112" s="30" t="s">
        <v>1858</v>
      </c>
      <c r="R112" s="341">
        <v>5</v>
      </c>
      <c r="S112" s="341">
        <v>4.5</v>
      </c>
      <c r="T112" s="344">
        <v>-24</v>
      </c>
      <c r="U112" s="378">
        <v>3.5</v>
      </c>
      <c r="V112" s="341" t="s">
        <v>85</v>
      </c>
      <c r="W112" s="349">
        <v>83</v>
      </c>
      <c r="X112" s="345"/>
      <c r="Y112" s="344">
        <v>2500</v>
      </c>
      <c r="Z112" s="344" t="s">
        <v>5825</v>
      </c>
      <c r="AA112" s="344"/>
      <c r="AB112" s="334" t="str">
        <f t="shared" si="7"/>
        <v>15x8, 5x4.5, -24 OS</v>
      </c>
      <c r="AC112" s="346" t="s">
        <v>1609</v>
      </c>
      <c r="AD112" s="336">
        <f>VLOOKUP(AC112,ACCESSORIES!F:K,6,FALSE)</f>
        <v>33</v>
      </c>
      <c r="AE112" s="346"/>
      <c r="AF112" s="347"/>
      <c r="AG112" s="346"/>
      <c r="AH112" s="346"/>
      <c r="AI112" s="347"/>
      <c r="AJ112" s="347"/>
      <c r="AK112" s="347"/>
      <c r="AL112" s="347"/>
      <c r="AM112" s="347"/>
      <c r="AN112" s="347"/>
      <c r="AO112" s="347"/>
      <c r="AP112" s="347"/>
      <c r="AQ112" s="347"/>
      <c r="AR112" s="347"/>
      <c r="AS112" s="347"/>
      <c r="AT112" s="347"/>
      <c r="AU112" s="347"/>
      <c r="AV112" s="347"/>
      <c r="AW112" s="347"/>
      <c r="AX112" s="83"/>
      <c r="AY112" s="347"/>
      <c r="AZ112" s="348"/>
      <c r="BA112" s="347"/>
      <c r="BB112" s="105" t="s">
        <v>85</v>
      </c>
      <c r="BC112" s="347"/>
      <c r="BD112" s="348">
        <v>26.8</v>
      </c>
      <c r="BE112" s="347"/>
      <c r="BF112" s="347"/>
      <c r="BG112" s="347"/>
      <c r="BH112" s="341">
        <v>48</v>
      </c>
      <c r="BI112" s="347" t="s">
        <v>4096</v>
      </c>
      <c r="BJ112" s="82" t="s">
        <v>4217</v>
      </c>
      <c r="BK112" s="347"/>
      <c r="BL112" s="347"/>
      <c r="BM112" s="347"/>
      <c r="BN112" s="347"/>
      <c r="BO112" s="347"/>
      <c r="BP112" s="347"/>
      <c r="BQ112" s="347"/>
      <c r="BR112" s="347"/>
      <c r="BS112" s="347"/>
      <c r="BT112" s="347"/>
      <c r="BU112" s="347"/>
      <c r="BV112" s="347"/>
      <c r="BW112" s="347"/>
      <c r="BX112" s="347"/>
      <c r="BY112" s="362" t="str">
        <f t="shared" si="5"/>
        <v>DISCONTINUED - MR105 Beadlock, 15x8, -24mm Offset, 5x4.5, 83mm Centerbore, Machined - Matte Black Ring</v>
      </c>
      <c r="BZ112" s="362" t="s">
        <v>4046</v>
      </c>
      <c r="CA112" s="362" t="s">
        <v>4045</v>
      </c>
      <c r="CB112" s="351" t="str">
        <f t="shared" si="6"/>
        <v>RACE (1XX)</v>
      </c>
    </row>
    <row r="113" spans="1:80" s="339" customFormat="1" ht="12.75">
      <c r="A113" s="23">
        <f t="shared" si="4"/>
        <v>110</v>
      </c>
      <c r="B113" s="105" t="s">
        <v>84</v>
      </c>
      <c r="C113" s="30" t="s">
        <v>1090</v>
      </c>
      <c r="D113" s="341" t="s">
        <v>1108</v>
      </c>
      <c r="E113" s="342" t="s">
        <v>1398</v>
      </c>
      <c r="F113" s="342"/>
      <c r="G113" s="342"/>
      <c r="H113" s="342" t="s">
        <v>1398</v>
      </c>
      <c r="I113" s="393">
        <v>41275</v>
      </c>
      <c r="J113" s="340"/>
      <c r="K113" s="331" t="s">
        <v>1277</v>
      </c>
      <c r="L113" s="343">
        <v>249.5</v>
      </c>
      <c r="M113" s="333"/>
      <c r="N113" s="333"/>
      <c r="O113" s="341">
        <v>15</v>
      </c>
      <c r="P113" s="8">
        <v>8</v>
      </c>
      <c r="Q113" s="30" t="s">
        <v>1858</v>
      </c>
      <c r="R113" s="341">
        <v>5</v>
      </c>
      <c r="S113" s="341">
        <v>4.5</v>
      </c>
      <c r="T113" s="344">
        <v>-24</v>
      </c>
      <c r="U113" s="378">
        <v>3.5</v>
      </c>
      <c r="V113" s="341" t="s">
        <v>85</v>
      </c>
      <c r="W113" s="349">
        <v>83</v>
      </c>
      <c r="X113" s="345"/>
      <c r="Y113" s="344">
        <v>2500</v>
      </c>
      <c r="Z113" s="344" t="s">
        <v>87</v>
      </c>
      <c r="AA113" s="344"/>
      <c r="AB113" s="334" t="str">
        <f t="shared" si="7"/>
        <v>15x8, 5x4.5, -24 OS</v>
      </c>
      <c r="AC113" s="346" t="s">
        <v>1609</v>
      </c>
      <c r="AD113" s="336">
        <f>VLOOKUP(AC113,ACCESSORIES!F:K,6,FALSE)</f>
        <v>33</v>
      </c>
      <c r="AE113" s="346"/>
      <c r="AF113" s="347"/>
      <c r="AG113" s="346"/>
      <c r="AH113" s="346"/>
      <c r="AI113" s="347"/>
      <c r="AJ113" s="347"/>
      <c r="AK113" s="347"/>
      <c r="AL113" s="347"/>
      <c r="AM113" s="347"/>
      <c r="AN113" s="347"/>
      <c r="AO113" s="347"/>
      <c r="AP113" s="347"/>
      <c r="AQ113" s="347"/>
      <c r="AR113" s="347"/>
      <c r="AS113" s="347"/>
      <c r="AT113" s="347"/>
      <c r="AU113" s="347"/>
      <c r="AV113" s="347"/>
      <c r="AW113" s="347"/>
      <c r="AX113" s="83"/>
      <c r="AY113" s="347"/>
      <c r="AZ113" s="348"/>
      <c r="BA113" s="347"/>
      <c r="BB113" s="105" t="s">
        <v>85</v>
      </c>
      <c r="BC113" s="347"/>
      <c r="BD113" s="348">
        <v>26.8</v>
      </c>
      <c r="BE113" s="347"/>
      <c r="BF113" s="347"/>
      <c r="BG113" s="347"/>
      <c r="BH113" s="341">
        <v>48</v>
      </c>
      <c r="BI113" s="347" t="s">
        <v>4096</v>
      </c>
      <c r="BJ113" s="82" t="s">
        <v>4217</v>
      </c>
      <c r="BK113" s="347"/>
      <c r="BL113" s="347"/>
      <c r="BM113" s="347"/>
      <c r="BN113" s="347"/>
      <c r="BO113" s="347"/>
      <c r="BP113" s="347"/>
      <c r="BQ113" s="347"/>
      <c r="BR113" s="347"/>
      <c r="BS113" s="347"/>
      <c r="BT113" s="347"/>
      <c r="BU113" s="347"/>
      <c r="BV113" s="347"/>
      <c r="BW113" s="347"/>
      <c r="BX113" s="347"/>
      <c r="BY113" s="362" t="str">
        <f t="shared" si="5"/>
        <v>DISCONTINUED - MR105 Beadlock, 15x8, -24mm Offset, 5x4.5, 83mm Centerbore, Matte Black</v>
      </c>
      <c r="BZ113" s="362" t="s">
        <v>4046</v>
      </c>
      <c r="CA113" s="362" t="s">
        <v>4045</v>
      </c>
      <c r="CB113" s="351" t="str">
        <f t="shared" si="6"/>
        <v>RACE (1XX)</v>
      </c>
    </row>
    <row r="114" spans="1:80" s="339" customFormat="1" ht="12.75">
      <c r="A114" s="23">
        <f t="shared" si="4"/>
        <v>111</v>
      </c>
      <c r="B114" s="105" t="s">
        <v>84</v>
      </c>
      <c r="C114" s="30" t="s">
        <v>1090</v>
      </c>
      <c r="D114" s="341" t="s">
        <v>1108</v>
      </c>
      <c r="E114" s="342" t="s">
        <v>1399</v>
      </c>
      <c r="F114" s="342"/>
      <c r="G114" s="342"/>
      <c r="H114" s="342" t="s">
        <v>1399</v>
      </c>
      <c r="I114" s="393">
        <v>41275</v>
      </c>
      <c r="J114" s="340"/>
      <c r="K114" s="331" t="s">
        <v>1277</v>
      </c>
      <c r="L114" s="343">
        <v>249.5</v>
      </c>
      <c r="M114" s="333"/>
      <c r="N114" s="333"/>
      <c r="O114" s="341">
        <v>15</v>
      </c>
      <c r="P114" s="8">
        <v>8</v>
      </c>
      <c r="Q114" s="30" t="s">
        <v>1759</v>
      </c>
      <c r="R114" s="341">
        <v>5</v>
      </c>
      <c r="S114" s="341">
        <v>5.5</v>
      </c>
      <c r="T114" s="344">
        <v>-24</v>
      </c>
      <c r="U114" s="378">
        <v>3.5</v>
      </c>
      <c r="V114" s="341" t="s">
        <v>85</v>
      </c>
      <c r="W114" s="349">
        <v>108</v>
      </c>
      <c r="X114" s="345"/>
      <c r="Y114" s="344">
        <v>2500</v>
      </c>
      <c r="Z114" s="344" t="s">
        <v>5825</v>
      </c>
      <c r="AA114" s="344"/>
      <c r="AB114" s="334" t="str">
        <f t="shared" si="7"/>
        <v>15x8, 5x5.5, -24 OS</v>
      </c>
      <c r="AC114" s="346" t="s">
        <v>1600</v>
      </c>
      <c r="AD114" s="336">
        <f>VLOOKUP(AC114,ACCESSORIES!F:K,6,FALSE)</f>
        <v>33</v>
      </c>
      <c r="AE114" s="346"/>
      <c r="AF114" s="347"/>
      <c r="AG114" s="346"/>
      <c r="AH114" s="346"/>
      <c r="AI114" s="347"/>
      <c r="AJ114" s="347"/>
      <c r="AK114" s="347"/>
      <c r="AL114" s="347"/>
      <c r="AM114" s="347"/>
      <c r="AN114" s="347"/>
      <c r="AO114" s="347"/>
      <c r="AP114" s="347"/>
      <c r="AQ114" s="347"/>
      <c r="AR114" s="347"/>
      <c r="AS114" s="347"/>
      <c r="AT114" s="347"/>
      <c r="AU114" s="347"/>
      <c r="AV114" s="347"/>
      <c r="AW114" s="347"/>
      <c r="AX114" s="83"/>
      <c r="AY114" s="347"/>
      <c r="AZ114" s="348"/>
      <c r="BA114" s="347"/>
      <c r="BB114" s="105" t="s">
        <v>85</v>
      </c>
      <c r="BC114" s="347"/>
      <c r="BD114" s="348">
        <v>26.6</v>
      </c>
      <c r="BE114" s="347"/>
      <c r="BF114" s="347"/>
      <c r="BG114" s="347"/>
      <c r="BH114" s="341">
        <v>48</v>
      </c>
      <c r="BI114" s="347" t="s">
        <v>4096</v>
      </c>
      <c r="BJ114" s="82" t="s">
        <v>4217</v>
      </c>
      <c r="BK114" s="347"/>
      <c r="BL114" s="347"/>
      <c r="BM114" s="347"/>
      <c r="BN114" s="347"/>
      <c r="BO114" s="347"/>
      <c r="BP114" s="347"/>
      <c r="BQ114" s="347"/>
      <c r="BR114" s="347"/>
      <c r="BS114" s="347"/>
      <c r="BT114" s="347"/>
      <c r="BU114" s="347"/>
      <c r="BV114" s="347"/>
      <c r="BW114" s="347"/>
      <c r="BX114" s="347"/>
      <c r="BY114" s="362" t="str">
        <f t="shared" si="5"/>
        <v>DISCONTINUED - MR105 Beadlock, 15x8, -24mm Offset, 5x5.5, 108mm Centerbore, Machined - Matte Black Ring</v>
      </c>
      <c r="BZ114" s="362" t="s">
        <v>4046</v>
      </c>
      <c r="CA114" s="362" t="s">
        <v>4045</v>
      </c>
      <c r="CB114" s="351" t="str">
        <f t="shared" si="6"/>
        <v>RACE (1XX)</v>
      </c>
    </row>
    <row r="115" spans="1:80" s="339" customFormat="1" ht="12.75">
      <c r="A115" s="23">
        <f t="shared" si="4"/>
        <v>112</v>
      </c>
      <c r="B115" s="105" t="s">
        <v>84</v>
      </c>
      <c r="C115" s="30" t="s">
        <v>1090</v>
      </c>
      <c r="D115" s="341" t="s">
        <v>1108</v>
      </c>
      <c r="E115" s="342" t="s">
        <v>1400</v>
      </c>
      <c r="F115" s="342"/>
      <c r="G115" s="342"/>
      <c r="H115" s="342" t="s">
        <v>1400</v>
      </c>
      <c r="I115" s="393">
        <v>41275</v>
      </c>
      <c r="J115" s="340"/>
      <c r="K115" s="331" t="s">
        <v>1277</v>
      </c>
      <c r="L115" s="343">
        <v>249.5</v>
      </c>
      <c r="M115" s="333"/>
      <c r="N115" s="333"/>
      <c r="O115" s="341">
        <v>15</v>
      </c>
      <c r="P115" s="8">
        <v>8</v>
      </c>
      <c r="Q115" s="30" t="s">
        <v>1759</v>
      </c>
      <c r="R115" s="341">
        <v>5</v>
      </c>
      <c r="S115" s="341">
        <v>5.5</v>
      </c>
      <c r="T115" s="344">
        <v>-24</v>
      </c>
      <c r="U115" s="378">
        <v>3.5</v>
      </c>
      <c r="V115" s="341" t="s">
        <v>85</v>
      </c>
      <c r="W115" s="349">
        <v>108</v>
      </c>
      <c r="X115" s="345"/>
      <c r="Y115" s="344">
        <v>2500</v>
      </c>
      <c r="Z115" s="344" t="s">
        <v>87</v>
      </c>
      <c r="AA115" s="344"/>
      <c r="AB115" s="334" t="str">
        <f t="shared" si="7"/>
        <v>15x8, 5x5.5, -24 OS</v>
      </c>
      <c r="AC115" s="346" t="s">
        <v>1600</v>
      </c>
      <c r="AD115" s="336">
        <f>VLOOKUP(AC115,ACCESSORIES!F:K,6,FALSE)</f>
        <v>33</v>
      </c>
      <c r="AE115" s="346"/>
      <c r="AF115" s="347"/>
      <c r="AG115" s="346"/>
      <c r="AH115" s="346"/>
      <c r="AI115" s="347"/>
      <c r="AJ115" s="347"/>
      <c r="AK115" s="347"/>
      <c r="AL115" s="347"/>
      <c r="AM115" s="347"/>
      <c r="AN115" s="347"/>
      <c r="AO115" s="347"/>
      <c r="AP115" s="347"/>
      <c r="AQ115" s="347"/>
      <c r="AR115" s="347"/>
      <c r="AS115" s="347"/>
      <c r="AT115" s="347"/>
      <c r="AU115" s="347"/>
      <c r="AV115" s="347"/>
      <c r="AW115" s="347"/>
      <c r="AX115" s="83"/>
      <c r="AY115" s="347"/>
      <c r="AZ115" s="348"/>
      <c r="BA115" s="347"/>
      <c r="BB115" s="105" t="s">
        <v>85</v>
      </c>
      <c r="BC115" s="347"/>
      <c r="BD115" s="348">
        <v>26.6</v>
      </c>
      <c r="BE115" s="347"/>
      <c r="BF115" s="347"/>
      <c r="BG115" s="347"/>
      <c r="BH115" s="341">
        <v>48</v>
      </c>
      <c r="BI115" s="347" t="s">
        <v>4096</v>
      </c>
      <c r="BJ115" s="82" t="s">
        <v>4217</v>
      </c>
      <c r="BK115" s="347"/>
      <c r="BL115" s="347"/>
      <c r="BM115" s="347"/>
      <c r="BN115" s="347"/>
      <c r="BO115" s="347"/>
      <c r="BP115" s="347"/>
      <c r="BQ115" s="347"/>
      <c r="BR115" s="347"/>
      <c r="BS115" s="347"/>
      <c r="BT115" s="347"/>
      <c r="BU115" s="347"/>
      <c r="BV115" s="347"/>
      <c r="BW115" s="347"/>
      <c r="BX115" s="347"/>
      <c r="BY115" s="362" t="str">
        <f t="shared" si="5"/>
        <v>DISCONTINUED - MR105 Beadlock, 15x8, -24mm Offset, 5x5.5, 108mm Centerbore, Matte Black</v>
      </c>
      <c r="BZ115" s="362" t="s">
        <v>4046</v>
      </c>
      <c r="CA115" s="362" t="s">
        <v>4045</v>
      </c>
      <c r="CB115" s="351" t="str">
        <f t="shared" si="6"/>
        <v>RACE (1XX)</v>
      </c>
    </row>
    <row r="116" spans="1:80" s="339" customFormat="1" ht="12.75">
      <c r="A116" s="23">
        <f t="shared" si="4"/>
        <v>113</v>
      </c>
      <c r="B116" s="105" t="s">
        <v>84</v>
      </c>
      <c r="C116" s="30" t="s">
        <v>1090</v>
      </c>
      <c r="D116" s="341" t="s">
        <v>1108</v>
      </c>
      <c r="E116" s="342" t="s">
        <v>1401</v>
      </c>
      <c r="F116" s="342"/>
      <c r="G116" s="342"/>
      <c r="H116" s="342" t="s">
        <v>1401</v>
      </c>
      <c r="I116" s="393">
        <v>41275</v>
      </c>
      <c r="J116" s="340"/>
      <c r="K116" s="331" t="s">
        <v>1277</v>
      </c>
      <c r="L116" s="343">
        <v>249.5</v>
      </c>
      <c r="M116" s="333"/>
      <c r="N116" s="333"/>
      <c r="O116" s="341">
        <v>15</v>
      </c>
      <c r="P116" s="8">
        <v>8</v>
      </c>
      <c r="Q116" s="30" t="s">
        <v>1123</v>
      </c>
      <c r="R116" s="341">
        <v>6</v>
      </c>
      <c r="S116" s="341">
        <v>5.5</v>
      </c>
      <c r="T116" s="344">
        <v>-24</v>
      </c>
      <c r="U116" s="378">
        <v>3.5</v>
      </c>
      <c r="V116" s="341" t="s">
        <v>85</v>
      </c>
      <c r="W116" s="349">
        <v>108</v>
      </c>
      <c r="X116" s="345"/>
      <c r="Y116" s="344">
        <v>2500</v>
      </c>
      <c r="Z116" s="344" t="s">
        <v>5825</v>
      </c>
      <c r="AA116" s="344"/>
      <c r="AB116" s="334" t="str">
        <f t="shared" si="7"/>
        <v>15x8, 6x5.5, -24 OS</v>
      </c>
      <c r="AC116" s="346" t="s">
        <v>1600</v>
      </c>
      <c r="AD116" s="336">
        <f>VLOOKUP(AC116,ACCESSORIES!F:K,6,FALSE)</f>
        <v>33</v>
      </c>
      <c r="AE116" s="346"/>
      <c r="AF116" s="347"/>
      <c r="AG116" s="346"/>
      <c r="AH116" s="346"/>
      <c r="AI116" s="347"/>
      <c r="AJ116" s="347"/>
      <c r="AK116" s="347"/>
      <c r="AL116" s="347"/>
      <c r="AM116" s="347"/>
      <c r="AN116" s="347"/>
      <c r="AO116" s="347"/>
      <c r="AP116" s="347"/>
      <c r="AQ116" s="347"/>
      <c r="AR116" s="347"/>
      <c r="AS116" s="347"/>
      <c r="AT116" s="347"/>
      <c r="AU116" s="347"/>
      <c r="AV116" s="347"/>
      <c r="AW116" s="347"/>
      <c r="AX116" s="83"/>
      <c r="AY116" s="347"/>
      <c r="AZ116" s="348"/>
      <c r="BA116" s="347"/>
      <c r="BB116" s="105" t="s">
        <v>85</v>
      </c>
      <c r="BC116" s="347"/>
      <c r="BD116" s="348">
        <v>26.5</v>
      </c>
      <c r="BE116" s="347"/>
      <c r="BF116" s="347"/>
      <c r="BG116" s="347"/>
      <c r="BH116" s="341">
        <v>48</v>
      </c>
      <c r="BI116" s="347" t="s">
        <v>4096</v>
      </c>
      <c r="BJ116" s="82" t="s">
        <v>4217</v>
      </c>
      <c r="BK116" s="347"/>
      <c r="BL116" s="347"/>
      <c r="BM116" s="347"/>
      <c r="BN116" s="347"/>
      <c r="BO116" s="347"/>
      <c r="BP116" s="347"/>
      <c r="BQ116" s="347"/>
      <c r="BR116" s="347"/>
      <c r="BS116" s="347"/>
      <c r="BT116" s="347"/>
      <c r="BU116" s="347"/>
      <c r="BV116" s="347"/>
      <c r="BW116" s="347"/>
      <c r="BX116" s="347"/>
      <c r="BY116" s="362" t="str">
        <f t="shared" si="5"/>
        <v>DISCONTINUED - MR105 Beadlock, 15x8, -24mm Offset, 6x5.5, 108mm Centerbore, Machined - Matte Black Ring</v>
      </c>
      <c r="BZ116" s="362" t="s">
        <v>4046</v>
      </c>
      <c r="CA116" s="362" t="s">
        <v>4045</v>
      </c>
      <c r="CB116" s="351" t="str">
        <f t="shared" si="6"/>
        <v>RACE (1XX)</v>
      </c>
    </row>
    <row r="117" spans="1:80" s="339" customFormat="1" ht="12.75">
      <c r="A117" s="23">
        <f t="shared" si="4"/>
        <v>114</v>
      </c>
      <c r="B117" s="105" t="s">
        <v>84</v>
      </c>
      <c r="C117" s="30" t="s">
        <v>1090</v>
      </c>
      <c r="D117" s="341" t="s">
        <v>1108</v>
      </c>
      <c r="E117" s="342" t="s">
        <v>1402</v>
      </c>
      <c r="F117" s="342"/>
      <c r="G117" s="342"/>
      <c r="H117" s="342" t="s">
        <v>1402</v>
      </c>
      <c r="I117" s="393">
        <v>41275</v>
      </c>
      <c r="J117" s="340"/>
      <c r="K117" s="331" t="s">
        <v>1277</v>
      </c>
      <c r="L117" s="343">
        <v>249.5</v>
      </c>
      <c r="M117" s="333"/>
      <c r="N117" s="333"/>
      <c r="O117" s="341">
        <v>15</v>
      </c>
      <c r="P117" s="8">
        <v>8</v>
      </c>
      <c r="Q117" s="30" t="s">
        <v>1123</v>
      </c>
      <c r="R117" s="341">
        <v>6</v>
      </c>
      <c r="S117" s="341">
        <v>5.5</v>
      </c>
      <c r="T117" s="344">
        <v>-24</v>
      </c>
      <c r="U117" s="378">
        <v>3.5</v>
      </c>
      <c r="V117" s="341" t="s">
        <v>85</v>
      </c>
      <c r="W117" s="349">
        <v>108</v>
      </c>
      <c r="X117" s="345"/>
      <c r="Y117" s="344">
        <v>2500</v>
      </c>
      <c r="Z117" s="344" t="s">
        <v>87</v>
      </c>
      <c r="AA117" s="344"/>
      <c r="AB117" s="334" t="str">
        <f t="shared" si="7"/>
        <v>15x8, 6x5.5, -24 OS</v>
      </c>
      <c r="AC117" s="346" t="s">
        <v>1600</v>
      </c>
      <c r="AD117" s="336">
        <f>VLOOKUP(AC117,ACCESSORIES!F:K,6,FALSE)</f>
        <v>33</v>
      </c>
      <c r="AE117" s="346"/>
      <c r="AF117" s="347"/>
      <c r="AG117" s="346"/>
      <c r="AH117" s="346"/>
      <c r="AI117" s="347"/>
      <c r="AJ117" s="347"/>
      <c r="AK117" s="347"/>
      <c r="AL117" s="347"/>
      <c r="AM117" s="347"/>
      <c r="AN117" s="347"/>
      <c r="AO117" s="347"/>
      <c r="AP117" s="347"/>
      <c r="AQ117" s="347"/>
      <c r="AR117" s="347"/>
      <c r="AS117" s="347"/>
      <c r="AT117" s="347"/>
      <c r="AU117" s="347"/>
      <c r="AV117" s="347"/>
      <c r="AW117" s="347"/>
      <c r="AX117" s="83"/>
      <c r="AY117" s="347"/>
      <c r="AZ117" s="348"/>
      <c r="BA117" s="347"/>
      <c r="BB117" s="105" t="s">
        <v>85</v>
      </c>
      <c r="BC117" s="347"/>
      <c r="BD117" s="348">
        <v>26.5</v>
      </c>
      <c r="BE117" s="347"/>
      <c r="BF117" s="347"/>
      <c r="BG117" s="347"/>
      <c r="BH117" s="341">
        <v>48</v>
      </c>
      <c r="BI117" s="347" t="s">
        <v>4096</v>
      </c>
      <c r="BJ117" s="82" t="s">
        <v>4217</v>
      </c>
      <c r="BK117" s="347"/>
      <c r="BL117" s="347"/>
      <c r="BM117" s="347"/>
      <c r="BN117" s="347"/>
      <c r="BO117" s="347"/>
      <c r="BP117" s="347"/>
      <c r="BQ117" s="347"/>
      <c r="BR117" s="347"/>
      <c r="BS117" s="347"/>
      <c r="BT117" s="347"/>
      <c r="BU117" s="347"/>
      <c r="BV117" s="347"/>
      <c r="BW117" s="347"/>
      <c r="BX117" s="347"/>
      <c r="BY117" s="362" t="str">
        <f t="shared" si="5"/>
        <v>DISCONTINUED - MR105 Beadlock, 15x8, -24mm Offset, 6x5.5, 108mm Centerbore, Matte Black</v>
      </c>
      <c r="BZ117" s="362" t="s">
        <v>4046</v>
      </c>
      <c r="CA117" s="362" t="s">
        <v>4045</v>
      </c>
      <c r="CB117" s="351" t="str">
        <f t="shared" si="6"/>
        <v>RACE (1XX)</v>
      </c>
    </row>
    <row r="118" spans="1:80" s="339" customFormat="1" ht="12.75">
      <c r="A118" s="23">
        <f t="shared" si="4"/>
        <v>115</v>
      </c>
      <c r="B118" s="105" t="s">
        <v>84</v>
      </c>
      <c r="C118" s="30" t="s">
        <v>1090</v>
      </c>
      <c r="D118" s="341" t="s">
        <v>1108</v>
      </c>
      <c r="E118" s="342" t="s">
        <v>1403</v>
      </c>
      <c r="F118" s="342"/>
      <c r="G118" s="342"/>
      <c r="H118" s="342" t="s">
        <v>1403</v>
      </c>
      <c r="I118" s="393">
        <v>41275</v>
      </c>
      <c r="J118" s="340"/>
      <c r="K118" s="331" t="s">
        <v>1277</v>
      </c>
      <c r="L118" s="343">
        <v>249.5</v>
      </c>
      <c r="M118" s="333"/>
      <c r="N118" s="333"/>
      <c r="O118" s="341">
        <v>15</v>
      </c>
      <c r="P118" s="8">
        <v>8</v>
      </c>
      <c r="Q118" s="30" t="s">
        <v>246</v>
      </c>
      <c r="R118" s="341" t="s">
        <v>246</v>
      </c>
      <c r="S118" s="341" t="s">
        <v>246</v>
      </c>
      <c r="T118" s="344">
        <v>-24</v>
      </c>
      <c r="U118" s="378">
        <v>3.5</v>
      </c>
      <c r="V118" s="341" t="s">
        <v>85</v>
      </c>
      <c r="W118" s="349">
        <v>83</v>
      </c>
      <c r="X118" s="345"/>
      <c r="Y118" s="344">
        <v>2500</v>
      </c>
      <c r="Z118" s="344" t="s">
        <v>5825</v>
      </c>
      <c r="AA118" s="344"/>
      <c r="AB118" s="334" t="str">
        <f t="shared" si="7"/>
        <v>15x8, BLANK, -24 OS</v>
      </c>
      <c r="AC118" s="346" t="s">
        <v>1609</v>
      </c>
      <c r="AD118" s="336">
        <f>VLOOKUP(AC118,ACCESSORIES!F:K,6,FALSE)</f>
        <v>33</v>
      </c>
      <c r="AE118" s="346"/>
      <c r="AF118" s="347"/>
      <c r="AG118" s="346"/>
      <c r="AH118" s="346"/>
      <c r="AI118" s="347"/>
      <c r="AJ118" s="347"/>
      <c r="AK118" s="347"/>
      <c r="AL118" s="347"/>
      <c r="AM118" s="347"/>
      <c r="AN118" s="347"/>
      <c r="AO118" s="347"/>
      <c r="AP118" s="347"/>
      <c r="AQ118" s="347"/>
      <c r="AR118" s="347"/>
      <c r="AS118" s="347"/>
      <c r="AT118" s="347"/>
      <c r="AU118" s="347"/>
      <c r="AV118" s="347"/>
      <c r="AW118" s="347"/>
      <c r="AX118" s="83"/>
      <c r="AY118" s="347"/>
      <c r="AZ118" s="348"/>
      <c r="BA118" s="347"/>
      <c r="BB118" s="105" t="s">
        <v>85</v>
      </c>
      <c r="BC118" s="347"/>
      <c r="BD118" s="348">
        <v>26.8</v>
      </c>
      <c r="BE118" s="347"/>
      <c r="BF118" s="347"/>
      <c r="BG118" s="347"/>
      <c r="BH118" s="341">
        <v>48</v>
      </c>
      <c r="BI118" s="347" t="s">
        <v>4096</v>
      </c>
      <c r="BJ118" s="82" t="s">
        <v>4217</v>
      </c>
      <c r="BK118" s="347"/>
      <c r="BL118" s="347"/>
      <c r="BM118" s="347"/>
      <c r="BN118" s="347"/>
      <c r="BO118" s="347"/>
      <c r="BP118" s="347"/>
      <c r="BQ118" s="347"/>
      <c r="BR118" s="347"/>
      <c r="BS118" s="347"/>
      <c r="BT118" s="347"/>
      <c r="BU118" s="347"/>
      <c r="BV118" s="347"/>
      <c r="BW118" s="347"/>
      <c r="BX118" s="347"/>
      <c r="BY118" s="362" t="str">
        <f t="shared" si="5"/>
        <v>DISCONTINUED - MR105 Beadlock, 15x8, -24mm Offset, BLANK, 83mm Centerbore, Machined - Matte Black Ring</v>
      </c>
      <c r="BZ118" s="362" t="s">
        <v>4046</v>
      </c>
      <c r="CA118" s="362" t="s">
        <v>4045</v>
      </c>
      <c r="CB118" s="351" t="str">
        <f t="shared" si="6"/>
        <v>RACE (1XX)</v>
      </c>
    </row>
    <row r="119" spans="1:80" s="339" customFormat="1" ht="12.75">
      <c r="A119" s="23">
        <f t="shared" si="4"/>
        <v>116</v>
      </c>
      <c r="B119" s="105" t="s">
        <v>84</v>
      </c>
      <c r="C119" s="30" t="s">
        <v>1090</v>
      </c>
      <c r="D119" s="341" t="s">
        <v>1108</v>
      </c>
      <c r="E119" s="342" t="s">
        <v>1404</v>
      </c>
      <c r="F119" s="342"/>
      <c r="G119" s="342"/>
      <c r="H119" s="342" t="s">
        <v>1404</v>
      </c>
      <c r="I119" s="393">
        <v>41275</v>
      </c>
      <c r="J119" s="340"/>
      <c r="K119" s="331" t="s">
        <v>1277</v>
      </c>
      <c r="L119" s="343">
        <v>249.5</v>
      </c>
      <c r="M119" s="333"/>
      <c r="N119" s="333"/>
      <c r="O119" s="341">
        <v>15</v>
      </c>
      <c r="P119" s="8">
        <v>8</v>
      </c>
      <c r="Q119" s="30" t="s">
        <v>246</v>
      </c>
      <c r="R119" s="341" t="s">
        <v>246</v>
      </c>
      <c r="S119" s="341" t="s">
        <v>246</v>
      </c>
      <c r="T119" s="344">
        <v>-24</v>
      </c>
      <c r="U119" s="378">
        <v>3.5</v>
      </c>
      <c r="V119" s="341" t="s">
        <v>85</v>
      </c>
      <c r="W119" s="349">
        <v>83</v>
      </c>
      <c r="X119" s="345"/>
      <c r="Y119" s="344">
        <v>2500</v>
      </c>
      <c r="Z119" s="344" t="s">
        <v>87</v>
      </c>
      <c r="AA119" s="344"/>
      <c r="AB119" s="334" t="str">
        <f t="shared" si="7"/>
        <v>15x8, BLANK, -24 OS</v>
      </c>
      <c r="AC119" s="346" t="s">
        <v>1609</v>
      </c>
      <c r="AD119" s="336">
        <f>VLOOKUP(AC119,ACCESSORIES!F:K,6,FALSE)</f>
        <v>33</v>
      </c>
      <c r="AE119" s="346"/>
      <c r="AF119" s="347"/>
      <c r="AG119" s="346"/>
      <c r="AH119" s="346"/>
      <c r="AI119" s="347"/>
      <c r="AJ119" s="347"/>
      <c r="AK119" s="347"/>
      <c r="AL119" s="347"/>
      <c r="AM119" s="347"/>
      <c r="AN119" s="347"/>
      <c r="AO119" s="347"/>
      <c r="AP119" s="347"/>
      <c r="AQ119" s="347"/>
      <c r="AR119" s="347"/>
      <c r="AS119" s="347"/>
      <c r="AT119" s="347"/>
      <c r="AU119" s="347"/>
      <c r="AV119" s="347"/>
      <c r="AW119" s="347"/>
      <c r="AX119" s="83"/>
      <c r="AY119" s="347"/>
      <c r="AZ119" s="348"/>
      <c r="BA119" s="347"/>
      <c r="BB119" s="105" t="s">
        <v>85</v>
      </c>
      <c r="BC119" s="347"/>
      <c r="BD119" s="348">
        <v>26.8</v>
      </c>
      <c r="BE119" s="347"/>
      <c r="BF119" s="347"/>
      <c r="BG119" s="347"/>
      <c r="BH119" s="341">
        <v>48</v>
      </c>
      <c r="BI119" s="347" t="s">
        <v>4096</v>
      </c>
      <c r="BJ119" s="82" t="s">
        <v>4217</v>
      </c>
      <c r="BK119" s="347"/>
      <c r="BL119" s="347"/>
      <c r="BM119" s="347"/>
      <c r="BN119" s="347"/>
      <c r="BO119" s="347"/>
      <c r="BP119" s="347"/>
      <c r="BQ119" s="347"/>
      <c r="BR119" s="347"/>
      <c r="BS119" s="347"/>
      <c r="BT119" s="347"/>
      <c r="BU119" s="347"/>
      <c r="BV119" s="347"/>
      <c r="BW119" s="347"/>
      <c r="BX119" s="347"/>
      <c r="BY119" s="362" t="str">
        <f t="shared" si="5"/>
        <v>DISCONTINUED - MR105 Beadlock, 15x8, -24mm Offset, BLANK, 83mm Centerbore, Matte Black</v>
      </c>
      <c r="BZ119" s="362" t="s">
        <v>4046</v>
      </c>
      <c r="CA119" s="362" t="s">
        <v>4045</v>
      </c>
      <c r="CB119" s="351" t="str">
        <f t="shared" si="6"/>
        <v>RACE (1XX)</v>
      </c>
    </row>
    <row r="120" spans="1:80" s="339" customFormat="1" ht="12.75">
      <c r="A120" s="23">
        <f t="shared" si="4"/>
        <v>117</v>
      </c>
      <c r="B120" s="105" t="s">
        <v>84</v>
      </c>
      <c r="C120" s="30" t="s">
        <v>1072</v>
      </c>
      <c r="D120" s="341" t="s">
        <v>1118</v>
      </c>
      <c r="E120" s="342" t="s">
        <v>1405</v>
      </c>
      <c r="F120" s="342"/>
      <c r="G120" s="342"/>
      <c r="H120" s="342" t="s">
        <v>1405</v>
      </c>
      <c r="I120" s="393">
        <v>41640</v>
      </c>
      <c r="J120" s="340"/>
      <c r="K120" s="331" t="s">
        <v>1277</v>
      </c>
      <c r="L120" s="343">
        <v>252.5</v>
      </c>
      <c r="M120" s="333"/>
      <c r="N120" s="333"/>
      <c r="O120" s="341">
        <v>18</v>
      </c>
      <c r="P120" s="8">
        <v>9</v>
      </c>
      <c r="Q120" s="30" t="s">
        <v>1123</v>
      </c>
      <c r="R120" s="341">
        <v>6</v>
      </c>
      <c r="S120" s="341">
        <v>5.5</v>
      </c>
      <c r="T120" s="344">
        <v>-12</v>
      </c>
      <c r="U120" s="378">
        <v>4.5</v>
      </c>
      <c r="V120" s="341" t="s">
        <v>85</v>
      </c>
      <c r="W120" s="349">
        <v>108</v>
      </c>
      <c r="X120" s="345">
        <v>30.8</v>
      </c>
      <c r="Y120" s="344">
        <v>2500</v>
      </c>
      <c r="Z120" s="344" t="s">
        <v>1421</v>
      </c>
      <c r="AA120" s="344"/>
      <c r="AB120" s="334" t="str">
        <f t="shared" si="7"/>
        <v>18x9, 6x5.5, -12 OS</v>
      </c>
      <c r="AC120" s="346" t="s">
        <v>1598</v>
      </c>
      <c r="AD120" s="336">
        <f>VLOOKUP(AC120,ACCESSORIES!F:K,6,FALSE)</f>
        <v>33</v>
      </c>
      <c r="AE120" s="346" t="s">
        <v>85</v>
      </c>
      <c r="AF120" s="347"/>
      <c r="AG120" s="346"/>
      <c r="AH120" s="346" t="s">
        <v>86</v>
      </c>
      <c r="AI120" s="347"/>
      <c r="AJ120" s="347"/>
      <c r="AK120" s="347"/>
      <c r="AL120" s="347"/>
      <c r="AM120" s="347"/>
      <c r="AN120" s="347"/>
      <c r="AO120" s="347"/>
      <c r="AP120" s="347"/>
      <c r="AQ120" s="347"/>
      <c r="AR120" s="347"/>
      <c r="AS120" s="347"/>
      <c r="AT120" s="347"/>
      <c r="AU120" s="347"/>
      <c r="AV120" s="347"/>
      <c r="AW120" s="347"/>
      <c r="AX120" s="83"/>
      <c r="AY120" s="347"/>
      <c r="AZ120" s="348"/>
      <c r="BA120" s="347"/>
      <c r="BB120" s="105" t="s">
        <v>85</v>
      </c>
      <c r="BC120" s="347"/>
      <c r="BD120" s="348">
        <v>33.799999999999997</v>
      </c>
      <c r="BE120" s="347"/>
      <c r="BF120" s="347"/>
      <c r="BG120" s="347"/>
      <c r="BH120" s="341">
        <v>36</v>
      </c>
      <c r="BI120" s="347" t="s">
        <v>4096</v>
      </c>
      <c r="BJ120" s="82" t="s">
        <v>4217</v>
      </c>
      <c r="BK120" s="347"/>
      <c r="BL120" s="347"/>
      <c r="BM120" s="347"/>
      <c r="BN120" s="347"/>
      <c r="BO120" s="347"/>
      <c r="BP120" s="347"/>
      <c r="BQ120" s="347"/>
      <c r="BR120" s="347"/>
      <c r="BS120" s="347"/>
      <c r="BT120" s="347"/>
      <c r="BU120" s="347"/>
      <c r="BV120" s="347"/>
      <c r="BW120" s="347"/>
      <c r="BX120" s="347"/>
      <c r="BY120" s="362" t="str">
        <f t="shared" si="5"/>
        <v>DISCONTINUED - MR307 Hole, 18x9, -12mm Offset, 6x5.5, 108mm Centerbore, Magnesium Grey/Machined Street Lock</v>
      </c>
      <c r="BZ120" s="362" t="s">
        <v>4046</v>
      </c>
      <c r="CA120" s="362" t="s">
        <v>4045</v>
      </c>
      <c r="CB120" s="351" t="str">
        <f t="shared" si="6"/>
        <v>STREET (3XX)</v>
      </c>
    </row>
    <row r="121" spans="1:80" s="339" customFormat="1" ht="12.75">
      <c r="A121" s="23">
        <f t="shared" si="4"/>
        <v>118</v>
      </c>
      <c r="B121" s="105" t="s">
        <v>84</v>
      </c>
      <c r="C121" s="30" t="s">
        <v>1072</v>
      </c>
      <c r="D121" s="341" t="s">
        <v>1118</v>
      </c>
      <c r="E121" s="342" t="s">
        <v>1406</v>
      </c>
      <c r="F121" s="342"/>
      <c r="G121" s="342"/>
      <c r="H121" s="342" t="s">
        <v>1406</v>
      </c>
      <c r="I121" s="393">
        <v>41640</v>
      </c>
      <c r="J121" s="340"/>
      <c r="K121" s="331" t="s">
        <v>1277</v>
      </c>
      <c r="L121" s="343">
        <v>212.5</v>
      </c>
      <c r="M121" s="333"/>
      <c r="N121" s="333"/>
      <c r="O121" s="341">
        <v>17</v>
      </c>
      <c r="P121" s="8">
        <v>8.5</v>
      </c>
      <c r="Q121" s="30" t="s">
        <v>1766</v>
      </c>
      <c r="R121" s="341">
        <v>8</v>
      </c>
      <c r="S121" s="341">
        <v>170</v>
      </c>
      <c r="T121" s="344">
        <v>0</v>
      </c>
      <c r="U121" s="378">
        <v>4.75</v>
      </c>
      <c r="V121" s="341" t="s">
        <v>85</v>
      </c>
      <c r="W121" s="349">
        <v>130.81</v>
      </c>
      <c r="X121" s="345">
        <v>28.5</v>
      </c>
      <c r="Y121" s="344">
        <v>3640</v>
      </c>
      <c r="Z121" s="344" t="s">
        <v>1421</v>
      </c>
      <c r="AA121" s="344"/>
      <c r="AB121" s="334" t="str">
        <f t="shared" si="7"/>
        <v>17x8.5, 8x170, 0 OS</v>
      </c>
      <c r="AC121" s="346" t="s">
        <v>1605</v>
      </c>
      <c r="AD121" s="336">
        <f>VLOOKUP(AC121,ACCESSORIES!F:K,6,FALSE)</f>
        <v>33</v>
      </c>
      <c r="AE121" s="346" t="s">
        <v>85</v>
      </c>
      <c r="AF121" s="347"/>
      <c r="AG121" s="346"/>
      <c r="AH121" s="346" t="s">
        <v>86</v>
      </c>
      <c r="AI121" s="347"/>
      <c r="AJ121" s="347"/>
      <c r="AK121" s="347"/>
      <c r="AL121" s="347"/>
      <c r="AM121" s="347"/>
      <c r="AN121" s="347"/>
      <c r="AO121" s="347"/>
      <c r="AP121" s="347"/>
      <c r="AQ121" s="347"/>
      <c r="AR121" s="347"/>
      <c r="AS121" s="347"/>
      <c r="AT121" s="347"/>
      <c r="AU121" s="347"/>
      <c r="AV121" s="347"/>
      <c r="AW121" s="347"/>
      <c r="AX121" s="83"/>
      <c r="AY121" s="347"/>
      <c r="AZ121" s="348"/>
      <c r="BA121" s="347"/>
      <c r="BB121" s="105" t="s">
        <v>85</v>
      </c>
      <c r="BC121" s="347"/>
      <c r="BD121" s="348">
        <v>31.5</v>
      </c>
      <c r="BE121" s="347"/>
      <c r="BF121" s="347"/>
      <c r="BG121" s="347"/>
      <c r="BH121" s="341">
        <v>36</v>
      </c>
      <c r="BI121" s="347" t="s">
        <v>4096</v>
      </c>
      <c r="BJ121" s="82" t="s">
        <v>4217</v>
      </c>
      <c r="BK121" s="347"/>
      <c r="BL121" s="347"/>
      <c r="BM121" s="347"/>
      <c r="BN121" s="347"/>
      <c r="BO121" s="347"/>
      <c r="BP121" s="347"/>
      <c r="BQ121" s="347"/>
      <c r="BR121" s="347"/>
      <c r="BS121" s="347"/>
      <c r="BT121" s="347"/>
      <c r="BU121" s="347"/>
      <c r="BV121" s="347"/>
      <c r="BW121" s="347"/>
      <c r="BX121" s="347"/>
      <c r="BY121" s="362" t="str">
        <f t="shared" si="5"/>
        <v>DISCONTINUED - MR307 Hole, 17x8.5, 0mm Offset, 8x170, 130.81mm Centerbore, Magnesium Grey/Machined Street Lock</v>
      </c>
      <c r="BZ121" s="362" t="s">
        <v>4046</v>
      </c>
      <c r="CA121" s="362" t="s">
        <v>4045</v>
      </c>
      <c r="CB121" s="351" t="str">
        <f t="shared" si="6"/>
        <v>STREET (3XX)</v>
      </c>
    </row>
    <row r="122" spans="1:80" s="339" customFormat="1" ht="12.75">
      <c r="A122" s="23">
        <f t="shared" si="4"/>
        <v>119</v>
      </c>
      <c r="B122" s="105" t="s">
        <v>84</v>
      </c>
      <c r="C122" s="30" t="s">
        <v>1072</v>
      </c>
      <c r="D122" s="341" t="s">
        <v>1118</v>
      </c>
      <c r="E122" s="342" t="s">
        <v>1407</v>
      </c>
      <c r="F122" s="342"/>
      <c r="G122" s="342"/>
      <c r="H122" s="342" t="s">
        <v>1407</v>
      </c>
      <c r="I122" s="393">
        <v>41640</v>
      </c>
      <c r="J122" s="340"/>
      <c r="K122" s="331" t="s">
        <v>1277</v>
      </c>
      <c r="L122" s="343">
        <v>212.5</v>
      </c>
      <c r="M122" s="333"/>
      <c r="N122" s="333"/>
      <c r="O122" s="341">
        <v>17</v>
      </c>
      <c r="P122" s="8">
        <v>8.5</v>
      </c>
      <c r="Q122" s="30" t="s">
        <v>1765</v>
      </c>
      <c r="R122" s="341">
        <v>8</v>
      </c>
      <c r="S122" s="341">
        <v>6.5</v>
      </c>
      <c r="T122" s="344">
        <v>0</v>
      </c>
      <c r="U122" s="378">
        <v>4.75</v>
      </c>
      <c r="V122" s="341" t="s">
        <v>85</v>
      </c>
      <c r="W122" s="349">
        <v>130.81</v>
      </c>
      <c r="X122" s="345">
        <v>28.5</v>
      </c>
      <c r="Y122" s="344">
        <v>3640</v>
      </c>
      <c r="Z122" s="344" t="s">
        <v>1421</v>
      </c>
      <c r="AA122" s="344"/>
      <c r="AB122" s="334" t="str">
        <f t="shared" si="7"/>
        <v>17x8.5, 8x6.5, 0 OS</v>
      </c>
      <c r="AC122" s="346" t="s">
        <v>1605</v>
      </c>
      <c r="AD122" s="336">
        <f>VLOOKUP(AC122,ACCESSORIES!F:K,6,FALSE)</f>
        <v>33</v>
      </c>
      <c r="AE122" s="346" t="s">
        <v>85</v>
      </c>
      <c r="AF122" s="347"/>
      <c r="AG122" s="346"/>
      <c r="AH122" s="346" t="s">
        <v>86</v>
      </c>
      <c r="AI122" s="347"/>
      <c r="AJ122" s="347"/>
      <c r="AK122" s="347"/>
      <c r="AL122" s="347"/>
      <c r="AM122" s="347"/>
      <c r="AN122" s="347"/>
      <c r="AO122" s="347"/>
      <c r="AP122" s="347"/>
      <c r="AQ122" s="347"/>
      <c r="AR122" s="347"/>
      <c r="AS122" s="347"/>
      <c r="AT122" s="347"/>
      <c r="AU122" s="347"/>
      <c r="AV122" s="347"/>
      <c r="AW122" s="347"/>
      <c r="AX122" s="83"/>
      <c r="AY122" s="347"/>
      <c r="AZ122" s="348"/>
      <c r="BA122" s="347"/>
      <c r="BB122" s="105" t="s">
        <v>85</v>
      </c>
      <c r="BC122" s="347"/>
      <c r="BD122" s="348">
        <v>31.5</v>
      </c>
      <c r="BE122" s="347"/>
      <c r="BF122" s="347"/>
      <c r="BG122" s="347"/>
      <c r="BH122" s="341">
        <v>36</v>
      </c>
      <c r="BI122" s="347" t="s">
        <v>4096</v>
      </c>
      <c r="BJ122" s="82" t="s">
        <v>4217</v>
      </c>
      <c r="BK122" s="347"/>
      <c r="BL122" s="347"/>
      <c r="BM122" s="347"/>
      <c r="BN122" s="347"/>
      <c r="BO122" s="347"/>
      <c r="BP122" s="347"/>
      <c r="BQ122" s="347"/>
      <c r="BR122" s="347"/>
      <c r="BS122" s="347"/>
      <c r="BT122" s="347"/>
      <c r="BU122" s="347"/>
      <c r="BV122" s="347"/>
      <c r="BW122" s="347"/>
      <c r="BX122" s="347"/>
      <c r="BY122" s="362" t="str">
        <f t="shared" si="5"/>
        <v>DISCONTINUED - MR307 Hole, 17x8.5, 0mm Offset, 8x6.5, 130.81mm Centerbore, Magnesium Grey/Machined Street Lock</v>
      </c>
      <c r="BZ122" s="362" t="s">
        <v>4046</v>
      </c>
      <c r="CA122" s="362" t="s">
        <v>4045</v>
      </c>
      <c r="CB122" s="351" t="str">
        <f t="shared" si="6"/>
        <v>STREET (3XX)</v>
      </c>
    </row>
    <row r="123" spans="1:80" s="339" customFormat="1" ht="12.75">
      <c r="A123" s="23">
        <f t="shared" si="4"/>
        <v>120</v>
      </c>
      <c r="B123" s="105" t="s">
        <v>84</v>
      </c>
      <c r="C123" s="30" t="s">
        <v>1072</v>
      </c>
      <c r="D123" s="341" t="s">
        <v>1118</v>
      </c>
      <c r="E123" s="342" t="s">
        <v>1408</v>
      </c>
      <c r="F123" s="342"/>
      <c r="G123" s="342"/>
      <c r="H123" s="342" t="s">
        <v>1408</v>
      </c>
      <c r="I123" s="393">
        <v>41640</v>
      </c>
      <c r="J123" s="340"/>
      <c r="K123" s="331" t="s">
        <v>1277</v>
      </c>
      <c r="L123" s="343">
        <v>212.5</v>
      </c>
      <c r="M123" s="333"/>
      <c r="N123" s="333"/>
      <c r="O123" s="341">
        <v>17</v>
      </c>
      <c r="P123" s="8">
        <v>8.5</v>
      </c>
      <c r="Q123" s="30" t="s">
        <v>1123</v>
      </c>
      <c r="R123" s="341">
        <v>6</v>
      </c>
      <c r="S123" s="341">
        <v>5.5</v>
      </c>
      <c r="T123" s="344">
        <v>0</v>
      </c>
      <c r="U123" s="378">
        <v>4.75</v>
      </c>
      <c r="V123" s="341" t="s">
        <v>85</v>
      </c>
      <c r="W123" s="349">
        <v>108</v>
      </c>
      <c r="X123" s="345">
        <v>27</v>
      </c>
      <c r="Y123" s="344">
        <v>2500</v>
      </c>
      <c r="Z123" s="344" t="s">
        <v>1421</v>
      </c>
      <c r="AA123" s="344"/>
      <c r="AB123" s="334" t="str">
        <f t="shared" si="7"/>
        <v>17x8.5, 6x5.5, 0 OS</v>
      </c>
      <c r="AC123" s="346" t="s">
        <v>1598</v>
      </c>
      <c r="AD123" s="336">
        <f>VLOOKUP(AC123,ACCESSORIES!F:K,6,FALSE)</f>
        <v>33</v>
      </c>
      <c r="AE123" s="346" t="s">
        <v>85</v>
      </c>
      <c r="AF123" s="347"/>
      <c r="AG123" s="346"/>
      <c r="AH123" s="346" t="s">
        <v>86</v>
      </c>
      <c r="AI123" s="347"/>
      <c r="AJ123" s="347"/>
      <c r="AK123" s="347"/>
      <c r="AL123" s="347"/>
      <c r="AM123" s="347"/>
      <c r="AN123" s="347"/>
      <c r="AO123" s="347"/>
      <c r="AP123" s="347"/>
      <c r="AQ123" s="347"/>
      <c r="AR123" s="347"/>
      <c r="AS123" s="347"/>
      <c r="AT123" s="347"/>
      <c r="AU123" s="347"/>
      <c r="AV123" s="347"/>
      <c r="AW123" s="347"/>
      <c r="AX123" s="83"/>
      <c r="AY123" s="347"/>
      <c r="AZ123" s="348"/>
      <c r="BA123" s="347"/>
      <c r="BB123" s="105" t="s">
        <v>85</v>
      </c>
      <c r="BC123" s="347"/>
      <c r="BD123" s="348">
        <v>30</v>
      </c>
      <c r="BE123" s="347"/>
      <c r="BF123" s="347"/>
      <c r="BG123" s="347"/>
      <c r="BH123" s="341">
        <v>36</v>
      </c>
      <c r="BI123" s="347" t="s">
        <v>4096</v>
      </c>
      <c r="BJ123" s="82" t="s">
        <v>4217</v>
      </c>
      <c r="BK123" s="347"/>
      <c r="BL123" s="347"/>
      <c r="BM123" s="347"/>
      <c r="BN123" s="347"/>
      <c r="BO123" s="347"/>
      <c r="BP123" s="347"/>
      <c r="BQ123" s="347"/>
      <c r="BR123" s="347"/>
      <c r="BS123" s="347"/>
      <c r="BT123" s="347"/>
      <c r="BU123" s="347"/>
      <c r="BV123" s="347"/>
      <c r="BW123" s="347"/>
      <c r="BX123" s="347"/>
      <c r="BY123" s="362" t="str">
        <f t="shared" si="5"/>
        <v>DISCONTINUED - MR307 Hole, 17x8.5, 0mm Offset, 6x5.5, 108mm Centerbore, Magnesium Grey/Machined Street Lock</v>
      </c>
      <c r="BZ123" s="362" t="s">
        <v>4046</v>
      </c>
      <c r="CA123" s="362" t="s">
        <v>4045</v>
      </c>
      <c r="CB123" s="351" t="str">
        <f t="shared" si="6"/>
        <v>STREET (3XX)</v>
      </c>
    </row>
    <row r="124" spans="1:80" s="339" customFormat="1" ht="12.75">
      <c r="A124" s="23">
        <f t="shared" si="4"/>
        <v>121</v>
      </c>
      <c r="B124" s="105" t="s">
        <v>84</v>
      </c>
      <c r="C124" s="30" t="s">
        <v>1072</v>
      </c>
      <c r="D124" s="341" t="s">
        <v>1118</v>
      </c>
      <c r="E124" s="342" t="s">
        <v>1409</v>
      </c>
      <c r="F124" s="342"/>
      <c r="G124" s="342"/>
      <c r="H124" s="342" t="s">
        <v>1409</v>
      </c>
      <c r="I124" s="393">
        <v>41640</v>
      </c>
      <c r="J124" s="340"/>
      <c r="K124" s="331" t="s">
        <v>1277</v>
      </c>
      <c r="L124" s="343">
        <v>212.5</v>
      </c>
      <c r="M124" s="333"/>
      <c r="N124" s="333"/>
      <c r="O124" s="341">
        <v>17</v>
      </c>
      <c r="P124" s="8">
        <v>8.5</v>
      </c>
      <c r="Q124" s="30" t="s">
        <v>1763</v>
      </c>
      <c r="R124" s="341">
        <v>6</v>
      </c>
      <c r="S124" s="341">
        <v>135</v>
      </c>
      <c r="T124" s="344">
        <v>0</v>
      </c>
      <c r="U124" s="378">
        <v>4.75</v>
      </c>
      <c r="V124" s="341" t="s">
        <v>85</v>
      </c>
      <c r="W124" s="349">
        <v>94</v>
      </c>
      <c r="X124" s="345">
        <v>27</v>
      </c>
      <c r="Y124" s="344">
        <v>2500</v>
      </c>
      <c r="Z124" s="344" t="s">
        <v>1421</v>
      </c>
      <c r="AA124" s="344"/>
      <c r="AB124" s="334" t="str">
        <f t="shared" si="7"/>
        <v>17x8.5, 6x135, 0 OS</v>
      </c>
      <c r="AC124" s="346" t="s">
        <v>1595</v>
      </c>
      <c r="AD124" s="336">
        <f>VLOOKUP(AC124,ACCESSORIES!F:K,6,FALSE)</f>
        <v>33</v>
      </c>
      <c r="AE124" s="346" t="s">
        <v>85</v>
      </c>
      <c r="AF124" s="347"/>
      <c r="AG124" s="346"/>
      <c r="AH124" s="346" t="s">
        <v>86</v>
      </c>
      <c r="AI124" s="347"/>
      <c r="AJ124" s="347"/>
      <c r="AK124" s="347"/>
      <c r="AL124" s="347"/>
      <c r="AM124" s="347"/>
      <c r="AN124" s="347"/>
      <c r="AO124" s="347"/>
      <c r="AP124" s="347"/>
      <c r="AQ124" s="347"/>
      <c r="AR124" s="347"/>
      <c r="AS124" s="347"/>
      <c r="AT124" s="347"/>
      <c r="AU124" s="347"/>
      <c r="AV124" s="347"/>
      <c r="AW124" s="347"/>
      <c r="AX124" s="83"/>
      <c r="AY124" s="347"/>
      <c r="AZ124" s="348"/>
      <c r="BA124" s="347"/>
      <c r="BB124" s="105" t="s">
        <v>85</v>
      </c>
      <c r="BC124" s="347"/>
      <c r="BD124" s="348">
        <v>30</v>
      </c>
      <c r="BE124" s="347"/>
      <c r="BF124" s="347"/>
      <c r="BG124" s="347"/>
      <c r="BH124" s="341">
        <v>36</v>
      </c>
      <c r="BI124" s="347" t="s">
        <v>4096</v>
      </c>
      <c r="BJ124" s="82" t="s">
        <v>4217</v>
      </c>
      <c r="BK124" s="347"/>
      <c r="BL124" s="347"/>
      <c r="BM124" s="347"/>
      <c r="BN124" s="347"/>
      <c r="BO124" s="347"/>
      <c r="BP124" s="347"/>
      <c r="BQ124" s="347"/>
      <c r="BR124" s="347"/>
      <c r="BS124" s="347"/>
      <c r="BT124" s="347"/>
      <c r="BU124" s="347"/>
      <c r="BV124" s="347"/>
      <c r="BW124" s="347"/>
      <c r="BX124" s="347"/>
      <c r="BY124" s="362" t="str">
        <f t="shared" si="5"/>
        <v>DISCONTINUED - MR307 Hole, 17x8.5, 0mm Offset, 6x135, 94mm Centerbore, Magnesium Grey/Machined Street Lock</v>
      </c>
      <c r="BZ124" s="362" t="s">
        <v>4046</v>
      </c>
      <c r="CA124" s="362" t="s">
        <v>4045</v>
      </c>
      <c r="CB124" s="351" t="str">
        <f t="shared" si="6"/>
        <v>STREET (3XX)</v>
      </c>
    </row>
    <row r="125" spans="1:80" s="339" customFormat="1" ht="12.75">
      <c r="A125" s="23">
        <f t="shared" si="4"/>
        <v>122</v>
      </c>
      <c r="B125" s="105" t="s">
        <v>84</v>
      </c>
      <c r="C125" s="30" t="s">
        <v>1072</v>
      </c>
      <c r="D125" s="341" t="s">
        <v>1118</v>
      </c>
      <c r="E125" s="342" t="s">
        <v>1410</v>
      </c>
      <c r="F125" s="342"/>
      <c r="G125" s="342"/>
      <c r="H125" s="342" t="s">
        <v>1410</v>
      </c>
      <c r="I125" s="393">
        <v>41640</v>
      </c>
      <c r="J125" s="340"/>
      <c r="K125" s="331" t="s">
        <v>1277</v>
      </c>
      <c r="L125" s="343">
        <v>212.5</v>
      </c>
      <c r="M125" s="333"/>
      <c r="N125" s="333"/>
      <c r="O125" s="341">
        <v>17</v>
      </c>
      <c r="P125" s="8">
        <v>8.5</v>
      </c>
      <c r="Q125" s="30" t="s">
        <v>1758</v>
      </c>
      <c r="R125" s="341">
        <v>5</v>
      </c>
      <c r="S125" s="341">
        <v>5</v>
      </c>
      <c r="T125" s="344">
        <v>0</v>
      </c>
      <c r="U125" s="378">
        <v>4.75</v>
      </c>
      <c r="V125" s="341" t="s">
        <v>85</v>
      </c>
      <c r="W125" s="349">
        <v>94</v>
      </c>
      <c r="X125" s="345">
        <v>27</v>
      </c>
      <c r="Y125" s="344">
        <v>2500</v>
      </c>
      <c r="Z125" s="344" t="s">
        <v>1421</v>
      </c>
      <c r="AA125" s="344"/>
      <c r="AB125" s="334" t="str">
        <f t="shared" si="7"/>
        <v>17x8.5, 5x5, 0 OS</v>
      </c>
      <c r="AC125" s="346" t="s">
        <v>1595</v>
      </c>
      <c r="AD125" s="336">
        <f>VLOOKUP(AC125,ACCESSORIES!F:K,6,FALSE)</f>
        <v>33</v>
      </c>
      <c r="AE125" s="346" t="s">
        <v>85</v>
      </c>
      <c r="AF125" s="347"/>
      <c r="AG125" s="346"/>
      <c r="AH125" s="346" t="s">
        <v>86</v>
      </c>
      <c r="AI125" s="347"/>
      <c r="AJ125" s="347"/>
      <c r="AK125" s="347"/>
      <c r="AL125" s="347"/>
      <c r="AM125" s="347"/>
      <c r="AN125" s="347"/>
      <c r="AO125" s="347"/>
      <c r="AP125" s="347"/>
      <c r="AQ125" s="347"/>
      <c r="AR125" s="347"/>
      <c r="AS125" s="347"/>
      <c r="AT125" s="347"/>
      <c r="AU125" s="347"/>
      <c r="AV125" s="347"/>
      <c r="AW125" s="347"/>
      <c r="AX125" s="83"/>
      <c r="AY125" s="347"/>
      <c r="AZ125" s="348"/>
      <c r="BA125" s="347"/>
      <c r="BB125" s="105" t="s">
        <v>85</v>
      </c>
      <c r="BC125" s="347"/>
      <c r="BD125" s="348">
        <v>30</v>
      </c>
      <c r="BE125" s="347"/>
      <c r="BF125" s="347"/>
      <c r="BG125" s="347"/>
      <c r="BH125" s="341">
        <v>36</v>
      </c>
      <c r="BI125" s="347" t="s">
        <v>4096</v>
      </c>
      <c r="BJ125" s="82" t="s">
        <v>4217</v>
      </c>
      <c r="BK125" s="347"/>
      <c r="BL125" s="347"/>
      <c r="BM125" s="347"/>
      <c r="BN125" s="347"/>
      <c r="BO125" s="347"/>
      <c r="BP125" s="347"/>
      <c r="BQ125" s="347"/>
      <c r="BR125" s="347"/>
      <c r="BS125" s="347"/>
      <c r="BT125" s="347"/>
      <c r="BU125" s="347"/>
      <c r="BV125" s="347"/>
      <c r="BW125" s="347"/>
      <c r="BX125" s="347"/>
      <c r="BY125" s="362" t="str">
        <f t="shared" si="5"/>
        <v>DISCONTINUED - MR307 Hole, 17x8.5, 0mm Offset, 5x5, 94mm Centerbore, Magnesium Grey/Machined Street Lock</v>
      </c>
      <c r="BZ125" s="362" t="s">
        <v>4046</v>
      </c>
      <c r="CA125" s="362" t="s">
        <v>4045</v>
      </c>
      <c r="CB125" s="351" t="str">
        <f t="shared" si="6"/>
        <v>STREET (3XX)</v>
      </c>
    </row>
    <row r="126" spans="1:80" s="339" customFormat="1" ht="12.75">
      <c r="A126" s="23">
        <f t="shared" si="4"/>
        <v>123</v>
      </c>
      <c r="B126" s="105" t="s">
        <v>84</v>
      </c>
      <c r="C126" s="30" t="s">
        <v>1072</v>
      </c>
      <c r="D126" s="341" t="s">
        <v>1118</v>
      </c>
      <c r="E126" s="342" t="s">
        <v>1411</v>
      </c>
      <c r="F126" s="342"/>
      <c r="G126" s="342"/>
      <c r="H126" s="342" t="s">
        <v>1411</v>
      </c>
      <c r="I126" s="393">
        <v>41640</v>
      </c>
      <c r="J126" s="340"/>
      <c r="K126" s="331" t="s">
        <v>1277</v>
      </c>
      <c r="L126" s="343">
        <v>195.5</v>
      </c>
      <c r="M126" s="333"/>
      <c r="N126" s="333"/>
      <c r="O126" s="341">
        <v>16</v>
      </c>
      <c r="P126" s="8">
        <v>8</v>
      </c>
      <c r="Q126" s="30" t="s">
        <v>1765</v>
      </c>
      <c r="R126" s="341">
        <v>8</v>
      </c>
      <c r="S126" s="341">
        <v>6.5</v>
      </c>
      <c r="T126" s="344">
        <v>0</v>
      </c>
      <c r="U126" s="378">
        <v>4.5</v>
      </c>
      <c r="V126" s="341" t="s">
        <v>85</v>
      </c>
      <c r="W126" s="349">
        <v>130.81</v>
      </c>
      <c r="X126" s="345">
        <v>26</v>
      </c>
      <c r="Y126" s="344">
        <v>3600</v>
      </c>
      <c r="Z126" s="344" t="s">
        <v>1421</v>
      </c>
      <c r="AA126" s="344"/>
      <c r="AB126" s="334" t="str">
        <f t="shared" si="7"/>
        <v>16x8, 8x6.5, 0 OS</v>
      </c>
      <c r="AC126" s="346" t="s">
        <v>1605</v>
      </c>
      <c r="AD126" s="336">
        <f>VLOOKUP(AC126,ACCESSORIES!F:K,6,FALSE)</f>
        <v>33</v>
      </c>
      <c r="AE126" s="346" t="s">
        <v>85</v>
      </c>
      <c r="AF126" s="347"/>
      <c r="AG126" s="346"/>
      <c r="AH126" s="346" t="s">
        <v>86</v>
      </c>
      <c r="AI126" s="347"/>
      <c r="AJ126" s="347"/>
      <c r="AK126" s="347"/>
      <c r="AL126" s="347"/>
      <c r="AM126" s="347"/>
      <c r="AN126" s="347"/>
      <c r="AO126" s="347"/>
      <c r="AP126" s="347"/>
      <c r="AQ126" s="347"/>
      <c r="AR126" s="347"/>
      <c r="AS126" s="347"/>
      <c r="AT126" s="347"/>
      <c r="AU126" s="347"/>
      <c r="AV126" s="347"/>
      <c r="AW126" s="347"/>
      <c r="AX126" s="83"/>
      <c r="AY126" s="347"/>
      <c r="AZ126" s="348"/>
      <c r="BA126" s="347"/>
      <c r="BB126" s="105" t="s">
        <v>85</v>
      </c>
      <c r="BC126" s="347"/>
      <c r="BD126" s="348">
        <v>29</v>
      </c>
      <c r="BE126" s="347"/>
      <c r="BF126" s="347"/>
      <c r="BG126" s="347"/>
      <c r="BH126" s="341">
        <v>36</v>
      </c>
      <c r="BI126" s="347" t="s">
        <v>4096</v>
      </c>
      <c r="BJ126" s="82" t="s">
        <v>4217</v>
      </c>
      <c r="BK126" s="347"/>
      <c r="BL126" s="347"/>
      <c r="BM126" s="347"/>
      <c r="BN126" s="347"/>
      <c r="BO126" s="347"/>
      <c r="BP126" s="347"/>
      <c r="BQ126" s="347"/>
      <c r="BR126" s="347"/>
      <c r="BS126" s="347"/>
      <c r="BT126" s="347"/>
      <c r="BU126" s="347"/>
      <c r="BV126" s="347"/>
      <c r="BW126" s="347"/>
      <c r="BX126" s="347"/>
      <c r="BY126" s="362" t="str">
        <f t="shared" si="5"/>
        <v>DISCONTINUED - MR307 Hole, 16x8, 0mm Offset, 8x6.5, 130.81mm Centerbore, Magnesium Grey/Machined Street Lock</v>
      </c>
      <c r="BZ126" s="362" t="s">
        <v>4046</v>
      </c>
      <c r="CA126" s="362" t="s">
        <v>4045</v>
      </c>
      <c r="CB126" s="351" t="str">
        <f t="shared" si="6"/>
        <v>STREET (3XX)</v>
      </c>
    </row>
    <row r="127" spans="1:80" s="339" customFormat="1" ht="12.75">
      <c r="A127" s="23">
        <f t="shared" si="4"/>
        <v>124</v>
      </c>
      <c r="B127" s="105" t="s">
        <v>84</v>
      </c>
      <c r="C127" s="30" t="s">
        <v>1072</v>
      </c>
      <c r="D127" s="341" t="s">
        <v>1118</v>
      </c>
      <c r="E127" s="342" t="s">
        <v>1412</v>
      </c>
      <c r="F127" s="342"/>
      <c r="G127" s="342"/>
      <c r="H127" s="342" t="s">
        <v>1412</v>
      </c>
      <c r="I127" s="393">
        <v>41640</v>
      </c>
      <c r="J127" s="340"/>
      <c r="K127" s="331" t="s">
        <v>1277</v>
      </c>
      <c r="L127" s="343">
        <v>195.5</v>
      </c>
      <c r="M127" s="333"/>
      <c r="N127" s="333"/>
      <c r="O127" s="341">
        <v>16</v>
      </c>
      <c r="P127" s="8">
        <v>8</v>
      </c>
      <c r="Q127" s="30" t="s">
        <v>1123</v>
      </c>
      <c r="R127" s="341">
        <v>6</v>
      </c>
      <c r="S127" s="341">
        <v>5.5</v>
      </c>
      <c r="T127" s="344">
        <v>0</v>
      </c>
      <c r="U127" s="378">
        <v>4.5</v>
      </c>
      <c r="V127" s="341" t="s">
        <v>85</v>
      </c>
      <c r="W127" s="349">
        <v>108</v>
      </c>
      <c r="X127" s="345">
        <v>24.4</v>
      </c>
      <c r="Y127" s="344">
        <v>2500</v>
      </c>
      <c r="Z127" s="344" t="s">
        <v>1421</v>
      </c>
      <c r="AA127" s="344"/>
      <c r="AB127" s="334" t="str">
        <f t="shared" si="7"/>
        <v>16x8, 6x5.5, 0 OS</v>
      </c>
      <c r="AC127" s="346" t="s">
        <v>1598</v>
      </c>
      <c r="AD127" s="336">
        <f>VLOOKUP(AC127,ACCESSORIES!F:K,6,FALSE)</f>
        <v>33</v>
      </c>
      <c r="AE127" s="346" t="s">
        <v>85</v>
      </c>
      <c r="AF127" s="347"/>
      <c r="AG127" s="346"/>
      <c r="AH127" s="346" t="s">
        <v>86</v>
      </c>
      <c r="AI127" s="347"/>
      <c r="AJ127" s="347"/>
      <c r="AK127" s="347"/>
      <c r="AL127" s="347"/>
      <c r="AM127" s="347"/>
      <c r="AN127" s="347"/>
      <c r="AO127" s="347"/>
      <c r="AP127" s="347"/>
      <c r="AQ127" s="347"/>
      <c r="AR127" s="347"/>
      <c r="AS127" s="347"/>
      <c r="AT127" s="347"/>
      <c r="AU127" s="347"/>
      <c r="AV127" s="347"/>
      <c r="AW127" s="347"/>
      <c r="AX127" s="83"/>
      <c r="AY127" s="347"/>
      <c r="AZ127" s="348"/>
      <c r="BA127" s="347"/>
      <c r="BB127" s="105" t="s">
        <v>85</v>
      </c>
      <c r="BC127" s="347"/>
      <c r="BD127" s="348">
        <v>27.4</v>
      </c>
      <c r="BE127" s="347"/>
      <c r="BF127" s="347"/>
      <c r="BG127" s="347"/>
      <c r="BH127" s="341">
        <v>36</v>
      </c>
      <c r="BI127" s="347" t="s">
        <v>4096</v>
      </c>
      <c r="BJ127" s="82" t="s">
        <v>4217</v>
      </c>
      <c r="BK127" s="347"/>
      <c r="BL127" s="347"/>
      <c r="BM127" s="347"/>
      <c r="BN127" s="347"/>
      <c r="BO127" s="347"/>
      <c r="BP127" s="347"/>
      <c r="BQ127" s="347"/>
      <c r="BR127" s="347"/>
      <c r="BS127" s="347"/>
      <c r="BT127" s="347"/>
      <c r="BU127" s="347"/>
      <c r="BV127" s="347"/>
      <c r="BW127" s="347"/>
      <c r="BX127" s="347"/>
      <c r="BY127" s="362" t="str">
        <f t="shared" si="5"/>
        <v>DISCONTINUED - MR307 Hole, 16x8, 0mm Offset, 6x5.5, 108mm Centerbore, Magnesium Grey/Machined Street Lock</v>
      </c>
      <c r="BZ127" s="362" t="s">
        <v>4046</v>
      </c>
      <c r="CA127" s="362" t="s">
        <v>4045</v>
      </c>
      <c r="CB127" s="351" t="str">
        <f t="shared" si="6"/>
        <v>STREET (3XX)</v>
      </c>
    </row>
    <row r="128" spans="1:80" s="339" customFormat="1" ht="12.75">
      <c r="A128" s="23">
        <f t="shared" si="4"/>
        <v>125</v>
      </c>
      <c r="B128" s="105" t="s">
        <v>84</v>
      </c>
      <c r="C128" s="30" t="s">
        <v>1072</v>
      </c>
      <c r="D128" s="341" t="s">
        <v>1118</v>
      </c>
      <c r="E128" s="342" t="s">
        <v>1413</v>
      </c>
      <c r="F128" s="342"/>
      <c r="G128" s="342"/>
      <c r="H128" s="342" t="s">
        <v>1413</v>
      </c>
      <c r="I128" s="393">
        <v>41640</v>
      </c>
      <c r="J128" s="340"/>
      <c r="K128" s="331" t="s">
        <v>1277</v>
      </c>
      <c r="L128" s="343">
        <v>195.5</v>
      </c>
      <c r="M128" s="333"/>
      <c r="N128" s="333"/>
      <c r="O128" s="341">
        <v>16</v>
      </c>
      <c r="P128" s="8">
        <v>8</v>
      </c>
      <c r="Q128" s="30" t="s">
        <v>1858</v>
      </c>
      <c r="R128" s="341">
        <v>5</v>
      </c>
      <c r="S128" s="341">
        <v>4.5</v>
      </c>
      <c r="T128" s="344">
        <v>0</v>
      </c>
      <c r="U128" s="378">
        <v>4.5</v>
      </c>
      <c r="V128" s="341" t="s">
        <v>85</v>
      </c>
      <c r="W128" s="349">
        <v>83</v>
      </c>
      <c r="X128" s="345">
        <v>24.4</v>
      </c>
      <c r="Y128" s="344">
        <v>2500</v>
      </c>
      <c r="Z128" s="344" t="s">
        <v>1421</v>
      </c>
      <c r="AA128" s="344"/>
      <c r="AB128" s="334" t="str">
        <f t="shared" si="7"/>
        <v>16x8, 5x4.5, 0 OS</v>
      </c>
      <c r="AC128" s="346" t="s">
        <v>1608</v>
      </c>
      <c r="AD128" s="336">
        <f>VLOOKUP(AC128,ACCESSORIES!F:K,6,FALSE)</f>
        <v>33</v>
      </c>
      <c r="AE128" s="346" t="s">
        <v>85</v>
      </c>
      <c r="AF128" s="347"/>
      <c r="AG128" s="346"/>
      <c r="AH128" s="346" t="s">
        <v>86</v>
      </c>
      <c r="AI128" s="347"/>
      <c r="AJ128" s="347"/>
      <c r="AK128" s="347"/>
      <c r="AL128" s="347"/>
      <c r="AM128" s="347"/>
      <c r="AN128" s="347"/>
      <c r="AO128" s="347"/>
      <c r="AP128" s="347"/>
      <c r="AQ128" s="347"/>
      <c r="AR128" s="347"/>
      <c r="AS128" s="347"/>
      <c r="AT128" s="347"/>
      <c r="AU128" s="347"/>
      <c r="AV128" s="347"/>
      <c r="AW128" s="347"/>
      <c r="AX128" s="83"/>
      <c r="AY128" s="347"/>
      <c r="AZ128" s="348"/>
      <c r="BA128" s="347"/>
      <c r="BB128" s="105" t="s">
        <v>85</v>
      </c>
      <c r="BC128" s="347"/>
      <c r="BD128" s="348">
        <v>27.4</v>
      </c>
      <c r="BE128" s="347"/>
      <c r="BF128" s="347"/>
      <c r="BG128" s="347"/>
      <c r="BH128" s="341">
        <v>36</v>
      </c>
      <c r="BI128" s="347" t="s">
        <v>4096</v>
      </c>
      <c r="BJ128" s="82" t="s">
        <v>4217</v>
      </c>
      <c r="BK128" s="347"/>
      <c r="BL128" s="347"/>
      <c r="BM128" s="347"/>
      <c r="BN128" s="347"/>
      <c r="BO128" s="347"/>
      <c r="BP128" s="347"/>
      <c r="BQ128" s="347"/>
      <c r="BR128" s="347"/>
      <c r="BS128" s="347"/>
      <c r="BT128" s="347"/>
      <c r="BU128" s="347"/>
      <c r="BV128" s="347"/>
      <c r="BW128" s="347"/>
      <c r="BX128" s="347"/>
      <c r="BY128" s="362" t="str">
        <f t="shared" si="5"/>
        <v>DISCONTINUED - MR307 Hole, 16x8, 0mm Offset, 5x4.5, 83mm Centerbore, Magnesium Grey/Machined Street Lock</v>
      </c>
      <c r="BZ128" s="362" t="s">
        <v>4046</v>
      </c>
      <c r="CA128" s="362" t="s">
        <v>4045</v>
      </c>
      <c r="CB128" s="351" t="str">
        <f t="shared" si="6"/>
        <v>STREET (3XX)</v>
      </c>
    </row>
    <row r="129" spans="1:80" s="339" customFormat="1" ht="12.75">
      <c r="A129" s="23">
        <f t="shared" si="4"/>
        <v>126</v>
      </c>
      <c r="B129" s="105" t="s">
        <v>84</v>
      </c>
      <c r="C129" s="30" t="s">
        <v>1072</v>
      </c>
      <c r="D129" s="341" t="s">
        <v>1118</v>
      </c>
      <c r="E129" s="342" t="s">
        <v>1414</v>
      </c>
      <c r="F129" s="342"/>
      <c r="G129" s="342"/>
      <c r="H129" s="342" t="s">
        <v>1414</v>
      </c>
      <c r="I129" s="393">
        <v>41640</v>
      </c>
      <c r="J129" s="340"/>
      <c r="K129" s="331" t="s">
        <v>1277</v>
      </c>
      <c r="L129" s="343">
        <v>172.5</v>
      </c>
      <c r="M129" s="333"/>
      <c r="N129" s="333"/>
      <c r="O129" s="341">
        <v>15</v>
      </c>
      <c r="P129" s="8">
        <v>8</v>
      </c>
      <c r="Q129" s="30" t="s">
        <v>1759</v>
      </c>
      <c r="R129" s="341">
        <v>5</v>
      </c>
      <c r="S129" s="341">
        <v>5.5</v>
      </c>
      <c r="T129" s="344">
        <v>-24</v>
      </c>
      <c r="U129" s="378">
        <v>3.5</v>
      </c>
      <c r="V129" s="341" t="s">
        <v>85</v>
      </c>
      <c r="W129" s="349">
        <v>108</v>
      </c>
      <c r="X129" s="345">
        <v>21.4</v>
      </c>
      <c r="Y129" s="344">
        <v>2500</v>
      </c>
      <c r="Z129" s="344" t="s">
        <v>1421</v>
      </c>
      <c r="AA129" s="344"/>
      <c r="AB129" s="334" t="str">
        <f t="shared" si="7"/>
        <v>15x8, 5x5.5, -24 OS</v>
      </c>
      <c r="AC129" s="346" t="s">
        <v>1598</v>
      </c>
      <c r="AD129" s="336">
        <f>VLOOKUP(AC129,ACCESSORIES!F:K,6,FALSE)</f>
        <v>33</v>
      </c>
      <c r="AE129" s="346" t="s">
        <v>85</v>
      </c>
      <c r="AF129" s="347"/>
      <c r="AG129" s="346"/>
      <c r="AH129" s="346" t="s">
        <v>86</v>
      </c>
      <c r="AI129" s="347"/>
      <c r="AJ129" s="347"/>
      <c r="AK129" s="347"/>
      <c r="AL129" s="347"/>
      <c r="AM129" s="347"/>
      <c r="AN129" s="347"/>
      <c r="AO129" s="347"/>
      <c r="AP129" s="347"/>
      <c r="AQ129" s="347"/>
      <c r="AR129" s="347"/>
      <c r="AS129" s="347"/>
      <c r="AT129" s="347"/>
      <c r="AU129" s="347"/>
      <c r="AV129" s="347"/>
      <c r="AW129" s="347"/>
      <c r="AX129" s="83"/>
      <c r="AY129" s="347"/>
      <c r="AZ129" s="348"/>
      <c r="BA129" s="347"/>
      <c r="BB129" s="105" t="s">
        <v>85</v>
      </c>
      <c r="BC129" s="347"/>
      <c r="BD129" s="348">
        <v>24.4</v>
      </c>
      <c r="BE129" s="347"/>
      <c r="BF129" s="347"/>
      <c r="BG129" s="347"/>
      <c r="BH129" s="341">
        <v>36</v>
      </c>
      <c r="BI129" s="347" t="s">
        <v>4096</v>
      </c>
      <c r="BJ129" s="82" t="s">
        <v>4217</v>
      </c>
      <c r="BK129" s="347"/>
      <c r="BL129" s="347"/>
      <c r="BM129" s="347"/>
      <c r="BN129" s="347"/>
      <c r="BO129" s="347"/>
      <c r="BP129" s="347"/>
      <c r="BQ129" s="347"/>
      <c r="BR129" s="347"/>
      <c r="BS129" s="347"/>
      <c r="BT129" s="347"/>
      <c r="BU129" s="347"/>
      <c r="BV129" s="347"/>
      <c r="BW129" s="347"/>
      <c r="BX129" s="347"/>
      <c r="BY129" s="362" t="str">
        <f t="shared" si="5"/>
        <v>DISCONTINUED - MR307 Hole, 15x8, -24mm Offset, 5x5.5, 108mm Centerbore, Magnesium Grey/Machined Street Lock</v>
      </c>
      <c r="BZ129" s="362" t="s">
        <v>4046</v>
      </c>
      <c r="CA129" s="362" t="s">
        <v>4045</v>
      </c>
      <c r="CB129" s="351" t="str">
        <f t="shared" si="6"/>
        <v>STREET (3XX)</v>
      </c>
    </row>
    <row r="130" spans="1:80" s="339" customFormat="1" ht="12.75">
      <c r="A130" s="23">
        <f t="shared" si="4"/>
        <v>127</v>
      </c>
      <c r="B130" s="105" t="s">
        <v>84</v>
      </c>
      <c r="C130" s="30" t="s">
        <v>1072</v>
      </c>
      <c r="D130" s="341" t="s">
        <v>1118</v>
      </c>
      <c r="E130" s="342" t="s">
        <v>1415</v>
      </c>
      <c r="F130" s="342"/>
      <c r="G130" s="342"/>
      <c r="H130" s="342" t="s">
        <v>1415</v>
      </c>
      <c r="I130" s="393">
        <v>41640</v>
      </c>
      <c r="J130" s="340"/>
      <c r="K130" s="331" t="s">
        <v>1277</v>
      </c>
      <c r="L130" s="343">
        <v>172.5</v>
      </c>
      <c r="M130" s="333"/>
      <c r="N130" s="333"/>
      <c r="O130" s="341">
        <v>15</v>
      </c>
      <c r="P130" s="8">
        <v>8</v>
      </c>
      <c r="Q130" s="30" t="s">
        <v>1858</v>
      </c>
      <c r="R130" s="341">
        <v>5</v>
      </c>
      <c r="S130" s="341">
        <v>4.5</v>
      </c>
      <c r="T130" s="344">
        <v>-24</v>
      </c>
      <c r="U130" s="378">
        <v>3.5</v>
      </c>
      <c r="V130" s="341" t="s">
        <v>85</v>
      </c>
      <c r="W130" s="349">
        <v>83</v>
      </c>
      <c r="X130" s="345">
        <v>21.4</v>
      </c>
      <c r="Y130" s="344">
        <v>2500</v>
      </c>
      <c r="Z130" s="344" t="s">
        <v>1421</v>
      </c>
      <c r="AA130" s="344"/>
      <c r="AB130" s="334" t="str">
        <f t="shared" si="7"/>
        <v>15x8, 5x4.5, -24 OS</v>
      </c>
      <c r="AC130" s="346" t="s">
        <v>1608</v>
      </c>
      <c r="AD130" s="336">
        <f>VLOOKUP(AC130,ACCESSORIES!F:K,6,FALSE)</f>
        <v>33</v>
      </c>
      <c r="AE130" s="346" t="s">
        <v>85</v>
      </c>
      <c r="AF130" s="347"/>
      <c r="AG130" s="346"/>
      <c r="AH130" s="346" t="s">
        <v>86</v>
      </c>
      <c r="AI130" s="347"/>
      <c r="AJ130" s="347"/>
      <c r="AK130" s="347"/>
      <c r="AL130" s="347"/>
      <c r="AM130" s="347"/>
      <c r="AN130" s="347"/>
      <c r="AO130" s="347"/>
      <c r="AP130" s="347"/>
      <c r="AQ130" s="347"/>
      <c r="AR130" s="347"/>
      <c r="AS130" s="347"/>
      <c r="AT130" s="347"/>
      <c r="AU130" s="347"/>
      <c r="AV130" s="347"/>
      <c r="AW130" s="347"/>
      <c r="AX130" s="83"/>
      <c r="AY130" s="347"/>
      <c r="AZ130" s="348"/>
      <c r="BA130" s="347"/>
      <c r="BB130" s="105" t="s">
        <v>85</v>
      </c>
      <c r="BC130" s="347"/>
      <c r="BD130" s="348">
        <v>24.4</v>
      </c>
      <c r="BE130" s="347"/>
      <c r="BF130" s="347"/>
      <c r="BG130" s="347"/>
      <c r="BH130" s="341">
        <v>36</v>
      </c>
      <c r="BI130" s="347" t="s">
        <v>4096</v>
      </c>
      <c r="BJ130" s="82" t="s">
        <v>4217</v>
      </c>
      <c r="BK130" s="347"/>
      <c r="BL130" s="347"/>
      <c r="BM130" s="347"/>
      <c r="BN130" s="347"/>
      <c r="BO130" s="347"/>
      <c r="BP130" s="347"/>
      <c r="BQ130" s="347"/>
      <c r="BR130" s="347"/>
      <c r="BS130" s="347"/>
      <c r="BT130" s="347"/>
      <c r="BU130" s="347"/>
      <c r="BV130" s="347"/>
      <c r="BW130" s="347"/>
      <c r="BX130" s="347"/>
      <c r="BY130" s="362" t="str">
        <f t="shared" si="5"/>
        <v>DISCONTINUED - MR307 Hole, 15x8, -24mm Offset, 5x4.5, 83mm Centerbore, Magnesium Grey/Machined Street Lock</v>
      </c>
      <c r="BZ130" s="362" t="s">
        <v>4046</v>
      </c>
      <c r="CA130" s="362" t="s">
        <v>4045</v>
      </c>
      <c r="CB130" s="351" t="str">
        <f t="shared" si="6"/>
        <v>STREET (3XX)</v>
      </c>
    </row>
    <row r="131" spans="1:80" s="339" customFormat="1" ht="12.75">
      <c r="A131" s="23">
        <f t="shared" si="4"/>
        <v>128</v>
      </c>
      <c r="B131" s="105" t="s">
        <v>84</v>
      </c>
      <c r="C131" s="30" t="s">
        <v>1089</v>
      </c>
      <c r="D131" s="341" t="s">
        <v>2367</v>
      </c>
      <c r="E131" s="342" t="s">
        <v>1416</v>
      </c>
      <c r="F131" s="342"/>
      <c r="G131" s="342"/>
      <c r="H131" s="342" t="s">
        <v>1416</v>
      </c>
      <c r="I131" s="393">
        <v>41640</v>
      </c>
      <c r="J131" s="340"/>
      <c r="K131" s="331" t="s">
        <v>1277</v>
      </c>
      <c r="L131" s="343">
        <v>118.5</v>
      </c>
      <c r="M131" s="333"/>
      <c r="N131" s="333"/>
      <c r="O131" s="341">
        <v>12</v>
      </c>
      <c r="P131" s="8">
        <v>7</v>
      </c>
      <c r="Q131" s="30" t="s">
        <v>1748</v>
      </c>
      <c r="R131" s="341">
        <v>4</v>
      </c>
      <c r="S131" s="341">
        <v>136</v>
      </c>
      <c r="T131" s="344">
        <v>13</v>
      </c>
      <c r="U131" s="378">
        <v>4.3</v>
      </c>
      <c r="V131" s="341" t="s">
        <v>189</v>
      </c>
      <c r="W131" s="349">
        <v>106</v>
      </c>
      <c r="X131" s="345">
        <v>13.9</v>
      </c>
      <c r="Y131" s="344">
        <v>1600</v>
      </c>
      <c r="Z131" s="344" t="s">
        <v>87</v>
      </c>
      <c r="AA131" s="344"/>
      <c r="AB131" s="334" t="str">
        <f t="shared" si="7"/>
        <v>12x7, 4x136, 13 OS</v>
      </c>
      <c r="AC131" s="346" t="s">
        <v>1423</v>
      </c>
      <c r="AD131" s="336" t="e">
        <f>VLOOKUP(AC131,ACCESSORIES!F:K,6,FALSE)</f>
        <v>#N/A</v>
      </c>
      <c r="AE131" s="346"/>
      <c r="AF131" s="347"/>
      <c r="AG131" s="346"/>
      <c r="AH131" s="346" t="s">
        <v>209</v>
      </c>
      <c r="AI131" s="347"/>
      <c r="AJ131" s="347"/>
      <c r="AK131" s="347"/>
      <c r="AL131" s="347"/>
      <c r="AM131" s="347"/>
      <c r="AN131" s="347"/>
      <c r="AO131" s="347"/>
      <c r="AP131" s="347"/>
      <c r="AQ131" s="347"/>
      <c r="AR131" s="347"/>
      <c r="AS131" s="347"/>
      <c r="AT131" s="347"/>
      <c r="AU131" s="347"/>
      <c r="AV131" s="347"/>
      <c r="AW131" s="347"/>
      <c r="AX131" s="83"/>
      <c r="AY131" s="347"/>
      <c r="AZ131" s="348" t="s">
        <v>85</v>
      </c>
      <c r="BA131" s="347" t="s">
        <v>85</v>
      </c>
      <c r="BB131" s="105" t="s">
        <v>85</v>
      </c>
      <c r="BC131" s="347" t="s">
        <v>85</v>
      </c>
      <c r="BD131" s="348">
        <v>17</v>
      </c>
      <c r="BE131" s="347"/>
      <c r="BF131" s="347"/>
      <c r="BG131" s="347"/>
      <c r="BH131" s="341">
        <v>48</v>
      </c>
      <c r="BI131" s="347" t="s">
        <v>4096</v>
      </c>
      <c r="BJ131" s="82" t="s">
        <v>4217</v>
      </c>
      <c r="BK131" s="347"/>
      <c r="BL131" s="347"/>
      <c r="BM131" s="347"/>
      <c r="BN131" s="347"/>
      <c r="BO131" s="347"/>
      <c r="BP131" s="347"/>
      <c r="BQ131" s="347"/>
      <c r="BR131" s="347"/>
      <c r="BS131" s="347"/>
      <c r="BT131" s="347"/>
      <c r="BU131" s="347"/>
      <c r="BV131" s="347"/>
      <c r="BW131" s="347"/>
      <c r="BX131" s="347"/>
      <c r="BY131" s="362" t="str">
        <f t="shared" si="5"/>
        <v>DISCONTINUED - MR403 Mesh UTV, 12x7, 4+3/+13mm Offset, 4x136, 106mm Centerbore, Matte Black</v>
      </c>
      <c r="BZ131" s="362" t="s">
        <v>4046</v>
      </c>
      <c r="CA131" s="362" t="s">
        <v>4045</v>
      </c>
      <c r="CB131" s="351" t="str">
        <f t="shared" si="6"/>
        <v>UTV (4XX)</v>
      </c>
    </row>
    <row r="132" spans="1:80" s="339" customFormat="1" ht="12.75">
      <c r="A132" s="23">
        <f t="shared" ref="A132:A195" si="8">ROW(B132)-3</f>
        <v>129</v>
      </c>
      <c r="B132" s="105" t="s">
        <v>84</v>
      </c>
      <c r="C132" s="30" t="s">
        <v>1072</v>
      </c>
      <c r="D132" s="341" t="s">
        <v>1115</v>
      </c>
      <c r="E132" s="342" t="s">
        <v>1417</v>
      </c>
      <c r="F132" s="342"/>
      <c r="G132" s="342"/>
      <c r="H132" s="342"/>
      <c r="I132" s="393">
        <v>40909</v>
      </c>
      <c r="J132" s="340"/>
      <c r="K132" s="331" t="s">
        <v>1277</v>
      </c>
      <c r="L132" s="343"/>
      <c r="M132" s="333"/>
      <c r="N132" s="333"/>
      <c r="O132" s="341">
        <v>20</v>
      </c>
      <c r="P132" s="8">
        <v>9</v>
      </c>
      <c r="Q132" s="30" t="s">
        <v>1758</v>
      </c>
      <c r="R132" s="341">
        <v>5</v>
      </c>
      <c r="S132" s="341">
        <v>5</v>
      </c>
      <c r="T132" s="344">
        <v>18</v>
      </c>
      <c r="U132" s="378"/>
      <c r="V132" s="341" t="s">
        <v>85</v>
      </c>
      <c r="W132" s="349"/>
      <c r="X132" s="345"/>
      <c r="Y132" s="344"/>
      <c r="Z132" s="344" t="s">
        <v>87</v>
      </c>
      <c r="AA132" s="344" t="s">
        <v>3002</v>
      </c>
      <c r="AB132" s="334" t="str">
        <f t="shared" si="7"/>
        <v>20x9, 5x5, 18 OS</v>
      </c>
      <c r="AC132" s="346"/>
      <c r="AD132" s="336" t="e">
        <f>VLOOKUP(AC132,ACCESSORIES!F:K,6,FALSE)</f>
        <v>#N/A</v>
      </c>
      <c r="AE132" s="346"/>
      <c r="AF132" s="347"/>
      <c r="AG132" s="346"/>
      <c r="AH132" s="346"/>
      <c r="AI132" s="347"/>
      <c r="AJ132" s="347"/>
      <c r="AK132" s="347"/>
      <c r="AL132" s="347"/>
      <c r="AM132" s="347"/>
      <c r="AN132" s="347"/>
      <c r="AO132" s="347"/>
      <c r="AP132" s="347"/>
      <c r="AQ132" s="347"/>
      <c r="AR132" s="347"/>
      <c r="AS132" s="347"/>
      <c r="AT132" s="347"/>
      <c r="AU132" s="347"/>
      <c r="AV132" s="347"/>
      <c r="AW132" s="347"/>
      <c r="AX132" s="83"/>
      <c r="AY132" s="347"/>
      <c r="AZ132" s="348"/>
      <c r="BA132" s="347"/>
      <c r="BB132" s="105" t="s">
        <v>85</v>
      </c>
      <c r="BC132" s="347"/>
      <c r="BD132" s="348"/>
      <c r="BE132" s="347"/>
      <c r="BF132" s="347"/>
      <c r="BG132" s="347"/>
      <c r="BH132" s="341"/>
      <c r="BI132" s="347" t="s">
        <v>4096</v>
      </c>
      <c r="BJ132" s="82" t="s">
        <v>4217</v>
      </c>
      <c r="BK132" s="347"/>
      <c r="BL132" s="347"/>
      <c r="BM132" s="347"/>
      <c r="BN132" s="347"/>
      <c r="BO132" s="347"/>
      <c r="BP132" s="347"/>
      <c r="BQ132" s="347"/>
      <c r="BR132" s="347"/>
      <c r="BS132" s="347"/>
      <c r="BT132" s="347"/>
      <c r="BU132" s="347"/>
      <c r="BV132" s="347"/>
      <c r="BW132" s="347"/>
      <c r="BX132" s="347"/>
      <c r="BY132" s="362" t="str">
        <f t="shared" ref="BY132:BY195" si="9">CONCATENATE("DISCONTINUED"," ","-"," ",D132,", ",O132,"x",P132,", ",IF(V132="N/A", "", CONCATENATE(V132, "/")),IF(T132&gt;0, CONCATENATE("+",T132), T132),"mm Offset, ",Q132,", ",W132,"mm Centerbore, ",PROPER(Z132), "", IF(BB132="N/A", "", CONCATENATE(", w/ ", BB132)))</f>
        <v>DISCONTINUED - MR302 Fat Five, 20x9, +18mm Offset, 5x5, mm Centerbore, Matte Black</v>
      </c>
      <c r="BZ132" s="362" t="s">
        <v>4046</v>
      </c>
      <c r="CA132" s="362" t="s">
        <v>4045</v>
      </c>
      <c r="CB132" s="351" t="str">
        <f t="shared" ref="CB132:CB195" si="10">C132</f>
        <v>STREET (3XX)</v>
      </c>
    </row>
    <row r="133" spans="1:80" s="339" customFormat="1" ht="12.75">
      <c r="A133" s="23">
        <f t="shared" si="8"/>
        <v>130</v>
      </c>
      <c r="B133" s="105" t="s">
        <v>84</v>
      </c>
      <c r="C133" s="30" t="s">
        <v>1072</v>
      </c>
      <c r="D133" s="341" t="s">
        <v>1114</v>
      </c>
      <c r="E133" s="342" t="s">
        <v>90</v>
      </c>
      <c r="F133" s="342"/>
      <c r="G133" s="342"/>
      <c r="H133" s="342" t="s">
        <v>289</v>
      </c>
      <c r="I133" s="393">
        <v>40544</v>
      </c>
      <c r="J133" s="340">
        <v>43129</v>
      </c>
      <c r="K133" s="331" t="s">
        <v>1277</v>
      </c>
      <c r="L133" s="343">
        <v>169.5</v>
      </c>
      <c r="M133" s="333"/>
      <c r="N133" s="333"/>
      <c r="O133" s="341">
        <v>16</v>
      </c>
      <c r="P133" s="8">
        <v>8</v>
      </c>
      <c r="Q133" s="30" t="s">
        <v>1759</v>
      </c>
      <c r="R133" s="341">
        <v>5</v>
      </c>
      <c r="S133" s="341">
        <v>5.5</v>
      </c>
      <c r="T133" s="344">
        <v>0</v>
      </c>
      <c r="U133" s="378">
        <v>4.5</v>
      </c>
      <c r="V133" s="341" t="s">
        <v>85</v>
      </c>
      <c r="W133" s="349">
        <v>108</v>
      </c>
      <c r="X133" s="345">
        <v>30.5</v>
      </c>
      <c r="Y133" s="344">
        <v>2100</v>
      </c>
      <c r="Z133" s="344" t="s">
        <v>5824</v>
      </c>
      <c r="AA133" s="344"/>
      <c r="AB133" s="334" t="str">
        <f t="shared" ref="AB133:AB196" si="11">_xlfn.CONCAT(O133,"x",P133,","," ",Q133,","," ",T133," ","OS")</f>
        <v>16x8, 5x5.5, 0 OS</v>
      </c>
      <c r="AC133" s="346" t="s">
        <v>1580</v>
      </c>
      <c r="AD133" s="336">
        <f>VLOOKUP(AC133,ACCESSORIES!F:K,6,FALSE)</f>
        <v>33</v>
      </c>
      <c r="AE133" s="346"/>
      <c r="AF133" s="347" t="s">
        <v>85</v>
      </c>
      <c r="AG133" s="346"/>
      <c r="AH133" s="346" t="s">
        <v>1688</v>
      </c>
      <c r="AI133" s="347">
        <v>1</v>
      </c>
      <c r="AJ133" s="347" t="s">
        <v>266</v>
      </c>
      <c r="AK133" s="347" t="s">
        <v>85</v>
      </c>
      <c r="AL133" s="347" t="s">
        <v>85</v>
      </c>
      <c r="AM133" s="347" t="s">
        <v>85</v>
      </c>
      <c r="AN133" s="347">
        <v>16.2</v>
      </c>
      <c r="AO133" s="347"/>
      <c r="AP133" s="347"/>
      <c r="AQ133" s="347"/>
      <c r="AR133" s="347"/>
      <c r="AS133" s="347"/>
      <c r="AT133" s="347"/>
      <c r="AU133" s="347"/>
      <c r="AV133" s="347">
        <v>106.4</v>
      </c>
      <c r="AW133" s="347">
        <v>56</v>
      </c>
      <c r="AX133" s="83"/>
      <c r="AY133" s="347"/>
      <c r="AZ133" s="348" t="s">
        <v>85</v>
      </c>
      <c r="BA133" s="347" t="s">
        <v>85</v>
      </c>
      <c r="BB133" s="105" t="s">
        <v>85</v>
      </c>
      <c r="BC133" s="347" t="s">
        <v>85</v>
      </c>
      <c r="BD133" s="348">
        <v>34</v>
      </c>
      <c r="BE133" s="347">
        <v>18.600000000000001</v>
      </c>
      <c r="BF133" s="347">
        <v>18.600000000000001</v>
      </c>
      <c r="BG133" s="347">
        <v>10.199999999999999</v>
      </c>
      <c r="BH133" s="341">
        <v>36</v>
      </c>
      <c r="BI133" s="347" t="s">
        <v>4096</v>
      </c>
      <c r="BJ133" s="82" t="s">
        <v>4217</v>
      </c>
      <c r="BK133" s="347" t="s">
        <v>1160</v>
      </c>
      <c r="BL133" s="347" t="s">
        <v>1156</v>
      </c>
      <c r="BM133" s="347" t="s">
        <v>1157</v>
      </c>
      <c r="BN133" s="347"/>
      <c r="BO133" s="347"/>
      <c r="BP133" s="347"/>
      <c r="BQ133" s="347"/>
      <c r="BR133" s="347"/>
      <c r="BS133" s="347"/>
      <c r="BT133" s="347"/>
      <c r="BU133" s="347" t="s">
        <v>1161</v>
      </c>
      <c r="BV133" s="347"/>
      <c r="BW133" s="347" t="s">
        <v>1162</v>
      </c>
      <c r="BX133" s="347"/>
      <c r="BY133" s="362" t="str">
        <f t="shared" si="9"/>
        <v>DISCONTINUED - MR301 The Standard, 16x8, 0mm Offset, 5x5.5, 108mm Centerbore, Machined - Clear Coat</v>
      </c>
      <c r="BZ133" s="362" t="s">
        <v>4046</v>
      </c>
      <c r="CA133" s="362" t="s">
        <v>4045</v>
      </c>
      <c r="CB133" s="351" t="str">
        <f t="shared" si="10"/>
        <v>STREET (3XX)</v>
      </c>
    </row>
    <row r="134" spans="1:80" s="339" customFormat="1" ht="12.75">
      <c r="A134" s="23">
        <f t="shared" si="8"/>
        <v>131</v>
      </c>
      <c r="B134" s="105" t="s">
        <v>84</v>
      </c>
      <c r="C134" s="30" t="s">
        <v>1072</v>
      </c>
      <c r="D134" s="341" t="s">
        <v>1114</v>
      </c>
      <c r="E134" s="342" t="s">
        <v>92</v>
      </c>
      <c r="F134" s="342"/>
      <c r="G134" s="342"/>
      <c r="H134" s="342" t="s">
        <v>295</v>
      </c>
      <c r="I134" s="393">
        <v>40544</v>
      </c>
      <c r="J134" s="340">
        <v>43129</v>
      </c>
      <c r="K134" s="331" t="s">
        <v>1277</v>
      </c>
      <c r="L134" s="343">
        <v>169.5</v>
      </c>
      <c r="M134" s="333"/>
      <c r="N134" s="333"/>
      <c r="O134" s="341">
        <v>16</v>
      </c>
      <c r="P134" s="8">
        <v>8</v>
      </c>
      <c r="Q134" s="30" t="s">
        <v>1766</v>
      </c>
      <c r="R134" s="341">
        <v>8</v>
      </c>
      <c r="S134" s="341">
        <v>170</v>
      </c>
      <c r="T134" s="344">
        <v>0</v>
      </c>
      <c r="U134" s="378">
        <v>4.5</v>
      </c>
      <c r="V134" s="341" t="s">
        <v>85</v>
      </c>
      <c r="W134" s="349">
        <v>131</v>
      </c>
      <c r="X134" s="345">
        <v>25.5</v>
      </c>
      <c r="Y134" s="344">
        <v>3200</v>
      </c>
      <c r="Z134" s="344" t="s">
        <v>5824</v>
      </c>
      <c r="AA134" s="344"/>
      <c r="AB134" s="334" t="str">
        <f t="shared" si="11"/>
        <v>16x8, 8x170, 0 OS</v>
      </c>
      <c r="AC134" s="346" t="s">
        <v>1730</v>
      </c>
      <c r="AD134" s="336" t="e">
        <f>VLOOKUP(AC134,ACCESSORIES!F:K,6,FALSE)</f>
        <v>#N/A</v>
      </c>
      <c r="AE134" s="346"/>
      <c r="AF134" s="347" t="s">
        <v>85</v>
      </c>
      <c r="AG134" s="346"/>
      <c r="AH134" s="346" t="s">
        <v>1688</v>
      </c>
      <c r="AI134" s="347">
        <v>1</v>
      </c>
      <c r="AJ134" s="347" t="s">
        <v>266</v>
      </c>
      <c r="AK134" s="347" t="s">
        <v>85</v>
      </c>
      <c r="AL134" s="347" t="s">
        <v>85</v>
      </c>
      <c r="AM134" s="347" t="s">
        <v>85</v>
      </c>
      <c r="AN134" s="347">
        <v>16.2</v>
      </c>
      <c r="AO134" s="347"/>
      <c r="AP134" s="347"/>
      <c r="AQ134" s="347"/>
      <c r="AR134" s="347"/>
      <c r="AS134" s="347"/>
      <c r="AT134" s="347"/>
      <c r="AU134" s="347"/>
      <c r="AV134" s="347">
        <v>124</v>
      </c>
      <c r="AW134" s="347">
        <v>100</v>
      </c>
      <c r="AX134" s="83"/>
      <c r="AY134" s="347"/>
      <c r="AZ134" s="348" t="s">
        <v>85</v>
      </c>
      <c r="BA134" s="347" t="s">
        <v>85</v>
      </c>
      <c r="BB134" s="105" t="s">
        <v>85</v>
      </c>
      <c r="BC134" s="347" t="s">
        <v>85</v>
      </c>
      <c r="BD134" s="348">
        <v>29</v>
      </c>
      <c r="BE134" s="347">
        <v>18.600000000000001</v>
      </c>
      <c r="BF134" s="347">
        <v>18.600000000000001</v>
      </c>
      <c r="BG134" s="347">
        <v>10.199999999999999</v>
      </c>
      <c r="BH134" s="341">
        <v>36</v>
      </c>
      <c r="BI134" s="347" t="s">
        <v>4096</v>
      </c>
      <c r="BJ134" s="82" t="s">
        <v>4217</v>
      </c>
      <c r="BK134" s="347" t="s">
        <v>1160</v>
      </c>
      <c r="BL134" s="347" t="s">
        <v>1156</v>
      </c>
      <c r="BM134" s="347" t="s">
        <v>1157</v>
      </c>
      <c r="BN134" s="347"/>
      <c r="BO134" s="347"/>
      <c r="BP134" s="347"/>
      <c r="BQ134" s="347"/>
      <c r="BR134" s="347"/>
      <c r="BS134" s="347"/>
      <c r="BT134" s="347"/>
      <c r="BU134" s="347" t="s">
        <v>1161</v>
      </c>
      <c r="BV134" s="347"/>
      <c r="BW134" s="347" t="s">
        <v>1162</v>
      </c>
      <c r="BX134" s="347"/>
      <c r="BY134" s="362" t="str">
        <f t="shared" si="9"/>
        <v>DISCONTINUED - MR301 The Standard, 16x8, 0mm Offset, 8x170, 131mm Centerbore, Machined - Clear Coat</v>
      </c>
      <c r="BZ134" s="362" t="s">
        <v>4046</v>
      </c>
      <c r="CA134" s="362" t="s">
        <v>4045</v>
      </c>
      <c r="CB134" s="351" t="str">
        <f t="shared" si="10"/>
        <v>STREET (3XX)</v>
      </c>
    </row>
    <row r="135" spans="1:80" s="339" customFormat="1" ht="12.75">
      <c r="A135" s="23">
        <f t="shared" si="8"/>
        <v>132</v>
      </c>
      <c r="B135" s="105" t="s">
        <v>84</v>
      </c>
      <c r="C135" s="30" t="s">
        <v>1072</v>
      </c>
      <c r="D135" s="341" t="s">
        <v>1114</v>
      </c>
      <c r="E135" s="342" t="s">
        <v>93</v>
      </c>
      <c r="F135" s="342"/>
      <c r="G135" s="342"/>
      <c r="H135" s="342" t="s">
        <v>296</v>
      </c>
      <c r="I135" s="393">
        <v>40544</v>
      </c>
      <c r="J135" s="340">
        <v>43129</v>
      </c>
      <c r="K135" s="331" t="s">
        <v>1277</v>
      </c>
      <c r="L135" s="343">
        <v>169.5</v>
      </c>
      <c r="M135" s="333"/>
      <c r="N135" s="333"/>
      <c r="O135" s="341">
        <v>16</v>
      </c>
      <c r="P135" s="8">
        <v>8</v>
      </c>
      <c r="Q135" s="30" t="s">
        <v>1766</v>
      </c>
      <c r="R135" s="341">
        <v>8</v>
      </c>
      <c r="S135" s="341">
        <v>170</v>
      </c>
      <c r="T135" s="344">
        <v>0</v>
      </c>
      <c r="U135" s="378">
        <v>4.5</v>
      </c>
      <c r="V135" s="341" t="s">
        <v>85</v>
      </c>
      <c r="W135" s="349">
        <v>131</v>
      </c>
      <c r="X135" s="345">
        <v>25.5</v>
      </c>
      <c r="Y135" s="344">
        <v>3200</v>
      </c>
      <c r="Z135" s="344" t="s">
        <v>87</v>
      </c>
      <c r="AA135" s="344"/>
      <c r="AB135" s="334" t="str">
        <f t="shared" si="11"/>
        <v>16x8, 8x170, 0 OS</v>
      </c>
      <c r="AC135" s="346" t="s">
        <v>1588</v>
      </c>
      <c r="AD135" s="336" t="e">
        <f>VLOOKUP(AC135,ACCESSORIES!F:K,6,FALSE)</f>
        <v>#N/A</v>
      </c>
      <c r="AE135" s="346"/>
      <c r="AF135" s="347" t="s">
        <v>85</v>
      </c>
      <c r="AG135" s="346"/>
      <c r="AH135" s="346" t="s">
        <v>1688</v>
      </c>
      <c r="AI135" s="347">
        <v>1</v>
      </c>
      <c r="AJ135" s="347" t="s">
        <v>266</v>
      </c>
      <c r="AK135" s="347" t="s">
        <v>85</v>
      </c>
      <c r="AL135" s="347" t="s">
        <v>85</v>
      </c>
      <c r="AM135" s="347" t="s">
        <v>85</v>
      </c>
      <c r="AN135" s="347">
        <v>16.2</v>
      </c>
      <c r="AO135" s="347"/>
      <c r="AP135" s="347"/>
      <c r="AQ135" s="347"/>
      <c r="AR135" s="347"/>
      <c r="AS135" s="347"/>
      <c r="AT135" s="347"/>
      <c r="AU135" s="347"/>
      <c r="AV135" s="347">
        <v>124</v>
      </c>
      <c r="AW135" s="347">
        <v>100</v>
      </c>
      <c r="AX135" s="83"/>
      <c r="AY135" s="347"/>
      <c r="AZ135" s="348" t="s">
        <v>85</v>
      </c>
      <c r="BA135" s="347" t="s">
        <v>85</v>
      </c>
      <c r="BB135" s="105" t="s">
        <v>85</v>
      </c>
      <c r="BC135" s="347" t="s">
        <v>85</v>
      </c>
      <c r="BD135" s="348">
        <v>29</v>
      </c>
      <c r="BE135" s="347">
        <v>18.600000000000001</v>
      </c>
      <c r="BF135" s="347">
        <v>18.600000000000001</v>
      </c>
      <c r="BG135" s="347">
        <v>10.199999999999999</v>
      </c>
      <c r="BH135" s="341">
        <v>36</v>
      </c>
      <c r="BI135" s="347" t="s">
        <v>4096</v>
      </c>
      <c r="BJ135" s="82" t="s">
        <v>4217</v>
      </c>
      <c r="BK135" s="347" t="s">
        <v>1155</v>
      </c>
      <c r="BL135" s="347" t="s">
        <v>1156</v>
      </c>
      <c r="BM135" s="347" t="s">
        <v>1157</v>
      </c>
      <c r="BN135" s="347"/>
      <c r="BO135" s="347"/>
      <c r="BP135" s="347"/>
      <c r="BQ135" s="347"/>
      <c r="BR135" s="347"/>
      <c r="BS135" s="347"/>
      <c r="BT135" s="347"/>
      <c r="BU135" s="347" t="s">
        <v>1158</v>
      </c>
      <c r="BV135" s="347"/>
      <c r="BW135" s="347" t="s">
        <v>1159</v>
      </c>
      <c r="BX135" s="347"/>
      <c r="BY135" s="362" t="str">
        <f t="shared" si="9"/>
        <v>DISCONTINUED - MR301 The Standard, 16x8, 0mm Offset, 8x170, 131mm Centerbore, Matte Black</v>
      </c>
      <c r="BZ135" s="362" t="s">
        <v>4046</v>
      </c>
      <c r="CA135" s="362" t="s">
        <v>4045</v>
      </c>
      <c r="CB135" s="351" t="str">
        <f t="shared" si="10"/>
        <v>STREET (3XX)</v>
      </c>
    </row>
    <row r="136" spans="1:80" s="339" customFormat="1" ht="12.75">
      <c r="A136" s="23">
        <f t="shared" si="8"/>
        <v>133</v>
      </c>
      <c r="B136" s="105" t="s">
        <v>84</v>
      </c>
      <c r="C136" s="30" t="s">
        <v>1072</v>
      </c>
      <c r="D136" s="341" t="s">
        <v>1114</v>
      </c>
      <c r="E136" s="342" t="s">
        <v>106</v>
      </c>
      <c r="F136" s="342"/>
      <c r="G136" s="342"/>
      <c r="H136" s="342" t="s">
        <v>354</v>
      </c>
      <c r="I136" s="393">
        <v>40544</v>
      </c>
      <c r="J136" s="340">
        <v>43129</v>
      </c>
      <c r="K136" s="331" t="s">
        <v>1277</v>
      </c>
      <c r="L136" s="343">
        <v>203.5</v>
      </c>
      <c r="M136" s="333"/>
      <c r="N136" s="333"/>
      <c r="O136" s="341">
        <v>17</v>
      </c>
      <c r="P136" s="8">
        <v>7.5</v>
      </c>
      <c r="Q136" s="30" t="s">
        <v>1858</v>
      </c>
      <c r="R136" s="341">
        <v>5</v>
      </c>
      <c r="S136" s="341">
        <v>4.5</v>
      </c>
      <c r="T136" s="344">
        <v>35</v>
      </c>
      <c r="U136" s="378">
        <v>5.6</v>
      </c>
      <c r="V136" s="341" t="s">
        <v>85</v>
      </c>
      <c r="W136" s="349">
        <v>83</v>
      </c>
      <c r="X136" s="345">
        <v>27.3</v>
      </c>
      <c r="Y136" s="344">
        <v>3000</v>
      </c>
      <c r="Z136" s="344" t="s">
        <v>5824</v>
      </c>
      <c r="AA136" s="344"/>
      <c r="AB136" s="334" t="str">
        <f t="shared" si="11"/>
        <v>17x7.5, 5x4.5, 35 OS</v>
      </c>
      <c r="AC136" s="346" t="s">
        <v>1589</v>
      </c>
      <c r="AD136" s="336">
        <f>VLOOKUP(AC136,ACCESSORIES!F:K,6,FALSE)</f>
        <v>33</v>
      </c>
      <c r="AE136" s="346"/>
      <c r="AF136" s="347" t="s">
        <v>85</v>
      </c>
      <c r="AG136" s="346"/>
      <c r="AH136" s="346" t="s">
        <v>1688</v>
      </c>
      <c r="AI136" s="347">
        <v>1</v>
      </c>
      <c r="AJ136" s="347" t="s">
        <v>266</v>
      </c>
      <c r="AK136" s="347" t="s">
        <v>85</v>
      </c>
      <c r="AL136" s="347" t="s">
        <v>85</v>
      </c>
      <c r="AM136" s="347" t="s">
        <v>85</v>
      </c>
      <c r="AN136" s="347">
        <v>16.2</v>
      </c>
      <c r="AO136" s="347"/>
      <c r="AP136" s="347"/>
      <c r="AQ136" s="347"/>
      <c r="AR136" s="347"/>
      <c r="AS136" s="347"/>
      <c r="AT136" s="347"/>
      <c r="AU136" s="347"/>
      <c r="AV136" s="347">
        <v>81.400000000000006</v>
      </c>
      <c r="AW136" s="347">
        <v>78</v>
      </c>
      <c r="AX136" s="83"/>
      <c r="AY136" s="347"/>
      <c r="AZ136" s="348" t="s">
        <v>85</v>
      </c>
      <c r="BA136" s="347" t="s">
        <v>85</v>
      </c>
      <c r="BB136" s="105" t="s">
        <v>85</v>
      </c>
      <c r="BC136" s="347" t="s">
        <v>85</v>
      </c>
      <c r="BD136" s="348">
        <v>31.8</v>
      </c>
      <c r="BE136" s="347">
        <v>19.8</v>
      </c>
      <c r="BF136" s="347">
        <v>19.8</v>
      </c>
      <c r="BG136" s="347">
        <v>10.7</v>
      </c>
      <c r="BH136" s="341">
        <v>36</v>
      </c>
      <c r="BI136" s="347" t="s">
        <v>4096</v>
      </c>
      <c r="BJ136" s="82" t="s">
        <v>4217</v>
      </c>
      <c r="BK136" s="347" t="s">
        <v>1160</v>
      </c>
      <c r="BL136" s="347" t="s">
        <v>1156</v>
      </c>
      <c r="BM136" s="347" t="s">
        <v>1157</v>
      </c>
      <c r="BN136" s="347"/>
      <c r="BO136" s="347"/>
      <c r="BP136" s="347"/>
      <c r="BQ136" s="347"/>
      <c r="BR136" s="347"/>
      <c r="BS136" s="347"/>
      <c r="BT136" s="347"/>
      <c r="BU136" s="347" t="s">
        <v>1161</v>
      </c>
      <c r="BV136" s="347"/>
      <c r="BW136" s="347" t="s">
        <v>1162</v>
      </c>
      <c r="BX136" s="347"/>
      <c r="BY136" s="362" t="str">
        <f t="shared" si="9"/>
        <v>DISCONTINUED - MR301 The Standard, 17x7.5, +35mm Offset, 5x4.5, 83mm Centerbore, Machined - Clear Coat</v>
      </c>
      <c r="BZ136" s="362" t="s">
        <v>4046</v>
      </c>
      <c r="CA136" s="362" t="s">
        <v>4045</v>
      </c>
      <c r="CB136" s="351" t="str">
        <f t="shared" si="10"/>
        <v>STREET (3XX)</v>
      </c>
    </row>
    <row r="137" spans="1:80" s="339" customFormat="1" ht="12.75">
      <c r="A137" s="23">
        <f t="shared" si="8"/>
        <v>134</v>
      </c>
      <c r="B137" s="105" t="s">
        <v>84</v>
      </c>
      <c r="C137" s="30" t="s">
        <v>1072</v>
      </c>
      <c r="D137" s="341" t="s">
        <v>1114</v>
      </c>
      <c r="E137" s="342" t="s">
        <v>94</v>
      </c>
      <c r="F137" s="342"/>
      <c r="G137" s="342"/>
      <c r="H137" s="342" t="s">
        <v>298</v>
      </c>
      <c r="I137" s="393">
        <v>40544</v>
      </c>
      <c r="J137" s="340">
        <v>43129</v>
      </c>
      <c r="K137" s="331" t="s">
        <v>1277</v>
      </c>
      <c r="L137" s="343">
        <v>203.5</v>
      </c>
      <c r="M137" s="333"/>
      <c r="N137" s="333"/>
      <c r="O137" s="341">
        <v>17</v>
      </c>
      <c r="P137" s="8">
        <v>7.5</v>
      </c>
      <c r="Q137" s="30" t="s">
        <v>1753</v>
      </c>
      <c r="R137" s="341">
        <v>5</v>
      </c>
      <c r="S137" s="341">
        <v>130</v>
      </c>
      <c r="T137" s="344">
        <v>50</v>
      </c>
      <c r="U137" s="378">
        <v>6.2</v>
      </c>
      <c r="V137" s="341" t="s">
        <v>85</v>
      </c>
      <c r="W137" s="349">
        <v>94</v>
      </c>
      <c r="X137" s="345">
        <v>27.3</v>
      </c>
      <c r="Y137" s="344">
        <v>3000</v>
      </c>
      <c r="Z137" s="344" t="s">
        <v>87</v>
      </c>
      <c r="AA137" s="344"/>
      <c r="AB137" s="334" t="str">
        <f t="shared" si="11"/>
        <v>17x7.5, 5x130, 50 OS</v>
      </c>
      <c r="AC137" s="346" t="s">
        <v>1593</v>
      </c>
      <c r="AD137" s="336">
        <f>VLOOKUP(AC137,ACCESSORIES!F:K,6,FALSE)</f>
        <v>33</v>
      </c>
      <c r="AE137" s="346"/>
      <c r="AF137" s="347" t="s">
        <v>85</v>
      </c>
      <c r="AG137" s="346"/>
      <c r="AH137" s="346" t="s">
        <v>1688</v>
      </c>
      <c r="AI137" s="347">
        <v>1</v>
      </c>
      <c r="AJ137" s="347" t="s">
        <v>265</v>
      </c>
      <c r="AK137" s="347" t="s">
        <v>85</v>
      </c>
      <c r="AL137" s="347" t="s">
        <v>85</v>
      </c>
      <c r="AM137" s="347" t="s">
        <v>85</v>
      </c>
      <c r="AN137" s="347">
        <v>16.2</v>
      </c>
      <c r="AO137" s="347"/>
      <c r="AP137" s="347"/>
      <c r="AQ137" s="347"/>
      <c r="AR137" s="347"/>
      <c r="AS137" s="347"/>
      <c r="AT137" s="347"/>
      <c r="AU137" s="347"/>
      <c r="AV137" s="347">
        <v>94</v>
      </c>
      <c r="AW137" s="347">
        <v>77</v>
      </c>
      <c r="AX137" s="83"/>
      <c r="AY137" s="347"/>
      <c r="AZ137" s="348" t="s">
        <v>85</v>
      </c>
      <c r="BA137" s="347" t="s">
        <v>85</v>
      </c>
      <c r="BB137" s="105" t="s">
        <v>85</v>
      </c>
      <c r="BC137" s="347" t="s">
        <v>85</v>
      </c>
      <c r="BD137" s="348">
        <v>31.8</v>
      </c>
      <c r="BE137" s="347">
        <v>19.8</v>
      </c>
      <c r="BF137" s="347">
        <v>19.8</v>
      </c>
      <c r="BG137" s="347">
        <v>10.7</v>
      </c>
      <c r="BH137" s="341">
        <v>36</v>
      </c>
      <c r="BI137" s="347" t="s">
        <v>4096</v>
      </c>
      <c r="BJ137" s="82" t="s">
        <v>4217</v>
      </c>
      <c r="BK137" s="347" t="s">
        <v>1155</v>
      </c>
      <c r="BL137" s="347" t="s">
        <v>1156</v>
      </c>
      <c r="BM137" s="347" t="s">
        <v>1157</v>
      </c>
      <c r="BN137" s="347"/>
      <c r="BO137" s="347"/>
      <c r="BP137" s="347"/>
      <c r="BQ137" s="347"/>
      <c r="BR137" s="347"/>
      <c r="BS137" s="347"/>
      <c r="BT137" s="347"/>
      <c r="BU137" s="347" t="s">
        <v>1725</v>
      </c>
      <c r="BV137" s="347"/>
      <c r="BW137" s="347" t="s">
        <v>1159</v>
      </c>
      <c r="BX137" s="347"/>
      <c r="BY137" s="362" t="str">
        <f t="shared" si="9"/>
        <v>DISCONTINUED - MR301 The Standard, 17x7.5, +50mm Offset, 5x130, 94mm Centerbore, Matte Black</v>
      </c>
      <c r="BZ137" s="362" t="s">
        <v>4046</v>
      </c>
      <c r="CA137" s="362" t="s">
        <v>4045</v>
      </c>
      <c r="CB137" s="351" t="str">
        <f t="shared" si="10"/>
        <v>STREET (3XX)</v>
      </c>
    </row>
    <row r="138" spans="1:80" s="339" customFormat="1" ht="12.75">
      <c r="A138" s="23">
        <f t="shared" si="8"/>
        <v>135</v>
      </c>
      <c r="B138" s="105" t="s">
        <v>84</v>
      </c>
      <c r="C138" s="30" t="s">
        <v>1072</v>
      </c>
      <c r="D138" s="341" t="s">
        <v>1114</v>
      </c>
      <c r="E138" s="342" t="s">
        <v>97</v>
      </c>
      <c r="F138" s="342"/>
      <c r="G138" s="342"/>
      <c r="H138" s="342" t="s">
        <v>300</v>
      </c>
      <c r="I138" s="393">
        <v>40544</v>
      </c>
      <c r="J138" s="340">
        <v>43129</v>
      </c>
      <c r="K138" s="331" t="s">
        <v>1277</v>
      </c>
      <c r="L138" s="343">
        <v>203.5</v>
      </c>
      <c r="M138" s="333"/>
      <c r="N138" s="333"/>
      <c r="O138" s="341">
        <v>17</v>
      </c>
      <c r="P138" s="8">
        <v>7.5</v>
      </c>
      <c r="Q138" s="30" t="s">
        <v>1755</v>
      </c>
      <c r="R138" s="341">
        <v>5</v>
      </c>
      <c r="S138" s="341">
        <v>160</v>
      </c>
      <c r="T138" s="344">
        <v>50</v>
      </c>
      <c r="U138" s="378">
        <v>6.2</v>
      </c>
      <c r="V138" s="341" t="s">
        <v>85</v>
      </c>
      <c r="W138" s="349">
        <v>65</v>
      </c>
      <c r="X138" s="345">
        <v>27.3</v>
      </c>
      <c r="Y138" s="344">
        <v>3000</v>
      </c>
      <c r="Z138" s="344" t="s">
        <v>87</v>
      </c>
      <c r="AA138" s="344"/>
      <c r="AB138" s="334" t="str">
        <f t="shared" si="11"/>
        <v>17x7.5, 5x160, 50 OS</v>
      </c>
      <c r="AC138" s="346" t="s">
        <v>1594</v>
      </c>
      <c r="AD138" s="336">
        <f>VLOOKUP(AC138,ACCESSORIES!F:K,6,FALSE)</f>
        <v>33</v>
      </c>
      <c r="AE138" s="346"/>
      <c r="AF138" s="347" t="s">
        <v>85</v>
      </c>
      <c r="AG138" s="346"/>
      <c r="AH138" s="346" t="s">
        <v>1688</v>
      </c>
      <c r="AI138" s="347">
        <v>1</v>
      </c>
      <c r="AJ138" s="347" t="s">
        <v>265</v>
      </c>
      <c r="AK138" s="347" t="s">
        <v>85</v>
      </c>
      <c r="AL138" s="347" t="s">
        <v>85</v>
      </c>
      <c r="AM138" s="347" t="s">
        <v>85</v>
      </c>
      <c r="AN138" s="347">
        <v>16.2</v>
      </c>
      <c r="AO138" s="347"/>
      <c r="AP138" s="347"/>
      <c r="AQ138" s="347"/>
      <c r="AR138" s="347"/>
      <c r="AS138" s="347"/>
      <c r="AT138" s="347"/>
      <c r="AU138" s="347"/>
      <c r="AV138" s="347">
        <v>65</v>
      </c>
      <c r="AW138" s="347">
        <v>30</v>
      </c>
      <c r="AX138" s="83"/>
      <c r="AY138" s="347"/>
      <c r="AZ138" s="348" t="s">
        <v>85</v>
      </c>
      <c r="BA138" s="347" t="s">
        <v>85</v>
      </c>
      <c r="BB138" s="105" t="s">
        <v>85</v>
      </c>
      <c r="BC138" s="347" t="s">
        <v>85</v>
      </c>
      <c r="BD138" s="348">
        <v>31.8</v>
      </c>
      <c r="BE138" s="347">
        <v>19.8</v>
      </c>
      <c r="BF138" s="347">
        <v>19.8</v>
      </c>
      <c r="BG138" s="347">
        <v>10.7</v>
      </c>
      <c r="BH138" s="341">
        <v>36</v>
      </c>
      <c r="BI138" s="347" t="s">
        <v>4096</v>
      </c>
      <c r="BJ138" s="82" t="s">
        <v>4217</v>
      </c>
      <c r="BK138" s="347" t="s">
        <v>1155</v>
      </c>
      <c r="BL138" s="347" t="s">
        <v>1156</v>
      </c>
      <c r="BM138" s="347" t="s">
        <v>1157</v>
      </c>
      <c r="BN138" s="347"/>
      <c r="BO138" s="347"/>
      <c r="BP138" s="347"/>
      <c r="BQ138" s="347"/>
      <c r="BR138" s="347"/>
      <c r="BS138" s="347"/>
      <c r="BT138" s="347"/>
      <c r="BU138" s="347" t="s">
        <v>1725</v>
      </c>
      <c r="BV138" s="347"/>
      <c r="BW138" s="347" t="s">
        <v>1159</v>
      </c>
      <c r="BX138" s="347"/>
      <c r="BY138" s="362" t="str">
        <f t="shared" si="9"/>
        <v>DISCONTINUED - MR301 The Standard, 17x7.5, +50mm Offset, 5x160, 65mm Centerbore, Matte Black</v>
      </c>
      <c r="BZ138" s="362" t="s">
        <v>4046</v>
      </c>
      <c r="CA138" s="362" t="s">
        <v>4045</v>
      </c>
      <c r="CB138" s="351" t="str">
        <f t="shared" si="10"/>
        <v>STREET (3XX)</v>
      </c>
    </row>
    <row r="139" spans="1:80" s="339" customFormat="1" ht="12.75">
      <c r="A139" s="23">
        <f t="shared" si="8"/>
        <v>136</v>
      </c>
      <c r="B139" s="105" t="s">
        <v>84</v>
      </c>
      <c r="C139" s="30" t="s">
        <v>1072</v>
      </c>
      <c r="D139" s="341" t="s">
        <v>1114</v>
      </c>
      <c r="E139" s="342" t="s">
        <v>101</v>
      </c>
      <c r="F139" s="342"/>
      <c r="G139" s="342"/>
      <c r="H139" s="342" t="s">
        <v>310</v>
      </c>
      <c r="I139" s="393">
        <v>40544</v>
      </c>
      <c r="J139" s="340">
        <v>43129</v>
      </c>
      <c r="K139" s="331" t="s">
        <v>1277</v>
      </c>
      <c r="L139" s="343">
        <v>195.5</v>
      </c>
      <c r="M139" s="333"/>
      <c r="N139" s="333"/>
      <c r="O139" s="341">
        <v>17</v>
      </c>
      <c r="P139" s="8">
        <v>8.5</v>
      </c>
      <c r="Q139" s="30" t="s">
        <v>1754</v>
      </c>
      <c r="R139" s="341">
        <v>5</v>
      </c>
      <c r="S139" s="341">
        <v>150</v>
      </c>
      <c r="T139" s="344">
        <v>0</v>
      </c>
      <c r="U139" s="378">
        <v>4.75</v>
      </c>
      <c r="V139" s="341" t="s">
        <v>85</v>
      </c>
      <c r="W139" s="349">
        <v>116.5</v>
      </c>
      <c r="X139" s="345">
        <v>26.7</v>
      </c>
      <c r="Y139" s="344">
        <v>2500</v>
      </c>
      <c r="Z139" s="344" t="s">
        <v>5824</v>
      </c>
      <c r="AA139" s="344"/>
      <c r="AB139" s="334" t="str">
        <f t="shared" si="11"/>
        <v>17x8.5, 5x150, 0 OS</v>
      </c>
      <c r="AC139" s="346" t="s">
        <v>1584</v>
      </c>
      <c r="AD139" s="336">
        <f>VLOOKUP(AC139,ACCESSORIES!F:K,6,FALSE)</f>
        <v>33</v>
      </c>
      <c r="AE139" s="346"/>
      <c r="AF139" s="347" t="s">
        <v>85</v>
      </c>
      <c r="AG139" s="346"/>
      <c r="AH139" s="346" t="s">
        <v>1688</v>
      </c>
      <c r="AI139" s="347">
        <v>1</v>
      </c>
      <c r="AJ139" s="347" t="s">
        <v>266</v>
      </c>
      <c r="AK139" s="347" t="s">
        <v>85</v>
      </c>
      <c r="AL139" s="347" t="s">
        <v>85</v>
      </c>
      <c r="AM139" s="347" t="s">
        <v>85</v>
      </c>
      <c r="AN139" s="347">
        <v>16.2</v>
      </c>
      <c r="AO139" s="347"/>
      <c r="AP139" s="347"/>
      <c r="AQ139" s="347"/>
      <c r="AR139" s="347"/>
      <c r="AS139" s="347"/>
      <c r="AT139" s="347"/>
      <c r="AU139" s="347"/>
      <c r="AV139" s="347">
        <v>110.5</v>
      </c>
      <c r="AW139" s="347">
        <v>32</v>
      </c>
      <c r="AX139" s="83"/>
      <c r="AY139" s="347"/>
      <c r="AZ139" s="348" t="s">
        <v>85</v>
      </c>
      <c r="BA139" s="347" t="s">
        <v>85</v>
      </c>
      <c r="BB139" s="105" t="s">
        <v>85</v>
      </c>
      <c r="BC139" s="347" t="s">
        <v>85</v>
      </c>
      <c r="BD139" s="348">
        <v>31.4</v>
      </c>
      <c r="BE139" s="347">
        <v>19.8</v>
      </c>
      <c r="BF139" s="347">
        <v>19.8</v>
      </c>
      <c r="BG139" s="347">
        <v>10.7</v>
      </c>
      <c r="BH139" s="341">
        <v>36</v>
      </c>
      <c r="BI139" s="347" t="s">
        <v>4096</v>
      </c>
      <c r="BJ139" s="82" t="s">
        <v>4217</v>
      </c>
      <c r="BK139" s="347" t="s">
        <v>1160</v>
      </c>
      <c r="BL139" s="347" t="s">
        <v>1156</v>
      </c>
      <c r="BM139" s="347" t="s">
        <v>1157</v>
      </c>
      <c r="BN139" s="347"/>
      <c r="BO139" s="347"/>
      <c r="BP139" s="347"/>
      <c r="BQ139" s="347"/>
      <c r="BR139" s="347"/>
      <c r="BS139" s="347"/>
      <c r="BT139" s="347"/>
      <c r="BU139" s="347" t="s">
        <v>1161</v>
      </c>
      <c r="BV139" s="347"/>
      <c r="BW139" s="347" t="s">
        <v>1162</v>
      </c>
      <c r="BX139" s="347"/>
      <c r="BY139" s="362" t="str">
        <f t="shared" si="9"/>
        <v>DISCONTINUED - MR301 The Standard, 17x8.5, 0mm Offset, 5x150, 116.5mm Centerbore, Machined - Clear Coat</v>
      </c>
      <c r="BZ139" s="362" t="s">
        <v>4046</v>
      </c>
      <c r="CA139" s="362" t="s">
        <v>4045</v>
      </c>
      <c r="CB139" s="351" t="str">
        <f t="shared" si="10"/>
        <v>STREET (3XX)</v>
      </c>
    </row>
    <row r="140" spans="1:80" s="339" customFormat="1" ht="12.75">
      <c r="A140" s="23">
        <f t="shared" si="8"/>
        <v>137</v>
      </c>
      <c r="B140" s="105" t="s">
        <v>84</v>
      </c>
      <c r="C140" s="30" t="s">
        <v>1072</v>
      </c>
      <c r="D140" s="341" t="s">
        <v>1114</v>
      </c>
      <c r="E140" s="342" t="s">
        <v>103</v>
      </c>
      <c r="F140" s="342"/>
      <c r="G140" s="342"/>
      <c r="H140" s="342" t="s">
        <v>318</v>
      </c>
      <c r="I140" s="393">
        <v>40544</v>
      </c>
      <c r="J140" s="340">
        <v>43129</v>
      </c>
      <c r="K140" s="331" t="s">
        <v>1277</v>
      </c>
      <c r="L140" s="343">
        <v>195.5</v>
      </c>
      <c r="M140" s="333"/>
      <c r="N140" s="333"/>
      <c r="O140" s="341">
        <v>17</v>
      </c>
      <c r="P140" s="8">
        <v>8.5</v>
      </c>
      <c r="Q140" s="30" t="s">
        <v>1766</v>
      </c>
      <c r="R140" s="341">
        <v>8</v>
      </c>
      <c r="S140" s="341">
        <v>170</v>
      </c>
      <c r="T140" s="344">
        <v>0</v>
      </c>
      <c r="U140" s="378">
        <v>4.75</v>
      </c>
      <c r="V140" s="341" t="s">
        <v>85</v>
      </c>
      <c r="W140" s="349">
        <v>131</v>
      </c>
      <c r="X140" s="345">
        <v>25.5</v>
      </c>
      <c r="Y140" s="344">
        <v>3600</v>
      </c>
      <c r="Z140" s="344" t="s">
        <v>5824</v>
      </c>
      <c r="AA140" s="344"/>
      <c r="AB140" s="334" t="str">
        <f t="shared" si="11"/>
        <v>17x8.5, 8x170, 0 OS</v>
      </c>
      <c r="AC140" s="346" t="s">
        <v>1730</v>
      </c>
      <c r="AD140" s="336" t="e">
        <f>VLOOKUP(AC140,ACCESSORIES!F:K,6,FALSE)</f>
        <v>#N/A</v>
      </c>
      <c r="AE140" s="346"/>
      <c r="AF140" s="347" t="s">
        <v>85</v>
      </c>
      <c r="AG140" s="346"/>
      <c r="AH140" s="346" t="s">
        <v>1688</v>
      </c>
      <c r="AI140" s="347">
        <v>1</v>
      </c>
      <c r="AJ140" s="347" t="s">
        <v>266</v>
      </c>
      <c r="AK140" s="347" t="s">
        <v>85</v>
      </c>
      <c r="AL140" s="347" t="s">
        <v>85</v>
      </c>
      <c r="AM140" s="347" t="s">
        <v>85</v>
      </c>
      <c r="AN140" s="347">
        <v>16.2</v>
      </c>
      <c r="AO140" s="347"/>
      <c r="AP140" s="347"/>
      <c r="AQ140" s="347"/>
      <c r="AR140" s="347"/>
      <c r="AS140" s="347"/>
      <c r="AT140" s="347"/>
      <c r="AU140" s="347"/>
      <c r="AV140" s="347">
        <v>124</v>
      </c>
      <c r="AW140" s="347">
        <v>100</v>
      </c>
      <c r="AX140" s="83"/>
      <c r="AY140" s="347"/>
      <c r="AZ140" s="348" t="s">
        <v>85</v>
      </c>
      <c r="BA140" s="347" t="s">
        <v>85</v>
      </c>
      <c r="BB140" s="105" t="s">
        <v>85</v>
      </c>
      <c r="BC140" s="347" t="s">
        <v>85</v>
      </c>
      <c r="BD140" s="348">
        <v>30.2</v>
      </c>
      <c r="BE140" s="347">
        <v>19.8</v>
      </c>
      <c r="BF140" s="347">
        <v>19.8</v>
      </c>
      <c r="BG140" s="347">
        <v>10.7</v>
      </c>
      <c r="BH140" s="341">
        <v>36</v>
      </c>
      <c r="BI140" s="347" t="s">
        <v>4096</v>
      </c>
      <c r="BJ140" s="82" t="s">
        <v>4217</v>
      </c>
      <c r="BK140" s="347" t="s">
        <v>1160</v>
      </c>
      <c r="BL140" s="347" t="s">
        <v>1156</v>
      </c>
      <c r="BM140" s="347" t="s">
        <v>1157</v>
      </c>
      <c r="BN140" s="347"/>
      <c r="BO140" s="347"/>
      <c r="BP140" s="347"/>
      <c r="BQ140" s="347"/>
      <c r="BR140" s="347"/>
      <c r="BS140" s="347"/>
      <c r="BT140" s="347"/>
      <c r="BU140" s="347" t="s">
        <v>1161</v>
      </c>
      <c r="BV140" s="347"/>
      <c r="BW140" s="347" t="s">
        <v>1162</v>
      </c>
      <c r="BX140" s="347"/>
      <c r="BY140" s="362" t="str">
        <f t="shared" si="9"/>
        <v>DISCONTINUED - MR301 The Standard, 17x8.5, 0mm Offset, 8x170, 131mm Centerbore, Machined - Clear Coat</v>
      </c>
      <c r="BZ140" s="362" t="s">
        <v>4046</v>
      </c>
      <c r="CA140" s="362" t="s">
        <v>4045</v>
      </c>
      <c r="CB140" s="351" t="str">
        <f t="shared" si="10"/>
        <v>STREET (3XX)</v>
      </c>
    </row>
    <row r="141" spans="1:80" s="339" customFormat="1" ht="12.75">
      <c r="A141" s="23">
        <f t="shared" si="8"/>
        <v>138</v>
      </c>
      <c r="B141" s="105" t="s">
        <v>84</v>
      </c>
      <c r="C141" s="30" t="s">
        <v>1072</v>
      </c>
      <c r="D141" s="341" t="s">
        <v>1114</v>
      </c>
      <c r="E141" s="342" t="s">
        <v>104</v>
      </c>
      <c r="F141" s="342"/>
      <c r="G141" s="342"/>
      <c r="H141" s="342" t="s">
        <v>335</v>
      </c>
      <c r="I141" s="393">
        <v>40544</v>
      </c>
      <c r="J141" s="340">
        <v>43129</v>
      </c>
      <c r="K141" s="331" t="s">
        <v>1277</v>
      </c>
      <c r="L141" s="343">
        <v>231.5</v>
      </c>
      <c r="M141" s="333"/>
      <c r="N141" s="333"/>
      <c r="O141" s="341">
        <v>18</v>
      </c>
      <c r="P141" s="8">
        <v>9</v>
      </c>
      <c r="Q141" s="30" t="s">
        <v>1759</v>
      </c>
      <c r="R141" s="341">
        <v>5</v>
      </c>
      <c r="S141" s="341">
        <v>5.5</v>
      </c>
      <c r="T141" s="344">
        <v>18</v>
      </c>
      <c r="U141" s="378">
        <v>5.75</v>
      </c>
      <c r="V141" s="341" t="s">
        <v>85</v>
      </c>
      <c r="W141" s="349">
        <v>108</v>
      </c>
      <c r="X141" s="345">
        <v>28.199999999999996</v>
      </c>
      <c r="Y141" s="344">
        <v>2500</v>
      </c>
      <c r="Z141" s="344" t="s">
        <v>5824</v>
      </c>
      <c r="AA141" s="344"/>
      <c r="AB141" s="334" t="str">
        <f t="shared" si="11"/>
        <v>18x9, 5x5.5, 18 OS</v>
      </c>
      <c r="AC141" s="346" t="s">
        <v>1580</v>
      </c>
      <c r="AD141" s="336">
        <f>VLOOKUP(AC141,ACCESSORIES!F:K,6,FALSE)</f>
        <v>33</v>
      </c>
      <c r="AE141" s="346"/>
      <c r="AF141" s="347" t="s">
        <v>85</v>
      </c>
      <c r="AG141" s="346"/>
      <c r="AH141" s="346" t="s">
        <v>1688</v>
      </c>
      <c r="AI141" s="347">
        <v>1</v>
      </c>
      <c r="AJ141" s="347" t="s">
        <v>266</v>
      </c>
      <c r="AK141" s="347" t="s">
        <v>85</v>
      </c>
      <c r="AL141" s="347" t="s">
        <v>85</v>
      </c>
      <c r="AM141" s="347" t="s">
        <v>85</v>
      </c>
      <c r="AN141" s="347">
        <v>16.2</v>
      </c>
      <c r="AO141" s="347"/>
      <c r="AP141" s="347"/>
      <c r="AQ141" s="347"/>
      <c r="AR141" s="347"/>
      <c r="AS141" s="347"/>
      <c r="AT141" s="347"/>
      <c r="AU141" s="347"/>
      <c r="AV141" s="347">
        <v>106.4</v>
      </c>
      <c r="AW141" s="347">
        <v>56</v>
      </c>
      <c r="AX141" s="83"/>
      <c r="AY141" s="347"/>
      <c r="AZ141" s="348" t="s">
        <v>85</v>
      </c>
      <c r="BA141" s="347" t="s">
        <v>85</v>
      </c>
      <c r="BB141" s="105" t="s">
        <v>85</v>
      </c>
      <c r="BC141" s="347" t="s">
        <v>85</v>
      </c>
      <c r="BD141" s="348">
        <v>33.299999999999997</v>
      </c>
      <c r="BE141" s="347">
        <v>20.7</v>
      </c>
      <c r="BF141" s="347">
        <v>20.7</v>
      </c>
      <c r="BG141" s="347">
        <v>11.2</v>
      </c>
      <c r="BH141" s="341">
        <v>36</v>
      </c>
      <c r="BI141" s="347" t="s">
        <v>4096</v>
      </c>
      <c r="BJ141" s="82" t="s">
        <v>4217</v>
      </c>
      <c r="BK141" s="347" t="s">
        <v>1160</v>
      </c>
      <c r="BL141" s="347" t="s">
        <v>1156</v>
      </c>
      <c r="BM141" s="347" t="s">
        <v>1157</v>
      </c>
      <c r="BN141" s="347"/>
      <c r="BO141" s="347"/>
      <c r="BP141" s="347"/>
      <c r="BQ141" s="347"/>
      <c r="BR141" s="347"/>
      <c r="BS141" s="347"/>
      <c r="BT141" s="347"/>
      <c r="BU141" s="347" t="s">
        <v>1161</v>
      </c>
      <c r="BV141" s="347"/>
      <c r="BW141" s="347" t="s">
        <v>1162</v>
      </c>
      <c r="BX141" s="347"/>
      <c r="BY141" s="362" t="str">
        <f t="shared" si="9"/>
        <v>DISCONTINUED - MR301 The Standard, 18x9, +18mm Offset, 5x5.5, 108mm Centerbore, Machined - Clear Coat</v>
      </c>
      <c r="BZ141" s="362" t="s">
        <v>4046</v>
      </c>
      <c r="CA141" s="362" t="s">
        <v>4045</v>
      </c>
      <c r="CB141" s="351" t="str">
        <f t="shared" si="10"/>
        <v>STREET (3XX)</v>
      </c>
    </row>
    <row r="142" spans="1:80" s="339" customFormat="1" ht="12.75">
      <c r="A142" s="23">
        <f t="shared" si="8"/>
        <v>139</v>
      </c>
      <c r="B142" s="105" t="s">
        <v>84</v>
      </c>
      <c r="C142" s="30" t="s">
        <v>1072</v>
      </c>
      <c r="D142" s="341" t="s">
        <v>1114</v>
      </c>
      <c r="E142" s="342" t="s">
        <v>105</v>
      </c>
      <c r="F142" s="342"/>
      <c r="G142" s="342"/>
      <c r="H142" s="342" t="s">
        <v>342</v>
      </c>
      <c r="I142" s="393">
        <v>40544</v>
      </c>
      <c r="J142" s="340">
        <v>43129</v>
      </c>
      <c r="K142" s="331" t="s">
        <v>1277</v>
      </c>
      <c r="L142" s="343">
        <v>231.5</v>
      </c>
      <c r="M142" s="333"/>
      <c r="N142" s="333"/>
      <c r="O142" s="341">
        <v>18</v>
      </c>
      <c r="P142" s="8">
        <v>9</v>
      </c>
      <c r="Q142" s="30" t="s">
        <v>1765</v>
      </c>
      <c r="R142" s="341">
        <v>8</v>
      </c>
      <c r="S142" s="341">
        <v>6.5</v>
      </c>
      <c r="T142" s="344">
        <v>-12</v>
      </c>
      <c r="U142" s="378">
        <v>4.5</v>
      </c>
      <c r="V142" s="341" t="s">
        <v>85</v>
      </c>
      <c r="W142" s="349">
        <v>131</v>
      </c>
      <c r="X142" s="345">
        <v>28.1</v>
      </c>
      <c r="Y142" s="344">
        <v>3600</v>
      </c>
      <c r="Z142" s="344" t="s">
        <v>5824</v>
      </c>
      <c r="AA142" s="344"/>
      <c r="AB142" s="334" t="str">
        <f t="shared" si="11"/>
        <v>18x9, 8x6.5, -12 OS</v>
      </c>
      <c r="AC142" s="346" t="s">
        <v>1730</v>
      </c>
      <c r="AD142" s="336" t="e">
        <f>VLOOKUP(AC142,ACCESSORIES!F:K,6,FALSE)</f>
        <v>#N/A</v>
      </c>
      <c r="AE142" s="346"/>
      <c r="AF142" s="347" t="s">
        <v>85</v>
      </c>
      <c r="AG142" s="346"/>
      <c r="AH142" s="346" t="s">
        <v>1688</v>
      </c>
      <c r="AI142" s="347">
        <v>1</v>
      </c>
      <c r="AJ142" s="347" t="s">
        <v>266</v>
      </c>
      <c r="AK142" s="347" t="s">
        <v>85</v>
      </c>
      <c r="AL142" s="347" t="s">
        <v>85</v>
      </c>
      <c r="AM142" s="347" t="s">
        <v>85</v>
      </c>
      <c r="AN142" s="347">
        <v>16.2</v>
      </c>
      <c r="AO142" s="347"/>
      <c r="AP142" s="347"/>
      <c r="AQ142" s="347"/>
      <c r="AR142" s="347"/>
      <c r="AS142" s="347"/>
      <c r="AT142" s="347"/>
      <c r="AU142" s="347"/>
      <c r="AV142" s="347">
        <v>124</v>
      </c>
      <c r="AW142" s="347">
        <v>100</v>
      </c>
      <c r="AX142" s="83"/>
      <c r="AY142" s="347"/>
      <c r="AZ142" s="348" t="s">
        <v>85</v>
      </c>
      <c r="BA142" s="347" t="s">
        <v>85</v>
      </c>
      <c r="BB142" s="105" t="s">
        <v>85</v>
      </c>
      <c r="BC142" s="347" t="s">
        <v>85</v>
      </c>
      <c r="BD142" s="348">
        <v>33.200000000000003</v>
      </c>
      <c r="BE142" s="347">
        <v>20.7</v>
      </c>
      <c r="BF142" s="347">
        <v>20.7</v>
      </c>
      <c r="BG142" s="347">
        <v>11.2</v>
      </c>
      <c r="BH142" s="341">
        <v>36</v>
      </c>
      <c r="BI142" s="347" t="s">
        <v>4096</v>
      </c>
      <c r="BJ142" s="82" t="s">
        <v>4217</v>
      </c>
      <c r="BK142" s="347" t="s">
        <v>1160</v>
      </c>
      <c r="BL142" s="347" t="s">
        <v>1156</v>
      </c>
      <c r="BM142" s="347" t="s">
        <v>1157</v>
      </c>
      <c r="BN142" s="347"/>
      <c r="BO142" s="347"/>
      <c r="BP142" s="347"/>
      <c r="BQ142" s="347"/>
      <c r="BR142" s="347"/>
      <c r="BS142" s="347"/>
      <c r="BT142" s="347"/>
      <c r="BU142" s="347" t="s">
        <v>1161</v>
      </c>
      <c r="BV142" s="347"/>
      <c r="BW142" s="347" t="s">
        <v>1162</v>
      </c>
      <c r="BX142" s="347"/>
      <c r="BY142" s="362" t="str">
        <f t="shared" si="9"/>
        <v>DISCONTINUED - MR301 The Standard, 18x9, -12mm Offset, 8x6.5, 131mm Centerbore, Machined - Clear Coat</v>
      </c>
      <c r="BZ142" s="362" t="s">
        <v>4046</v>
      </c>
      <c r="CA142" s="362" t="s">
        <v>4045</v>
      </c>
      <c r="CB142" s="351" t="str">
        <f t="shared" si="10"/>
        <v>STREET (3XX)</v>
      </c>
    </row>
    <row r="143" spans="1:80" s="339" customFormat="1" ht="12.75">
      <c r="A143" s="23">
        <f t="shared" si="8"/>
        <v>140</v>
      </c>
      <c r="B143" s="105" t="s">
        <v>84</v>
      </c>
      <c r="C143" s="30" t="s">
        <v>1072</v>
      </c>
      <c r="D143" s="341" t="s">
        <v>1115</v>
      </c>
      <c r="E143" s="342" t="s">
        <v>110</v>
      </c>
      <c r="F143" s="342"/>
      <c r="G143" s="342"/>
      <c r="H143" s="342" t="s">
        <v>368</v>
      </c>
      <c r="I143" s="393">
        <v>40909</v>
      </c>
      <c r="J143" s="340">
        <v>43129</v>
      </c>
      <c r="K143" s="331" t="s">
        <v>1277</v>
      </c>
      <c r="L143" s="343">
        <v>186.5</v>
      </c>
      <c r="M143" s="333"/>
      <c r="N143" s="333"/>
      <c r="O143" s="341">
        <v>17</v>
      </c>
      <c r="P143" s="8">
        <v>8.5</v>
      </c>
      <c r="Q143" s="30" t="s">
        <v>1765</v>
      </c>
      <c r="R143" s="341">
        <v>8</v>
      </c>
      <c r="S143" s="341">
        <v>6.5</v>
      </c>
      <c r="T143" s="344">
        <v>0</v>
      </c>
      <c r="U143" s="378">
        <v>4.75</v>
      </c>
      <c r="V143" s="341" t="s">
        <v>85</v>
      </c>
      <c r="W143" s="349">
        <v>131</v>
      </c>
      <c r="X143" s="345">
        <v>32.099999999999994</v>
      </c>
      <c r="Y143" s="344">
        <v>3600</v>
      </c>
      <c r="Z143" s="344" t="s">
        <v>87</v>
      </c>
      <c r="AA143" s="344"/>
      <c r="AB143" s="334" t="str">
        <f t="shared" si="11"/>
        <v>17x8.5, 8x6.5, 0 OS</v>
      </c>
      <c r="AC143" s="346" t="s">
        <v>1606</v>
      </c>
      <c r="AD143" s="336">
        <f>VLOOKUP(AC143,ACCESSORIES!F:K,6,FALSE)</f>
        <v>33</v>
      </c>
      <c r="AE143" s="346"/>
      <c r="AF143" s="347" t="s">
        <v>85</v>
      </c>
      <c r="AG143" s="346"/>
      <c r="AH143" s="346" t="s">
        <v>85</v>
      </c>
      <c r="AI143" s="347" t="s">
        <v>85</v>
      </c>
      <c r="AJ143" s="347" t="s">
        <v>266</v>
      </c>
      <c r="AK143" s="347" t="s">
        <v>85</v>
      </c>
      <c r="AL143" s="347" t="s">
        <v>85</v>
      </c>
      <c r="AM143" s="347" t="s">
        <v>85</v>
      </c>
      <c r="AN143" s="347">
        <v>16.2</v>
      </c>
      <c r="AO143" s="347"/>
      <c r="AP143" s="347"/>
      <c r="AQ143" s="347"/>
      <c r="AR143" s="347"/>
      <c r="AS143" s="347"/>
      <c r="AT143" s="347"/>
      <c r="AU143" s="347"/>
      <c r="AV143" s="347">
        <v>123</v>
      </c>
      <c r="AW143" s="347">
        <v>100</v>
      </c>
      <c r="AX143" s="83"/>
      <c r="AY143" s="347"/>
      <c r="AZ143" s="348" t="s">
        <v>85</v>
      </c>
      <c r="BA143" s="347" t="s">
        <v>85</v>
      </c>
      <c r="BB143" s="105" t="s">
        <v>85</v>
      </c>
      <c r="BC143" s="347" t="s">
        <v>85</v>
      </c>
      <c r="BD143" s="348">
        <v>35.799999999999997</v>
      </c>
      <c r="BE143" s="347">
        <v>19.8</v>
      </c>
      <c r="BF143" s="347">
        <v>19.8</v>
      </c>
      <c r="BG143" s="347">
        <v>10.7</v>
      </c>
      <c r="BH143" s="341">
        <v>36</v>
      </c>
      <c r="BI143" s="347" t="s">
        <v>4096</v>
      </c>
      <c r="BJ143" s="82" t="s">
        <v>4217</v>
      </c>
      <c r="BK143" s="347" t="s">
        <v>1155</v>
      </c>
      <c r="BL143" s="347" t="s">
        <v>1157</v>
      </c>
      <c r="BM143" s="347"/>
      <c r="BN143" s="347"/>
      <c r="BO143" s="347"/>
      <c r="BP143" s="347"/>
      <c r="BQ143" s="347"/>
      <c r="BR143" s="347"/>
      <c r="BS143" s="347"/>
      <c r="BT143" s="347"/>
      <c r="BU143" s="347" t="s">
        <v>1163</v>
      </c>
      <c r="BV143" s="347"/>
      <c r="BW143" s="347" t="s">
        <v>1164</v>
      </c>
      <c r="BX143" s="347"/>
      <c r="BY143" s="362" t="str">
        <f t="shared" si="9"/>
        <v>DISCONTINUED - MR302 Fat Five, 17x8.5, 0mm Offset, 8x6.5, 131mm Centerbore, Matte Black</v>
      </c>
      <c r="BZ143" s="362" t="s">
        <v>4046</v>
      </c>
      <c r="CA143" s="362" t="s">
        <v>4045</v>
      </c>
      <c r="CB143" s="351" t="str">
        <f t="shared" si="10"/>
        <v>STREET (3XX)</v>
      </c>
    </row>
    <row r="144" spans="1:80" s="339" customFormat="1" ht="12.75">
      <c r="A144" s="23">
        <f t="shared" si="8"/>
        <v>141</v>
      </c>
      <c r="B144" s="105" t="s">
        <v>84</v>
      </c>
      <c r="C144" s="30" t="s">
        <v>1072</v>
      </c>
      <c r="D144" s="341" t="s">
        <v>1115</v>
      </c>
      <c r="E144" s="342" t="s">
        <v>112</v>
      </c>
      <c r="F144" s="342"/>
      <c r="G144" s="342"/>
      <c r="H144" s="342" t="s">
        <v>369</v>
      </c>
      <c r="I144" s="393">
        <v>40909</v>
      </c>
      <c r="J144" s="340">
        <v>43129</v>
      </c>
      <c r="K144" s="331" t="s">
        <v>1277</v>
      </c>
      <c r="L144" s="343">
        <v>186.5</v>
      </c>
      <c r="M144" s="333"/>
      <c r="N144" s="333"/>
      <c r="O144" s="341">
        <v>17</v>
      </c>
      <c r="P144" s="8">
        <v>8.5</v>
      </c>
      <c r="Q144" s="30" t="s">
        <v>1766</v>
      </c>
      <c r="R144" s="341">
        <v>8</v>
      </c>
      <c r="S144" s="341">
        <v>170</v>
      </c>
      <c r="T144" s="344">
        <v>0</v>
      </c>
      <c r="U144" s="378">
        <v>4.75</v>
      </c>
      <c r="V144" s="341" t="s">
        <v>85</v>
      </c>
      <c r="W144" s="349">
        <v>131</v>
      </c>
      <c r="X144" s="345">
        <v>32.099999999999994</v>
      </c>
      <c r="Y144" s="344">
        <v>3600</v>
      </c>
      <c r="Z144" s="344" t="s">
        <v>87</v>
      </c>
      <c r="AA144" s="344"/>
      <c r="AB144" s="334" t="str">
        <f t="shared" si="11"/>
        <v>17x8.5, 8x170, 0 OS</v>
      </c>
      <c r="AC144" s="346" t="s">
        <v>1740</v>
      </c>
      <c r="AD144" s="336" t="e">
        <f>VLOOKUP(AC144,ACCESSORIES!F:K,6,FALSE)</f>
        <v>#N/A</v>
      </c>
      <c r="AE144" s="346"/>
      <c r="AF144" s="347" t="s">
        <v>85</v>
      </c>
      <c r="AG144" s="346"/>
      <c r="AH144" s="346" t="s">
        <v>85</v>
      </c>
      <c r="AI144" s="347" t="s">
        <v>85</v>
      </c>
      <c r="AJ144" s="347" t="s">
        <v>266</v>
      </c>
      <c r="AK144" s="347" t="s">
        <v>85</v>
      </c>
      <c r="AL144" s="347" t="s">
        <v>85</v>
      </c>
      <c r="AM144" s="347" t="s">
        <v>85</v>
      </c>
      <c r="AN144" s="347">
        <v>16.2</v>
      </c>
      <c r="AO144" s="347"/>
      <c r="AP144" s="347"/>
      <c r="AQ144" s="347"/>
      <c r="AR144" s="347"/>
      <c r="AS144" s="347"/>
      <c r="AT144" s="347"/>
      <c r="AU144" s="347"/>
      <c r="AV144" s="347">
        <v>123</v>
      </c>
      <c r="AW144" s="347">
        <v>100</v>
      </c>
      <c r="AX144" s="83"/>
      <c r="AY144" s="347"/>
      <c r="AZ144" s="348" t="s">
        <v>85</v>
      </c>
      <c r="BA144" s="347" t="s">
        <v>85</v>
      </c>
      <c r="BB144" s="105" t="s">
        <v>85</v>
      </c>
      <c r="BC144" s="347" t="s">
        <v>85</v>
      </c>
      <c r="BD144" s="348">
        <v>35.799999999999997</v>
      </c>
      <c r="BE144" s="347">
        <v>19.8</v>
      </c>
      <c r="BF144" s="347">
        <v>19.8</v>
      </c>
      <c r="BG144" s="347">
        <v>10.7</v>
      </c>
      <c r="BH144" s="341">
        <v>36</v>
      </c>
      <c r="BI144" s="347" t="s">
        <v>4096</v>
      </c>
      <c r="BJ144" s="82" t="s">
        <v>4217</v>
      </c>
      <c r="BK144" s="347" t="s">
        <v>1155</v>
      </c>
      <c r="BL144" s="347" t="s">
        <v>1157</v>
      </c>
      <c r="BM144" s="347"/>
      <c r="BN144" s="347"/>
      <c r="BO144" s="347"/>
      <c r="BP144" s="347"/>
      <c r="BQ144" s="347"/>
      <c r="BR144" s="347"/>
      <c r="BS144" s="347"/>
      <c r="BT144" s="347"/>
      <c r="BU144" s="347" t="s">
        <v>1163</v>
      </c>
      <c r="BV144" s="347"/>
      <c r="BW144" s="347" t="s">
        <v>1164</v>
      </c>
      <c r="BX144" s="347"/>
      <c r="BY144" s="362" t="str">
        <f t="shared" si="9"/>
        <v>DISCONTINUED - MR302 Fat Five, 17x8.5, 0mm Offset, 8x170, 131mm Centerbore, Matte Black</v>
      </c>
      <c r="BZ144" s="362" t="s">
        <v>4046</v>
      </c>
      <c r="CA144" s="362" t="s">
        <v>4045</v>
      </c>
      <c r="CB144" s="351" t="str">
        <f t="shared" si="10"/>
        <v>STREET (3XX)</v>
      </c>
    </row>
    <row r="145" spans="1:80" s="339" customFormat="1" ht="12.75">
      <c r="A145" s="23">
        <f t="shared" si="8"/>
        <v>142</v>
      </c>
      <c r="B145" s="105" t="s">
        <v>84</v>
      </c>
      <c r="C145" s="30" t="s">
        <v>1072</v>
      </c>
      <c r="D145" s="341" t="s">
        <v>1116</v>
      </c>
      <c r="E145" s="342" t="s">
        <v>115</v>
      </c>
      <c r="F145" s="342"/>
      <c r="G145" s="342"/>
      <c r="H145" s="342" t="s">
        <v>373</v>
      </c>
      <c r="I145" s="393">
        <v>40909</v>
      </c>
      <c r="J145" s="340">
        <v>43129</v>
      </c>
      <c r="K145" s="331" t="s">
        <v>1277</v>
      </c>
      <c r="L145" s="343">
        <v>172.5</v>
      </c>
      <c r="M145" s="333"/>
      <c r="N145" s="333"/>
      <c r="O145" s="341">
        <v>15</v>
      </c>
      <c r="P145" s="8">
        <v>10</v>
      </c>
      <c r="Q145" s="30" t="s">
        <v>1759</v>
      </c>
      <c r="R145" s="341">
        <v>5</v>
      </c>
      <c r="S145" s="341">
        <v>5.5</v>
      </c>
      <c r="T145" s="344">
        <v>-50</v>
      </c>
      <c r="U145" s="378">
        <v>3.5</v>
      </c>
      <c r="V145" s="341" t="s">
        <v>85</v>
      </c>
      <c r="W145" s="349">
        <v>108</v>
      </c>
      <c r="X145" s="345">
        <v>23.9</v>
      </c>
      <c r="Y145" s="344">
        <v>2100</v>
      </c>
      <c r="Z145" s="344" t="s">
        <v>5827</v>
      </c>
      <c r="AA145" s="344"/>
      <c r="AB145" s="334" t="str">
        <f t="shared" si="11"/>
        <v>15x10, 5x5.5, -50 OS</v>
      </c>
      <c r="AC145" s="346" t="s">
        <v>1600</v>
      </c>
      <c r="AD145" s="336">
        <f>VLOOKUP(AC145,ACCESSORIES!F:K,6,FALSE)</f>
        <v>33</v>
      </c>
      <c r="AE145" s="346"/>
      <c r="AF145" s="347" t="s">
        <v>85</v>
      </c>
      <c r="AG145" s="346"/>
      <c r="AH145" s="346" t="s">
        <v>1689</v>
      </c>
      <c r="AI145" s="347">
        <v>1</v>
      </c>
      <c r="AJ145" s="347" t="s">
        <v>266</v>
      </c>
      <c r="AK145" s="347" t="s">
        <v>85</v>
      </c>
      <c r="AL145" s="347" t="s">
        <v>85</v>
      </c>
      <c r="AM145" s="347" t="s">
        <v>85</v>
      </c>
      <c r="AN145" s="347">
        <v>16.2</v>
      </c>
      <c r="AO145" s="347"/>
      <c r="AP145" s="347"/>
      <c r="AQ145" s="347"/>
      <c r="AR145" s="347"/>
      <c r="AS145" s="347"/>
      <c r="AT145" s="347"/>
      <c r="AU145" s="347"/>
      <c r="AV145" s="347">
        <v>105.5</v>
      </c>
      <c r="AW145" s="347">
        <v>38</v>
      </c>
      <c r="AX145" s="83"/>
      <c r="AY145" s="347"/>
      <c r="AZ145" s="348" t="s">
        <v>85</v>
      </c>
      <c r="BA145" s="347" t="s">
        <v>85</v>
      </c>
      <c r="BB145" s="105" t="s">
        <v>85</v>
      </c>
      <c r="BC145" s="347" t="s">
        <v>85</v>
      </c>
      <c r="BD145" s="348">
        <v>27</v>
      </c>
      <c r="BE145" s="347">
        <v>17.8</v>
      </c>
      <c r="BF145" s="347">
        <v>17.8</v>
      </c>
      <c r="BG145" s="347">
        <v>12.6</v>
      </c>
      <c r="BH145" s="341">
        <v>36</v>
      </c>
      <c r="BI145" s="347" t="s">
        <v>4096</v>
      </c>
      <c r="BJ145" s="82" t="s">
        <v>4217</v>
      </c>
      <c r="BK145" s="347" t="s">
        <v>1169</v>
      </c>
      <c r="BL145" s="347" t="s">
        <v>1166</v>
      </c>
      <c r="BM145" s="347" t="s">
        <v>1157</v>
      </c>
      <c r="BN145" s="347"/>
      <c r="BO145" s="347"/>
      <c r="BP145" s="347"/>
      <c r="BQ145" s="347"/>
      <c r="BR145" s="347"/>
      <c r="BS145" s="347"/>
      <c r="BT145" s="347"/>
      <c r="BU145" s="347" t="s">
        <v>1170</v>
      </c>
      <c r="BV145" s="347"/>
      <c r="BW145" s="347" t="s">
        <v>1171</v>
      </c>
      <c r="BX145" s="347"/>
      <c r="BY145" s="362" t="str">
        <f t="shared" si="9"/>
        <v>DISCONTINUED - MR304 Double Standard, 15x10, -50mm Offset, 5x5.5, 108mm Centerbore, Matte Black - Machined Lip</v>
      </c>
      <c r="BZ145" s="362" t="s">
        <v>4046</v>
      </c>
      <c r="CA145" s="362" t="s">
        <v>4045</v>
      </c>
      <c r="CB145" s="351" t="str">
        <f t="shared" si="10"/>
        <v>STREET (3XX)</v>
      </c>
    </row>
    <row r="146" spans="1:80" s="339" customFormat="1" ht="12.75">
      <c r="A146" s="23">
        <f t="shared" si="8"/>
        <v>143</v>
      </c>
      <c r="B146" s="105" t="s">
        <v>84</v>
      </c>
      <c r="C146" s="30" t="s">
        <v>1072</v>
      </c>
      <c r="D146" s="341" t="s">
        <v>1116</v>
      </c>
      <c r="E146" s="342" t="s">
        <v>116</v>
      </c>
      <c r="F146" s="342"/>
      <c r="G146" s="342"/>
      <c r="H146" s="342" t="s">
        <v>375</v>
      </c>
      <c r="I146" s="393">
        <v>40909</v>
      </c>
      <c r="J146" s="340">
        <v>43129</v>
      </c>
      <c r="K146" s="331" t="s">
        <v>1277</v>
      </c>
      <c r="L146" s="343">
        <v>172.5</v>
      </c>
      <c r="M146" s="333"/>
      <c r="N146" s="333"/>
      <c r="O146" s="341">
        <v>15</v>
      </c>
      <c r="P146" s="8">
        <v>10</v>
      </c>
      <c r="Q146" s="30" t="s">
        <v>1123</v>
      </c>
      <c r="R146" s="341">
        <v>6</v>
      </c>
      <c r="S146" s="341">
        <v>5.5</v>
      </c>
      <c r="T146" s="344">
        <v>-50</v>
      </c>
      <c r="U146" s="378">
        <v>3.5</v>
      </c>
      <c r="V146" s="341" t="s">
        <v>85</v>
      </c>
      <c r="W146" s="349">
        <v>108</v>
      </c>
      <c r="X146" s="345">
        <v>23.7</v>
      </c>
      <c r="Y146" s="344">
        <v>2100</v>
      </c>
      <c r="Z146" s="344" t="s">
        <v>5827</v>
      </c>
      <c r="AA146" s="344"/>
      <c r="AB146" s="334" t="str">
        <f t="shared" si="11"/>
        <v>15x10, 6x5.5, -50 OS</v>
      </c>
      <c r="AC146" s="346" t="s">
        <v>1600</v>
      </c>
      <c r="AD146" s="336">
        <f>VLOOKUP(AC146,ACCESSORIES!F:K,6,FALSE)</f>
        <v>33</v>
      </c>
      <c r="AE146" s="346"/>
      <c r="AF146" s="347" t="s">
        <v>85</v>
      </c>
      <c r="AG146" s="346"/>
      <c r="AH146" s="346" t="s">
        <v>1689</v>
      </c>
      <c r="AI146" s="347">
        <v>1</v>
      </c>
      <c r="AJ146" s="347" t="s">
        <v>266</v>
      </c>
      <c r="AK146" s="347" t="s">
        <v>85</v>
      </c>
      <c r="AL146" s="347" t="s">
        <v>85</v>
      </c>
      <c r="AM146" s="347" t="s">
        <v>85</v>
      </c>
      <c r="AN146" s="347">
        <v>16.2</v>
      </c>
      <c r="AO146" s="347"/>
      <c r="AP146" s="347"/>
      <c r="AQ146" s="347"/>
      <c r="AR146" s="347"/>
      <c r="AS146" s="347"/>
      <c r="AT146" s="347"/>
      <c r="AU146" s="347"/>
      <c r="AV146" s="347">
        <v>105.5</v>
      </c>
      <c r="AW146" s="347">
        <v>38</v>
      </c>
      <c r="AX146" s="83"/>
      <c r="AY146" s="347"/>
      <c r="AZ146" s="348" t="s">
        <v>85</v>
      </c>
      <c r="BA146" s="347" t="s">
        <v>85</v>
      </c>
      <c r="BB146" s="105" t="s">
        <v>85</v>
      </c>
      <c r="BC146" s="347" t="s">
        <v>85</v>
      </c>
      <c r="BD146" s="348">
        <v>26.8</v>
      </c>
      <c r="BE146" s="347">
        <v>17.8</v>
      </c>
      <c r="BF146" s="347">
        <v>17.8</v>
      </c>
      <c r="BG146" s="347">
        <v>12.6</v>
      </c>
      <c r="BH146" s="341">
        <v>36</v>
      </c>
      <c r="BI146" s="347" t="s">
        <v>4096</v>
      </c>
      <c r="BJ146" s="82" t="s">
        <v>4217</v>
      </c>
      <c r="BK146" s="347" t="s">
        <v>1169</v>
      </c>
      <c r="BL146" s="347" t="s">
        <v>1166</v>
      </c>
      <c r="BM146" s="347" t="s">
        <v>1157</v>
      </c>
      <c r="BN146" s="347"/>
      <c r="BO146" s="347"/>
      <c r="BP146" s="347"/>
      <c r="BQ146" s="347"/>
      <c r="BR146" s="347"/>
      <c r="BS146" s="347"/>
      <c r="BT146" s="347"/>
      <c r="BU146" s="347" t="s">
        <v>1170</v>
      </c>
      <c r="BV146" s="347"/>
      <c r="BW146" s="347" t="s">
        <v>1171</v>
      </c>
      <c r="BX146" s="347"/>
      <c r="BY146" s="362" t="str">
        <f t="shared" si="9"/>
        <v>DISCONTINUED - MR304 Double Standard, 15x10, -50mm Offset, 6x5.5, 108mm Centerbore, Matte Black - Machined Lip</v>
      </c>
      <c r="BZ146" s="362" t="s">
        <v>4046</v>
      </c>
      <c r="CA146" s="362" t="s">
        <v>4045</v>
      </c>
      <c r="CB146" s="351" t="str">
        <f t="shared" si="10"/>
        <v>STREET (3XX)</v>
      </c>
    </row>
    <row r="147" spans="1:80" s="339" customFormat="1" ht="12.75">
      <c r="A147" s="23">
        <f t="shared" si="8"/>
        <v>144</v>
      </c>
      <c r="B147" s="105" t="s">
        <v>84</v>
      </c>
      <c r="C147" s="30" t="s">
        <v>1072</v>
      </c>
      <c r="D147" s="341" t="s">
        <v>1116</v>
      </c>
      <c r="E147" s="342" t="s">
        <v>117</v>
      </c>
      <c r="F147" s="342"/>
      <c r="G147" s="342"/>
      <c r="H147" s="342" t="s">
        <v>379</v>
      </c>
      <c r="I147" s="393">
        <v>40909</v>
      </c>
      <c r="J147" s="340">
        <v>43129</v>
      </c>
      <c r="K147" s="331" t="s">
        <v>1277</v>
      </c>
      <c r="L147" s="343">
        <v>152.5</v>
      </c>
      <c r="M147" s="333"/>
      <c r="N147" s="333"/>
      <c r="O147" s="341">
        <v>15</v>
      </c>
      <c r="P147" s="8">
        <v>8</v>
      </c>
      <c r="Q147" s="30" t="s">
        <v>1759</v>
      </c>
      <c r="R147" s="341">
        <v>5</v>
      </c>
      <c r="S147" s="341">
        <v>5.5</v>
      </c>
      <c r="T147" s="344">
        <v>-24</v>
      </c>
      <c r="U147" s="378">
        <v>3.5</v>
      </c>
      <c r="V147" s="341" t="s">
        <v>85</v>
      </c>
      <c r="W147" s="349">
        <v>108</v>
      </c>
      <c r="X147" s="345">
        <v>21.299999999999997</v>
      </c>
      <c r="Y147" s="344">
        <v>2100</v>
      </c>
      <c r="Z147" s="344" t="s">
        <v>5827</v>
      </c>
      <c r="AA147" s="344"/>
      <c r="AB147" s="334" t="str">
        <f t="shared" si="11"/>
        <v>15x8, 5x5.5, -24 OS</v>
      </c>
      <c r="AC147" s="346" t="s">
        <v>1600</v>
      </c>
      <c r="AD147" s="336">
        <f>VLOOKUP(AC147,ACCESSORIES!F:K,6,FALSE)</f>
        <v>33</v>
      </c>
      <c r="AE147" s="346"/>
      <c r="AF147" s="347" t="s">
        <v>85</v>
      </c>
      <c r="AG147" s="346"/>
      <c r="AH147" s="346" t="s">
        <v>1689</v>
      </c>
      <c r="AI147" s="347">
        <v>1</v>
      </c>
      <c r="AJ147" s="347" t="s">
        <v>266</v>
      </c>
      <c r="AK147" s="347" t="s">
        <v>85</v>
      </c>
      <c r="AL147" s="347" t="s">
        <v>85</v>
      </c>
      <c r="AM147" s="347" t="s">
        <v>85</v>
      </c>
      <c r="AN147" s="347">
        <v>16.2</v>
      </c>
      <c r="AO147" s="347"/>
      <c r="AP147" s="347"/>
      <c r="AQ147" s="347"/>
      <c r="AR147" s="347"/>
      <c r="AS147" s="347"/>
      <c r="AT147" s="347"/>
      <c r="AU147" s="347"/>
      <c r="AV147" s="347">
        <v>105.5</v>
      </c>
      <c r="AW147" s="347">
        <v>38</v>
      </c>
      <c r="AX147" s="83"/>
      <c r="AY147" s="347"/>
      <c r="AZ147" s="348" t="s">
        <v>85</v>
      </c>
      <c r="BA147" s="347" t="s">
        <v>85</v>
      </c>
      <c r="BB147" s="105" t="s">
        <v>85</v>
      </c>
      <c r="BC147" s="347" t="s">
        <v>85</v>
      </c>
      <c r="BD147" s="348">
        <v>24.6</v>
      </c>
      <c r="BE147" s="347">
        <v>17.8</v>
      </c>
      <c r="BF147" s="347">
        <v>17.8</v>
      </c>
      <c r="BG147" s="347">
        <v>10.6</v>
      </c>
      <c r="BH147" s="341">
        <v>36</v>
      </c>
      <c r="BI147" s="347" t="s">
        <v>4096</v>
      </c>
      <c r="BJ147" s="82" t="s">
        <v>4217</v>
      </c>
      <c r="BK147" s="347" t="s">
        <v>1169</v>
      </c>
      <c r="BL147" s="347" t="s">
        <v>1166</v>
      </c>
      <c r="BM147" s="347" t="s">
        <v>1157</v>
      </c>
      <c r="BN147" s="347"/>
      <c r="BO147" s="347"/>
      <c r="BP147" s="347"/>
      <c r="BQ147" s="347"/>
      <c r="BR147" s="347"/>
      <c r="BS147" s="347"/>
      <c r="BT147" s="347"/>
      <c r="BU147" s="347" t="s">
        <v>1170</v>
      </c>
      <c r="BV147" s="347"/>
      <c r="BW147" s="347" t="s">
        <v>1171</v>
      </c>
      <c r="BX147" s="347"/>
      <c r="BY147" s="362" t="str">
        <f t="shared" si="9"/>
        <v>DISCONTINUED - MR304 Double Standard, 15x8, -24mm Offset, 5x5.5, 108mm Centerbore, Matte Black - Machined Lip</v>
      </c>
      <c r="BZ147" s="362" t="s">
        <v>4046</v>
      </c>
      <c r="CA147" s="362" t="s">
        <v>4045</v>
      </c>
      <c r="CB147" s="351" t="str">
        <f t="shared" si="10"/>
        <v>STREET (3XX)</v>
      </c>
    </row>
    <row r="148" spans="1:80" s="339" customFormat="1" ht="12.75">
      <c r="A148" s="23">
        <f t="shared" si="8"/>
        <v>145</v>
      </c>
      <c r="B148" s="105" t="s">
        <v>84</v>
      </c>
      <c r="C148" s="30" t="s">
        <v>1072</v>
      </c>
      <c r="D148" s="341" t="s">
        <v>1116</v>
      </c>
      <c r="E148" s="342" t="s">
        <v>118</v>
      </c>
      <c r="F148" s="342"/>
      <c r="G148" s="342"/>
      <c r="H148" s="342" t="s">
        <v>381</v>
      </c>
      <c r="I148" s="393">
        <v>40909</v>
      </c>
      <c r="J148" s="340">
        <v>43129</v>
      </c>
      <c r="K148" s="331" t="s">
        <v>1277</v>
      </c>
      <c r="L148" s="343">
        <v>152.5</v>
      </c>
      <c r="M148" s="333"/>
      <c r="N148" s="333"/>
      <c r="O148" s="341">
        <v>15</v>
      </c>
      <c r="P148" s="8">
        <v>8</v>
      </c>
      <c r="Q148" s="30" t="s">
        <v>1123</v>
      </c>
      <c r="R148" s="341">
        <v>6</v>
      </c>
      <c r="S148" s="341">
        <v>5.5</v>
      </c>
      <c r="T148" s="344">
        <v>-24</v>
      </c>
      <c r="U148" s="378">
        <v>3.5</v>
      </c>
      <c r="V148" s="341" t="s">
        <v>85</v>
      </c>
      <c r="W148" s="349">
        <v>108</v>
      </c>
      <c r="X148" s="345">
        <v>21.299999999999997</v>
      </c>
      <c r="Y148" s="344">
        <v>2100</v>
      </c>
      <c r="Z148" s="344" t="s">
        <v>5827</v>
      </c>
      <c r="AA148" s="344"/>
      <c r="AB148" s="334" t="str">
        <f t="shared" si="11"/>
        <v>15x8, 6x5.5, -24 OS</v>
      </c>
      <c r="AC148" s="346" t="s">
        <v>1600</v>
      </c>
      <c r="AD148" s="336">
        <f>VLOOKUP(AC148,ACCESSORIES!F:K,6,FALSE)</f>
        <v>33</v>
      </c>
      <c r="AE148" s="346"/>
      <c r="AF148" s="347" t="s">
        <v>85</v>
      </c>
      <c r="AG148" s="346"/>
      <c r="AH148" s="346" t="s">
        <v>1689</v>
      </c>
      <c r="AI148" s="347">
        <v>1</v>
      </c>
      <c r="AJ148" s="347" t="s">
        <v>266</v>
      </c>
      <c r="AK148" s="347" t="s">
        <v>85</v>
      </c>
      <c r="AL148" s="347" t="s">
        <v>85</v>
      </c>
      <c r="AM148" s="347" t="s">
        <v>85</v>
      </c>
      <c r="AN148" s="347">
        <v>16.2</v>
      </c>
      <c r="AO148" s="347"/>
      <c r="AP148" s="347"/>
      <c r="AQ148" s="347"/>
      <c r="AR148" s="347"/>
      <c r="AS148" s="347"/>
      <c r="AT148" s="347"/>
      <c r="AU148" s="347"/>
      <c r="AV148" s="347">
        <v>105.5</v>
      </c>
      <c r="AW148" s="347">
        <v>38</v>
      </c>
      <c r="AX148" s="83"/>
      <c r="AY148" s="347"/>
      <c r="AZ148" s="348" t="s">
        <v>85</v>
      </c>
      <c r="BA148" s="347" t="s">
        <v>85</v>
      </c>
      <c r="BB148" s="105" t="s">
        <v>85</v>
      </c>
      <c r="BC148" s="347" t="s">
        <v>85</v>
      </c>
      <c r="BD148" s="348">
        <v>24.4</v>
      </c>
      <c r="BE148" s="347">
        <v>17.8</v>
      </c>
      <c r="BF148" s="347">
        <v>17.8</v>
      </c>
      <c r="BG148" s="347">
        <v>10.6</v>
      </c>
      <c r="BH148" s="341">
        <v>36</v>
      </c>
      <c r="BI148" s="347" t="s">
        <v>4096</v>
      </c>
      <c r="BJ148" s="82" t="s">
        <v>4217</v>
      </c>
      <c r="BK148" s="347" t="s">
        <v>1169</v>
      </c>
      <c r="BL148" s="347" t="s">
        <v>1166</v>
      </c>
      <c r="BM148" s="347" t="s">
        <v>1157</v>
      </c>
      <c r="BN148" s="347"/>
      <c r="BO148" s="347"/>
      <c r="BP148" s="347"/>
      <c r="BQ148" s="347"/>
      <c r="BR148" s="347"/>
      <c r="BS148" s="347"/>
      <c r="BT148" s="347"/>
      <c r="BU148" s="347" t="s">
        <v>1170</v>
      </c>
      <c r="BV148" s="347"/>
      <c r="BW148" s="347" t="s">
        <v>1171</v>
      </c>
      <c r="BX148" s="347"/>
      <c r="BY148" s="362" t="str">
        <f t="shared" si="9"/>
        <v>DISCONTINUED - MR304 Double Standard, 15x8, -24mm Offset, 6x5.5, 108mm Centerbore, Matte Black - Machined Lip</v>
      </c>
      <c r="BZ148" s="362" t="s">
        <v>4046</v>
      </c>
      <c r="CA148" s="362" t="s">
        <v>4045</v>
      </c>
      <c r="CB148" s="351" t="str">
        <f t="shared" si="10"/>
        <v>STREET (3XX)</v>
      </c>
    </row>
    <row r="149" spans="1:80" s="339" customFormat="1" ht="12.75">
      <c r="A149" s="23">
        <f t="shared" si="8"/>
        <v>146</v>
      </c>
      <c r="B149" s="105" t="s">
        <v>84</v>
      </c>
      <c r="C149" s="30" t="s">
        <v>1072</v>
      </c>
      <c r="D149" s="341" t="s">
        <v>1116</v>
      </c>
      <c r="E149" s="342" t="s">
        <v>119</v>
      </c>
      <c r="F149" s="342"/>
      <c r="G149" s="342"/>
      <c r="H149" s="342" t="s">
        <v>382</v>
      </c>
      <c r="I149" s="393">
        <v>40909</v>
      </c>
      <c r="J149" s="340">
        <v>43129</v>
      </c>
      <c r="K149" s="331" t="s">
        <v>1277</v>
      </c>
      <c r="L149" s="343">
        <v>177.5</v>
      </c>
      <c r="M149" s="333"/>
      <c r="N149" s="333"/>
      <c r="O149" s="341">
        <v>16</v>
      </c>
      <c r="P149" s="8">
        <v>8</v>
      </c>
      <c r="Q149" s="30" t="s">
        <v>1858</v>
      </c>
      <c r="R149" s="341">
        <v>5</v>
      </c>
      <c r="S149" s="341">
        <v>4.5</v>
      </c>
      <c r="T149" s="344">
        <v>0</v>
      </c>
      <c r="U149" s="378">
        <v>4.5</v>
      </c>
      <c r="V149" s="341" t="s">
        <v>85</v>
      </c>
      <c r="W149" s="349">
        <v>83</v>
      </c>
      <c r="X149" s="345">
        <v>23.7</v>
      </c>
      <c r="Y149" s="344">
        <v>2100</v>
      </c>
      <c r="Z149" s="344" t="s">
        <v>5824</v>
      </c>
      <c r="AA149" s="344"/>
      <c r="AB149" s="334" t="str">
        <f t="shared" si="11"/>
        <v>16x8, 5x4.5, 0 OS</v>
      </c>
      <c r="AC149" s="346" t="s">
        <v>1608</v>
      </c>
      <c r="AD149" s="336">
        <f>VLOOKUP(AC149,ACCESSORIES!F:K,6,FALSE)</f>
        <v>33</v>
      </c>
      <c r="AE149" s="346"/>
      <c r="AF149" s="347" t="s">
        <v>85</v>
      </c>
      <c r="AG149" s="346"/>
      <c r="AH149" s="346" t="s">
        <v>1689</v>
      </c>
      <c r="AI149" s="347">
        <v>1</v>
      </c>
      <c r="AJ149" s="347" t="s">
        <v>266</v>
      </c>
      <c r="AK149" s="347" t="s">
        <v>85</v>
      </c>
      <c r="AL149" s="347" t="s">
        <v>85</v>
      </c>
      <c r="AM149" s="347" t="s">
        <v>85</v>
      </c>
      <c r="AN149" s="347">
        <v>16.100000000000001</v>
      </c>
      <c r="AO149" s="347"/>
      <c r="AP149" s="347"/>
      <c r="AQ149" s="347"/>
      <c r="AR149" s="347"/>
      <c r="AS149" s="347"/>
      <c r="AT149" s="347"/>
      <c r="AU149" s="347"/>
      <c r="AV149" s="347">
        <v>77.2</v>
      </c>
      <c r="AW149" s="347">
        <v>52</v>
      </c>
      <c r="AX149" s="83"/>
      <c r="AY149" s="347"/>
      <c r="AZ149" s="348" t="s">
        <v>85</v>
      </c>
      <c r="BA149" s="347" t="s">
        <v>85</v>
      </c>
      <c r="BB149" s="105" t="s">
        <v>85</v>
      </c>
      <c r="BC149" s="347" t="s">
        <v>85</v>
      </c>
      <c r="BD149" s="348">
        <v>26.8</v>
      </c>
      <c r="BE149" s="347">
        <v>18.8</v>
      </c>
      <c r="BF149" s="347">
        <v>18.8</v>
      </c>
      <c r="BG149" s="347">
        <v>10.6</v>
      </c>
      <c r="BH149" s="341">
        <v>36</v>
      </c>
      <c r="BI149" s="347" t="s">
        <v>4096</v>
      </c>
      <c r="BJ149" s="82" t="s">
        <v>4217</v>
      </c>
      <c r="BK149" s="347" t="s">
        <v>1172</v>
      </c>
      <c r="BL149" s="347" t="s">
        <v>1166</v>
      </c>
      <c r="BM149" s="347" t="s">
        <v>1157</v>
      </c>
      <c r="BN149" s="347" t="s">
        <v>1173</v>
      </c>
      <c r="BO149" s="347"/>
      <c r="BP149" s="347"/>
      <c r="BQ149" s="347"/>
      <c r="BR149" s="347"/>
      <c r="BS149" s="347"/>
      <c r="BT149" s="347"/>
      <c r="BU149" s="347" t="s">
        <v>1174</v>
      </c>
      <c r="BV149" s="347"/>
      <c r="BW149" s="347" t="s">
        <v>1175</v>
      </c>
      <c r="BX149" s="347"/>
      <c r="BY149" s="362" t="str">
        <f t="shared" si="9"/>
        <v>DISCONTINUED - MR304 Double Standard, 16x8, 0mm Offset, 5x4.5, 83mm Centerbore, Machined - Clear Coat</v>
      </c>
      <c r="BZ149" s="362" t="s">
        <v>4046</v>
      </c>
      <c r="CA149" s="362" t="s">
        <v>4045</v>
      </c>
      <c r="CB149" s="351" t="str">
        <f t="shared" si="10"/>
        <v>STREET (3XX)</v>
      </c>
    </row>
    <row r="150" spans="1:80" s="339" customFormat="1" ht="12.75">
      <c r="A150" s="23">
        <f t="shared" si="8"/>
        <v>147</v>
      </c>
      <c r="B150" s="105" t="s">
        <v>84</v>
      </c>
      <c r="C150" s="30" t="s">
        <v>1072</v>
      </c>
      <c r="D150" s="341" t="s">
        <v>1116</v>
      </c>
      <c r="E150" s="342" t="s">
        <v>120</v>
      </c>
      <c r="F150" s="342"/>
      <c r="G150" s="342"/>
      <c r="H150" s="342" t="s">
        <v>386</v>
      </c>
      <c r="I150" s="393">
        <v>40909</v>
      </c>
      <c r="J150" s="340">
        <v>43129</v>
      </c>
      <c r="K150" s="331" t="s">
        <v>1277</v>
      </c>
      <c r="L150" s="343">
        <v>177.5</v>
      </c>
      <c r="M150" s="333"/>
      <c r="N150" s="333"/>
      <c r="O150" s="341">
        <v>16</v>
      </c>
      <c r="P150" s="8">
        <v>8</v>
      </c>
      <c r="Q150" s="30" t="s">
        <v>1758</v>
      </c>
      <c r="R150" s="341">
        <v>5</v>
      </c>
      <c r="S150" s="341">
        <v>5</v>
      </c>
      <c r="T150" s="344">
        <v>0</v>
      </c>
      <c r="U150" s="378">
        <v>4.5</v>
      </c>
      <c r="V150" s="341" t="s">
        <v>85</v>
      </c>
      <c r="W150" s="349">
        <v>94</v>
      </c>
      <c r="X150" s="345">
        <v>23.7</v>
      </c>
      <c r="Y150" s="344">
        <v>2100</v>
      </c>
      <c r="Z150" s="344" t="s">
        <v>5827</v>
      </c>
      <c r="AA150" s="344"/>
      <c r="AB150" s="334" t="str">
        <f t="shared" si="11"/>
        <v>16x8, 5x5, 0 OS</v>
      </c>
      <c r="AC150" s="346" t="s">
        <v>1596</v>
      </c>
      <c r="AD150" s="336">
        <f>VLOOKUP(AC150,ACCESSORIES!F:K,6,FALSE)</f>
        <v>33</v>
      </c>
      <c r="AE150" s="346"/>
      <c r="AF150" s="347" t="s">
        <v>85</v>
      </c>
      <c r="AG150" s="346"/>
      <c r="AH150" s="346" t="s">
        <v>1689</v>
      </c>
      <c r="AI150" s="347">
        <v>1</v>
      </c>
      <c r="AJ150" s="347" t="s">
        <v>266</v>
      </c>
      <c r="AK150" s="347" t="s">
        <v>85</v>
      </c>
      <c r="AL150" s="347" t="s">
        <v>85</v>
      </c>
      <c r="AM150" s="347" t="s">
        <v>85</v>
      </c>
      <c r="AN150" s="347">
        <v>16.2</v>
      </c>
      <c r="AO150" s="347"/>
      <c r="AP150" s="347"/>
      <c r="AQ150" s="347"/>
      <c r="AR150" s="347"/>
      <c r="AS150" s="347"/>
      <c r="AT150" s="347"/>
      <c r="AU150" s="347"/>
      <c r="AV150" s="347">
        <v>88.2</v>
      </c>
      <c r="AW150" s="347">
        <v>58</v>
      </c>
      <c r="AX150" s="83"/>
      <c r="AY150" s="347"/>
      <c r="AZ150" s="348" t="s">
        <v>85</v>
      </c>
      <c r="BA150" s="347" t="s">
        <v>85</v>
      </c>
      <c r="BB150" s="105" t="s">
        <v>85</v>
      </c>
      <c r="BC150" s="347" t="s">
        <v>85</v>
      </c>
      <c r="BD150" s="348">
        <v>26.8</v>
      </c>
      <c r="BE150" s="347">
        <v>18.8</v>
      </c>
      <c r="BF150" s="347">
        <v>18.8</v>
      </c>
      <c r="BG150" s="347">
        <v>10.6</v>
      </c>
      <c r="BH150" s="341">
        <v>36</v>
      </c>
      <c r="BI150" s="347" t="s">
        <v>4096</v>
      </c>
      <c r="BJ150" s="82" t="s">
        <v>4217</v>
      </c>
      <c r="BK150" s="347" t="s">
        <v>1169</v>
      </c>
      <c r="BL150" s="347" t="s">
        <v>1166</v>
      </c>
      <c r="BM150" s="347" t="s">
        <v>1157</v>
      </c>
      <c r="BN150" s="347"/>
      <c r="BO150" s="347"/>
      <c r="BP150" s="347"/>
      <c r="BQ150" s="347"/>
      <c r="BR150" s="347"/>
      <c r="BS150" s="347"/>
      <c r="BT150" s="347"/>
      <c r="BU150" s="347" t="s">
        <v>1170</v>
      </c>
      <c r="BV150" s="347"/>
      <c r="BW150" s="347" t="s">
        <v>1171</v>
      </c>
      <c r="BX150" s="347"/>
      <c r="BY150" s="362" t="str">
        <f t="shared" si="9"/>
        <v>DISCONTINUED - MR304 Double Standard, 16x8, 0mm Offset, 5x5, 94mm Centerbore, Matte Black - Machined Lip</v>
      </c>
      <c r="BZ150" s="362" t="s">
        <v>4046</v>
      </c>
      <c r="CA150" s="362" t="s">
        <v>4045</v>
      </c>
      <c r="CB150" s="351" t="str">
        <f t="shared" si="10"/>
        <v>STREET (3XX)</v>
      </c>
    </row>
    <row r="151" spans="1:80" s="339" customFormat="1" ht="12.75">
      <c r="A151" s="23">
        <f t="shared" si="8"/>
        <v>148</v>
      </c>
      <c r="B151" s="105" t="s">
        <v>84</v>
      </c>
      <c r="C151" s="30" t="s">
        <v>1072</v>
      </c>
      <c r="D151" s="341" t="s">
        <v>1116</v>
      </c>
      <c r="E151" s="342" t="s">
        <v>121</v>
      </c>
      <c r="F151" s="342"/>
      <c r="G151" s="342"/>
      <c r="H151" s="342" t="s">
        <v>392</v>
      </c>
      <c r="I151" s="393">
        <v>40909</v>
      </c>
      <c r="J151" s="340">
        <v>43129</v>
      </c>
      <c r="K151" s="331" t="s">
        <v>1277</v>
      </c>
      <c r="L151" s="343">
        <v>177.5</v>
      </c>
      <c r="M151" s="333"/>
      <c r="N151" s="333"/>
      <c r="O151" s="341">
        <v>16</v>
      </c>
      <c r="P151" s="8">
        <v>8</v>
      </c>
      <c r="Q151" s="30" t="s">
        <v>1765</v>
      </c>
      <c r="R151" s="341">
        <v>8</v>
      </c>
      <c r="S151" s="341">
        <v>6.5</v>
      </c>
      <c r="T151" s="344">
        <v>0</v>
      </c>
      <c r="U151" s="378">
        <v>4.5</v>
      </c>
      <c r="V151" s="341" t="s">
        <v>85</v>
      </c>
      <c r="W151" s="349">
        <v>131</v>
      </c>
      <c r="X151" s="345">
        <v>23.7</v>
      </c>
      <c r="Y151" s="344">
        <v>3200</v>
      </c>
      <c r="Z151" s="344" t="s">
        <v>5827</v>
      </c>
      <c r="AA151" s="344"/>
      <c r="AB151" s="334" t="str">
        <f t="shared" si="11"/>
        <v>16x8, 8x6.5, 0 OS</v>
      </c>
      <c r="AC151" s="346" t="s">
        <v>1606</v>
      </c>
      <c r="AD151" s="336">
        <f>VLOOKUP(AC151,ACCESSORIES!F:K,6,FALSE)</f>
        <v>33</v>
      </c>
      <c r="AE151" s="346"/>
      <c r="AF151" s="347" t="s">
        <v>85</v>
      </c>
      <c r="AG151" s="346"/>
      <c r="AH151" s="346" t="s">
        <v>1689</v>
      </c>
      <c r="AI151" s="347">
        <v>1</v>
      </c>
      <c r="AJ151" s="347" t="s">
        <v>266</v>
      </c>
      <c r="AK151" s="347" t="s">
        <v>85</v>
      </c>
      <c r="AL151" s="347" t="s">
        <v>85</v>
      </c>
      <c r="AM151" s="347" t="s">
        <v>85</v>
      </c>
      <c r="AN151" s="347">
        <v>16.2</v>
      </c>
      <c r="AO151" s="347"/>
      <c r="AP151" s="347"/>
      <c r="AQ151" s="347"/>
      <c r="AR151" s="347"/>
      <c r="AS151" s="347"/>
      <c r="AT151" s="347"/>
      <c r="AU151" s="347"/>
      <c r="AV151" s="347">
        <v>123</v>
      </c>
      <c r="AW151" s="347">
        <v>100</v>
      </c>
      <c r="AX151" s="83"/>
      <c r="AY151" s="347"/>
      <c r="AZ151" s="348" t="s">
        <v>85</v>
      </c>
      <c r="BA151" s="347" t="s">
        <v>85</v>
      </c>
      <c r="BB151" s="105" t="s">
        <v>85</v>
      </c>
      <c r="BC151" s="347" t="s">
        <v>85</v>
      </c>
      <c r="BD151" s="348">
        <v>26.8</v>
      </c>
      <c r="BE151" s="347">
        <v>18.8</v>
      </c>
      <c r="BF151" s="347">
        <v>18.8</v>
      </c>
      <c r="BG151" s="347">
        <v>10.6</v>
      </c>
      <c r="BH151" s="341">
        <v>36</v>
      </c>
      <c r="BI151" s="347" t="s">
        <v>4096</v>
      </c>
      <c r="BJ151" s="82" t="s">
        <v>4217</v>
      </c>
      <c r="BK151" s="347" t="s">
        <v>1169</v>
      </c>
      <c r="BL151" s="347" t="s">
        <v>1166</v>
      </c>
      <c r="BM151" s="347" t="s">
        <v>1157</v>
      </c>
      <c r="BN151" s="347"/>
      <c r="BO151" s="347"/>
      <c r="BP151" s="347"/>
      <c r="BQ151" s="347"/>
      <c r="BR151" s="347"/>
      <c r="BS151" s="347"/>
      <c r="BT151" s="347"/>
      <c r="BU151" s="347" t="s">
        <v>1170</v>
      </c>
      <c r="BV151" s="347"/>
      <c r="BW151" s="347" t="s">
        <v>1171</v>
      </c>
      <c r="BX151" s="347"/>
      <c r="BY151" s="362" t="str">
        <f t="shared" si="9"/>
        <v>DISCONTINUED - MR304 Double Standard, 16x8, 0mm Offset, 8x6.5, 131mm Centerbore, Matte Black - Machined Lip</v>
      </c>
      <c r="BZ151" s="362" t="s">
        <v>4046</v>
      </c>
      <c r="CA151" s="362" t="s">
        <v>4045</v>
      </c>
      <c r="CB151" s="351" t="str">
        <f t="shared" si="10"/>
        <v>STREET (3XX)</v>
      </c>
    </row>
    <row r="152" spans="1:80" s="339" customFormat="1" ht="12.75">
      <c r="A152" s="23">
        <f t="shared" si="8"/>
        <v>149</v>
      </c>
      <c r="B152" s="105" t="s">
        <v>84</v>
      </c>
      <c r="C152" s="30" t="s">
        <v>1072</v>
      </c>
      <c r="D152" s="341" t="s">
        <v>1116</v>
      </c>
      <c r="E152" s="342" t="s">
        <v>122</v>
      </c>
      <c r="F152" s="342"/>
      <c r="G152" s="342"/>
      <c r="H152" s="342" t="s">
        <v>390</v>
      </c>
      <c r="I152" s="393">
        <v>40909</v>
      </c>
      <c r="J152" s="340">
        <v>43129</v>
      </c>
      <c r="K152" s="331" t="s">
        <v>1277</v>
      </c>
      <c r="L152" s="343">
        <v>177.5</v>
      </c>
      <c r="M152" s="333"/>
      <c r="N152" s="333"/>
      <c r="O152" s="341">
        <v>16</v>
      </c>
      <c r="P152" s="8">
        <v>8</v>
      </c>
      <c r="Q152" s="30" t="s">
        <v>1765</v>
      </c>
      <c r="R152" s="341">
        <v>8</v>
      </c>
      <c r="S152" s="341">
        <v>6.5</v>
      </c>
      <c r="T152" s="344">
        <v>0</v>
      </c>
      <c r="U152" s="378">
        <v>4.5</v>
      </c>
      <c r="V152" s="341" t="s">
        <v>85</v>
      </c>
      <c r="W152" s="349">
        <v>131</v>
      </c>
      <c r="X152" s="345">
        <v>23.7</v>
      </c>
      <c r="Y152" s="344">
        <v>3200</v>
      </c>
      <c r="Z152" s="344" t="s">
        <v>5824</v>
      </c>
      <c r="AA152" s="344"/>
      <c r="AB152" s="334" t="str">
        <f t="shared" si="11"/>
        <v>16x8, 8x6.5, 0 OS</v>
      </c>
      <c r="AC152" s="346" t="s">
        <v>1605</v>
      </c>
      <c r="AD152" s="336">
        <f>VLOOKUP(AC152,ACCESSORIES!F:K,6,FALSE)</f>
        <v>33</v>
      </c>
      <c r="AE152" s="346"/>
      <c r="AF152" s="347" t="s">
        <v>85</v>
      </c>
      <c r="AG152" s="346"/>
      <c r="AH152" s="346" t="s">
        <v>1689</v>
      </c>
      <c r="AI152" s="347">
        <v>1</v>
      </c>
      <c r="AJ152" s="347" t="s">
        <v>266</v>
      </c>
      <c r="AK152" s="347" t="s">
        <v>85</v>
      </c>
      <c r="AL152" s="347" t="s">
        <v>85</v>
      </c>
      <c r="AM152" s="347" t="s">
        <v>85</v>
      </c>
      <c r="AN152" s="347">
        <v>16.100000000000001</v>
      </c>
      <c r="AO152" s="347"/>
      <c r="AP152" s="347"/>
      <c r="AQ152" s="347"/>
      <c r="AR152" s="347"/>
      <c r="AS152" s="347"/>
      <c r="AT152" s="347"/>
      <c r="AU152" s="347"/>
      <c r="AV152" s="347">
        <v>123</v>
      </c>
      <c r="AW152" s="347">
        <v>100</v>
      </c>
      <c r="AX152" s="83"/>
      <c r="AY152" s="347"/>
      <c r="AZ152" s="348" t="s">
        <v>85</v>
      </c>
      <c r="BA152" s="347" t="s">
        <v>85</v>
      </c>
      <c r="BB152" s="105" t="s">
        <v>85</v>
      </c>
      <c r="BC152" s="347" t="s">
        <v>85</v>
      </c>
      <c r="BD152" s="348">
        <v>26.8</v>
      </c>
      <c r="BE152" s="347">
        <v>18.8</v>
      </c>
      <c r="BF152" s="347">
        <v>18.8</v>
      </c>
      <c r="BG152" s="347">
        <v>10.6</v>
      </c>
      <c r="BH152" s="341">
        <v>36</v>
      </c>
      <c r="BI152" s="347" t="s">
        <v>4096</v>
      </c>
      <c r="BJ152" s="82" t="s">
        <v>4217</v>
      </c>
      <c r="BK152" s="347" t="s">
        <v>1172</v>
      </c>
      <c r="BL152" s="347" t="s">
        <v>1166</v>
      </c>
      <c r="BM152" s="347" t="s">
        <v>1157</v>
      </c>
      <c r="BN152" s="347" t="s">
        <v>1173</v>
      </c>
      <c r="BO152" s="347"/>
      <c r="BP152" s="347"/>
      <c r="BQ152" s="347"/>
      <c r="BR152" s="347"/>
      <c r="BS152" s="347"/>
      <c r="BT152" s="347"/>
      <c r="BU152" s="347" t="s">
        <v>1174</v>
      </c>
      <c r="BV152" s="347"/>
      <c r="BW152" s="347" t="s">
        <v>1175</v>
      </c>
      <c r="BX152" s="347"/>
      <c r="BY152" s="362" t="str">
        <f t="shared" si="9"/>
        <v>DISCONTINUED - MR304 Double Standard, 16x8, 0mm Offset, 8x6.5, 131mm Centerbore, Machined - Clear Coat</v>
      </c>
      <c r="BZ152" s="362" t="s">
        <v>4046</v>
      </c>
      <c r="CA152" s="362" t="s">
        <v>4045</v>
      </c>
      <c r="CB152" s="351" t="str">
        <f t="shared" si="10"/>
        <v>STREET (3XX)</v>
      </c>
    </row>
    <row r="153" spans="1:80" s="339" customFormat="1" ht="12.75">
      <c r="A153" s="23">
        <f t="shared" si="8"/>
        <v>150</v>
      </c>
      <c r="B153" s="105" t="s">
        <v>84</v>
      </c>
      <c r="C153" s="30" t="s">
        <v>1072</v>
      </c>
      <c r="D153" s="341" t="s">
        <v>1116</v>
      </c>
      <c r="E153" s="342" t="s">
        <v>123</v>
      </c>
      <c r="F153" s="342"/>
      <c r="G153" s="342"/>
      <c r="H153" s="342" t="s">
        <v>393</v>
      </c>
      <c r="I153" s="393">
        <v>40909</v>
      </c>
      <c r="J153" s="340">
        <v>43129</v>
      </c>
      <c r="K153" s="331" t="s">
        <v>1277</v>
      </c>
      <c r="L153" s="343">
        <v>177.5</v>
      </c>
      <c r="M153" s="333"/>
      <c r="N153" s="333"/>
      <c r="O153" s="341">
        <v>16</v>
      </c>
      <c r="P153" s="8">
        <v>8</v>
      </c>
      <c r="Q153" s="30" t="s">
        <v>1766</v>
      </c>
      <c r="R153" s="341">
        <v>8</v>
      </c>
      <c r="S153" s="341">
        <v>170</v>
      </c>
      <c r="T153" s="344">
        <v>0</v>
      </c>
      <c r="U153" s="378">
        <v>4.5</v>
      </c>
      <c r="V153" s="341" t="s">
        <v>85</v>
      </c>
      <c r="W153" s="349">
        <v>131</v>
      </c>
      <c r="X153" s="345">
        <v>23.7</v>
      </c>
      <c r="Y153" s="344">
        <v>3200</v>
      </c>
      <c r="Z153" s="344" t="s">
        <v>100</v>
      </c>
      <c r="AA153" s="344"/>
      <c r="AB153" s="334" t="str">
        <f t="shared" si="11"/>
        <v>16x8, 8x170, 0 OS</v>
      </c>
      <c r="AC153" s="346" t="s">
        <v>1740</v>
      </c>
      <c r="AD153" s="336" t="e">
        <f>VLOOKUP(AC153,ACCESSORIES!F:K,6,FALSE)</f>
        <v>#N/A</v>
      </c>
      <c r="AE153" s="346"/>
      <c r="AF153" s="347" t="s">
        <v>85</v>
      </c>
      <c r="AG153" s="346"/>
      <c r="AH153" s="346" t="s">
        <v>1689</v>
      </c>
      <c r="AI153" s="347">
        <v>1</v>
      </c>
      <c r="AJ153" s="347" t="s">
        <v>266</v>
      </c>
      <c r="AK153" s="347" t="s">
        <v>85</v>
      </c>
      <c r="AL153" s="347" t="s">
        <v>85</v>
      </c>
      <c r="AM153" s="347" t="s">
        <v>85</v>
      </c>
      <c r="AN153" s="347">
        <v>16.2</v>
      </c>
      <c r="AO153" s="347"/>
      <c r="AP153" s="347"/>
      <c r="AQ153" s="347"/>
      <c r="AR153" s="347"/>
      <c r="AS153" s="347"/>
      <c r="AT153" s="347"/>
      <c r="AU153" s="347"/>
      <c r="AV153" s="347">
        <v>123</v>
      </c>
      <c r="AW153" s="347">
        <v>100</v>
      </c>
      <c r="AX153" s="83"/>
      <c r="AY153" s="347"/>
      <c r="AZ153" s="348" t="s">
        <v>85</v>
      </c>
      <c r="BA153" s="347" t="s">
        <v>85</v>
      </c>
      <c r="BB153" s="105" t="s">
        <v>85</v>
      </c>
      <c r="BC153" s="347" t="s">
        <v>85</v>
      </c>
      <c r="BD153" s="348">
        <v>26.8</v>
      </c>
      <c r="BE153" s="347">
        <v>18.8</v>
      </c>
      <c r="BF153" s="347">
        <v>18.8</v>
      </c>
      <c r="BG153" s="347">
        <v>10.6</v>
      </c>
      <c r="BH153" s="341">
        <v>36</v>
      </c>
      <c r="BI153" s="347" t="s">
        <v>4096</v>
      </c>
      <c r="BJ153" s="82" t="s">
        <v>4217</v>
      </c>
      <c r="BK153" s="347" t="s">
        <v>1165</v>
      </c>
      <c r="BL153" s="347" t="s">
        <v>1166</v>
      </c>
      <c r="BM153" s="347" t="s">
        <v>1157</v>
      </c>
      <c r="BN153" s="347"/>
      <c r="BO153" s="347"/>
      <c r="BP153" s="347"/>
      <c r="BQ153" s="347"/>
      <c r="BR153" s="347"/>
      <c r="BS153" s="347"/>
      <c r="BT153" s="347"/>
      <c r="BU153" s="347" t="s">
        <v>1167</v>
      </c>
      <c r="BV153" s="347"/>
      <c r="BW153" s="347" t="s">
        <v>1168</v>
      </c>
      <c r="BX153" s="347"/>
      <c r="BY153" s="362" t="str">
        <f t="shared" si="9"/>
        <v xml:space="preserve">DISCONTINUED - MR304 Double Standard, 16x8, 0mm Offset, 8x170, 131mm Centerbore, Matte Black </v>
      </c>
      <c r="BZ153" s="362" t="s">
        <v>4046</v>
      </c>
      <c r="CA153" s="362" t="s">
        <v>4045</v>
      </c>
      <c r="CB153" s="351" t="str">
        <f t="shared" si="10"/>
        <v>STREET (3XX)</v>
      </c>
    </row>
    <row r="154" spans="1:80" s="339" customFormat="1" ht="12.75">
      <c r="A154" s="23">
        <f t="shared" si="8"/>
        <v>151</v>
      </c>
      <c r="B154" s="105" t="s">
        <v>84</v>
      </c>
      <c r="C154" s="30" t="s">
        <v>1072</v>
      </c>
      <c r="D154" s="341" t="s">
        <v>1116</v>
      </c>
      <c r="E154" s="342" t="s">
        <v>124</v>
      </c>
      <c r="F154" s="342"/>
      <c r="G154" s="342"/>
      <c r="H154" s="342" t="s">
        <v>394</v>
      </c>
      <c r="I154" s="393">
        <v>40909</v>
      </c>
      <c r="J154" s="340">
        <v>43129</v>
      </c>
      <c r="K154" s="331" t="s">
        <v>1277</v>
      </c>
      <c r="L154" s="343">
        <v>177.5</v>
      </c>
      <c r="M154" s="333"/>
      <c r="N154" s="333"/>
      <c r="O154" s="341">
        <v>16</v>
      </c>
      <c r="P154" s="8">
        <v>8</v>
      </c>
      <c r="Q154" s="30" t="s">
        <v>1766</v>
      </c>
      <c r="R154" s="341">
        <v>8</v>
      </c>
      <c r="S154" s="341">
        <v>170</v>
      </c>
      <c r="T154" s="344">
        <v>0</v>
      </c>
      <c r="U154" s="378">
        <v>4.5</v>
      </c>
      <c r="V154" s="341" t="s">
        <v>85</v>
      </c>
      <c r="W154" s="349">
        <v>131</v>
      </c>
      <c r="X154" s="345">
        <v>23.7</v>
      </c>
      <c r="Y154" s="344">
        <v>3200</v>
      </c>
      <c r="Z154" s="344" t="s">
        <v>5827</v>
      </c>
      <c r="AA154" s="344"/>
      <c r="AB154" s="334" t="str">
        <f t="shared" si="11"/>
        <v>16x8, 8x170, 0 OS</v>
      </c>
      <c r="AC154" s="346" t="s">
        <v>1740</v>
      </c>
      <c r="AD154" s="336" t="e">
        <f>VLOOKUP(AC154,ACCESSORIES!F:K,6,FALSE)</f>
        <v>#N/A</v>
      </c>
      <c r="AE154" s="346"/>
      <c r="AF154" s="347" t="s">
        <v>85</v>
      </c>
      <c r="AG154" s="346"/>
      <c r="AH154" s="346" t="s">
        <v>1689</v>
      </c>
      <c r="AI154" s="347">
        <v>1</v>
      </c>
      <c r="AJ154" s="347" t="s">
        <v>266</v>
      </c>
      <c r="AK154" s="347" t="s">
        <v>85</v>
      </c>
      <c r="AL154" s="347" t="s">
        <v>85</v>
      </c>
      <c r="AM154" s="347" t="s">
        <v>85</v>
      </c>
      <c r="AN154" s="347">
        <v>16.2</v>
      </c>
      <c r="AO154" s="347"/>
      <c r="AP154" s="347"/>
      <c r="AQ154" s="347"/>
      <c r="AR154" s="347"/>
      <c r="AS154" s="347"/>
      <c r="AT154" s="347"/>
      <c r="AU154" s="347"/>
      <c r="AV154" s="347">
        <v>123</v>
      </c>
      <c r="AW154" s="347">
        <v>100</v>
      </c>
      <c r="AX154" s="83"/>
      <c r="AY154" s="347"/>
      <c r="AZ154" s="348" t="s">
        <v>85</v>
      </c>
      <c r="BA154" s="347" t="s">
        <v>85</v>
      </c>
      <c r="BB154" s="105" t="s">
        <v>85</v>
      </c>
      <c r="BC154" s="347" t="s">
        <v>85</v>
      </c>
      <c r="BD154" s="348">
        <v>26.8</v>
      </c>
      <c r="BE154" s="347">
        <v>18.8</v>
      </c>
      <c r="BF154" s="347">
        <v>18.8</v>
      </c>
      <c r="BG154" s="347">
        <v>10.6</v>
      </c>
      <c r="BH154" s="341">
        <v>36</v>
      </c>
      <c r="BI154" s="347" t="s">
        <v>4096</v>
      </c>
      <c r="BJ154" s="82" t="s">
        <v>4217</v>
      </c>
      <c r="BK154" s="347" t="s">
        <v>1169</v>
      </c>
      <c r="BL154" s="347" t="s">
        <v>1166</v>
      </c>
      <c r="BM154" s="347" t="s">
        <v>1157</v>
      </c>
      <c r="BN154" s="347"/>
      <c r="BO154" s="347"/>
      <c r="BP154" s="347"/>
      <c r="BQ154" s="347"/>
      <c r="BR154" s="347"/>
      <c r="BS154" s="347"/>
      <c r="BT154" s="347"/>
      <c r="BU154" s="347" t="s">
        <v>1170</v>
      </c>
      <c r="BV154" s="347"/>
      <c r="BW154" s="347" t="s">
        <v>1171</v>
      </c>
      <c r="BX154" s="347"/>
      <c r="BY154" s="362" t="str">
        <f t="shared" si="9"/>
        <v>DISCONTINUED - MR304 Double Standard, 16x8, 0mm Offset, 8x170, 131mm Centerbore, Matte Black - Machined Lip</v>
      </c>
      <c r="BZ154" s="362" t="s">
        <v>4046</v>
      </c>
      <c r="CA154" s="362" t="s">
        <v>4045</v>
      </c>
      <c r="CB154" s="351" t="str">
        <f t="shared" si="10"/>
        <v>STREET (3XX)</v>
      </c>
    </row>
    <row r="155" spans="1:80" s="339" customFormat="1" ht="12.75">
      <c r="A155" s="23">
        <f t="shared" si="8"/>
        <v>152</v>
      </c>
      <c r="B155" s="105" t="s">
        <v>84</v>
      </c>
      <c r="C155" s="30" t="s">
        <v>1072</v>
      </c>
      <c r="D155" s="341" t="s">
        <v>1116</v>
      </c>
      <c r="E155" s="342" t="s">
        <v>127</v>
      </c>
      <c r="F155" s="342"/>
      <c r="G155" s="342"/>
      <c r="H155" s="342" t="s">
        <v>418</v>
      </c>
      <c r="I155" s="393">
        <v>40909</v>
      </c>
      <c r="J155" s="340">
        <v>43129</v>
      </c>
      <c r="K155" s="331" t="s">
        <v>1277</v>
      </c>
      <c r="L155" s="343">
        <v>231.5</v>
      </c>
      <c r="M155" s="333"/>
      <c r="N155" s="333"/>
      <c r="O155" s="341">
        <v>18</v>
      </c>
      <c r="P155" s="8">
        <v>9</v>
      </c>
      <c r="Q155" s="30" t="s">
        <v>1763</v>
      </c>
      <c r="R155" s="341">
        <v>6</v>
      </c>
      <c r="S155" s="341">
        <v>135</v>
      </c>
      <c r="T155" s="344">
        <v>18</v>
      </c>
      <c r="U155" s="378">
        <v>5.75</v>
      </c>
      <c r="V155" s="341" t="s">
        <v>85</v>
      </c>
      <c r="W155" s="349">
        <v>94</v>
      </c>
      <c r="X155" s="345">
        <v>31.9</v>
      </c>
      <c r="Y155" s="344">
        <v>2500</v>
      </c>
      <c r="Z155" s="344" t="s">
        <v>5827</v>
      </c>
      <c r="AA155" s="344"/>
      <c r="AB155" s="334" t="str">
        <f t="shared" si="11"/>
        <v>18x9, 6x135, 18 OS</v>
      </c>
      <c r="AC155" s="346" t="s">
        <v>1596</v>
      </c>
      <c r="AD155" s="336">
        <f>VLOOKUP(AC155,ACCESSORIES!F:K,6,FALSE)</f>
        <v>33</v>
      </c>
      <c r="AE155" s="346"/>
      <c r="AF155" s="347" t="s">
        <v>85</v>
      </c>
      <c r="AG155" s="346"/>
      <c r="AH155" s="346" t="s">
        <v>1689</v>
      </c>
      <c r="AI155" s="347">
        <v>1</v>
      </c>
      <c r="AJ155" s="347" t="s">
        <v>266</v>
      </c>
      <c r="AK155" s="347" t="s">
        <v>85</v>
      </c>
      <c r="AL155" s="347" t="s">
        <v>85</v>
      </c>
      <c r="AM155" s="347" t="s">
        <v>85</v>
      </c>
      <c r="AN155" s="347">
        <v>16.2</v>
      </c>
      <c r="AO155" s="347"/>
      <c r="AP155" s="347"/>
      <c r="AQ155" s="347"/>
      <c r="AR155" s="347"/>
      <c r="AS155" s="347"/>
      <c r="AT155" s="347"/>
      <c r="AU155" s="347"/>
      <c r="AV155" s="347">
        <v>88.2</v>
      </c>
      <c r="AW155" s="347">
        <v>58</v>
      </c>
      <c r="AX155" s="83"/>
      <c r="AY155" s="347"/>
      <c r="AZ155" s="348" t="s">
        <v>85</v>
      </c>
      <c r="BA155" s="347" t="s">
        <v>85</v>
      </c>
      <c r="BB155" s="105" t="s">
        <v>85</v>
      </c>
      <c r="BC155" s="347" t="s">
        <v>85</v>
      </c>
      <c r="BD155" s="348">
        <v>35.799999999999997</v>
      </c>
      <c r="BE155" s="347">
        <v>20.7</v>
      </c>
      <c r="BF155" s="347">
        <v>20.7</v>
      </c>
      <c r="BG155" s="347">
        <v>11.2</v>
      </c>
      <c r="BH155" s="341">
        <v>36</v>
      </c>
      <c r="BI155" s="347" t="s">
        <v>4096</v>
      </c>
      <c r="BJ155" s="82" t="s">
        <v>4217</v>
      </c>
      <c r="BK155" s="347" t="s">
        <v>1169</v>
      </c>
      <c r="BL155" s="347" t="s">
        <v>1166</v>
      </c>
      <c r="BM155" s="347" t="s">
        <v>1157</v>
      </c>
      <c r="BN155" s="347"/>
      <c r="BO155" s="347"/>
      <c r="BP155" s="347"/>
      <c r="BQ155" s="347"/>
      <c r="BR155" s="347"/>
      <c r="BS155" s="347"/>
      <c r="BT155" s="347"/>
      <c r="BU155" s="347" t="s">
        <v>1170</v>
      </c>
      <c r="BV155" s="347"/>
      <c r="BW155" s="347" t="s">
        <v>1171</v>
      </c>
      <c r="BX155" s="347"/>
      <c r="BY155" s="362" t="str">
        <f t="shared" si="9"/>
        <v>DISCONTINUED - MR304 Double Standard, 18x9, +18mm Offset, 6x135, 94mm Centerbore, Matte Black - Machined Lip</v>
      </c>
      <c r="BZ155" s="362" t="s">
        <v>4046</v>
      </c>
      <c r="CA155" s="362" t="s">
        <v>4045</v>
      </c>
      <c r="CB155" s="351" t="str">
        <f t="shared" si="10"/>
        <v>STREET (3XX)</v>
      </c>
    </row>
    <row r="156" spans="1:80" s="339" customFormat="1" ht="12.75">
      <c r="A156" s="23">
        <f t="shared" si="8"/>
        <v>153</v>
      </c>
      <c r="B156" s="105" t="s">
        <v>84</v>
      </c>
      <c r="C156" s="30" t="s">
        <v>1072</v>
      </c>
      <c r="D156" s="341" t="s">
        <v>1116</v>
      </c>
      <c r="E156" s="342" t="s">
        <v>128</v>
      </c>
      <c r="F156" s="342"/>
      <c r="G156" s="342"/>
      <c r="H156" s="342" t="s">
        <v>416</v>
      </c>
      <c r="I156" s="393">
        <v>40909</v>
      </c>
      <c r="J156" s="340">
        <v>43129</v>
      </c>
      <c r="K156" s="331" t="s">
        <v>1277</v>
      </c>
      <c r="L156" s="343">
        <v>231.5</v>
      </c>
      <c r="M156" s="333"/>
      <c r="N156" s="333"/>
      <c r="O156" s="341">
        <v>18</v>
      </c>
      <c r="P156" s="8">
        <v>9</v>
      </c>
      <c r="Q156" s="30" t="s">
        <v>1763</v>
      </c>
      <c r="R156" s="341">
        <v>6</v>
      </c>
      <c r="S156" s="341">
        <v>135</v>
      </c>
      <c r="T156" s="344">
        <v>18</v>
      </c>
      <c r="U156" s="378">
        <v>5.75</v>
      </c>
      <c r="V156" s="341" t="s">
        <v>85</v>
      </c>
      <c r="W156" s="349">
        <v>94</v>
      </c>
      <c r="X156" s="345">
        <v>31.9</v>
      </c>
      <c r="Y156" s="344">
        <v>2500</v>
      </c>
      <c r="Z156" s="344" t="s">
        <v>5824</v>
      </c>
      <c r="AA156" s="344"/>
      <c r="AB156" s="334" t="str">
        <f t="shared" si="11"/>
        <v>18x9, 6x135, 18 OS</v>
      </c>
      <c r="AC156" s="346" t="s">
        <v>1595</v>
      </c>
      <c r="AD156" s="336">
        <f>VLOOKUP(AC156,ACCESSORIES!F:K,6,FALSE)</f>
        <v>33</v>
      </c>
      <c r="AE156" s="346"/>
      <c r="AF156" s="347" t="s">
        <v>85</v>
      </c>
      <c r="AG156" s="346"/>
      <c r="AH156" s="346" t="s">
        <v>1689</v>
      </c>
      <c r="AI156" s="347">
        <v>1</v>
      </c>
      <c r="AJ156" s="347" t="s">
        <v>266</v>
      </c>
      <c r="AK156" s="347" t="s">
        <v>85</v>
      </c>
      <c r="AL156" s="347" t="s">
        <v>85</v>
      </c>
      <c r="AM156" s="347" t="s">
        <v>85</v>
      </c>
      <c r="AN156" s="347">
        <v>16.100000000000001</v>
      </c>
      <c r="AO156" s="347"/>
      <c r="AP156" s="347"/>
      <c r="AQ156" s="347"/>
      <c r="AR156" s="347"/>
      <c r="AS156" s="347"/>
      <c r="AT156" s="347"/>
      <c r="AU156" s="347"/>
      <c r="AV156" s="347">
        <v>88.2</v>
      </c>
      <c r="AW156" s="347">
        <v>58</v>
      </c>
      <c r="AX156" s="83"/>
      <c r="AY156" s="347"/>
      <c r="AZ156" s="348" t="s">
        <v>85</v>
      </c>
      <c r="BA156" s="347" t="s">
        <v>85</v>
      </c>
      <c r="BB156" s="105" t="s">
        <v>85</v>
      </c>
      <c r="BC156" s="347" t="s">
        <v>85</v>
      </c>
      <c r="BD156" s="348">
        <v>35.799999999999997</v>
      </c>
      <c r="BE156" s="347">
        <v>20.7</v>
      </c>
      <c r="BF156" s="347">
        <v>20.7</v>
      </c>
      <c r="BG156" s="347">
        <v>11.2</v>
      </c>
      <c r="BH156" s="341">
        <v>36</v>
      </c>
      <c r="BI156" s="347" t="s">
        <v>4096</v>
      </c>
      <c r="BJ156" s="82" t="s">
        <v>4217</v>
      </c>
      <c r="BK156" s="347" t="s">
        <v>1172</v>
      </c>
      <c r="BL156" s="347" t="s">
        <v>1166</v>
      </c>
      <c r="BM156" s="347" t="s">
        <v>1157</v>
      </c>
      <c r="BN156" s="347" t="s">
        <v>1173</v>
      </c>
      <c r="BO156" s="347"/>
      <c r="BP156" s="347"/>
      <c r="BQ156" s="347"/>
      <c r="BR156" s="347"/>
      <c r="BS156" s="347"/>
      <c r="BT156" s="347"/>
      <c r="BU156" s="347" t="s">
        <v>1174</v>
      </c>
      <c r="BV156" s="347"/>
      <c r="BW156" s="347" t="s">
        <v>1175</v>
      </c>
      <c r="BX156" s="347"/>
      <c r="BY156" s="362" t="str">
        <f t="shared" si="9"/>
        <v>DISCONTINUED - MR304 Double Standard, 18x9, +18mm Offset, 6x135, 94mm Centerbore, Machined - Clear Coat</v>
      </c>
      <c r="BZ156" s="362" t="s">
        <v>4046</v>
      </c>
      <c r="CA156" s="362" t="s">
        <v>4045</v>
      </c>
      <c r="CB156" s="351" t="str">
        <f t="shared" si="10"/>
        <v>STREET (3XX)</v>
      </c>
    </row>
    <row r="157" spans="1:80" s="339" customFormat="1" ht="12.75">
      <c r="A157" s="23">
        <f t="shared" si="8"/>
        <v>154</v>
      </c>
      <c r="B157" s="105" t="s">
        <v>84</v>
      </c>
      <c r="C157" s="30" t="s">
        <v>1072</v>
      </c>
      <c r="D157" s="341" t="s">
        <v>1116</v>
      </c>
      <c r="E157" s="342" t="s">
        <v>129</v>
      </c>
      <c r="F157" s="342"/>
      <c r="G157" s="342"/>
      <c r="H157" s="342" t="s">
        <v>421</v>
      </c>
      <c r="I157" s="393">
        <v>40909</v>
      </c>
      <c r="J157" s="340">
        <v>43129</v>
      </c>
      <c r="K157" s="331" t="s">
        <v>1277</v>
      </c>
      <c r="L157" s="343">
        <v>231.5</v>
      </c>
      <c r="M157" s="333"/>
      <c r="N157" s="333"/>
      <c r="O157" s="341">
        <v>18</v>
      </c>
      <c r="P157" s="8">
        <v>9</v>
      </c>
      <c r="Q157" s="30" t="s">
        <v>1758</v>
      </c>
      <c r="R157" s="341">
        <v>5</v>
      </c>
      <c r="S157" s="341">
        <v>5</v>
      </c>
      <c r="T157" s="344">
        <v>18</v>
      </c>
      <c r="U157" s="378">
        <v>5.75</v>
      </c>
      <c r="V157" s="341" t="s">
        <v>85</v>
      </c>
      <c r="W157" s="349">
        <v>94</v>
      </c>
      <c r="X157" s="345">
        <v>31.9</v>
      </c>
      <c r="Y157" s="344">
        <v>2500</v>
      </c>
      <c r="Z157" s="344" t="s">
        <v>87</v>
      </c>
      <c r="AA157" s="344"/>
      <c r="AB157" s="334" t="str">
        <f t="shared" si="11"/>
        <v>18x9, 5x5, 18 OS</v>
      </c>
      <c r="AC157" s="346" t="s">
        <v>1596</v>
      </c>
      <c r="AD157" s="336">
        <f>VLOOKUP(AC157,ACCESSORIES!F:K,6,FALSE)</f>
        <v>33</v>
      </c>
      <c r="AE157" s="346"/>
      <c r="AF157" s="347" t="s">
        <v>85</v>
      </c>
      <c r="AG157" s="346"/>
      <c r="AH157" s="346" t="s">
        <v>1689</v>
      </c>
      <c r="AI157" s="347">
        <v>1</v>
      </c>
      <c r="AJ157" s="347" t="s">
        <v>266</v>
      </c>
      <c r="AK157" s="347" t="s">
        <v>85</v>
      </c>
      <c r="AL157" s="347" t="s">
        <v>85</v>
      </c>
      <c r="AM157" s="347" t="s">
        <v>85</v>
      </c>
      <c r="AN157" s="347">
        <v>16.2</v>
      </c>
      <c r="AO157" s="347"/>
      <c r="AP157" s="347"/>
      <c r="AQ157" s="347"/>
      <c r="AR157" s="347"/>
      <c r="AS157" s="347"/>
      <c r="AT157" s="347"/>
      <c r="AU157" s="347"/>
      <c r="AV157" s="347">
        <v>88.2</v>
      </c>
      <c r="AW157" s="347">
        <v>58</v>
      </c>
      <c r="AX157" s="83"/>
      <c r="AY157" s="347"/>
      <c r="AZ157" s="348" t="s">
        <v>85</v>
      </c>
      <c r="BA157" s="347" t="s">
        <v>85</v>
      </c>
      <c r="BB157" s="105" t="s">
        <v>85</v>
      </c>
      <c r="BC157" s="347" t="s">
        <v>85</v>
      </c>
      <c r="BD157" s="348">
        <v>35.799999999999997</v>
      </c>
      <c r="BE157" s="347">
        <v>20.7</v>
      </c>
      <c r="BF157" s="347">
        <v>20.7</v>
      </c>
      <c r="BG157" s="347">
        <v>11.2</v>
      </c>
      <c r="BH157" s="341">
        <v>36</v>
      </c>
      <c r="BI157" s="347" t="s">
        <v>4096</v>
      </c>
      <c r="BJ157" s="82" t="s">
        <v>4217</v>
      </c>
      <c r="BK157" s="347" t="s">
        <v>1165</v>
      </c>
      <c r="BL157" s="347" t="s">
        <v>1166</v>
      </c>
      <c r="BM157" s="347" t="s">
        <v>1157</v>
      </c>
      <c r="BN157" s="347"/>
      <c r="BO157" s="347"/>
      <c r="BP157" s="347"/>
      <c r="BQ157" s="347"/>
      <c r="BR157" s="347"/>
      <c r="BS157" s="347"/>
      <c r="BT157" s="347"/>
      <c r="BU157" s="347" t="s">
        <v>1167</v>
      </c>
      <c r="BV157" s="347"/>
      <c r="BW157" s="347" t="s">
        <v>1168</v>
      </c>
      <c r="BX157" s="347"/>
      <c r="BY157" s="362" t="str">
        <f t="shared" si="9"/>
        <v>DISCONTINUED - MR304 Double Standard, 18x9, +18mm Offset, 5x5, 94mm Centerbore, Matte Black</v>
      </c>
      <c r="BZ157" s="362" t="s">
        <v>4046</v>
      </c>
      <c r="CA157" s="362" t="s">
        <v>4045</v>
      </c>
      <c r="CB157" s="351" t="str">
        <f t="shared" si="10"/>
        <v>STREET (3XX)</v>
      </c>
    </row>
    <row r="158" spans="1:80" s="339" customFormat="1" ht="12.75">
      <c r="A158" s="23">
        <f t="shared" si="8"/>
        <v>155</v>
      </c>
      <c r="B158" s="105" t="s">
        <v>84</v>
      </c>
      <c r="C158" s="30" t="s">
        <v>1072</v>
      </c>
      <c r="D158" s="341" t="s">
        <v>1116</v>
      </c>
      <c r="E158" s="342" t="s">
        <v>130</v>
      </c>
      <c r="F158" s="342"/>
      <c r="G158" s="342"/>
      <c r="H158" s="342" t="s">
        <v>422</v>
      </c>
      <c r="I158" s="393">
        <v>40909</v>
      </c>
      <c r="J158" s="340">
        <v>43129</v>
      </c>
      <c r="K158" s="331" t="s">
        <v>1277</v>
      </c>
      <c r="L158" s="343">
        <v>231.5</v>
      </c>
      <c r="M158" s="333"/>
      <c r="N158" s="333"/>
      <c r="O158" s="341">
        <v>18</v>
      </c>
      <c r="P158" s="8">
        <v>9</v>
      </c>
      <c r="Q158" s="30" t="s">
        <v>1758</v>
      </c>
      <c r="R158" s="341">
        <v>5</v>
      </c>
      <c r="S158" s="341">
        <v>5</v>
      </c>
      <c r="T158" s="344">
        <v>-12</v>
      </c>
      <c r="U158" s="378">
        <v>4.5</v>
      </c>
      <c r="V158" s="341" t="s">
        <v>85</v>
      </c>
      <c r="W158" s="349">
        <v>94</v>
      </c>
      <c r="X158" s="345">
        <v>31.9</v>
      </c>
      <c r="Y158" s="344">
        <v>2500</v>
      </c>
      <c r="Z158" s="344" t="s">
        <v>5827</v>
      </c>
      <c r="AA158" s="344"/>
      <c r="AB158" s="334" t="str">
        <f t="shared" si="11"/>
        <v>18x9, 5x5, -12 OS</v>
      </c>
      <c r="AC158" s="346" t="s">
        <v>1596</v>
      </c>
      <c r="AD158" s="336">
        <f>VLOOKUP(AC158,ACCESSORIES!F:K,6,FALSE)</f>
        <v>33</v>
      </c>
      <c r="AE158" s="346"/>
      <c r="AF158" s="347" t="s">
        <v>85</v>
      </c>
      <c r="AG158" s="346"/>
      <c r="AH158" s="346" t="s">
        <v>1689</v>
      </c>
      <c r="AI158" s="347">
        <v>1</v>
      </c>
      <c r="AJ158" s="347" t="s">
        <v>266</v>
      </c>
      <c r="AK158" s="347" t="s">
        <v>85</v>
      </c>
      <c r="AL158" s="347" t="s">
        <v>85</v>
      </c>
      <c r="AM158" s="347" t="s">
        <v>85</v>
      </c>
      <c r="AN158" s="347">
        <v>16.2</v>
      </c>
      <c r="AO158" s="347"/>
      <c r="AP158" s="347"/>
      <c r="AQ158" s="347"/>
      <c r="AR158" s="347"/>
      <c r="AS158" s="347"/>
      <c r="AT158" s="347"/>
      <c r="AU158" s="347"/>
      <c r="AV158" s="347">
        <v>88.2</v>
      </c>
      <c r="AW158" s="347">
        <v>58</v>
      </c>
      <c r="AX158" s="83"/>
      <c r="AY158" s="347"/>
      <c r="AZ158" s="348" t="s">
        <v>85</v>
      </c>
      <c r="BA158" s="347" t="s">
        <v>85</v>
      </c>
      <c r="BB158" s="105" t="s">
        <v>85</v>
      </c>
      <c r="BC158" s="347" t="s">
        <v>85</v>
      </c>
      <c r="BD158" s="348">
        <v>35.799999999999997</v>
      </c>
      <c r="BE158" s="347">
        <v>20.7</v>
      </c>
      <c r="BF158" s="347">
        <v>20.7</v>
      </c>
      <c r="BG158" s="347">
        <v>11.2</v>
      </c>
      <c r="BH158" s="341">
        <v>36</v>
      </c>
      <c r="BI158" s="347" t="s">
        <v>4096</v>
      </c>
      <c r="BJ158" s="82" t="s">
        <v>4217</v>
      </c>
      <c r="BK158" s="347" t="s">
        <v>1169</v>
      </c>
      <c r="BL158" s="347" t="s">
        <v>1166</v>
      </c>
      <c r="BM158" s="347" t="s">
        <v>1157</v>
      </c>
      <c r="BN158" s="347"/>
      <c r="BO158" s="347"/>
      <c r="BP158" s="347"/>
      <c r="BQ158" s="347"/>
      <c r="BR158" s="347"/>
      <c r="BS158" s="347"/>
      <c r="BT158" s="347"/>
      <c r="BU158" s="347" t="s">
        <v>1170</v>
      </c>
      <c r="BV158" s="347"/>
      <c r="BW158" s="347" t="s">
        <v>1171</v>
      </c>
      <c r="BX158" s="347"/>
      <c r="BY158" s="362" t="str">
        <f t="shared" si="9"/>
        <v>DISCONTINUED - MR304 Double Standard, 18x9, -12mm Offset, 5x5, 94mm Centerbore, Matte Black - Machined Lip</v>
      </c>
      <c r="BZ158" s="362" t="s">
        <v>4046</v>
      </c>
      <c r="CA158" s="362" t="s">
        <v>4045</v>
      </c>
      <c r="CB158" s="351" t="str">
        <f t="shared" si="10"/>
        <v>STREET (3XX)</v>
      </c>
    </row>
    <row r="159" spans="1:80" s="339" customFormat="1" ht="12.75">
      <c r="A159" s="23">
        <f t="shared" si="8"/>
        <v>156</v>
      </c>
      <c r="B159" s="105" t="s">
        <v>84</v>
      </c>
      <c r="C159" s="30" t="s">
        <v>1072</v>
      </c>
      <c r="D159" s="341" t="s">
        <v>1116</v>
      </c>
      <c r="E159" s="342" t="s">
        <v>131</v>
      </c>
      <c r="F159" s="342"/>
      <c r="G159" s="342"/>
      <c r="H159" s="342" t="s">
        <v>419</v>
      </c>
      <c r="I159" s="393">
        <v>40909</v>
      </c>
      <c r="J159" s="340">
        <v>43129</v>
      </c>
      <c r="K159" s="331" t="s">
        <v>1277</v>
      </c>
      <c r="L159" s="343">
        <v>231.5</v>
      </c>
      <c r="M159" s="333"/>
      <c r="N159" s="333"/>
      <c r="O159" s="341">
        <v>18</v>
      </c>
      <c r="P159" s="8">
        <v>9</v>
      </c>
      <c r="Q159" s="30" t="s">
        <v>1758</v>
      </c>
      <c r="R159" s="341">
        <v>5</v>
      </c>
      <c r="S159" s="341">
        <v>5</v>
      </c>
      <c r="T159" s="344">
        <v>-12</v>
      </c>
      <c r="U159" s="378">
        <v>4.5</v>
      </c>
      <c r="V159" s="341" t="s">
        <v>85</v>
      </c>
      <c r="W159" s="349">
        <v>94</v>
      </c>
      <c r="X159" s="345">
        <v>31.9</v>
      </c>
      <c r="Y159" s="344">
        <v>2500</v>
      </c>
      <c r="Z159" s="344" t="s">
        <v>5824</v>
      </c>
      <c r="AA159" s="344"/>
      <c r="AB159" s="334" t="str">
        <f t="shared" si="11"/>
        <v>18x9, 5x5, -12 OS</v>
      </c>
      <c r="AC159" s="346" t="s">
        <v>1595</v>
      </c>
      <c r="AD159" s="336">
        <f>VLOOKUP(AC159,ACCESSORIES!F:K,6,FALSE)</f>
        <v>33</v>
      </c>
      <c r="AE159" s="346"/>
      <c r="AF159" s="347" t="s">
        <v>85</v>
      </c>
      <c r="AG159" s="346"/>
      <c r="AH159" s="346" t="s">
        <v>1689</v>
      </c>
      <c r="AI159" s="347">
        <v>1</v>
      </c>
      <c r="AJ159" s="347" t="s">
        <v>266</v>
      </c>
      <c r="AK159" s="347" t="s">
        <v>85</v>
      </c>
      <c r="AL159" s="347" t="s">
        <v>85</v>
      </c>
      <c r="AM159" s="347" t="s">
        <v>85</v>
      </c>
      <c r="AN159" s="347">
        <v>16.100000000000001</v>
      </c>
      <c r="AO159" s="347"/>
      <c r="AP159" s="347"/>
      <c r="AQ159" s="347"/>
      <c r="AR159" s="347"/>
      <c r="AS159" s="347"/>
      <c r="AT159" s="347"/>
      <c r="AU159" s="347"/>
      <c r="AV159" s="347">
        <v>88.2</v>
      </c>
      <c r="AW159" s="347">
        <v>58</v>
      </c>
      <c r="AX159" s="83"/>
      <c r="AY159" s="347"/>
      <c r="AZ159" s="348" t="s">
        <v>85</v>
      </c>
      <c r="BA159" s="347" t="s">
        <v>85</v>
      </c>
      <c r="BB159" s="105" t="s">
        <v>85</v>
      </c>
      <c r="BC159" s="347" t="s">
        <v>85</v>
      </c>
      <c r="BD159" s="348">
        <v>35.799999999999997</v>
      </c>
      <c r="BE159" s="347">
        <v>20.7</v>
      </c>
      <c r="BF159" s="347">
        <v>20.7</v>
      </c>
      <c r="BG159" s="347">
        <v>11.2</v>
      </c>
      <c r="BH159" s="341">
        <v>36</v>
      </c>
      <c r="BI159" s="347" t="s">
        <v>4096</v>
      </c>
      <c r="BJ159" s="82" t="s">
        <v>4217</v>
      </c>
      <c r="BK159" s="347" t="s">
        <v>1172</v>
      </c>
      <c r="BL159" s="347" t="s">
        <v>1166</v>
      </c>
      <c r="BM159" s="347" t="s">
        <v>1157</v>
      </c>
      <c r="BN159" s="347" t="s">
        <v>1173</v>
      </c>
      <c r="BO159" s="347"/>
      <c r="BP159" s="347"/>
      <c r="BQ159" s="347"/>
      <c r="BR159" s="347"/>
      <c r="BS159" s="347"/>
      <c r="BT159" s="347"/>
      <c r="BU159" s="347" t="s">
        <v>1174</v>
      </c>
      <c r="BV159" s="347"/>
      <c r="BW159" s="347" t="s">
        <v>1175</v>
      </c>
      <c r="BX159" s="347"/>
      <c r="BY159" s="362" t="str">
        <f t="shared" si="9"/>
        <v>DISCONTINUED - MR304 Double Standard, 18x9, -12mm Offset, 5x5, 94mm Centerbore, Machined - Clear Coat</v>
      </c>
      <c r="BZ159" s="362" t="s">
        <v>4046</v>
      </c>
      <c r="CA159" s="362" t="s">
        <v>4045</v>
      </c>
      <c r="CB159" s="351" t="str">
        <f t="shared" si="10"/>
        <v>STREET (3XX)</v>
      </c>
    </row>
    <row r="160" spans="1:80" s="339" customFormat="1" ht="12.75">
      <c r="A160" s="23">
        <f t="shared" si="8"/>
        <v>157</v>
      </c>
      <c r="B160" s="105" t="s">
        <v>84</v>
      </c>
      <c r="C160" s="30" t="s">
        <v>1072</v>
      </c>
      <c r="D160" s="341" t="s">
        <v>1116</v>
      </c>
      <c r="E160" s="342" t="s">
        <v>132</v>
      </c>
      <c r="F160" s="342"/>
      <c r="G160" s="342"/>
      <c r="H160" s="342" t="s">
        <v>437</v>
      </c>
      <c r="I160" s="393">
        <v>40909</v>
      </c>
      <c r="J160" s="340">
        <v>43129</v>
      </c>
      <c r="K160" s="331" t="s">
        <v>1277</v>
      </c>
      <c r="L160" s="343">
        <v>231.5</v>
      </c>
      <c r="M160" s="333"/>
      <c r="N160" s="333"/>
      <c r="O160" s="341">
        <v>18</v>
      </c>
      <c r="P160" s="8">
        <v>9</v>
      </c>
      <c r="Q160" s="30" t="s">
        <v>1766</v>
      </c>
      <c r="R160" s="341">
        <v>8</v>
      </c>
      <c r="S160" s="341">
        <v>170</v>
      </c>
      <c r="T160" s="344">
        <v>18</v>
      </c>
      <c r="U160" s="378">
        <v>5.75</v>
      </c>
      <c r="V160" s="341" t="s">
        <v>85</v>
      </c>
      <c r="W160" s="349">
        <v>131</v>
      </c>
      <c r="X160" s="345">
        <v>31.1</v>
      </c>
      <c r="Y160" s="344">
        <v>3640</v>
      </c>
      <c r="Z160" s="344" t="s">
        <v>5827</v>
      </c>
      <c r="AA160" s="344"/>
      <c r="AB160" s="334" t="str">
        <f t="shared" si="11"/>
        <v>18x9, 8x170, 18 OS</v>
      </c>
      <c r="AC160" s="346" t="s">
        <v>1740</v>
      </c>
      <c r="AD160" s="336" t="e">
        <f>VLOOKUP(AC160,ACCESSORIES!F:K,6,FALSE)</f>
        <v>#N/A</v>
      </c>
      <c r="AE160" s="346"/>
      <c r="AF160" s="347" t="s">
        <v>85</v>
      </c>
      <c r="AG160" s="346"/>
      <c r="AH160" s="346" t="s">
        <v>1689</v>
      </c>
      <c r="AI160" s="347">
        <v>1</v>
      </c>
      <c r="AJ160" s="347" t="s">
        <v>266</v>
      </c>
      <c r="AK160" s="347" t="s">
        <v>85</v>
      </c>
      <c r="AL160" s="347" t="s">
        <v>85</v>
      </c>
      <c r="AM160" s="347" t="s">
        <v>85</v>
      </c>
      <c r="AN160" s="347">
        <v>16.2</v>
      </c>
      <c r="AO160" s="347"/>
      <c r="AP160" s="347"/>
      <c r="AQ160" s="347"/>
      <c r="AR160" s="347"/>
      <c r="AS160" s="347"/>
      <c r="AT160" s="347"/>
      <c r="AU160" s="347"/>
      <c r="AV160" s="347">
        <v>123</v>
      </c>
      <c r="AW160" s="347">
        <v>100</v>
      </c>
      <c r="AX160" s="83"/>
      <c r="AY160" s="347"/>
      <c r="AZ160" s="348" t="s">
        <v>85</v>
      </c>
      <c r="BA160" s="347" t="s">
        <v>85</v>
      </c>
      <c r="BB160" s="105" t="s">
        <v>85</v>
      </c>
      <c r="BC160" s="347" t="s">
        <v>85</v>
      </c>
      <c r="BD160" s="348">
        <v>35</v>
      </c>
      <c r="BE160" s="347">
        <v>20.7</v>
      </c>
      <c r="BF160" s="347">
        <v>20.7</v>
      </c>
      <c r="BG160" s="347">
        <v>11.2</v>
      </c>
      <c r="BH160" s="341">
        <v>36</v>
      </c>
      <c r="BI160" s="347" t="s">
        <v>4096</v>
      </c>
      <c r="BJ160" s="82" t="s">
        <v>4217</v>
      </c>
      <c r="BK160" s="347" t="s">
        <v>1169</v>
      </c>
      <c r="BL160" s="347" t="s">
        <v>1166</v>
      </c>
      <c r="BM160" s="347" t="s">
        <v>1157</v>
      </c>
      <c r="BN160" s="347"/>
      <c r="BO160" s="347"/>
      <c r="BP160" s="347"/>
      <c r="BQ160" s="347"/>
      <c r="BR160" s="347"/>
      <c r="BS160" s="347"/>
      <c r="BT160" s="347"/>
      <c r="BU160" s="347" t="s">
        <v>1170</v>
      </c>
      <c r="BV160" s="347"/>
      <c r="BW160" s="347" t="s">
        <v>1171</v>
      </c>
      <c r="BX160" s="347"/>
      <c r="BY160" s="362" t="str">
        <f t="shared" si="9"/>
        <v>DISCONTINUED - MR304 Double Standard, 18x9, +18mm Offset, 8x170, 131mm Centerbore, Matte Black - Machined Lip</v>
      </c>
      <c r="BZ160" s="362" t="s">
        <v>4046</v>
      </c>
      <c r="CA160" s="362" t="s">
        <v>4045</v>
      </c>
      <c r="CB160" s="351" t="str">
        <f t="shared" si="10"/>
        <v>STREET (3XX)</v>
      </c>
    </row>
    <row r="161" spans="1:80" s="339" customFormat="1" ht="12.75">
      <c r="A161" s="23">
        <f t="shared" si="8"/>
        <v>158</v>
      </c>
      <c r="B161" s="105" t="s">
        <v>84</v>
      </c>
      <c r="C161" s="30" t="s">
        <v>1072</v>
      </c>
      <c r="D161" s="341" t="s">
        <v>2369</v>
      </c>
      <c r="E161" s="342" t="s">
        <v>134</v>
      </c>
      <c r="F161" s="342"/>
      <c r="G161" s="342"/>
      <c r="H161" s="342" t="s">
        <v>460</v>
      </c>
      <c r="I161" s="393">
        <v>41275</v>
      </c>
      <c r="J161" s="340">
        <v>43129</v>
      </c>
      <c r="K161" s="331" t="s">
        <v>1277</v>
      </c>
      <c r="L161" s="343">
        <v>183.5</v>
      </c>
      <c r="M161" s="333"/>
      <c r="N161" s="333"/>
      <c r="O161" s="341">
        <v>16</v>
      </c>
      <c r="P161" s="8">
        <v>8</v>
      </c>
      <c r="Q161" s="30" t="s">
        <v>1766</v>
      </c>
      <c r="R161" s="341">
        <v>8</v>
      </c>
      <c r="S161" s="341">
        <v>170</v>
      </c>
      <c r="T161" s="344">
        <v>0</v>
      </c>
      <c r="U161" s="378">
        <v>4.5</v>
      </c>
      <c r="V161" s="341" t="s">
        <v>85</v>
      </c>
      <c r="W161" s="349">
        <v>131</v>
      </c>
      <c r="X161" s="345">
        <v>22.900000000000002</v>
      </c>
      <c r="Y161" s="344">
        <v>3600</v>
      </c>
      <c r="Z161" s="344" t="s">
        <v>5826</v>
      </c>
      <c r="AA161" s="344"/>
      <c r="AB161" s="334" t="str">
        <f t="shared" si="11"/>
        <v>16x8, 8x170, 0 OS</v>
      </c>
      <c r="AC161" s="346" t="s">
        <v>1740</v>
      </c>
      <c r="AD161" s="336" t="e">
        <f>VLOOKUP(AC161,ACCESSORIES!F:K,6,FALSE)</f>
        <v>#N/A</v>
      </c>
      <c r="AE161" s="346"/>
      <c r="AF161" s="347" t="s">
        <v>85</v>
      </c>
      <c r="AG161" s="346"/>
      <c r="AH161" s="346" t="s">
        <v>1689</v>
      </c>
      <c r="AI161" s="347">
        <v>1</v>
      </c>
      <c r="AJ161" s="347" t="s">
        <v>266</v>
      </c>
      <c r="AK161" s="347" t="s">
        <v>85</v>
      </c>
      <c r="AL161" s="347" t="s">
        <v>85</v>
      </c>
      <c r="AM161" s="347" t="s">
        <v>85</v>
      </c>
      <c r="AN161" s="347">
        <v>16.2</v>
      </c>
      <c r="AO161" s="347"/>
      <c r="AP161" s="347"/>
      <c r="AQ161" s="347"/>
      <c r="AR161" s="347"/>
      <c r="AS161" s="347"/>
      <c r="AT161" s="347"/>
      <c r="AU161" s="347"/>
      <c r="AV161" s="347">
        <v>123</v>
      </c>
      <c r="AW161" s="347">
        <v>100</v>
      </c>
      <c r="AX161" s="83"/>
      <c r="AY161" s="347"/>
      <c r="AZ161" s="348" t="s">
        <v>85</v>
      </c>
      <c r="BA161" s="347" t="s">
        <v>85</v>
      </c>
      <c r="BB161" s="105" t="s">
        <v>85</v>
      </c>
      <c r="BC161" s="347" t="s">
        <v>85</v>
      </c>
      <c r="BD161" s="348">
        <v>26.8</v>
      </c>
      <c r="BE161" s="347">
        <v>18.8</v>
      </c>
      <c r="BF161" s="347">
        <v>18.8</v>
      </c>
      <c r="BG161" s="347">
        <v>10.6</v>
      </c>
      <c r="BH161" s="341">
        <v>36</v>
      </c>
      <c r="BI161" s="347" t="s">
        <v>4096</v>
      </c>
      <c r="BJ161" s="82" t="s">
        <v>4217</v>
      </c>
      <c r="BK161" s="347" t="s">
        <v>1176</v>
      </c>
      <c r="BL161" s="347" t="s">
        <v>1166</v>
      </c>
      <c r="BM161" s="347" t="s">
        <v>1157</v>
      </c>
      <c r="BN161" s="347"/>
      <c r="BO161" s="347"/>
      <c r="BP161" s="347"/>
      <c r="BQ161" s="347"/>
      <c r="BR161" s="347"/>
      <c r="BS161" s="347"/>
      <c r="BT161" s="347"/>
      <c r="BU161" s="347" t="s">
        <v>1177</v>
      </c>
      <c r="BV161" s="347"/>
      <c r="BW161" s="347" t="s">
        <v>1178</v>
      </c>
      <c r="BX161" s="347"/>
      <c r="BY161" s="362" t="str">
        <f t="shared" si="9"/>
        <v>DISCONTINUED - MR305 NV, 16x8, 0mm Offset, 8x170, 131mm Centerbore, Machined - Matte Black Lip</v>
      </c>
      <c r="BZ161" s="362" t="s">
        <v>4046</v>
      </c>
      <c r="CA161" s="362" t="s">
        <v>4045</v>
      </c>
      <c r="CB161" s="351" t="str">
        <f t="shared" si="10"/>
        <v>STREET (3XX)</v>
      </c>
    </row>
    <row r="162" spans="1:80" s="339" customFormat="1" ht="12.75">
      <c r="A162" s="23">
        <f t="shared" si="8"/>
        <v>159</v>
      </c>
      <c r="B162" s="105" t="s">
        <v>84</v>
      </c>
      <c r="C162" s="30" t="s">
        <v>1072</v>
      </c>
      <c r="D162" s="341" t="s">
        <v>2369</v>
      </c>
      <c r="E162" s="342" t="s">
        <v>135</v>
      </c>
      <c r="F162" s="342"/>
      <c r="G162" s="342"/>
      <c r="H162" s="342" t="s">
        <v>490</v>
      </c>
      <c r="I162" s="393">
        <v>41275</v>
      </c>
      <c r="J162" s="340">
        <v>43129</v>
      </c>
      <c r="K162" s="331" t="s">
        <v>1277</v>
      </c>
      <c r="L162" s="343">
        <v>236.5</v>
      </c>
      <c r="M162" s="333"/>
      <c r="N162" s="333"/>
      <c r="O162" s="341">
        <v>18</v>
      </c>
      <c r="P162" s="8">
        <v>9</v>
      </c>
      <c r="Q162" s="30" t="s">
        <v>1759</v>
      </c>
      <c r="R162" s="341">
        <v>5</v>
      </c>
      <c r="S162" s="341">
        <v>5.5</v>
      </c>
      <c r="T162" s="344">
        <v>18</v>
      </c>
      <c r="U162" s="378">
        <v>5.75</v>
      </c>
      <c r="V162" s="341" t="s">
        <v>85</v>
      </c>
      <c r="W162" s="349">
        <v>108</v>
      </c>
      <c r="X162" s="345">
        <v>31.1</v>
      </c>
      <c r="Y162" s="344">
        <v>2500</v>
      </c>
      <c r="Z162" s="344" t="s">
        <v>5826</v>
      </c>
      <c r="AA162" s="344"/>
      <c r="AB162" s="334" t="str">
        <f t="shared" si="11"/>
        <v>18x9, 5x5.5, 18 OS</v>
      </c>
      <c r="AC162" s="346" t="s">
        <v>1600</v>
      </c>
      <c r="AD162" s="336">
        <f>VLOOKUP(AC162,ACCESSORIES!F:K,6,FALSE)</f>
        <v>33</v>
      </c>
      <c r="AE162" s="346"/>
      <c r="AF162" s="347" t="s">
        <v>85</v>
      </c>
      <c r="AG162" s="346"/>
      <c r="AH162" s="346" t="s">
        <v>1689</v>
      </c>
      <c r="AI162" s="347">
        <v>1</v>
      </c>
      <c r="AJ162" s="347" t="s">
        <v>266</v>
      </c>
      <c r="AK162" s="347" t="s">
        <v>85</v>
      </c>
      <c r="AL162" s="347" t="s">
        <v>85</v>
      </c>
      <c r="AM162" s="347" t="s">
        <v>85</v>
      </c>
      <c r="AN162" s="347">
        <v>16.2</v>
      </c>
      <c r="AO162" s="347"/>
      <c r="AP162" s="347"/>
      <c r="AQ162" s="347"/>
      <c r="AR162" s="347"/>
      <c r="AS162" s="347"/>
      <c r="AT162" s="347"/>
      <c r="AU162" s="347"/>
      <c r="AV162" s="347">
        <v>105.5</v>
      </c>
      <c r="AW162" s="347">
        <v>38</v>
      </c>
      <c r="AX162" s="83"/>
      <c r="AY162" s="347"/>
      <c r="AZ162" s="348" t="s">
        <v>85</v>
      </c>
      <c r="BA162" s="347" t="s">
        <v>85</v>
      </c>
      <c r="BB162" s="105" t="s">
        <v>85</v>
      </c>
      <c r="BC162" s="347" t="s">
        <v>85</v>
      </c>
      <c r="BD162" s="348">
        <v>35</v>
      </c>
      <c r="BE162" s="347">
        <v>20.7</v>
      </c>
      <c r="BF162" s="347">
        <v>20.7</v>
      </c>
      <c r="BG162" s="347">
        <v>11.2</v>
      </c>
      <c r="BH162" s="341">
        <v>36</v>
      </c>
      <c r="BI162" s="347" t="s">
        <v>4096</v>
      </c>
      <c r="BJ162" s="82" t="s">
        <v>4217</v>
      </c>
      <c r="BK162" s="347" t="s">
        <v>1176</v>
      </c>
      <c r="BL162" s="347" t="s">
        <v>1166</v>
      </c>
      <c r="BM162" s="347" t="s">
        <v>1157</v>
      </c>
      <c r="BN162" s="347"/>
      <c r="BO162" s="347"/>
      <c r="BP162" s="347"/>
      <c r="BQ162" s="347"/>
      <c r="BR162" s="347"/>
      <c r="BS162" s="347"/>
      <c r="BT162" s="347"/>
      <c r="BU162" s="347" t="s">
        <v>1177</v>
      </c>
      <c r="BV162" s="347"/>
      <c r="BW162" s="347" t="s">
        <v>1178</v>
      </c>
      <c r="BX162" s="347"/>
      <c r="BY162" s="362" t="str">
        <f t="shared" si="9"/>
        <v>DISCONTINUED - MR305 NV, 18x9, +18mm Offset, 5x5.5, 108mm Centerbore, Machined - Matte Black Lip</v>
      </c>
      <c r="BZ162" s="362" t="s">
        <v>4046</v>
      </c>
      <c r="CA162" s="362" t="s">
        <v>4045</v>
      </c>
      <c r="CB162" s="351" t="str">
        <f t="shared" si="10"/>
        <v>STREET (3XX)</v>
      </c>
    </row>
    <row r="163" spans="1:80" s="339" customFormat="1" ht="12.75">
      <c r="A163" s="23">
        <f t="shared" si="8"/>
        <v>160</v>
      </c>
      <c r="B163" s="105" t="s">
        <v>84</v>
      </c>
      <c r="C163" s="30" t="s">
        <v>1072</v>
      </c>
      <c r="D163" s="341" t="s">
        <v>2369</v>
      </c>
      <c r="E163" s="342" t="s">
        <v>133</v>
      </c>
      <c r="F163" s="342"/>
      <c r="G163" s="342"/>
      <c r="H163" s="342" t="s">
        <v>438</v>
      </c>
      <c r="I163" s="393">
        <v>41275</v>
      </c>
      <c r="J163" s="340">
        <v>43129</v>
      </c>
      <c r="K163" s="331" t="s">
        <v>1277</v>
      </c>
      <c r="L163" s="343">
        <v>260.5</v>
      </c>
      <c r="M163" s="333"/>
      <c r="N163" s="333"/>
      <c r="O163" s="341">
        <v>20</v>
      </c>
      <c r="P163" s="8">
        <v>9</v>
      </c>
      <c r="Q163" s="30" t="s">
        <v>1763</v>
      </c>
      <c r="R163" s="341">
        <v>6</v>
      </c>
      <c r="S163" s="341">
        <v>135</v>
      </c>
      <c r="T163" s="344">
        <v>18</v>
      </c>
      <c r="U163" s="378">
        <v>5.75</v>
      </c>
      <c r="V163" s="341" t="s">
        <v>85</v>
      </c>
      <c r="W163" s="349">
        <v>94</v>
      </c>
      <c r="X163" s="345">
        <v>39.1</v>
      </c>
      <c r="Y163" s="344">
        <v>2500</v>
      </c>
      <c r="Z163" s="344" t="s">
        <v>5826</v>
      </c>
      <c r="AA163" s="344"/>
      <c r="AB163" s="334" t="str">
        <f t="shared" si="11"/>
        <v>20x9, 6x135, 18 OS</v>
      </c>
      <c r="AC163" s="346" t="s">
        <v>1596</v>
      </c>
      <c r="AD163" s="336">
        <f>VLOOKUP(AC163,ACCESSORIES!F:K,6,FALSE)</f>
        <v>33</v>
      </c>
      <c r="AE163" s="346"/>
      <c r="AF163" s="347" t="s">
        <v>85</v>
      </c>
      <c r="AG163" s="346"/>
      <c r="AH163" s="346" t="s">
        <v>1689</v>
      </c>
      <c r="AI163" s="347">
        <v>1</v>
      </c>
      <c r="AJ163" s="347" t="s">
        <v>266</v>
      </c>
      <c r="AK163" s="347" t="s">
        <v>85</v>
      </c>
      <c r="AL163" s="347" t="s">
        <v>85</v>
      </c>
      <c r="AM163" s="347" t="s">
        <v>85</v>
      </c>
      <c r="AN163" s="347">
        <v>16.2</v>
      </c>
      <c r="AO163" s="347"/>
      <c r="AP163" s="347"/>
      <c r="AQ163" s="347"/>
      <c r="AR163" s="347"/>
      <c r="AS163" s="347"/>
      <c r="AT163" s="347"/>
      <c r="AU163" s="347"/>
      <c r="AV163" s="347">
        <v>88.2</v>
      </c>
      <c r="AW163" s="347">
        <v>58</v>
      </c>
      <c r="AX163" s="83"/>
      <c r="AY163" s="347"/>
      <c r="AZ163" s="348" t="s">
        <v>85</v>
      </c>
      <c r="BA163" s="347" t="s">
        <v>85</v>
      </c>
      <c r="BB163" s="105" t="s">
        <v>85</v>
      </c>
      <c r="BC163" s="347" t="s">
        <v>85</v>
      </c>
      <c r="BD163" s="348">
        <v>43</v>
      </c>
      <c r="BE163" s="347">
        <v>22.8</v>
      </c>
      <c r="BF163" s="347">
        <v>22.8</v>
      </c>
      <c r="BG163" s="347">
        <v>11.1</v>
      </c>
      <c r="BH163" s="341">
        <v>24</v>
      </c>
      <c r="BI163" s="347" t="s">
        <v>4096</v>
      </c>
      <c r="BJ163" s="82" t="s">
        <v>4217</v>
      </c>
      <c r="BK163" s="347" t="s">
        <v>1176</v>
      </c>
      <c r="BL163" s="347" t="s">
        <v>1166</v>
      </c>
      <c r="BM163" s="347" t="s">
        <v>1157</v>
      </c>
      <c r="BN163" s="347"/>
      <c r="BO163" s="347"/>
      <c r="BP163" s="347"/>
      <c r="BQ163" s="347"/>
      <c r="BR163" s="347"/>
      <c r="BS163" s="347"/>
      <c r="BT163" s="347"/>
      <c r="BU163" s="347" t="s">
        <v>1177</v>
      </c>
      <c r="BV163" s="347"/>
      <c r="BW163" s="347" t="s">
        <v>1178</v>
      </c>
      <c r="BX163" s="347"/>
      <c r="BY163" s="362" t="str">
        <f t="shared" si="9"/>
        <v>DISCONTINUED - MR305 NV, 20x9, +18mm Offset, 6x135, 94mm Centerbore, Machined - Matte Black Lip</v>
      </c>
      <c r="BZ163" s="362" t="s">
        <v>4046</v>
      </c>
      <c r="CA163" s="362" t="s">
        <v>4045</v>
      </c>
      <c r="CB163" s="351" t="str">
        <f t="shared" si="10"/>
        <v>STREET (3XX)</v>
      </c>
    </row>
    <row r="164" spans="1:80" s="339" customFormat="1" ht="12.75">
      <c r="A164" s="23">
        <f t="shared" si="8"/>
        <v>161</v>
      </c>
      <c r="B164" s="105" t="s">
        <v>84</v>
      </c>
      <c r="C164" s="30" t="s">
        <v>1072</v>
      </c>
      <c r="D164" s="341" t="s">
        <v>4831</v>
      </c>
      <c r="E164" s="342" t="s">
        <v>140</v>
      </c>
      <c r="F164" s="342"/>
      <c r="G164" s="342"/>
      <c r="H164" s="342" t="s">
        <v>514</v>
      </c>
      <c r="I164" s="393">
        <v>41640</v>
      </c>
      <c r="J164" s="340">
        <v>43129</v>
      </c>
      <c r="K164" s="331" t="s">
        <v>1277</v>
      </c>
      <c r="L164" s="343">
        <v>183.5</v>
      </c>
      <c r="M164" s="333"/>
      <c r="N164" s="333"/>
      <c r="O164" s="341">
        <v>16</v>
      </c>
      <c r="P164" s="8">
        <v>8</v>
      </c>
      <c r="Q164" s="30" t="s">
        <v>1858</v>
      </c>
      <c r="R164" s="341">
        <v>5</v>
      </c>
      <c r="S164" s="341">
        <v>4.5</v>
      </c>
      <c r="T164" s="344">
        <v>0</v>
      </c>
      <c r="U164" s="378">
        <v>4.5</v>
      </c>
      <c r="V164" s="341" t="s">
        <v>85</v>
      </c>
      <c r="W164" s="349">
        <v>83</v>
      </c>
      <c r="X164" s="345">
        <v>24</v>
      </c>
      <c r="Y164" s="344">
        <v>2500</v>
      </c>
      <c r="Z164" s="344" t="s">
        <v>87</v>
      </c>
      <c r="AA164" s="344"/>
      <c r="AB164" s="334" t="str">
        <f t="shared" si="11"/>
        <v>16x8, 5x4.5, 0 OS</v>
      </c>
      <c r="AC164" s="346" t="s">
        <v>1619</v>
      </c>
      <c r="AD164" s="336">
        <f>VLOOKUP(AC164,ACCESSORIES!F:K,6,FALSE)</f>
        <v>33</v>
      </c>
      <c r="AE164" s="346"/>
      <c r="AF164" s="347" t="s">
        <v>85</v>
      </c>
      <c r="AG164" s="346"/>
      <c r="AH164" s="346" t="s">
        <v>1688</v>
      </c>
      <c r="AI164" s="347">
        <v>1</v>
      </c>
      <c r="AJ164" s="347" t="s">
        <v>266</v>
      </c>
      <c r="AK164" s="347" t="s">
        <v>85</v>
      </c>
      <c r="AL164" s="347" t="s">
        <v>85</v>
      </c>
      <c r="AM164" s="347" t="s">
        <v>85</v>
      </c>
      <c r="AN164" s="347">
        <v>16.5</v>
      </c>
      <c r="AO164" s="347"/>
      <c r="AP164" s="347">
        <v>3</v>
      </c>
      <c r="AQ164" s="347">
        <v>19</v>
      </c>
      <c r="AR164" s="347"/>
      <c r="AS164" s="347">
        <v>41</v>
      </c>
      <c r="AT164" s="347"/>
      <c r="AU164" s="347">
        <v>190</v>
      </c>
      <c r="AV164" s="347">
        <v>78</v>
      </c>
      <c r="AW164" s="347">
        <v>68</v>
      </c>
      <c r="AX164" s="83"/>
      <c r="AY164" s="347"/>
      <c r="AZ164" s="348" t="s">
        <v>85</v>
      </c>
      <c r="BA164" s="347" t="s">
        <v>85</v>
      </c>
      <c r="BB164" s="105" t="s">
        <v>85</v>
      </c>
      <c r="BC164" s="347" t="s">
        <v>85</v>
      </c>
      <c r="BD164" s="348">
        <v>27</v>
      </c>
      <c r="BE164" s="347">
        <v>18.600000000000001</v>
      </c>
      <c r="BF164" s="347">
        <v>18.600000000000001</v>
      </c>
      <c r="BG164" s="347">
        <v>10.199999999999999</v>
      </c>
      <c r="BH164" s="341">
        <v>36</v>
      </c>
      <c r="BI164" s="347" t="s">
        <v>4096</v>
      </c>
      <c r="BJ164" s="82" t="s">
        <v>4217</v>
      </c>
      <c r="BK164" s="347" t="s">
        <v>1155</v>
      </c>
      <c r="BL164" s="347" t="s">
        <v>1156</v>
      </c>
      <c r="BM164" s="347" t="s">
        <v>1157</v>
      </c>
      <c r="BN164" s="347"/>
      <c r="BO164" s="347"/>
      <c r="BP164" s="347"/>
      <c r="BQ164" s="347"/>
      <c r="BR164" s="347"/>
      <c r="BS164" s="347"/>
      <c r="BT164" s="347"/>
      <c r="BU164" s="347" t="s">
        <v>1179</v>
      </c>
      <c r="BV164" s="347"/>
      <c r="BW164" s="347" t="s">
        <v>1180</v>
      </c>
      <c r="BX164" s="347"/>
      <c r="BY164" s="362" t="str">
        <f t="shared" si="9"/>
        <v>DISCONTINUED - MR306 Mesh, 16x8, 0mm Offset, 5x4.5, 83mm Centerbore, Matte Black</v>
      </c>
      <c r="BZ164" s="362" t="s">
        <v>4046</v>
      </c>
      <c r="CA164" s="362" t="s">
        <v>4045</v>
      </c>
      <c r="CB164" s="351" t="str">
        <f t="shared" si="10"/>
        <v>STREET (3XX)</v>
      </c>
    </row>
    <row r="165" spans="1:80" s="339" customFormat="1" ht="12.75">
      <c r="A165" s="23">
        <f t="shared" si="8"/>
        <v>162</v>
      </c>
      <c r="B165" s="105" t="s">
        <v>84</v>
      </c>
      <c r="C165" s="30" t="s">
        <v>1072</v>
      </c>
      <c r="D165" s="341" t="s">
        <v>4831</v>
      </c>
      <c r="E165" s="342" t="s">
        <v>142</v>
      </c>
      <c r="F165" s="342"/>
      <c r="G165" s="342"/>
      <c r="H165" s="342" t="s">
        <v>515</v>
      </c>
      <c r="I165" s="393">
        <v>41640</v>
      </c>
      <c r="J165" s="340">
        <v>43129</v>
      </c>
      <c r="K165" s="331" t="s">
        <v>1277</v>
      </c>
      <c r="L165" s="343">
        <v>183.5</v>
      </c>
      <c r="M165" s="333"/>
      <c r="N165" s="333"/>
      <c r="O165" s="341">
        <v>16</v>
      </c>
      <c r="P165" s="8">
        <v>8</v>
      </c>
      <c r="Q165" s="30" t="s">
        <v>1758</v>
      </c>
      <c r="R165" s="341">
        <v>5</v>
      </c>
      <c r="S165" s="341">
        <v>5</v>
      </c>
      <c r="T165" s="344">
        <v>0</v>
      </c>
      <c r="U165" s="378">
        <v>4.5</v>
      </c>
      <c r="V165" s="341" t="s">
        <v>85</v>
      </c>
      <c r="W165" s="349">
        <v>94</v>
      </c>
      <c r="X165" s="345">
        <v>24</v>
      </c>
      <c r="Y165" s="344">
        <v>2500</v>
      </c>
      <c r="Z165" s="344" t="s">
        <v>87</v>
      </c>
      <c r="AA165" s="344"/>
      <c r="AB165" s="334" t="str">
        <f t="shared" si="11"/>
        <v>16x8, 5x5, 0 OS</v>
      </c>
      <c r="AC165" s="346" t="s">
        <v>1611</v>
      </c>
      <c r="AD165" s="336">
        <f>VLOOKUP(AC165,ACCESSORIES!F:K,6,FALSE)</f>
        <v>33</v>
      </c>
      <c r="AE165" s="346"/>
      <c r="AF165" s="347" t="s">
        <v>85</v>
      </c>
      <c r="AG165" s="346"/>
      <c r="AH165" s="346" t="s">
        <v>1688</v>
      </c>
      <c r="AI165" s="347">
        <v>1</v>
      </c>
      <c r="AJ165" s="347" t="s">
        <v>266</v>
      </c>
      <c r="AK165" s="347" t="s">
        <v>85</v>
      </c>
      <c r="AL165" s="347" t="s">
        <v>85</v>
      </c>
      <c r="AM165" s="347" t="s">
        <v>85</v>
      </c>
      <c r="AN165" s="347">
        <v>16.5</v>
      </c>
      <c r="AO165" s="347"/>
      <c r="AP165" s="347"/>
      <c r="AQ165" s="347"/>
      <c r="AR165" s="347"/>
      <c r="AS165" s="347"/>
      <c r="AT165" s="347"/>
      <c r="AU165" s="347"/>
      <c r="AV165" s="347">
        <v>90</v>
      </c>
      <c r="AW165" s="347">
        <v>65</v>
      </c>
      <c r="AX165" s="83"/>
      <c r="AY165" s="347"/>
      <c r="AZ165" s="348" t="s">
        <v>85</v>
      </c>
      <c r="BA165" s="347" t="s">
        <v>85</v>
      </c>
      <c r="BB165" s="105" t="s">
        <v>85</v>
      </c>
      <c r="BC165" s="347" t="s">
        <v>85</v>
      </c>
      <c r="BD165" s="348">
        <v>27</v>
      </c>
      <c r="BE165" s="347">
        <v>18.600000000000001</v>
      </c>
      <c r="BF165" s="347">
        <v>18.600000000000001</v>
      </c>
      <c r="BG165" s="347">
        <v>10.199999999999999</v>
      </c>
      <c r="BH165" s="341">
        <v>36</v>
      </c>
      <c r="BI165" s="347" t="s">
        <v>4096</v>
      </c>
      <c r="BJ165" s="82" t="s">
        <v>4217</v>
      </c>
      <c r="BK165" s="347" t="s">
        <v>1155</v>
      </c>
      <c r="BL165" s="347" t="s">
        <v>1156</v>
      </c>
      <c r="BM165" s="347" t="s">
        <v>1157</v>
      </c>
      <c r="BN165" s="347"/>
      <c r="BO165" s="347"/>
      <c r="BP165" s="347"/>
      <c r="BQ165" s="347"/>
      <c r="BR165" s="347"/>
      <c r="BS165" s="347"/>
      <c r="BT165" s="347"/>
      <c r="BU165" s="347" t="s">
        <v>1179</v>
      </c>
      <c r="BV165" s="347"/>
      <c r="BW165" s="347" t="s">
        <v>1180</v>
      </c>
      <c r="BX165" s="347"/>
      <c r="BY165" s="362" t="str">
        <f t="shared" si="9"/>
        <v>DISCONTINUED - MR306 Mesh, 16x8, 0mm Offset, 5x5, 94mm Centerbore, Matte Black</v>
      </c>
      <c r="BZ165" s="362" t="s">
        <v>4046</v>
      </c>
      <c r="CA165" s="362" t="s">
        <v>4045</v>
      </c>
      <c r="CB165" s="351" t="str">
        <f t="shared" si="10"/>
        <v>STREET (3XX)</v>
      </c>
    </row>
    <row r="166" spans="1:80" s="339" customFormat="1" ht="12.75">
      <c r="A166" s="23">
        <f t="shared" si="8"/>
        <v>163</v>
      </c>
      <c r="B166" s="105" t="s">
        <v>84</v>
      </c>
      <c r="C166" s="30" t="s">
        <v>1072</v>
      </c>
      <c r="D166" s="341" t="s">
        <v>4831</v>
      </c>
      <c r="E166" s="342" t="s">
        <v>143</v>
      </c>
      <c r="F166" s="342"/>
      <c r="G166" s="342"/>
      <c r="H166" s="342" t="s">
        <v>516</v>
      </c>
      <c r="I166" s="393">
        <v>41640</v>
      </c>
      <c r="J166" s="340">
        <v>43129</v>
      </c>
      <c r="K166" s="331" t="s">
        <v>1277</v>
      </c>
      <c r="L166" s="343">
        <v>183.5</v>
      </c>
      <c r="M166" s="333"/>
      <c r="N166" s="333"/>
      <c r="O166" s="341">
        <v>16</v>
      </c>
      <c r="P166" s="8">
        <v>8</v>
      </c>
      <c r="Q166" s="30" t="s">
        <v>1123</v>
      </c>
      <c r="R166" s="341">
        <v>6</v>
      </c>
      <c r="S166" s="341">
        <v>5.5</v>
      </c>
      <c r="T166" s="344">
        <v>0</v>
      </c>
      <c r="U166" s="378">
        <v>4.5</v>
      </c>
      <c r="V166" s="341" t="s">
        <v>85</v>
      </c>
      <c r="W166" s="349">
        <v>108</v>
      </c>
      <c r="X166" s="345">
        <v>24</v>
      </c>
      <c r="Y166" s="344">
        <v>2500</v>
      </c>
      <c r="Z166" s="344" t="s">
        <v>87</v>
      </c>
      <c r="AA166" s="344"/>
      <c r="AB166" s="334" t="str">
        <f t="shared" si="11"/>
        <v>16x8, 6x5.5, 0 OS</v>
      </c>
      <c r="AC166" s="346" t="s">
        <v>1613</v>
      </c>
      <c r="AD166" s="336">
        <f>VLOOKUP(AC166,ACCESSORIES!F:K,6,FALSE)</f>
        <v>33</v>
      </c>
      <c r="AE166" s="346"/>
      <c r="AF166" s="347" t="s">
        <v>85</v>
      </c>
      <c r="AG166" s="346"/>
      <c r="AH166" s="346" t="s">
        <v>1688</v>
      </c>
      <c r="AI166" s="347">
        <v>1</v>
      </c>
      <c r="AJ166" s="347" t="s">
        <v>266</v>
      </c>
      <c r="AK166" s="347" t="s">
        <v>85</v>
      </c>
      <c r="AL166" s="347" t="s">
        <v>85</v>
      </c>
      <c r="AM166" s="347" t="s">
        <v>85</v>
      </c>
      <c r="AN166" s="347">
        <v>16.5</v>
      </c>
      <c r="AO166" s="347"/>
      <c r="AP166" s="347">
        <v>3</v>
      </c>
      <c r="AQ166" s="347">
        <v>19</v>
      </c>
      <c r="AR166" s="347"/>
      <c r="AS166" s="347">
        <v>41</v>
      </c>
      <c r="AT166" s="347"/>
      <c r="AU166" s="347">
        <v>190</v>
      </c>
      <c r="AV166" s="347">
        <v>106.4</v>
      </c>
      <c r="AW166" s="347">
        <v>57</v>
      </c>
      <c r="AX166" s="83"/>
      <c r="AY166" s="347"/>
      <c r="AZ166" s="348" t="s">
        <v>85</v>
      </c>
      <c r="BA166" s="347" t="s">
        <v>85</v>
      </c>
      <c r="BB166" s="105" t="s">
        <v>85</v>
      </c>
      <c r="BC166" s="347" t="s">
        <v>85</v>
      </c>
      <c r="BD166" s="348">
        <v>27</v>
      </c>
      <c r="BE166" s="347">
        <v>18.600000000000001</v>
      </c>
      <c r="BF166" s="347">
        <v>18.600000000000001</v>
      </c>
      <c r="BG166" s="347">
        <v>10.199999999999999</v>
      </c>
      <c r="BH166" s="341">
        <v>36</v>
      </c>
      <c r="BI166" s="347" t="s">
        <v>4096</v>
      </c>
      <c r="BJ166" s="82" t="s">
        <v>4217</v>
      </c>
      <c r="BK166" s="347" t="s">
        <v>1155</v>
      </c>
      <c r="BL166" s="347" t="s">
        <v>1156</v>
      </c>
      <c r="BM166" s="347" t="s">
        <v>1157</v>
      </c>
      <c r="BN166" s="347"/>
      <c r="BO166" s="347"/>
      <c r="BP166" s="347"/>
      <c r="BQ166" s="347"/>
      <c r="BR166" s="347"/>
      <c r="BS166" s="347"/>
      <c r="BT166" s="347"/>
      <c r="BU166" s="347" t="s">
        <v>1179</v>
      </c>
      <c r="BV166" s="347"/>
      <c r="BW166" s="347" t="s">
        <v>1180</v>
      </c>
      <c r="BX166" s="347"/>
      <c r="BY166" s="362" t="str">
        <f t="shared" si="9"/>
        <v>DISCONTINUED - MR306 Mesh, 16x8, 0mm Offset, 6x5.5, 108mm Centerbore, Matte Black</v>
      </c>
      <c r="BZ166" s="362" t="s">
        <v>4046</v>
      </c>
      <c r="CA166" s="362" t="s">
        <v>4045</v>
      </c>
      <c r="CB166" s="351" t="str">
        <f t="shared" si="10"/>
        <v>STREET (3XX)</v>
      </c>
    </row>
    <row r="167" spans="1:80" s="339" customFormat="1" ht="12.75">
      <c r="A167" s="23">
        <f t="shared" si="8"/>
        <v>164</v>
      </c>
      <c r="B167" s="105" t="s">
        <v>84</v>
      </c>
      <c r="C167" s="30" t="s">
        <v>1072</v>
      </c>
      <c r="D167" s="341" t="s">
        <v>4831</v>
      </c>
      <c r="E167" s="342" t="s">
        <v>144</v>
      </c>
      <c r="F167" s="342"/>
      <c r="G167" s="342"/>
      <c r="H167" s="342" t="s">
        <v>517</v>
      </c>
      <c r="I167" s="393">
        <v>41640</v>
      </c>
      <c r="J167" s="340">
        <v>43129</v>
      </c>
      <c r="K167" s="331" t="s">
        <v>1277</v>
      </c>
      <c r="L167" s="343">
        <v>183.5</v>
      </c>
      <c r="M167" s="333"/>
      <c r="N167" s="333"/>
      <c r="O167" s="341">
        <v>16</v>
      </c>
      <c r="P167" s="8">
        <v>8</v>
      </c>
      <c r="Q167" s="30" t="s">
        <v>1765</v>
      </c>
      <c r="R167" s="341">
        <v>8</v>
      </c>
      <c r="S167" s="341">
        <v>6.5</v>
      </c>
      <c r="T167" s="344">
        <v>0</v>
      </c>
      <c r="U167" s="378">
        <v>4.5</v>
      </c>
      <c r="V167" s="341" t="s">
        <v>85</v>
      </c>
      <c r="W167" s="349">
        <v>131</v>
      </c>
      <c r="X167" s="345">
        <v>24</v>
      </c>
      <c r="Y167" s="344">
        <v>3600</v>
      </c>
      <c r="Z167" s="344" t="s">
        <v>87</v>
      </c>
      <c r="AA167" s="344"/>
      <c r="AB167" s="334" t="str">
        <f t="shared" si="11"/>
        <v>16x8, 8x6.5, 0 OS</v>
      </c>
      <c r="AC167" s="346" t="s">
        <v>1617</v>
      </c>
      <c r="AD167" s="336">
        <f>VLOOKUP(AC167,ACCESSORIES!F:K,6,FALSE)</f>
        <v>33</v>
      </c>
      <c r="AE167" s="346"/>
      <c r="AF167" s="347" t="s">
        <v>85</v>
      </c>
      <c r="AG167" s="346"/>
      <c r="AH167" s="346" t="s">
        <v>1688</v>
      </c>
      <c r="AI167" s="347">
        <v>1</v>
      </c>
      <c r="AJ167" s="347" t="s">
        <v>266</v>
      </c>
      <c r="AK167" s="347" t="s">
        <v>85</v>
      </c>
      <c r="AL167" s="347" t="s">
        <v>85</v>
      </c>
      <c r="AM167" s="347" t="s">
        <v>85</v>
      </c>
      <c r="AN167" s="347">
        <v>16.5</v>
      </c>
      <c r="AO167" s="347"/>
      <c r="AP167" s="347">
        <v>3</v>
      </c>
      <c r="AQ167" s="347">
        <v>3</v>
      </c>
      <c r="AR167" s="347"/>
      <c r="AS167" s="347">
        <v>41</v>
      </c>
      <c r="AT167" s="347"/>
      <c r="AU167" s="347">
        <v>190</v>
      </c>
      <c r="AV167" s="347">
        <v>124.5</v>
      </c>
      <c r="AW167" s="347">
        <v>68</v>
      </c>
      <c r="AX167" s="83"/>
      <c r="AY167" s="347"/>
      <c r="AZ167" s="348" t="s">
        <v>85</v>
      </c>
      <c r="BA167" s="347" t="s">
        <v>85</v>
      </c>
      <c r="BB167" s="105" t="s">
        <v>85</v>
      </c>
      <c r="BC167" s="347" t="s">
        <v>85</v>
      </c>
      <c r="BD167" s="348">
        <v>27</v>
      </c>
      <c r="BE167" s="347">
        <v>18.600000000000001</v>
      </c>
      <c r="BF167" s="347">
        <v>18.600000000000001</v>
      </c>
      <c r="BG167" s="347">
        <v>10.199999999999999</v>
      </c>
      <c r="BH167" s="341">
        <v>36</v>
      </c>
      <c r="BI167" s="347" t="s">
        <v>4096</v>
      </c>
      <c r="BJ167" s="82" t="s">
        <v>4217</v>
      </c>
      <c r="BK167" s="347" t="s">
        <v>1155</v>
      </c>
      <c r="BL167" s="347" t="s">
        <v>1156</v>
      </c>
      <c r="BM167" s="347" t="s">
        <v>1157</v>
      </c>
      <c r="BN167" s="347"/>
      <c r="BO167" s="347"/>
      <c r="BP167" s="347"/>
      <c r="BQ167" s="347"/>
      <c r="BR167" s="347"/>
      <c r="BS167" s="347"/>
      <c r="BT167" s="347"/>
      <c r="BU167" s="347" t="s">
        <v>1179</v>
      </c>
      <c r="BV167" s="347"/>
      <c r="BW167" s="347" t="s">
        <v>1180</v>
      </c>
      <c r="BX167" s="347"/>
      <c r="BY167" s="362" t="str">
        <f t="shared" si="9"/>
        <v>DISCONTINUED - MR306 Mesh, 16x8, 0mm Offset, 8x6.5, 131mm Centerbore, Matte Black</v>
      </c>
      <c r="BZ167" s="362" t="s">
        <v>4046</v>
      </c>
      <c r="CA167" s="362" t="s">
        <v>4045</v>
      </c>
      <c r="CB167" s="351" t="str">
        <f t="shared" si="10"/>
        <v>STREET (3XX)</v>
      </c>
    </row>
    <row r="168" spans="1:80" s="339" customFormat="1" ht="12.75">
      <c r="A168" s="23">
        <f t="shared" si="8"/>
        <v>165</v>
      </c>
      <c r="B168" s="105" t="s">
        <v>84</v>
      </c>
      <c r="C168" s="30" t="s">
        <v>1072</v>
      </c>
      <c r="D168" s="341" t="s">
        <v>4831</v>
      </c>
      <c r="E168" s="342" t="s">
        <v>145</v>
      </c>
      <c r="F168" s="342"/>
      <c r="G168" s="342"/>
      <c r="H168" s="342" t="s">
        <v>518</v>
      </c>
      <c r="I168" s="393">
        <v>41640</v>
      </c>
      <c r="J168" s="340">
        <v>43129</v>
      </c>
      <c r="K168" s="331" t="s">
        <v>1277</v>
      </c>
      <c r="L168" s="343">
        <v>183.5</v>
      </c>
      <c r="M168" s="333"/>
      <c r="N168" s="333"/>
      <c r="O168" s="341">
        <v>16</v>
      </c>
      <c r="P168" s="8">
        <v>8</v>
      </c>
      <c r="Q168" s="30" t="s">
        <v>1766</v>
      </c>
      <c r="R168" s="341">
        <v>8</v>
      </c>
      <c r="S168" s="341">
        <v>170</v>
      </c>
      <c r="T168" s="344">
        <v>0</v>
      </c>
      <c r="U168" s="378">
        <v>4.5</v>
      </c>
      <c r="V168" s="341" t="s">
        <v>85</v>
      </c>
      <c r="W168" s="349">
        <v>131</v>
      </c>
      <c r="X168" s="345">
        <v>24</v>
      </c>
      <c r="Y168" s="344">
        <v>3600</v>
      </c>
      <c r="Z168" s="344" t="s">
        <v>87</v>
      </c>
      <c r="AA168" s="344"/>
      <c r="AB168" s="334" t="str">
        <f t="shared" si="11"/>
        <v>16x8, 8x170, 0 OS</v>
      </c>
      <c r="AC168" s="346" t="s">
        <v>1617</v>
      </c>
      <c r="AD168" s="336">
        <f>VLOOKUP(AC168,ACCESSORIES!F:K,6,FALSE)</f>
        <v>33</v>
      </c>
      <c r="AE168" s="346"/>
      <c r="AF168" s="347" t="s">
        <v>85</v>
      </c>
      <c r="AG168" s="346"/>
      <c r="AH168" s="346" t="s">
        <v>1688</v>
      </c>
      <c r="AI168" s="347">
        <v>1</v>
      </c>
      <c r="AJ168" s="347" t="s">
        <v>266</v>
      </c>
      <c r="AK168" s="347" t="s">
        <v>85</v>
      </c>
      <c r="AL168" s="347" t="s">
        <v>85</v>
      </c>
      <c r="AM168" s="347" t="s">
        <v>85</v>
      </c>
      <c r="AN168" s="347">
        <v>16.5</v>
      </c>
      <c r="AO168" s="347"/>
      <c r="AP168" s="347"/>
      <c r="AQ168" s="347"/>
      <c r="AR168" s="347"/>
      <c r="AS168" s="347"/>
      <c r="AT168" s="347"/>
      <c r="AU168" s="347"/>
      <c r="AV168" s="347">
        <v>125</v>
      </c>
      <c r="AW168" s="347">
        <v>65</v>
      </c>
      <c r="AX168" s="83"/>
      <c r="AY168" s="347"/>
      <c r="AZ168" s="348" t="s">
        <v>85</v>
      </c>
      <c r="BA168" s="347" t="s">
        <v>85</v>
      </c>
      <c r="BB168" s="105" t="s">
        <v>85</v>
      </c>
      <c r="BC168" s="347" t="s">
        <v>85</v>
      </c>
      <c r="BD168" s="348">
        <v>27</v>
      </c>
      <c r="BE168" s="347">
        <v>18.600000000000001</v>
      </c>
      <c r="BF168" s="347">
        <v>18.600000000000001</v>
      </c>
      <c r="BG168" s="347">
        <v>10.199999999999999</v>
      </c>
      <c r="BH168" s="341">
        <v>36</v>
      </c>
      <c r="BI168" s="347" t="s">
        <v>4096</v>
      </c>
      <c r="BJ168" s="82" t="s">
        <v>4217</v>
      </c>
      <c r="BK168" s="347" t="s">
        <v>1155</v>
      </c>
      <c r="BL168" s="347" t="s">
        <v>1156</v>
      </c>
      <c r="BM168" s="347" t="s">
        <v>1157</v>
      </c>
      <c r="BN168" s="347"/>
      <c r="BO168" s="347"/>
      <c r="BP168" s="347"/>
      <c r="BQ168" s="347"/>
      <c r="BR168" s="347"/>
      <c r="BS168" s="347"/>
      <c r="BT168" s="347"/>
      <c r="BU168" s="347" t="s">
        <v>1179</v>
      </c>
      <c r="BV168" s="347"/>
      <c r="BW168" s="347" t="s">
        <v>1180</v>
      </c>
      <c r="BX168" s="347"/>
      <c r="BY168" s="362" t="str">
        <f t="shared" si="9"/>
        <v>DISCONTINUED - MR306 Mesh, 16x8, 0mm Offset, 8x170, 131mm Centerbore, Matte Black</v>
      </c>
      <c r="BZ168" s="362" t="s">
        <v>4046</v>
      </c>
      <c r="CA168" s="362" t="s">
        <v>4045</v>
      </c>
      <c r="CB168" s="351" t="str">
        <f t="shared" si="10"/>
        <v>STREET (3XX)</v>
      </c>
    </row>
    <row r="169" spans="1:80" s="339" customFormat="1" ht="12.75">
      <c r="A169" s="23">
        <f t="shared" si="8"/>
        <v>166</v>
      </c>
      <c r="B169" s="105" t="s">
        <v>84</v>
      </c>
      <c r="C169" s="30" t="s">
        <v>1072</v>
      </c>
      <c r="D169" s="341" t="s">
        <v>4831</v>
      </c>
      <c r="E169" s="342" t="s">
        <v>139</v>
      </c>
      <c r="F169" s="342"/>
      <c r="G169" s="342"/>
      <c r="H169" s="342" t="s">
        <v>512</v>
      </c>
      <c r="I169" s="393">
        <v>41640</v>
      </c>
      <c r="J169" s="340">
        <v>43129</v>
      </c>
      <c r="K169" s="331" t="s">
        <v>1277</v>
      </c>
      <c r="L169" s="343">
        <v>260.5</v>
      </c>
      <c r="M169" s="333"/>
      <c r="N169" s="333"/>
      <c r="O169" s="341">
        <v>20</v>
      </c>
      <c r="P169" s="8">
        <v>9</v>
      </c>
      <c r="Q169" s="30" t="s">
        <v>1765</v>
      </c>
      <c r="R169" s="341">
        <v>8</v>
      </c>
      <c r="S169" s="341">
        <v>6.5</v>
      </c>
      <c r="T169" s="344">
        <v>18</v>
      </c>
      <c r="U169" s="378">
        <v>5.75</v>
      </c>
      <c r="V169" s="341" t="s">
        <v>85</v>
      </c>
      <c r="W169" s="349">
        <v>131</v>
      </c>
      <c r="X169" s="345">
        <v>37</v>
      </c>
      <c r="Y169" s="344">
        <v>3600</v>
      </c>
      <c r="Z169" s="344" t="s">
        <v>87</v>
      </c>
      <c r="AA169" s="344"/>
      <c r="AB169" s="334" t="str">
        <f t="shared" si="11"/>
        <v>20x9, 8x6.5, 18 OS</v>
      </c>
      <c r="AC169" s="346" t="s">
        <v>1617</v>
      </c>
      <c r="AD169" s="336">
        <f>VLOOKUP(AC169,ACCESSORIES!F:K,6,FALSE)</f>
        <v>33</v>
      </c>
      <c r="AE169" s="346"/>
      <c r="AF169" s="347" t="s">
        <v>85</v>
      </c>
      <c r="AG169" s="346"/>
      <c r="AH169" s="346" t="s">
        <v>1688</v>
      </c>
      <c r="AI169" s="347">
        <v>1</v>
      </c>
      <c r="AJ169" s="347" t="s">
        <v>266</v>
      </c>
      <c r="AK169" s="347" t="s">
        <v>85</v>
      </c>
      <c r="AL169" s="347" t="s">
        <v>85</v>
      </c>
      <c r="AM169" s="347" t="s">
        <v>85</v>
      </c>
      <c r="AN169" s="347">
        <v>16.5</v>
      </c>
      <c r="AO169" s="347"/>
      <c r="AP169" s="347"/>
      <c r="AQ169" s="347"/>
      <c r="AR169" s="347"/>
      <c r="AS169" s="347"/>
      <c r="AT169" s="347"/>
      <c r="AU169" s="347"/>
      <c r="AV169" s="347">
        <v>125</v>
      </c>
      <c r="AW169" s="347">
        <v>65</v>
      </c>
      <c r="AX169" s="83"/>
      <c r="AY169" s="347"/>
      <c r="AZ169" s="348" t="s">
        <v>85</v>
      </c>
      <c r="BA169" s="347" t="s">
        <v>85</v>
      </c>
      <c r="BB169" s="105" t="s">
        <v>85</v>
      </c>
      <c r="BC169" s="347" t="s">
        <v>85</v>
      </c>
      <c r="BD169" s="348">
        <v>40</v>
      </c>
      <c r="BE169" s="347">
        <v>22.8</v>
      </c>
      <c r="BF169" s="347">
        <v>22.8</v>
      </c>
      <c r="BG169" s="347">
        <v>11.1</v>
      </c>
      <c r="BH169" s="341">
        <v>24</v>
      </c>
      <c r="BI169" s="347" t="s">
        <v>4096</v>
      </c>
      <c r="BJ169" s="82" t="s">
        <v>4217</v>
      </c>
      <c r="BK169" s="347" t="s">
        <v>1155</v>
      </c>
      <c r="BL169" s="347" t="s">
        <v>1156</v>
      </c>
      <c r="BM169" s="347" t="s">
        <v>1157</v>
      </c>
      <c r="BN169" s="347"/>
      <c r="BO169" s="347"/>
      <c r="BP169" s="347"/>
      <c r="BQ169" s="347"/>
      <c r="BR169" s="347"/>
      <c r="BS169" s="347"/>
      <c r="BT169" s="347"/>
      <c r="BU169" s="347" t="s">
        <v>1179</v>
      </c>
      <c r="BV169" s="347"/>
      <c r="BW169" s="347" t="s">
        <v>1180</v>
      </c>
      <c r="BX169" s="347"/>
      <c r="BY169" s="362" t="str">
        <f t="shared" si="9"/>
        <v>DISCONTINUED - MR306 Mesh, 20x9, +18mm Offset, 8x6.5, 131mm Centerbore, Matte Black</v>
      </c>
      <c r="BZ169" s="362" t="s">
        <v>4046</v>
      </c>
      <c r="CA169" s="362" t="s">
        <v>4045</v>
      </c>
      <c r="CB169" s="351" t="str">
        <f t="shared" si="10"/>
        <v>STREET (3XX)</v>
      </c>
    </row>
    <row r="170" spans="1:80" s="339" customFormat="1" ht="12.75">
      <c r="A170" s="23">
        <f t="shared" si="8"/>
        <v>167</v>
      </c>
      <c r="B170" s="105" t="s">
        <v>84</v>
      </c>
      <c r="C170" s="30" t="s">
        <v>1072</v>
      </c>
      <c r="D170" s="341" t="s">
        <v>1118</v>
      </c>
      <c r="E170" s="342" t="s">
        <v>150</v>
      </c>
      <c r="F170" s="342"/>
      <c r="G170" s="342"/>
      <c r="H170" s="342" t="s">
        <v>552</v>
      </c>
      <c r="I170" s="393">
        <v>41640</v>
      </c>
      <c r="J170" s="340">
        <v>43129</v>
      </c>
      <c r="K170" s="331" t="s">
        <v>1277</v>
      </c>
      <c r="L170" s="343">
        <v>195.5</v>
      </c>
      <c r="M170" s="333"/>
      <c r="N170" s="333"/>
      <c r="O170" s="341">
        <v>16</v>
      </c>
      <c r="P170" s="8">
        <v>8</v>
      </c>
      <c r="Q170" s="30" t="s">
        <v>1766</v>
      </c>
      <c r="R170" s="341">
        <v>8</v>
      </c>
      <c r="S170" s="341">
        <v>170</v>
      </c>
      <c r="T170" s="344">
        <v>0</v>
      </c>
      <c r="U170" s="378">
        <v>4.5</v>
      </c>
      <c r="V170" s="341" t="s">
        <v>85</v>
      </c>
      <c r="W170" s="349">
        <v>130.80000000000001</v>
      </c>
      <c r="X170" s="345">
        <v>26</v>
      </c>
      <c r="Y170" s="344">
        <v>3600</v>
      </c>
      <c r="Z170" s="344" t="s">
        <v>87</v>
      </c>
      <c r="AA170" s="344"/>
      <c r="AB170" s="334" t="str">
        <f t="shared" si="11"/>
        <v>16x8, 8x170, 0 OS</v>
      </c>
      <c r="AC170" s="346" t="s">
        <v>1740</v>
      </c>
      <c r="AD170" s="336" t="e">
        <f>VLOOKUP(AC170,ACCESSORIES!F:K,6,FALSE)</f>
        <v>#N/A</v>
      </c>
      <c r="AE170" s="346"/>
      <c r="AF170" s="347" t="s">
        <v>85</v>
      </c>
      <c r="AG170" s="346"/>
      <c r="AH170" s="346" t="s">
        <v>1688</v>
      </c>
      <c r="AI170" s="347">
        <v>1</v>
      </c>
      <c r="AJ170" s="347" t="s">
        <v>266</v>
      </c>
      <c r="AK170" s="347" t="s">
        <v>85</v>
      </c>
      <c r="AL170" s="347" t="s">
        <v>85</v>
      </c>
      <c r="AM170" s="347" t="s">
        <v>85</v>
      </c>
      <c r="AN170" s="347">
        <v>16.100000000000001</v>
      </c>
      <c r="AO170" s="347"/>
      <c r="AP170" s="347"/>
      <c r="AQ170" s="347"/>
      <c r="AR170" s="347"/>
      <c r="AS170" s="347"/>
      <c r="AT170" s="347"/>
      <c r="AU170" s="347"/>
      <c r="AV170" s="347">
        <v>123</v>
      </c>
      <c r="AW170" s="347">
        <v>100</v>
      </c>
      <c r="AX170" s="83"/>
      <c r="AY170" s="347"/>
      <c r="AZ170" s="348" t="s">
        <v>85</v>
      </c>
      <c r="BA170" s="347" t="s">
        <v>85</v>
      </c>
      <c r="BB170" s="105" t="s">
        <v>85</v>
      </c>
      <c r="BC170" s="347" t="s">
        <v>85</v>
      </c>
      <c r="BD170" s="348">
        <v>29</v>
      </c>
      <c r="BE170" s="347">
        <v>18.600000000000001</v>
      </c>
      <c r="BF170" s="347">
        <v>18.600000000000001</v>
      </c>
      <c r="BG170" s="347">
        <v>10.199999999999999</v>
      </c>
      <c r="BH170" s="341">
        <v>36</v>
      </c>
      <c r="BI170" s="347" t="s">
        <v>4096</v>
      </c>
      <c r="BJ170" s="82" t="s">
        <v>4217</v>
      </c>
      <c r="BK170" s="347" t="s">
        <v>1165</v>
      </c>
      <c r="BL170" s="347" t="s">
        <v>1181</v>
      </c>
      <c r="BM170" s="347" t="s">
        <v>1157</v>
      </c>
      <c r="BN170" s="347"/>
      <c r="BO170" s="347"/>
      <c r="BP170" s="347"/>
      <c r="BQ170" s="347"/>
      <c r="BR170" s="347"/>
      <c r="BS170" s="347"/>
      <c r="BT170" s="347"/>
      <c r="BU170" s="347" t="s">
        <v>1182</v>
      </c>
      <c r="BV170" s="347"/>
      <c r="BW170" s="347" t="s">
        <v>1183</v>
      </c>
      <c r="BX170" s="347"/>
      <c r="BY170" s="362" t="str">
        <f t="shared" si="9"/>
        <v>DISCONTINUED - MR307 Hole, 16x8, 0mm Offset, 8x170, 130.8mm Centerbore, Matte Black</v>
      </c>
      <c r="BZ170" s="362" t="s">
        <v>4046</v>
      </c>
      <c r="CA170" s="362" t="s">
        <v>4045</v>
      </c>
      <c r="CB170" s="351" t="str">
        <f t="shared" si="10"/>
        <v>STREET (3XX)</v>
      </c>
    </row>
    <row r="171" spans="1:80" s="339" customFormat="1" ht="12.75">
      <c r="A171" s="23">
        <f t="shared" si="8"/>
        <v>168</v>
      </c>
      <c r="B171" s="105" t="s">
        <v>84</v>
      </c>
      <c r="C171" s="30" t="s">
        <v>1072</v>
      </c>
      <c r="D171" s="341" t="s">
        <v>1118</v>
      </c>
      <c r="E171" s="342" t="s">
        <v>151</v>
      </c>
      <c r="F171" s="342"/>
      <c r="G171" s="342"/>
      <c r="H171" s="342" t="s">
        <v>551</v>
      </c>
      <c r="I171" s="393">
        <v>41640</v>
      </c>
      <c r="J171" s="340">
        <v>43129</v>
      </c>
      <c r="K171" s="331" t="s">
        <v>1277</v>
      </c>
      <c r="L171" s="343">
        <v>195.5</v>
      </c>
      <c r="M171" s="333"/>
      <c r="N171" s="333"/>
      <c r="O171" s="341">
        <v>16</v>
      </c>
      <c r="P171" s="8">
        <v>8</v>
      </c>
      <c r="Q171" s="30" t="s">
        <v>1765</v>
      </c>
      <c r="R171" s="341">
        <v>8</v>
      </c>
      <c r="S171" s="341">
        <v>6.5</v>
      </c>
      <c r="T171" s="344">
        <v>0</v>
      </c>
      <c r="U171" s="378">
        <v>4.5</v>
      </c>
      <c r="V171" s="341" t="s">
        <v>85</v>
      </c>
      <c r="W171" s="349">
        <v>130.80000000000001</v>
      </c>
      <c r="X171" s="345">
        <v>26</v>
      </c>
      <c r="Y171" s="344">
        <v>3600</v>
      </c>
      <c r="Z171" s="344" t="s">
        <v>87</v>
      </c>
      <c r="AA171" s="344"/>
      <c r="AB171" s="334" t="str">
        <f t="shared" si="11"/>
        <v>16x8, 8x6.5, 0 OS</v>
      </c>
      <c r="AC171" s="346" t="s">
        <v>1606</v>
      </c>
      <c r="AD171" s="336">
        <f>VLOOKUP(AC171,ACCESSORIES!F:K,6,FALSE)</f>
        <v>33</v>
      </c>
      <c r="AE171" s="346"/>
      <c r="AF171" s="347" t="s">
        <v>85</v>
      </c>
      <c r="AG171" s="346"/>
      <c r="AH171" s="346" t="s">
        <v>1688</v>
      </c>
      <c r="AI171" s="347">
        <v>1</v>
      </c>
      <c r="AJ171" s="347" t="s">
        <v>266</v>
      </c>
      <c r="AK171" s="347" t="s">
        <v>85</v>
      </c>
      <c r="AL171" s="347" t="s">
        <v>85</v>
      </c>
      <c r="AM171" s="347" t="s">
        <v>85</v>
      </c>
      <c r="AN171" s="347">
        <v>16.100000000000001</v>
      </c>
      <c r="AO171" s="347"/>
      <c r="AP171" s="347"/>
      <c r="AQ171" s="347"/>
      <c r="AR171" s="347"/>
      <c r="AS171" s="347"/>
      <c r="AT171" s="347"/>
      <c r="AU171" s="347"/>
      <c r="AV171" s="347">
        <v>123</v>
      </c>
      <c r="AW171" s="347">
        <v>100</v>
      </c>
      <c r="AX171" s="83"/>
      <c r="AY171" s="347"/>
      <c r="AZ171" s="348" t="s">
        <v>85</v>
      </c>
      <c r="BA171" s="347" t="s">
        <v>85</v>
      </c>
      <c r="BB171" s="105" t="s">
        <v>85</v>
      </c>
      <c r="BC171" s="347" t="s">
        <v>85</v>
      </c>
      <c r="BD171" s="348">
        <v>29</v>
      </c>
      <c r="BE171" s="347">
        <v>18.600000000000001</v>
      </c>
      <c r="BF171" s="347">
        <v>18.600000000000001</v>
      </c>
      <c r="BG171" s="347">
        <v>10.199999999999999</v>
      </c>
      <c r="BH171" s="341">
        <v>36</v>
      </c>
      <c r="BI171" s="347" t="s">
        <v>4096</v>
      </c>
      <c r="BJ171" s="82" t="s">
        <v>4217</v>
      </c>
      <c r="BK171" s="347" t="s">
        <v>1165</v>
      </c>
      <c r="BL171" s="347" t="s">
        <v>1181</v>
      </c>
      <c r="BM171" s="347" t="s">
        <v>1157</v>
      </c>
      <c r="BN171" s="347"/>
      <c r="BO171" s="347"/>
      <c r="BP171" s="347"/>
      <c r="BQ171" s="347"/>
      <c r="BR171" s="347"/>
      <c r="BS171" s="347"/>
      <c r="BT171" s="347"/>
      <c r="BU171" s="347" t="s">
        <v>1182</v>
      </c>
      <c r="BV171" s="347"/>
      <c r="BW171" s="347" t="s">
        <v>1183</v>
      </c>
      <c r="BX171" s="347"/>
      <c r="BY171" s="362" t="str">
        <f t="shared" si="9"/>
        <v>DISCONTINUED - MR307 Hole, 16x8, 0mm Offset, 8x6.5, 130.8mm Centerbore, Matte Black</v>
      </c>
      <c r="BZ171" s="362" t="s">
        <v>4046</v>
      </c>
      <c r="CA171" s="362" t="s">
        <v>4045</v>
      </c>
      <c r="CB171" s="351" t="str">
        <f t="shared" si="10"/>
        <v>STREET (3XX)</v>
      </c>
    </row>
    <row r="172" spans="1:80" s="339" customFormat="1" ht="12.75">
      <c r="A172" s="23">
        <f t="shared" si="8"/>
        <v>169</v>
      </c>
      <c r="B172" s="105" t="s">
        <v>84</v>
      </c>
      <c r="C172" s="30" t="s">
        <v>1072</v>
      </c>
      <c r="D172" s="341" t="s">
        <v>1118</v>
      </c>
      <c r="E172" s="342" t="s">
        <v>152</v>
      </c>
      <c r="F172" s="342"/>
      <c r="G172" s="342"/>
      <c r="H172" s="342" t="s">
        <v>550</v>
      </c>
      <c r="I172" s="393">
        <v>41640</v>
      </c>
      <c r="J172" s="340">
        <v>43129</v>
      </c>
      <c r="K172" s="331" t="s">
        <v>1277</v>
      </c>
      <c r="L172" s="343">
        <v>195.5</v>
      </c>
      <c r="M172" s="333"/>
      <c r="N172" s="333"/>
      <c r="O172" s="341">
        <v>16</v>
      </c>
      <c r="P172" s="8">
        <v>8</v>
      </c>
      <c r="Q172" s="30" t="s">
        <v>1123</v>
      </c>
      <c r="R172" s="341">
        <v>6</v>
      </c>
      <c r="S172" s="341">
        <v>5.5</v>
      </c>
      <c r="T172" s="344">
        <v>0</v>
      </c>
      <c r="U172" s="378">
        <v>4.5</v>
      </c>
      <c r="V172" s="341" t="s">
        <v>85</v>
      </c>
      <c r="W172" s="349">
        <v>108</v>
      </c>
      <c r="X172" s="345">
        <v>24.4</v>
      </c>
      <c r="Y172" s="344">
        <v>2500</v>
      </c>
      <c r="Z172" s="344" t="s">
        <v>87</v>
      </c>
      <c r="AA172" s="344"/>
      <c r="AB172" s="334" t="str">
        <f t="shared" si="11"/>
        <v>16x8, 6x5.5, 0 OS</v>
      </c>
      <c r="AC172" s="346" t="s">
        <v>1600</v>
      </c>
      <c r="AD172" s="336">
        <f>VLOOKUP(AC172,ACCESSORIES!F:K,6,FALSE)</f>
        <v>33</v>
      </c>
      <c r="AE172" s="346"/>
      <c r="AF172" s="347" t="s">
        <v>85</v>
      </c>
      <c r="AG172" s="346"/>
      <c r="AH172" s="346" t="s">
        <v>1688</v>
      </c>
      <c r="AI172" s="347">
        <v>1</v>
      </c>
      <c r="AJ172" s="347" t="s">
        <v>266</v>
      </c>
      <c r="AK172" s="347" t="s">
        <v>85</v>
      </c>
      <c r="AL172" s="347" t="s">
        <v>85</v>
      </c>
      <c r="AM172" s="347" t="s">
        <v>85</v>
      </c>
      <c r="AN172" s="347">
        <v>16.100000000000001</v>
      </c>
      <c r="AO172" s="347"/>
      <c r="AP172" s="347"/>
      <c r="AQ172" s="347"/>
      <c r="AR172" s="347"/>
      <c r="AS172" s="347"/>
      <c r="AT172" s="347"/>
      <c r="AU172" s="347"/>
      <c r="AV172" s="347">
        <v>105.5</v>
      </c>
      <c r="AW172" s="347">
        <v>38</v>
      </c>
      <c r="AX172" s="83"/>
      <c r="AY172" s="347"/>
      <c r="AZ172" s="348" t="s">
        <v>85</v>
      </c>
      <c r="BA172" s="347" t="s">
        <v>85</v>
      </c>
      <c r="BB172" s="105" t="s">
        <v>85</v>
      </c>
      <c r="BC172" s="347" t="s">
        <v>85</v>
      </c>
      <c r="BD172" s="348">
        <v>27.4</v>
      </c>
      <c r="BE172" s="347">
        <v>18.600000000000001</v>
      </c>
      <c r="BF172" s="347">
        <v>18.600000000000001</v>
      </c>
      <c r="BG172" s="347">
        <v>10.199999999999999</v>
      </c>
      <c r="BH172" s="341">
        <v>36</v>
      </c>
      <c r="BI172" s="347" t="s">
        <v>4096</v>
      </c>
      <c r="BJ172" s="82" t="s">
        <v>4217</v>
      </c>
      <c r="BK172" s="347" t="s">
        <v>1165</v>
      </c>
      <c r="BL172" s="347" t="s">
        <v>1181</v>
      </c>
      <c r="BM172" s="347" t="s">
        <v>1157</v>
      </c>
      <c r="BN172" s="347"/>
      <c r="BO172" s="347"/>
      <c r="BP172" s="347"/>
      <c r="BQ172" s="347"/>
      <c r="BR172" s="347"/>
      <c r="BS172" s="347"/>
      <c r="BT172" s="347"/>
      <c r="BU172" s="347" t="s">
        <v>1182</v>
      </c>
      <c r="BV172" s="347"/>
      <c r="BW172" s="347" t="s">
        <v>1183</v>
      </c>
      <c r="BX172" s="347"/>
      <c r="BY172" s="362" t="str">
        <f t="shared" si="9"/>
        <v>DISCONTINUED - MR307 Hole, 16x8, 0mm Offset, 6x5.5, 108mm Centerbore, Matte Black</v>
      </c>
      <c r="BZ172" s="362" t="s">
        <v>4046</v>
      </c>
      <c r="CA172" s="362" t="s">
        <v>4045</v>
      </c>
      <c r="CB172" s="351" t="str">
        <f t="shared" si="10"/>
        <v>STREET (3XX)</v>
      </c>
    </row>
    <row r="173" spans="1:80" s="339" customFormat="1" ht="12.75">
      <c r="A173" s="23">
        <f t="shared" si="8"/>
        <v>170</v>
      </c>
      <c r="B173" s="105" t="s">
        <v>84</v>
      </c>
      <c r="C173" s="30" t="s">
        <v>1072</v>
      </c>
      <c r="D173" s="341" t="s">
        <v>1118</v>
      </c>
      <c r="E173" s="342" t="s">
        <v>153</v>
      </c>
      <c r="F173" s="342"/>
      <c r="G173" s="342"/>
      <c r="H173" s="342" t="s">
        <v>549</v>
      </c>
      <c r="I173" s="393">
        <v>41640</v>
      </c>
      <c r="J173" s="340">
        <v>43129</v>
      </c>
      <c r="K173" s="331" t="s">
        <v>1277</v>
      </c>
      <c r="L173" s="343">
        <v>195.5</v>
      </c>
      <c r="M173" s="333"/>
      <c r="N173" s="333"/>
      <c r="O173" s="341">
        <v>16</v>
      </c>
      <c r="P173" s="8">
        <v>8</v>
      </c>
      <c r="Q173" s="30" t="s">
        <v>1858</v>
      </c>
      <c r="R173" s="341">
        <v>5</v>
      </c>
      <c r="S173" s="341">
        <v>4.5</v>
      </c>
      <c r="T173" s="344">
        <v>0</v>
      </c>
      <c r="U173" s="378">
        <v>4.5</v>
      </c>
      <c r="V173" s="341" t="s">
        <v>85</v>
      </c>
      <c r="W173" s="349">
        <v>83</v>
      </c>
      <c r="X173" s="345">
        <v>24.4</v>
      </c>
      <c r="Y173" s="344">
        <v>2500</v>
      </c>
      <c r="Z173" s="344" t="s">
        <v>87</v>
      </c>
      <c r="AA173" s="344"/>
      <c r="AB173" s="334" t="str">
        <f t="shared" si="11"/>
        <v>16x8, 5x4.5, 0 OS</v>
      </c>
      <c r="AC173" s="346" t="s">
        <v>1609</v>
      </c>
      <c r="AD173" s="336">
        <f>VLOOKUP(AC173,ACCESSORIES!F:K,6,FALSE)</f>
        <v>33</v>
      </c>
      <c r="AE173" s="346"/>
      <c r="AF173" s="347" t="s">
        <v>85</v>
      </c>
      <c r="AG173" s="346"/>
      <c r="AH173" s="346" t="s">
        <v>1688</v>
      </c>
      <c r="AI173" s="347">
        <v>1</v>
      </c>
      <c r="AJ173" s="347" t="s">
        <v>266</v>
      </c>
      <c r="AK173" s="347" t="s">
        <v>85</v>
      </c>
      <c r="AL173" s="347" t="s">
        <v>85</v>
      </c>
      <c r="AM173" s="347" t="s">
        <v>85</v>
      </c>
      <c r="AN173" s="347">
        <v>16.100000000000001</v>
      </c>
      <c r="AO173" s="347"/>
      <c r="AP173" s="347"/>
      <c r="AQ173" s="347"/>
      <c r="AR173" s="347"/>
      <c r="AS173" s="347"/>
      <c r="AT173" s="347"/>
      <c r="AU173" s="347"/>
      <c r="AV173" s="347">
        <v>77.2</v>
      </c>
      <c r="AW173" s="347">
        <v>52</v>
      </c>
      <c r="AX173" s="83"/>
      <c r="AY173" s="347"/>
      <c r="AZ173" s="348" t="s">
        <v>85</v>
      </c>
      <c r="BA173" s="347" t="s">
        <v>85</v>
      </c>
      <c r="BB173" s="105" t="s">
        <v>85</v>
      </c>
      <c r="BC173" s="347" t="s">
        <v>85</v>
      </c>
      <c r="BD173" s="348">
        <v>27.4</v>
      </c>
      <c r="BE173" s="347">
        <v>18.600000000000001</v>
      </c>
      <c r="BF173" s="347">
        <v>18.600000000000001</v>
      </c>
      <c r="BG173" s="347">
        <v>10.199999999999999</v>
      </c>
      <c r="BH173" s="341">
        <v>36</v>
      </c>
      <c r="BI173" s="347" t="s">
        <v>4096</v>
      </c>
      <c r="BJ173" s="82" t="s">
        <v>4217</v>
      </c>
      <c r="BK173" s="347" t="s">
        <v>1165</v>
      </c>
      <c r="BL173" s="347" t="s">
        <v>1181</v>
      </c>
      <c r="BM173" s="347" t="s">
        <v>1157</v>
      </c>
      <c r="BN173" s="347"/>
      <c r="BO173" s="347"/>
      <c r="BP173" s="347"/>
      <c r="BQ173" s="347"/>
      <c r="BR173" s="347"/>
      <c r="BS173" s="347"/>
      <c r="BT173" s="347"/>
      <c r="BU173" s="347" t="s">
        <v>1182</v>
      </c>
      <c r="BV173" s="347"/>
      <c r="BW173" s="347" t="s">
        <v>1183</v>
      </c>
      <c r="BX173" s="347"/>
      <c r="BY173" s="362" t="str">
        <f t="shared" si="9"/>
        <v>DISCONTINUED - MR307 Hole, 16x8, 0mm Offset, 5x4.5, 83mm Centerbore, Matte Black</v>
      </c>
      <c r="BZ173" s="362" t="s">
        <v>4046</v>
      </c>
      <c r="CA173" s="362" t="s">
        <v>4045</v>
      </c>
      <c r="CB173" s="351" t="str">
        <f t="shared" si="10"/>
        <v>STREET (3XX)</v>
      </c>
    </row>
    <row r="174" spans="1:80" s="339" customFormat="1" ht="12.75">
      <c r="A174" s="23">
        <f t="shared" si="8"/>
        <v>171</v>
      </c>
      <c r="B174" s="105" t="s">
        <v>84</v>
      </c>
      <c r="C174" s="30" t="s">
        <v>1072</v>
      </c>
      <c r="D174" s="341" t="s">
        <v>1118</v>
      </c>
      <c r="E174" s="342" t="s">
        <v>146</v>
      </c>
      <c r="F174" s="342"/>
      <c r="G174" s="342"/>
      <c r="H174" s="342" t="s">
        <v>538</v>
      </c>
      <c r="I174" s="393">
        <v>41640</v>
      </c>
      <c r="J174" s="340">
        <v>43129</v>
      </c>
      <c r="K174" s="331" t="s">
        <v>1277</v>
      </c>
      <c r="L174" s="343">
        <v>252.5</v>
      </c>
      <c r="M174" s="333"/>
      <c r="N174" s="333"/>
      <c r="O174" s="341">
        <v>18</v>
      </c>
      <c r="P174" s="8">
        <v>9</v>
      </c>
      <c r="Q174" s="30" t="s">
        <v>1766</v>
      </c>
      <c r="R174" s="341">
        <v>8</v>
      </c>
      <c r="S174" s="341">
        <v>170</v>
      </c>
      <c r="T174" s="344">
        <v>-12</v>
      </c>
      <c r="U174" s="378">
        <v>4.5</v>
      </c>
      <c r="V174" s="341" t="s">
        <v>85</v>
      </c>
      <c r="W174" s="349">
        <v>130.80000000000001</v>
      </c>
      <c r="X174" s="345">
        <v>30.8</v>
      </c>
      <c r="Y174" s="344">
        <v>3640</v>
      </c>
      <c r="Z174" s="344" t="s">
        <v>87</v>
      </c>
      <c r="AA174" s="344"/>
      <c r="AB174" s="334" t="str">
        <f t="shared" si="11"/>
        <v>18x9, 8x170, -12 OS</v>
      </c>
      <c r="AC174" s="346" t="s">
        <v>1740</v>
      </c>
      <c r="AD174" s="336" t="e">
        <f>VLOOKUP(AC174,ACCESSORIES!F:K,6,FALSE)</f>
        <v>#N/A</v>
      </c>
      <c r="AE174" s="346"/>
      <c r="AF174" s="347" t="s">
        <v>85</v>
      </c>
      <c r="AG174" s="346"/>
      <c r="AH174" s="346" t="s">
        <v>1688</v>
      </c>
      <c r="AI174" s="347">
        <v>1</v>
      </c>
      <c r="AJ174" s="347" t="s">
        <v>266</v>
      </c>
      <c r="AK174" s="347" t="s">
        <v>85</v>
      </c>
      <c r="AL174" s="347" t="s">
        <v>85</v>
      </c>
      <c r="AM174" s="347" t="s">
        <v>85</v>
      </c>
      <c r="AN174" s="347">
        <v>16.100000000000001</v>
      </c>
      <c r="AO174" s="347"/>
      <c r="AP174" s="347"/>
      <c r="AQ174" s="347"/>
      <c r="AR174" s="347"/>
      <c r="AS174" s="347"/>
      <c r="AT174" s="347"/>
      <c r="AU174" s="347"/>
      <c r="AV174" s="347">
        <v>123</v>
      </c>
      <c r="AW174" s="347">
        <v>100</v>
      </c>
      <c r="AX174" s="83"/>
      <c r="AY174" s="347"/>
      <c r="AZ174" s="348" t="s">
        <v>85</v>
      </c>
      <c r="BA174" s="347" t="s">
        <v>85</v>
      </c>
      <c r="BB174" s="105" t="s">
        <v>85</v>
      </c>
      <c r="BC174" s="347" t="s">
        <v>85</v>
      </c>
      <c r="BD174" s="348">
        <v>33.799999999999997</v>
      </c>
      <c r="BE174" s="347">
        <v>20.7</v>
      </c>
      <c r="BF174" s="347">
        <v>20.7</v>
      </c>
      <c r="BG174" s="347">
        <v>11.2</v>
      </c>
      <c r="BH174" s="341">
        <v>36</v>
      </c>
      <c r="BI174" s="347" t="s">
        <v>4096</v>
      </c>
      <c r="BJ174" s="82" t="s">
        <v>4217</v>
      </c>
      <c r="BK174" s="347" t="s">
        <v>1165</v>
      </c>
      <c r="BL174" s="347" t="s">
        <v>1181</v>
      </c>
      <c r="BM174" s="347" t="s">
        <v>1157</v>
      </c>
      <c r="BN174" s="347"/>
      <c r="BO174" s="347"/>
      <c r="BP174" s="347"/>
      <c r="BQ174" s="347"/>
      <c r="BR174" s="347"/>
      <c r="BS174" s="347"/>
      <c r="BT174" s="347"/>
      <c r="BU174" s="347" t="s">
        <v>1182</v>
      </c>
      <c r="BV174" s="347"/>
      <c r="BW174" s="347" t="s">
        <v>1183</v>
      </c>
      <c r="BX174" s="347"/>
      <c r="BY174" s="362" t="str">
        <f t="shared" si="9"/>
        <v>DISCONTINUED - MR307 Hole, 18x9, -12mm Offset, 8x170, 130.8mm Centerbore, Matte Black</v>
      </c>
      <c r="BZ174" s="362" t="s">
        <v>4046</v>
      </c>
      <c r="CA174" s="362" t="s">
        <v>4045</v>
      </c>
      <c r="CB174" s="351" t="str">
        <f t="shared" si="10"/>
        <v>STREET (3XX)</v>
      </c>
    </row>
    <row r="175" spans="1:80" s="339" customFormat="1" ht="12.75">
      <c r="A175" s="23">
        <f t="shared" si="8"/>
        <v>172</v>
      </c>
      <c r="B175" s="105" t="s">
        <v>84</v>
      </c>
      <c r="C175" s="30" t="s">
        <v>1072</v>
      </c>
      <c r="D175" s="341" t="s">
        <v>1118</v>
      </c>
      <c r="E175" s="342" t="s">
        <v>147</v>
      </c>
      <c r="F175" s="342"/>
      <c r="G175" s="342"/>
      <c r="H175" s="342" t="s">
        <v>539</v>
      </c>
      <c r="I175" s="393">
        <v>41640</v>
      </c>
      <c r="J175" s="340">
        <v>43129</v>
      </c>
      <c r="K175" s="331" t="s">
        <v>1277</v>
      </c>
      <c r="L175" s="343">
        <v>252.5</v>
      </c>
      <c r="M175" s="333"/>
      <c r="N175" s="333"/>
      <c r="O175" s="341">
        <v>18</v>
      </c>
      <c r="P175" s="8">
        <v>9</v>
      </c>
      <c r="Q175" s="30" t="s">
        <v>1765</v>
      </c>
      <c r="R175" s="341">
        <v>8</v>
      </c>
      <c r="S175" s="341">
        <v>6.5</v>
      </c>
      <c r="T175" s="344">
        <v>-12</v>
      </c>
      <c r="U175" s="378">
        <v>4.5</v>
      </c>
      <c r="V175" s="341" t="s">
        <v>85</v>
      </c>
      <c r="W175" s="349">
        <v>130.80000000000001</v>
      </c>
      <c r="X175" s="345">
        <v>30.8</v>
      </c>
      <c r="Y175" s="344">
        <v>3640</v>
      </c>
      <c r="Z175" s="344" t="s">
        <v>87</v>
      </c>
      <c r="AA175" s="344"/>
      <c r="AB175" s="334" t="str">
        <f t="shared" si="11"/>
        <v>18x9, 8x6.5, -12 OS</v>
      </c>
      <c r="AC175" s="346" t="s">
        <v>1606</v>
      </c>
      <c r="AD175" s="336">
        <f>VLOOKUP(AC175,ACCESSORIES!F:K,6,FALSE)</f>
        <v>33</v>
      </c>
      <c r="AE175" s="346"/>
      <c r="AF175" s="347" t="s">
        <v>85</v>
      </c>
      <c r="AG175" s="346"/>
      <c r="AH175" s="346" t="s">
        <v>1688</v>
      </c>
      <c r="AI175" s="347">
        <v>1</v>
      </c>
      <c r="AJ175" s="347" t="s">
        <v>266</v>
      </c>
      <c r="AK175" s="347" t="s">
        <v>85</v>
      </c>
      <c r="AL175" s="347" t="s">
        <v>85</v>
      </c>
      <c r="AM175" s="347" t="s">
        <v>85</v>
      </c>
      <c r="AN175" s="347">
        <v>16.100000000000001</v>
      </c>
      <c r="AO175" s="347"/>
      <c r="AP175" s="347"/>
      <c r="AQ175" s="347"/>
      <c r="AR175" s="347"/>
      <c r="AS175" s="347"/>
      <c r="AT175" s="347"/>
      <c r="AU175" s="347"/>
      <c r="AV175" s="347">
        <v>123</v>
      </c>
      <c r="AW175" s="347">
        <v>100</v>
      </c>
      <c r="AX175" s="83"/>
      <c r="AY175" s="347"/>
      <c r="AZ175" s="348" t="s">
        <v>85</v>
      </c>
      <c r="BA175" s="347" t="s">
        <v>85</v>
      </c>
      <c r="BB175" s="105" t="s">
        <v>85</v>
      </c>
      <c r="BC175" s="347" t="s">
        <v>85</v>
      </c>
      <c r="BD175" s="348">
        <v>33.799999999999997</v>
      </c>
      <c r="BE175" s="347">
        <v>20.7</v>
      </c>
      <c r="BF175" s="347">
        <v>20.7</v>
      </c>
      <c r="BG175" s="347">
        <v>11.2</v>
      </c>
      <c r="BH175" s="341">
        <v>36</v>
      </c>
      <c r="BI175" s="347" t="s">
        <v>4096</v>
      </c>
      <c r="BJ175" s="82" t="s">
        <v>4217</v>
      </c>
      <c r="BK175" s="347" t="s">
        <v>1165</v>
      </c>
      <c r="BL175" s="347" t="s">
        <v>1181</v>
      </c>
      <c r="BM175" s="347" t="s">
        <v>1157</v>
      </c>
      <c r="BN175" s="347"/>
      <c r="BO175" s="347"/>
      <c r="BP175" s="347"/>
      <c r="BQ175" s="347"/>
      <c r="BR175" s="347"/>
      <c r="BS175" s="347"/>
      <c r="BT175" s="347"/>
      <c r="BU175" s="347" t="s">
        <v>1182</v>
      </c>
      <c r="BV175" s="347"/>
      <c r="BW175" s="347" t="s">
        <v>1183</v>
      </c>
      <c r="BX175" s="347"/>
      <c r="BY175" s="362" t="str">
        <f t="shared" si="9"/>
        <v>DISCONTINUED - MR307 Hole, 18x9, -12mm Offset, 8x6.5, 130.8mm Centerbore, Matte Black</v>
      </c>
      <c r="BZ175" s="362" t="s">
        <v>4046</v>
      </c>
      <c r="CA175" s="362" t="s">
        <v>4045</v>
      </c>
      <c r="CB175" s="351" t="str">
        <f t="shared" si="10"/>
        <v>STREET (3XX)</v>
      </c>
    </row>
    <row r="176" spans="1:80" s="339" customFormat="1" ht="12.75">
      <c r="A176" s="23">
        <f t="shared" si="8"/>
        <v>173</v>
      </c>
      <c r="B176" s="105" t="s">
        <v>84</v>
      </c>
      <c r="C176" s="30" t="s">
        <v>1072</v>
      </c>
      <c r="D176" s="341" t="s">
        <v>1118</v>
      </c>
      <c r="E176" s="342" t="s">
        <v>148</v>
      </c>
      <c r="F176" s="342"/>
      <c r="G176" s="342"/>
      <c r="H176" s="342" t="s">
        <v>540</v>
      </c>
      <c r="I176" s="393">
        <v>41640</v>
      </c>
      <c r="J176" s="340">
        <v>43129</v>
      </c>
      <c r="K176" s="331" t="s">
        <v>1277</v>
      </c>
      <c r="L176" s="343">
        <v>252.5</v>
      </c>
      <c r="M176" s="333"/>
      <c r="N176" s="333"/>
      <c r="O176" s="341">
        <v>18</v>
      </c>
      <c r="P176" s="8">
        <v>9</v>
      </c>
      <c r="Q176" s="30" t="s">
        <v>1123</v>
      </c>
      <c r="R176" s="341">
        <v>6</v>
      </c>
      <c r="S176" s="341">
        <v>5.5</v>
      </c>
      <c r="T176" s="344">
        <v>-12</v>
      </c>
      <c r="U176" s="378">
        <v>4.5</v>
      </c>
      <c r="V176" s="341" t="s">
        <v>85</v>
      </c>
      <c r="W176" s="349">
        <v>108</v>
      </c>
      <c r="X176" s="345">
        <v>30.8</v>
      </c>
      <c r="Y176" s="344">
        <v>2500</v>
      </c>
      <c r="Z176" s="344" t="s">
        <v>87</v>
      </c>
      <c r="AA176" s="344"/>
      <c r="AB176" s="334" t="str">
        <f t="shared" si="11"/>
        <v>18x9, 6x5.5, -12 OS</v>
      </c>
      <c r="AC176" s="346" t="s">
        <v>1600</v>
      </c>
      <c r="AD176" s="336">
        <f>VLOOKUP(AC176,ACCESSORIES!F:K,6,FALSE)</f>
        <v>33</v>
      </c>
      <c r="AE176" s="346"/>
      <c r="AF176" s="347" t="s">
        <v>85</v>
      </c>
      <c r="AG176" s="346"/>
      <c r="AH176" s="346" t="s">
        <v>1688</v>
      </c>
      <c r="AI176" s="347">
        <v>1</v>
      </c>
      <c r="AJ176" s="347" t="s">
        <v>266</v>
      </c>
      <c r="AK176" s="347" t="s">
        <v>85</v>
      </c>
      <c r="AL176" s="347" t="s">
        <v>85</v>
      </c>
      <c r="AM176" s="347" t="s">
        <v>85</v>
      </c>
      <c r="AN176" s="347">
        <v>16.100000000000001</v>
      </c>
      <c r="AO176" s="347"/>
      <c r="AP176" s="347"/>
      <c r="AQ176" s="347"/>
      <c r="AR176" s="347"/>
      <c r="AS176" s="347"/>
      <c r="AT176" s="347"/>
      <c r="AU176" s="347"/>
      <c r="AV176" s="347">
        <v>105.5</v>
      </c>
      <c r="AW176" s="347">
        <v>38</v>
      </c>
      <c r="AX176" s="83"/>
      <c r="AY176" s="347"/>
      <c r="AZ176" s="348" t="s">
        <v>85</v>
      </c>
      <c r="BA176" s="347" t="s">
        <v>85</v>
      </c>
      <c r="BB176" s="105" t="s">
        <v>85</v>
      </c>
      <c r="BC176" s="347" t="s">
        <v>85</v>
      </c>
      <c r="BD176" s="348">
        <v>33.799999999999997</v>
      </c>
      <c r="BE176" s="347">
        <v>20.7</v>
      </c>
      <c r="BF176" s="347">
        <v>20.7</v>
      </c>
      <c r="BG176" s="347">
        <v>11.2</v>
      </c>
      <c r="BH176" s="341">
        <v>36</v>
      </c>
      <c r="BI176" s="347" t="s">
        <v>4096</v>
      </c>
      <c r="BJ176" s="82" t="s">
        <v>4217</v>
      </c>
      <c r="BK176" s="347" t="s">
        <v>1165</v>
      </c>
      <c r="BL176" s="347" t="s">
        <v>1181</v>
      </c>
      <c r="BM176" s="347" t="s">
        <v>1157</v>
      </c>
      <c r="BN176" s="347"/>
      <c r="BO176" s="347"/>
      <c r="BP176" s="347"/>
      <c r="BQ176" s="347"/>
      <c r="BR176" s="347"/>
      <c r="BS176" s="347"/>
      <c r="BT176" s="347"/>
      <c r="BU176" s="347" t="s">
        <v>1182</v>
      </c>
      <c r="BV176" s="347"/>
      <c r="BW176" s="347" t="s">
        <v>1183</v>
      </c>
      <c r="BX176" s="347"/>
      <c r="BY176" s="362" t="str">
        <f t="shared" si="9"/>
        <v>DISCONTINUED - MR307 Hole, 18x9, -12mm Offset, 6x5.5, 108mm Centerbore, Matte Black</v>
      </c>
      <c r="BZ176" s="362" t="s">
        <v>4046</v>
      </c>
      <c r="CA176" s="362" t="s">
        <v>4045</v>
      </c>
      <c r="CB176" s="351" t="str">
        <f t="shared" si="10"/>
        <v>STREET (3XX)</v>
      </c>
    </row>
    <row r="177" spans="1:80" s="339" customFormat="1" ht="12.75">
      <c r="A177" s="23">
        <f t="shared" si="8"/>
        <v>174</v>
      </c>
      <c r="B177" s="105" t="s">
        <v>84</v>
      </c>
      <c r="C177" s="30" t="s">
        <v>1072</v>
      </c>
      <c r="D177" s="341" t="s">
        <v>1118</v>
      </c>
      <c r="E177" s="342" t="s">
        <v>149</v>
      </c>
      <c r="F177" s="342"/>
      <c r="G177" s="342"/>
      <c r="H177" s="342" t="s">
        <v>541</v>
      </c>
      <c r="I177" s="393">
        <v>41640</v>
      </c>
      <c r="J177" s="340">
        <v>43129</v>
      </c>
      <c r="K177" s="331" t="s">
        <v>1277</v>
      </c>
      <c r="L177" s="343">
        <v>252.5</v>
      </c>
      <c r="M177" s="333"/>
      <c r="N177" s="333"/>
      <c r="O177" s="341">
        <v>18</v>
      </c>
      <c r="P177" s="8">
        <v>9</v>
      </c>
      <c r="Q177" s="30" t="s">
        <v>1758</v>
      </c>
      <c r="R177" s="341">
        <v>5</v>
      </c>
      <c r="S177" s="341">
        <v>5</v>
      </c>
      <c r="T177" s="344">
        <v>-12</v>
      </c>
      <c r="U177" s="378">
        <v>4.5</v>
      </c>
      <c r="V177" s="341" t="s">
        <v>85</v>
      </c>
      <c r="W177" s="349">
        <v>94</v>
      </c>
      <c r="X177" s="345">
        <v>30.8</v>
      </c>
      <c r="Y177" s="344">
        <v>2500</v>
      </c>
      <c r="Z177" s="344" t="s">
        <v>87</v>
      </c>
      <c r="AA177" s="344"/>
      <c r="AB177" s="334" t="str">
        <f t="shared" si="11"/>
        <v>18x9, 5x5, -12 OS</v>
      </c>
      <c r="AC177" s="346" t="s">
        <v>1596</v>
      </c>
      <c r="AD177" s="336">
        <f>VLOOKUP(AC177,ACCESSORIES!F:K,6,FALSE)</f>
        <v>33</v>
      </c>
      <c r="AE177" s="346"/>
      <c r="AF177" s="347" t="s">
        <v>85</v>
      </c>
      <c r="AG177" s="346"/>
      <c r="AH177" s="346" t="s">
        <v>1688</v>
      </c>
      <c r="AI177" s="347">
        <v>1</v>
      </c>
      <c r="AJ177" s="347" t="s">
        <v>266</v>
      </c>
      <c r="AK177" s="347" t="s">
        <v>85</v>
      </c>
      <c r="AL177" s="347" t="s">
        <v>85</v>
      </c>
      <c r="AM177" s="347" t="s">
        <v>85</v>
      </c>
      <c r="AN177" s="347">
        <v>16.100000000000001</v>
      </c>
      <c r="AO177" s="347"/>
      <c r="AP177" s="347"/>
      <c r="AQ177" s="347"/>
      <c r="AR177" s="347"/>
      <c r="AS177" s="347"/>
      <c r="AT177" s="347"/>
      <c r="AU177" s="347"/>
      <c r="AV177" s="347">
        <v>88.2</v>
      </c>
      <c r="AW177" s="347">
        <v>58</v>
      </c>
      <c r="AX177" s="83"/>
      <c r="AY177" s="347"/>
      <c r="AZ177" s="348" t="s">
        <v>85</v>
      </c>
      <c r="BA177" s="347" t="s">
        <v>85</v>
      </c>
      <c r="BB177" s="105" t="s">
        <v>85</v>
      </c>
      <c r="BC177" s="347" t="s">
        <v>85</v>
      </c>
      <c r="BD177" s="348">
        <v>33.799999999999997</v>
      </c>
      <c r="BE177" s="347">
        <v>20.7</v>
      </c>
      <c r="BF177" s="347">
        <v>20.7</v>
      </c>
      <c r="BG177" s="347">
        <v>11.2</v>
      </c>
      <c r="BH177" s="341">
        <v>36</v>
      </c>
      <c r="BI177" s="347" t="s">
        <v>4096</v>
      </c>
      <c r="BJ177" s="82" t="s">
        <v>4217</v>
      </c>
      <c r="BK177" s="347" t="s">
        <v>1165</v>
      </c>
      <c r="BL177" s="347" t="s">
        <v>1181</v>
      </c>
      <c r="BM177" s="347" t="s">
        <v>1157</v>
      </c>
      <c r="BN177" s="347"/>
      <c r="BO177" s="347"/>
      <c r="BP177" s="347"/>
      <c r="BQ177" s="347"/>
      <c r="BR177" s="347"/>
      <c r="BS177" s="347"/>
      <c r="BT177" s="347"/>
      <c r="BU177" s="347" t="s">
        <v>1182</v>
      </c>
      <c r="BV177" s="347"/>
      <c r="BW177" s="347" t="s">
        <v>1183</v>
      </c>
      <c r="BX177" s="347"/>
      <c r="BY177" s="362" t="str">
        <f t="shared" si="9"/>
        <v>DISCONTINUED - MR307 Hole, 18x9, -12mm Offset, 5x5, 94mm Centerbore, Matte Black</v>
      </c>
      <c r="BZ177" s="362" t="s">
        <v>4046</v>
      </c>
      <c r="CA177" s="362" t="s">
        <v>4045</v>
      </c>
      <c r="CB177" s="351" t="str">
        <f t="shared" si="10"/>
        <v>STREET (3XX)</v>
      </c>
    </row>
    <row r="178" spans="1:80" s="339" customFormat="1" ht="12.75">
      <c r="A178" s="23">
        <f t="shared" si="8"/>
        <v>175</v>
      </c>
      <c r="B178" s="105" t="s">
        <v>84</v>
      </c>
      <c r="C178" s="30" t="s">
        <v>1072</v>
      </c>
      <c r="D178" s="341" t="s">
        <v>1119</v>
      </c>
      <c r="E178" s="342" t="s">
        <v>156</v>
      </c>
      <c r="F178" s="342"/>
      <c r="G178" s="342"/>
      <c r="H178" s="342" t="s">
        <v>557</v>
      </c>
      <c r="I178" s="393">
        <v>42005</v>
      </c>
      <c r="J178" s="340">
        <v>43129</v>
      </c>
      <c r="K178" s="331" t="s">
        <v>1277</v>
      </c>
      <c r="L178" s="343">
        <v>200.5</v>
      </c>
      <c r="M178" s="333"/>
      <c r="N178" s="333"/>
      <c r="O178" s="341">
        <v>17</v>
      </c>
      <c r="P178" s="8">
        <v>8.5</v>
      </c>
      <c r="Q178" s="30" t="s">
        <v>1759</v>
      </c>
      <c r="R178" s="341">
        <v>5</v>
      </c>
      <c r="S178" s="341">
        <v>5.5</v>
      </c>
      <c r="T178" s="344">
        <v>0</v>
      </c>
      <c r="U178" s="378">
        <v>4.75</v>
      </c>
      <c r="V178" s="341" t="s">
        <v>85</v>
      </c>
      <c r="W178" s="349">
        <v>108</v>
      </c>
      <c r="X178" s="345">
        <v>25.2</v>
      </c>
      <c r="Y178" s="344">
        <v>2500</v>
      </c>
      <c r="Z178" s="344" t="s">
        <v>87</v>
      </c>
      <c r="AA178" s="344"/>
      <c r="AB178" s="334" t="str">
        <f t="shared" si="11"/>
        <v>17x8.5, 5x5.5, 0 OS</v>
      </c>
      <c r="AC178" s="346" t="s">
        <v>1635</v>
      </c>
      <c r="AD178" s="336">
        <f>VLOOKUP(AC178,ACCESSORIES!F:K,6,FALSE)</f>
        <v>33</v>
      </c>
      <c r="AE178" s="346"/>
      <c r="AF178" s="347" t="s">
        <v>155</v>
      </c>
      <c r="AG178" s="346"/>
      <c r="AH178" s="346" t="s">
        <v>85</v>
      </c>
      <c r="AI178" s="347" t="s">
        <v>85</v>
      </c>
      <c r="AJ178" s="347" t="s">
        <v>265</v>
      </c>
      <c r="AK178" s="347" t="s">
        <v>85</v>
      </c>
      <c r="AL178" s="347" t="s">
        <v>85</v>
      </c>
      <c r="AM178" s="347" t="s">
        <v>85</v>
      </c>
      <c r="AN178" s="347">
        <v>16.100000000000001</v>
      </c>
      <c r="AO178" s="347"/>
      <c r="AP178" s="347"/>
      <c r="AQ178" s="347"/>
      <c r="AR178" s="347"/>
      <c r="AS178" s="347"/>
      <c r="AT178" s="347"/>
      <c r="AU178" s="347"/>
      <c r="AV178" s="347">
        <v>108</v>
      </c>
      <c r="AW178" s="347">
        <v>30</v>
      </c>
      <c r="AX178" s="83"/>
      <c r="AY178" s="347"/>
      <c r="AZ178" s="348" t="s">
        <v>85</v>
      </c>
      <c r="BA178" s="347" t="s">
        <v>85</v>
      </c>
      <c r="BB178" s="105" t="s">
        <v>85</v>
      </c>
      <c r="BC178" s="347" t="s">
        <v>85</v>
      </c>
      <c r="BD178" s="348">
        <v>28.2</v>
      </c>
      <c r="BE178" s="347">
        <v>19.8</v>
      </c>
      <c r="BF178" s="347">
        <v>19.8</v>
      </c>
      <c r="BG178" s="347">
        <v>10.7</v>
      </c>
      <c r="BH178" s="341">
        <v>36</v>
      </c>
      <c r="BI178" s="347" t="s">
        <v>4096</v>
      </c>
      <c r="BJ178" s="82" t="s">
        <v>4217</v>
      </c>
      <c r="BK178" s="347" t="s">
        <v>1155</v>
      </c>
      <c r="BL178" s="347" t="s">
        <v>1185</v>
      </c>
      <c r="BM178" s="347" t="s">
        <v>1186</v>
      </c>
      <c r="BN178" s="347" t="s">
        <v>1187</v>
      </c>
      <c r="BO178" s="347"/>
      <c r="BP178" s="347"/>
      <c r="BQ178" s="347"/>
      <c r="BR178" s="347"/>
      <c r="BS178" s="347"/>
      <c r="BT178" s="347"/>
      <c r="BU178" s="347" t="s">
        <v>1190</v>
      </c>
      <c r="BV178" s="347"/>
      <c r="BW178" s="347" t="s">
        <v>1191</v>
      </c>
      <c r="BX178" s="347"/>
      <c r="BY178" s="362" t="str">
        <f t="shared" si="9"/>
        <v>DISCONTINUED - MR308 Roost, 17x8.5, 0mm Offset, 5x5.5, 108mm Centerbore, Matte Black</v>
      </c>
      <c r="BZ178" s="362" t="s">
        <v>4046</v>
      </c>
      <c r="CA178" s="362" t="s">
        <v>4045</v>
      </c>
      <c r="CB178" s="351" t="str">
        <f t="shared" si="10"/>
        <v>STREET (3XX)</v>
      </c>
    </row>
    <row r="179" spans="1:80" s="339" customFormat="1" ht="12.75">
      <c r="A179" s="23">
        <f t="shared" si="8"/>
        <v>176</v>
      </c>
      <c r="B179" s="105" t="s">
        <v>84</v>
      </c>
      <c r="C179" s="30" t="s">
        <v>1072</v>
      </c>
      <c r="D179" s="341" t="s">
        <v>1119</v>
      </c>
      <c r="E179" s="342" t="s">
        <v>157</v>
      </c>
      <c r="F179" s="342"/>
      <c r="G179" s="342"/>
      <c r="H179" s="342" t="s">
        <v>560</v>
      </c>
      <c r="I179" s="393">
        <v>42005</v>
      </c>
      <c r="J179" s="340">
        <v>43129</v>
      </c>
      <c r="K179" s="331" t="s">
        <v>1277</v>
      </c>
      <c r="L179" s="343">
        <v>200.5</v>
      </c>
      <c r="M179" s="333"/>
      <c r="N179" s="333"/>
      <c r="O179" s="341">
        <v>17</v>
      </c>
      <c r="P179" s="8">
        <v>8.5</v>
      </c>
      <c r="Q179" s="30" t="s">
        <v>1858</v>
      </c>
      <c r="R179" s="341">
        <v>5</v>
      </c>
      <c r="S179" s="341">
        <v>4.5</v>
      </c>
      <c r="T179" s="344">
        <v>0</v>
      </c>
      <c r="U179" s="378">
        <v>4.75</v>
      </c>
      <c r="V179" s="341" t="s">
        <v>85</v>
      </c>
      <c r="W179" s="349">
        <v>83</v>
      </c>
      <c r="X179" s="345">
        <v>25.2</v>
      </c>
      <c r="Y179" s="344">
        <v>2500</v>
      </c>
      <c r="Z179" s="344" t="s">
        <v>87</v>
      </c>
      <c r="AA179" s="344"/>
      <c r="AB179" s="334" t="str">
        <f t="shared" si="11"/>
        <v>17x8.5, 5x4.5, 0 OS</v>
      </c>
      <c r="AC179" s="346" t="s">
        <v>1629</v>
      </c>
      <c r="AD179" s="336">
        <f>VLOOKUP(AC179,ACCESSORIES!F:K,6,FALSE)</f>
        <v>33</v>
      </c>
      <c r="AE179" s="346"/>
      <c r="AF179" s="347" t="s">
        <v>155</v>
      </c>
      <c r="AG179" s="346"/>
      <c r="AH179" s="346" t="s">
        <v>85</v>
      </c>
      <c r="AI179" s="347" t="s">
        <v>85</v>
      </c>
      <c r="AJ179" s="347" t="s">
        <v>265</v>
      </c>
      <c r="AK179" s="347" t="s">
        <v>85</v>
      </c>
      <c r="AL179" s="347" t="s">
        <v>85</v>
      </c>
      <c r="AM179" s="347" t="s">
        <v>85</v>
      </c>
      <c r="AN179" s="347">
        <v>16.100000000000001</v>
      </c>
      <c r="AO179" s="347"/>
      <c r="AP179" s="347">
        <v>3</v>
      </c>
      <c r="AQ179" s="347">
        <v>18</v>
      </c>
      <c r="AR179" s="347"/>
      <c r="AS179" s="347">
        <v>52</v>
      </c>
      <c r="AT179" s="347"/>
      <c r="AU179" s="347">
        <v>199</v>
      </c>
      <c r="AV179" s="347">
        <v>83</v>
      </c>
      <c r="AW179" s="347">
        <v>30</v>
      </c>
      <c r="AX179" s="83"/>
      <c r="AY179" s="347"/>
      <c r="AZ179" s="348" t="s">
        <v>85</v>
      </c>
      <c r="BA179" s="347" t="s">
        <v>85</v>
      </c>
      <c r="BB179" s="105" t="s">
        <v>85</v>
      </c>
      <c r="BC179" s="347" t="s">
        <v>85</v>
      </c>
      <c r="BD179" s="348">
        <v>28.2</v>
      </c>
      <c r="BE179" s="347">
        <v>19.8</v>
      </c>
      <c r="BF179" s="347">
        <v>19.8</v>
      </c>
      <c r="BG179" s="347">
        <v>10.7</v>
      </c>
      <c r="BH179" s="341">
        <v>36</v>
      </c>
      <c r="BI179" s="347" t="s">
        <v>4096</v>
      </c>
      <c r="BJ179" s="82" t="s">
        <v>4217</v>
      </c>
      <c r="BK179" s="347" t="s">
        <v>1155</v>
      </c>
      <c r="BL179" s="347" t="s">
        <v>1185</v>
      </c>
      <c r="BM179" s="347" t="s">
        <v>1186</v>
      </c>
      <c r="BN179" s="347" t="s">
        <v>1187</v>
      </c>
      <c r="BO179" s="347"/>
      <c r="BP179" s="347"/>
      <c r="BQ179" s="347"/>
      <c r="BR179" s="347"/>
      <c r="BS179" s="347"/>
      <c r="BT179" s="347"/>
      <c r="BU179" s="347" t="s">
        <v>1190</v>
      </c>
      <c r="BV179" s="347"/>
      <c r="BW179" s="347" t="s">
        <v>1191</v>
      </c>
      <c r="BX179" s="347"/>
      <c r="BY179" s="362" t="str">
        <f t="shared" si="9"/>
        <v>DISCONTINUED - MR308 Roost, 17x8.5, 0mm Offset, 5x4.5, 83mm Centerbore, Matte Black</v>
      </c>
      <c r="BZ179" s="362" t="s">
        <v>4046</v>
      </c>
      <c r="CA179" s="362" t="s">
        <v>4045</v>
      </c>
      <c r="CB179" s="351" t="str">
        <f t="shared" si="10"/>
        <v>STREET (3XX)</v>
      </c>
    </row>
    <row r="180" spans="1:80" s="339" customFormat="1" ht="12.75">
      <c r="A180" s="23">
        <f t="shared" si="8"/>
        <v>177</v>
      </c>
      <c r="B180" s="105" t="s">
        <v>84</v>
      </c>
      <c r="C180" s="30" t="s">
        <v>1072</v>
      </c>
      <c r="D180" s="341" t="s">
        <v>1119</v>
      </c>
      <c r="E180" s="342" t="s">
        <v>159</v>
      </c>
      <c r="F180" s="342"/>
      <c r="G180" s="342"/>
      <c r="H180" s="342" t="s">
        <v>918</v>
      </c>
      <c r="I180" s="393">
        <v>42005</v>
      </c>
      <c r="J180" s="340">
        <v>43129</v>
      </c>
      <c r="K180" s="331" t="s">
        <v>1277</v>
      </c>
      <c r="L180" s="343">
        <v>200.5</v>
      </c>
      <c r="M180" s="333"/>
      <c r="N180" s="333"/>
      <c r="O180" s="341">
        <v>17</v>
      </c>
      <c r="P180" s="8">
        <v>8.5</v>
      </c>
      <c r="Q180" s="30" t="s">
        <v>1858</v>
      </c>
      <c r="R180" s="341">
        <v>5</v>
      </c>
      <c r="S180" s="341">
        <v>4.5</v>
      </c>
      <c r="T180" s="344">
        <v>0</v>
      </c>
      <c r="U180" s="378">
        <v>4.75</v>
      </c>
      <c r="V180" s="341" t="s">
        <v>85</v>
      </c>
      <c r="W180" s="349">
        <v>83</v>
      </c>
      <c r="X180" s="345">
        <v>25.2</v>
      </c>
      <c r="Y180" s="344">
        <v>2500</v>
      </c>
      <c r="Z180" s="344" t="s">
        <v>1264</v>
      </c>
      <c r="AA180" s="344"/>
      <c r="AB180" s="334" t="str">
        <f t="shared" si="11"/>
        <v>17x8.5, 5x4.5, 0 OS</v>
      </c>
      <c r="AC180" s="346" t="s">
        <v>1629</v>
      </c>
      <c r="AD180" s="336">
        <f>VLOOKUP(AC180,ACCESSORIES!F:K,6,FALSE)</f>
        <v>33</v>
      </c>
      <c r="AE180" s="346"/>
      <c r="AF180" s="347" t="s">
        <v>155</v>
      </c>
      <c r="AG180" s="346"/>
      <c r="AH180" s="346" t="s">
        <v>85</v>
      </c>
      <c r="AI180" s="347" t="s">
        <v>85</v>
      </c>
      <c r="AJ180" s="347" t="s">
        <v>265</v>
      </c>
      <c r="AK180" s="347" t="s">
        <v>85</v>
      </c>
      <c r="AL180" s="347" t="s">
        <v>85</v>
      </c>
      <c r="AM180" s="347" t="s">
        <v>85</v>
      </c>
      <c r="AN180" s="347">
        <v>16.100000000000001</v>
      </c>
      <c r="AO180" s="347"/>
      <c r="AP180" s="347">
        <v>3</v>
      </c>
      <c r="AQ180" s="347">
        <v>18</v>
      </c>
      <c r="AR180" s="347"/>
      <c r="AS180" s="347">
        <v>52</v>
      </c>
      <c r="AT180" s="347"/>
      <c r="AU180" s="347">
        <v>199</v>
      </c>
      <c r="AV180" s="347">
        <v>83</v>
      </c>
      <c r="AW180" s="347">
        <v>30</v>
      </c>
      <c r="AX180" s="83"/>
      <c r="AY180" s="347"/>
      <c r="AZ180" s="348" t="s">
        <v>85</v>
      </c>
      <c r="BA180" s="347" t="s">
        <v>85</v>
      </c>
      <c r="BB180" s="105" t="s">
        <v>85</v>
      </c>
      <c r="BC180" s="347" t="s">
        <v>85</v>
      </c>
      <c r="BD180" s="348">
        <v>28.2</v>
      </c>
      <c r="BE180" s="347">
        <v>19.8</v>
      </c>
      <c r="BF180" s="347">
        <v>19.8</v>
      </c>
      <c r="BG180" s="347">
        <v>10.7</v>
      </c>
      <c r="BH180" s="341">
        <v>36</v>
      </c>
      <c r="BI180" s="347" t="s">
        <v>4096</v>
      </c>
      <c r="BJ180" s="82" t="s">
        <v>4217</v>
      </c>
      <c r="BK180" s="347" t="s">
        <v>1184</v>
      </c>
      <c r="BL180" s="347" t="s">
        <v>1185</v>
      </c>
      <c r="BM180" s="347" t="s">
        <v>1186</v>
      </c>
      <c r="BN180" s="347" t="s">
        <v>1187</v>
      </c>
      <c r="BO180" s="347"/>
      <c r="BP180" s="347"/>
      <c r="BQ180" s="347"/>
      <c r="BR180" s="347"/>
      <c r="BS180" s="347"/>
      <c r="BT180" s="347"/>
      <c r="BU180" s="347" t="s">
        <v>1188</v>
      </c>
      <c r="BV180" s="347"/>
      <c r="BW180" s="347" t="s">
        <v>1189</v>
      </c>
      <c r="BX180" s="347"/>
      <c r="BY180" s="362" t="str">
        <f t="shared" si="9"/>
        <v>DISCONTINUED - MR308 Roost, 17x8.5, 0mm Offset, 5x4.5, 83mm Centerbore, Method Bronze</v>
      </c>
      <c r="BZ180" s="362" t="s">
        <v>4046</v>
      </c>
      <c r="CA180" s="362" t="s">
        <v>4045</v>
      </c>
      <c r="CB180" s="351" t="str">
        <f t="shared" si="10"/>
        <v>STREET (3XX)</v>
      </c>
    </row>
    <row r="181" spans="1:80" s="339" customFormat="1" ht="12.75">
      <c r="A181" s="23">
        <f t="shared" si="8"/>
        <v>178</v>
      </c>
      <c r="B181" s="105" t="s">
        <v>84</v>
      </c>
      <c r="C181" s="30" t="s">
        <v>1072</v>
      </c>
      <c r="D181" s="341" t="s">
        <v>1119</v>
      </c>
      <c r="E181" s="342" t="s">
        <v>164</v>
      </c>
      <c r="F181" s="342"/>
      <c r="G181" s="342"/>
      <c r="H181" s="342" t="s">
        <v>572</v>
      </c>
      <c r="I181" s="393">
        <v>42005</v>
      </c>
      <c r="J181" s="340">
        <v>43129</v>
      </c>
      <c r="K181" s="331" t="s">
        <v>1277</v>
      </c>
      <c r="L181" s="343">
        <v>260.5</v>
      </c>
      <c r="M181" s="333"/>
      <c r="N181" s="333"/>
      <c r="O181" s="341">
        <v>20</v>
      </c>
      <c r="P181" s="8">
        <v>9</v>
      </c>
      <c r="Q181" s="30" t="s">
        <v>1758</v>
      </c>
      <c r="R181" s="341">
        <v>5</v>
      </c>
      <c r="S181" s="341">
        <v>5</v>
      </c>
      <c r="T181" s="344">
        <v>0</v>
      </c>
      <c r="U181" s="378">
        <v>5</v>
      </c>
      <c r="V181" s="341" t="s">
        <v>85</v>
      </c>
      <c r="W181" s="349">
        <v>71.5</v>
      </c>
      <c r="X181" s="345">
        <v>34.799999999999997</v>
      </c>
      <c r="Y181" s="344">
        <v>2500</v>
      </c>
      <c r="Z181" s="344" t="s">
        <v>87</v>
      </c>
      <c r="AA181" s="344"/>
      <c r="AB181" s="334" t="str">
        <f t="shared" si="11"/>
        <v>20x9, 5x5, 0 OS</v>
      </c>
      <c r="AC181" s="346" t="s">
        <v>1631</v>
      </c>
      <c r="AD181" s="336">
        <f>VLOOKUP(AC181,ACCESSORIES!F:K,6,FALSE)</f>
        <v>33</v>
      </c>
      <c r="AE181" s="346"/>
      <c r="AF181" s="347" t="s">
        <v>155</v>
      </c>
      <c r="AG181" s="346"/>
      <c r="AH181" s="346" t="s">
        <v>85</v>
      </c>
      <c r="AI181" s="347" t="s">
        <v>85</v>
      </c>
      <c r="AJ181" s="347" t="s">
        <v>265</v>
      </c>
      <c r="AK181" s="347" t="s">
        <v>85</v>
      </c>
      <c r="AL181" s="347" t="s">
        <v>85</v>
      </c>
      <c r="AM181" s="347" t="s">
        <v>85</v>
      </c>
      <c r="AN181" s="347">
        <v>16.100000000000001</v>
      </c>
      <c r="AO181" s="347"/>
      <c r="AP181" s="347"/>
      <c r="AQ181" s="347"/>
      <c r="AR181" s="347"/>
      <c r="AS181" s="347"/>
      <c r="AT181" s="347"/>
      <c r="AU181" s="347"/>
      <c r="AV181" s="347">
        <v>71.5</v>
      </c>
      <c r="AW181" s="347">
        <v>30</v>
      </c>
      <c r="AX181" s="83"/>
      <c r="AY181" s="347"/>
      <c r="AZ181" s="348" t="s">
        <v>85</v>
      </c>
      <c r="BA181" s="347" t="s">
        <v>85</v>
      </c>
      <c r="BB181" s="105" t="s">
        <v>85</v>
      </c>
      <c r="BC181" s="347" t="s">
        <v>85</v>
      </c>
      <c r="BD181" s="348">
        <v>37.799999999999997</v>
      </c>
      <c r="BE181" s="347">
        <v>22.8</v>
      </c>
      <c r="BF181" s="347">
        <v>22.8</v>
      </c>
      <c r="BG181" s="347">
        <v>11.1</v>
      </c>
      <c r="BH181" s="341">
        <v>24</v>
      </c>
      <c r="BI181" s="347" t="s">
        <v>4096</v>
      </c>
      <c r="BJ181" s="82" t="s">
        <v>4217</v>
      </c>
      <c r="BK181" s="347" t="s">
        <v>1155</v>
      </c>
      <c r="BL181" s="347" t="s">
        <v>1185</v>
      </c>
      <c r="BM181" s="347" t="s">
        <v>1186</v>
      </c>
      <c r="BN181" s="347" t="s">
        <v>1187</v>
      </c>
      <c r="BO181" s="347"/>
      <c r="BP181" s="347"/>
      <c r="BQ181" s="347"/>
      <c r="BR181" s="347"/>
      <c r="BS181" s="347"/>
      <c r="BT181" s="347"/>
      <c r="BU181" s="347" t="s">
        <v>1190</v>
      </c>
      <c r="BV181" s="347"/>
      <c r="BW181" s="347" t="s">
        <v>1191</v>
      </c>
      <c r="BX181" s="347"/>
      <c r="BY181" s="362" t="str">
        <f t="shared" si="9"/>
        <v>DISCONTINUED - MR308 Roost, 20x9, 0mm Offset, 5x5, 71.5mm Centerbore, Matte Black</v>
      </c>
      <c r="BZ181" s="362" t="s">
        <v>4046</v>
      </c>
      <c r="CA181" s="362" t="s">
        <v>4045</v>
      </c>
      <c r="CB181" s="351" t="str">
        <f t="shared" si="10"/>
        <v>STREET (3XX)</v>
      </c>
    </row>
    <row r="182" spans="1:80" s="339" customFormat="1" ht="12.75">
      <c r="A182" s="23">
        <f t="shared" si="8"/>
        <v>179</v>
      </c>
      <c r="B182" s="105" t="s">
        <v>84</v>
      </c>
      <c r="C182" s="30" t="s">
        <v>1072</v>
      </c>
      <c r="D182" s="341" t="s">
        <v>1120</v>
      </c>
      <c r="E182" s="342" t="s">
        <v>167</v>
      </c>
      <c r="F182" s="342"/>
      <c r="G182" s="342"/>
      <c r="H182" s="342" t="s">
        <v>577</v>
      </c>
      <c r="I182" s="393">
        <v>42005</v>
      </c>
      <c r="J182" s="340">
        <v>43129</v>
      </c>
      <c r="K182" s="331" t="s">
        <v>1277</v>
      </c>
      <c r="L182" s="343">
        <v>195.5</v>
      </c>
      <c r="M182" s="333"/>
      <c r="N182" s="333"/>
      <c r="O182" s="341">
        <v>16</v>
      </c>
      <c r="P182" s="8">
        <v>8</v>
      </c>
      <c r="Q182" s="30" t="s">
        <v>1858</v>
      </c>
      <c r="R182" s="341">
        <v>5</v>
      </c>
      <c r="S182" s="341">
        <v>4.5</v>
      </c>
      <c r="T182" s="344">
        <v>0</v>
      </c>
      <c r="U182" s="378">
        <v>4.5</v>
      </c>
      <c r="V182" s="341" t="s">
        <v>85</v>
      </c>
      <c r="W182" s="349">
        <v>83</v>
      </c>
      <c r="X182" s="345">
        <v>22.900000000000002</v>
      </c>
      <c r="Y182" s="344">
        <v>2650</v>
      </c>
      <c r="Z182" s="344" t="s">
        <v>87</v>
      </c>
      <c r="AA182" s="344"/>
      <c r="AB182" s="334" t="str">
        <f t="shared" si="11"/>
        <v>16x8, 5x4.5, 0 OS</v>
      </c>
      <c r="AC182" s="346" t="s">
        <v>1609</v>
      </c>
      <c r="AD182" s="336">
        <f>VLOOKUP(AC182,ACCESSORIES!F:K,6,FALSE)</f>
        <v>33</v>
      </c>
      <c r="AE182" s="346"/>
      <c r="AF182" s="347" t="s">
        <v>85</v>
      </c>
      <c r="AG182" s="346"/>
      <c r="AH182" s="346" t="s">
        <v>1689</v>
      </c>
      <c r="AI182" s="347">
        <v>1</v>
      </c>
      <c r="AJ182" s="347" t="s">
        <v>266</v>
      </c>
      <c r="AK182" s="347" t="s">
        <v>85</v>
      </c>
      <c r="AL182" s="347" t="s">
        <v>85</v>
      </c>
      <c r="AM182" s="347" t="s">
        <v>85</v>
      </c>
      <c r="AN182" s="347">
        <v>16.100000000000001</v>
      </c>
      <c r="AO182" s="347"/>
      <c r="AP182" s="347"/>
      <c r="AQ182" s="347"/>
      <c r="AR182" s="347"/>
      <c r="AS182" s="347"/>
      <c r="AT182" s="347"/>
      <c r="AU182" s="347"/>
      <c r="AV182" s="347">
        <v>77.2</v>
      </c>
      <c r="AW182" s="347">
        <v>52</v>
      </c>
      <c r="AX182" s="83"/>
      <c r="AY182" s="347"/>
      <c r="AZ182" s="348" t="s">
        <v>85</v>
      </c>
      <c r="BA182" s="347" t="s">
        <v>85</v>
      </c>
      <c r="BB182" s="105" t="s">
        <v>85</v>
      </c>
      <c r="BC182" s="347" t="s">
        <v>85</v>
      </c>
      <c r="BD182" s="348">
        <v>26.8</v>
      </c>
      <c r="BE182" s="347">
        <v>18.3</v>
      </c>
      <c r="BF182" s="347">
        <v>18.3</v>
      </c>
      <c r="BG182" s="347">
        <v>10.199999999999999</v>
      </c>
      <c r="BH182" s="341">
        <v>36</v>
      </c>
      <c r="BI182" s="347" t="s">
        <v>4096</v>
      </c>
      <c r="BJ182" s="82" t="s">
        <v>4217</v>
      </c>
      <c r="BK182" s="347" t="s">
        <v>1165</v>
      </c>
      <c r="BL182" s="347" t="s">
        <v>1181</v>
      </c>
      <c r="BM182" s="347" t="s">
        <v>1157</v>
      </c>
      <c r="BN182" s="347"/>
      <c r="BO182" s="347"/>
      <c r="BP182" s="347"/>
      <c r="BQ182" s="347"/>
      <c r="BR182" s="347"/>
      <c r="BS182" s="347"/>
      <c r="BT182" s="347"/>
      <c r="BU182" s="347" t="s">
        <v>1192</v>
      </c>
      <c r="BV182" s="347"/>
      <c r="BW182" s="347" t="s">
        <v>1193</v>
      </c>
      <c r="BX182" s="347"/>
      <c r="BY182" s="362" t="str">
        <f t="shared" si="9"/>
        <v>DISCONTINUED - MR309 Grid, 16x8, 0mm Offset, 5x4.5, 83mm Centerbore, Matte Black</v>
      </c>
      <c r="BZ182" s="362" t="s">
        <v>4046</v>
      </c>
      <c r="CA182" s="362" t="s">
        <v>4045</v>
      </c>
      <c r="CB182" s="351" t="str">
        <f t="shared" si="10"/>
        <v>STREET (3XX)</v>
      </c>
    </row>
    <row r="183" spans="1:80" s="339" customFormat="1" ht="12.75">
      <c r="A183" s="23">
        <f t="shared" si="8"/>
        <v>180</v>
      </c>
      <c r="B183" s="105" t="s">
        <v>84</v>
      </c>
      <c r="C183" s="30" t="s">
        <v>1072</v>
      </c>
      <c r="D183" s="341" t="s">
        <v>1120</v>
      </c>
      <c r="E183" s="342" t="s">
        <v>168</v>
      </c>
      <c r="F183" s="342"/>
      <c r="G183" s="342"/>
      <c r="H183" s="342" t="s">
        <v>578</v>
      </c>
      <c r="I183" s="393">
        <v>42005</v>
      </c>
      <c r="J183" s="340">
        <v>43129</v>
      </c>
      <c r="K183" s="331" t="s">
        <v>1277</v>
      </c>
      <c r="L183" s="343">
        <v>195.5</v>
      </c>
      <c r="M183" s="333"/>
      <c r="N183" s="333"/>
      <c r="O183" s="341">
        <v>16</v>
      </c>
      <c r="P183" s="8">
        <v>8</v>
      </c>
      <c r="Q183" s="30" t="s">
        <v>1858</v>
      </c>
      <c r="R183" s="341">
        <v>5</v>
      </c>
      <c r="S183" s="341">
        <v>4.5</v>
      </c>
      <c r="T183" s="344">
        <v>0</v>
      </c>
      <c r="U183" s="378">
        <v>4.5</v>
      </c>
      <c r="V183" s="341" t="s">
        <v>85</v>
      </c>
      <c r="W183" s="349">
        <v>83</v>
      </c>
      <c r="X183" s="345">
        <v>22.900000000000002</v>
      </c>
      <c r="Y183" s="344">
        <v>2650</v>
      </c>
      <c r="Z183" s="344" t="s">
        <v>5830</v>
      </c>
      <c r="AA183" s="344"/>
      <c r="AB183" s="334" t="str">
        <f t="shared" si="11"/>
        <v>16x8, 5x4.5, 0 OS</v>
      </c>
      <c r="AC183" s="346" t="s">
        <v>1609</v>
      </c>
      <c r="AD183" s="336">
        <f>VLOOKUP(AC183,ACCESSORIES!F:K,6,FALSE)</f>
        <v>33</v>
      </c>
      <c r="AE183" s="346"/>
      <c r="AF183" s="347" t="s">
        <v>85</v>
      </c>
      <c r="AG183" s="346"/>
      <c r="AH183" s="346" t="s">
        <v>1689</v>
      </c>
      <c r="AI183" s="347">
        <v>1</v>
      </c>
      <c r="AJ183" s="347" t="s">
        <v>266</v>
      </c>
      <c r="AK183" s="347" t="s">
        <v>85</v>
      </c>
      <c r="AL183" s="347" t="s">
        <v>85</v>
      </c>
      <c r="AM183" s="347" t="s">
        <v>85</v>
      </c>
      <c r="AN183" s="347">
        <v>16.100000000000001</v>
      </c>
      <c r="AO183" s="347"/>
      <c r="AP183" s="347"/>
      <c r="AQ183" s="347"/>
      <c r="AR183" s="347"/>
      <c r="AS183" s="347"/>
      <c r="AT183" s="347"/>
      <c r="AU183" s="347"/>
      <c r="AV183" s="347">
        <v>77.2</v>
      </c>
      <c r="AW183" s="347">
        <v>52</v>
      </c>
      <c r="AX183" s="83"/>
      <c r="AY183" s="347"/>
      <c r="AZ183" s="348" t="s">
        <v>85</v>
      </c>
      <c r="BA183" s="347" t="s">
        <v>85</v>
      </c>
      <c r="BB183" s="105" t="s">
        <v>85</v>
      </c>
      <c r="BC183" s="347" t="s">
        <v>85</v>
      </c>
      <c r="BD183" s="348">
        <v>26.8</v>
      </c>
      <c r="BE183" s="347">
        <v>18.3</v>
      </c>
      <c r="BF183" s="347">
        <v>18.3</v>
      </c>
      <c r="BG183" s="347">
        <v>10.199999999999999</v>
      </c>
      <c r="BH183" s="341">
        <v>36</v>
      </c>
      <c r="BI183" s="347" t="s">
        <v>4096</v>
      </c>
      <c r="BJ183" s="82" t="s">
        <v>4217</v>
      </c>
      <c r="BK183" s="347" t="s">
        <v>1194</v>
      </c>
      <c r="BL183" s="347" t="s">
        <v>1181</v>
      </c>
      <c r="BM183" s="347" t="s">
        <v>1157</v>
      </c>
      <c r="BN183" s="347"/>
      <c r="BO183" s="347"/>
      <c r="BP183" s="347"/>
      <c r="BQ183" s="347"/>
      <c r="BR183" s="347"/>
      <c r="BS183" s="347"/>
      <c r="BT183" s="347"/>
      <c r="BU183" s="347" t="s">
        <v>1195</v>
      </c>
      <c r="BV183" s="347"/>
      <c r="BW183" s="347" t="s">
        <v>1196</v>
      </c>
      <c r="BX183" s="347"/>
      <c r="BY183" s="362" t="str">
        <f t="shared" si="9"/>
        <v>DISCONTINUED - MR309 Grid, 16x8, 0mm Offset, 5x4.5, 83mm Centerbore, Titanium - Matte Black  Lip</v>
      </c>
      <c r="BZ183" s="362" t="s">
        <v>4046</v>
      </c>
      <c r="CA183" s="362" t="s">
        <v>4045</v>
      </c>
      <c r="CB183" s="351" t="str">
        <f t="shared" si="10"/>
        <v>STREET (3XX)</v>
      </c>
    </row>
    <row r="184" spans="1:80" s="339" customFormat="1" ht="12.75">
      <c r="A184" s="23">
        <f t="shared" si="8"/>
        <v>181</v>
      </c>
      <c r="B184" s="105" t="s">
        <v>84</v>
      </c>
      <c r="C184" s="30" t="s">
        <v>1072</v>
      </c>
      <c r="D184" s="341" t="s">
        <v>1120</v>
      </c>
      <c r="E184" s="342" t="s">
        <v>169</v>
      </c>
      <c r="F184" s="342"/>
      <c r="G184" s="342"/>
      <c r="H184" s="342" t="s">
        <v>581</v>
      </c>
      <c r="I184" s="393">
        <v>42005</v>
      </c>
      <c r="J184" s="340">
        <v>43129</v>
      </c>
      <c r="K184" s="331" t="s">
        <v>1277</v>
      </c>
      <c r="L184" s="343">
        <v>195.5</v>
      </c>
      <c r="M184" s="333"/>
      <c r="N184" s="333"/>
      <c r="O184" s="341">
        <v>16</v>
      </c>
      <c r="P184" s="8">
        <v>8</v>
      </c>
      <c r="Q184" s="30" t="s">
        <v>1765</v>
      </c>
      <c r="R184" s="341">
        <v>8</v>
      </c>
      <c r="S184" s="341">
        <v>6.5</v>
      </c>
      <c r="T184" s="344">
        <v>0</v>
      </c>
      <c r="U184" s="378">
        <v>4.5</v>
      </c>
      <c r="V184" s="341" t="s">
        <v>85</v>
      </c>
      <c r="W184" s="349">
        <v>131</v>
      </c>
      <c r="X184" s="345">
        <v>22.900000000000002</v>
      </c>
      <c r="Y184" s="344">
        <v>3640</v>
      </c>
      <c r="Z184" s="344" t="s">
        <v>87</v>
      </c>
      <c r="AA184" s="344"/>
      <c r="AB184" s="334" t="str">
        <f t="shared" si="11"/>
        <v>16x8, 8x6.5, 0 OS</v>
      </c>
      <c r="AC184" s="346" t="s">
        <v>1606</v>
      </c>
      <c r="AD184" s="336">
        <f>VLOOKUP(AC184,ACCESSORIES!F:K,6,FALSE)</f>
        <v>33</v>
      </c>
      <c r="AE184" s="346"/>
      <c r="AF184" s="347" t="s">
        <v>85</v>
      </c>
      <c r="AG184" s="346"/>
      <c r="AH184" s="346" t="s">
        <v>1689</v>
      </c>
      <c r="AI184" s="347">
        <v>1</v>
      </c>
      <c r="AJ184" s="347" t="s">
        <v>266</v>
      </c>
      <c r="AK184" s="347" t="s">
        <v>85</v>
      </c>
      <c r="AL184" s="347" t="s">
        <v>85</v>
      </c>
      <c r="AM184" s="347" t="s">
        <v>85</v>
      </c>
      <c r="AN184" s="347">
        <v>16.100000000000001</v>
      </c>
      <c r="AO184" s="347"/>
      <c r="AP184" s="347"/>
      <c r="AQ184" s="347"/>
      <c r="AR184" s="347"/>
      <c r="AS184" s="347"/>
      <c r="AT184" s="347"/>
      <c r="AU184" s="347"/>
      <c r="AV184" s="347">
        <v>123</v>
      </c>
      <c r="AW184" s="347">
        <v>100</v>
      </c>
      <c r="AX184" s="83"/>
      <c r="AY184" s="347"/>
      <c r="AZ184" s="348" t="s">
        <v>85</v>
      </c>
      <c r="BA184" s="347" t="s">
        <v>85</v>
      </c>
      <c r="BB184" s="105" t="s">
        <v>85</v>
      </c>
      <c r="BC184" s="347" t="s">
        <v>85</v>
      </c>
      <c r="BD184" s="348">
        <v>26.8</v>
      </c>
      <c r="BE184" s="347">
        <v>18.3</v>
      </c>
      <c r="BF184" s="347">
        <v>18.3</v>
      </c>
      <c r="BG184" s="347">
        <v>10.199999999999999</v>
      </c>
      <c r="BH184" s="341">
        <v>36</v>
      </c>
      <c r="BI184" s="347" t="s">
        <v>4096</v>
      </c>
      <c r="BJ184" s="82" t="s">
        <v>4217</v>
      </c>
      <c r="BK184" s="347" t="s">
        <v>1165</v>
      </c>
      <c r="BL184" s="347" t="s">
        <v>1181</v>
      </c>
      <c r="BM184" s="347" t="s">
        <v>1157</v>
      </c>
      <c r="BN184" s="347"/>
      <c r="BO184" s="347"/>
      <c r="BP184" s="347"/>
      <c r="BQ184" s="347"/>
      <c r="BR184" s="347"/>
      <c r="BS184" s="347"/>
      <c r="BT184" s="347"/>
      <c r="BU184" s="347" t="s">
        <v>1192</v>
      </c>
      <c r="BV184" s="347"/>
      <c r="BW184" s="347" t="s">
        <v>1193</v>
      </c>
      <c r="BX184" s="347"/>
      <c r="BY184" s="362" t="str">
        <f t="shared" si="9"/>
        <v>DISCONTINUED - MR309 Grid, 16x8, 0mm Offset, 8x6.5, 131mm Centerbore, Matte Black</v>
      </c>
      <c r="BZ184" s="362" t="s">
        <v>4046</v>
      </c>
      <c r="CA184" s="362" t="s">
        <v>4045</v>
      </c>
      <c r="CB184" s="351" t="str">
        <f t="shared" si="10"/>
        <v>STREET (3XX)</v>
      </c>
    </row>
    <row r="185" spans="1:80" s="339" customFormat="1" ht="12.75">
      <c r="A185" s="23">
        <f t="shared" si="8"/>
        <v>182</v>
      </c>
      <c r="B185" s="105" t="s">
        <v>84</v>
      </c>
      <c r="C185" s="30" t="s">
        <v>1072</v>
      </c>
      <c r="D185" s="341" t="s">
        <v>1120</v>
      </c>
      <c r="E185" s="342" t="s">
        <v>170</v>
      </c>
      <c r="F185" s="342"/>
      <c r="G185" s="342"/>
      <c r="H185" s="342" t="s">
        <v>582</v>
      </c>
      <c r="I185" s="393">
        <v>42005</v>
      </c>
      <c r="J185" s="340">
        <v>43129</v>
      </c>
      <c r="K185" s="331" t="s">
        <v>1277</v>
      </c>
      <c r="L185" s="343">
        <v>195.5</v>
      </c>
      <c r="M185" s="333"/>
      <c r="N185" s="333"/>
      <c r="O185" s="341">
        <v>16</v>
      </c>
      <c r="P185" s="8">
        <v>8</v>
      </c>
      <c r="Q185" s="30" t="s">
        <v>1765</v>
      </c>
      <c r="R185" s="341">
        <v>8</v>
      </c>
      <c r="S185" s="341">
        <v>6.5</v>
      </c>
      <c r="T185" s="344">
        <v>0</v>
      </c>
      <c r="U185" s="378">
        <v>4.5</v>
      </c>
      <c r="V185" s="341" t="s">
        <v>85</v>
      </c>
      <c r="W185" s="349">
        <v>131</v>
      </c>
      <c r="X185" s="345">
        <v>22.900000000000002</v>
      </c>
      <c r="Y185" s="344">
        <v>3640</v>
      </c>
      <c r="Z185" s="344" t="s">
        <v>5830</v>
      </c>
      <c r="AA185" s="344"/>
      <c r="AB185" s="334" t="str">
        <f t="shared" si="11"/>
        <v>16x8, 8x6.5, 0 OS</v>
      </c>
      <c r="AC185" s="346" t="s">
        <v>1606</v>
      </c>
      <c r="AD185" s="336">
        <f>VLOOKUP(AC185,ACCESSORIES!F:K,6,FALSE)</f>
        <v>33</v>
      </c>
      <c r="AE185" s="346"/>
      <c r="AF185" s="347" t="s">
        <v>85</v>
      </c>
      <c r="AG185" s="346"/>
      <c r="AH185" s="346" t="s">
        <v>1689</v>
      </c>
      <c r="AI185" s="347">
        <v>1</v>
      </c>
      <c r="AJ185" s="347" t="s">
        <v>266</v>
      </c>
      <c r="AK185" s="347" t="s">
        <v>85</v>
      </c>
      <c r="AL185" s="347" t="s">
        <v>85</v>
      </c>
      <c r="AM185" s="347" t="s">
        <v>85</v>
      </c>
      <c r="AN185" s="347">
        <v>16.100000000000001</v>
      </c>
      <c r="AO185" s="347"/>
      <c r="AP185" s="347"/>
      <c r="AQ185" s="347"/>
      <c r="AR185" s="347"/>
      <c r="AS185" s="347"/>
      <c r="AT185" s="347"/>
      <c r="AU185" s="347"/>
      <c r="AV185" s="347">
        <v>123</v>
      </c>
      <c r="AW185" s="347">
        <v>100</v>
      </c>
      <c r="AX185" s="83"/>
      <c r="AY185" s="347"/>
      <c r="AZ185" s="348" t="s">
        <v>85</v>
      </c>
      <c r="BA185" s="347" t="s">
        <v>85</v>
      </c>
      <c r="BB185" s="105" t="s">
        <v>85</v>
      </c>
      <c r="BC185" s="347" t="s">
        <v>85</v>
      </c>
      <c r="BD185" s="348">
        <v>26.8</v>
      </c>
      <c r="BE185" s="347">
        <v>18.3</v>
      </c>
      <c r="BF185" s="347">
        <v>18.3</v>
      </c>
      <c r="BG185" s="347">
        <v>10.199999999999999</v>
      </c>
      <c r="BH185" s="341">
        <v>36</v>
      </c>
      <c r="BI185" s="347" t="s">
        <v>4096</v>
      </c>
      <c r="BJ185" s="82" t="s">
        <v>4217</v>
      </c>
      <c r="BK185" s="347" t="s">
        <v>1194</v>
      </c>
      <c r="BL185" s="347" t="s">
        <v>1181</v>
      </c>
      <c r="BM185" s="347" t="s">
        <v>1157</v>
      </c>
      <c r="BN185" s="347"/>
      <c r="BO185" s="347"/>
      <c r="BP185" s="347"/>
      <c r="BQ185" s="347"/>
      <c r="BR185" s="347"/>
      <c r="BS185" s="347"/>
      <c r="BT185" s="347"/>
      <c r="BU185" s="347" t="s">
        <v>1195</v>
      </c>
      <c r="BV185" s="347"/>
      <c r="BW185" s="347" t="s">
        <v>1196</v>
      </c>
      <c r="BX185" s="347"/>
      <c r="BY185" s="362" t="str">
        <f t="shared" si="9"/>
        <v>DISCONTINUED - MR309 Grid, 16x8, 0mm Offset, 8x6.5, 131mm Centerbore, Titanium - Matte Black  Lip</v>
      </c>
      <c r="BZ185" s="362" t="s">
        <v>4046</v>
      </c>
      <c r="CA185" s="362" t="s">
        <v>4045</v>
      </c>
      <c r="CB185" s="351" t="str">
        <f t="shared" si="10"/>
        <v>STREET (3XX)</v>
      </c>
    </row>
    <row r="186" spans="1:80" s="339" customFormat="1" ht="12.75">
      <c r="A186" s="23">
        <f t="shared" si="8"/>
        <v>183</v>
      </c>
      <c r="B186" s="105" t="s">
        <v>84</v>
      </c>
      <c r="C186" s="30" t="s">
        <v>1089</v>
      </c>
      <c r="D186" s="341" t="s">
        <v>1147</v>
      </c>
      <c r="E186" s="342" t="s">
        <v>183</v>
      </c>
      <c r="F186" s="342"/>
      <c r="G186" s="342"/>
      <c r="H186" s="342" t="s">
        <v>743</v>
      </c>
      <c r="I186" s="393">
        <v>41640</v>
      </c>
      <c r="J186" s="340">
        <v>43129</v>
      </c>
      <c r="K186" s="331" t="s">
        <v>1277</v>
      </c>
      <c r="L186" s="343">
        <v>183.5</v>
      </c>
      <c r="M186" s="333"/>
      <c r="N186" s="333"/>
      <c r="O186" s="341">
        <v>12</v>
      </c>
      <c r="P186" s="8">
        <v>7</v>
      </c>
      <c r="Q186" s="30" t="s">
        <v>1747</v>
      </c>
      <c r="R186" s="341">
        <v>4</v>
      </c>
      <c r="S186" s="341">
        <v>115</v>
      </c>
      <c r="T186" s="344">
        <v>38</v>
      </c>
      <c r="U186" s="378">
        <v>5.3</v>
      </c>
      <c r="V186" s="341" t="s">
        <v>186</v>
      </c>
      <c r="W186" s="349">
        <v>85.5</v>
      </c>
      <c r="X186" s="345">
        <v>11.6</v>
      </c>
      <c r="Y186" s="344">
        <v>1600</v>
      </c>
      <c r="Z186" s="344" t="s">
        <v>87</v>
      </c>
      <c r="AA186" s="344"/>
      <c r="AB186" s="334" t="str">
        <f t="shared" si="11"/>
        <v>12x7, 4x115, 38 OS</v>
      </c>
      <c r="AC186" s="346" t="s">
        <v>1624</v>
      </c>
      <c r="AD186" s="336">
        <f>VLOOKUP(AC186,ACCESSORIES!F:K,6,FALSE)</f>
        <v>22</v>
      </c>
      <c r="AE186" s="346"/>
      <c r="AF186" s="347" t="s">
        <v>85</v>
      </c>
      <c r="AG186" s="346"/>
      <c r="AH186" s="346" t="s">
        <v>85</v>
      </c>
      <c r="AI186" s="347" t="s">
        <v>85</v>
      </c>
      <c r="AJ186" s="347" t="s">
        <v>266</v>
      </c>
      <c r="AK186" s="347" t="s">
        <v>85</v>
      </c>
      <c r="AL186" s="347" t="s">
        <v>85</v>
      </c>
      <c r="AM186" s="347" t="s">
        <v>85</v>
      </c>
      <c r="AN186" s="347"/>
      <c r="AO186" s="347"/>
      <c r="AP186" s="347"/>
      <c r="AQ186" s="347"/>
      <c r="AR186" s="347"/>
      <c r="AS186" s="347"/>
      <c r="AT186" s="347"/>
      <c r="AU186" s="347"/>
      <c r="AV186" s="347">
        <v>80</v>
      </c>
      <c r="AW186" s="347">
        <v>45</v>
      </c>
      <c r="AX186" s="83"/>
      <c r="AY186" s="347"/>
      <c r="AZ186" s="348" t="s">
        <v>1527</v>
      </c>
      <c r="BA186" s="347" t="s">
        <v>85</v>
      </c>
      <c r="BB186" s="105" t="s">
        <v>1522</v>
      </c>
      <c r="BC186" s="347">
        <v>10</v>
      </c>
      <c r="BD186" s="348">
        <v>15</v>
      </c>
      <c r="BE186" s="347">
        <v>10.7</v>
      </c>
      <c r="BF186" s="347">
        <v>14.7</v>
      </c>
      <c r="BG186" s="347">
        <v>9.5</v>
      </c>
      <c r="BH186" s="341">
        <v>48</v>
      </c>
      <c r="BI186" s="347" t="s">
        <v>4096</v>
      </c>
      <c r="BJ186" s="82" t="s">
        <v>4217</v>
      </c>
      <c r="BK186" s="347" t="s">
        <v>1208</v>
      </c>
      <c r="BL186" s="347" t="s">
        <v>1209</v>
      </c>
      <c r="BM186" s="347" t="s">
        <v>1157</v>
      </c>
      <c r="BN186" s="347"/>
      <c r="BO186" s="347"/>
      <c r="BP186" s="347"/>
      <c r="BQ186" s="347"/>
      <c r="BR186" s="347"/>
      <c r="BS186" s="347"/>
      <c r="BT186" s="347"/>
      <c r="BU186" s="347" t="s">
        <v>1210</v>
      </c>
      <c r="BV186" s="347"/>
      <c r="BW186" s="347" t="s">
        <v>1211</v>
      </c>
      <c r="BX186" s="347"/>
      <c r="BY186" s="362" t="str">
        <f t="shared" si="9"/>
        <v>DISCONTINUED - MR401 UTV Beadlock, 12x7, 5+2/+38mm Offset, 4x115, 85.5mm Centerbore, Matte Black, w/ BH-H20875</v>
      </c>
      <c r="BZ186" s="362" t="s">
        <v>4046</v>
      </c>
      <c r="CA186" s="362" t="s">
        <v>4045</v>
      </c>
      <c r="CB186" s="351" t="str">
        <f t="shared" si="10"/>
        <v>UTV (4XX)</v>
      </c>
    </row>
    <row r="187" spans="1:80" s="339" customFormat="1" ht="12.75">
      <c r="A187" s="23">
        <f t="shared" si="8"/>
        <v>184</v>
      </c>
      <c r="B187" s="105" t="s">
        <v>84</v>
      </c>
      <c r="C187" s="30" t="s">
        <v>1089</v>
      </c>
      <c r="D187" s="341" t="s">
        <v>1147</v>
      </c>
      <c r="E187" s="342" t="s">
        <v>192</v>
      </c>
      <c r="F187" s="342"/>
      <c r="G187" s="342"/>
      <c r="H187" s="342" t="s">
        <v>746</v>
      </c>
      <c r="I187" s="393">
        <v>41640</v>
      </c>
      <c r="J187" s="340">
        <v>43129</v>
      </c>
      <c r="K187" s="331" t="s">
        <v>1277</v>
      </c>
      <c r="L187" s="343">
        <v>193.5</v>
      </c>
      <c r="M187" s="333"/>
      <c r="N187" s="333"/>
      <c r="O187" s="341">
        <v>12</v>
      </c>
      <c r="P187" s="8">
        <v>8</v>
      </c>
      <c r="Q187" s="30" t="s">
        <v>1749</v>
      </c>
      <c r="R187" s="341">
        <v>4</v>
      </c>
      <c r="S187" s="341">
        <v>156</v>
      </c>
      <c r="T187" s="344">
        <v>0</v>
      </c>
      <c r="U187" s="378">
        <v>4.3</v>
      </c>
      <c r="V187" s="341" t="s">
        <v>193</v>
      </c>
      <c r="W187" s="349">
        <v>132</v>
      </c>
      <c r="X187" s="345">
        <v>12.5</v>
      </c>
      <c r="Y187" s="344">
        <v>1600</v>
      </c>
      <c r="Z187" s="344" t="s">
        <v>87</v>
      </c>
      <c r="AA187" s="344"/>
      <c r="AB187" s="334" t="str">
        <f t="shared" si="11"/>
        <v>12x8, 4x156, 0 OS</v>
      </c>
      <c r="AC187" s="346" t="s">
        <v>1626</v>
      </c>
      <c r="AD187" s="336">
        <f>VLOOKUP(AC187,ACCESSORIES!F:K,6,FALSE)</f>
        <v>22</v>
      </c>
      <c r="AE187" s="346"/>
      <c r="AF187" s="347" t="s">
        <v>85</v>
      </c>
      <c r="AG187" s="346"/>
      <c r="AH187" s="346" t="s">
        <v>85</v>
      </c>
      <c r="AI187" s="347" t="s">
        <v>85</v>
      </c>
      <c r="AJ187" s="347" t="s">
        <v>266</v>
      </c>
      <c r="AK187" s="347" t="s">
        <v>85</v>
      </c>
      <c r="AL187" s="347" t="s">
        <v>85</v>
      </c>
      <c r="AM187" s="347" t="s">
        <v>85</v>
      </c>
      <c r="AN187" s="347">
        <v>12.4</v>
      </c>
      <c r="AO187" s="347"/>
      <c r="AP187" s="347"/>
      <c r="AQ187" s="347"/>
      <c r="AR187" s="347"/>
      <c r="AS187" s="347"/>
      <c r="AT187" s="347"/>
      <c r="AU187" s="347"/>
      <c r="AV187" s="347">
        <v>120</v>
      </c>
      <c r="AW187" s="347">
        <v>45</v>
      </c>
      <c r="AX187" s="83"/>
      <c r="AY187" s="347"/>
      <c r="AZ187" s="348" t="s">
        <v>1527</v>
      </c>
      <c r="BA187" s="347" t="s">
        <v>85</v>
      </c>
      <c r="BB187" s="105" t="s">
        <v>1522</v>
      </c>
      <c r="BC187" s="347">
        <v>10</v>
      </c>
      <c r="BD187" s="348">
        <v>15</v>
      </c>
      <c r="BE187" s="347">
        <v>14.5</v>
      </c>
      <c r="BF187" s="347">
        <v>14.5</v>
      </c>
      <c r="BG187" s="347">
        <v>10.199999999999999</v>
      </c>
      <c r="BH187" s="341">
        <v>48</v>
      </c>
      <c r="BI187" s="347" t="s">
        <v>4096</v>
      </c>
      <c r="BJ187" s="82" t="s">
        <v>4217</v>
      </c>
      <c r="BK187" s="347" t="s">
        <v>1208</v>
      </c>
      <c r="BL187" s="347" t="s">
        <v>1209</v>
      </c>
      <c r="BM187" s="347" t="s">
        <v>1157</v>
      </c>
      <c r="BN187" s="347"/>
      <c r="BO187" s="347"/>
      <c r="BP187" s="347"/>
      <c r="BQ187" s="347"/>
      <c r="BR187" s="347"/>
      <c r="BS187" s="347"/>
      <c r="BT187" s="347"/>
      <c r="BU187" s="347" t="s">
        <v>1210</v>
      </c>
      <c r="BV187" s="347"/>
      <c r="BW187" s="347" t="s">
        <v>1211</v>
      </c>
      <c r="BX187" s="347"/>
      <c r="BY187" s="362" t="str">
        <f t="shared" si="9"/>
        <v>DISCONTINUED - MR401 UTV Beadlock, 12x8, 4+4/0mm Offset, 4x156, 132mm Centerbore, Matte Black, w/ BH-H20875</v>
      </c>
      <c r="BZ187" s="362" t="s">
        <v>4046</v>
      </c>
      <c r="CA187" s="362" t="s">
        <v>4045</v>
      </c>
      <c r="CB187" s="351" t="str">
        <f t="shared" si="10"/>
        <v>UTV (4XX)</v>
      </c>
    </row>
    <row r="188" spans="1:80" s="339" customFormat="1" ht="12.75">
      <c r="A188" s="23">
        <f t="shared" si="8"/>
        <v>185</v>
      </c>
      <c r="B188" s="105" t="s">
        <v>84</v>
      </c>
      <c r="C188" s="30" t="s">
        <v>1089</v>
      </c>
      <c r="D188" s="341" t="s">
        <v>1147</v>
      </c>
      <c r="E188" s="342" t="s">
        <v>194</v>
      </c>
      <c r="F188" s="342"/>
      <c r="G188" s="342"/>
      <c r="H188" s="342" t="s">
        <v>750</v>
      </c>
      <c r="I188" s="393">
        <v>41640</v>
      </c>
      <c r="J188" s="340">
        <v>43129</v>
      </c>
      <c r="K188" s="331" t="s">
        <v>1277</v>
      </c>
      <c r="L188" s="343">
        <v>201.5</v>
      </c>
      <c r="M188" s="333"/>
      <c r="N188" s="333"/>
      <c r="O188" s="341">
        <v>14</v>
      </c>
      <c r="P188" s="8">
        <v>7</v>
      </c>
      <c r="Q188" s="30" t="s">
        <v>1746</v>
      </c>
      <c r="R188" s="341">
        <v>4</v>
      </c>
      <c r="S188" s="341">
        <v>110</v>
      </c>
      <c r="T188" s="344">
        <v>38</v>
      </c>
      <c r="U188" s="378">
        <v>5.3</v>
      </c>
      <c r="V188" s="341" t="s">
        <v>186</v>
      </c>
      <c r="W188" s="349">
        <v>80.3</v>
      </c>
      <c r="X188" s="345">
        <v>14.2</v>
      </c>
      <c r="Y188" s="344">
        <v>1600</v>
      </c>
      <c r="Z188" s="344" t="s">
        <v>196</v>
      </c>
      <c r="AA188" s="344"/>
      <c r="AB188" s="334" t="str">
        <f t="shared" si="11"/>
        <v>14x7, 4x110, 38 OS</v>
      </c>
      <c r="AC188" s="346" t="s">
        <v>1623</v>
      </c>
      <c r="AD188" s="336">
        <f>VLOOKUP(AC188,ACCESSORIES!F:K,6,FALSE)</f>
        <v>22</v>
      </c>
      <c r="AE188" s="346"/>
      <c r="AF188" s="347" t="s">
        <v>85</v>
      </c>
      <c r="AG188" s="346"/>
      <c r="AH188" s="346" t="s">
        <v>85</v>
      </c>
      <c r="AI188" s="347" t="s">
        <v>85</v>
      </c>
      <c r="AJ188" s="347" t="s">
        <v>266</v>
      </c>
      <c r="AK188" s="347" t="s">
        <v>85</v>
      </c>
      <c r="AL188" s="347" t="s">
        <v>85</v>
      </c>
      <c r="AM188" s="347" t="s">
        <v>85</v>
      </c>
      <c r="AN188" s="347">
        <v>12.4</v>
      </c>
      <c r="AO188" s="347"/>
      <c r="AP188" s="347"/>
      <c r="AQ188" s="347"/>
      <c r="AR188" s="347"/>
      <c r="AS188" s="347"/>
      <c r="AT188" s="347"/>
      <c r="AU188" s="347"/>
      <c r="AV188" s="347">
        <v>80</v>
      </c>
      <c r="AW188" s="347">
        <v>45</v>
      </c>
      <c r="AX188" s="83"/>
      <c r="AY188" s="347"/>
      <c r="AZ188" s="348" t="s">
        <v>1528</v>
      </c>
      <c r="BA188" s="347">
        <v>81</v>
      </c>
      <c r="BB188" s="105" t="s">
        <v>1522</v>
      </c>
      <c r="BC188" s="347">
        <v>10</v>
      </c>
      <c r="BD188" s="348">
        <v>17</v>
      </c>
      <c r="BE188" s="347">
        <v>16.399999999999999</v>
      </c>
      <c r="BF188" s="347">
        <v>16.399999999999999</v>
      </c>
      <c r="BG188" s="347">
        <v>9.1</v>
      </c>
      <c r="BH188" s="341">
        <v>48</v>
      </c>
      <c r="BI188" s="347" t="s">
        <v>4096</v>
      </c>
      <c r="BJ188" s="82" t="s">
        <v>4217</v>
      </c>
      <c r="BK188" s="347" t="s">
        <v>1208</v>
      </c>
      <c r="BL188" s="347" t="s">
        <v>1209</v>
      </c>
      <c r="BM188" s="347" t="s">
        <v>1157</v>
      </c>
      <c r="BN188" s="347"/>
      <c r="BO188" s="347"/>
      <c r="BP188" s="347"/>
      <c r="BQ188" s="347"/>
      <c r="BR188" s="347"/>
      <c r="BS188" s="347"/>
      <c r="BT188" s="347"/>
      <c r="BU188" s="347" t="s">
        <v>1212</v>
      </c>
      <c r="BV188" s="347"/>
      <c r="BW188" s="347" t="s">
        <v>1213</v>
      </c>
      <c r="BX188" s="347"/>
      <c r="BY188" s="362" t="str">
        <f t="shared" si="9"/>
        <v>DISCONTINUED - MR401 UTV Beadlock, 14x7, 5+2/+38mm Offset, 4x110, 80.3mm Centerbore, Machined, w/ BH-H20875</v>
      </c>
      <c r="BZ188" s="362" t="s">
        <v>4046</v>
      </c>
      <c r="CA188" s="362" t="s">
        <v>4045</v>
      </c>
      <c r="CB188" s="351" t="str">
        <f t="shared" si="10"/>
        <v>UTV (4XX)</v>
      </c>
    </row>
    <row r="189" spans="1:80" s="339" customFormat="1" ht="12.75">
      <c r="A189" s="23">
        <f t="shared" si="8"/>
        <v>186</v>
      </c>
      <c r="B189" s="105" t="s">
        <v>84</v>
      </c>
      <c r="C189" s="30" t="s">
        <v>1089</v>
      </c>
      <c r="D189" s="341" t="s">
        <v>1147</v>
      </c>
      <c r="E189" s="342" t="s">
        <v>199</v>
      </c>
      <c r="F189" s="342"/>
      <c r="G189" s="342"/>
      <c r="H189" s="342" t="s">
        <v>753</v>
      </c>
      <c r="I189" s="393">
        <v>41640</v>
      </c>
      <c r="J189" s="340">
        <v>43129</v>
      </c>
      <c r="K189" s="331" t="s">
        <v>1277</v>
      </c>
      <c r="L189" s="343">
        <v>201.5</v>
      </c>
      <c r="M189" s="333"/>
      <c r="N189" s="333"/>
      <c r="O189" s="341">
        <v>14</v>
      </c>
      <c r="P189" s="8">
        <v>7</v>
      </c>
      <c r="Q189" s="30" t="s">
        <v>1747</v>
      </c>
      <c r="R189" s="341">
        <v>4</v>
      </c>
      <c r="S189" s="341">
        <v>115</v>
      </c>
      <c r="T189" s="344">
        <v>13</v>
      </c>
      <c r="U189" s="378">
        <v>4.3</v>
      </c>
      <c r="V189" s="341" t="s">
        <v>189</v>
      </c>
      <c r="W189" s="349">
        <v>85.5</v>
      </c>
      <c r="X189" s="345">
        <v>14.2</v>
      </c>
      <c r="Y189" s="344">
        <v>1600</v>
      </c>
      <c r="Z189" s="344" t="s">
        <v>196</v>
      </c>
      <c r="AA189" s="344"/>
      <c r="AB189" s="334" t="str">
        <f t="shared" si="11"/>
        <v>14x7, 4x115, 13 OS</v>
      </c>
      <c r="AC189" s="346" t="s">
        <v>1624</v>
      </c>
      <c r="AD189" s="336">
        <f>VLOOKUP(AC189,ACCESSORIES!F:K,6,FALSE)</f>
        <v>22</v>
      </c>
      <c r="AE189" s="346"/>
      <c r="AF189" s="347" t="s">
        <v>85</v>
      </c>
      <c r="AG189" s="346"/>
      <c r="AH189" s="346" t="s">
        <v>85</v>
      </c>
      <c r="AI189" s="347" t="s">
        <v>85</v>
      </c>
      <c r="AJ189" s="347" t="s">
        <v>266</v>
      </c>
      <c r="AK189" s="347" t="s">
        <v>85</v>
      </c>
      <c r="AL189" s="347" t="s">
        <v>85</v>
      </c>
      <c r="AM189" s="347" t="s">
        <v>85</v>
      </c>
      <c r="AN189" s="347"/>
      <c r="AO189" s="347"/>
      <c r="AP189" s="347"/>
      <c r="AQ189" s="347"/>
      <c r="AR189" s="347"/>
      <c r="AS189" s="347"/>
      <c r="AT189" s="347"/>
      <c r="AU189" s="347"/>
      <c r="AV189" s="347">
        <v>80</v>
      </c>
      <c r="AW189" s="347">
        <v>45</v>
      </c>
      <c r="AX189" s="83"/>
      <c r="AY189" s="347"/>
      <c r="AZ189" s="348" t="s">
        <v>1528</v>
      </c>
      <c r="BA189" s="347">
        <v>81</v>
      </c>
      <c r="BB189" s="105" t="s">
        <v>1522</v>
      </c>
      <c r="BC189" s="347">
        <v>10</v>
      </c>
      <c r="BD189" s="348">
        <v>17</v>
      </c>
      <c r="BE189" s="347">
        <v>16.399999999999999</v>
      </c>
      <c r="BF189" s="347">
        <v>16.399999999999999</v>
      </c>
      <c r="BG189" s="347">
        <v>9.1</v>
      </c>
      <c r="BH189" s="341">
        <v>48</v>
      </c>
      <c r="BI189" s="347" t="s">
        <v>4096</v>
      </c>
      <c r="BJ189" s="82" t="s">
        <v>4217</v>
      </c>
      <c r="BK189" s="347" t="s">
        <v>1208</v>
      </c>
      <c r="BL189" s="347" t="s">
        <v>1209</v>
      </c>
      <c r="BM189" s="347" t="s">
        <v>1157</v>
      </c>
      <c r="BN189" s="347"/>
      <c r="BO189" s="347"/>
      <c r="BP189" s="347"/>
      <c r="BQ189" s="347"/>
      <c r="BR189" s="347"/>
      <c r="BS189" s="347"/>
      <c r="BT189" s="347"/>
      <c r="BU189" s="347" t="s">
        <v>1212</v>
      </c>
      <c r="BV189" s="347"/>
      <c r="BW189" s="347" t="s">
        <v>1213</v>
      </c>
      <c r="BX189" s="347"/>
      <c r="BY189" s="362" t="str">
        <f t="shared" si="9"/>
        <v>DISCONTINUED - MR401 UTV Beadlock, 14x7, 4+3/+13mm Offset, 4x115, 85.5mm Centerbore, Machined, w/ BH-H20875</v>
      </c>
      <c r="BZ189" s="362" t="s">
        <v>4046</v>
      </c>
      <c r="CA189" s="362" t="s">
        <v>4045</v>
      </c>
      <c r="CB189" s="351" t="str">
        <f t="shared" si="10"/>
        <v>UTV (4XX)</v>
      </c>
    </row>
    <row r="190" spans="1:80" s="339" customFormat="1" ht="12.75">
      <c r="A190" s="23">
        <f t="shared" si="8"/>
        <v>187</v>
      </c>
      <c r="B190" s="105" t="s">
        <v>84</v>
      </c>
      <c r="C190" s="30" t="s">
        <v>1089</v>
      </c>
      <c r="D190" s="341" t="s">
        <v>1147</v>
      </c>
      <c r="E190" s="342" t="s">
        <v>197</v>
      </c>
      <c r="F190" s="342"/>
      <c r="G190" s="342"/>
      <c r="H190" s="342" t="s">
        <v>754</v>
      </c>
      <c r="I190" s="393">
        <v>41640</v>
      </c>
      <c r="J190" s="340">
        <v>43129</v>
      </c>
      <c r="K190" s="331" t="s">
        <v>1277</v>
      </c>
      <c r="L190" s="343">
        <v>201.5</v>
      </c>
      <c r="M190" s="333"/>
      <c r="N190" s="333"/>
      <c r="O190" s="341">
        <v>14</v>
      </c>
      <c r="P190" s="8">
        <v>7</v>
      </c>
      <c r="Q190" s="30" t="s">
        <v>1747</v>
      </c>
      <c r="R190" s="341">
        <v>4</v>
      </c>
      <c r="S190" s="341">
        <v>115</v>
      </c>
      <c r="T190" s="344">
        <v>38</v>
      </c>
      <c r="U190" s="378">
        <v>5.3</v>
      </c>
      <c r="V190" s="341" t="s">
        <v>186</v>
      </c>
      <c r="W190" s="349">
        <v>85.5</v>
      </c>
      <c r="X190" s="345">
        <v>14.2</v>
      </c>
      <c r="Y190" s="344">
        <v>1600</v>
      </c>
      <c r="Z190" s="344" t="s">
        <v>196</v>
      </c>
      <c r="AA190" s="344"/>
      <c r="AB190" s="334" t="str">
        <f t="shared" si="11"/>
        <v>14x7, 4x115, 38 OS</v>
      </c>
      <c r="AC190" s="346" t="s">
        <v>1624</v>
      </c>
      <c r="AD190" s="336">
        <f>VLOOKUP(AC190,ACCESSORIES!F:K,6,FALSE)</f>
        <v>22</v>
      </c>
      <c r="AE190" s="346"/>
      <c r="AF190" s="347" t="s">
        <v>85</v>
      </c>
      <c r="AG190" s="346"/>
      <c r="AH190" s="346" t="s">
        <v>85</v>
      </c>
      <c r="AI190" s="347" t="s">
        <v>85</v>
      </c>
      <c r="AJ190" s="347" t="s">
        <v>266</v>
      </c>
      <c r="AK190" s="347" t="s">
        <v>85</v>
      </c>
      <c r="AL190" s="347" t="s">
        <v>85</v>
      </c>
      <c r="AM190" s="347" t="s">
        <v>85</v>
      </c>
      <c r="AN190" s="347"/>
      <c r="AO190" s="347"/>
      <c r="AP190" s="347"/>
      <c r="AQ190" s="347"/>
      <c r="AR190" s="347"/>
      <c r="AS190" s="347"/>
      <c r="AT190" s="347"/>
      <c r="AU190" s="347"/>
      <c r="AV190" s="347">
        <v>80</v>
      </c>
      <c r="AW190" s="347">
        <v>45</v>
      </c>
      <c r="AX190" s="83"/>
      <c r="AY190" s="347"/>
      <c r="AZ190" s="348" t="s">
        <v>1528</v>
      </c>
      <c r="BA190" s="347">
        <v>81</v>
      </c>
      <c r="BB190" s="105" t="s">
        <v>1522</v>
      </c>
      <c r="BC190" s="347">
        <v>10</v>
      </c>
      <c r="BD190" s="348">
        <v>17</v>
      </c>
      <c r="BE190" s="347">
        <v>16.399999999999999</v>
      </c>
      <c r="BF190" s="347">
        <v>16.399999999999999</v>
      </c>
      <c r="BG190" s="347">
        <v>9.1</v>
      </c>
      <c r="BH190" s="341">
        <v>48</v>
      </c>
      <c r="BI190" s="347" t="s">
        <v>4096</v>
      </c>
      <c r="BJ190" s="82" t="s">
        <v>4217</v>
      </c>
      <c r="BK190" s="347" t="s">
        <v>1208</v>
      </c>
      <c r="BL190" s="347" t="s">
        <v>1209</v>
      </c>
      <c r="BM190" s="347" t="s">
        <v>1157</v>
      </c>
      <c r="BN190" s="347"/>
      <c r="BO190" s="347"/>
      <c r="BP190" s="347"/>
      <c r="BQ190" s="347"/>
      <c r="BR190" s="347"/>
      <c r="BS190" s="347"/>
      <c r="BT190" s="347"/>
      <c r="BU190" s="347" t="s">
        <v>1212</v>
      </c>
      <c r="BV190" s="347"/>
      <c r="BW190" s="347" t="s">
        <v>1213</v>
      </c>
      <c r="BX190" s="347"/>
      <c r="BY190" s="362" t="str">
        <f t="shared" si="9"/>
        <v>DISCONTINUED - MR401 UTV Beadlock, 14x7, 5+2/+38mm Offset, 4x115, 85.5mm Centerbore, Machined, w/ BH-H20875</v>
      </c>
      <c r="BZ190" s="362" t="s">
        <v>4046</v>
      </c>
      <c r="CA190" s="362" t="s">
        <v>4045</v>
      </c>
      <c r="CB190" s="351" t="str">
        <f t="shared" si="10"/>
        <v>UTV (4XX)</v>
      </c>
    </row>
    <row r="191" spans="1:80" s="339" customFormat="1" ht="12.75">
      <c r="A191" s="23">
        <f t="shared" si="8"/>
        <v>188</v>
      </c>
      <c r="B191" s="105" t="s">
        <v>84</v>
      </c>
      <c r="C191" s="30" t="s">
        <v>1089</v>
      </c>
      <c r="D191" s="341" t="s">
        <v>1147</v>
      </c>
      <c r="E191" s="342" t="s">
        <v>200</v>
      </c>
      <c r="F191" s="342"/>
      <c r="G191" s="342"/>
      <c r="H191" s="342" t="s">
        <v>755</v>
      </c>
      <c r="I191" s="393">
        <v>41640</v>
      </c>
      <c r="J191" s="340">
        <v>43129</v>
      </c>
      <c r="K191" s="331" t="s">
        <v>1277</v>
      </c>
      <c r="L191" s="343">
        <v>201.5</v>
      </c>
      <c r="M191" s="333"/>
      <c r="N191" s="333"/>
      <c r="O191" s="341">
        <v>14</v>
      </c>
      <c r="P191" s="8">
        <v>7</v>
      </c>
      <c r="Q191" s="30" t="s">
        <v>1747</v>
      </c>
      <c r="R191" s="341">
        <v>4</v>
      </c>
      <c r="S191" s="341">
        <v>115</v>
      </c>
      <c r="T191" s="344">
        <v>13</v>
      </c>
      <c r="U191" s="378">
        <v>4.3</v>
      </c>
      <c r="V191" s="341" t="s">
        <v>189</v>
      </c>
      <c r="W191" s="349">
        <v>85.5</v>
      </c>
      <c r="X191" s="345">
        <v>14.2</v>
      </c>
      <c r="Y191" s="344">
        <v>1600</v>
      </c>
      <c r="Z191" s="344" t="s">
        <v>87</v>
      </c>
      <c r="AA191" s="344"/>
      <c r="AB191" s="334" t="str">
        <f t="shared" si="11"/>
        <v>14x7, 4x115, 13 OS</v>
      </c>
      <c r="AC191" s="346" t="s">
        <v>1624</v>
      </c>
      <c r="AD191" s="336">
        <f>VLOOKUP(AC191,ACCESSORIES!F:K,6,FALSE)</f>
        <v>22</v>
      </c>
      <c r="AE191" s="346"/>
      <c r="AF191" s="347" t="s">
        <v>85</v>
      </c>
      <c r="AG191" s="346"/>
      <c r="AH191" s="346" t="s">
        <v>85</v>
      </c>
      <c r="AI191" s="347" t="s">
        <v>85</v>
      </c>
      <c r="AJ191" s="347" t="s">
        <v>266</v>
      </c>
      <c r="AK191" s="347" t="s">
        <v>85</v>
      </c>
      <c r="AL191" s="347" t="s">
        <v>85</v>
      </c>
      <c r="AM191" s="347" t="s">
        <v>85</v>
      </c>
      <c r="AN191" s="347"/>
      <c r="AO191" s="347"/>
      <c r="AP191" s="347"/>
      <c r="AQ191" s="347"/>
      <c r="AR191" s="347"/>
      <c r="AS191" s="347"/>
      <c r="AT191" s="347"/>
      <c r="AU191" s="347"/>
      <c r="AV191" s="347">
        <v>80</v>
      </c>
      <c r="AW191" s="347">
        <v>45</v>
      </c>
      <c r="AX191" s="83"/>
      <c r="AY191" s="347"/>
      <c r="AZ191" s="348" t="s">
        <v>1529</v>
      </c>
      <c r="BA191" s="347">
        <v>81</v>
      </c>
      <c r="BB191" s="105" t="s">
        <v>1522</v>
      </c>
      <c r="BC191" s="347">
        <v>10</v>
      </c>
      <c r="BD191" s="348">
        <v>17</v>
      </c>
      <c r="BE191" s="347">
        <v>16.399999999999999</v>
      </c>
      <c r="BF191" s="347">
        <v>16.399999999999999</v>
      </c>
      <c r="BG191" s="347">
        <v>9.1</v>
      </c>
      <c r="BH191" s="341">
        <v>48</v>
      </c>
      <c r="BI191" s="347" t="s">
        <v>4096</v>
      </c>
      <c r="BJ191" s="82" t="s">
        <v>4217</v>
      </c>
      <c r="BK191" s="347" t="s">
        <v>1208</v>
      </c>
      <c r="BL191" s="347" t="s">
        <v>1209</v>
      </c>
      <c r="BM191" s="347" t="s">
        <v>1157</v>
      </c>
      <c r="BN191" s="347"/>
      <c r="BO191" s="347"/>
      <c r="BP191" s="347"/>
      <c r="BQ191" s="347"/>
      <c r="BR191" s="347"/>
      <c r="BS191" s="347"/>
      <c r="BT191" s="347"/>
      <c r="BU191" s="347" t="s">
        <v>1210</v>
      </c>
      <c r="BV191" s="347"/>
      <c r="BW191" s="347" t="s">
        <v>1211</v>
      </c>
      <c r="BX191" s="347"/>
      <c r="BY191" s="362" t="str">
        <f t="shared" si="9"/>
        <v>DISCONTINUED - MR401 UTV Beadlock, 14x7, 4+3/+13mm Offset, 4x115, 85.5mm Centerbore, Matte Black, w/ BH-H20875</v>
      </c>
      <c r="BZ191" s="362" t="s">
        <v>4046</v>
      </c>
      <c r="CA191" s="362" t="s">
        <v>4045</v>
      </c>
      <c r="CB191" s="351" t="str">
        <f t="shared" si="10"/>
        <v>UTV (4XX)</v>
      </c>
    </row>
    <row r="192" spans="1:80" s="339" customFormat="1" ht="12.75">
      <c r="A192" s="23">
        <f t="shared" si="8"/>
        <v>189</v>
      </c>
      <c r="B192" s="105" t="s">
        <v>84</v>
      </c>
      <c r="C192" s="30" t="s">
        <v>1089</v>
      </c>
      <c r="D192" s="341" t="s">
        <v>1147</v>
      </c>
      <c r="E192" s="342" t="s">
        <v>198</v>
      </c>
      <c r="F192" s="342"/>
      <c r="G192" s="342"/>
      <c r="H192" s="342" t="s">
        <v>756</v>
      </c>
      <c r="I192" s="393">
        <v>41640</v>
      </c>
      <c r="J192" s="340">
        <v>43129</v>
      </c>
      <c r="K192" s="331" t="s">
        <v>1277</v>
      </c>
      <c r="L192" s="343">
        <v>201.5</v>
      </c>
      <c r="M192" s="333"/>
      <c r="N192" s="333"/>
      <c r="O192" s="341">
        <v>14</v>
      </c>
      <c r="P192" s="8">
        <v>7</v>
      </c>
      <c r="Q192" s="30" t="s">
        <v>1747</v>
      </c>
      <c r="R192" s="341">
        <v>4</v>
      </c>
      <c r="S192" s="341">
        <v>115</v>
      </c>
      <c r="T192" s="344">
        <v>38</v>
      </c>
      <c r="U192" s="378">
        <v>5.3</v>
      </c>
      <c r="V192" s="341" t="s">
        <v>186</v>
      </c>
      <c r="W192" s="349">
        <v>85.5</v>
      </c>
      <c r="X192" s="345">
        <v>14.2</v>
      </c>
      <c r="Y192" s="344">
        <v>1600</v>
      </c>
      <c r="Z192" s="344" t="s">
        <v>87</v>
      </c>
      <c r="AA192" s="344"/>
      <c r="AB192" s="334" t="str">
        <f t="shared" si="11"/>
        <v>14x7, 4x115, 38 OS</v>
      </c>
      <c r="AC192" s="346" t="s">
        <v>1624</v>
      </c>
      <c r="AD192" s="336">
        <f>VLOOKUP(AC192,ACCESSORIES!F:K,6,FALSE)</f>
        <v>22</v>
      </c>
      <c r="AE192" s="346"/>
      <c r="AF192" s="347" t="s">
        <v>85</v>
      </c>
      <c r="AG192" s="346"/>
      <c r="AH192" s="346" t="s">
        <v>85</v>
      </c>
      <c r="AI192" s="347" t="s">
        <v>85</v>
      </c>
      <c r="AJ192" s="347" t="s">
        <v>266</v>
      </c>
      <c r="AK192" s="347" t="s">
        <v>85</v>
      </c>
      <c r="AL192" s="347" t="s">
        <v>85</v>
      </c>
      <c r="AM192" s="347" t="s">
        <v>85</v>
      </c>
      <c r="AN192" s="347"/>
      <c r="AO192" s="347"/>
      <c r="AP192" s="347"/>
      <c r="AQ192" s="347"/>
      <c r="AR192" s="347"/>
      <c r="AS192" s="347"/>
      <c r="AT192" s="347"/>
      <c r="AU192" s="347"/>
      <c r="AV192" s="347">
        <v>80</v>
      </c>
      <c r="AW192" s="347">
        <v>45</v>
      </c>
      <c r="AX192" s="83"/>
      <c r="AY192" s="347"/>
      <c r="AZ192" s="348" t="s">
        <v>1529</v>
      </c>
      <c r="BA192" s="347">
        <v>81</v>
      </c>
      <c r="BB192" s="105" t="s">
        <v>1522</v>
      </c>
      <c r="BC192" s="347">
        <v>10</v>
      </c>
      <c r="BD192" s="348">
        <v>17</v>
      </c>
      <c r="BE192" s="347">
        <v>16.399999999999999</v>
      </c>
      <c r="BF192" s="347">
        <v>16.399999999999999</v>
      </c>
      <c r="BG192" s="347">
        <v>9.1</v>
      </c>
      <c r="BH192" s="341">
        <v>48</v>
      </c>
      <c r="BI192" s="347" t="s">
        <v>4096</v>
      </c>
      <c r="BJ192" s="82" t="s">
        <v>4217</v>
      </c>
      <c r="BK192" s="347" t="s">
        <v>1208</v>
      </c>
      <c r="BL192" s="347" t="s">
        <v>1209</v>
      </c>
      <c r="BM192" s="347" t="s">
        <v>1157</v>
      </c>
      <c r="BN192" s="347"/>
      <c r="BO192" s="347"/>
      <c r="BP192" s="347"/>
      <c r="BQ192" s="347"/>
      <c r="BR192" s="347"/>
      <c r="BS192" s="347"/>
      <c r="BT192" s="347"/>
      <c r="BU192" s="347" t="s">
        <v>1210</v>
      </c>
      <c r="BV192" s="347"/>
      <c r="BW192" s="347" t="s">
        <v>1211</v>
      </c>
      <c r="BX192" s="347"/>
      <c r="BY192" s="362" t="str">
        <f t="shared" si="9"/>
        <v>DISCONTINUED - MR401 UTV Beadlock, 14x7, 5+2/+38mm Offset, 4x115, 85.5mm Centerbore, Matte Black, w/ BH-H20875</v>
      </c>
      <c r="BZ192" s="362" t="s">
        <v>4046</v>
      </c>
      <c r="CA192" s="362" t="s">
        <v>4045</v>
      </c>
      <c r="CB192" s="351" t="str">
        <f t="shared" si="10"/>
        <v>UTV (4XX)</v>
      </c>
    </row>
    <row r="193" spans="1:80" s="339" customFormat="1" ht="12.75">
      <c r="A193" s="23">
        <f t="shared" si="8"/>
        <v>190</v>
      </c>
      <c r="B193" s="105" t="s">
        <v>84</v>
      </c>
      <c r="C193" s="30" t="s">
        <v>1089</v>
      </c>
      <c r="D193" s="341" t="s">
        <v>1147</v>
      </c>
      <c r="E193" s="342" t="s">
        <v>207</v>
      </c>
      <c r="F193" s="342"/>
      <c r="G193" s="342"/>
      <c r="H193" s="342" t="s">
        <v>768</v>
      </c>
      <c r="I193" s="393">
        <v>41640</v>
      </c>
      <c r="J193" s="340">
        <v>43129</v>
      </c>
      <c r="K193" s="331" t="s">
        <v>1277</v>
      </c>
      <c r="L193" s="343">
        <v>215.5</v>
      </c>
      <c r="M193" s="333"/>
      <c r="N193" s="333"/>
      <c r="O193" s="341">
        <v>15</v>
      </c>
      <c r="P193" s="8">
        <v>7</v>
      </c>
      <c r="Q193" s="30" t="s">
        <v>1746</v>
      </c>
      <c r="R193" s="341">
        <v>4</v>
      </c>
      <c r="S193" s="341">
        <v>110</v>
      </c>
      <c r="T193" s="344">
        <v>13</v>
      </c>
      <c r="U193" s="378">
        <v>4.3</v>
      </c>
      <c r="V193" s="341" t="s">
        <v>189</v>
      </c>
      <c r="W193" s="349">
        <v>80.3</v>
      </c>
      <c r="X193" s="345">
        <v>16.8</v>
      </c>
      <c r="Y193" s="344">
        <v>1600</v>
      </c>
      <c r="Z193" s="344" t="s">
        <v>196</v>
      </c>
      <c r="AA193" s="344"/>
      <c r="AB193" s="334" t="str">
        <f t="shared" si="11"/>
        <v>15x7, 4x110, 13 OS</v>
      </c>
      <c r="AC193" s="346" t="s">
        <v>1623</v>
      </c>
      <c r="AD193" s="336">
        <f>VLOOKUP(AC193,ACCESSORIES!F:K,6,FALSE)</f>
        <v>22</v>
      </c>
      <c r="AE193" s="346"/>
      <c r="AF193" s="347" t="s">
        <v>85</v>
      </c>
      <c r="AG193" s="346"/>
      <c r="AH193" s="346" t="s">
        <v>85</v>
      </c>
      <c r="AI193" s="347" t="s">
        <v>85</v>
      </c>
      <c r="AJ193" s="347" t="s">
        <v>266</v>
      </c>
      <c r="AK193" s="347" t="s">
        <v>85</v>
      </c>
      <c r="AL193" s="347" t="s">
        <v>85</v>
      </c>
      <c r="AM193" s="347" t="s">
        <v>85</v>
      </c>
      <c r="AN193" s="347">
        <v>12.4</v>
      </c>
      <c r="AO193" s="347"/>
      <c r="AP193" s="347"/>
      <c r="AQ193" s="347"/>
      <c r="AR193" s="347"/>
      <c r="AS193" s="347"/>
      <c r="AT193" s="347"/>
      <c r="AU193" s="347"/>
      <c r="AV193" s="347">
        <v>80</v>
      </c>
      <c r="AW193" s="347">
        <v>45</v>
      </c>
      <c r="AX193" s="83"/>
      <c r="AY193" s="347"/>
      <c r="AZ193" s="348" t="s">
        <v>1532</v>
      </c>
      <c r="BA193" s="347">
        <v>92</v>
      </c>
      <c r="BB193" s="105" t="s">
        <v>1523</v>
      </c>
      <c r="BC193" s="347">
        <v>10</v>
      </c>
      <c r="BD193" s="348">
        <v>19</v>
      </c>
      <c r="BE193" s="347">
        <v>17.399999999999999</v>
      </c>
      <c r="BF193" s="347">
        <v>17.399999999999999</v>
      </c>
      <c r="BG193" s="347">
        <v>9.1</v>
      </c>
      <c r="BH193" s="341">
        <v>48</v>
      </c>
      <c r="BI193" s="347" t="s">
        <v>4096</v>
      </c>
      <c r="BJ193" s="82" t="s">
        <v>4217</v>
      </c>
      <c r="BK193" s="347" t="s">
        <v>1208</v>
      </c>
      <c r="BL193" s="347" t="s">
        <v>1209</v>
      </c>
      <c r="BM193" s="347" t="s">
        <v>1157</v>
      </c>
      <c r="BN193" s="347"/>
      <c r="BO193" s="347"/>
      <c r="BP193" s="347"/>
      <c r="BQ193" s="347"/>
      <c r="BR193" s="347"/>
      <c r="BS193" s="347"/>
      <c r="BT193" s="347"/>
      <c r="BU193" s="347" t="s">
        <v>1212</v>
      </c>
      <c r="BV193" s="347"/>
      <c r="BW193" s="347" t="s">
        <v>1213</v>
      </c>
      <c r="BX193" s="347"/>
      <c r="BY193" s="362" t="str">
        <f t="shared" si="9"/>
        <v>DISCONTINUED - MR401 UTV Beadlock, 15x7, 4+3/+13mm Offset, 4x110, 80.3mm Centerbore, Machined, w/ BH-H24100</v>
      </c>
      <c r="BZ193" s="362" t="s">
        <v>4046</v>
      </c>
      <c r="CA193" s="362" t="s">
        <v>4045</v>
      </c>
      <c r="CB193" s="351" t="str">
        <f t="shared" si="10"/>
        <v>UTV (4XX)</v>
      </c>
    </row>
    <row r="194" spans="1:80" s="339" customFormat="1" ht="12.75">
      <c r="A194" s="23">
        <f t="shared" si="8"/>
        <v>191</v>
      </c>
      <c r="B194" s="105" t="s">
        <v>84</v>
      </c>
      <c r="C194" s="30" t="s">
        <v>1089</v>
      </c>
      <c r="D194" s="341" t="s">
        <v>1147</v>
      </c>
      <c r="E194" s="342" t="s">
        <v>205</v>
      </c>
      <c r="F194" s="342"/>
      <c r="G194" s="342"/>
      <c r="H194" s="342" t="s">
        <v>770</v>
      </c>
      <c r="I194" s="393">
        <v>41640</v>
      </c>
      <c r="J194" s="340">
        <v>43129</v>
      </c>
      <c r="K194" s="331" t="s">
        <v>1277</v>
      </c>
      <c r="L194" s="343">
        <v>215.5</v>
      </c>
      <c r="M194" s="333"/>
      <c r="N194" s="333"/>
      <c r="O194" s="341">
        <v>15</v>
      </c>
      <c r="P194" s="8">
        <v>7</v>
      </c>
      <c r="Q194" s="30" t="s">
        <v>1747</v>
      </c>
      <c r="R194" s="341">
        <v>4</v>
      </c>
      <c r="S194" s="341">
        <v>115</v>
      </c>
      <c r="T194" s="344">
        <v>13</v>
      </c>
      <c r="U194" s="378">
        <v>4.3</v>
      </c>
      <c r="V194" s="341" t="s">
        <v>189</v>
      </c>
      <c r="W194" s="349">
        <v>85.5</v>
      </c>
      <c r="X194" s="345">
        <v>18</v>
      </c>
      <c r="Y194" s="344">
        <v>1600</v>
      </c>
      <c r="Z194" s="344" t="s">
        <v>196</v>
      </c>
      <c r="AA194" s="344"/>
      <c r="AB194" s="334" t="str">
        <f t="shared" si="11"/>
        <v>15x7, 4x115, 13 OS</v>
      </c>
      <c r="AC194" s="346" t="s">
        <v>1624</v>
      </c>
      <c r="AD194" s="336">
        <f>VLOOKUP(AC194,ACCESSORIES!F:K,6,FALSE)</f>
        <v>22</v>
      </c>
      <c r="AE194" s="346"/>
      <c r="AF194" s="347" t="s">
        <v>85</v>
      </c>
      <c r="AG194" s="346"/>
      <c r="AH194" s="346" t="s">
        <v>85</v>
      </c>
      <c r="AI194" s="347" t="s">
        <v>85</v>
      </c>
      <c r="AJ194" s="347" t="s">
        <v>266</v>
      </c>
      <c r="AK194" s="347" t="s">
        <v>85</v>
      </c>
      <c r="AL194" s="347" t="s">
        <v>85</v>
      </c>
      <c r="AM194" s="347" t="s">
        <v>85</v>
      </c>
      <c r="AN194" s="347"/>
      <c r="AO194" s="347"/>
      <c r="AP194" s="347"/>
      <c r="AQ194" s="347"/>
      <c r="AR194" s="347"/>
      <c r="AS194" s="347"/>
      <c r="AT194" s="347"/>
      <c r="AU194" s="347"/>
      <c r="AV194" s="347">
        <v>80</v>
      </c>
      <c r="AW194" s="347">
        <v>45</v>
      </c>
      <c r="AX194" s="83"/>
      <c r="AY194" s="347"/>
      <c r="AZ194" s="348" t="s">
        <v>1532</v>
      </c>
      <c r="BA194" s="347">
        <v>92</v>
      </c>
      <c r="BB194" s="105" t="s">
        <v>1523</v>
      </c>
      <c r="BC194" s="347">
        <v>10</v>
      </c>
      <c r="BD194" s="348">
        <v>19</v>
      </c>
      <c r="BE194" s="347">
        <v>17.399999999999999</v>
      </c>
      <c r="BF194" s="347">
        <v>17.399999999999999</v>
      </c>
      <c r="BG194" s="347">
        <v>9.1</v>
      </c>
      <c r="BH194" s="341">
        <v>48</v>
      </c>
      <c r="BI194" s="347" t="s">
        <v>4096</v>
      </c>
      <c r="BJ194" s="82" t="s">
        <v>4217</v>
      </c>
      <c r="BK194" s="347" t="s">
        <v>1208</v>
      </c>
      <c r="BL194" s="347" t="s">
        <v>1209</v>
      </c>
      <c r="BM194" s="347" t="s">
        <v>1157</v>
      </c>
      <c r="BN194" s="347"/>
      <c r="BO194" s="347"/>
      <c r="BP194" s="347"/>
      <c r="BQ194" s="347"/>
      <c r="BR194" s="347"/>
      <c r="BS194" s="347"/>
      <c r="BT194" s="347"/>
      <c r="BU194" s="347" t="s">
        <v>1212</v>
      </c>
      <c r="BV194" s="347"/>
      <c r="BW194" s="347" t="s">
        <v>1213</v>
      </c>
      <c r="BX194" s="347"/>
      <c r="BY194" s="362" t="str">
        <f t="shared" si="9"/>
        <v>DISCONTINUED - MR401 UTV Beadlock, 15x7, 4+3/+13mm Offset, 4x115, 85.5mm Centerbore, Machined, w/ BH-H24100</v>
      </c>
      <c r="BZ194" s="362" t="s">
        <v>4046</v>
      </c>
      <c r="CA194" s="362" t="s">
        <v>4045</v>
      </c>
      <c r="CB194" s="351" t="str">
        <f t="shared" si="10"/>
        <v>UTV (4XX)</v>
      </c>
    </row>
    <row r="195" spans="1:80" s="339" customFormat="1" ht="12.75">
      <c r="A195" s="23">
        <f t="shared" si="8"/>
        <v>192</v>
      </c>
      <c r="B195" s="105" t="s">
        <v>84</v>
      </c>
      <c r="C195" s="30" t="s">
        <v>1089</v>
      </c>
      <c r="D195" s="341" t="s">
        <v>1147</v>
      </c>
      <c r="E195" s="342" t="s">
        <v>204</v>
      </c>
      <c r="F195" s="342"/>
      <c r="G195" s="342"/>
      <c r="H195" s="342" t="s">
        <v>771</v>
      </c>
      <c r="I195" s="393">
        <v>41640</v>
      </c>
      <c r="J195" s="340">
        <v>43129</v>
      </c>
      <c r="K195" s="331" t="s">
        <v>1277</v>
      </c>
      <c r="L195" s="343">
        <v>215.5</v>
      </c>
      <c r="M195" s="333"/>
      <c r="N195" s="333"/>
      <c r="O195" s="341">
        <v>15</v>
      </c>
      <c r="P195" s="8">
        <v>7</v>
      </c>
      <c r="Q195" s="30" t="s">
        <v>1747</v>
      </c>
      <c r="R195" s="341">
        <v>4</v>
      </c>
      <c r="S195" s="341">
        <v>115</v>
      </c>
      <c r="T195" s="344">
        <v>13</v>
      </c>
      <c r="U195" s="378">
        <v>4.3</v>
      </c>
      <c r="V195" s="341" t="s">
        <v>189</v>
      </c>
      <c r="W195" s="349">
        <v>85.5</v>
      </c>
      <c r="X195" s="345">
        <v>18</v>
      </c>
      <c r="Y195" s="344">
        <v>1600</v>
      </c>
      <c r="Z195" s="344" t="s">
        <v>87</v>
      </c>
      <c r="AA195" s="344"/>
      <c r="AB195" s="334" t="str">
        <f t="shared" si="11"/>
        <v>15x7, 4x115, 13 OS</v>
      </c>
      <c r="AC195" s="346" t="s">
        <v>1624</v>
      </c>
      <c r="AD195" s="336">
        <f>VLOOKUP(AC195,ACCESSORIES!F:K,6,FALSE)</f>
        <v>22</v>
      </c>
      <c r="AE195" s="346"/>
      <c r="AF195" s="347" t="s">
        <v>85</v>
      </c>
      <c r="AG195" s="346"/>
      <c r="AH195" s="346" t="s">
        <v>85</v>
      </c>
      <c r="AI195" s="347" t="s">
        <v>85</v>
      </c>
      <c r="AJ195" s="347" t="s">
        <v>266</v>
      </c>
      <c r="AK195" s="347" t="s">
        <v>85</v>
      </c>
      <c r="AL195" s="347" t="s">
        <v>85</v>
      </c>
      <c r="AM195" s="347" t="s">
        <v>85</v>
      </c>
      <c r="AN195" s="347"/>
      <c r="AO195" s="347"/>
      <c r="AP195" s="347"/>
      <c r="AQ195" s="347"/>
      <c r="AR195" s="347"/>
      <c r="AS195" s="347"/>
      <c r="AT195" s="347"/>
      <c r="AU195" s="347"/>
      <c r="AV195" s="347">
        <v>80</v>
      </c>
      <c r="AW195" s="347">
        <v>45</v>
      </c>
      <c r="AX195" s="83"/>
      <c r="AY195" s="347"/>
      <c r="AZ195" s="348" t="s">
        <v>203</v>
      </c>
      <c r="BA195" s="347">
        <v>92</v>
      </c>
      <c r="BB195" s="105" t="s">
        <v>1523</v>
      </c>
      <c r="BC195" s="347">
        <v>10</v>
      </c>
      <c r="BD195" s="348">
        <v>19</v>
      </c>
      <c r="BE195" s="347">
        <v>17.399999999999999</v>
      </c>
      <c r="BF195" s="347">
        <v>17.399999999999999</v>
      </c>
      <c r="BG195" s="347">
        <v>9.1</v>
      </c>
      <c r="BH195" s="341">
        <v>48</v>
      </c>
      <c r="BI195" s="347" t="s">
        <v>4096</v>
      </c>
      <c r="BJ195" s="82" t="s">
        <v>4217</v>
      </c>
      <c r="BK195" s="347" t="s">
        <v>1208</v>
      </c>
      <c r="BL195" s="347" t="s">
        <v>1209</v>
      </c>
      <c r="BM195" s="347" t="s">
        <v>1157</v>
      </c>
      <c r="BN195" s="347"/>
      <c r="BO195" s="347"/>
      <c r="BP195" s="347"/>
      <c r="BQ195" s="347"/>
      <c r="BR195" s="347"/>
      <c r="BS195" s="347"/>
      <c r="BT195" s="347"/>
      <c r="BU195" s="347" t="s">
        <v>1210</v>
      </c>
      <c r="BV195" s="347"/>
      <c r="BW195" s="347" t="s">
        <v>1211</v>
      </c>
      <c r="BX195" s="347"/>
      <c r="BY195" s="362" t="str">
        <f t="shared" si="9"/>
        <v>DISCONTINUED - MR401 UTV Beadlock, 15x7, 4+3/+13mm Offset, 4x115, 85.5mm Centerbore, Matte Black, w/ BH-H24100</v>
      </c>
      <c r="BZ195" s="362" t="s">
        <v>4046</v>
      </c>
      <c r="CA195" s="362" t="s">
        <v>4045</v>
      </c>
      <c r="CB195" s="351" t="str">
        <f t="shared" si="10"/>
        <v>UTV (4XX)</v>
      </c>
    </row>
    <row r="196" spans="1:80" s="339" customFormat="1" ht="12.75">
      <c r="A196" s="23">
        <f t="shared" ref="A196:A259" si="12">ROW(B196)-3</f>
        <v>193</v>
      </c>
      <c r="B196" s="105" t="s">
        <v>84</v>
      </c>
      <c r="C196" s="30" t="s">
        <v>1089</v>
      </c>
      <c r="D196" s="341" t="s">
        <v>1149</v>
      </c>
      <c r="E196" s="342" t="s">
        <v>208</v>
      </c>
      <c r="F196" s="342"/>
      <c r="G196" s="342"/>
      <c r="H196" s="342" t="s">
        <v>919</v>
      </c>
      <c r="I196" s="393">
        <v>41640</v>
      </c>
      <c r="J196" s="340">
        <v>43129</v>
      </c>
      <c r="K196" s="331" t="s">
        <v>1277</v>
      </c>
      <c r="L196" s="343">
        <v>109.5</v>
      </c>
      <c r="M196" s="333"/>
      <c r="N196" s="333"/>
      <c r="O196" s="341">
        <v>12</v>
      </c>
      <c r="P196" s="8">
        <v>7</v>
      </c>
      <c r="Q196" s="30" t="s">
        <v>1749</v>
      </c>
      <c r="R196" s="341">
        <v>4</v>
      </c>
      <c r="S196" s="341">
        <v>156</v>
      </c>
      <c r="T196" s="344">
        <v>13</v>
      </c>
      <c r="U196" s="378">
        <v>4.3</v>
      </c>
      <c r="V196" s="341" t="s">
        <v>189</v>
      </c>
      <c r="W196" s="349">
        <v>132</v>
      </c>
      <c r="X196" s="345">
        <v>10.4</v>
      </c>
      <c r="Y196" s="344">
        <v>1000</v>
      </c>
      <c r="Z196" s="344" t="s">
        <v>210</v>
      </c>
      <c r="AA196" s="344"/>
      <c r="AB196" s="334" t="str">
        <f t="shared" si="11"/>
        <v>12x7, 4x156, 13 OS</v>
      </c>
      <c r="AC196" s="346" t="s">
        <v>1813</v>
      </c>
      <c r="AD196" s="336">
        <f>VLOOKUP(AC196,ACCESSORIES!F:K,6,FALSE)</f>
        <v>22</v>
      </c>
      <c r="AE196" s="346"/>
      <c r="AF196" s="347"/>
      <c r="AG196" s="346"/>
      <c r="AH196" s="346" t="s">
        <v>1544</v>
      </c>
      <c r="AI196" s="347"/>
      <c r="AJ196" s="347" t="s">
        <v>266</v>
      </c>
      <c r="AK196" s="347" t="s">
        <v>85</v>
      </c>
      <c r="AL196" s="347" t="s">
        <v>85</v>
      </c>
      <c r="AM196" s="347" t="s">
        <v>85</v>
      </c>
      <c r="AN196" s="347">
        <v>12.4</v>
      </c>
      <c r="AO196" s="347"/>
      <c r="AP196" s="347"/>
      <c r="AQ196" s="347"/>
      <c r="AR196" s="347"/>
      <c r="AS196" s="347"/>
      <c r="AT196" s="347"/>
      <c r="AU196" s="347"/>
      <c r="AV196" s="347">
        <v>68</v>
      </c>
      <c r="AW196" s="347">
        <v>51</v>
      </c>
      <c r="AX196" s="83"/>
      <c r="AY196" s="347"/>
      <c r="AZ196" s="348" t="s">
        <v>85</v>
      </c>
      <c r="BA196" s="347" t="s">
        <v>85</v>
      </c>
      <c r="BB196" s="105" t="s">
        <v>85</v>
      </c>
      <c r="BC196" s="347" t="s">
        <v>85</v>
      </c>
      <c r="BD196" s="348">
        <v>15</v>
      </c>
      <c r="BE196" s="347">
        <v>10.7</v>
      </c>
      <c r="BF196" s="347">
        <v>14.7</v>
      </c>
      <c r="BG196" s="347">
        <v>9.5</v>
      </c>
      <c r="BH196" s="341">
        <v>48</v>
      </c>
      <c r="BI196" s="347" t="s">
        <v>4096</v>
      </c>
      <c r="BJ196" s="82" t="s">
        <v>4217</v>
      </c>
      <c r="BK196" s="347" t="s">
        <v>1218</v>
      </c>
      <c r="BL196" s="347" t="s">
        <v>1156</v>
      </c>
      <c r="BM196" s="347" t="s">
        <v>1219</v>
      </c>
      <c r="BN196" s="347"/>
      <c r="BO196" s="347"/>
      <c r="BP196" s="347"/>
      <c r="BQ196" s="347"/>
      <c r="BR196" s="347"/>
      <c r="BS196" s="347"/>
      <c r="BT196" s="347"/>
      <c r="BU196" s="347" t="s">
        <v>1220</v>
      </c>
      <c r="BV196" s="347"/>
      <c r="BW196" s="347" t="s">
        <v>1221</v>
      </c>
      <c r="BX196" s="347"/>
      <c r="BY196" s="362" t="str">
        <f t="shared" ref="BY196:BY233" si="13">CONCATENATE("DISCONTINUED"," ","-"," ",D196,", ",O196,"x",P196,", ",IF(V196="N/A", "", CONCATENATE(V196, "/")),IF(T196&gt;0, CONCATENATE("+",T196), T196),"mm Offset, ",Q196,", ",W196,"mm Centerbore, ",PROPER(Z196), "", IF(BB196="N/A", "", CONCATENATE(", w/ ", BB196)))</f>
        <v>DISCONTINUED - MR402 The Standard UTV, 12x7, 4+3/+13mm Offset, 4x156, 132mm Centerbore, Machined/Black</v>
      </c>
      <c r="BZ196" s="362" t="s">
        <v>4046</v>
      </c>
      <c r="CA196" s="362" t="s">
        <v>4045</v>
      </c>
      <c r="CB196" s="351" t="str">
        <f t="shared" ref="CB196:CB259" si="14">C196</f>
        <v>UTV (4XX)</v>
      </c>
    </row>
    <row r="197" spans="1:80" s="339" customFormat="1" ht="12.75">
      <c r="A197" s="23">
        <f t="shared" si="12"/>
        <v>194</v>
      </c>
      <c r="B197" s="105" t="s">
        <v>84</v>
      </c>
      <c r="C197" s="30" t="s">
        <v>1089</v>
      </c>
      <c r="D197" s="341" t="s">
        <v>1149</v>
      </c>
      <c r="E197" s="342" t="s">
        <v>211</v>
      </c>
      <c r="F197" s="342"/>
      <c r="G197" s="342"/>
      <c r="H197" s="342" t="s">
        <v>920</v>
      </c>
      <c r="I197" s="393">
        <v>41640</v>
      </c>
      <c r="J197" s="340">
        <v>43129</v>
      </c>
      <c r="K197" s="331" t="s">
        <v>1277</v>
      </c>
      <c r="L197" s="343">
        <v>109.5</v>
      </c>
      <c r="M197" s="333"/>
      <c r="N197" s="333"/>
      <c r="O197" s="341">
        <v>12</v>
      </c>
      <c r="P197" s="8">
        <v>7</v>
      </c>
      <c r="Q197" s="30" t="s">
        <v>1749</v>
      </c>
      <c r="R197" s="341">
        <v>4</v>
      </c>
      <c r="S197" s="341">
        <v>156</v>
      </c>
      <c r="T197" s="344">
        <v>13</v>
      </c>
      <c r="U197" s="378">
        <v>4.3</v>
      </c>
      <c r="V197" s="341" t="s">
        <v>189</v>
      </c>
      <c r="W197" s="349">
        <v>132</v>
      </c>
      <c r="X197" s="345">
        <v>10.4</v>
      </c>
      <c r="Y197" s="344">
        <v>1000</v>
      </c>
      <c r="Z197" s="344" t="s">
        <v>87</v>
      </c>
      <c r="AA197" s="344"/>
      <c r="AB197" s="334" t="str">
        <f t="shared" ref="AB197:AB260" si="15">_xlfn.CONCAT(O197,"x",P197,","," ",Q197,","," ",T197," ","OS")</f>
        <v>12x7, 4x156, 13 OS</v>
      </c>
      <c r="AC197" s="346" t="s">
        <v>1813</v>
      </c>
      <c r="AD197" s="336">
        <f>VLOOKUP(AC197,ACCESSORIES!F:K,6,FALSE)</f>
        <v>22</v>
      </c>
      <c r="AE197" s="346"/>
      <c r="AF197" s="347"/>
      <c r="AG197" s="346"/>
      <c r="AH197" s="346" t="s">
        <v>1544</v>
      </c>
      <c r="AI197" s="347"/>
      <c r="AJ197" s="347" t="s">
        <v>266</v>
      </c>
      <c r="AK197" s="347" t="s">
        <v>85</v>
      </c>
      <c r="AL197" s="347" t="s">
        <v>85</v>
      </c>
      <c r="AM197" s="347" t="s">
        <v>85</v>
      </c>
      <c r="AN197" s="347">
        <v>12.4</v>
      </c>
      <c r="AO197" s="347"/>
      <c r="AP197" s="347"/>
      <c r="AQ197" s="347"/>
      <c r="AR197" s="347"/>
      <c r="AS197" s="347"/>
      <c r="AT197" s="347"/>
      <c r="AU197" s="347"/>
      <c r="AV197" s="347">
        <v>68</v>
      </c>
      <c r="AW197" s="347">
        <v>51</v>
      </c>
      <c r="AX197" s="83"/>
      <c r="AY197" s="347"/>
      <c r="AZ197" s="348" t="s">
        <v>85</v>
      </c>
      <c r="BA197" s="347" t="s">
        <v>85</v>
      </c>
      <c r="BB197" s="105" t="s">
        <v>85</v>
      </c>
      <c r="BC197" s="347" t="s">
        <v>85</v>
      </c>
      <c r="BD197" s="348">
        <v>15</v>
      </c>
      <c r="BE197" s="347">
        <v>10.7</v>
      </c>
      <c r="BF197" s="347">
        <v>14.7</v>
      </c>
      <c r="BG197" s="347">
        <v>9.5</v>
      </c>
      <c r="BH197" s="341">
        <v>48</v>
      </c>
      <c r="BI197" s="347" t="s">
        <v>4096</v>
      </c>
      <c r="BJ197" s="82" t="s">
        <v>4217</v>
      </c>
      <c r="BK197" s="347" t="s">
        <v>1155</v>
      </c>
      <c r="BL197" s="347" t="s">
        <v>1156</v>
      </c>
      <c r="BM197" s="347" t="s">
        <v>1219</v>
      </c>
      <c r="BN197" s="347"/>
      <c r="BO197" s="347"/>
      <c r="BP197" s="347"/>
      <c r="BQ197" s="347"/>
      <c r="BR197" s="347"/>
      <c r="BS197" s="347"/>
      <c r="BT197" s="347"/>
      <c r="BU197" s="347" t="s">
        <v>1222</v>
      </c>
      <c r="BV197" s="347"/>
      <c r="BW197" s="347" t="s">
        <v>1223</v>
      </c>
      <c r="BX197" s="347"/>
      <c r="BY197" s="362" t="str">
        <f t="shared" si="13"/>
        <v>DISCONTINUED - MR402 The Standard UTV, 12x7, 4+3/+13mm Offset, 4x156, 132mm Centerbore, Matte Black</v>
      </c>
      <c r="BZ197" s="362" t="s">
        <v>4046</v>
      </c>
      <c r="CA197" s="362" t="s">
        <v>4045</v>
      </c>
      <c r="CB197" s="351" t="str">
        <f t="shared" si="14"/>
        <v>UTV (4XX)</v>
      </c>
    </row>
    <row r="198" spans="1:80" s="339" customFormat="1" ht="12.75">
      <c r="A198" s="23">
        <f t="shared" si="12"/>
        <v>195</v>
      </c>
      <c r="B198" s="105" t="s">
        <v>84</v>
      </c>
      <c r="C198" s="30" t="s">
        <v>1089</v>
      </c>
      <c r="D198" s="341" t="s">
        <v>1149</v>
      </c>
      <c r="E198" s="342" t="s">
        <v>212</v>
      </c>
      <c r="F198" s="342"/>
      <c r="G198" s="342"/>
      <c r="H198" s="342" t="s">
        <v>921</v>
      </c>
      <c r="I198" s="393">
        <v>41640</v>
      </c>
      <c r="J198" s="340">
        <v>43129</v>
      </c>
      <c r="K198" s="331" t="s">
        <v>1277</v>
      </c>
      <c r="L198" s="343">
        <v>109.5</v>
      </c>
      <c r="M198" s="333"/>
      <c r="N198" s="333"/>
      <c r="O198" s="341">
        <v>12</v>
      </c>
      <c r="P198" s="8">
        <v>7</v>
      </c>
      <c r="Q198" s="30" t="s">
        <v>1748</v>
      </c>
      <c r="R198" s="341">
        <v>4</v>
      </c>
      <c r="S198" s="341">
        <v>136</v>
      </c>
      <c r="T198" s="344">
        <v>38</v>
      </c>
      <c r="U198" s="378">
        <v>5.3</v>
      </c>
      <c r="V198" s="341" t="s">
        <v>186</v>
      </c>
      <c r="W198" s="349">
        <v>106</v>
      </c>
      <c r="X198" s="345">
        <v>10.4</v>
      </c>
      <c r="Y198" s="344">
        <v>1000</v>
      </c>
      <c r="Z198" s="344" t="s">
        <v>210</v>
      </c>
      <c r="AA198" s="344"/>
      <c r="AB198" s="334" t="str">
        <f t="shared" si="15"/>
        <v>12x7, 4x136, 38 OS</v>
      </c>
      <c r="AC198" s="346" t="s">
        <v>1813</v>
      </c>
      <c r="AD198" s="336">
        <f>VLOOKUP(AC198,ACCESSORIES!F:K,6,FALSE)</f>
        <v>22</v>
      </c>
      <c r="AE198" s="346"/>
      <c r="AF198" s="347"/>
      <c r="AG198" s="346"/>
      <c r="AH198" s="346" t="s">
        <v>1544</v>
      </c>
      <c r="AI198" s="347"/>
      <c r="AJ198" s="347" t="s">
        <v>266</v>
      </c>
      <c r="AK198" s="347" t="s">
        <v>85</v>
      </c>
      <c r="AL198" s="347" t="s">
        <v>85</v>
      </c>
      <c r="AM198" s="347" t="s">
        <v>85</v>
      </c>
      <c r="AN198" s="347">
        <v>12.4</v>
      </c>
      <c r="AO198" s="347"/>
      <c r="AP198" s="347"/>
      <c r="AQ198" s="347"/>
      <c r="AR198" s="347"/>
      <c r="AS198" s="347"/>
      <c r="AT198" s="347"/>
      <c r="AU198" s="347"/>
      <c r="AV198" s="347">
        <v>68</v>
      </c>
      <c r="AW198" s="347">
        <v>51</v>
      </c>
      <c r="AX198" s="83"/>
      <c r="AY198" s="347"/>
      <c r="AZ198" s="348" t="s">
        <v>85</v>
      </c>
      <c r="BA198" s="347" t="s">
        <v>85</v>
      </c>
      <c r="BB198" s="105" t="s">
        <v>85</v>
      </c>
      <c r="BC198" s="347" t="s">
        <v>85</v>
      </c>
      <c r="BD198" s="348">
        <v>15</v>
      </c>
      <c r="BE198" s="347">
        <v>10.7</v>
      </c>
      <c r="BF198" s="347">
        <v>14.7</v>
      </c>
      <c r="BG198" s="347">
        <v>9.5</v>
      </c>
      <c r="BH198" s="341">
        <v>48</v>
      </c>
      <c r="BI198" s="347" t="s">
        <v>4096</v>
      </c>
      <c r="BJ198" s="82" t="s">
        <v>4217</v>
      </c>
      <c r="BK198" s="347" t="s">
        <v>1218</v>
      </c>
      <c r="BL198" s="347" t="s">
        <v>1156</v>
      </c>
      <c r="BM198" s="347" t="s">
        <v>1219</v>
      </c>
      <c r="BN198" s="347"/>
      <c r="BO198" s="347"/>
      <c r="BP198" s="347"/>
      <c r="BQ198" s="347"/>
      <c r="BR198" s="347"/>
      <c r="BS198" s="347"/>
      <c r="BT198" s="347"/>
      <c r="BU198" s="347" t="s">
        <v>1220</v>
      </c>
      <c r="BV198" s="347"/>
      <c r="BW198" s="347" t="s">
        <v>1221</v>
      </c>
      <c r="BX198" s="347"/>
      <c r="BY198" s="362" t="str">
        <f t="shared" si="13"/>
        <v>DISCONTINUED - MR402 The Standard UTV, 12x7, 5+2/+38mm Offset, 4x136, 106mm Centerbore, Machined/Black</v>
      </c>
      <c r="BZ198" s="362" t="s">
        <v>4046</v>
      </c>
      <c r="CA198" s="362" t="s">
        <v>4045</v>
      </c>
      <c r="CB198" s="351" t="str">
        <f t="shared" si="14"/>
        <v>UTV (4XX)</v>
      </c>
    </row>
    <row r="199" spans="1:80" s="339" customFormat="1" ht="12.75">
      <c r="A199" s="23">
        <f t="shared" si="12"/>
        <v>196</v>
      </c>
      <c r="B199" s="105" t="s">
        <v>84</v>
      </c>
      <c r="C199" s="30" t="s">
        <v>1089</v>
      </c>
      <c r="D199" s="341" t="s">
        <v>1149</v>
      </c>
      <c r="E199" s="342" t="s">
        <v>213</v>
      </c>
      <c r="F199" s="342"/>
      <c r="G199" s="342"/>
      <c r="H199" s="342" t="s">
        <v>922</v>
      </c>
      <c r="I199" s="393">
        <v>41640</v>
      </c>
      <c r="J199" s="340">
        <v>43129</v>
      </c>
      <c r="K199" s="331" t="s">
        <v>1277</v>
      </c>
      <c r="L199" s="343">
        <v>109.5</v>
      </c>
      <c r="M199" s="333"/>
      <c r="N199" s="333"/>
      <c r="O199" s="341">
        <v>12</v>
      </c>
      <c r="P199" s="8">
        <v>7</v>
      </c>
      <c r="Q199" s="30" t="s">
        <v>1748</v>
      </c>
      <c r="R199" s="341">
        <v>4</v>
      </c>
      <c r="S199" s="341">
        <v>136</v>
      </c>
      <c r="T199" s="344">
        <v>38</v>
      </c>
      <c r="U199" s="378">
        <v>5.3</v>
      </c>
      <c r="V199" s="341" t="s">
        <v>186</v>
      </c>
      <c r="W199" s="349">
        <v>106</v>
      </c>
      <c r="X199" s="345">
        <v>10.4</v>
      </c>
      <c r="Y199" s="344">
        <v>1000</v>
      </c>
      <c r="Z199" s="344" t="s">
        <v>87</v>
      </c>
      <c r="AA199" s="344"/>
      <c r="AB199" s="334" t="str">
        <f t="shared" si="15"/>
        <v>12x7, 4x136, 38 OS</v>
      </c>
      <c r="AC199" s="346" t="s">
        <v>1813</v>
      </c>
      <c r="AD199" s="336">
        <f>VLOOKUP(AC199,ACCESSORIES!F:K,6,FALSE)</f>
        <v>22</v>
      </c>
      <c r="AE199" s="346"/>
      <c r="AF199" s="347"/>
      <c r="AG199" s="346"/>
      <c r="AH199" s="346" t="s">
        <v>1544</v>
      </c>
      <c r="AI199" s="347"/>
      <c r="AJ199" s="347" t="s">
        <v>266</v>
      </c>
      <c r="AK199" s="347" t="s">
        <v>85</v>
      </c>
      <c r="AL199" s="347" t="s">
        <v>85</v>
      </c>
      <c r="AM199" s="347" t="s">
        <v>85</v>
      </c>
      <c r="AN199" s="347">
        <v>12.4</v>
      </c>
      <c r="AO199" s="347"/>
      <c r="AP199" s="347"/>
      <c r="AQ199" s="347"/>
      <c r="AR199" s="347"/>
      <c r="AS199" s="347"/>
      <c r="AT199" s="347"/>
      <c r="AU199" s="347"/>
      <c r="AV199" s="347">
        <v>68</v>
      </c>
      <c r="AW199" s="347">
        <v>51</v>
      </c>
      <c r="AX199" s="83"/>
      <c r="AY199" s="347"/>
      <c r="AZ199" s="348" t="s">
        <v>85</v>
      </c>
      <c r="BA199" s="347" t="s">
        <v>85</v>
      </c>
      <c r="BB199" s="105" t="s">
        <v>85</v>
      </c>
      <c r="BC199" s="347" t="s">
        <v>85</v>
      </c>
      <c r="BD199" s="348">
        <v>15</v>
      </c>
      <c r="BE199" s="347">
        <v>10.7</v>
      </c>
      <c r="BF199" s="347">
        <v>14.7</v>
      </c>
      <c r="BG199" s="347">
        <v>9.5</v>
      </c>
      <c r="BH199" s="341">
        <v>48</v>
      </c>
      <c r="BI199" s="347" t="s">
        <v>4096</v>
      </c>
      <c r="BJ199" s="82" t="s">
        <v>4217</v>
      </c>
      <c r="BK199" s="347" t="s">
        <v>1155</v>
      </c>
      <c r="BL199" s="347" t="s">
        <v>1156</v>
      </c>
      <c r="BM199" s="347" t="s">
        <v>1219</v>
      </c>
      <c r="BN199" s="347"/>
      <c r="BO199" s="347"/>
      <c r="BP199" s="347"/>
      <c r="BQ199" s="347"/>
      <c r="BR199" s="347"/>
      <c r="BS199" s="347"/>
      <c r="BT199" s="347"/>
      <c r="BU199" s="347" t="s">
        <v>1222</v>
      </c>
      <c r="BV199" s="347"/>
      <c r="BW199" s="347" t="s">
        <v>1223</v>
      </c>
      <c r="BX199" s="347"/>
      <c r="BY199" s="362" t="str">
        <f t="shared" si="13"/>
        <v>DISCONTINUED - MR402 The Standard UTV, 12x7, 5+2/+38mm Offset, 4x136, 106mm Centerbore, Matte Black</v>
      </c>
      <c r="BZ199" s="362" t="s">
        <v>4046</v>
      </c>
      <c r="CA199" s="362" t="s">
        <v>4045</v>
      </c>
      <c r="CB199" s="351" t="str">
        <f t="shared" si="14"/>
        <v>UTV (4XX)</v>
      </c>
    </row>
    <row r="200" spans="1:80" s="339" customFormat="1" ht="12.75">
      <c r="A200" s="23">
        <f t="shared" si="12"/>
        <v>197</v>
      </c>
      <c r="B200" s="105" t="s">
        <v>84</v>
      </c>
      <c r="C200" s="30" t="s">
        <v>1089</v>
      </c>
      <c r="D200" s="341" t="s">
        <v>1149</v>
      </c>
      <c r="E200" s="342" t="s">
        <v>215</v>
      </c>
      <c r="F200" s="342"/>
      <c r="G200" s="342"/>
      <c r="H200" s="342" t="s">
        <v>775</v>
      </c>
      <c r="I200" s="393">
        <v>41640</v>
      </c>
      <c r="J200" s="340">
        <v>43129</v>
      </c>
      <c r="K200" s="331" t="s">
        <v>1277</v>
      </c>
      <c r="L200" s="343">
        <v>118.5</v>
      </c>
      <c r="M200" s="333"/>
      <c r="N200" s="333"/>
      <c r="O200" s="341">
        <v>14</v>
      </c>
      <c r="P200" s="8">
        <v>7</v>
      </c>
      <c r="Q200" s="30" t="s">
        <v>1746</v>
      </c>
      <c r="R200" s="341">
        <v>4</v>
      </c>
      <c r="S200" s="341">
        <v>110</v>
      </c>
      <c r="T200" s="344">
        <v>38</v>
      </c>
      <c r="U200" s="378">
        <v>5.3</v>
      </c>
      <c r="V200" s="341" t="s">
        <v>186</v>
      </c>
      <c r="W200" s="349">
        <v>84</v>
      </c>
      <c r="X200" s="345">
        <v>13.4</v>
      </c>
      <c r="Y200" s="344">
        <v>1000</v>
      </c>
      <c r="Z200" s="344" t="s">
        <v>210</v>
      </c>
      <c r="AA200" s="344"/>
      <c r="AB200" s="334" t="str">
        <f t="shared" si="15"/>
        <v>14x7, 4x110, 38 OS</v>
      </c>
      <c r="AC200" s="346" t="s">
        <v>1646</v>
      </c>
      <c r="AD200" s="336">
        <f>VLOOKUP(AC200,ACCESSORIES!F:K,6,FALSE)</f>
        <v>22</v>
      </c>
      <c r="AE200" s="346"/>
      <c r="AF200" s="347"/>
      <c r="AG200" s="346"/>
      <c r="AH200" s="346" t="s">
        <v>1544</v>
      </c>
      <c r="AI200" s="347"/>
      <c r="AJ200" s="347" t="s">
        <v>266</v>
      </c>
      <c r="AK200" s="347" t="s">
        <v>85</v>
      </c>
      <c r="AL200" s="347" t="s">
        <v>85</v>
      </c>
      <c r="AM200" s="347" t="s">
        <v>85</v>
      </c>
      <c r="AN200" s="347">
        <v>12.4</v>
      </c>
      <c r="AO200" s="347"/>
      <c r="AP200" s="347"/>
      <c r="AQ200" s="347"/>
      <c r="AR200" s="347"/>
      <c r="AS200" s="347"/>
      <c r="AT200" s="347"/>
      <c r="AU200" s="347"/>
      <c r="AV200" s="347">
        <v>60</v>
      </c>
      <c r="AW200" s="347">
        <v>43</v>
      </c>
      <c r="AX200" s="83"/>
      <c r="AY200" s="347"/>
      <c r="AZ200" s="348" t="s">
        <v>85</v>
      </c>
      <c r="BA200" s="347" t="s">
        <v>85</v>
      </c>
      <c r="BB200" s="105" t="s">
        <v>85</v>
      </c>
      <c r="BC200" s="347" t="s">
        <v>85</v>
      </c>
      <c r="BD200" s="348">
        <v>17</v>
      </c>
      <c r="BE200" s="347">
        <v>16.7</v>
      </c>
      <c r="BF200" s="347">
        <v>16.7</v>
      </c>
      <c r="BG200" s="347">
        <v>9.5</v>
      </c>
      <c r="BH200" s="341">
        <v>48</v>
      </c>
      <c r="BI200" s="347" t="s">
        <v>4096</v>
      </c>
      <c r="BJ200" s="82" t="s">
        <v>4217</v>
      </c>
      <c r="BK200" s="347" t="s">
        <v>1218</v>
      </c>
      <c r="BL200" s="347" t="s">
        <v>1156</v>
      </c>
      <c r="BM200" s="347" t="s">
        <v>1219</v>
      </c>
      <c r="BN200" s="347"/>
      <c r="BO200" s="347"/>
      <c r="BP200" s="347"/>
      <c r="BQ200" s="347"/>
      <c r="BR200" s="347"/>
      <c r="BS200" s="347"/>
      <c r="BT200" s="347"/>
      <c r="BU200" s="347" t="s">
        <v>1220</v>
      </c>
      <c r="BV200" s="347"/>
      <c r="BW200" s="347" t="s">
        <v>1221</v>
      </c>
      <c r="BX200" s="347"/>
      <c r="BY200" s="362" t="str">
        <f t="shared" si="13"/>
        <v>DISCONTINUED - MR402 The Standard UTV, 14x7, 5+2/+38mm Offset, 4x110, 84mm Centerbore, Machined/Black</v>
      </c>
      <c r="BZ200" s="362" t="s">
        <v>4046</v>
      </c>
      <c r="CA200" s="362" t="s">
        <v>4045</v>
      </c>
      <c r="CB200" s="351" t="str">
        <f t="shared" si="14"/>
        <v>UTV (4XX)</v>
      </c>
    </row>
    <row r="201" spans="1:80" s="339" customFormat="1" ht="12.75">
      <c r="A201" s="23">
        <f t="shared" si="12"/>
        <v>198</v>
      </c>
      <c r="B201" s="105" t="s">
        <v>84</v>
      </c>
      <c r="C201" s="30" t="s">
        <v>1089</v>
      </c>
      <c r="D201" s="341" t="s">
        <v>1149</v>
      </c>
      <c r="E201" s="342" t="s">
        <v>214</v>
      </c>
      <c r="F201" s="342"/>
      <c r="G201" s="342"/>
      <c r="H201" s="342" t="s">
        <v>777</v>
      </c>
      <c r="I201" s="393">
        <v>41640</v>
      </c>
      <c r="J201" s="340">
        <v>43129</v>
      </c>
      <c r="K201" s="331" t="s">
        <v>1277</v>
      </c>
      <c r="L201" s="343">
        <v>118.5</v>
      </c>
      <c r="M201" s="333"/>
      <c r="N201" s="333"/>
      <c r="O201" s="341">
        <v>14</v>
      </c>
      <c r="P201" s="8">
        <v>7</v>
      </c>
      <c r="Q201" s="30" t="s">
        <v>1747</v>
      </c>
      <c r="R201" s="341">
        <v>4</v>
      </c>
      <c r="S201" s="341">
        <v>115</v>
      </c>
      <c r="T201" s="344">
        <v>13</v>
      </c>
      <c r="U201" s="378">
        <v>4.3</v>
      </c>
      <c r="V201" s="341" t="s">
        <v>189</v>
      </c>
      <c r="W201" s="349">
        <v>84</v>
      </c>
      <c r="X201" s="345">
        <v>13.4</v>
      </c>
      <c r="Y201" s="344">
        <v>1000</v>
      </c>
      <c r="Z201" s="344" t="s">
        <v>87</v>
      </c>
      <c r="AA201" s="344"/>
      <c r="AB201" s="334" t="str">
        <f t="shared" si="15"/>
        <v>14x7, 4x115, 13 OS</v>
      </c>
      <c r="AC201" s="346" t="s">
        <v>1645</v>
      </c>
      <c r="AD201" s="336">
        <f>VLOOKUP(AC201,ACCESSORIES!F:K,6,FALSE)</f>
        <v>22</v>
      </c>
      <c r="AE201" s="346"/>
      <c r="AF201" s="347"/>
      <c r="AG201" s="346"/>
      <c r="AH201" s="346" t="s">
        <v>1544</v>
      </c>
      <c r="AI201" s="347"/>
      <c r="AJ201" s="347" t="s">
        <v>266</v>
      </c>
      <c r="AK201" s="347" t="s">
        <v>85</v>
      </c>
      <c r="AL201" s="347" t="s">
        <v>85</v>
      </c>
      <c r="AM201" s="347" t="s">
        <v>85</v>
      </c>
      <c r="AN201" s="347"/>
      <c r="AO201" s="347"/>
      <c r="AP201" s="347"/>
      <c r="AQ201" s="347"/>
      <c r="AR201" s="347"/>
      <c r="AS201" s="347"/>
      <c r="AT201" s="347"/>
      <c r="AU201" s="347"/>
      <c r="AV201" s="347">
        <v>68</v>
      </c>
      <c r="AW201" s="347">
        <v>51</v>
      </c>
      <c r="AX201" s="83"/>
      <c r="AY201" s="347"/>
      <c r="AZ201" s="348" t="s">
        <v>85</v>
      </c>
      <c r="BA201" s="347" t="s">
        <v>85</v>
      </c>
      <c r="BB201" s="105" t="s">
        <v>85</v>
      </c>
      <c r="BC201" s="347" t="s">
        <v>85</v>
      </c>
      <c r="BD201" s="348">
        <v>17</v>
      </c>
      <c r="BE201" s="347">
        <v>16.7</v>
      </c>
      <c r="BF201" s="347">
        <v>16.7</v>
      </c>
      <c r="BG201" s="347">
        <v>9.5</v>
      </c>
      <c r="BH201" s="341">
        <v>48</v>
      </c>
      <c r="BI201" s="347" t="s">
        <v>4096</v>
      </c>
      <c r="BJ201" s="82" t="s">
        <v>4217</v>
      </c>
      <c r="BK201" s="347" t="s">
        <v>1155</v>
      </c>
      <c r="BL201" s="347" t="s">
        <v>1156</v>
      </c>
      <c r="BM201" s="347" t="s">
        <v>1219</v>
      </c>
      <c r="BN201" s="347"/>
      <c r="BO201" s="347"/>
      <c r="BP201" s="347"/>
      <c r="BQ201" s="347"/>
      <c r="BR201" s="347"/>
      <c r="BS201" s="347"/>
      <c r="BT201" s="347"/>
      <c r="BU201" s="347" t="s">
        <v>1222</v>
      </c>
      <c r="BV201" s="347"/>
      <c r="BW201" s="347" t="s">
        <v>1223</v>
      </c>
      <c r="BX201" s="347"/>
      <c r="BY201" s="362" t="str">
        <f t="shared" si="13"/>
        <v>DISCONTINUED - MR402 The Standard UTV, 14x7, 4+3/+13mm Offset, 4x115, 84mm Centerbore, Matte Black</v>
      </c>
      <c r="BZ201" s="362" t="s">
        <v>4046</v>
      </c>
      <c r="CA201" s="362" t="s">
        <v>4045</v>
      </c>
      <c r="CB201" s="351" t="str">
        <f t="shared" si="14"/>
        <v>UTV (4XX)</v>
      </c>
    </row>
    <row r="202" spans="1:80" s="339" customFormat="1" ht="12.75">
      <c r="A202" s="23">
        <f t="shared" si="12"/>
        <v>199</v>
      </c>
      <c r="B202" s="105" t="s">
        <v>84</v>
      </c>
      <c r="C202" s="30" t="s">
        <v>1089</v>
      </c>
      <c r="D202" s="341" t="s">
        <v>1149</v>
      </c>
      <c r="E202" s="342" t="s">
        <v>217</v>
      </c>
      <c r="F202" s="342"/>
      <c r="G202" s="342"/>
      <c r="H202" s="342" t="s">
        <v>778</v>
      </c>
      <c r="I202" s="393">
        <v>41640</v>
      </c>
      <c r="J202" s="340">
        <v>43129</v>
      </c>
      <c r="K202" s="331" t="s">
        <v>1277</v>
      </c>
      <c r="L202" s="343">
        <v>118.5</v>
      </c>
      <c r="M202" s="333"/>
      <c r="N202" s="333"/>
      <c r="O202" s="341">
        <v>14</v>
      </c>
      <c r="P202" s="8">
        <v>7</v>
      </c>
      <c r="Q202" s="30" t="s">
        <v>1747</v>
      </c>
      <c r="R202" s="341">
        <v>4</v>
      </c>
      <c r="S202" s="341">
        <v>115</v>
      </c>
      <c r="T202" s="344">
        <v>38</v>
      </c>
      <c r="U202" s="378">
        <v>5.3</v>
      </c>
      <c r="V202" s="341" t="s">
        <v>186</v>
      </c>
      <c r="W202" s="349">
        <v>84</v>
      </c>
      <c r="X202" s="345">
        <v>13.4</v>
      </c>
      <c r="Y202" s="344">
        <v>1000</v>
      </c>
      <c r="Z202" s="344" t="s">
        <v>87</v>
      </c>
      <c r="AA202" s="344"/>
      <c r="AB202" s="334" t="str">
        <f t="shared" si="15"/>
        <v>14x7, 4x115, 38 OS</v>
      </c>
      <c r="AC202" s="346" t="s">
        <v>1645</v>
      </c>
      <c r="AD202" s="336">
        <f>VLOOKUP(AC202,ACCESSORIES!F:K,6,FALSE)</f>
        <v>22</v>
      </c>
      <c r="AE202" s="346"/>
      <c r="AF202" s="347"/>
      <c r="AG202" s="346"/>
      <c r="AH202" s="346" t="s">
        <v>1544</v>
      </c>
      <c r="AI202" s="347"/>
      <c r="AJ202" s="347" t="s">
        <v>266</v>
      </c>
      <c r="AK202" s="347" t="s">
        <v>85</v>
      </c>
      <c r="AL202" s="347" t="s">
        <v>85</v>
      </c>
      <c r="AM202" s="347" t="s">
        <v>85</v>
      </c>
      <c r="AN202" s="347"/>
      <c r="AO202" s="347"/>
      <c r="AP202" s="347"/>
      <c r="AQ202" s="347"/>
      <c r="AR202" s="347"/>
      <c r="AS202" s="347"/>
      <c r="AT202" s="347"/>
      <c r="AU202" s="347"/>
      <c r="AV202" s="347">
        <v>68</v>
      </c>
      <c r="AW202" s="347">
        <v>51</v>
      </c>
      <c r="AX202" s="83"/>
      <c r="AY202" s="347"/>
      <c r="AZ202" s="348" t="s">
        <v>85</v>
      </c>
      <c r="BA202" s="347" t="s">
        <v>85</v>
      </c>
      <c r="BB202" s="105" t="s">
        <v>85</v>
      </c>
      <c r="BC202" s="347" t="s">
        <v>85</v>
      </c>
      <c r="BD202" s="348">
        <v>17</v>
      </c>
      <c r="BE202" s="347">
        <v>16.7</v>
      </c>
      <c r="BF202" s="347">
        <v>16.7</v>
      </c>
      <c r="BG202" s="347">
        <v>9.5</v>
      </c>
      <c r="BH202" s="341">
        <v>48</v>
      </c>
      <c r="BI202" s="347" t="s">
        <v>4096</v>
      </c>
      <c r="BJ202" s="82" t="s">
        <v>4217</v>
      </c>
      <c r="BK202" s="347" t="s">
        <v>1155</v>
      </c>
      <c r="BL202" s="347" t="s">
        <v>1156</v>
      </c>
      <c r="BM202" s="347" t="s">
        <v>1219</v>
      </c>
      <c r="BN202" s="347"/>
      <c r="BO202" s="347"/>
      <c r="BP202" s="347"/>
      <c r="BQ202" s="347"/>
      <c r="BR202" s="347"/>
      <c r="BS202" s="347"/>
      <c r="BT202" s="347"/>
      <c r="BU202" s="347" t="s">
        <v>1222</v>
      </c>
      <c r="BV202" s="347"/>
      <c r="BW202" s="347" t="s">
        <v>1223</v>
      </c>
      <c r="BX202" s="347"/>
      <c r="BY202" s="362" t="str">
        <f t="shared" si="13"/>
        <v>DISCONTINUED - MR402 The Standard UTV, 14x7, 5+2/+38mm Offset, 4x115, 84mm Centerbore, Matte Black</v>
      </c>
      <c r="BZ202" s="362" t="s">
        <v>4046</v>
      </c>
      <c r="CA202" s="362" t="s">
        <v>4045</v>
      </c>
      <c r="CB202" s="351" t="str">
        <f t="shared" si="14"/>
        <v>UTV (4XX)</v>
      </c>
    </row>
    <row r="203" spans="1:80" s="339" customFormat="1" ht="12.75">
      <c r="A203" s="23">
        <f t="shared" si="12"/>
        <v>200</v>
      </c>
      <c r="B203" s="105" t="s">
        <v>84</v>
      </c>
      <c r="C203" s="30" t="s">
        <v>1089</v>
      </c>
      <c r="D203" s="341" t="s">
        <v>1149</v>
      </c>
      <c r="E203" s="342" t="s">
        <v>218</v>
      </c>
      <c r="F203" s="342"/>
      <c r="G203" s="342"/>
      <c r="H203" s="342" t="s">
        <v>782</v>
      </c>
      <c r="I203" s="393">
        <v>41640</v>
      </c>
      <c r="J203" s="340">
        <v>43129</v>
      </c>
      <c r="K203" s="331" t="s">
        <v>1277</v>
      </c>
      <c r="L203" s="343">
        <v>118.5</v>
      </c>
      <c r="M203" s="333"/>
      <c r="N203" s="333"/>
      <c r="O203" s="341">
        <v>14</v>
      </c>
      <c r="P203" s="8">
        <v>7</v>
      </c>
      <c r="Q203" s="30" t="s">
        <v>1748</v>
      </c>
      <c r="R203" s="341">
        <v>4</v>
      </c>
      <c r="S203" s="341">
        <v>136</v>
      </c>
      <c r="T203" s="344">
        <v>38</v>
      </c>
      <c r="U203" s="378">
        <v>5.3</v>
      </c>
      <c r="V203" s="341" t="s">
        <v>186</v>
      </c>
      <c r="W203" s="349">
        <v>106</v>
      </c>
      <c r="X203" s="345">
        <v>13.4</v>
      </c>
      <c r="Y203" s="344">
        <v>1000</v>
      </c>
      <c r="Z203" s="344" t="s">
        <v>210</v>
      </c>
      <c r="AA203" s="344"/>
      <c r="AB203" s="334" t="str">
        <f t="shared" si="15"/>
        <v>14x7, 4x136, 38 OS</v>
      </c>
      <c r="AC203" s="346" t="s">
        <v>1813</v>
      </c>
      <c r="AD203" s="336">
        <f>VLOOKUP(AC203,ACCESSORIES!F:K,6,FALSE)</f>
        <v>22</v>
      </c>
      <c r="AE203" s="346"/>
      <c r="AF203" s="347"/>
      <c r="AG203" s="346"/>
      <c r="AH203" s="346" t="s">
        <v>1544</v>
      </c>
      <c r="AI203" s="347"/>
      <c r="AJ203" s="347" t="s">
        <v>266</v>
      </c>
      <c r="AK203" s="347" t="s">
        <v>85</v>
      </c>
      <c r="AL203" s="347" t="s">
        <v>85</v>
      </c>
      <c r="AM203" s="347" t="s">
        <v>85</v>
      </c>
      <c r="AN203" s="347">
        <v>12.4</v>
      </c>
      <c r="AO203" s="347"/>
      <c r="AP203" s="347"/>
      <c r="AQ203" s="347"/>
      <c r="AR203" s="347"/>
      <c r="AS203" s="347"/>
      <c r="AT203" s="347"/>
      <c r="AU203" s="347"/>
      <c r="AV203" s="347">
        <v>68</v>
      </c>
      <c r="AW203" s="347">
        <v>51</v>
      </c>
      <c r="AX203" s="83"/>
      <c r="AY203" s="347"/>
      <c r="AZ203" s="348" t="s">
        <v>85</v>
      </c>
      <c r="BA203" s="347" t="s">
        <v>85</v>
      </c>
      <c r="BB203" s="105" t="s">
        <v>85</v>
      </c>
      <c r="BC203" s="347" t="s">
        <v>85</v>
      </c>
      <c r="BD203" s="348">
        <v>17</v>
      </c>
      <c r="BE203" s="347">
        <v>16.7</v>
      </c>
      <c r="BF203" s="347">
        <v>16.7</v>
      </c>
      <c r="BG203" s="347">
        <v>9.5</v>
      </c>
      <c r="BH203" s="341">
        <v>48</v>
      </c>
      <c r="BI203" s="347" t="s">
        <v>4096</v>
      </c>
      <c r="BJ203" s="82" t="s">
        <v>4217</v>
      </c>
      <c r="BK203" s="347" t="s">
        <v>1218</v>
      </c>
      <c r="BL203" s="347" t="s">
        <v>1156</v>
      </c>
      <c r="BM203" s="347" t="s">
        <v>1219</v>
      </c>
      <c r="BN203" s="347"/>
      <c r="BO203" s="347"/>
      <c r="BP203" s="347"/>
      <c r="BQ203" s="347"/>
      <c r="BR203" s="347"/>
      <c r="BS203" s="347"/>
      <c r="BT203" s="347"/>
      <c r="BU203" s="347" t="s">
        <v>1220</v>
      </c>
      <c r="BV203" s="347"/>
      <c r="BW203" s="347" t="s">
        <v>1221</v>
      </c>
      <c r="BX203" s="347"/>
      <c r="BY203" s="362" t="str">
        <f t="shared" si="13"/>
        <v>DISCONTINUED - MR402 The Standard UTV, 14x7, 5+2/+38mm Offset, 4x136, 106mm Centerbore, Machined/Black</v>
      </c>
      <c r="BZ203" s="362" t="s">
        <v>4046</v>
      </c>
      <c r="CA203" s="362" t="s">
        <v>4045</v>
      </c>
      <c r="CB203" s="351" t="str">
        <f t="shared" si="14"/>
        <v>UTV (4XX)</v>
      </c>
    </row>
    <row r="204" spans="1:80" s="339" customFormat="1" ht="12.75">
      <c r="A204" s="23">
        <f t="shared" si="12"/>
        <v>201</v>
      </c>
      <c r="B204" s="105" t="s">
        <v>84</v>
      </c>
      <c r="C204" s="30" t="s">
        <v>1089</v>
      </c>
      <c r="D204" s="341" t="s">
        <v>1149</v>
      </c>
      <c r="E204" s="342" t="s">
        <v>219</v>
      </c>
      <c r="F204" s="342"/>
      <c r="G204" s="342"/>
      <c r="H204" s="342" t="s">
        <v>784</v>
      </c>
      <c r="I204" s="393">
        <v>41640</v>
      </c>
      <c r="J204" s="340">
        <v>43129</v>
      </c>
      <c r="K204" s="331" t="s">
        <v>1277</v>
      </c>
      <c r="L204" s="343">
        <v>118.5</v>
      </c>
      <c r="M204" s="333"/>
      <c r="N204" s="333"/>
      <c r="O204" s="341">
        <v>14</v>
      </c>
      <c r="P204" s="8">
        <v>7</v>
      </c>
      <c r="Q204" s="30" t="s">
        <v>1748</v>
      </c>
      <c r="R204" s="341">
        <v>4</v>
      </c>
      <c r="S204" s="341">
        <v>136</v>
      </c>
      <c r="T204" s="344">
        <v>38</v>
      </c>
      <c r="U204" s="378">
        <v>5.3</v>
      </c>
      <c r="V204" s="341" t="s">
        <v>186</v>
      </c>
      <c r="W204" s="349">
        <v>106</v>
      </c>
      <c r="X204" s="345">
        <v>13.4</v>
      </c>
      <c r="Y204" s="344">
        <v>1000</v>
      </c>
      <c r="Z204" s="344" t="s">
        <v>87</v>
      </c>
      <c r="AA204" s="344"/>
      <c r="AB204" s="334" t="str">
        <f t="shared" si="15"/>
        <v>14x7, 4x136, 38 OS</v>
      </c>
      <c r="AC204" s="346" t="s">
        <v>1813</v>
      </c>
      <c r="AD204" s="336">
        <f>VLOOKUP(AC204,ACCESSORIES!F:K,6,FALSE)</f>
        <v>22</v>
      </c>
      <c r="AE204" s="346"/>
      <c r="AF204" s="347"/>
      <c r="AG204" s="346"/>
      <c r="AH204" s="346" t="s">
        <v>1544</v>
      </c>
      <c r="AI204" s="347"/>
      <c r="AJ204" s="347" t="s">
        <v>266</v>
      </c>
      <c r="AK204" s="347" t="s">
        <v>85</v>
      </c>
      <c r="AL204" s="347" t="s">
        <v>85</v>
      </c>
      <c r="AM204" s="347" t="s">
        <v>85</v>
      </c>
      <c r="AN204" s="347">
        <v>12.4</v>
      </c>
      <c r="AO204" s="347"/>
      <c r="AP204" s="347"/>
      <c r="AQ204" s="347"/>
      <c r="AR204" s="347"/>
      <c r="AS204" s="347"/>
      <c r="AT204" s="347"/>
      <c r="AU204" s="347"/>
      <c r="AV204" s="347">
        <v>68</v>
      </c>
      <c r="AW204" s="347">
        <v>51</v>
      </c>
      <c r="AX204" s="83"/>
      <c r="AY204" s="347"/>
      <c r="AZ204" s="348" t="s">
        <v>85</v>
      </c>
      <c r="BA204" s="347" t="s">
        <v>85</v>
      </c>
      <c r="BB204" s="105" t="s">
        <v>85</v>
      </c>
      <c r="BC204" s="347" t="s">
        <v>85</v>
      </c>
      <c r="BD204" s="348">
        <v>17</v>
      </c>
      <c r="BE204" s="347">
        <v>16.7</v>
      </c>
      <c r="BF204" s="347">
        <v>16.7</v>
      </c>
      <c r="BG204" s="347">
        <v>9.5</v>
      </c>
      <c r="BH204" s="341">
        <v>48</v>
      </c>
      <c r="BI204" s="347" t="s">
        <v>4096</v>
      </c>
      <c r="BJ204" s="82" t="s">
        <v>4217</v>
      </c>
      <c r="BK204" s="347" t="s">
        <v>1155</v>
      </c>
      <c r="BL204" s="347" t="s">
        <v>1156</v>
      </c>
      <c r="BM204" s="347" t="s">
        <v>1219</v>
      </c>
      <c r="BN204" s="347"/>
      <c r="BO204" s="347"/>
      <c r="BP204" s="347"/>
      <c r="BQ204" s="347"/>
      <c r="BR204" s="347"/>
      <c r="BS204" s="347"/>
      <c r="BT204" s="347"/>
      <c r="BU204" s="347" t="s">
        <v>1222</v>
      </c>
      <c r="BV204" s="347"/>
      <c r="BW204" s="347" t="s">
        <v>1223</v>
      </c>
      <c r="BX204" s="347"/>
      <c r="BY204" s="362" t="str">
        <f t="shared" si="13"/>
        <v>DISCONTINUED - MR402 The Standard UTV, 14x7, 5+2/+38mm Offset, 4x136, 106mm Centerbore, Matte Black</v>
      </c>
      <c r="BZ204" s="362" t="s">
        <v>4046</v>
      </c>
      <c r="CA204" s="362" t="s">
        <v>4045</v>
      </c>
      <c r="CB204" s="351" t="str">
        <f t="shared" si="14"/>
        <v>UTV (4XX)</v>
      </c>
    </row>
    <row r="205" spans="1:80" s="339" customFormat="1" ht="12.75">
      <c r="A205" s="23">
        <f t="shared" si="12"/>
        <v>202</v>
      </c>
      <c r="B205" s="105" t="s">
        <v>84</v>
      </c>
      <c r="C205" s="30" t="s">
        <v>1089</v>
      </c>
      <c r="D205" s="341" t="s">
        <v>2367</v>
      </c>
      <c r="E205" s="342" t="s">
        <v>220</v>
      </c>
      <c r="F205" s="342"/>
      <c r="G205" s="342"/>
      <c r="H205" s="342" t="s">
        <v>785</v>
      </c>
      <c r="I205" s="393">
        <v>41640</v>
      </c>
      <c r="J205" s="340">
        <v>43129</v>
      </c>
      <c r="K205" s="331" t="s">
        <v>1277</v>
      </c>
      <c r="L205" s="343">
        <v>109.5</v>
      </c>
      <c r="M205" s="333"/>
      <c r="N205" s="333"/>
      <c r="O205" s="341">
        <v>12</v>
      </c>
      <c r="P205" s="8">
        <v>7</v>
      </c>
      <c r="Q205" s="30" t="s">
        <v>1749</v>
      </c>
      <c r="R205" s="341">
        <v>4</v>
      </c>
      <c r="S205" s="341">
        <v>156</v>
      </c>
      <c r="T205" s="344">
        <v>13</v>
      </c>
      <c r="U205" s="378">
        <v>4.3</v>
      </c>
      <c r="V205" s="341" t="s">
        <v>189</v>
      </c>
      <c r="W205" s="349">
        <v>132</v>
      </c>
      <c r="X205" s="345">
        <v>11</v>
      </c>
      <c r="Y205" s="344">
        <v>1600</v>
      </c>
      <c r="Z205" s="344" t="s">
        <v>87</v>
      </c>
      <c r="AA205" s="344"/>
      <c r="AB205" s="334" t="str">
        <f t="shared" si="15"/>
        <v>12x7, 4x156, 13 OS</v>
      </c>
      <c r="AC205" s="346" t="s">
        <v>1813</v>
      </c>
      <c r="AD205" s="336">
        <f>VLOOKUP(AC205,ACCESSORIES!F:K,6,FALSE)</f>
        <v>22</v>
      </c>
      <c r="AE205" s="346"/>
      <c r="AF205" s="347"/>
      <c r="AG205" s="346"/>
      <c r="AH205" s="346" t="s">
        <v>1544</v>
      </c>
      <c r="AI205" s="347"/>
      <c r="AJ205" s="347" t="s">
        <v>266</v>
      </c>
      <c r="AK205" s="347" t="s">
        <v>85</v>
      </c>
      <c r="AL205" s="347" t="s">
        <v>85</v>
      </c>
      <c r="AM205" s="347" t="s">
        <v>85</v>
      </c>
      <c r="AN205" s="347">
        <v>12.4</v>
      </c>
      <c r="AO205" s="347"/>
      <c r="AP205" s="347"/>
      <c r="AQ205" s="347"/>
      <c r="AR205" s="347"/>
      <c r="AS205" s="347"/>
      <c r="AT205" s="347"/>
      <c r="AU205" s="347"/>
      <c r="AV205" s="347">
        <v>68</v>
      </c>
      <c r="AW205" s="347">
        <v>51</v>
      </c>
      <c r="AX205" s="83"/>
      <c r="AY205" s="347"/>
      <c r="AZ205" s="348" t="s">
        <v>85</v>
      </c>
      <c r="BA205" s="347" t="s">
        <v>85</v>
      </c>
      <c r="BB205" s="105" t="s">
        <v>85</v>
      </c>
      <c r="BC205" s="347" t="s">
        <v>85</v>
      </c>
      <c r="BD205" s="348">
        <v>15</v>
      </c>
      <c r="BE205" s="347">
        <v>10.7</v>
      </c>
      <c r="BF205" s="347">
        <v>14.7</v>
      </c>
      <c r="BG205" s="347">
        <v>9.5</v>
      </c>
      <c r="BH205" s="341">
        <v>48</v>
      </c>
      <c r="BI205" s="347" t="s">
        <v>4096</v>
      </c>
      <c r="BJ205" s="82" t="s">
        <v>4217</v>
      </c>
      <c r="BK205" s="347" t="s">
        <v>1155</v>
      </c>
      <c r="BL205" s="347" t="s">
        <v>1156</v>
      </c>
      <c r="BM205" s="347" t="s">
        <v>1219</v>
      </c>
      <c r="BN205" s="347"/>
      <c r="BO205" s="347"/>
      <c r="BP205" s="347"/>
      <c r="BQ205" s="347"/>
      <c r="BR205" s="347"/>
      <c r="BS205" s="347"/>
      <c r="BT205" s="347"/>
      <c r="BU205" s="347" t="s">
        <v>1224</v>
      </c>
      <c r="BV205" s="347"/>
      <c r="BW205" s="347" t="s">
        <v>1225</v>
      </c>
      <c r="BX205" s="347"/>
      <c r="BY205" s="362" t="str">
        <f t="shared" si="13"/>
        <v>DISCONTINUED - MR403 Mesh UTV, 12x7, 4+3/+13mm Offset, 4x156, 132mm Centerbore, Matte Black</v>
      </c>
      <c r="BZ205" s="362" t="s">
        <v>4046</v>
      </c>
      <c r="CA205" s="362" t="s">
        <v>4045</v>
      </c>
      <c r="CB205" s="351" t="str">
        <f t="shared" si="14"/>
        <v>UTV (4XX)</v>
      </c>
    </row>
    <row r="206" spans="1:80" s="339" customFormat="1" ht="12.75">
      <c r="A206" s="23">
        <f t="shared" si="12"/>
        <v>203</v>
      </c>
      <c r="B206" s="105" t="s">
        <v>84</v>
      </c>
      <c r="C206" s="30" t="s">
        <v>1089</v>
      </c>
      <c r="D206" s="341" t="s">
        <v>2367</v>
      </c>
      <c r="E206" s="342" t="s">
        <v>221</v>
      </c>
      <c r="F206" s="342"/>
      <c r="G206" s="342"/>
      <c r="H206" s="342" t="s">
        <v>786</v>
      </c>
      <c r="I206" s="393">
        <v>41640</v>
      </c>
      <c r="J206" s="340">
        <v>43129</v>
      </c>
      <c r="K206" s="331" t="s">
        <v>1277</v>
      </c>
      <c r="L206" s="343">
        <v>119.5</v>
      </c>
      <c r="M206" s="333"/>
      <c r="N206" s="333"/>
      <c r="O206" s="341">
        <v>12</v>
      </c>
      <c r="P206" s="8">
        <v>8</v>
      </c>
      <c r="Q206" s="30" t="s">
        <v>1749</v>
      </c>
      <c r="R206" s="341">
        <v>4</v>
      </c>
      <c r="S206" s="341">
        <v>156</v>
      </c>
      <c r="T206" s="344">
        <v>0</v>
      </c>
      <c r="U206" s="378">
        <v>4.3</v>
      </c>
      <c r="V206" s="341" t="s">
        <v>193</v>
      </c>
      <c r="W206" s="349">
        <v>132</v>
      </c>
      <c r="X206" s="345">
        <v>13</v>
      </c>
      <c r="Y206" s="344">
        <v>1600</v>
      </c>
      <c r="Z206" s="344" t="s">
        <v>87</v>
      </c>
      <c r="AA206" s="344"/>
      <c r="AB206" s="334" t="str">
        <f t="shared" si="15"/>
        <v>12x8, 4x156, 0 OS</v>
      </c>
      <c r="AC206" s="346" t="s">
        <v>1813</v>
      </c>
      <c r="AD206" s="336">
        <f>VLOOKUP(AC206,ACCESSORIES!F:K,6,FALSE)</f>
        <v>22</v>
      </c>
      <c r="AE206" s="346"/>
      <c r="AF206" s="347"/>
      <c r="AG206" s="346"/>
      <c r="AH206" s="346" t="s">
        <v>1544</v>
      </c>
      <c r="AI206" s="347"/>
      <c r="AJ206" s="347" t="s">
        <v>266</v>
      </c>
      <c r="AK206" s="347" t="s">
        <v>85</v>
      </c>
      <c r="AL206" s="347" t="s">
        <v>85</v>
      </c>
      <c r="AM206" s="347" t="s">
        <v>85</v>
      </c>
      <c r="AN206" s="347">
        <v>12.4</v>
      </c>
      <c r="AO206" s="347"/>
      <c r="AP206" s="347"/>
      <c r="AQ206" s="347"/>
      <c r="AR206" s="347"/>
      <c r="AS206" s="347"/>
      <c r="AT206" s="347"/>
      <c r="AU206" s="347"/>
      <c r="AV206" s="347">
        <v>68</v>
      </c>
      <c r="AW206" s="347">
        <v>51</v>
      </c>
      <c r="AX206" s="83"/>
      <c r="AY206" s="347"/>
      <c r="AZ206" s="348" t="s">
        <v>85</v>
      </c>
      <c r="BA206" s="347" t="s">
        <v>85</v>
      </c>
      <c r="BB206" s="105" t="s">
        <v>85</v>
      </c>
      <c r="BC206" s="347" t="s">
        <v>85</v>
      </c>
      <c r="BD206" s="348">
        <v>17</v>
      </c>
      <c r="BE206" s="347">
        <v>14.5</v>
      </c>
      <c r="BF206" s="347">
        <v>14.5</v>
      </c>
      <c r="BG206" s="347">
        <v>10.199999999999999</v>
      </c>
      <c r="BH206" s="341">
        <v>48</v>
      </c>
      <c r="BI206" s="347" t="s">
        <v>4096</v>
      </c>
      <c r="BJ206" s="82" t="s">
        <v>4217</v>
      </c>
      <c r="BK206" s="347" t="s">
        <v>1155</v>
      </c>
      <c r="BL206" s="347" t="s">
        <v>1156</v>
      </c>
      <c r="BM206" s="347" t="s">
        <v>1219</v>
      </c>
      <c r="BN206" s="347"/>
      <c r="BO206" s="347"/>
      <c r="BP206" s="347"/>
      <c r="BQ206" s="347"/>
      <c r="BR206" s="347"/>
      <c r="BS206" s="347"/>
      <c r="BT206" s="347"/>
      <c r="BU206" s="347" t="s">
        <v>1224</v>
      </c>
      <c r="BV206" s="347"/>
      <c r="BW206" s="347" t="s">
        <v>1225</v>
      </c>
      <c r="BX206" s="347"/>
      <c r="BY206" s="362" t="str">
        <f t="shared" si="13"/>
        <v>DISCONTINUED - MR403 Mesh UTV, 12x8, 4+4/0mm Offset, 4x156, 132mm Centerbore, Matte Black</v>
      </c>
      <c r="BZ206" s="362" t="s">
        <v>4046</v>
      </c>
      <c r="CA206" s="362" t="s">
        <v>4045</v>
      </c>
      <c r="CB206" s="351" t="str">
        <f t="shared" si="14"/>
        <v>UTV (4XX)</v>
      </c>
    </row>
    <row r="207" spans="1:80" s="339" customFormat="1" ht="12.75">
      <c r="A207" s="23">
        <f t="shared" si="12"/>
        <v>204</v>
      </c>
      <c r="B207" s="105" t="s">
        <v>84</v>
      </c>
      <c r="C207" s="30" t="s">
        <v>1089</v>
      </c>
      <c r="D207" s="341" t="s">
        <v>1107</v>
      </c>
      <c r="E207" s="342" t="s">
        <v>229</v>
      </c>
      <c r="F207" s="342"/>
      <c r="G207" s="342"/>
      <c r="H207" s="342" t="s">
        <v>810</v>
      </c>
      <c r="I207" s="393">
        <v>41640</v>
      </c>
      <c r="J207" s="340">
        <v>43129</v>
      </c>
      <c r="K207" s="331" t="s">
        <v>1277</v>
      </c>
      <c r="L207" s="343">
        <v>205.5</v>
      </c>
      <c r="M207" s="333"/>
      <c r="N207" s="333"/>
      <c r="O207" s="341">
        <v>12</v>
      </c>
      <c r="P207" s="8">
        <v>10</v>
      </c>
      <c r="Q207" s="30" t="s">
        <v>1749</v>
      </c>
      <c r="R207" s="341">
        <v>4</v>
      </c>
      <c r="S207" s="341">
        <v>156</v>
      </c>
      <c r="T207" s="344">
        <v>-2</v>
      </c>
      <c r="U207" s="378">
        <v>5.3</v>
      </c>
      <c r="V207" s="341" t="s">
        <v>201</v>
      </c>
      <c r="W207" s="349">
        <v>132</v>
      </c>
      <c r="X207" s="345">
        <v>13.8</v>
      </c>
      <c r="Y207" s="344">
        <v>1600</v>
      </c>
      <c r="Z207" s="344" t="s">
        <v>87</v>
      </c>
      <c r="AA207" s="344"/>
      <c r="AB207" s="334" t="str">
        <f t="shared" si="15"/>
        <v>12x10, 4x156, -2 OS</v>
      </c>
      <c r="AC207" s="346" t="s">
        <v>1813</v>
      </c>
      <c r="AD207" s="336">
        <f>VLOOKUP(AC207,ACCESSORIES!F:K,6,FALSE)</f>
        <v>22</v>
      </c>
      <c r="AE207" s="346"/>
      <c r="AF207" s="347"/>
      <c r="AG207" s="346"/>
      <c r="AH207" s="346" t="s">
        <v>85</v>
      </c>
      <c r="AI207" s="347" t="s">
        <v>85</v>
      </c>
      <c r="AJ207" s="347" t="s">
        <v>266</v>
      </c>
      <c r="AK207" s="347" t="s">
        <v>85</v>
      </c>
      <c r="AL207" s="347" t="s">
        <v>85</v>
      </c>
      <c r="AM207" s="347" t="s">
        <v>85</v>
      </c>
      <c r="AN207" s="347">
        <v>12.4</v>
      </c>
      <c r="AO207" s="347"/>
      <c r="AP207" s="347"/>
      <c r="AQ207" s="347"/>
      <c r="AR207" s="347"/>
      <c r="AS207" s="347"/>
      <c r="AT207" s="347"/>
      <c r="AU207" s="347"/>
      <c r="AV207" s="347">
        <v>68</v>
      </c>
      <c r="AW207" s="347">
        <v>51</v>
      </c>
      <c r="AX207" s="83"/>
      <c r="AY207" s="347"/>
      <c r="AZ207" s="348" t="s">
        <v>1527</v>
      </c>
      <c r="BA207" s="347" t="s">
        <v>85</v>
      </c>
      <c r="BB207" s="105" t="s">
        <v>1522</v>
      </c>
      <c r="BC207" s="347">
        <v>10</v>
      </c>
      <c r="BD207" s="348">
        <v>19</v>
      </c>
      <c r="BE207" s="347">
        <v>14.5</v>
      </c>
      <c r="BF207" s="347">
        <v>14.5</v>
      </c>
      <c r="BG207" s="347">
        <v>12.2</v>
      </c>
      <c r="BH207" s="341">
        <v>48</v>
      </c>
      <c r="BI207" s="347" t="s">
        <v>4096</v>
      </c>
      <c r="BJ207" s="82" t="s">
        <v>4217</v>
      </c>
      <c r="BK207" s="347" t="s">
        <v>1155</v>
      </c>
      <c r="BL207" s="347" t="s">
        <v>1208</v>
      </c>
      <c r="BM207" s="347" t="s">
        <v>1230</v>
      </c>
      <c r="BN207" s="347" t="s">
        <v>1219</v>
      </c>
      <c r="BO207" s="347"/>
      <c r="BP207" s="347"/>
      <c r="BQ207" s="347"/>
      <c r="BR207" s="347"/>
      <c r="BS207" s="347"/>
      <c r="BT207" s="347"/>
      <c r="BU207" s="347" t="s">
        <v>1231</v>
      </c>
      <c r="BV207" s="347"/>
      <c r="BW207" s="347" t="s">
        <v>85</v>
      </c>
      <c r="BX207" s="347"/>
      <c r="BY207" s="362" t="str">
        <f t="shared" si="13"/>
        <v>DISCONTINUED -  MR406 UTV Beadlock, 12x10, 5+5/-2mm Offset, 4x156, 132mm Centerbore, Matte Black, w/ BH-H20875</v>
      </c>
      <c r="BZ207" s="362" t="s">
        <v>4046</v>
      </c>
      <c r="CA207" s="362" t="s">
        <v>4045</v>
      </c>
      <c r="CB207" s="351" t="str">
        <f t="shared" si="14"/>
        <v>UTV (4XX)</v>
      </c>
    </row>
    <row r="208" spans="1:80" s="339" customFormat="1" ht="12.75">
      <c r="A208" s="23">
        <f t="shared" si="12"/>
        <v>205</v>
      </c>
      <c r="B208" s="105" t="s">
        <v>84</v>
      </c>
      <c r="C208" s="30" t="s">
        <v>1089</v>
      </c>
      <c r="D208" s="341" t="s">
        <v>1107</v>
      </c>
      <c r="E208" s="342" t="s">
        <v>230</v>
      </c>
      <c r="F208" s="342"/>
      <c r="G208" s="342"/>
      <c r="H208" s="342" t="s">
        <v>811</v>
      </c>
      <c r="I208" s="393">
        <v>41640</v>
      </c>
      <c r="J208" s="340">
        <v>43129</v>
      </c>
      <c r="K208" s="331" t="s">
        <v>1277</v>
      </c>
      <c r="L208" s="343">
        <v>205.5</v>
      </c>
      <c r="M208" s="333"/>
      <c r="N208" s="333"/>
      <c r="O208" s="341">
        <v>12</v>
      </c>
      <c r="P208" s="8">
        <v>10</v>
      </c>
      <c r="Q208" s="30" t="s">
        <v>1748</v>
      </c>
      <c r="R208" s="341">
        <v>4</v>
      </c>
      <c r="S208" s="341">
        <v>136</v>
      </c>
      <c r="T208" s="344">
        <v>0</v>
      </c>
      <c r="U208" s="378">
        <v>5.3</v>
      </c>
      <c r="V208" s="341" t="s">
        <v>201</v>
      </c>
      <c r="W208" s="349">
        <v>106</v>
      </c>
      <c r="X208" s="345">
        <v>13.8</v>
      </c>
      <c r="Y208" s="344">
        <v>1600</v>
      </c>
      <c r="Z208" s="344" t="s">
        <v>87</v>
      </c>
      <c r="AA208" s="344"/>
      <c r="AB208" s="334" t="str">
        <f t="shared" si="15"/>
        <v>12x10, 4x136, 0 OS</v>
      </c>
      <c r="AC208" s="346" t="s">
        <v>1813</v>
      </c>
      <c r="AD208" s="336">
        <f>VLOOKUP(AC208,ACCESSORIES!F:K,6,FALSE)</f>
        <v>22</v>
      </c>
      <c r="AE208" s="346"/>
      <c r="AF208" s="347"/>
      <c r="AG208" s="346"/>
      <c r="AH208" s="346" t="s">
        <v>85</v>
      </c>
      <c r="AI208" s="347" t="s">
        <v>85</v>
      </c>
      <c r="AJ208" s="347" t="s">
        <v>266</v>
      </c>
      <c r="AK208" s="347" t="s">
        <v>85</v>
      </c>
      <c r="AL208" s="347" t="s">
        <v>85</v>
      </c>
      <c r="AM208" s="347" t="s">
        <v>85</v>
      </c>
      <c r="AN208" s="347">
        <v>12.4</v>
      </c>
      <c r="AO208" s="347"/>
      <c r="AP208" s="347"/>
      <c r="AQ208" s="347"/>
      <c r="AR208" s="347"/>
      <c r="AS208" s="347"/>
      <c r="AT208" s="347"/>
      <c r="AU208" s="347"/>
      <c r="AV208" s="347">
        <v>68</v>
      </c>
      <c r="AW208" s="347">
        <v>51</v>
      </c>
      <c r="AX208" s="83"/>
      <c r="AY208" s="347"/>
      <c r="AZ208" s="348" t="s">
        <v>1527</v>
      </c>
      <c r="BA208" s="347" t="s">
        <v>85</v>
      </c>
      <c r="BB208" s="105" t="s">
        <v>1522</v>
      </c>
      <c r="BC208" s="347">
        <v>10</v>
      </c>
      <c r="BD208" s="348">
        <v>19</v>
      </c>
      <c r="BE208" s="347">
        <v>14.5</v>
      </c>
      <c r="BF208" s="347">
        <v>14.5</v>
      </c>
      <c r="BG208" s="347">
        <v>12.2</v>
      </c>
      <c r="BH208" s="341">
        <v>48</v>
      </c>
      <c r="BI208" s="347" t="s">
        <v>4096</v>
      </c>
      <c r="BJ208" s="82" t="s">
        <v>4217</v>
      </c>
      <c r="BK208" s="347" t="s">
        <v>1155</v>
      </c>
      <c r="BL208" s="347" t="s">
        <v>1208</v>
      </c>
      <c r="BM208" s="347" t="s">
        <v>1230</v>
      </c>
      <c r="BN208" s="347" t="s">
        <v>1219</v>
      </c>
      <c r="BO208" s="347"/>
      <c r="BP208" s="347"/>
      <c r="BQ208" s="347"/>
      <c r="BR208" s="347"/>
      <c r="BS208" s="347"/>
      <c r="BT208" s="347"/>
      <c r="BU208" s="347" t="s">
        <v>1231</v>
      </c>
      <c r="BV208" s="347"/>
      <c r="BW208" s="347" t="s">
        <v>85</v>
      </c>
      <c r="BX208" s="347"/>
      <c r="BY208" s="362" t="str">
        <f t="shared" si="13"/>
        <v>DISCONTINUED -  MR406 UTV Beadlock, 12x10, 5+5/0mm Offset, 4x136, 106mm Centerbore, Matte Black, w/ BH-H20875</v>
      </c>
      <c r="BZ208" s="362" t="s">
        <v>4046</v>
      </c>
      <c r="CA208" s="362" t="s">
        <v>4045</v>
      </c>
      <c r="CB208" s="351" t="str">
        <f t="shared" si="14"/>
        <v>UTV (4XX)</v>
      </c>
    </row>
    <row r="209" spans="1:80" s="339" customFormat="1" ht="12.75">
      <c r="A209" s="23">
        <f t="shared" si="12"/>
        <v>206</v>
      </c>
      <c r="B209" s="105" t="s">
        <v>84</v>
      </c>
      <c r="C209" s="30" t="s">
        <v>1089</v>
      </c>
      <c r="D209" s="341" t="s">
        <v>1107</v>
      </c>
      <c r="E209" s="342" t="s">
        <v>5262</v>
      </c>
      <c r="F209" s="342"/>
      <c r="G209" s="342"/>
      <c r="H209" s="342" t="s">
        <v>812</v>
      </c>
      <c r="I209" s="393">
        <v>41640</v>
      </c>
      <c r="J209" s="340">
        <v>43129</v>
      </c>
      <c r="K209" s="331" t="s">
        <v>1277</v>
      </c>
      <c r="L209" s="343">
        <v>193.5</v>
      </c>
      <c r="M209" s="333"/>
      <c r="N209" s="333"/>
      <c r="O209" s="341">
        <v>12</v>
      </c>
      <c r="P209" s="8">
        <v>8</v>
      </c>
      <c r="Q209" s="30" t="s">
        <v>1749</v>
      </c>
      <c r="R209" s="341">
        <v>4</v>
      </c>
      <c r="S209" s="341">
        <v>156</v>
      </c>
      <c r="T209" s="344">
        <v>-2</v>
      </c>
      <c r="U209" s="378">
        <v>4.3</v>
      </c>
      <c r="V209" s="341" t="s">
        <v>193</v>
      </c>
      <c r="W209" s="349">
        <v>132</v>
      </c>
      <c r="X209" s="345">
        <v>13</v>
      </c>
      <c r="Y209" s="344">
        <v>1600</v>
      </c>
      <c r="Z209" s="344" t="s">
        <v>87</v>
      </c>
      <c r="AA209" s="344"/>
      <c r="AB209" s="334" t="str">
        <f t="shared" si="15"/>
        <v>12x8, 4x156, -2 OS</v>
      </c>
      <c r="AC209" s="346" t="s">
        <v>1813</v>
      </c>
      <c r="AD209" s="336">
        <f>VLOOKUP(AC209,ACCESSORIES!F:K,6,FALSE)</f>
        <v>22</v>
      </c>
      <c r="AE209" s="346"/>
      <c r="AF209" s="347"/>
      <c r="AG209" s="346"/>
      <c r="AH209" s="346" t="s">
        <v>85</v>
      </c>
      <c r="AI209" s="347" t="s">
        <v>85</v>
      </c>
      <c r="AJ209" s="347" t="s">
        <v>266</v>
      </c>
      <c r="AK209" s="347" t="s">
        <v>85</v>
      </c>
      <c r="AL209" s="347" t="s">
        <v>85</v>
      </c>
      <c r="AM209" s="347" t="s">
        <v>85</v>
      </c>
      <c r="AN209" s="347">
        <v>12.4</v>
      </c>
      <c r="AO209" s="347"/>
      <c r="AP209" s="347"/>
      <c r="AQ209" s="347"/>
      <c r="AR209" s="347"/>
      <c r="AS209" s="347"/>
      <c r="AT209" s="347"/>
      <c r="AU209" s="347"/>
      <c r="AV209" s="347">
        <v>68</v>
      </c>
      <c r="AW209" s="347">
        <v>51</v>
      </c>
      <c r="AX209" s="83"/>
      <c r="AY209" s="347"/>
      <c r="AZ209" s="348" t="s">
        <v>1527</v>
      </c>
      <c r="BA209" s="347" t="s">
        <v>85</v>
      </c>
      <c r="BB209" s="105" t="s">
        <v>1522</v>
      </c>
      <c r="BC209" s="347">
        <v>10</v>
      </c>
      <c r="BD209" s="348">
        <v>17</v>
      </c>
      <c r="BE209" s="347">
        <v>14.5</v>
      </c>
      <c r="BF209" s="347">
        <v>14.5</v>
      </c>
      <c r="BG209" s="347">
        <v>10.199999999999999</v>
      </c>
      <c r="BH209" s="341">
        <v>48</v>
      </c>
      <c r="BI209" s="347" t="s">
        <v>4096</v>
      </c>
      <c r="BJ209" s="82" t="s">
        <v>4217</v>
      </c>
      <c r="BK209" s="347" t="s">
        <v>1155</v>
      </c>
      <c r="BL209" s="347" t="s">
        <v>1208</v>
      </c>
      <c r="BM209" s="347" t="s">
        <v>1230</v>
      </c>
      <c r="BN209" s="347" t="s">
        <v>1219</v>
      </c>
      <c r="BO209" s="347"/>
      <c r="BP209" s="347"/>
      <c r="BQ209" s="347"/>
      <c r="BR209" s="347"/>
      <c r="BS209" s="347"/>
      <c r="BT209" s="347"/>
      <c r="BU209" s="347" t="s">
        <v>1231</v>
      </c>
      <c r="BV209" s="347"/>
      <c r="BW209" s="347" t="s">
        <v>85</v>
      </c>
      <c r="BX209" s="347"/>
      <c r="BY209" s="362" t="str">
        <f t="shared" si="13"/>
        <v>DISCONTINUED -  MR406 UTV Beadlock, 12x8, 4+4/-2mm Offset, 4x156, 132mm Centerbore, Matte Black, w/ BH-H20875</v>
      </c>
      <c r="BZ209" s="362" t="s">
        <v>4046</v>
      </c>
      <c r="CA209" s="362" t="s">
        <v>4045</v>
      </c>
      <c r="CB209" s="351" t="str">
        <f t="shared" si="14"/>
        <v>UTV (4XX)</v>
      </c>
    </row>
    <row r="210" spans="1:80" s="339" customFormat="1" ht="12.75">
      <c r="A210" s="23">
        <f t="shared" si="12"/>
        <v>207</v>
      </c>
      <c r="B210" s="105" t="s">
        <v>84</v>
      </c>
      <c r="C210" s="30" t="s">
        <v>1089</v>
      </c>
      <c r="D210" s="341" t="s">
        <v>1107</v>
      </c>
      <c r="E210" s="342" t="s">
        <v>231</v>
      </c>
      <c r="F210" s="342"/>
      <c r="G210" s="342"/>
      <c r="H210" s="342" t="s">
        <v>813</v>
      </c>
      <c r="I210" s="393">
        <v>41640</v>
      </c>
      <c r="J210" s="340">
        <v>43129</v>
      </c>
      <c r="K210" s="331" t="s">
        <v>1277</v>
      </c>
      <c r="L210" s="343">
        <v>193.5</v>
      </c>
      <c r="M210" s="333"/>
      <c r="N210" s="333"/>
      <c r="O210" s="341">
        <v>12</v>
      </c>
      <c r="P210" s="8">
        <v>8</v>
      </c>
      <c r="Q210" s="30" t="s">
        <v>1748</v>
      </c>
      <c r="R210" s="341">
        <v>4</v>
      </c>
      <c r="S210" s="341">
        <v>136</v>
      </c>
      <c r="T210" s="344">
        <v>0</v>
      </c>
      <c r="U210" s="378">
        <v>4.3</v>
      </c>
      <c r="V210" s="341" t="s">
        <v>193</v>
      </c>
      <c r="W210" s="349">
        <v>106</v>
      </c>
      <c r="X210" s="345">
        <v>13</v>
      </c>
      <c r="Y210" s="344">
        <v>1600</v>
      </c>
      <c r="Z210" s="344" t="s">
        <v>87</v>
      </c>
      <c r="AA210" s="344"/>
      <c r="AB210" s="334" t="str">
        <f t="shared" si="15"/>
        <v>12x8, 4x136, 0 OS</v>
      </c>
      <c r="AC210" s="346" t="s">
        <v>1813</v>
      </c>
      <c r="AD210" s="336">
        <f>VLOOKUP(AC210,ACCESSORIES!F:K,6,FALSE)</f>
        <v>22</v>
      </c>
      <c r="AE210" s="346"/>
      <c r="AF210" s="347"/>
      <c r="AG210" s="346"/>
      <c r="AH210" s="346" t="s">
        <v>85</v>
      </c>
      <c r="AI210" s="347" t="s">
        <v>85</v>
      </c>
      <c r="AJ210" s="347" t="s">
        <v>266</v>
      </c>
      <c r="AK210" s="347" t="s">
        <v>85</v>
      </c>
      <c r="AL210" s="347" t="s">
        <v>85</v>
      </c>
      <c r="AM210" s="347" t="s">
        <v>85</v>
      </c>
      <c r="AN210" s="347">
        <v>12.4</v>
      </c>
      <c r="AO210" s="347"/>
      <c r="AP210" s="347"/>
      <c r="AQ210" s="347"/>
      <c r="AR210" s="347"/>
      <c r="AS210" s="347"/>
      <c r="AT210" s="347"/>
      <c r="AU210" s="347"/>
      <c r="AV210" s="347">
        <v>68</v>
      </c>
      <c r="AW210" s="347">
        <v>51</v>
      </c>
      <c r="AX210" s="83"/>
      <c r="AY210" s="347"/>
      <c r="AZ210" s="348" t="s">
        <v>1527</v>
      </c>
      <c r="BA210" s="347" t="s">
        <v>85</v>
      </c>
      <c r="BB210" s="105" t="s">
        <v>1522</v>
      </c>
      <c r="BC210" s="347">
        <v>10</v>
      </c>
      <c r="BD210" s="348">
        <v>17</v>
      </c>
      <c r="BE210" s="347">
        <v>14.5</v>
      </c>
      <c r="BF210" s="347">
        <v>14.5</v>
      </c>
      <c r="BG210" s="347">
        <v>10.199999999999999</v>
      </c>
      <c r="BH210" s="341">
        <v>48</v>
      </c>
      <c r="BI210" s="347" t="s">
        <v>4096</v>
      </c>
      <c r="BJ210" s="82" t="s">
        <v>4217</v>
      </c>
      <c r="BK210" s="347" t="s">
        <v>1155</v>
      </c>
      <c r="BL210" s="347" t="s">
        <v>1208</v>
      </c>
      <c r="BM210" s="347" t="s">
        <v>1230</v>
      </c>
      <c r="BN210" s="347" t="s">
        <v>1219</v>
      </c>
      <c r="BO210" s="347"/>
      <c r="BP210" s="347"/>
      <c r="BQ210" s="347"/>
      <c r="BR210" s="347"/>
      <c r="BS210" s="347"/>
      <c r="BT210" s="347"/>
      <c r="BU210" s="347" t="s">
        <v>1231</v>
      </c>
      <c r="BV210" s="347"/>
      <c r="BW210" s="347" t="s">
        <v>85</v>
      </c>
      <c r="BX210" s="347"/>
      <c r="BY210" s="362" t="str">
        <f t="shared" si="13"/>
        <v>DISCONTINUED -  MR406 UTV Beadlock, 12x8, 4+4/0mm Offset, 4x136, 106mm Centerbore, Matte Black, w/ BH-H20875</v>
      </c>
      <c r="BZ210" s="362" t="s">
        <v>4046</v>
      </c>
      <c r="CA210" s="362" t="s">
        <v>4045</v>
      </c>
      <c r="CB210" s="351" t="str">
        <f t="shared" si="14"/>
        <v>UTV (4XX)</v>
      </c>
    </row>
    <row r="211" spans="1:80" s="339" customFormat="1" ht="12.75">
      <c r="A211" s="23">
        <f t="shared" si="12"/>
        <v>208</v>
      </c>
      <c r="B211" s="105" t="s">
        <v>84</v>
      </c>
      <c r="C211" s="30" t="s">
        <v>1089</v>
      </c>
      <c r="D211" s="341" t="s">
        <v>1107</v>
      </c>
      <c r="E211" s="342" t="s">
        <v>232</v>
      </c>
      <c r="F211" s="342"/>
      <c r="G211" s="342"/>
      <c r="H211" s="342" t="s">
        <v>816</v>
      </c>
      <c r="I211" s="393">
        <v>41640</v>
      </c>
      <c r="J211" s="340">
        <v>43129</v>
      </c>
      <c r="K211" s="331" t="s">
        <v>1277</v>
      </c>
      <c r="L211" s="343">
        <v>230.5</v>
      </c>
      <c r="M211" s="333"/>
      <c r="N211" s="333"/>
      <c r="O211" s="341">
        <v>14</v>
      </c>
      <c r="P211" s="8">
        <v>10</v>
      </c>
      <c r="Q211" s="30" t="s">
        <v>1747</v>
      </c>
      <c r="R211" s="341">
        <v>4</v>
      </c>
      <c r="S211" s="341">
        <v>115</v>
      </c>
      <c r="T211" s="344">
        <v>0</v>
      </c>
      <c r="U211" s="378">
        <v>5.3</v>
      </c>
      <c r="V211" s="341" t="s">
        <v>201</v>
      </c>
      <c r="W211" s="349">
        <v>84</v>
      </c>
      <c r="X211" s="345">
        <v>17.2</v>
      </c>
      <c r="Y211" s="344">
        <v>1600</v>
      </c>
      <c r="Z211" s="344" t="s">
        <v>87</v>
      </c>
      <c r="AA211" s="344"/>
      <c r="AB211" s="334" t="str">
        <f t="shared" si="15"/>
        <v>14x10, 4x115, 0 OS</v>
      </c>
      <c r="AC211" s="346" t="s">
        <v>1645</v>
      </c>
      <c r="AD211" s="336">
        <f>VLOOKUP(AC211,ACCESSORIES!F:K,6,FALSE)</f>
        <v>22</v>
      </c>
      <c r="AE211" s="346"/>
      <c r="AF211" s="347"/>
      <c r="AG211" s="346"/>
      <c r="AH211" s="346" t="s">
        <v>85</v>
      </c>
      <c r="AI211" s="347" t="s">
        <v>85</v>
      </c>
      <c r="AJ211" s="347" t="s">
        <v>266</v>
      </c>
      <c r="AK211" s="347" t="s">
        <v>85</v>
      </c>
      <c r="AL211" s="347" t="s">
        <v>85</v>
      </c>
      <c r="AM211" s="347" t="s">
        <v>85</v>
      </c>
      <c r="AN211" s="347">
        <v>12.4</v>
      </c>
      <c r="AO211" s="347"/>
      <c r="AP211" s="347"/>
      <c r="AQ211" s="347"/>
      <c r="AR211" s="347"/>
      <c r="AS211" s="347"/>
      <c r="AT211" s="347"/>
      <c r="AU211" s="347"/>
      <c r="AV211" s="347">
        <v>68</v>
      </c>
      <c r="AW211" s="347">
        <v>51</v>
      </c>
      <c r="AX211" s="83"/>
      <c r="AY211" s="347"/>
      <c r="AZ211" s="348" t="s">
        <v>1529</v>
      </c>
      <c r="BA211" s="347">
        <v>81</v>
      </c>
      <c r="BB211" s="105" t="s">
        <v>1522</v>
      </c>
      <c r="BC211" s="347">
        <v>10</v>
      </c>
      <c r="BD211" s="348">
        <v>22</v>
      </c>
      <c r="BE211" s="347">
        <v>16.399999999999999</v>
      </c>
      <c r="BF211" s="347">
        <v>16.399999999999999</v>
      </c>
      <c r="BG211" s="347">
        <v>12.2</v>
      </c>
      <c r="BH211" s="341">
        <v>48</v>
      </c>
      <c r="BI211" s="347" t="s">
        <v>4096</v>
      </c>
      <c r="BJ211" s="82" t="s">
        <v>4217</v>
      </c>
      <c r="BK211" s="347" t="s">
        <v>1155</v>
      </c>
      <c r="BL211" s="347" t="s">
        <v>1208</v>
      </c>
      <c r="BM211" s="347" t="s">
        <v>1230</v>
      </c>
      <c r="BN211" s="347" t="s">
        <v>1219</v>
      </c>
      <c r="BO211" s="347"/>
      <c r="BP211" s="347"/>
      <c r="BQ211" s="347"/>
      <c r="BR211" s="347"/>
      <c r="BS211" s="347"/>
      <c r="BT211" s="347"/>
      <c r="BU211" s="347" t="s">
        <v>1231</v>
      </c>
      <c r="BV211" s="347"/>
      <c r="BW211" s="347" t="s">
        <v>85</v>
      </c>
      <c r="BX211" s="347"/>
      <c r="BY211" s="362" t="str">
        <f t="shared" si="13"/>
        <v>DISCONTINUED -  MR406 UTV Beadlock, 14x10, 5+5/0mm Offset, 4x115, 84mm Centerbore, Matte Black, w/ BH-H20875</v>
      </c>
      <c r="BZ211" s="362" t="s">
        <v>4046</v>
      </c>
      <c r="CA211" s="362" t="s">
        <v>4045</v>
      </c>
      <c r="CB211" s="351" t="str">
        <f t="shared" si="14"/>
        <v>UTV (4XX)</v>
      </c>
    </row>
    <row r="212" spans="1:80" s="339" customFormat="1" ht="12.75">
      <c r="A212" s="23">
        <f t="shared" si="12"/>
        <v>209</v>
      </c>
      <c r="B212" s="105" t="s">
        <v>84</v>
      </c>
      <c r="C212" s="30" t="s">
        <v>1089</v>
      </c>
      <c r="D212" s="341" t="s">
        <v>1150</v>
      </c>
      <c r="E212" s="342" t="s">
        <v>233</v>
      </c>
      <c r="F212" s="342"/>
      <c r="G212" s="342"/>
      <c r="H212" s="342" t="s">
        <v>830</v>
      </c>
      <c r="I212" s="393">
        <v>42005</v>
      </c>
      <c r="J212" s="340">
        <v>43129</v>
      </c>
      <c r="K212" s="331" t="s">
        <v>1277</v>
      </c>
      <c r="L212" s="343">
        <v>135.5</v>
      </c>
      <c r="M212" s="333"/>
      <c r="N212" s="333"/>
      <c r="O212" s="341">
        <v>14</v>
      </c>
      <c r="P212" s="8">
        <v>7</v>
      </c>
      <c r="Q212" s="30" t="s">
        <v>1746</v>
      </c>
      <c r="R212" s="341">
        <v>4</v>
      </c>
      <c r="S212" s="341">
        <v>110</v>
      </c>
      <c r="T212" s="344">
        <v>13</v>
      </c>
      <c r="U212" s="378">
        <v>4.3</v>
      </c>
      <c r="V212" s="341" t="s">
        <v>189</v>
      </c>
      <c r="W212" s="349">
        <v>84</v>
      </c>
      <c r="X212" s="345">
        <v>16</v>
      </c>
      <c r="Y212" s="344">
        <v>1200</v>
      </c>
      <c r="Z212" s="344" t="s">
        <v>235</v>
      </c>
      <c r="AA212" s="344"/>
      <c r="AB212" s="334" t="str">
        <f t="shared" si="15"/>
        <v>14x7, 4x110, 13 OS</v>
      </c>
      <c r="AC212" s="346" t="s">
        <v>234</v>
      </c>
      <c r="AD212" s="336" t="e">
        <f>VLOOKUP(AC212,ACCESSORIES!F:K,6,FALSE)</f>
        <v>#N/A</v>
      </c>
      <c r="AE212" s="346"/>
      <c r="AF212" s="347"/>
      <c r="AG212" s="346"/>
      <c r="AH212" s="346" t="s">
        <v>85</v>
      </c>
      <c r="AI212" s="347" t="s">
        <v>85</v>
      </c>
      <c r="AJ212" s="347" t="s">
        <v>266</v>
      </c>
      <c r="AK212" s="347" t="s">
        <v>85</v>
      </c>
      <c r="AL212" s="347" t="s">
        <v>85</v>
      </c>
      <c r="AM212" s="347" t="s">
        <v>85</v>
      </c>
      <c r="AN212" s="347">
        <v>12.4</v>
      </c>
      <c r="AO212" s="347"/>
      <c r="AP212" s="347"/>
      <c r="AQ212" s="347"/>
      <c r="AR212" s="347"/>
      <c r="AS212" s="347"/>
      <c r="AT212" s="347"/>
      <c r="AU212" s="347"/>
      <c r="AV212" s="347">
        <v>68</v>
      </c>
      <c r="AW212" s="347">
        <v>43</v>
      </c>
      <c r="AX212" s="83"/>
      <c r="AY212" s="347"/>
      <c r="AZ212" s="348" t="s">
        <v>85</v>
      </c>
      <c r="BA212" s="347" t="s">
        <v>85</v>
      </c>
      <c r="BB212" s="105" t="s">
        <v>85</v>
      </c>
      <c r="BC212" s="347" t="s">
        <v>85</v>
      </c>
      <c r="BD212" s="348">
        <v>18.5</v>
      </c>
      <c r="BE212" s="347">
        <v>16.399999999999999</v>
      </c>
      <c r="BF212" s="347">
        <v>16.399999999999999</v>
      </c>
      <c r="BG212" s="347">
        <v>9.1</v>
      </c>
      <c r="BH212" s="341">
        <v>48</v>
      </c>
      <c r="BI212" s="347" t="s">
        <v>4096</v>
      </c>
      <c r="BJ212" s="82" t="s">
        <v>4217</v>
      </c>
      <c r="BK212" s="347" t="s">
        <v>1232</v>
      </c>
      <c r="BL212" s="347" t="s">
        <v>1233</v>
      </c>
      <c r="BM212" s="347"/>
      <c r="BN212" s="347"/>
      <c r="BO212" s="347"/>
      <c r="BP212" s="347"/>
      <c r="BQ212" s="347"/>
      <c r="BR212" s="347"/>
      <c r="BS212" s="347"/>
      <c r="BT212" s="347"/>
      <c r="BU212" s="347" t="s">
        <v>1234</v>
      </c>
      <c r="BV212" s="347"/>
      <c r="BW212" s="347" t="s">
        <v>1235</v>
      </c>
      <c r="BX212" s="347"/>
      <c r="BY212" s="362" t="str">
        <f t="shared" si="13"/>
        <v>DISCONTINUED - MR408 Roost UTV, 14x7, 4+3/+13mm Offset, 4x110, 84mm Centerbore, Silver</v>
      </c>
      <c r="BZ212" s="362" t="s">
        <v>4046</v>
      </c>
      <c r="CA212" s="362" t="s">
        <v>4045</v>
      </c>
      <c r="CB212" s="351" t="str">
        <f t="shared" si="14"/>
        <v>UTV (4XX)</v>
      </c>
    </row>
    <row r="213" spans="1:80" s="339" customFormat="1" ht="12.75">
      <c r="A213" s="23">
        <f t="shared" si="12"/>
        <v>210</v>
      </c>
      <c r="B213" s="105" t="s">
        <v>84</v>
      </c>
      <c r="C213" s="30" t="s">
        <v>1089</v>
      </c>
      <c r="D213" s="341" t="s">
        <v>1150</v>
      </c>
      <c r="E213" s="342" t="s">
        <v>236</v>
      </c>
      <c r="F213" s="342"/>
      <c r="G213" s="342"/>
      <c r="H213" s="342" t="s">
        <v>831</v>
      </c>
      <c r="I213" s="393">
        <v>42005</v>
      </c>
      <c r="J213" s="340">
        <v>43129</v>
      </c>
      <c r="K213" s="331" t="s">
        <v>1277</v>
      </c>
      <c r="L213" s="343">
        <v>135.5</v>
      </c>
      <c r="M213" s="333"/>
      <c r="N213" s="333"/>
      <c r="O213" s="341">
        <v>14</v>
      </c>
      <c r="P213" s="8">
        <v>7</v>
      </c>
      <c r="Q213" s="30" t="s">
        <v>1746</v>
      </c>
      <c r="R213" s="341">
        <v>4</v>
      </c>
      <c r="S213" s="341">
        <v>110</v>
      </c>
      <c r="T213" s="344">
        <v>38</v>
      </c>
      <c r="U213" s="378">
        <v>5.3</v>
      </c>
      <c r="V213" s="341" t="s">
        <v>186</v>
      </c>
      <c r="W213" s="349">
        <v>84</v>
      </c>
      <c r="X213" s="345">
        <v>16</v>
      </c>
      <c r="Y213" s="344">
        <v>1200</v>
      </c>
      <c r="Z213" s="344" t="s">
        <v>235</v>
      </c>
      <c r="AA213" s="344"/>
      <c r="AB213" s="334" t="str">
        <f t="shared" si="15"/>
        <v>14x7, 4x110, 38 OS</v>
      </c>
      <c r="AC213" s="346" t="s">
        <v>234</v>
      </c>
      <c r="AD213" s="336" t="e">
        <f>VLOOKUP(AC213,ACCESSORIES!F:K,6,FALSE)</f>
        <v>#N/A</v>
      </c>
      <c r="AE213" s="346"/>
      <c r="AF213" s="347"/>
      <c r="AG213" s="346"/>
      <c r="AH213" s="346" t="s">
        <v>85</v>
      </c>
      <c r="AI213" s="347" t="s">
        <v>85</v>
      </c>
      <c r="AJ213" s="347" t="s">
        <v>266</v>
      </c>
      <c r="AK213" s="347" t="s">
        <v>85</v>
      </c>
      <c r="AL213" s="347" t="s">
        <v>85</v>
      </c>
      <c r="AM213" s="347" t="s">
        <v>85</v>
      </c>
      <c r="AN213" s="347">
        <v>12.4</v>
      </c>
      <c r="AO213" s="347"/>
      <c r="AP213" s="347"/>
      <c r="AQ213" s="347"/>
      <c r="AR213" s="347"/>
      <c r="AS213" s="347"/>
      <c r="AT213" s="347"/>
      <c r="AU213" s="347"/>
      <c r="AV213" s="347">
        <v>68</v>
      </c>
      <c r="AW213" s="347">
        <v>43</v>
      </c>
      <c r="AX213" s="83"/>
      <c r="AY213" s="347"/>
      <c r="AZ213" s="348" t="s">
        <v>85</v>
      </c>
      <c r="BA213" s="347" t="s">
        <v>85</v>
      </c>
      <c r="BB213" s="105" t="s">
        <v>85</v>
      </c>
      <c r="BC213" s="347" t="s">
        <v>85</v>
      </c>
      <c r="BD213" s="348">
        <v>18.5</v>
      </c>
      <c r="BE213" s="347">
        <v>16.399999999999999</v>
      </c>
      <c r="BF213" s="347">
        <v>16.399999999999999</v>
      </c>
      <c r="BG213" s="347">
        <v>9.1</v>
      </c>
      <c r="BH213" s="341">
        <v>48</v>
      </c>
      <c r="BI213" s="347" t="s">
        <v>4096</v>
      </c>
      <c r="BJ213" s="82" t="s">
        <v>4217</v>
      </c>
      <c r="BK213" s="347" t="s">
        <v>1232</v>
      </c>
      <c r="BL213" s="347" t="s">
        <v>1233</v>
      </c>
      <c r="BM213" s="347"/>
      <c r="BN213" s="347"/>
      <c r="BO213" s="347"/>
      <c r="BP213" s="347"/>
      <c r="BQ213" s="347"/>
      <c r="BR213" s="347"/>
      <c r="BS213" s="347"/>
      <c r="BT213" s="347"/>
      <c r="BU213" s="347" t="s">
        <v>1234</v>
      </c>
      <c r="BV213" s="347"/>
      <c r="BW213" s="347" t="s">
        <v>1235</v>
      </c>
      <c r="BX213" s="347"/>
      <c r="BY213" s="362" t="str">
        <f t="shared" si="13"/>
        <v>DISCONTINUED - MR408 Roost UTV, 14x7, 5+2/+38mm Offset, 4x110, 84mm Centerbore, Silver</v>
      </c>
      <c r="BZ213" s="362" t="s">
        <v>4046</v>
      </c>
      <c r="CA213" s="362" t="s">
        <v>4045</v>
      </c>
      <c r="CB213" s="351" t="str">
        <f t="shared" si="14"/>
        <v>UTV (4XX)</v>
      </c>
    </row>
    <row r="214" spans="1:80" s="339" customFormat="1" ht="12.75">
      <c r="A214" s="23">
        <f t="shared" si="12"/>
        <v>211</v>
      </c>
      <c r="B214" s="105" t="s">
        <v>84</v>
      </c>
      <c r="C214" s="30" t="s">
        <v>1089</v>
      </c>
      <c r="D214" s="341" t="s">
        <v>1150</v>
      </c>
      <c r="E214" s="342" t="s">
        <v>237</v>
      </c>
      <c r="F214" s="342"/>
      <c r="G214" s="342"/>
      <c r="H214" s="342" t="s">
        <v>832</v>
      </c>
      <c r="I214" s="393">
        <v>42005</v>
      </c>
      <c r="J214" s="340">
        <v>43129</v>
      </c>
      <c r="K214" s="331" t="s">
        <v>1277</v>
      </c>
      <c r="L214" s="343">
        <v>135.5</v>
      </c>
      <c r="M214" s="333"/>
      <c r="N214" s="333"/>
      <c r="O214" s="341">
        <v>14</v>
      </c>
      <c r="P214" s="8">
        <v>7</v>
      </c>
      <c r="Q214" s="30" t="s">
        <v>1746</v>
      </c>
      <c r="R214" s="341">
        <v>4</v>
      </c>
      <c r="S214" s="341">
        <v>110</v>
      </c>
      <c r="T214" s="344">
        <v>13</v>
      </c>
      <c r="U214" s="378">
        <v>4.3</v>
      </c>
      <c r="V214" s="341" t="s">
        <v>189</v>
      </c>
      <c r="W214" s="349">
        <v>84</v>
      </c>
      <c r="X214" s="345">
        <v>16</v>
      </c>
      <c r="Y214" s="344">
        <v>1200</v>
      </c>
      <c r="Z214" s="344" t="s">
        <v>87</v>
      </c>
      <c r="AA214" s="344"/>
      <c r="AB214" s="334" t="str">
        <f t="shared" si="15"/>
        <v>14x7, 4x110, 13 OS</v>
      </c>
      <c r="AC214" s="346" t="s">
        <v>234</v>
      </c>
      <c r="AD214" s="336" t="e">
        <f>VLOOKUP(AC214,ACCESSORIES!F:K,6,FALSE)</f>
        <v>#N/A</v>
      </c>
      <c r="AE214" s="346"/>
      <c r="AF214" s="347"/>
      <c r="AG214" s="346"/>
      <c r="AH214" s="346" t="s">
        <v>85</v>
      </c>
      <c r="AI214" s="347" t="s">
        <v>85</v>
      </c>
      <c r="AJ214" s="347" t="s">
        <v>266</v>
      </c>
      <c r="AK214" s="347" t="s">
        <v>85</v>
      </c>
      <c r="AL214" s="347" t="s">
        <v>85</v>
      </c>
      <c r="AM214" s="347" t="s">
        <v>85</v>
      </c>
      <c r="AN214" s="347">
        <v>12.4</v>
      </c>
      <c r="AO214" s="347"/>
      <c r="AP214" s="347"/>
      <c r="AQ214" s="347"/>
      <c r="AR214" s="347"/>
      <c r="AS214" s="347"/>
      <c r="AT214" s="347"/>
      <c r="AU214" s="347"/>
      <c r="AV214" s="347">
        <v>68</v>
      </c>
      <c r="AW214" s="347">
        <v>43</v>
      </c>
      <c r="AX214" s="83"/>
      <c r="AY214" s="347"/>
      <c r="AZ214" s="348" t="s">
        <v>85</v>
      </c>
      <c r="BA214" s="347" t="s">
        <v>85</v>
      </c>
      <c r="BB214" s="105" t="s">
        <v>85</v>
      </c>
      <c r="BC214" s="347" t="s">
        <v>85</v>
      </c>
      <c r="BD214" s="348">
        <v>18.5</v>
      </c>
      <c r="BE214" s="347">
        <v>16.399999999999999</v>
      </c>
      <c r="BF214" s="347">
        <v>16.399999999999999</v>
      </c>
      <c r="BG214" s="347">
        <v>9.1</v>
      </c>
      <c r="BH214" s="341">
        <v>48</v>
      </c>
      <c r="BI214" s="347" t="s">
        <v>4096</v>
      </c>
      <c r="BJ214" s="82" t="s">
        <v>4217</v>
      </c>
      <c r="BK214" s="347" t="s">
        <v>1232</v>
      </c>
      <c r="BL214" s="347" t="s">
        <v>1233</v>
      </c>
      <c r="BM214" s="347"/>
      <c r="BN214" s="347"/>
      <c r="BO214" s="347"/>
      <c r="BP214" s="347"/>
      <c r="BQ214" s="347"/>
      <c r="BR214" s="347"/>
      <c r="BS214" s="347"/>
      <c r="BT214" s="347"/>
      <c r="BU214" s="347" t="s">
        <v>1236</v>
      </c>
      <c r="BV214" s="347"/>
      <c r="BW214" s="347" t="s">
        <v>1237</v>
      </c>
      <c r="BX214" s="347"/>
      <c r="BY214" s="362" t="str">
        <f t="shared" si="13"/>
        <v>DISCONTINUED - MR408 Roost UTV, 14x7, 4+3/+13mm Offset, 4x110, 84mm Centerbore, Matte Black</v>
      </c>
      <c r="BZ214" s="362" t="s">
        <v>4046</v>
      </c>
      <c r="CA214" s="362" t="s">
        <v>4045</v>
      </c>
      <c r="CB214" s="351" t="str">
        <f t="shared" si="14"/>
        <v>UTV (4XX)</v>
      </c>
    </row>
    <row r="215" spans="1:80" s="339" customFormat="1" ht="12.75">
      <c r="A215" s="23">
        <f t="shared" si="12"/>
        <v>212</v>
      </c>
      <c r="B215" s="105" t="s">
        <v>84</v>
      </c>
      <c r="C215" s="30" t="s">
        <v>1089</v>
      </c>
      <c r="D215" s="341" t="s">
        <v>1150</v>
      </c>
      <c r="E215" s="342" t="s">
        <v>238</v>
      </c>
      <c r="F215" s="342"/>
      <c r="G215" s="342"/>
      <c r="H215" s="342" t="s">
        <v>833</v>
      </c>
      <c r="I215" s="393">
        <v>42005</v>
      </c>
      <c r="J215" s="340">
        <v>43129</v>
      </c>
      <c r="K215" s="331" t="s">
        <v>1277</v>
      </c>
      <c r="L215" s="343">
        <v>135.5</v>
      </c>
      <c r="M215" s="333"/>
      <c r="N215" s="333"/>
      <c r="O215" s="341">
        <v>14</v>
      </c>
      <c r="P215" s="8">
        <v>7</v>
      </c>
      <c r="Q215" s="30" t="s">
        <v>1746</v>
      </c>
      <c r="R215" s="341">
        <v>4</v>
      </c>
      <c r="S215" s="341">
        <v>110</v>
      </c>
      <c r="T215" s="344">
        <v>38</v>
      </c>
      <c r="U215" s="378">
        <v>5.3</v>
      </c>
      <c r="V215" s="341" t="s">
        <v>186</v>
      </c>
      <c r="W215" s="349">
        <v>84</v>
      </c>
      <c r="X215" s="345">
        <v>16</v>
      </c>
      <c r="Y215" s="344">
        <v>1200</v>
      </c>
      <c r="Z215" s="344" t="s">
        <v>87</v>
      </c>
      <c r="AA215" s="344"/>
      <c r="AB215" s="334" t="str">
        <f t="shared" si="15"/>
        <v>14x7, 4x110, 38 OS</v>
      </c>
      <c r="AC215" s="346" t="s">
        <v>234</v>
      </c>
      <c r="AD215" s="336" t="e">
        <f>VLOOKUP(AC215,ACCESSORIES!F:K,6,FALSE)</f>
        <v>#N/A</v>
      </c>
      <c r="AE215" s="346"/>
      <c r="AF215" s="347"/>
      <c r="AG215" s="346"/>
      <c r="AH215" s="346" t="s">
        <v>85</v>
      </c>
      <c r="AI215" s="347" t="s">
        <v>85</v>
      </c>
      <c r="AJ215" s="347" t="s">
        <v>266</v>
      </c>
      <c r="AK215" s="347" t="s">
        <v>85</v>
      </c>
      <c r="AL215" s="347" t="s">
        <v>85</v>
      </c>
      <c r="AM215" s="347" t="s">
        <v>85</v>
      </c>
      <c r="AN215" s="347">
        <v>12.4</v>
      </c>
      <c r="AO215" s="347"/>
      <c r="AP215" s="347"/>
      <c r="AQ215" s="347"/>
      <c r="AR215" s="347"/>
      <c r="AS215" s="347"/>
      <c r="AT215" s="347"/>
      <c r="AU215" s="347"/>
      <c r="AV215" s="347">
        <v>68</v>
      </c>
      <c r="AW215" s="347">
        <v>43</v>
      </c>
      <c r="AX215" s="83"/>
      <c r="AY215" s="347"/>
      <c r="AZ215" s="348" t="s">
        <v>85</v>
      </c>
      <c r="BA215" s="347" t="s">
        <v>85</v>
      </c>
      <c r="BB215" s="105" t="s">
        <v>85</v>
      </c>
      <c r="BC215" s="347" t="s">
        <v>85</v>
      </c>
      <c r="BD215" s="348">
        <v>18.5</v>
      </c>
      <c r="BE215" s="347">
        <v>16.399999999999999</v>
      </c>
      <c r="BF215" s="347">
        <v>16.399999999999999</v>
      </c>
      <c r="BG215" s="347">
        <v>9.1</v>
      </c>
      <c r="BH215" s="341">
        <v>48</v>
      </c>
      <c r="BI215" s="347" t="s">
        <v>4096</v>
      </c>
      <c r="BJ215" s="82" t="s">
        <v>4217</v>
      </c>
      <c r="BK215" s="347" t="s">
        <v>1232</v>
      </c>
      <c r="BL215" s="347" t="s">
        <v>1233</v>
      </c>
      <c r="BM215" s="347"/>
      <c r="BN215" s="347"/>
      <c r="BO215" s="347"/>
      <c r="BP215" s="347"/>
      <c r="BQ215" s="347"/>
      <c r="BR215" s="347"/>
      <c r="BS215" s="347"/>
      <c r="BT215" s="347"/>
      <c r="BU215" s="347" t="s">
        <v>1236</v>
      </c>
      <c r="BV215" s="347"/>
      <c r="BW215" s="347" t="s">
        <v>1237</v>
      </c>
      <c r="BX215" s="347"/>
      <c r="BY215" s="362" t="str">
        <f t="shared" si="13"/>
        <v>DISCONTINUED - MR408 Roost UTV, 14x7, 5+2/+38mm Offset, 4x110, 84mm Centerbore, Matte Black</v>
      </c>
      <c r="BZ215" s="362" t="s">
        <v>4046</v>
      </c>
      <c r="CA215" s="362" t="s">
        <v>4045</v>
      </c>
      <c r="CB215" s="351" t="str">
        <f t="shared" si="14"/>
        <v>UTV (4XX)</v>
      </c>
    </row>
    <row r="216" spans="1:80" s="339" customFormat="1" ht="12.75">
      <c r="A216" s="23">
        <f t="shared" si="12"/>
        <v>213</v>
      </c>
      <c r="B216" s="105" t="s">
        <v>84</v>
      </c>
      <c r="C216" s="30" t="s">
        <v>1089</v>
      </c>
      <c r="D216" s="341" t="s">
        <v>1150</v>
      </c>
      <c r="E216" s="342" t="s">
        <v>239</v>
      </c>
      <c r="F216" s="342"/>
      <c r="G216" s="342"/>
      <c r="H216" s="342" t="s">
        <v>834</v>
      </c>
      <c r="I216" s="393">
        <v>42005</v>
      </c>
      <c r="J216" s="340">
        <v>43129</v>
      </c>
      <c r="K216" s="331" t="s">
        <v>1277</v>
      </c>
      <c r="L216" s="343">
        <v>135.5</v>
      </c>
      <c r="M216" s="333"/>
      <c r="N216" s="333"/>
      <c r="O216" s="341">
        <v>14</v>
      </c>
      <c r="P216" s="8">
        <v>7</v>
      </c>
      <c r="Q216" s="30" t="s">
        <v>1749</v>
      </c>
      <c r="R216" s="341">
        <v>4</v>
      </c>
      <c r="S216" s="341">
        <v>156</v>
      </c>
      <c r="T216" s="344">
        <v>13</v>
      </c>
      <c r="U216" s="378">
        <v>4.3</v>
      </c>
      <c r="V216" s="341" t="s">
        <v>189</v>
      </c>
      <c r="W216" s="349">
        <v>132</v>
      </c>
      <c r="X216" s="345">
        <v>16</v>
      </c>
      <c r="Y216" s="344">
        <v>1200</v>
      </c>
      <c r="Z216" s="344" t="s">
        <v>235</v>
      </c>
      <c r="AA216" s="344"/>
      <c r="AB216" s="334" t="str">
        <f t="shared" si="15"/>
        <v>14x7, 4x156, 13 OS</v>
      </c>
      <c r="AC216" s="346" t="s">
        <v>1647</v>
      </c>
      <c r="AD216" s="336">
        <f>VLOOKUP(AC216,ACCESSORIES!F:K,6,FALSE)</f>
        <v>33</v>
      </c>
      <c r="AE216" s="346"/>
      <c r="AF216" s="347"/>
      <c r="AG216" s="346"/>
      <c r="AH216" s="346" t="s">
        <v>85</v>
      </c>
      <c r="AI216" s="347" t="s">
        <v>85</v>
      </c>
      <c r="AJ216" s="347" t="s">
        <v>266</v>
      </c>
      <c r="AK216" s="347" t="s">
        <v>85</v>
      </c>
      <c r="AL216" s="347" t="s">
        <v>85</v>
      </c>
      <c r="AM216" s="347" t="s">
        <v>85</v>
      </c>
      <c r="AN216" s="347">
        <v>12.4</v>
      </c>
      <c r="AO216" s="347"/>
      <c r="AP216" s="347"/>
      <c r="AQ216" s="347"/>
      <c r="AR216" s="347"/>
      <c r="AS216" s="347"/>
      <c r="AT216" s="347"/>
      <c r="AU216" s="347"/>
      <c r="AV216" s="347">
        <v>68</v>
      </c>
      <c r="AW216" s="347">
        <v>43</v>
      </c>
      <c r="AX216" s="83"/>
      <c r="AY216" s="347"/>
      <c r="AZ216" s="348" t="s">
        <v>85</v>
      </c>
      <c r="BA216" s="347" t="s">
        <v>85</v>
      </c>
      <c r="BB216" s="105" t="s">
        <v>85</v>
      </c>
      <c r="BC216" s="347" t="s">
        <v>85</v>
      </c>
      <c r="BD216" s="348">
        <v>18.5</v>
      </c>
      <c r="BE216" s="347">
        <v>16.399999999999999</v>
      </c>
      <c r="BF216" s="347">
        <v>16.399999999999999</v>
      </c>
      <c r="BG216" s="347">
        <v>9.1</v>
      </c>
      <c r="BH216" s="341">
        <v>48</v>
      </c>
      <c r="BI216" s="347" t="s">
        <v>4096</v>
      </c>
      <c r="BJ216" s="82" t="s">
        <v>4217</v>
      </c>
      <c r="BK216" s="347" t="s">
        <v>1232</v>
      </c>
      <c r="BL216" s="347" t="s">
        <v>1233</v>
      </c>
      <c r="BM216" s="347"/>
      <c r="BN216" s="347"/>
      <c r="BO216" s="347"/>
      <c r="BP216" s="347"/>
      <c r="BQ216" s="347"/>
      <c r="BR216" s="347"/>
      <c r="BS216" s="347"/>
      <c r="BT216" s="347"/>
      <c r="BU216" s="347" t="s">
        <v>1234</v>
      </c>
      <c r="BV216" s="347"/>
      <c r="BW216" s="347" t="s">
        <v>1235</v>
      </c>
      <c r="BX216" s="347"/>
      <c r="BY216" s="362" t="str">
        <f t="shared" si="13"/>
        <v>DISCONTINUED - MR408 Roost UTV, 14x7, 4+3/+13mm Offset, 4x156, 132mm Centerbore, Silver</v>
      </c>
      <c r="BZ216" s="362" t="s">
        <v>4046</v>
      </c>
      <c r="CA216" s="362" t="s">
        <v>4045</v>
      </c>
      <c r="CB216" s="351" t="str">
        <f t="shared" si="14"/>
        <v>UTV (4XX)</v>
      </c>
    </row>
    <row r="217" spans="1:80" s="339" customFormat="1" ht="12.75">
      <c r="A217" s="23">
        <f t="shared" si="12"/>
        <v>214</v>
      </c>
      <c r="B217" s="105" t="s">
        <v>84</v>
      </c>
      <c r="C217" s="30" t="s">
        <v>1089</v>
      </c>
      <c r="D217" s="341" t="s">
        <v>1150</v>
      </c>
      <c r="E217" s="342" t="s">
        <v>240</v>
      </c>
      <c r="F217" s="342"/>
      <c r="G217" s="342"/>
      <c r="H217" s="342" t="s">
        <v>835</v>
      </c>
      <c r="I217" s="393">
        <v>42005</v>
      </c>
      <c r="J217" s="340">
        <v>43129</v>
      </c>
      <c r="K217" s="331" t="s">
        <v>1277</v>
      </c>
      <c r="L217" s="343">
        <v>135.5</v>
      </c>
      <c r="M217" s="333"/>
      <c r="N217" s="333"/>
      <c r="O217" s="341">
        <v>14</v>
      </c>
      <c r="P217" s="8">
        <v>7</v>
      </c>
      <c r="Q217" s="30" t="s">
        <v>1749</v>
      </c>
      <c r="R217" s="341">
        <v>4</v>
      </c>
      <c r="S217" s="341">
        <v>156</v>
      </c>
      <c r="T217" s="344">
        <v>38</v>
      </c>
      <c r="U217" s="378">
        <v>5.3</v>
      </c>
      <c r="V217" s="341" t="s">
        <v>186</v>
      </c>
      <c r="W217" s="349">
        <v>132</v>
      </c>
      <c r="X217" s="345">
        <v>16</v>
      </c>
      <c r="Y217" s="344">
        <v>1200</v>
      </c>
      <c r="Z217" s="344" t="s">
        <v>235</v>
      </c>
      <c r="AA217" s="344"/>
      <c r="AB217" s="334" t="str">
        <f t="shared" si="15"/>
        <v>14x7, 4x156, 38 OS</v>
      </c>
      <c r="AC217" s="346" t="s">
        <v>1647</v>
      </c>
      <c r="AD217" s="336">
        <f>VLOOKUP(AC217,ACCESSORIES!F:K,6,FALSE)</f>
        <v>33</v>
      </c>
      <c r="AE217" s="346"/>
      <c r="AF217" s="347"/>
      <c r="AG217" s="346"/>
      <c r="AH217" s="346" t="s">
        <v>85</v>
      </c>
      <c r="AI217" s="347" t="s">
        <v>85</v>
      </c>
      <c r="AJ217" s="347" t="s">
        <v>266</v>
      </c>
      <c r="AK217" s="347" t="s">
        <v>85</v>
      </c>
      <c r="AL217" s="347" t="s">
        <v>85</v>
      </c>
      <c r="AM217" s="347" t="s">
        <v>85</v>
      </c>
      <c r="AN217" s="347">
        <v>12.4</v>
      </c>
      <c r="AO217" s="347"/>
      <c r="AP217" s="347"/>
      <c r="AQ217" s="347"/>
      <c r="AR217" s="347"/>
      <c r="AS217" s="347"/>
      <c r="AT217" s="347"/>
      <c r="AU217" s="347"/>
      <c r="AV217" s="347">
        <v>68</v>
      </c>
      <c r="AW217" s="347">
        <v>43</v>
      </c>
      <c r="AX217" s="83"/>
      <c r="AY217" s="347"/>
      <c r="AZ217" s="348" t="s">
        <v>85</v>
      </c>
      <c r="BA217" s="347" t="s">
        <v>85</v>
      </c>
      <c r="BB217" s="105" t="s">
        <v>85</v>
      </c>
      <c r="BC217" s="347" t="s">
        <v>85</v>
      </c>
      <c r="BD217" s="348">
        <v>18.5</v>
      </c>
      <c r="BE217" s="347">
        <v>16.399999999999999</v>
      </c>
      <c r="BF217" s="347">
        <v>16.399999999999999</v>
      </c>
      <c r="BG217" s="347">
        <v>9.1</v>
      </c>
      <c r="BH217" s="341">
        <v>48</v>
      </c>
      <c r="BI217" s="347" t="s">
        <v>4096</v>
      </c>
      <c r="BJ217" s="82" t="s">
        <v>4217</v>
      </c>
      <c r="BK217" s="347" t="s">
        <v>1232</v>
      </c>
      <c r="BL217" s="347" t="s">
        <v>1233</v>
      </c>
      <c r="BM217" s="347"/>
      <c r="BN217" s="347"/>
      <c r="BO217" s="347"/>
      <c r="BP217" s="347"/>
      <c r="BQ217" s="347"/>
      <c r="BR217" s="347"/>
      <c r="BS217" s="347"/>
      <c r="BT217" s="347"/>
      <c r="BU217" s="347" t="s">
        <v>1234</v>
      </c>
      <c r="BV217" s="347"/>
      <c r="BW217" s="347" t="s">
        <v>1235</v>
      </c>
      <c r="BX217" s="347"/>
      <c r="BY217" s="362" t="str">
        <f t="shared" si="13"/>
        <v>DISCONTINUED - MR408 Roost UTV, 14x7, 5+2/+38mm Offset, 4x156, 132mm Centerbore, Silver</v>
      </c>
      <c r="BZ217" s="362" t="s">
        <v>4046</v>
      </c>
      <c r="CA217" s="362" t="s">
        <v>4045</v>
      </c>
      <c r="CB217" s="351" t="str">
        <f t="shared" si="14"/>
        <v>UTV (4XX)</v>
      </c>
    </row>
    <row r="218" spans="1:80" s="339" customFormat="1" ht="12.75">
      <c r="A218" s="23">
        <f t="shared" si="12"/>
        <v>215</v>
      </c>
      <c r="B218" s="105" t="s">
        <v>84</v>
      </c>
      <c r="C218" s="30" t="s">
        <v>1089</v>
      </c>
      <c r="D218" s="341" t="s">
        <v>1150</v>
      </c>
      <c r="E218" s="342" t="s">
        <v>241</v>
      </c>
      <c r="F218" s="342"/>
      <c r="G218" s="342"/>
      <c r="H218" s="342" t="s">
        <v>1097</v>
      </c>
      <c r="I218" s="393">
        <v>42005</v>
      </c>
      <c r="J218" s="340">
        <v>43129</v>
      </c>
      <c r="K218" s="331" t="s">
        <v>1277</v>
      </c>
      <c r="L218" s="343">
        <v>135.5</v>
      </c>
      <c r="M218" s="333"/>
      <c r="N218" s="333"/>
      <c r="O218" s="341">
        <v>14</v>
      </c>
      <c r="P218" s="8">
        <v>7</v>
      </c>
      <c r="Q218" s="30" t="s">
        <v>1749</v>
      </c>
      <c r="R218" s="341">
        <v>4</v>
      </c>
      <c r="S218" s="341">
        <v>156</v>
      </c>
      <c r="T218" s="344">
        <v>13</v>
      </c>
      <c r="U218" s="378">
        <v>4.3</v>
      </c>
      <c r="V218" s="341" t="s">
        <v>189</v>
      </c>
      <c r="W218" s="349">
        <v>132</v>
      </c>
      <c r="X218" s="345">
        <v>16</v>
      </c>
      <c r="Y218" s="344">
        <v>1200</v>
      </c>
      <c r="Z218" s="344" t="s">
        <v>87</v>
      </c>
      <c r="AA218" s="344"/>
      <c r="AB218" s="334" t="str">
        <f t="shared" si="15"/>
        <v>14x7, 4x156, 13 OS</v>
      </c>
      <c r="AC218" s="346" t="s">
        <v>1647</v>
      </c>
      <c r="AD218" s="336">
        <f>VLOOKUP(AC218,ACCESSORIES!F:K,6,FALSE)</f>
        <v>33</v>
      </c>
      <c r="AE218" s="346"/>
      <c r="AF218" s="347"/>
      <c r="AG218" s="346"/>
      <c r="AH218" s="346" t="s">
        <v>85</v>
      </c>
      <c r="AI218" s="347" t="s">
        <v>85</v>
      </c>
      <c r="AJ218" s="347" t="s">
        <v>266</v>
      </c>
      <c r="AK218" s="347" t="s">
        <v>85</v>
      </c>
      <c r="AL218" s="347" t="s">
        <v>85</v>
      </c>
      <c r="AM218" s="347" t="s">
        <v>85</v>
      </c>
      <c r="AN218" s="347">
        <v>12.4</v>
      </c>
      <c r="AO218" s="347"/>
      <c r="AP218" s="347"/>
      <c r="AQ218" s="347"/>
      <c r="AR218" s="347"/>
      <c r="AS218" s="347"/>
      <c r="AT218" s="347"/>
      <c r="AU218" s="347"/>
      <c r="AV218" s="347">
        <v>68</v>
      </c>
      <c r="AW218" s="347">
        <v>43</v>
      </c>
      <c r="AX218" s="83"/>
      <c r="AY218" s="347"/>
      <c r="AZ218" s="348" t="s">
        <v>85</v>
      </c>
      <c r="BA218" s="347" t="s">
        <v>85</v>
      </c>
      <c r="BB218" s="105" t="s">
        <v>85</v>
      </c>
      <c r="BC218" s="347" t="s">
        <v>85</v>
      </c>
      <c r="BD218" s="348">
        <v>18.5</v>
      </c>
      <c r="BE218" s="347">
        <v>16.399999999999999</v>
      </c>
      <c r="BF218" s="347">
        <v>16.399999999999999</v>
      </c>
      <c r="BG218" s="347">
        <v>9.1</v>
      </c>
      <c r="BH218" s="341">
        <v>48</v>
      </c>
      <c r="BI218" s="347" t="s">
        <v>4096</v>
      </c>
      <c r="BJ218" s="82" t="s">
        <v>4217</v>
      </c>
      <c r="BK218" s="347" t="s">
        <v>1232</v>
      </c>
      <c r="BL218" s="347" t="s">
        <v>1233</v>
      </c>
      <c r="BM218" s="347"/>
      <c r="BN218" s="347"/>
      <c r="BO218" s="347"/>
      <c r="BP218" s="347"/>
      <c r="BQ218" s="347"/>
      <c r="BR218" s="347"/>
      <c r="BS218" s="347"/>
      <c r="BT218" s="347"/>
      <c r="BU218" s="347" t="s">
        <v>1236</v>
      </c>
      <c r="BV218" s="347"/>
      <c r="BW218" s="347" t="s">
        <v>1237</v>
      </c>
      <c r="BX218" s="347"/>
      <c r="BY218" s="362" t="str">
        <f t="shared" si="13"/>
        <v>DISCONTINUED - MR408 Roost UTV, 14x7, 4+3/+13mm Offset, 4x156, 132mm Centerbore, Matte Black</v>
      </c>
      <c r="BZ218" s="362" t="s">
        <v>4046</v>
      </c>
      <c r="CA218" s="362" t="s">
        <v>4045</v>
      </c>
      <c r="CB218" s="351" t="str">
        <f t="shared" si="14"/>
        <v>UTV (4XX)</v>
      </c>
    </row>
    <row r="219" spans="1:80" s="339" customFormat="1" ht="12.75">
      <c r="A219" s="23">
        <f t="shared" si="12"/>
        <v>216</v>
      </c>
      <c r="B219" s="105" t="s">
        <v>84</v>
      </c>
      <c r="C219" s="30" t="s">
        <v>1090</v>
      </c>
      <c r="D219" s="341" t="s">
        <v>256</v>
      </c>
      <c r="E219" s="342" t="s">
        <v>4049</v>
      </c>
      <c r="F219" s="342"/>
      <c r="G219" s="342"/>
      <c r="H219" s="342" t="s">
        <v>4050</v>
      </c>
      <c r="I219" s="393">
        <v>41275</v>
      </c>
      <c r="J219" s="340">
        <v>43129</v>
      </c>
      <c r="K219" s="331" t="s">
        <v>1277</v>
      </c>
      <c r="L219" s="343">
        <v>172.5</v>
      </c>
      <c r="M219" s="333"/>
      <c r="N219" s="333"/>
      <c r="O219" s="341">
        <v>15</v>
      </c>
      <c r="P219" s="8">
        <v>7</v>
      </c>
      <c r="Q219" s="30" t="s">
        <v>1750</v>
      </c>
      <c r="R219" s="341">
        <v>5</v>
      </c>
      <c r="S219" s="341">
        <v>100</v>
      </c>
      <c r="T219" s="344">
        <v>48</v>
      </c>
      <c r="U219" s="378">
        <v>5.9</v>
      </c>
      <c r="V219" s="341" t="s">
        <v>85</v>
      </c>
      <c r="W219" s="349">
        <v>56.1</v>
      </c>
      <c r="X219" s="345">
        <v>16.7</v>
      </c>
      <c r="Y219" s="344">
        <v>1900</v>
      </c>
      <c r="Z219" s="344" t="s">
        <v>235</v>
      </c>
      <c r="AA219" s="344"/>
      <c r="AB219" s="334" t="str">
        <f t="shared" si="15"/>
        <v>15x7, 5x100, 48 OS</v>
      </c>
      <c r="AC219" s="346" t="s">
        <v>85</v>
      </c>
      <c r="AD219" s="336" t="e">
        <f>VLOOKUP(AC219,ACCESSORIES!F:K,6,FALSE)</f>
        <v>#N/A</v>
      </c>
      <c r="AE219" s="346"/>
      <c r="AF219" s="347" t="s">
        <v>85</v>
      </c>
      <c r="AG219" s="346" t="s">
        <v>85</v>
      </c>
      <c r="AH219" s="346" t="s">
        <v>85</v>
      </c>
      <c r="AI219" s="347"/>
      <c r="AJ219" s="347" t="s">
        <v>266</v>
      </c>
      <c r="AK219" s="347" t="s">
        <v>85</v>
      </c>
      <c r="AL219" s="347" t="s">
        <v>85</v>
      </c>
      <c r="AM219" s="347" t="s">
        <v>85</v>
      </c>
      <c r="AN219" s="347">
        <v>14.9</v>
      </c>
      <c r="AO219" s="347"/>
      <c r="AP219" s="347">
        <v>23</v>
      </c>
      <c r="AQ219" s="347">
        <v>25</v>
      </c>
      <c r="AR219" s="347"/>
      <c r="AS219" s="347">
        <v>20</v>
      </c>
      <c r="AT219" s="347"/>
      <c r="AU219" s="347">
        <v>168</v>
      </c>
      <c r="AV219" s="347">
        <v>48</v>
      </c>
      <c r="AW219" s="347">
        <v>27</v>
      </c>
      <c r="AX219" s="83"/>
      <c r="AY219" s="347"/>
      <c r="AZ219" s="348" t="s">
        <v>85</v>
      </c>
      <c r="BA219" s="347" t="s">
        <v>85</v>
      </c>
      <c r="BB219" s="105" t="s">
        <v>85</v>
      </c>
      <c r="BC219" s="347" t="s">
        <v>85</v>
      </c>
      <c r="BD219" s="348">
        <v>19.7</v>
      </c>
      <c r="BE219" s="347">
        <v>17.8</v>
      </c>
      <c r="BF219" s="347">
        <v>17.8</v>
      </c>
      <c r="BG219" s="347">
        <v>9.5</v>
      </c>
      <c r="BH219" s="341">
        <v>48</v>
      </c>
      <c r="BI219" s="347" t="s">
        <v>4096</v>
      </c>
      <c r="BJ219" s="82" t="s">
        <v>4217</v>
      </c>
      <c r="BK219" s="347" t="s">
        <v>1246</v>
      </c>
      <c r="BL219" s="347" t="s">
        <v>1247</v>
      </c>
      <c r="BM219" s="347" t="s">
        <v>1248</v>
      </c>
      <c r="BN219" s="347"/>
      <c r="BO219" s="347"/>
      <c r="BP219" s="347"/>
      <c r="BQ219" s="347"/>
      <c r="BR219" s="347"/>
      <c r="BS219" s="347"/>
      <c r="BT219" s="347"/>
      <c r="BU219" s="347" t="s">
        <v>4051</v>
      </c>
      <c r="BV219" s="347"/>
      <c r="BW219" s="347" t="s">
        <v>4052</v>
      </c>
      <c r="BX219" s="347"/>
      <c r="BY219" s="362" t="str">
        <f t="shared" si="13"/>
        <v>DISCONTINUED - MR501 VT-SPEC, 15x7, +48mm Offset, 5x100, 56.1mm Centerbore, Silver</v>
      </c>
      <c r="BZ219" s="362" t="s">
        <v>4046</v>
      </c>
      <c r="CA219" s="362" t="s">
        <v>4045</v>
      </c>
      <c r="CB219" s="351" t="str">
        <f t="shared" si="14"/>
        <v>RACE (1XX)</v>
      </c>
    </row>
    <row r="220" spans="1:80" s="339" customFormat="1" ht="12.75">
      <c r="A220" s="23">
        <f t="shared" si="12"/>
        <v>217</v>
      </c>
      <c r="B220" s="105" t="s">
        <v>84</v>
      </c>
      <c r="C220" s="30" t="s">
        <v>1090</v>
      </c>
      <c r="D220" s="341" t="s">
        <v>256</v>
      </c>
      <c r="E220" s="342" t="s">
        <v>4053</v>
      </c>
      <c r="F220" s="342"/>
      <c r="G220" s="342"/>
      <c r="H220" s="342" t="s">
        <v>4054</v>
      </c>
      <c r="I220" s="393">
        <v>41275</v>
      </c>
      <c r="J220" s="340">
        <v>43129</v>
      </c>
      <c r="K220" s="331" t="s">
        <v>1277</v>
      </c>
      <c r="L220" s="343">
        <v>172.5</v>
      </c>
      <c r="M220" s="333"/>
      <c r="N220" s="333"/>
      <c r="O220" s="341">
        <v>15</v>
      </c>
      <c r="P220" s="8">
        <v>7</v>
      </c>
      <c r="Q220" s="30" t="s">
        <v>1858</v>
      </c>
      <c r="R220" s="341">
        <v>5</v>
      </c>
      <c r="S220" s="341">
        <v>4.5</v>
      </c>
      <c r="T220" s="344">
        <v>48</v>
      </c>
      <c r="U220" s="378">
        <v>5.9</v>
      </c>
      <c r="V220" s="341" t="s">
        <v>85</v>
      </c>
      <c r="W220" s="349">
        <v>56.1</v>
      </c>
      <c r="X220" s="345">
        <v>16.7</v>
      </c>
      <c r="Y220" s="344">
        <v>1900</v>
      </c>
      <c r="Z220" s="344" t="s">
        <v>235</v>
      </c>
      <c r="AA220" s="344"/>
      <c r="AB220" s="334" t="str">
        <f t="shared" si="15"/>
        <v>15x7, 5x4.5, 48 OS</v>
      </c>
      <c r="AC220" s="346" t="s">
        <v>85</v>
      </c>
      <c r="AD220" s="336" t="e">
        <f>VLOOKUP(AC220,ACCESSORIES!F:K,6,FALSE)</f>
        <v>#N/A</v>
      </c>
      <c r="AE220" s="346"/>
      <c r="AF220" s="347" t="s">
        <v>85</v>
      </c>
      <c r="AG220" s="346" t="s">
        <v>85</v>
      </c>
      <c r="AH220" s="346" t="s">
        <v>85</v>
      </c>
      <c r="AI220" s="347"/>
      <c r="AJ220" s="347" t="s">
        <v>266</v>
      </c>
      <c r="AK220" s="347" t="s">
        <v>85</v>
      </c>
      <c r="AL220" s="347" t="s">
        <v>85</v>
      </c>
      <c r="AM220" s="347" t="s">
        <v>85</v>
      </c>
      <c r="AN220" s="347">
        <v>14.9</v>
      </c>
      <c r="AO220" s="347"/>
      <c r="AP220" s="347">
        <v>23</v>
      </c>
      <c r="AQ220" s="347">
        <v>25</v>
      </c>
      <c r="AR220" s="347"/>
      <c r="AS220" s="347">
        <v>20</v>
      </c>
      <c r="AT220" s="347"/>
      <c r="AU220" s="347">
        <v>168</v>
      </c>
      <c r="AV220" s="347">
        <v>48</v>
      </c>
      <c r="AW220" s="347">
        <v>27</v>
      </c>
      <c r="AX220" s="83"/>
      <c r="AY220" s="347"/>
      <c r="AZ220" s="348" t="s">
        <v>85</v>
      </c>
      <c r="BA220" s="347" t="s">
        <v>85</v>
      </c>
      <c r="BB220" s="105" t="s">
        <v>85</v>
      </c>
      <c r="BC220" s="347" t="s">
        <v>85</v>
      </c>
      <c r="BD220" s="348">
        <v>19.7</v>
      </c>
      <c r="BE220" s="347">
        <v>17.8</v>
      </c>
      <c r="BF220" s="347">
        <v>17.8</v>
      </c>
      <c r="BG220" s="347">
        <v>9.5</v>
      </c>
      <c r="BH220" s="341">
        <v>48</v>
      </c>
      <c r="BI220" s="347" t="s">
        <v>4096</v>
      </c>
      <c r="BJ220" s="82" t="s">
        <v>4217</v>
      </c>
      <c r="BK220" s="347" t="s">
        <v>1246</v>
      </c>
      <c r="BL220" s="347" t="s">
        <v>1247</v>
      </c>
      <c r="BM220" s="347" t="s">
        <v>1248</v>
      </c>
      <c r="BN220" s="347"/>
      <c r="BO220" s="347"/>
      <c r="BP220" s="347"/>
      <c r="BQ220" s="347"/>
      <c r="BR220" s="347"/>
      <c r="BS220" s="347"/>
      <c r="BT220" s="347"/>
      <c r="BU220" s="347" t="s">
        <v>4051</v>
      </c>
      <c r="BV220" s="347"/>
      <c r="BW220" s="347" t="s">
        <v>4052</v>
      </c>
      <c r="BX220" s="347"/>
      <c r="BY220" s="362" t="str">
        <f t="shared" si="13"/>
        <v>DISCONTINUED - MR501 VT-SPEC, 15x7, +48mm Offset, 5x4.5, 56.1mm Centerbore, Silver</v>
      </c>
      <c r="BZ220" s="362" t="s">
        <v>4046</v>
      </c>
      <c r="CA220" s="362" t="s">
        <v>4045</v>
      </c>
      <c r="CB220" s="351" t="str">
        <f t="shared" si="14"/>
        <v>RACE (1XX)</v>
      </c>
    </row>
    <row r="221" spans="1:80" s="339" customFormat="1" ht="12.75">
      <c r="A221" s="23">
        <f t="shared" si="12"/>
        <v>218</v>
      </c>
      <c r="B221" s="105" t="s">
        <v>84</v>
      </c>
      <c r="C221" s="30" t="s">
        <v>1090</v>
      </c>
      <c r="D221" s="341" t="s">
        <v>256</v>
      </c>
      <c r="E221" s="342" t="s">
        <v>4055</v>
      </c>
      <c r="F221" s="342"/>
      <c r="G221" s="342"/>
      <c r="H221" s="342" t="s">
        <v>4056</v>
      </c>
      <c r="I221" s="393">
        <v>41275</v>
      </c>
      <c r="J221" s="340">
        <v>43129</v>
      </c>
      <c r="K221" s="331" t="s">
        <v>1277</v>
      </c>
      <c r="L221" s="343">
        <v>172.5</v>
      </c>
      <c r="M221" s="333"/>
      <c r="N221" s="333"/>
      <c r="O221" s="341">
        <v>15</v>
      </c>
      <c r="P221" s="8">
        <v>7</v>
      </c>
      <c r="Q221" s="30" t="s">
        <v>1745</v>
      </c>
      <c r="R221" s="341">
        <v>4</v>
      </c>
      <c r="S221" s="341">
        <v>108</v>
      </c>
      <c r="T221" s="344">
        <v>48</v>
      </c>
      <c r="U221" s="378">
        <v>5.9</v>
      </c>
      <c r="V221" s="341" t="s">
        <v>85</v>
      </c>
      <c r="W221" s="349">
        <v>63.4</v>
      </c>
      <c r="X221" s="345">
        <v>16.7</v>
      </c>
      <c r="Y221" s="344">
        <v>1900</v>
      </c>
      <c r="Z221" s="344" t="s">
        <v>235</v>
      </c>
      <c r="AA221" s="344"/>
      <c r="AB221" s="334" t="str">
        <f t="shared" si="15"/>
        <v>15x7, 4x108, 48 OS</v>
      </c>
      <c r="AC221" s="346" t="s">
        <v>85</v>
      </c>
      <c r="AD221" s="336" t="e">
        <f>VLOOKUP(AC221,ACCESSORIES!F:K,6,FALSE)</f>
        <v>#N/A</v>
      </c>
      <c r="AE221" s="346"/>
      <c r="AF221" s="347" t="s">
        <v>85</v>
      </c>
      <c r="AG221" s="346" t="s">
        <v>85</v>
      </c>
      <c r="AH221" s="346" t="s">
        <v>85</v>
      </c>
      <c r="AI221" s="347"/>
      <c r="AJ221" s="347" t="s">
        <v>266</v>
      </c>
      <c r="AK221" s="347" t="s">
        <v>85</v>
      </c>
      <c r="AL221" s="347" t="s">
        <v>85</v>
      </c>
      <c r="AM221" s="347" t="s">
        <v>85</v>
      </c>
      <c r="AN221" s="347">
        <v>14.9</v>
      </c>
      <c r="AO221" s="347"/>
      <c r="AP221" s="347"/>
      <c r="AQ221" s="347"/>
      <c r="AR221" s="347"/>
      <c r="AS221" s="347"/>
      <c r="AT221" s="347"/>
      <c r="AU221" s="347"/>
      <c r="AV221" s="347">
        <v>48</v>
      </c>
      <c r="AW221" s="347">
        <v>27</v>
      </c>
      <c r="AX221" s="83"/>
      <c r="AY221" s="347"/>
      <c r="AZ221" s="348" t="s">
        <v>85</v>
      </c>
      <c r="BA221" s="347" t="s">
        <v>85</v>
      </c>
      <c r="BB221" s="105" t="s">
        <v>85</v>
      </c>
      <c r="BC221" s="347" t="s">
        <v>85</v>
      </c>
      <c r="BD221" s="348">
        <v>19.7</v>
      </c>
      <c r="BE221" s="347">
        <v>17.8</v>
      </c>
      <c r="BF221" s="347">
        <v>17.8</v>
      </c>
      <c r="BG221" s="347">
        <v>9.5</v>
      </c>
      <c r="BH221" s="341">
        <v>48</v>
      </c>
      <c r="BI221" s="347" t="s">
        <v>4096</v>
      </c>
      <c r="BJ221" s="82" t="s">
        <v>4217</v>
      </c>
      <c r="BK221" s="347" t="s">
        <v>1246</v>
      </c>
      <c r="BL221" s="347" t="s">
        <v>1247</v>
      </c>
      <c r="BM221" s="347" t="s">
        <v>1248</v>
      </c>
      <c r="BN221" s="347"/>
      <c r="BO221" s="347"/>
      <c r="BP221" s="347"/>
      <c r="BQ221" s="347"/>
      <c r="BR221" s="347"/>
      <c r="BS221" s="347"/>
      <c r="BT221" s="347"/>
      <c r="BU221" s="347" t="s">
        <v>4051</v>
      </c>
      <c r="BV221" s="347"/>
      <c r="BW221" s="347" t="s">
        <v>4052</v>
      </c>
      <c r="BX221" s="347"/>
      <c r="BY221" s="362" t="str">
        <f t="shared" si="13"/>
        <v>DISCONTINUED - MR501 VT-SPEC, 15x7, +48mm Offset, 4x108, 63.4mm Centerbore, Silver</v>
      </c>
      <c r="BZ221" s="362" t="s">
        <v>4046</v>
      </c>
      <c r="CA221" s="362" t="s">
        <v>4045</v>
      </c>
      <c r="CB221" s="351" t="str">
        <f t="shared" si="14"/>
        <v>RACE (1XX)</v>
      </c>
    </row>
    <row r="222" spans="1:80" s="339" customFormat="1" ht="12.75">
      <c r="A222" s="23">
        <f t="shared" si="12"/>
        <v>219</v>
      </c>
      <c r="B222" s="105" t="s">
        <v>84</v>
      </c>
      <c r="C222" s="30" t="s">
        <v>1090</v>
      </c>
      <c r="D222" s="341" t="s">
        <v>258</v>
      </c>
      <c r="E222" s="342" t="s">
        <v>4057</v>
      </c>
      <c r="F222" s="342"/>
      <c r="G222" s="342"/>
      <c r="H222" s="342" t="s">
        <v>4058</v>
      </c>
      <c r="I222" s="393">
        <v>41640</v>
      </c>
      <c r="J222" s="340">
        <v>43129</v>
      </c>
      <c r="K222" s="331" t="s">
        <v>1277</v>
      </c>
      <c r="L222" s="343">
        <v>172.5</v>
      </c>
      <c r="M222" s="333"/>
      <c r="N222" s="333"/>
      <c r="O222" s="341">
        <v>15</v>
      </c>
      <c r="P222" s="8">
        <v>7</v>
      </c>
      <c r="Q222" s="30" t="s">
        <v>1750</v>
      </c>
      <c r="R222" s="341">
        <v>5</v>
      </c>
      <c r="S222" s="341">
        <v>100</v>
      </c>
      <c r="T222" s="344">
        <v>15</v>
      </c>
      <c r="U222" s="378">
        <v>4.5999999999999996</v>
      </c>
      <c r="V222" s="341" t="s">
        <v>85</v>
      </c>
      <c r="W222" s="349">
        <v>56.1</v>
      </c>
      <c r="X222" s="345">
        <v>19.399999999999999</v>
      </c>
      <c r="Y222" s="344">
        <v>2100</v>
      </c>
      <c r="Z222" s="344" t="s">
        <v>235</v>
      </c>
      <c r="AA222" s="344"/>
      <c r="AB222" s="334" t="str">
        <f t="shared" si="15"/>
        <v>15x7, 5x100, 15 OS</v>
      </c>
      <c r="AC222" s="346" t="s">
        <v>85</v>
      </c>
      <c r="AD222" s="336" t="e">
        <f>VLOOKUP(AC222,ACCESSORIES!F:K,6,FALSE)</f>
        <v>#N/A</v>
      </c>
      <c r="AE222" s="346"/>
      <c r="AF222" s="347" t="s">
        <v>85</v>
      </c>
      <c r="AG222" s="346" t="s">
        <v>85</v>
      </c>
      <c r="AH222" s="346" t="s">
        <v>85</v>
      </c>
      <c r="AI222" s="347"/>
      <c r="AJ222" s="347" t="s">
        <v>266</v>
      </c>
      <c r="AK222" s="347" t="s">
        <v>85</v>
      </c>
      <c r="AL222" s="347" t="s">
        <v>85</v>
      </c>
      <c r="AM222" s="347" t="s">
        <v>85</v>
      </c>
      <c r="AN222" s="347">
        <v>14.9</v>
      </c>
      <c r="AO222" s="347"/>
      <c r="AP222" s="347">
        <v>34</v>
      </c>
      <c r="AQ222" s="347">
        <v>38</v>
      </c>
      <c r="AR222" s="347"/>
      <c r="AS222" s="347">
        <v>48</v>
      </c>
      <c r="AT222" s="347"/>
      <c r="AU222" s="347">
        <v>178</v>
      </c>
      <c r="AV222" s="347">
        <v>48</v>
      </c>
      <c r="AW222" s="347">
        <v>25</v>
      </c>
      <c r="AX222" s="83"/>
      <c r="AY222" s="347"/>
      <c r="AZ222" s="348" t="s">
        <v>85</v>
      </c>
      <c r="BA222" s="347" t="s">
        <v>85</v>
      </c>
      <c r="BB222" s="105" t="s">
        <v>85</v>
      </c>
      <c r="BC222" s="347" t="s">
        <v>85</v>
      </c>
      <c r="BD222" s="348">
        <v>22.4</v>
      </c>
      <c r="BE222" s="347">
        <v>17.8</v>
      </c>
      <c r="BF222" s="347">
        <v>17.8</v>
      </c>
      <c r="BG222" s="347">
        <v>9.5</v>
      </c>
      <c r="BH222" s="341">
        <v>48</v>
      </c>
      <c r="BI222" s="347" t="s">
        <v>4096</v>
      </c>
      <c r="BJ222" s="82" t="s">
        <v>4217</v>
      </c>
      <c r="BK222" s="347" t="s">
        <v>1251</v>
      </c>
      <c r="BL222" s="347" t="s">
        <v>1185</v>
      </c>
      <c r="BM222" s="347" t="s">
        <v>1252</v>
      </c>
      <c r="BN222" s="347"/>
      <c r="BO222" s="347"/>
      <c r="BP222" s="347"/>
      <c r="BQ222" s="347"/>
      <c r="BR222" s="347"/>
      <c r="BS222" s="347"/>
      <c r="BT222" s="347"/>
      <c r="BU222" s="347" t="s">
        <v>4059</v>
      </c>
      <c r="BV222" s="347"/>
      <c r="BW222" s="347" t="s">
        <v>4060</v>
      </c>
      <c r="BX222" s="347"/>
      <c r="BY222" s="362" t="str">
        <f t="shared" si="13"/>
        <v>DISCONTINUED - MR502 VT-SPEC, 15x7, +15mm Offset, 5x100, 56.1mm Centerbore, Silver</v>
      </c>
      <c r="BZ222" s="362" t="s">
        <v>4046</v>
      </c>
      <c r="CA222" s="362" t="s">
        <v>4045</v>
      </c>
      <c r="CB222" s="351" t="str">
        <f t="shared" si="14"/>
        <v>RACE (1XX)</v>
      </c>
    </row>
    <row r="223" spans="1:80" s="339" customFormat="1" ht="12.75">
      <c r="A223" s="23">
        <f t="shared" si="12"/>
        <v>220</v>
      </c>
      <c r="B223" s="105" t="s">
        <v>84</v>
      </c>
      <c r="C223" s="30" t="s">
        <v>1090</v>
      </c>
      <c r="D223" s="341" t="s">
        <v>258</v>
      </c>
      <c r="E223" s="342" t="s">
        <v>4061</v>
      </c>
      <c r="F223" s="342"/>
      <c r="G223" s="342"/>
      <c r="H223" s="342" t="s">
        <v>4062</v>
      </c>
      <c r="I223" s="393">
        <v>41640</v>
      </c>
      <c r="J223" s="340">
        <v>43129</v>
      </c>
      <c r="K223" s="331" t="s">
        <v>1277</v>
      </c>
      <c r="L223" s="343">
        <v>172.5</v>
      </c>
      <c r="M223" s="333"/>
      <c r="N223" s="333"/>
      <c r="O223" s="341">
        <v>15</v>
      </c>
      <c r="P223" s="8">
        <v>7</v>
      </c>
      <c r="Q223" s="30" t="s">
        <v>1858</v>
      </c>
      <c r="R223" s="341">
        <v>5</v>
      </c>
      <c r="S223" s="341">
        <v>4.5</v>
      </c>
      <c r="T223" s="344">
        <v>15</v>
      </c>
      <c r="U223" s="378">
        <v>4.5999999999999996</v>
      </c>
      <c r="V223" s="341" t="s">
        <v>85</v>
      </c>
      <c r="W223" s="349">
        <v>56.1</v>
      </c>
      <c r="X223" s="345">
        <v>19.399999999999999</v>
      </c>
      <c r="Y223" s="344">
        <v>2100</v>
      </c>
      <c r="Z223" s="344" t="s">
        <v>235</v>
      </c>
      <c r="AA223" s="344"/>
      <c r="AB223" s="334" t="str">
        <f t="shared" si="15"/>
        <v>15x7, 5x4.5, 15 OS</v>
      </c>
      <c r="AC223" s="346" t="s">
        <v>85</v>
      </c>
      <c r="AD223" s="336" t="e">
        <f>VLOOKUP(AC223,ACCESSORIES!F:K,6,FALSE)</f>
        <v>#N/A</v>
      </c>
      <c r="AE223" s="346"/>
      <c r="AF223" s="347" t="s">
        <v>85</v>
      </c>
      <c r="AG223" s="346" t="s">
        <v>85</v>
      </c>
      <c r="AH223" s="346" t="s">
        <v>85</v>
      </c>
      <c r="AI223" s="347"/>
      <c r="AJ223" s="347" t="s">
        <v>266</v>
      </c>
      <c r="AK223" s="347" t="s">
        <v>85</v>
      </c>
      <c r="AL223" s="347" t="s">
        <v>85</v>
      </c>
      <c r="AM223" s="347" t="s">
        <v>85</v>
      </c>
      <c r="AN223" s="347">
        <v>14.9</v>
      </c>
      <c r="AO223" s="347"/>
      <c r="AP223" s="347"/>
      <c r="AQ223" s="347"/>
      <c r="AR223" s="347"/>
      <c r="AS223" s="347"/>
      <c r="AT223" s="347"/>
      <c r="AU223" s="347"/>
      <c r="AV223" s="347">
        <v>48</v>
      </c>
      <c r="AW223" s="347">
        <v>25</v>
      </c>
      <c r="AX223" s="83"/>
      <c r="AY223" s="347"/>
      <c r="AZ223" s="348" t="s">
        <v>85</v>
      </c>
      <c r="BA223" s="347" t="s">
        <v>85</v>
      </c>
      <c r="BB223" s="105" t="s">
        <v>85</v>
      </c>
      <c r="BC223" s="347" t="s">
        <v>85</v>
      </c>
      <c r="BD223" s="348">
        <v>22.4</v>
      </c>
      <c r="BE223" s="347">
        <v>17.8</v>
      </c>
      <c r="BF223" s="347">
        <v>17.8</v>
      </c>
      <c r="BG223" s="347">
        <v>9.5</v>
      </c>
      <c r="BH223" s="341">
        <v>48</v>
      </c>
      <c r="BI223" s="347" t="s">
        <v>4096</v>
      </c>
      <c r="BJ223" s="82" t="s">
        <v>4217</v>
      </c>
      <c r="BK223" s="347" t="s">
        <v>1251</v>
      </c>
      <c r="BL223" s="347" t="s">
        <v>1185</v>
      </c>
      <c r="BM223" s="347" t="s">
        <v>1252</v>
      </c>
      <c r="BN223" s="347"/>
      <c r="BO223" s="347"/>
      <c r="BP223" s="347"/>
      <c r="BQ223" s="347"/>
      <c r="BR223" s="347"/>
      <c r="BS223" s="347"/>
      <c r="BT223" s="347"/>
      <c r="BU223" s="347" t="s">
        <v>4059</v>
      </c>
      <c r="BV223" s="347"/>
      <c r="BW223" s="347" t="s">
        <v>4060</v>
      </c>
      <c r="BX223" s="347"/>
      <c r="BY223" s="362" t="str">
        <f t="shared" si="13"/>
        <v>DISCONTINUED - MR502 VT-SPEC, 15x7, +15mm Offset, 5x4.5, 56.1mm Centerbore, Silver</v>
      </c>
      <c r="BZ223" s="362" t="s">
        <v>4046</v>
      </c>
      <c r="CA223" s="362" t="s">
        <v>4045</v>
      </c>
      <c r="CB223" s="351" t="str">
        <f t="shared" si="14"/>
        <v>RACE (1XX)</v>
      </c>
    </row>
    <row r="224" spans="1:80" s="339" customFormat="1" ht="12.75">
      <c r="A224" s="23">
        <f t="shared" si="12"/>
        <v>221</v>
      </c>
      <c r="B224" s="105" t="s">
        <v>84</v>
      </c>
      <c r="C224" s="30" t="s">
        <v>1090</v>
      </c>
      <c r="D224" s="341" t="s">
        <v>258</v>
      </c>
      <c r="E224" s="342" t="s">
        <v>4063</v>
      </c>
      <c r="F224" s="342"/>
      <c r="G224" s="342"/>
      <c r="H224" s="342" t="s">
        <v>4064</v>
      </c>
      <c r="I224" s="393">
        <v>41640</v>
      </c>
      <c r="J224" s="340">
        <v>43129</v>
      </c>
      <c r="K224" s="331" t="s">
        <v>1277</v>
      </c>
      <c r="L224" s="343">
        <v>172.5</v>
      </c>
      <c r="M224" s="333"/>
      <c r="N224" s="333"/>
      <c r="O224" s="341">
        <v>15</v>
      </c>
      <c r="P224" s="8">
        <v>7</v>
      </c>
      <c r="Q224" s="30" t="s">
        <v>1858</v>
      </c>
      <c r="R224" s="341">
        <v>5</v>
      </c>
      <c r="S224" s="341">
        <v>4.5</v>
      </c>
      <c r="T224" s="344">
        <v>15</v>
      </c>
      <c r="U224" s="378">
        <v>4.5999999999999996</v>
      </c>
      <c r="V224" s="341" t="s">
        <v>85</v>
      </c>
      <c r="W224" s="349">
        <v>67.099999999999994</v>
      </c>
      <c r="X224" s="345">
        <v>19.399999999999999</v>
      </c>
      <c r="Y224" s="344">
        <v>2100</v>
      </c>
      <c r="Z224" s="344" t="s">
        <v>87</v>
      </c>
      <c r="AA224" s="344"/>
      <c r="AB224" s="334" t="str">
        <f t="shared" si="15"/>
        <v>15x7, 5x4.5, 15 OS</v>
      </c>
      <c r="AC224" s="346" t="s">
        <v>85</v>
      </c>
      <c r="AD224" s="336" t="e">
        <f>VLOOKUP(AC224,ACCESSORIES!F:K,6,FALSE)</f>
        <v>#N/A</v>
      </c>
      <c r="AE224" s="346"/>
      <c r="AF224" s="347" t="s">
        <v>85</v>
      </c>
      <c r="AG224" s="346" t="s">
        <v>85</v>
      </c>
      <c r="AH224" s="346" t="s">
        <v>85</v>
      </c>
      <c r="AI224" s="347"/>
      <c r="AJ224" s="347" t="s">
        <v>266</v>
      </c>
      <c r="AK224" s="347" t="s">
        <v>85</v>
      </c>
      <c r="AL224" s="347" t="s">
        <v>85</v>
      </c>
      <c r="AM224" s="347" t="s">
        <v>85</v>
      </c>
      <c r="AN224" s="347">
        <v>14.9</v>
      </c>
      <c r="AO224" s="347"/>
      <c r="AP224" s="347"/>
      <c r="AQ224" s="347"/>
      <c r="AR224" s="347"/>
      <c r="AS224" s="347"/>
      <c r="AT224" s="347"/>
      <c r="AU224" s="347"/>
      <c r="AV224" s="347">
        <v>48</v>
      </c>
      <c r="AW224" s="347">
        <v>25</v>
      </c>
      <c r="AX224" s="83"/>
      <c r="AY224" s="347"/>
      <c r="AZ224" s="348" t="s">
        <v>85</v>
      </c>
      <c r="BA224" s="347" t="s">
        <v>85</v>
      </c>
      <c r="BB224" s="105" t="s">
        <v>85</v>
      </c>
      <c r="BC224" s="347" t="s">
        <v>85</v>
      </c>
      <c r="BD224" s="348">
        <v>22.4</v>
      </c>
      <c r="BE224" s="347">
        <v>17.8</v>
      </c>
      <c r="BF224" s="347">
        <v>17.8</v>
      </c>
      <c r="BG224" s="347">
        <v>9.5</v>
      </c>
      <c r="BH224" s="341">
        <v>48</v>
      </c>
      <c r="BI224" s="347" t="s">
        <v>4096</v>
      </c>
      <c r="BJ224" s="82" t="s">
        <v>4217</v>
      </c>
      <c r="BK224" s="347" t="s">
        <v>1251</v>
      </c>
      <c r="BL224" s="347" t="s">
        <v>1185</v>
      </c>
      <c r="BM224" s="347" t="s">
        <v>1252</v>
      </c>
      <c r="BN224" s="347"/>
      <c r="BO224" s="347"/>
      <c r="BP224" s="347"/>
      <c r="BQ224" s="347"/>
      <c r="BR224" s="347"/>
      <c r="BS224" s="347"/>
      <c r="BT224" s="347"/>
      <c r="BU224" s="347" t="s">
        <v>1253</v>
      </c>
      <c r="BV224" s="347"/>
      <c r="BW224" s="347" t="s">
        <v>1254</v>
      </c>
      <c r="BX224" s="347"/>
      <c r="BY224" s="362" t="str">
        <f t="shared" si="13"/>
        <v>DISCONTINUED - MR502 VT-SPEC, 15x7, +15mm Offset, 5x4.5, 67.1mm Centerbore, Matte Black</v>
      </c>
      <c r="BZ224" s="362" t="s">
        <v>4046</v>
      </c>
      <c r="CA224" s="362" t="s">
        <v>4045</v>
      </c>
      <c r="CB224" s="351" t="str">
        <f t="shared" si="14"/>
        <v>RACE (1XX)</v>
      </c>
    </row>
    <row r="225" spans="1:80" s="339" customFormat="1" ht="12.75">
      <c r="A225" s="23">
        <f t="shared" si="12"/>
        <v>222</v>
      </c>
      <c r="B225" s="105" t="s">
        <v>84</v>
      </c>
      <c r="C225" s="30" t="s">
        <v>1090</v>
      </c>
      <c r="D225" s="341" t="s">
        <v>258</v>
      </c>
      <c r="E225" s="342" t="s">
        <v>4065</v>
      </c>
      <c r="F225" s="342"/>
      <c r="G225" s="342"/>
      <c r="H225" s="342" t="s">
        <v>4066</v>
      </c>
      <c r="I225" s="393">
        <v>41640</v>
      </c>
      <c r="J225" s="340">
        <v>43129</v>
      </c>
      <c r="K225" s="331" t="s">
        <v>1277</v>
      </c>
      <c r="L225" s="343">
        <v>172.5</v>
      </c>
      <c r="M225" s="333"/>
      <c r="N225" s="333"/>
      <c r="O225" s="341">
        <v>15</v>
      </c>
      <c r="P225" s="8">
        <v>7</v>
      </c>
      <c r="Q225" s="30" t="s">
        <v>1858</v>
      </c>
      <c r="R225" s="341">
        <v>5</v>
      </c>
      <c r="S225" s="341">
        <v>4.5</v>
      </c>
      <c r="T225" s="344">
        <v>15</v>
      </c>
      <c r="U225" s="378">
        <v>4.5999999999999996</v>
      </c>
      <c r="V225" s="341" t="s">
        <v>85</v>
      </c>
      <c r="W225" s="349">
        <v>67.099999999999994</v>
      </c>
      <c r="X225" s="345">
        <v>19.399999999999999</v>
      </c>
      <c r="Y225" s="344">
        <v>2100</v>
      </c>
      <c r="Z225" s="344" t="s">
        <v>235</v>
      </c>
      <c r="AA225" s="344"/>
      <c r="AB225" s="334" t="str">
        <f t="shared" si="15"/>
        <v>15x7, 5x4.5, 15 OS</v>
      </c>
      <c r="AC225" s="346" t="s">
        <v>85</v>
      </c>
      <c r="AD225" s="336" t="e">
        <f>VLOOKUP(AC225,ACCESSORIES!F:K,6,FALSE)</f>
        <v>#N/A</v>
      </c>
      <c r="AE225" s="346"/>
      <c r="AF225" s="347" t="s">
        <v>85</v>
      </c>
      <c r="AG225" s="346" t="s">
        <v>85</v>
      </c>
      <c r="AH225" s="346" t="s">
        <v>85</v>
      </c>
      <c r="AI225" s="347"/>
      <c r="AJ225" s="347" t="s">
        <v>266</v>
      </c>
      <c r="AK225" s="347" t="s">
        <v>85</v>
      </c>
      <c r="AL225" s="347" t="s">
        <v>85</v>
      </c>
      <c r="AM225" s="347" t="s">
        <v>85</v>
      </c>
      <c r="AN225" s="347">
        <v>14.9</v>
      </c>
      <c r="AO225" s="347"/>
      <c r="AP225" s="347"/>
      <c r="AQ225" s="347"/>
      <c r="AR225" s="347"/>
      <c r="AS225" s="347"/>
      <c r="AT225" s="347"/>
      <c r="AU225" s="347"/>
      <c r="AV225" s="347">
        <v>48</v>
      </c>
      <c r="AW225" s="347">
        <v>25</v>
      </c>
      <c r="AX225" s="83"/>
      <c r="AY225" s="347"/>
      <c r="AZ225" s="348" t="s">
        <v>85</v>
      </c>
      <c r="BA225" s="347" t="s">
        <v>85</v>
      </c>
      <c r="BB225" s="105" t="s">
        <v>85</v>
      </c>
      <c r="BC225" s="347" t="s">
        <v>85</v>
      </c>
      <c r="BD225" s="348">
        <v>22.4</v>
      </c>
      <c r="BE225" s="347">
        <v>17.8</v>
      </c>
      <c r="BF225" s="347">
        <v>17.8</v>
      </c>
      <c r="BG225" s="347">
        <v>9.5</v>
      </c>
      <c r="BH225" s="341">
        <v>48</v>
      </c>
      <c r="BI225" s="347" t="s">
        <v>4096</v>
      </c>
      <c r="BJ225" s="82" t="s">
        <v>4217</v>
      </c>
      <c r="BK225" s="347" t="s">
        <v>1251</v>
      </c>
      <c r="BL225" s="347" t="s">
        <v>1185</v>
      </c>
      <c r="BM225" s="347" t="s">
        <v>1252</v>
      </c>
      <c r="BN225" s="347"/>
      <c r="BO225" s="347"/>
      <c r="BP225" s="347"/>
      <c r="BQ225" s="347"/>
      <c r="BR225" s="347"/>
      <c r="BS225" s="347"/>
      <c r="BT225" s="347"/>
      <c r="BU225" s="347" t="s">
        <v>4059</v>
      </c>
      <c r="BV225" s="347"/>
      <c r="BW225" s="347" t="s">
        <v>4060</v>
      </c>
      <c r="BX225" s="347"/>
      <c r="BY225" s="362" t="str">
        <f t="shared" si="13"/>
        <v>DISCONTINUED - MR502 VT-SPEC, 15x7, +15mm Offset, 5x4.5, 67.1mm Centerbore, Silver</v>
      </c>
      <c r="BZ225" s="362" t="s">
        <v>4046</v>
      </c>
      <c r="CA225" s="362" t="s">
        <v>4045</v>
      </c>
      <c r="CB225" s="351" t="str">
        <f t="shared" si="14"/>
        <v>RACE (1XX)</v>
      </c>
    </row>
    <row r="226" spans="1:80" s="339" customFormat="1" ht="12.75">
      <c r="A226" s="23">
        <f t="shared" si="12"/>
        <v>223</v>
      </c>
      <c r="B226" s="105" t="s">
        <v>84</v>
      </c>
      <c r="C226" s="30" t="s">
        <v>1092</v>
      </c>
      <c r="D226" s="341" t="s">
        <v>4067</v>
      </c>
      <c r="E226" s="342" t="s">
        <v>4068</v>
      </c>
      <c r="F226" s="342"/>
      <c r="G226" s="342"/>
      <c r="H226" s="342" t="s">
        <v>4069</v>
      </c>
      <c r="I226" s="393">
        <v>42736</v>
      </c>
      <c r="J226" s="340">
        <v>43129</v>
      </c>
      <c r="K226" s="331" t="s">
        <v>1277</v>
      </c>
      <c r="L226" s="343">
        <v>950.5</v>
      </c>
      <c r="M226" s="333"/>
      <c r="N226" s="333"/>
      <c r="O226" s="341">
        <v>17</v>
      </c>
      <c r="P226" s="8">
        <v>8</v>
      </c>
      <c r="Q226" s="30" t="s">
        <v>1858</v>
      </c>
      <c r="R226" s="341">
        <v>5</v>
      </c>
      <c r="S226" s="341">
        <v>4.5</v>
      </c>
      <c r="T226" s="344">
        <v>48</v>
      </c>
      <c r="U226" s="378">
        <v>3</v>
      </c>
      <c r="V226" s="341" t="s">
        <v>85</v>
      </c>
      <c r="W226" s="349">
        <v>56.1</v>
      </c>
      <c r="X226" s="345">
        <v>18.5</v>
      </c>
      <c r="Y226" s="344">
        <v>1800</v>
      </c>
      <c r="Z226" s="344" t="s">
        <v>5854</v>
      </c>
      <c r="AA226" s="344"/>
      <c r="AB226" s="334" t="str">
        <f t="shared" si="15"/>
        <v>17x8, 5x4.5, 48 OS</v>
      </c>
      <c r="AC226" s="346" t="s">
        <v>85</v>
      </c>
      <c r="AD226" s="336" t="e">
        <f>VLOOKUP(AC226,ACCESSORIES!F:K,6,FALSE)</f>
        <v>#N/A</v>
      </c>
      <c r="AE226" s="346"/>
      <c r="AF226" s="347" t="s">
        <v>85</v>
      </c>
      <c r="AG226" s="346" t="s">
        <v>85</v>
      </c>
      <c r="AH226" s="346" t="s">
        <v>85</v>
      </c>
      <c r="AI226" s="347"/>
      <c r="AJ226" s="347" t="s">
        <v>265</v>
      </c>
      <c r="AK226" s="347" t="s">
        <v>85</v>
      </c>
      <c r="AL226" s="347" t="s">
        <v>85</v>
      </c>
      <c r="AM226" s="347" t="s">
        <v>85</v>
      </c>
      <c r="AN226" s="347"/>
      <c r="AO226" s="347"/>
      <c r="AP226" s="347"/>
      <c r="AQ226" s="347"/>
      <c r="AR226" s="347"/>
      <c r="AS226" s="347"/>
      <c r="AT226" s="347"/>
      <c r="AU226" s="347"/>
      <c r="AV226" s="347" t="s">
        <v>85</v>
      </c>
      <c r="AW226" s="347" t="s">
        <v>85</v>
      </c>
      <c r="AX226" s="83"/>
      <c r="AY226" s="347"/>
      <c r="AZ226" s="348" t="s">
        <v>85</v>
      </c>
      <c r="BA226" s="347" t="s">
        <v>85</v>
      </c>
      <c r="BB226" s="105" t="s">
        <v>85</v>
      </c>
      <c r="BC226" s="347" t="s">
        <v>85</v>
      </c>
      <c r="BD226" s="348">
        <v>21.5</v>
      </c>
      <c r="BE226" s="347">
        <v>19.75</v>
      </c>
      <c r="BF226" s="347">
        <v>19.75</v>
      </c>
      <c r="BG226" s="347">
        <v>10.199999999999999</v>
      </c>
      <c r="BH226" s="341" t="s">
        <v>85</v>
      </c>
      <c r="BI226" s="347" t="s">
        <v>4096</v>
      </c>
      <c r="BJ226" s="82" t="s">
        <v>4217</v>
      </c>
      <c r="BK226" s="347" t="s">
        <v>4070</v>
      </c>
      <c r="BL226" s="347"/>
      <c r="BM226" s="347"/>
      <c r="BN226" s="347"/>
      <c r="BO226" s="347"/>
      <c r="BP226" s="347"/>
      <c r="BQ226" s="347"/>
      <c r="BR226" s="347"/>
      <c r="BS226" s="347"/>
      <c r="BT226" s="347"/>
      <c r="BU226" s="347" t="s">
        <v>4071</v>
      </c>
      <c r="BV226" s="347"/>
      <c r="BW226" s="347" t="s">
        <v>85</v>
      </c>
      <c r="BX226" s="347"/>
      <c r="BY226" s="362" t="str">
        <f t="shared" si="13"/>
        <v xml:space="preserve">DISCONTINUED - MR203 Rally Forged, 17x8, +48mm Offset, 5x4.5, 56.1mm Centerbore, Machined - Raw </v>
      </c>
      <c r="BZ226" s="362" t="s">
        <v>4046</v>
      </c>
      <c r="CA226" s="362" t="s">
        <v>4045</v>
      </c>
      <c r="CB226" s="351" t="str">
        <f t="shared" si="14"/>
        <v>FORGED (2XX)</v>
      </c>
    </row>
    <row r="227" spans="1:80" s="339" customFormat="1" ht="12.75">
      <c r="A227" s="23">
        <f t="shared" si="12"/>
        <v>224</v>
      </c>
      <c r="B227" s="105" t="s">
        <v>84</v>
      </c>
      <c r="C227" s="30" t="s">
        <v>1092</v>
      </c>
      <c r="D227" s="341" t="s">
        <v>4067</v>
      </c>
      <c r="E227" s="342" t="s">
        <v>4072</v>
      </c>
      <c r="F227" s="342"/>
      <c r="G227" s="342"/>
      <c r="H227" s="342" t="s">
        <v>4073</v>
      </c>
      <c r="I227" s="393">
        <v>42736</v>
      </c>
      <c r="J227" s="340">
        <v>43129</v>
      </c>
      <c r="K227" s="331" t="s">
        <v>1277</v>
      </c>
      <c r="L227" s="343">
        <v>950.5</v>
      </c>
      <c r="M227" s="333"/>
      <c r="N227" s="333"/>
      <c r="O227" s="341">
        <v>17</v>
      </c>
      <c r="P227" s="8">
        <v>8</v>
      </c>
      <c r="Q227" s="30" t="s">
        <v>1750</v>
      </c>
      <c r="R227" s="341">
        <v>5</v>
      </c>
      <c r="S227" s="341">
        <v>100</v>
      </c>
      <c r="T227" s="344">
        <v>25</v>
      </c>
      <c r="U227" s="378">
        <v>2.25</v>
      </c>
      <c r="V227" s="341" t="s">
        <v>85</v>
      </c>
      <c r="W227" s="349">
        <v>56.1</v>
      </c>
      <c r="X227" s="345">
        <v>18.5</v>
      </c>
      <c r="Y227" s="344">
        <v>1800</v>
      </c>
      <c r="Z227" s="344" t="s">
        <v>5854</v>
      </c>
      <c r="AA227" s="344"/>
      <c r="AB227" s="334" t="str">
        <f t="shared" si="15"/>
        <v>17x8, 5x100, 25 OS</v>
      </c>
      <c r="AC227" s="346" t="s">
        <v>85</v>
      </c>
      <c r="AD227" s="336" t="e">
        <f>VLOOKUP(AC227,ACCESSORIES!F:K,6,FALSE)</f>
        <v>#N/A</v>
      </c>
      <c r="AE227" s="346"/>
      <c r="AF227" s="347" t="s">
        <v>85</v>
      </c>
      <c r="AG227" s="346" t="s">
        <v>85</v>
      </c>
      <c r="AH227" s="346" t="s">
        <v>85</v>
      </c>
      <c r="AI227" s="347"/>
      <c r="AJ227" s="347" t="s">
        <v>265</v>
      </c>
      <c r="AK227" s="347" t="s">
        <v>85</v>
      </c>
      <c r="AL227" s="347" t="s">
        <v>85</v>
      </c>
      <c r="AM227" s="347" t="s">
        <v>85</v>
      </c>
      <c r="AN227" s="347"/>
      <c r="AO227" s="347"/>
      <c r="AP227" s="347"/>
      <c r="AQ227" s="347"/>
      <c r="AR227" s="347"/>
      <c r="AS227" s="347"/>
      <c r="AT227" s="347"/>
      <c r="AU227" s="347"/>
      <c r="AV227" s="347" t="s">
        <v>85</v>
      </c>
      <c r="AW227" s="347" t="s">
        <v>85</v>
      </c>
      <c r="AX227" s="83"/>
      <c r="AY227" s="347"/>
      <c r="AZ227" s="348" t="s">
        <v>85</v>
      </c>
      <c r="BA227" s="347" t="s">
        <v>85</v>
      </c>
      <c r="BB227" s="105" t="s">
        <v>85</v>
      </c>
      <c r="BC227" s="347" t="s">
        <v>85</v>
      </c>
      <c r="BD227" s="348">
        <v>21.5</v>
      </c>
      <c r="BE227" s="347">
        <v>19.75</v>
      </c>
      <c r="BF227" s="347">
        <v>19.75</v>
      </c>
      <c r="BG227" s="347">
        <v>10.199999999999999</v>
      </c>
      <c r="BH227" s="341" t="s">
        <v>85</v>
      </c>
      <c r="BI227" s="347" t="s">
        <v>4096</v>
      </c>
      <c r="BJ227" s="82" t="s">
        <v>4217</v>
      </c>
      <c r="BK227" s="347" t="s">
        <v>4070</v>
      </c>
      <c r="BL227" s="347"/>
      <c r="BM227" s="347"/>
      <c r="BN227" s="347"/>
      <c r="BO227" s="347"/>
      <c r="BP227" s="347"/>
      <c r="BQ227" s="347"/>
      <c r="BR227" s="347"/>
      <c r="BS227" s="347"/>
      <c r="BT227" s="347"/>
      <c r="BU227" s="347" t="s">
        <v>4071</v>
      </c>
      <c r="BV227" s="347"/>
      <c r="BW227" s="347" t="s">
        <v>85</v>
      </c>
      <c r="BX227" s="347"/>
      <c r="BY227" s="362" t="str">
        <f t="shared" si="13"/>
        <v xml:space="preserve">DISCONTINUED - MR203 Rally Forged, 17x8, +25mm Offset, 5x100, 56.1mm Centerbore, Machined - Raw </v>
      </c>
      <c r="BZ227" s="362" t="s">
        <v>4046</v>
      </c>
      <c r="CA227" s="362" t="s">
        <v>4045</v>
      </c>
      <c r="CB227" s="351" t="str">
        <f t="shared" si="14"/>
        <v>FORGED (2XX)</v>
      </c>
    </row>
    <row r="228" spans="1:80" s="339" customFormat="1" ht="12.75">
      <c r="A228" s="23">
        <f t="shared" si="12"/>
        <v>225</v>
      </c>
      <c r="B228" s="105" t="s">
        <v>84</v>
      </c>
      <c r="C228" s="30" t="s">
        <v>1092</v>
      </c>
      <c r="D228" s="341" t="s">
        <v>4067</v>
      </c>
      <c r="E228" s="342" t="s">
        <v>4074</v>
      </c>
      <c r="F228" s="342"/>
      <c r="G228" s="342"/>
      <c r="H228" s="342" t="s">
        <v>4075</v>
      </c>
      <c r="I228" s="393">
        <v>42736</v>
      </c>
      <c r="J228" s="340">
        <v>43129</v>
      </c>
      <c r="K228" s="331" t="s">
        <v>1277</v>
      </c>
      <c r="L228" s="343">
        <v>950.5</v>
      </c>
      <c r="M228" s="333"/>
      <c r="N228" s="333"/>
      <c r="O228" s="341">
        <v>17</v>
      </c>
      <c r="P228" s="8">
        <v>8</v>
      </c>
      <c r="Q228" s="30" t="s">
        <v>1750</v>
      </c>
      <c r="R228" s="341">
        <v>5</v>
      </c>
      <c r="S228" s="341">
        <v>100</v>
      </c>
      <c r="T228" s="344">
        <v>48</v>
      </c>
      <c r="U228" s="378">
        <v>3.5</v>
      </c>
      <c r="V228" s="341" t="s">
        <v>85</v>
      </c>
      <c r="W228" s="349">
        <v>65.099999999999994</v>
      </c>
      <c r="X228" s="345">
        <v>18.5</v>
      </c>
      <c r="Y228" s="344">
        <v>1800</v>
      </c>
      <c r="Z228" s="344" t="s">
        <v>5854</v>
      </c>
      <c r="AA228" s="344"/>
      <c r="AB228" s="334" t="str">
        <f t="shared" si="15"/>
        <v>17x8, 5x100, 48 OS</v>
      </c>
      <c r="AC228" s="346" t="s">
        <v>85</v>
      </c>
      <c r="AD228" s="336" t="e">
        <f>VLOOKUP(AC228,ACCESSORIES!F:K,6,FALSE)</f>
        <v>#N/A</v>
      </c>
      <c r="AE228" s="346"/>
      <c r="AF228" s="347" t="s">
        <v>85</v>
      </c>
      <c r="AG228" s="346" t="s">
        <v>85</v>
      </c>
      <c r="AH228" s="346" t="s">
        <v>85</v>
      </c>
      <c r="AI228" s="347"/>
      <c r="AJ228" s="347" t="s">
        <v>266</v>
      </c>
      <c r="AK228" s="347" t="s">
        <v>85</v>
      </c>
      <c r="AL228" s="347" t="s">
        <v>85</v>
      </c>
      <c r="AM228" s="347" t="s">
        <v>85</v>
      </c>
      <c r="AN228" s="347"/>
      <c r="AO228" s="347"/>
      <c r="AP228" s="347"/>
      <c r="AQ228" s="347"/>
      <c r="AR228" s="347"/>
      <c r="AS228" s="347"/>
      <c r="AT228" s="347"/>
      <c r="AU228" s="347"/>
      <c r="AV228" s="347" t="s">
        <v>85</v>
      </c>
      <c r="AW228" s="347" t="s">
        <v>85</v>
      </c>
      <c r="AX228" s="83"/>
      <c r="AY228" s="347"/>
      <c r="AZ228" s="348" t="s">
        <v>85</v>
      </c>
      <c r="BA228" s="347" t="s">
        <v>85</v>
      </c>
      <c r="BB228" s="105" t="s">
        <v>85</v>
      </c>
      <c r="BC228" s="347" t="s">
        <v>85</v>
      </c>
      <c r="BD228" s="348">
        <v>21.5</v>
      </c>
      <c r="BE228" s="347">
        <v>19.75</v>
      </c>
      <c r="BF228" s="347">
        <v>19.75</v>
      </c>
      <c r="BG228" s="347">
        <v>10.199999999999999</v>
      </c>
      <c r="BH228" s="341" t="s">
        <v>85</v>
      </c>
      <c r="BI228" s="347" t="s">
        <v>4096</v>
      </c>
      <c r="BJ228" s="82" t="s">
        <v>4217</v>
      </c>
      <c r="BK228" s="347" t="s">
        <v>4070</v>
      </c>
      <c r="BL228" s="347"/>
      <c r="BM228" s="347"/>
      <c r="BN228" s="347"/>
      <c r="BO228" s="347"/>
      <c r="BP228" s="347"/>
      <c r="BQ228" s="347"/>
      <c r="BR228" s="347"/>
      <c r="BS228" s="347"/>
      <c r="BT228" s="347"/>
      <c r="BU228" s="347" t="s">
        <v>4071</v>
      </c>
      <c r="BV228" s="347"/>
      <c r="BW228" s="347" t="s">
        <v>85</v>
      </c>
      <c r="BX228" s="347"/>
      <c r="BY228" s="362" t="str">
        <f t="shared" si="13"/>
        <v xml:space="preserve">DISCONTINUED - MR203 Rally Forged, 17x8, +48mm Offset, 5x100, 65.1mm Centerbore, Machined - Raw </v>
      </c>
      <c r="BZ228" s="362" t="s">
        <v>4046</v>
      </c>
      <c r="CA228" s="362" t="s">
        <v>4045</v>
      </c>
      <c r="CB228" s="351" t="str">
        <f t="shared" si="14"/>
        <v>FORGED (2XX)</v>
      </c>
    </row>
    <row r="229" spans="1:80" s="339" customFormat="1" ht="12.75">
      <c r="A229" s="23">
        <f t="shared" si="12"/>
        <v>226</v>
      </c>
      <c r="B229" s="105" t="s">
        <v>84</v>
      </c>
      <c r="C229" s="30" t="s">
        <v>1090</v>
      </c>
      <c r="D229" s="341" t="s">
        <v>1105</v>
      </c>
      <c r="E229" s="342" t="s">
        <v>4076</v>
      </c>
      <c r="F229" s="342"/>
      <c r="G229" s="342"/>
      <c r="H229" s="342" t="s">
        <v>4077</v>
      </c>
      <c r="I229" s="393">
        <v>40179</v>
      </c>
      <c r="J229" s="340">
        <v>43140</v>
      </c>
      <c r="K229" s="331" t="s">
        <v>1277</v>
      </c>
      <c r="L229" s="343">
        <v>198.5</v>
      </c>
      <c r="M229" s="333"/>
      <c r="N229" s="333"/>
      <c r="O229" s="341">
        <v>17</v>
      </c>
      <c r="P229" s="8">
        <v>8.5</v>
      </c>
      <c r="Q229" s="30" t="s">
        <v>246</v>
      </c>
      <c r="R229" s="341" t="s">
        <v>246</v>
      </c>
      <c r="S229" s="341" t="s">
        <v>246</v>
      </c>
      <c r="T229" s="344">
        <v>-6</v>
      </c>
      <c r="U229" s="378">
        <v>4.5</v>
      </c>
      <c r="V229" s="341" t="s">
        <v>85</v>
      </c>
      <c r="W229" s="349">
        <v>108</v>
      </c>
      <c r="X229" s="345">
        <v>34</v>
      </c>
      <c r="Y229" s="344">
        <v>3400</v>
      </c>
      <c r="Z229" s="344" t="s">
        <v>5854</v>
      </c>
      <c r="AA229" s="344"/>
      <c r="AB229" s="334" t="str">
        <f t="shared" si="15"/>
        <v>17x8.5, BLANK, -6 OS</v>
      </c>
      <c r="AC229" s="346" t="s">
        <v>85</v>
      </c>
      <c r="AD229" s="336" t="e">
        <f>VLOOKUP(AC229,ACCESSORIES!F:K,6,FALSE)</f>
        <v>#N/A</v>
      </c>
      <c r="AE229" s="346"/>
      <c r="AF229" s="347" t="s">
        <v>85</v>
      </c>
      <c r="AG229" s="346" t="s">
        <v>85</v>
      </c>
      <c r="AH229" s="346" t="s">
        <v>85</v>
      </c>
      <c r="AI229" s="347"/>
      <c r="AJ229" s="347" t="s">
        <v>266</v>
      </c>
      <c r="AK229" s="347" t="s">
        <v>85</v>
      </c>
      <c r="AL229" s="347" t="s">
        <v>85</v>
      </c>
      <c r="AM229" s="347" t="s">
        <v>85</v>
      </c>
      <c r="AN229" s="347" t="s">
        <v>85</v>
      </c>
      <c r="AO229" s="347"/>
      <c r="AP229" s="347">
        <v>0</v>
      </c>
      <c r="AQ229" s="347">
        <v>0</v>
      </c>
      <c r="AR229" s="347"/>
      <c r="AS229" s="347">
        <v>15</v>
      </c>
      <c r="AT229" s="347"/>
      <c r="AU229" s="347">
        <v>198</v>
      </c>
      <c r="AV229" s="347" t="s">
        <v>85</v>
      </c>
      <c r="AW229" s="347" t="s">
        <v>85</v>
      </c>
      <c r="AX229" s="83"/>
      <c r="AY229" s="347"/>
      <c r="AZ229" s="348" t="s">
        <v>85</v>
      </c>
      <c r="BA229" s="347" t="s">
        <v>85</v>
      </c>
      <c r="BB229" s="105" t="s">
        <v>85</v>
      </c>
      <c r="BC229" s="347" t="s">
        <v>85</v>
      </c>
      <c r="BD229" s="348">
        <v>37</v>
      </c>
      <c r="BE229" s="347">
        <v>20</v>
      </c>
      <c r="BF229" s="347">
        <v>20</v>
      </c>
      <c r="BG229" s="347">
        <v>11</v>
      </c>
      <c r="BH229" s="341">
        <v>36</v>
      </c>
      <c r="BI229" s="347" t="s">
        <v>4096</v>
      </c>
      <c r="BJ229" s="82" t="s">
        <v>4217</v>
      </c>
      <c r="BK229" s="347" t="s">
        <v>1238</v>
      </c>
      <c r="BL229" s="347" t="s">
        <v>1239</v>
      </c>
      <c r="BM229" s="347" t="s">
        <v>1240</v>
      </c>
      <c r="BN229" s="347"/>
      <c r="BO229" s="347"/>
      <c r="BP229" s="347"/>
      <c r="BQ229" s="347"/>
      <c r="BR229" s="347"/>
      <c r="BS229" s="347"/>
      <c r="BT229" s="347"/>
      <c r="BU229" s="347" t="s">
        <v>1241</v>
      </c>
      <c r="BV229" s="347"/>
      <c r="BW229" s="347" t="s">
        <v>85</v>
      </c>
      <c r="BX229" s="347"/>
      <c r="BY229" s="362" t="str">
        <f t="shared" si="13"/>
        <v xml:space="preserve">DISCONTINUED - MR101 Beadlock, 17x8.5, -6mm Offset, BLANK, 108mm Centerbore, Machined - Raw </v>
      </c>
      <c r="BZ229" s="362" t="s">
        <v>4046</v>
      </c>
      <c r="CA229" s="362" t="s">
        <v>4045</v>
      </c>
      <c r="CB229" s="351" t="str">
        <f t="shared" si="14"/>
        <v>RACE (1XX)</v>
      </c>
    </row>
    <row r="230" spans="1:80" s="339" customFormat="1" ht="12.75">
      <c r="A230" s="23">
        <f t="shared" si="12"/>
        <v>227</v>
      </c>
      <c r="B230" s="105" t="s">
        <v>84</v>
      </c>
      <c r="C230" s="30" t="s">
        <v>1090</v>
      </c>
      <c r="D230" s="341" t="s">
        <v>4078</v>
      </c>
      <c r="E230" s="342" t="s">
        <v>4079</v>
      </c>
      <c r="F230" s="342"/>
      <c r="G230" s="342"/>
      <c r="H230" s="342" t="s">
        <v>861</v>
      </c>
      <c r="I230" s="393">
        <v>42736</v>
      </c>
      <c r="J230" s="340">
        <v>43280</v>
      </c>
      <c r="K230" s="331" t="s">
        <v>1277</v>
      </c>
      <c r="L230" s="343">
        <v>400.5</v>
      </c>
      <c r="M230" s="333"/>
      <c r="N230" s="333"/>
      <c r="O230" s="341">
        <v>17</v>
      </c>
      <c r="P230" s="8">
        <v>9</v>
      </c>
      <c r="Q230" s="30" t="s">
        <v>1455</v>
      </c>
      <c r="R230" s="341">
        <v>6</v>
      </c>
      <c r="S230" s="341">
        <v>6.5</v>
      </c>
      <c r="T230" s="344">
        <v>-12</v>
      </c>
      <c r="U230" s="378">
        <v>4.5</v>
      </c>
      <c r="V230" s="341" t="s">
        <v>85</v>
      </c>
      <c r="W230" s="349">
        <v>108</v>
      </c>
      <c r="X230" s="345">
        <v>31.8</v>
      </c>
      <c r="Y230" s="344">
        <v>4000</v>
      </c>
      <c r="Z230" s="344" t="s">
        <v>5854</v>
      </c>
      <c r="AA230" s="344"/>
      <c r="AB230" s="334" t="str">
        <f t="shared" si="15"/>
        <v>17x9, 6x6.5, -12 OS</v>
      </c>
      <c r="AC230" s="346" t="s">
        <v>85</v>
      </c>
      <c r="AD230" s="336" t="e">
        <f>VLOOKUP(AC230,ACCESSORIES!F:K,6,FALSE)</f>
        <v>#N/A</v>
      </c>
      <c r="AE230" s="346"/>
      <c r="AF230" s="347" t="s">
        <v>85</v>
      </c>
      <c r="AG230" s="346" t="s">
        <v>85</v>
      </c>
      <c r="AH230" s="346" t="s">
        <v>85</v>
      </c>
      <c r="AI230" s="347"/>
      <c r="AJ230" s="347" t="s">
        <v>266</v>
      </c>
      <c r="AK230" s="347" t="s">
        <v>85</v>
      </c>
      <c r="AL230" s="347" t="s">
        <v>85</v>
      </c>
      <c r="AM230" s="347" t="s">
        <v>85</v>
      </c>
      <c r="AN230" s="347">
        <v>18.3</v>
      </c>
      <c r="AO230" s="347"/>
      <c r="AP230" s="347">
        <v>0</v>
      </c>
      <c r="AQ230" s="347">
        <v>0</v>
      </c>
      <c r="AR230" s="347"/>
      <c r="AS230" s="347">
        <v>37</v>
      </c>
      <c r="AT230" s="347"/>
      <c r="AU230" s="347">
        <v>204</v>
      </c>
      <c r="AV230" s="347" t="s">
        <v>85</v>
      </c>
      <c r="AW230" s="347" t="s">
        <v>85</v>
      </c>
      <c r="AX230" s="83"/>
      <c r="AY230" s="347"/>
      <c r="AZ230" s="348" t="s">
        <v>1695</v>
      </c>
      <c r="BA230" s="347">
        <v>138.75</v>
      </c>
      <c r="BB230" s="105" t="s">
        <v>1524</v>
      </c>
      <c r="BC230" s="347">
        <v>10</v>
      </c>
      <c r="BD230" s="348">
        <v>35.299999999999997</v>
      </c>
      <c r="BE230" s="347">
        <v>20</v>
      </c>
      <c r="BF230" s="347">
        <v>20</v>
      </c>
      <c r="BG230" s="347">
        <v>11.6</v>
      </c>
      <c r="BH230" s="341">
        <v>36</v>
      </c>
      <c r="BI230" s="347" t="s">
        <v>4096</v>
      </c>
      <c r="BJ230" s="82" t="s">
        <v>4217</v>
      </c>
      <c r="BK230" s="347" t="s">
        <v>4080</v>
      </c>
      <c r="BL230" s="347" t="s">
        <v>4081</v>
      </c>
      <c r="BM230" s="347" t="s">
        <v>4082</v>
      </c>
      <c r="BN230" s="347" t="s">
        <v>1217</v>
      </c>
      <c r="BO230" s="347" t="s">
        <v>1242</v>
      </c>
      <c r="BP230" s="347"/>
      <c r="BQ230" s="347"/>
      <c r="BR230" s="347"/>
      <c r="BS230" s="347"/>
      <c r="BT230" s="347"/>
      <c r="BU230" s="347" t="s">
        <v>4083</v>
      </c>
      <c r="BV230" s="347"/>
      <c r="BW230" s="347" t="s">
        <v>85</v>
      </c>
      <c r="BX230" s="347"/>
      <c r="BY230" s="362" t="str">
        <f t="shared" si="13"/>
        <v>DISCONTINUED - MR102 Beadlock, 17x9, -12mm Offset, 6x6.5, 108mm Centerbore, Machined - Raw , w/ BH-H24125</v>
      </c>
      <c r="BZ230" s="362" t="s">
        <v>4046</v>
      </c>
      <c r="CA230" s="362" t="s">
        <v>4045</v>
      </c>
      <c r="CB230" s="351" t="str">
        <f t="shared" si="14"/>
        <v>RACE (1XX)</v>
      </c>
    </row>
    <row r="231" spans="1:80" s="339" customFormat="1" ht="12.75">
      <c r="A231" s="23">
        <f t="shared" si="12"/>
        <v>228</v>
      </c>
      <c r="B231" s="105" t="s">
        <v>84</v>
      </c>
      <c r="C231" s="30" t="s">
        <v>1090</v>
      </c>
      <c r="D231" s="341" t="s">
        <v>4078</v>
      </c>
      <c r="E231" s="342" t="s">
        <v>4084</v>
      </c>
      <c r="F231" s="342"/>
      <c r="G231" s="342"/>
      <c r="H231" s="342" t="s">
        <v>862</v>
      </c>
      <c r="I231" s="393">
        <v>42736</v>
      </c>
      <c r="J231" s="340">
        <v>43280</v>
      </c>
      <c r="K231" s="331" t="s">
        <v>1277</v>
      </c>
      <c r="L231" s="343">
        <v>400.5</v>
      </c>
      <c r="M231" s="333"/>
      <c r="N231" s="333"/>
      <c r="O231" s="341">
        <v>17</v>
      </c>
      <c r="P231" s="8">
        <v>9</v>
      </c>
      <c r="Q231" s="30" t="s">
        <v>1759</v>
      </c>
      <c r="R231" s="341">
        <v>5</v>
      </c>
      <c r="S231" s="341">
        <v>5.5</v>
      </c>
      <c r="T231" s="344">
        <v>-12</v>
      </c>
      <c r="U231" s="378">
        <v>4.5</v>
      </c>
      <c r="V231" s="341" t="s">
        <v>85</v>
      </c>
      <c r="W231" s="349">
        <v>108</v>
      </c>
      <c r="X231" s="345">
        <v>31.8</v>
      </c>
      <c r="Y231" s="344">
        <v>4000</v>
      </c>
      <c r="Z231" s="344" t="s">
        <v>5854</v>
      </c>
      <c r="AA231" s="344"/>
      <c r="AB231" s="334" t="str">
        <f t="shared" si="15"/>
        <v>17x9, 5x5.5, -12 OS</v>
      </c>
      <c r="AC231" s="346" t="s">
        <v>85</v>
      </c>
      <c r="AD231" s="336" t="e">
        <f>VLOOKUP(AC231,ACCESSORIES!F:K,6,FALSE)</f>
        <v>#N/A</v>
      </c>
      <c r="AE231" s="346"/>
      <c r="AF231" s="347" t="s">
        <v>85</v>
      </c>
      <c r="AG231" s="346" t="s">
        <v>85</v>
      </c>
      <c r="AH231" s="346" t="s">
        <v>85</v>
      </c>
      <c r="AI231" s="347"/>
      <c r="AJ231" s="347" t="s">
        <v>266</v>
      </c>
      <c r="AK231" s="347" t="s">
        <v>85</v>
      </c>
      <c r="AL231" s="347" t="s">
        <v>85</v>
      </c>
      <c r="AM231" s="347" t="s">
        <v>85</v>
      </c>
      <c r="AN231" s="347">
        <v>18.3</v>
      </c>
      <c r="AO231" s="347"/>
      <c r="AP231" s="347">
        <v>0</v>
      </c>
      <c r="AQ231" s="347">
        <v>0</v>
      </c>
      <c r="AR231" s="347"/>
      <c r="AS231" s="347">
        <v>37</v>
      </c>
      <c r="AT231" s="347"/>
      <c r="AU231" s="347">
        <v>204</v>
      </c>
      <c r="AV231" s="347" t="s">
        <v>85</v>
      </c>
      <c r="AW231" s="347" t="s">
        <v>85</v>
      </c>
      <c r="AX231" s="83"/>
      <c r="AY231" s="347"/>
      <c r="AZ231" s="348" t="s">
        <v>1695</v>
      </c>
      <c r="BA231" s="347">
        <v>138.75</v>
      </c>
      <c r="BB231" s="105" t="s">
        <v>1524</v>
      </c>
      <c r="BC231" s="347">
        <v>10</v>
      </c>
      <c r="BD231" s="348">
        <v>35.299999999999997</v>
      </c>
      <c r="BE231" s="347">
        <v>20</v>
      </c>
      <c r="BF231" s="347">
        <v>20</v>
      </c>
      <c r="BG231" s="347">
        <v>11.6</v>
      </c>
      <c r="BH231" s="341">
        <v>36</v>
      </c>
      <c r="BI231" s="347" t="s">
        <v>4096</v>
      </c>
      <c r="BJ231" s="82" t="s">
        <v>4217</v>
      </c>
      <c r="BK231" s="347" t="s">
        <v>4080</v>
      </c>
      <c r="BL231" s="347" t="s">
        <v>4081</v>
      </c>
      <c r="BM231" s="347" t="s">
        <v>4082</v>
      </c>
      <c r="BN231" s="347" t="s">
        <v>1217</v>
      </c>
      <c r="BO231" s="347" t="s">
        <v>1242</v>
      </c>
      <c r="BP231" s="347"/>
      <c r="BQ231" s="347"/>
      <c r="BR231" s="347"/>
      <c r="BS231" s="347"/>
      <c r="BT231" s="347"/>
      <c r="BU231" s="347" t="s">
        <v>4083</v>
      </c>
      <c r="BV231" s="347"/>
      <c r="BW231" s="347" t="s">
        <v>85</v>
      </c>
      <c r="BX231" s="347"/>
      <c r="BY231" s="362" t="str">
        <f t="shared" si="13"/>
        <v>DISCONTINUED - MR102 Beadlock, 17x9, -12mm Offset, 5x5.5, 108mm Centerbore, Machined - Raw , w/ BH-H24125</v>
      </c>
      <c r="BZ231" s="362" t="s">
        <v>4046</v>
      </c>
      <c r="CA231" s="362" t="s">
        <v>4045</v>
      </c>
      <c r="CB231" s="351" t="str">
        <f t="shared" si="14"/>
        <v>RACE (1XX)</v>
      </c>
    </row>
    <row r="232" spans="1:80" s="339" customFormat="1" ht="12.75">
      <c r="A232" s="23">
        <f t="shared" si="12"/>
        <v>229</v>
      </c>
      <c r="B232" s="105" t="s">
        <v>84</v>
      </c>
      <c r="C232" s="30" t="s">
        <v>1090</v>
      </c>
      <c r="D232" s="341" t="s">
        <v>4085</v>
      </c>
      <c r="E232" s="342" t="s">
        <v>4086</v>
      </c>
      <c r="F232" s="342"/>
      <c r="G232" s="342"/>
      <c r="H232" s="342" t="s">
        <v>1468</v>
      </c>
      <c r="I232" s="393">
        <v>42736</v>
      </c>
      <c r="J232" s="340">
        <v>43280</v>
      </c>
      <c r="K232" s="331" t="s">
        <v>1277</v>
      </c>
      <c r="L232" s="343">
        <v>400.5</v>
      </c>
      <c r="M232" s="333"/>
      <c r="N232" s="333"/>
      <c r="O232" s="341">
        <v>17</v>
      </c>
      <c r="P232" s="8">
        <v>9</v>
      </c>
      <c r="Q232" s="30" t="s">
        <v>1455</v>
      </c>
      <c r="R232" s="341">
        <v>6</v>
      </c>
      <c r="S232" s="341">
        <v>6.5</v>
      </c>
      <c r="T232" s="344">
        <v>-12</v>
      </c>
      <c r="U232" s="378">
        <v>4.5</v>
      </c>
      <c r="V232" s="341" t="s">
        <v>85</v>
      </c>
      <c r="W232" s="349">
        <v>108</v>
      </c>
      <c r="X232" s="345">
        <v>29.8</v>
      </c>
      <c r="Y232" s="344">
        <v>4000</v>
      </c>
      <c r="Z232" s="344" t="s">
        <v>5854</v>
      </c>
      <c r="AA232" s="344"/>
      <c r="AB232" s="334" t="str">
        <f t="shared" si="15"/>
        <v>17x9, 6x6.5, -12 OS</v>
      </c>
      <c r="AC232" s="346" t="s">
        <v>85</v>
      </c>
      <c r="AD232" s="336" t="e">
        <f>VLOOKUP(AC232,ACCESSORIES!F:K,6,FALSE)</f>
        <v>#N/A</v>
      </c>
      <c r="AE232" s="346"/>
      <c r="AF232" s="347" t="s">
        <v>85</v>
      </c>
      <c r="AG232" s="346" t="s">
        <v>85</v>
      </c>
      <c r="AH232" s="346" t="s">
        <v>85</v>
      </c>
      <c r="AI232" s="347"/>
      <c r="AJ232" s="347" t="s">
        <v>266</v>
      </c>
      <c r="AK232" s="347" t="s">
        <v>85</v>
      </c>
      <c r="AL232" s="347" t="s">
        <v>85</v>
      </c>
      <c r="AM232" s="347" t="s">
        <v>85</v>
      </c>
      <c r="AN232" s="347"/>
      <c r="AO232" s="347"/>
      <c r="AP232" s="347"/>
      <c r="AQ232" s="347"/>
      <c r="AR232" s="347"/>
      <c r="AS232" s="347"/>
      <c r="AT232" s="347"/>
      <c r="AU232" s="347"/>
      <c r="AV232" s="347" t="s">
        <v>85</v>
      </c>
      <c r="AW232" s="347" t="s">
        <v>85</v>
      </c>
      <c r="AX232" s="83"/>
      <c r="AY232" s="347"/>
      <c r="AZ232" s="348" t="s">
        <v>1695</v>
      </c>
      <c r="BA232" s="347">
        <v>138.75</v>
      </c>
      <c r="BB232" s="105" t="s">
        <v>1524</v>
      </c>
      <c r="BC232" s="347">
        <v>10</v>
      </c>
      <c r="BD232" s="348">
        <v>33.299999999999997</v>
      </c>
      <c r="BE232" s="347">
        <v>20</v>
      </c>
      <c r="BF232" s="347">
        <v>20</v>
      </c>
      <c r="BG232" s="347">
        <v>11.6</v>
      </c>
      <c r="BH232" s="341">
        <v>36</v>
      </c>
      <c r="BI232" s="347" t="s">
        <v>4096</v>
      </c>
      <c r="BJ232" s="82" t="s">
        <v>4217</v>
      </c>
      <c r="BK232" s="347" t="s">
        <v>4080</v>
      </c>
      <c r="BL232" s="347"/>
      <c r="BM232" s="347" t="s">
        <v>4082</v>
      </c>
      <c r="BN232" s="347" t="s">
        <v>1217</v>
      </c>
      <c r="BO232" s="347" t="s">
        <v>1242</v>
      </c>
      <c r="BP232" s="347"/>
      <c r="BQ232" s="347"/>
      <c r="BR232" s="347"/>
      <c r="BS232" s="347"/>
      <c r="BT232" s="347"/>
      <c r="BU232" s="347"/>
      <c r="BV232" s="347"/>
      <c r="BW232" s="347"/>
      <c r="BX232" s="347"/>
      <c r="BY232" s="362" t="str">
        <f t="shared" si="13"/>
        <v>DISCONTINUED - MR102 LW Beadlock, 17x9, -12mm Offset, 6x6.5, 108mm Centerbore, Machined - Raw , w/ BH-H24125</v>
      </c>
      <c r="BZ232" s="362" t="s">
        <v>4046</v>
      </c>
      <c r="CA232" s="362" t="s">
        <v>4045</v>
      </c>
      <c r="CB232" s="351" t="str">
        <f t="shared" si="14"/>
        <v>RACE (1XX)</v>
      </c>
    </row>
    <row r="233" spans="1:80" s="339" customFormat="1" ht="12.75">
      <c r="A233" s="23">
        <f t="shared" si="12"/>
        <v>230</v>
      </c>
      <c r="B233" s="105" t="s">
        <v>84</v>
      </c>
      <c r="C233" s="30" t="s">
        <v>1090</v>
      </c>
      <c r="D233" s="341" t="s">
        <v>4078</v>
      </c>
      <c r="E233" s="342" t="s">
        <v>4087</v>
      </c>
      <c r="F233" s="342"/>
      <c r="G233" s="342"/>
      <c r="H233" s="342" t="s">
        <v>1469</v>
      </c>
      <c r="I233" s="393">
        <v>42736</v>
      </c>
      <c r="J233" s="340">
        <v>43280</v>
      </c>
      <c r="K233" s="331" t="s">
        <v>1277</v>
      </c>
      <c r="L233" s="343">
        <v>400.5</v>
      </c>
      <c r="M233" s="333"/>
      <c r="N233" s="333"/>
      <c r="O233" s="341">
        <v>17</v>
      </c>
      <c r="P233" s="8">
        <v>9</v>
      </c>
      <c r="Q233" s="30" t="s">
        <v>246</v>
      </c>
      <c r="R233" s="341" t="s">
        <v>246</v>
      </c>
      <c r="S233" s="341" t="s">
        <v>246</v>
      </c>
      <c r="T233" s="344">
        <v>-12</v>
      </c>
      <c r="U233" s="378">
        <v>4.5</v>
      </c>
      <c r="V233" s="341" t="s">
        <v>85</v>
      </c>
      <c r="W233" s="349">
        <v>108</v>
      </c>
      <c r="X233" s="345">
        <v>31.8</v>
      </c>
      <c r="Y233" s="344">
        <v>4000</v>
      </c>
      <c r="Z233" s="344" t="s">
        <v>5854</v>
      </c>
      <c r="AA233" s="344"/>
      <c r="AB233" s="334" t="str">
        <f t="shared" si="15"/>
        <v>17x9, BLANK, -12 OS</v>
      </c>
      <c r="AC233" s="346" t="s">
        <v>85</v>
      </c>
      <c r="AD233" s="336" t="e">
        <f>VLOOKUP(AC233,ACCESSORIES!F:K,6,FALSE)</f>
        <v>#N/A</v>
      </c>
      <c r="AE233" s="346"/>
      <c r="AF233" s="347" t="s">
        <v>85</v>
      </c>
      <c r="AG233" s="346" t="s">
        <v>85</v>
      </c>
      <c r="AH233" s="346" t="s">
        <v>85</v>
      </c>
      <c r="AI233" s="347"/>
      <c r="AJ233" s="347" t="s">
        <v>266</v>
      </c>
      <c r="AK233" s="347" t="s">
        <v>85</v>
      </c>
      <c r="AL233" s="347" t="s">
        <v>85</v>
      </c>
      <c r="AM233" s="347" t="s">
        <v>85</v>
      </c>
      <c r="AN233" s="347" t="s">
        <v>85</v>
      </c>
      <c r="AO233" s="347"/>
      <c r="AP233" s="347">
        <v>0</v>
      </c>
      <c r="AQ233" s="347">
        <v>0</v>
      </c>
      <c r="AR233" s="347"/>
      <c r="AS233" s="347">
        <v>37</v>
      </c>
      <c r="AT233" s="347"/>
      <c r="AU233" s="347">
        <v>204</v>
      </c>
      <c r="AV233" s="347" t="s">
        <v>85</v>
      </c>
      <c r="AW233" s="347" t="s">
        <v>85</v>
      </c>
      <c r="AX233" s="83"/>
      <c r="AY233" s="347"/>
      <c r="AZ233" s="348" t="s">
        <v>1695</v>
      </c>
      <c r="BA233" s="347">
        <v>138.75</v>
      </c>
      <c r="BB233" s="105" t="s">
        <v>1524</v>
      </c>
      <c r="BC233" s="347">
        <v>10</v>
      </c>
      <c r="BD233" s="348">
        <v>35.299999999999997</v>
      </c>
      <c r="BE233" s="347">
        <v>20</v>
      </c>
      <c r="BF233" s="347">
        <v>20</v>
      </c>
      <c r="BG233" s="347">
        <v>11.6</v>
      </c>
      <c r="BH233" s="341">
        <v>36</v>
      </c>
      <c r="BI233" s="347" t="s">
        <v>4096</v>
      </c>
      <c r="BJ233" s="82" t="s">
        <v>4217</v>
      </c>
      <c r="BK233" s="347" t="s">
        <v>4080</v>
      </c>
      <c r="BL233" s="347" t="s">
        <v>4081</v>
      </c>
      <c r="BM233" s="347" t="s">
        <v>4082</v>
      </c>
      <c r="BN233" s="347" t="s">
        <v>1217</v>
      </c>
      <c r="BO233" s="347" t="s">
        <v>1242</v>
      </c>
      <c r="BP233" s="347"/>
      <c r="BQ233" s="347"/>
      <c r="BR233" s="347"/>
      <c r="BS233" s="347"/>
      <c r="BT233" s="347"/>
      <c r="BU233" s="347"/>
      <c r="BV233" s="347"/>
      <c r="BW233" s="347"/>
      <c r="BX233" s="347"/>
      <c r="BY233" s="362" t="str">
        <f t="shared" si="13"/>
        <v>DISCONTINUED - MR102 Beadlock, 17x9, -12mm Offset, BLANK, 108mm Centerbore, Machined - Raw , w/ BH-H24125</v>
      </c>
      <c r="BZ233" s="362" t="s">
        <v>4046</v>
      </c>
      <c r="CA233" s="362" t="s">
        <v>4045</v>
      </c>
      <c r="CB233" s="351" t="str">
        <f t="shared" si="14"/>
        <v>RACE (1XX)</v>
      </c>
    </row>
    <row r="234" spans="1:80" s="339" customFormat="1" ht="12.75">
      <c r="A234" s="23">
        <f t="shared" si="12"/>
        <v>231</v>
      </c>
      <c r="B234" s="105" t="s">
        <v>84</v>
      </c>
      <c r="C234" s="30" t="s">
        <v>1092</v>
      </c>
      <c r="D234" s="341" t="s">
        <v>4088</v>
      </c>
      <c r="E234" s="342" t="s">
        <v>4089</v>
      </c>
      <c r="F234" s="342"/>
      <c r="G234" s="342"/>
      <c r="H234" s="342"/>
      <c r="I234" s="393">
        <v>41640</v>
      </c>
      <c r="J234" s="340">
        <v>43280</v>
      </c>
      <c r="K234" s="331" t="s">
        <v>1277</v>
      </c>
      <c r="L234" s="343"/>
      <c r="M234" s="333"/>
      <c r="N234" s="333"/>
      <c r="O234" s="341">
        <v>20</v>
      </c>
      <c r="P234" s="8">
        <v>10</v>
      </c>
      <c r="Q234" s="30" t="s">
        <v>246</v>
      </c>
      <c r="R234" s="341" t="s">
        <v>246</v>
      </c>
      <c r="S234" s="341" t="s">
        <v>246</v>
      </c>
      <c r="T234" s="344">
        <v>0</v>
      </c>
      <c r="U234" s="378"/>
      <c r="V234" s="341" t="s">
        <v>85</v>
      </c>
      <c r="W234" s="349"/>
      <c r="X234" s="345"/>
      <c r="Y234" s="344"/>
      <c r="Z234" s="344"/>
      <c r="AA234" s="344"/>
      <c r="AB234" s="334"/>
      <c r="AC234" s="346"/>
      <c r="AD234" s="336" t="e">
        <f>VLOOKUP(AC234,ACCESSORIES!F:K,6,FALSE)</f>
        <v>#N/A</v>
      </c>
      <c r="AE234" s="346"/>
      <c r="AF234" s="347"/>
      <c r="AG234" s="346"/>
      <c r="AH234" s="346"/>
      <c r="AI234" s="347"/>
      <c r="AJ234" s="347"/>
      <c r="AK234" s="347"/>
      <c r="AL234" s="347"/>
      <c r="AM234" s="347"/>
      <c r="AN234" s="347"/>
      <c r="AO234" s="347"/>
      <c r="AP234" s="347"/>
      <c r="AQ234" s="347"/>
      <c r="AR234" s="347"/>
      <c r="AS234" s="347"/>
      <c r="AT234" s="347"/>
      <c r="AU234" s="347"/>
      <c r="AV234" s="347"/>
      <c r="AW234" s="347"/>
      <c r="AX234" s="83"/>
      <c r="AY234" s="347"/>
      <c r="AZ234" s="348"/>
      <c r="BA234" s="347"/>
      <c r="BB234" s="105" t="s">
        <v>85</v>
      </c>
      <c r="BC234" s="347"/>
      <c r="BD234" s="348"/>
      <c r="BE234" s="347"/>
      <c r="BF234" s="347"/>
      <c r="BG234" s="347"/>
      <c r="BH234" s="341"/>
      <c r="BI234" s="347" t="s">
        <v>4096</v>
      </c>
      <c r="BJ234" s="82" t="s">
        <v>4217</v>
      </c>
      <c r="BK234" s="347"/>
      <c r="BL234" s="347"/>
      <c r="BM234" s="347"/>
      <c r="BN234" s="347"/>
      <c r="BO234" s="347"/>
      <c r="BP234" s="347"/>
      <c r="BQ234" s="347"/>
      <c r="BR234" s="347"/>
      <c r="BS234" s="347"/>
      <c r="BT234" s="347"/>
      <c r="BU234" s="347"/>
      <c r="BV234" s="347"/>
      <c r="BW234" s="347"/>
      <c r="BX234" s="347"/>
      <c r="BY234" s="362"/>
      <c r="BZ234" s="362" t="s">
        <v>4046</v>
      </c>
      <c r="CA234" s="362" t="s">
        <v>4045</v>
      </c>
      <c r="CB234" s="351" t="str">
        <f t="shared" si="14"/>
        <v>FORGED (2XX)</v>
      </c>
    </row>
    <row r="235" spans="1:80" s="339" customFormat="1" ht="12.75">
      <c r="A235" s="23">
        <f t="shared" si="12"/>
        <v>232</v>
      </c>
      <c r="B235" s="105" t="s">
        <v>84</v>
      </c>
      <c r="C235" s="30" t="s">
        <v>1092</v>
      </c>
      <c r="D235" s="341" t="s">
        <v>4090</v>
      </c>
      <c r="E235" s="342" t="s">
        <v>4091</v>
      </c>
      <c r="F235" s="342"/>
      <c r="G235" s="342"/>
      <c r="H235" s="342"/>
      <c r="I235" s="393">
        <v>41640</v>
      </c>
      <c r="J235" s="340">
        <v>43280</v>
      </c>
      <c r="K235" s="331" t="s">
        <v>1277</v>
      </c>
      <c r="L235" s="343"/>
      <c r="M235" s="333"/>
      <c r="N235" s="333"/>
      <c r="O235" s="341">
        <v>5</v>
      </c>
      <c r="P235" s="8">
        <v>10</v>
      </c>
      <c r="Q235" s="30" t="s">
        <v>1756</v>
      </c>
      <c r="R235" s="341">
        <v>5</v>
      </c>
      <c r="S235" s="341">
        <v>205</v>
      </c>
      <c r="T235" s="344">
        <v>-70</v>
      </c>
      <c r="U235" s="378">
        <v>2</v>
      </c>
      <c r="V235" s="341" t="s">
        <v>85</v>
      </c>
      <c r="W235" s="349">
        <v>108</v>
      </c>
      <c r="X235" s="345">
        <v>33.200000000000003</v>
      </c>
      <c r="Y235" s="344"/>
      <c r="Z235" s="344" t="s">
        <v>5854</v>
      </c>
      <c r="AA235" s="344" t="s">
        <v>196</v>
      </c>
      <c r="AB235" s="334"/>
      <c r="AC235" s="346"/>
      <c r="AD235" s="336" t="e">
        <f>VLOOKUP(AC235,ACCESSORIES!F:K,6,FALSE)</f>
        <v>#N/A</v>
      </c>
      <c r="AE235" s="346"/>
      <c r="AF235" s="347"/>
      <c r="AG235" s="346"/>
      <c r="AH235" s="346"/>
      <c r="AI235" s="347"/>
      <c r="AJ235" s="347"/>
      <c r="AK235" s="347"/>
      <c r="AL235" s="347"/>
      <c r="AM235" s="347"/>
      <c r="AN235" s="347"/>
      <c r="AO235" s="347"/>
      <c r="AP235" s="347"/>
      <c r="AQ235" s="347"/>
      <c r="AR235" s="347"/>
      <c r="AS235" s="347"/>
      <c r="AT235" s="347"/>
      <c r="AU235" s="347"/>
      <c r="AV235" s="347"/>
      <c r="AW235" s="347"/>
      <c r="AX235" s="83"/>
      <c r="AY235" s="347"/>
      <c r="AZ235" s="348"/>
      <c r="BA235" s="347"/>
      <c r="BB235" s="105" t="s">
        <v>85</v>
      </c>
      <c r="BC235" s="347"/>
      <c r="BD235" s="348"/>
      <c r="BE235" s="347"/>
      <c r="BF235" s="347"/>
      <c r="BG235" s="347"/>
      <c r="BH235" s="341"/>
      <c r="BI235" s="347" t="s">
        <v>4096</v>
      </c>
      <c r="BJ235" s="82" t="s">
        <v>4217</v>
      </c>
      <c r="BK235" s="347"/>
      <c r="BL235" s="347"/>
      <c r="BM235" s="347"/>
      <c r="BN235" s="347"/>
      <c r="BO235" s="347"/>
      <c r="BP235" s="347"/>
      <c r="BQ235" s="347"/>
      <c r="BR235" s="347"/>
      <c r="BS235" s="347"/>
      <c r="BT235" s="347"/>
      <c r="BU235" s="347"/>
      <c r="BV235" s="347"/>
      <c r="BW235" s="347"/>
      <c r="BX235" s="347"/>
      <c r="BY235" s="362"/>
      <c r="BZ235" s="362" t="s">
        <v>4046</v>
      </c>
      <c r="CA235" s="362" t="s">
        <v>4045</v>
      </c>
      <c r="CB235" s="351" t="str">
        <f t="shared" si="14"/>
        <v>FORGED (2XX)</v>
      </c>
    </row>
    <row r="236" spans="1:80" s="339" customFormat="1" ht="12.75">
      <c r="A236" s="23">
        <f t="shared" si="12"/>
        <v>233</v>
      </c>
      <c r="B236" s="105" t="s">
        <v>84</v>
      </c>
      <c r="C236" s="30" t="s">
        <v>1090</v>
      </c>
      <c r="D236" s="341" t="s">
        <v>1105</v>
      </c>
      <c r="E236" s="342" t="s">
        <v>4092</v>
      </c>
      <c r="F236" s="342"/>
      <c r="G236" s="342"/>
      <c r="H236" s="342"/>
      <c r="I236" s="393">
        <v>40179</v>
      </c>
      <c r="J236" s="340">
        <v>43280</v>
      </c>
      <c r="K236" s="331" t="s">
        <v>1277</v>
      </c>
      <c r="L236" s="343"/>
      <c r="M236" s="333"/>
      <c r="N236" s="333"/>
      <c r="O236" s="341">
        <v>15</v>
      </c>
      <c r="P236" s="8">
        <v>8</v>
      </c>
      <c r="Q236" s="30" t="s">
        <v>1759</v>
      </c>
      <c r="R236" s="341">
        <v>5</v>
      </c>
      <c r="S236" s="341">
        <v>5.5</v>
      </c>
      <c r="T236" s="344">
        <v>-24</v>
      </c>
      <c r="U236" s="378"/>
      <c r="V236" s="341" t="s">
        <v>85</v>
      </c>
      <c r="W236" s="349"/>
      <c r="X236" s="345"/>
      <c r="Y236" s="344"/>
      <c r="Z236" s="344" t="s">
        <v>5854</v>
      </c>
      <c r="AA236" s="344" t="s">
        <v>196</v>
      </c>
      <c r="AB236" s="334"/>
      <c r="AC236" s="346"/>
      <c r="AD236" s="336" t="e">
        <f>VLOOKUP(AC236,ACCESSORIES!F:K,6,FALSE)</f>
        <v>#N/A</v>
      </c>
      <c r="AE236" s="346"/>
      <c r="AF236" s="347"/>
      <c r="AG236" s="346"/>
      <c r="AH236" s="346"/>
      <c r="AI236" s="347"/>
      <c r="AJ236" s="347"/>
      <c r="AK236" s="347"/>
      <c r="AL236" s="347"/>
      <c r="AM236" s="347"/>
      <c r="AN236" s="347"/>
      <c r="AO236" s="347"/>
      <c r="AP236" s="347"/>
      <c r="AQ236" s="347"/>
      <c r="AR236" s="347"/>
      <c r="AS236" s="347"/>
      <c r="AT236" s="347"/>
      <c r="AU236" s="347"/>
      <c r="AV236" s="347"/>
      <c r="AW236" s="347"/>
      <c r="AX236" s="83"/>
      <c r="AY236" s="347"/>
      <c r="AZ236" s="348"/>
      <c r="BA236" s="347"/>
      <c r="BB236" s="105" t="s">
        <v>85</v>
      </c>
      <c r="BC236" s="347"/>
      <c r="BD236" s="348"/>
      <c r="BE236" s="347"/>
      <c r="BF236" s="347"/>
      <c r="BG236" s="347"/>
      <c r="BH236" s="341"/>
      <c r="BI236" s="347" t="s">
        <v>4096</v>
      </c>
      <c r="BJ236" s="82" t="s">
        <v>4217</v>
      </c>
      <c r="BK236" s="347"/>
      <c r="BL236" s="347"/>
      <c r="BM236" s="347"/>
      <c r="BN236" s="347"/>
      <c r="BO236" s="347"/>
      <c r="BP236" s="347"/>
      <c r="BQ236" s="347"/>
      <c r="BR236" s="347"/>
      <c r="BS236" s="347"/>
      <c r="BT236" s="347"/>
      <c r="BU236" s="347"/>
      <c r="BV236" s="347"/>
      <c r="BW236" s="347"/>
      <c r="BX236" s="347"/>
      <c r="BY236" s="362"/>
      <c r="BZ236" s="362" t="s">
        <v>4046</v>
      </c>
      <c r="CA236" s="362" t="s">
        <v>4045</v>
      </c>
      <c r="CB236" s="351" t="str">
        <f t="shared" si="14"/>
        <v>RACE (1XX)</v>
      </c>
    </row>
    <row r="237" spans="1:80" s="339" customFormat="1" ht="12.75">
      <c r="A237" s="23">
        <f t="shared" si="12"/>
        <v>234</v>
      </c>
      <c r="B237" s="105" t="s">
        <v>84</v>
      </c>
      <c r="C237" s="30" t="s">
        <v>1090</v>
      </c>
      <c r="D237" s="341" t="s">
        <v>1105</v>
      </c>
      <c r="E237" s="342" t="s">
        <v>4093</v>
      </c>
      <c r="F237" s="342"/>
      <c r="G237" s="342"/>
      <c r="H237" s="342"/>
      <c r="I237" s="393">
        <v>40179</v>
      </c>
      <c r="J237" s="340">
        <v>43280</v>
      </c>
      <c r="K237" s="331" t="s">
        <v>1277</v>
      </c>
      <c r="L237" s="343"/>
      <c r="M237" s="333"/>
      <c r="N237" s="333"/>
      <c r="O237" s="341">
        <v>17</v>
      </c>
      <c r="P237" s="8">
        <v>9</v>
      </c>
      <c r="Q237" s="30" t="s">
        <v>1758</v>
      </c>
      <c r="R237" s="341">
        <v>5</v>
      </c>
      <c r="S237" s="341">
        <v>5</v>
      </c>
      <c r="T237" s="344">
        <v>12</v>
      </c>
      <c r="U237" s="378"/>
      <c r="V237" s="341" t="s">
        <v>85</v>
      </c>
      <c r="W237" s="349"/>
      <c r="X237" s="345"/>
      <c r="Y237" s="344"/>
      <c r="Z237" s="344"/>
      <c r="AA237" s="344"/>
      <c r="AB237" s="334"/>
      <c r="AC237" s="346"/>
      <c r="AD237" s="336" t="e">
        <f>VLOOKUP(AC237,ACCESSORIES!F:K,6,FALSE)</f>
        <v>#N/A</v>
      </c>
      <c r="AE237" s="346"/>
      <c r="AF237" s="347"/>
      <c r="AG237" s="346"/>
      <c r="AH237" s="346"/>
      <c r="AI237" s="347"/>
      <c r="AJ237" s="347"/>
      <c r="AK237" s="347"/>
      <c r="AL237" s="347"/>
      <c r="AM237" s="347"/>
      <c r="AN237" s="347"/>
      <c r="AO237" s="347"/>
      <c r="AP237" s="347"/>
      <c r="AQ237" s="347"/>
      <c r="AR237" s="347"/>
      <c r="AS237" s="347"/>
      <c r="AT237" s="347"/>
      <c r="AU237" s="347"/>
      <c r="AV237" s="347"/>
      <c r="AW237" s="347"/>
      <c r="AX237" s="83"/>
      <c r="AY237" s="347"/>
      <c r="AZ237" s="348"/>
      <c r="BA237" s="347"/>
      <c r="BB237" s="105" t="s">
        <v>85</v>
      </c>
      <c r="BC237" s="347"/>
      <c r="BD237" s="348"/>
      <c r="BE237" s="347"/>
      <c r="BF237" s="347"/>
      <c r="BG237" s="347"/>
      <c r="BH237" s="341"/>
      <c r="BI237" s="347" t="s">
        <v>4096</v>
      </c>
      <c r="BJ237" s="82" t="s">
        <v>4217</v>
      </c>
      <c r="BK237" s="347"/>
      <c r="BL237" s="347"/>
      <c r="BM237" s="347"/>
      <c r="BN237" s="347"/>
      <c r="BO237" s="347"/>
      <c r="BP237" s="347"/>
      <c r="BQ237" s="347"/>
      <c r="BR237" s="347"/>
      <c r="BS237" s="347"/>
      <c r="BT237" s="347"/>
      <c r="BU237" s="347"/>
      <c r="BV237" s="347"/>
      <c r="BW237" s="347"/>
      <c r="BX237" s="347"/>
      <c r="BY237" s="362"/>
      <c r="BZ237" s="362" t="s">
        <v>4046</v>
      </c>
      <c r="CA237" s="362" t="s">
        <v>4045</v>
      </c>
      <c r="CB237" s="351" t="str">
        <f t="shared" si="14"/>
        <v>RACE (1XX)</v>
      </c>
    </row>
    <row r="238" spans="1:80" s="339" customFormat="1" ht="12.75">
      <c r="A238" s="23">
        <f t="shared" si="12"/>
        <v>235</v>
      </c>
      <c r="B238" s="105" t="s">
        <v>84</v>
      </c>
      <c r="C238" s="30" t="s">
        <v>1090</v>
      </c>
      <c r="D238" s="341" t="s">
        <v>1105</v>
      </c>
      <c r="E238" s="342" t="s">
        <v>4094</v>
      </c>
      <c r="F238" s="342"/>
      <c r="G238" s="342"/>
      <c r="H238" s="342"/>
      <c r="I238" s="393">
        <v>40179</v>
      </c>
      <c r="J238" s="340">
        <v>43280</v>
      </c>
      <c r="K238" s="331" t="s">
        <v>1277</v>
      </c>
      <c r="L238" s="343"/>
      <c r="M238" s="333"/>
      <c r="N238" s="333"/>
      <c r="O238" s="341">
        <v>17</v>
      </c>
      <c r="P238" s="8">
        <v>9</v>
      </c>
      <c r="Q238" s="30" t="s">
        <v>1759</v>
      </c>
      <c r="R238" s="341">
        <v>5</v>
      </c>
      <c r="S238" s="341">
        <v>5.5</v>
      </c>
      <c r="T238" s="344">
        <v>12</v>
      </c>
      <c r="U238" s="378"/>
      <c r="V238" s="341" t="s">
        <v>85</v>
      </c>
      <c r="W238" s="349"/>
      <c r="X238" s="345"/>
      <c r="Y238" s="344"/>
      <c r="Z238" s="344"/>
      <c r="AA238" s="344"/>
      <c r="AB238" s="334"/>
      <c r="AC238" s="346"/>
      <c r="AD238" s="336" t="e">
        <f>VLOOKUP(AC238,ACCESSORIES!F:K,6,FALSE)</f>
        <v>#N/A</v>
      </c>
      <c r="AE238" s="346"/>
      <c r="AF238" s="347"/>
      <c r="AG238" s="346"/>
      <c r="AH238" s="346"/>
      <c r="AI238" s="347"/>
      <c r="AJ238" s="347"/>
      <c r="AK238" s="347"/>
      <c r="AL238" s="347"/>
      <c r="AM238" s="347"/>
      <c r="AN238" s="347"/>
      <c r="AO238" s="347"/>
      <c r="AP238" s="347"/>
      <c r="AQ238" s="347"/>
      <c r="AR238" s="347"/>
      <c r="AS238" s="347"/>
      <c r="AT238" s="347"/>
      <c r="AU238" s="347"/>
      <c r="AV238" s="347"/>
      <c r="AW238" s="347"/>
      <c r="AX238" s="83"/>
      <c r="AY238" s="347"/>
      <c r="AZ238" s="348"/>
      <c r="BA238" s="347"/>
      <c r="BB238" s="105" t="s">
        <v>85</v>
      </c>
      <c r="BC238" s="347"/>
      <c r="BD238" s="348"/>
      <c r="BE238" s="347"/>
      <c r="BF238" s="347"/>
      <c r="BG238" s="347"/>
      <c r="BH238" s="341"/>
      <c r="BI238" s="347" t="s">
        <v>4096</v>
      </c>
      <c r="BJ238" s="82" t="s">
        <v>4217</v>
      </c>
      <c r="BK238" s="347"/>
      <c r="BL238" s="347"/>
      <c r="BM238" s="347"/>
      <c r="BN238" s="347"/>
      <c r="BO238" s="347"/>
      <c r="BP238" s="347"/>
      <c r="BQ238" s="347"/>
      <c r="BR238" s="347"/>
      <c r="BS238" s="347"/>
      <c r="BT238" s="347"/>
      <c r="BU238" s="347"/>
      <c r="BV238" s="347"/>
      <c r="BW238" s="347"/>
      <c r="BX238" s="347"/>
      <c r="BY238" s="362"/>
      <c r="BZ238" s="362" t="s">
        <v>4046</v>
      </c>
      <c r="CA238" s="362" t="s">
        <v>4045</v>
      </c>
      <c r="CB238" s="351" t="str">
        <f t="shared" si="14"/>
        <v>RACE (1XX)</v>
      </c>
    </row>
    <row r="239" spans="1:80" s="339" customFormat="1" ht="12.75">
      <c r="A239" s="23">
        <f t="shared" si="12"/>
        <v>236</v>
      </c>
      <c r="B239" s="105" t="s">
        <v>84</v>
      </c>
      <c r="C239" s="30" t="s">
        <v>1090</v>
      </c>
      <c r="D239" s="341" t="s">
        <v>1105</v>
      </c>
      <c r="E239" s="342" t="s">
        <v>4095</v>
      </c>
      <c r="F239" s="342"/>
      <c r="G239" s="342"/>
      <c r="H239" s="342"/>
      <c r="I239" s="393">
        <v>40179</v>
      </c>
      <c r="J239" s="340">
        <v>43280</v>
      </c>
      <c r="K239" s="331" t="s">
        <v>1277</v>
      </c>
      <c r="L239" s="343"/>
      <c r="M239" s="333"/>
      <c r="N239" s="333"/>
      <c r="O239" s="341">
        <v>17</v>
      </c>
      <c r="P239" s="8">
        <v>9</v>
      </c>
      <c r="Q239" s="30" t="s">
        <v>1123</v>
      </c>
      <c r="R239" s="341">
        <v>6</v>
      </c>
      <c r="S239" s="341">
        <v>5.5</v>
      </c>
      <c r="T239" s="344">
        <v>12</v>
      </c>
      <c r="U239" s="378"/>
      <c r="V239" s="341" t="s">
        <v>85</v>
      </c>
      <c r="W239" s="349"/>
      <c r="X239" s="345"/>
      <c r="Y239" s="344"/>
      <c r="Z239" s="344"/>
      <c r="AA239" s="344"/>
      <c r="AB239" s="334"/>
      <c r="AC239" s="346"/>
      <c r="AD239" s="336" t="e">
        <f>VLOOKUP(AC239,ACCESSORIES!F:K,6,FALSE)</f>
        <v>#N/A</v>
      </c>
      <c r="AE239" s="346"/>
      <c r="AF239" s="347"/>
      <c r="AG239" s="346"/>
      <c r="AH239" s="346"/>
      <c r="AI239" s="347"/>
      <c r="AJ239" s="347"/>
      <c r="AK239" s="347"/>
      <c r="AL239" s="347"/>
      <c r="AM239" s="347"/>
      <c r="AN239" s="347"/>
      <c r="AO239" s="347"/>
      <c r="AP239" s="347"/>
      <c r="AQ239" s="347"/>
      <c r="AR239" s="347"/>
      <c r="AS239" s="347"/>
      <c r="AT239" s="347"/>
      <c r="AU239" s="347"/>
      <c r="AV239" s="347"/>
      <c r="AW239" s="347"/>
      <c r="AX239" s="83"/>
      <c r="AY239" s="347"/>
      <c r="AZ239" s="348"/>
      <c r="BA239" s="347"/>
      <c r="BB239" s="105" t="s">
        <v>85</v>
      </c>
      <c r="BC239" s="347"/>
      <c r="BD239" s="348"/>
      <c r="BE239" s="347"/>
      <c r="BF239" s="347"/>
      <c r="BG239" s="347"/>
      <c r="BH239" s="341"/>
      <c r="BI239" s="347" t="s">
        <v>4096</v>
      </c>
      <c r="BJ239" s="82" t="s">
        <v>4217</v>
      </c>
      <c r="BK239" s="347"/>
      <c r="BL239" s="347"/>
      <c r="BM239" s="347"/>
      <c r="BN239" s="347"/>
      <c r="BO239" s="347"/>
      <c r="BP239" s="347"/>
      <c r="BQ239" s="347"/>
      <c r="BR239" s="347"/>
      <c r="BS239" s="347"/>
      <c r="BT239" s="347"/>
      <c r="BU239" s="347"/>
      <c r="BV239" s="347"/>
      <c r="BW239" s="347"/>
      <c r="BX239" s="347"/>
      <c r="BY239" s="362"/>
      <c r="BZ239" s="362" t="s">
        <v>4046</v>
      </c>
      <c r="CA239" s="362" t="s">
        <v>4045</v>
      </c>
      <c r="CB239" s="351" t="str">
        <f t="shared" si="14"/>
        <v>RACE (1XX)</v>
      </c>
    </row>
    <row r="240" spans="1:80" s="339" customFormat="1" ht="12.75">
      <c r="A240" s="23">
        <f t="shared" si="12"/>
        <v>237</v>
      </c>
      <c r="B240" s="105" t="s">
        <v>84</v>
      </c>
      <c r="C240" s="30" t="s">
        <v>1072</v>
      </c>
      <c r="D240" s="341" t="s">
        <v>1114</v>
      </c>
      <c r="E240" s="342" t="s">
        <v>91</v>
      </c>
      <c r="F240" s="342"/>
      <c r="G240" s="342"/>
      <c r="H240" s="342" t="s">
        <v>290</v>
      </c>
      <c r="I240" s="393">
        <v>40544</v>
      </c>
      <c r="J240" s="340">
        <v>43339</v>
      </c>
      <c r="K240" s="331" t="s">
        <v>1277</v>
      </c>
      <c r="L240" s="343">
        <v>169.5</v>
      </c>
      <c r="M240" s="333"/>
      <c r="N240" s="333"/>
      <c r="O240" s="341">
        <v>16</v>
      </c>
      <c r="P240" s="8">
        <v>8</v>
      </c>
      <c r="Q240" s="30" t="s">
        <v>1759</v>
      </c>
      <c r="R240" s="341">
        <v>5</v>
      </c>
      <c r="S240" s="341">
        <v>5.5</v>
      </c>
      <c r="T240" s="344">
        <v>0</v>
      </c>
      <c r="U240" s="378">
        <v>4.5</v>
      </c>
      <c r="V240" s="341" t="s">
        <v>85</v>
      </c>
      <c r="W240" s="349">
        <v>108</v>
      </c>
      <c r="X240" s="345">
        <v>30.5</v>
      </c>
      <c r="Y240" s="344">
        <v>2100</v>
      </c>
      <c r="Z240" s="344" t="s">
        <v>87</v>
      </c>
      <c r="AA240" s="344"/>
      <c r="AB240" s="334" t="str">
        <f t="shared" si="15"/>
        <v>16x8, 5x5.5, 0 OS</v>
      </c>
      <c r="AC240" s="346" t="s">
        <v>1582</v>
      </c>
      <c r="AD240" s="336">
        <f>VLOOKUP(AC240,ACCESSORIES!F:K,6,FALSE)</f>
        <v>33</v>
      </c>
      <c r="AE240" s="346" t="s">
        <v>85</v>
      </c>
      <c r="AF240" s="347" t="s">
        <v>85</v>
      </c>
      <c r="AG240" s="346"/>
      <c r="AH240" s="346" t="s">
        <v>1950</v>
      </c>
      <c r="AI240" s="347">
        <f>VLOOKUP(AH240,ACCESSORIES!F:K,6,FALSE)</f>
        <v>1.1000000000000001</v>
      </c>
      <c r="AJ240" s="347" t="s">
        <v>266</v>
      </c>
      <c r="AK240" s="347" t="s">
        <v>85</v>
      </c>
      <c r="AL240" s="347" t="s">
        <v>85</v>
      </c>
      <c r="AM240" s="347" t="s">
        <v>85</v>
      </c>
      <c r="AN240" s="347">
        <v>16.2</v>
      </c>
      <c r="AO240" s="347"/>
      <c r="AP240" s="347" t="s">
        <v>1270</v>
      </c>
      <c r="AQ240" s="347" t="s">
        <v>1276</v>
      </c>
      <c r="AR240" s="347"/>
      <c r="AS240" s="347" t="s">
        <v>1275</v>
      </c>
      <c r="AT240" s="347"/>
      <c r="AU240" s="347">
        <v>189</v>
      </c>
      <c r="AV240" s="347">
        <v>106.4</v>
      </c>
      <c r="AW240" s="347">
        <v>56</v>
      </c>
      <c r="AX240" s="83"/>
      <c r="AY240" s="347"/>
      <c r="AZ240" s="348" t="s">
        <v>85</v>
      </c>
      <c r="BA240" s="347" t="s">
        <v>85</v>
      </c>
      <c r="BB240" s="105" t="s">
        <v>85</v>
      </c>
      <c r="BC240" s="347" t="s">
        <v>85</v>
      </c>
      <c r="BD240" s="348">
        <v>34</v>
      </c>
      <c r="BE240" s="347">
        <v>18.600000000000001</v>
      </c>
      <c r="BF240" s="347">
        <v>18.600000000000001</v>
      </c>
      <c r="BG240" s="347">
        <v>10.199999999999999</v>
      </c>
      <c r="BH240" s="341">
        <v>36</v>
      </c>
      <c r="BI240" s="347" t="s">
        <v>4096</v>
      </c>
      <c r="BJ240" s="82" t="s">
        <v>4217</v>
      </c>
      <c r="BK240" s="347" t="s">
        <v>1155</v>
      </c>
      <c r="BL240" s="347" t="s">
        <v>1156</v>
      </c>
      <c r="BM240" s="347" t="s">
        <v>1157</v>
      </c>
      <c r="BN240" s="347"/>
      <c r="BO240" s="347"/>
      <c r="BP240" s="347"/>
      <c r="BQ240" s="347"/>
      <c r="BR240" s="347"/>
      <c r="BS240" s="347"/>
      <c r="BT240" s="347"/>
      <c r="BU240" s="347" t="s">
        <v>1158</v>
      </c>
      <c r="BV240" s="347"/>
      <c r="BW240" s="347" t="s">
        <v>1159</v>
      </c>
      <c r="BX240" s="347"/>
      <c r="BY240" s="362" t="str">
        <f t="shared" ref="BY240:BY303" si="16">CONCATENATE("DISCONTINUED"," ","-"," ",D240,", ",O240,"x",P240,", ",IF(V240="N/A", "", CONCATENATE(V240, "/")),IF(T240&gt;0, CONCATENATE("+",T240), T240),"mm Offset, ",Q240,", ",W240,"mm Centerbore, ",PROPER(Z240), "", IF(BB240="N/A", "", CONCATENATE(", w/ ", BB240)))</f>
        <v>DISCONTINUED - MR301 The Standard, 16x8, 0mm Offset, 5x5.5, 108mm Centerbore, Matte Black</v>
      </c>
      <c r="BZ240" s="362" t="s">
        <v>4046</v>
      </c>
      <c r="CA240" s="362" t="s">
        <v>4045</v>
      </c>
      <c r="CB240" s="351" t="str">
        <f t="shared" si="14"/>
        <v>STREET (3XX)</v>
      </c>
    </row>
    <row r="241" spans="1:80" s="339" customFormat="1" ht="12.75">
      <c r="A241" s="23">
        <f t="shared" si="12"/>
        <v>238</v>
      </c>
      <c r="B241" s="105" t="s">
        <v>84</v>
      </c>
      <c r="C241" s="30" t="s">
        <v>1072</v>
      </c>
      <c r="D241" s="341" t="s">
        <v>1114</v>
      </c>
      <c r="E241" s="342" t="s">
        <v>95</v>
      </c>
      <c r="F241" s="342"/>
      <c r="G241" s="342"/>
      <c r="H241" s="342" t="s">
        <v>299</v>
      </c>
      <c r="I241" s="393">
        <v>40544</v>
      </c>
      <c r="J241" s="340">
        <v>43339</v>
      </c>
      <c r="K241" s="331" t="s">
        <v>1277</v>
      </c>
      <c r="L241" s="343">
        <v>203.5</v>
      </c>
      <c r="M241" s="333"/>
      <c r="N241" s="333"/>
      <c r="O241" s="341">
        <v>17</v>
      </c>
      <c r="P241" s="8">
        <v>7.5</v>
      </c>
      <c r="Q241" s="30" t="s">
        <v>1755</v>
      </c>
      <c r="R241" s="341">
        <v>5</v>
      </c>
      <c r="S241" s="341">
        <v>160</v>
      </c>
      <c r="T241" s="344">
        <v>50</v>
      </c>
      <c r="U241" s="378">
        <v>6.2</v>
      </c>
      <c r="V241" s="341" t="s">
        <v>85</v>
      </c>
      <c r="W241" s="349">
        <v>65</v>
      </c>
      <c r="X241" s="345">
        <v>27.3</v>
      </c>
      <c r="Y241" s="344">
        <v>3000</v>
      </c>
      <c r="Z241" s="344" t="s">
        <v>5824</v>
      </c>
      <c r="AA241" s="344"/>
      <c r="AB241" s="334" t="str">
        <f t="shared" si="15"/>
        <v>17x7.5, 5x160, 50 OS</v>
      </c>
      <c r="AC241" s="346" t="s">
        <v>1593</v>
      </c>
      <c r="AD241" s="336">
        <f>VLOOKUP(AC241,ACCESSORIES!F:K,6,FALSE)</f>
        <v>33</v>
      </c>
      <c r="AE241" s="346" t="s">
        <v>85</v>
      </c>
      <c r="AF241" s="347" t="s">
        <v>85</v>
      </c>
      <c r="AG241" s="346"/>
      <c r="AH241" s="346" t="s">
        <v>1950</v>
      </c>
      <c r="AI241" s="347">
        <f>VLOOKUP(AH241,ACCESSORIES!F:K,6,FALSE)</f>
        <v>1.1000000000000001</v>
      </c>
      <c r="AJ241" s="347" t="s">
        <v>265</v>
      </c>
      <c r="AK241" s="347" t="s">
        <v>85</v>
      </c>
      <c r="AL241" s="347" t="s">
        <v>85</v>
      </c>
      <c r="AM241" s="347" t="s">
        <v>85</v>
      </c>
      <c r="AN241" s="347">
        <v>16.2</v>
      </c>
      <c r="AO241" s="347"/>
      <c r="AP241" s="347">
        <v>10</v>
      </c>
      <c r="AQ241" s="347">
        <v>17</v>
      </c>
      <c r="AR241" s="347"/>
      <c r="AS241" s="347">
        <v>17</v>
      </c>
      <c r="AT241" s="347"/>
      <c r="AU241" s="347">
        <v>201</v>
      </c>
      <c r="AV241" s="347">
        <v>65</v>
      </c>
      <c r="AW241" s="347">
        <v>30</v>
      </c>
      <c r="AX241" s="83"/>
      <c r="AY241" s="347"/>
      <c r="AZ241" s="348" t="s">
        <v>85</v>
      </c>
      <c r="BA241" s="347" t="s">
        <v>85</v>
      </c>
      <c r="BB241" s="105" t="s">
        <v>85</v>
      </c>
      <c r="BC241" s="347" t="s">
        <v>85</v>
      </c>
      <c r="BD241" s="348">
        <v>30.8</v>
      </c>
      <c r="BE241" s="347">
        <v>19.8</v>
      </c>
      <c r="BF241" s="347">
        <v>19.8</v>
      </c>
      <c r="BG241" s="347">
        <v>10.7</v>
      </c>
      <c r="BH241" s="341">
        <v>36</v>
      </c>
      <c r="BI241" s="347" t="s">
        <v>4096</v>
      </c>
      <c r="BJ241" s="82" t="s">
        <v>4217</v>
      </c>
      <c r="BK241" s="347" t="s">
        <v>1160</v>
      </c>
      <c r="BL241" s="347" t="s">
        <v>1156</v>
      </c>
      <c r="BM241" s="347" t="s">
        <v>1157</v>
      </c>
      <c r="BN241" s="347"/>
      <c r="BO241" s="347"/>
      <c r="BP241" s="347"/>
      <c r="BQ241" s="347"/>
      <c r="BR241" s="347"/>
      <c r="BS241" s="347"/>
      <c r="BT241" s="347"/>
      <c r="BU241" s="347" t="s">
        <v>1161</v>
      </c>
      <c r="BV241" s="347"/>
      <c r="BW241" s="347" t="s">
        <v>1162</v>
      </c>
      <c r="BX241" s="347"/>
      <c r="BY241" s="362" t="str">
        <f t="shared" si="16"/>
        <v>DISCONTINUED - MR301 The Standard, 17x7.5, +50mm Offset, 5x160, 65mm Centerbore, Machined - Clear Coat</v>
      </c>
      <c r="BZ241" s="362" t="s">
        <v>4046</v>
      </c>
      <c r="CA241" s="362" t="s">
        <v>4045</v>
      </c>
      <c r="CB241" s="351" t="str">
        <f t="shared" si="14"/>
        <v>STREET (3XX)</v>
      </c>
    </row>
    <row r="242" spans="1:80" s="339" customFormat="1" ht="12.75">
      <c r="A242" s="23">
        <f t="shared" si="12"/>
        <v>239</v>
      </c>
      <c r="B242" s="105" t="s">
        <v>84</v>
      </c>
      <c r="C242" s="30" t="s">
        <v>1072</v>
      </c>
      <c r="D242" s="341" t="s">
        <v>1114</v>
      </c>
      <c r="E242" s="342" t="s">
        <v>99</v>
      </c>
      <c r="F242" s="342"/>
      <c r="G242" s="342"/>
      <c r="H242" s="342" t="s">
        <v>301</v>
      </c>
      <c r="I242" s="393">
        <v>40544</v>
      </c>
      <c r="J242" s="340">
        <v>43339</v>
      </c>
      <c r="K242" s="331" t="s">
        <v>1277</v>
      </c>
      <c r="L242" s="343">
        <v>203.5</v>
      </c>
      <c r="M242" s="333"/>
      <c r="N242" s="333"/>
      <c r="O242" s="341">
        <v>17</v>
      </c>
      <c r="P242" s="8">
        <v>7.5</v>
      </c>
      <c r="Q242" s="30" t="s">
        <v>1762</v>
      </c>
      <c r="R242" s="341">
        <v>6</v>
      </c>
      <c r="S242" s="341">
        <v>130</v>
      </c>
      <c r="T242" s="344">
        <v>50</v>
      </c>
      <c r="U242" s="378">
        <v>6.2</v>
      </c>
      <c r="V242" s="341" t="s">
        <v>85</v>
      </c>
      <c r="W242" s="349">
        <v>84.1</v>
      </c>
      <c r="X242" s="345">
        <v>27.3</v>
      </c>
      <c r="Y242" s="344">
        <v>3000</v>
      </c>
      <c r="Z242" s="344" t="s">
        <v>5824</v>
      </c>
      <c r="AA242" s="344"/>
      <c r="AB242" s="334" t="str">
        <f t="shared" si="15"/>
        <v>17x7.5, 6x130, 50 OS</v>
      </c>
      <c r="AC242" s="346" t="s">
        <v>1593</v>
      </c>
      <c r="AD242" s="336">
        <f>VLOOKUP(AC242,ACCESSORIES!F:K,6,FALSE)</f>
        <v>33</v>
      </c>
      <c r="AE242" s="346" t="s">
        <v>85</v>
      </c>
      <c r="AF242" s="347" t="s">
        <v>85</v>
      </c>
      <c r="AG242" s="346"/>
      <c r="AH242" s="346" t="s">
        <v>1950</v>
      </c>
      <c r="AI242" s="347">
        <f>VLOOKUP(AH242,ACCESSORIES!F:K,6,FALSE)</f>
        <v>1.1000000000000001</v>
      </c>
      <c r="AJ242" s="347" t="s">
        <v>265</v>
      </c>
      <c r="AK242" s="347" t="s">
        <v>85</v>
      </c>
      <c r="AL242" s="347" t="s">
        <v>85</v>
      </c>
      <c r="AM242" s="347" t="s">
        <v>85</v>
      </c>
      <c r="AN242" s="347">
        <v>16.2</v>
      </c>
      <c r="AO242" s="347"/>
      <c r="AP242" s="347">
        <v>3</v>
      </c>
      <c r="AQ242" s="347">
        <v>16</v>
      </c>
      <c r="AR242" s="347"/>
      <c r="AS242" s="347">
        <v>45</v>
      </c>
      <c r="AT242" s="347"/>
      <c r="AU242" s="347">
        <v>201</v>
      </c>
      <c r="AV242" s="347">
        <v>84</v>
      </c>
      <c r="AW242" s="347">
        <v>25</v>
      </c>
      <c r="AX242" s="83"/>
      <c r="AY242" s="347"/>
      <c r="AZ242" s="348" t="s">
        <v>85</v>
      </c>
      <c r="BA242" s="347" t="s">
        <v>85</v>
      </c>
      <c r="BB242" s="105" t="s">
        <v>85</v>
      </c>
      <c r="BC242" s="347" t="s">
        <v>85</v>
      </c>
      <c r="BD242" s="348">
        <v>30.8</v>
      </c>
      <c r="BE242" s="347">
        <v>19.8</v>
      </c>
      <c r="BF242" s="347">
        <v>19.8</v>
      </c>
      <c r="BG242" s="347">
        <v>10.7</v>
      </c>
      <c r="BH242" s="341">
        <v>36</v>
      </c>
      <c r="BI242" s="347" t="s">
        <v>4096</v>
      </c>
      <c r="BJ242" s="82" t="s">
        <v>4217</v>
      </c>
      <c r="BK242" s="347" t="s">
        <v>1160</v>
      </c>
      <c r="BL242" s="347" t="s">
        <v>1156</v>
      </c>
      <c r="BM242" s="347" t="s">
        <v>1157</v>
      </c>
      <c r="BN242" s="347"/>
      <c r="BO242" s="347"/>
      <c r="BP242" s="347"/>
      <c r="BQ242" s="347"/>
      <c r="BR242" s="347"/>
      <c r="BS242" s="347"/>
      <c r="BT242" s="347"/>
      <c r="BU242" s="347" t="s">
        <v>1161</v>
      </c>
      <c r="BV242" s="347"/>
      <c r="BW242" s="347" t="s">
        <v>1162</v>
      </c>
      <c r="BX242" s="347"/>
      <c r="BY242" s="362" t="str">
        <f t="shared" si="16"/>
        <v>DISCONTINUED - MR301 The Standard, 17x7.5, +50mm Offset, 6x130, 84.1mm Centerbore, Machined - Clear Coat</v>
      </c>
      <c r="BZ242" s="362" t="s">
        <v>4046</v>
      </c>
      <c r="CA242" s="362" t="s">
        <v>4045</v>
      </c>
      <c r="CB242" s="351" t="str">
        <f t="shared" si="14"/>
        <v>STREET (3XX)</v>
      </c>
    </row>
    <row r="243" spans="1:80" s="339" customFormat="1" ht="12.75">
      <c r="A243" s="23">
        <f t="shared" si="12"/>
        <v>240</v>
      </c>
      <c r="B243" s="105" t="s">
        <v>84</v>
      </c>
      <c r="C243" s="30" t="s">
        <v>1072</v>
      </c>
      <c r="D243" s="341" t="s">
        <v>1114</v>
      </c>
      <c r="E243" s="342" t="s">
        <v>102</v>
      </c>
      <c r="F243" s="342"/>
      <c r="G243" s="342"/>
      <c r="H243" s="342" t="s">
        <v>316</v>
      </c>
      <c r="I243" s="393">
        <v>40544</v>
      </c>
      <c r="J243" s="340">
        <v>43339</v>
      </c>
      <c r="K243" s="331" t="s">
        <v>1277</v>
      </c>
      <c r="L243" s="343">
        <v>195.5</v>
      </c>
      <c r="M243" s="333"/>
      <c r="N243" s="333"/>
      <c r="O243" s="341">
        <v>17</v>
      </c>
      <c r="P243" s="8">
        <v>8.5</v>
      </c>
      <c r="Q243" s="30" t="s">
        <v>1765</v>
      </c>
      <c r="R243" s="341">
        <v>8</v>
      </c>
      <c r="S243" s="341">
        <v>6.5</v>
      </c>
      <c r="T243" s="344">
        <v>0</v>
      </c>
      <c r="U243" s="378">
        <v>4.75</v>
      </c>
      <c r="V243" s="341" t="s">
        <v>85</v>
      </c>
      <c r="W243" s="349">
        <v>131</v>
      </c>
      <c r="X243" s="345">
        <v>25.5</v>
      </c>
      <c r="Y243" s="344">
        <v>3600</v>
      </c>
      <c r="Z243" s="344" t="s">
        <v>5824</v>
      </c>
      <c r="AA243" s="344"/>
      <c r="AB243" s="334" t="str">
        <f t="shared" si="15"/>
        <v>17x8.5, 8x6.5, 0 OS</v>
      </c>
      <c r="AC243" s="346" t="s">
        <v>1920</v>
      </c>
      <c r="AD243" s="336" t="e">
        <f>VLOOKUP(AC243,ACCESSORIES!F:K,6,FALSE)</f>
        <v>#N/A</v>
      </c>
      <c r="AE243" s="346" t="s">
        <v>85</v>
      </c>
      <c r="AF243" s="347" t="s">
        <v>85</v>
      </c>
      <c r="AG243" s="346"/>
      <c r="AH243" s="346" t="s">
        <v>1950</v>
      </c>
      <c r="AI243" s="347">
        <f>VLOOKUP(AH243,ACCESSORIES!F:K,6,FALSE)</f>
        <v>1.1000000000000001</v>
      </c>
      <c r="AJ243" s="347" t="s">
        <v>266</v>
      </c>
      <c r="AK243" s="347" t="s">
        <v>85</v>
      </c>
      <c r="AL243" s="347" t="s">
        <v>85</v>
      </c>
      <c r="AM243" s="347" t="s">
        <v>85</v>
      </c>
      <c r="AN243" s="347">
        <v>16.2</v>
      </c>
      <c r="AO243" s="347"/>
      <c r="AP243" s="347">
        <v>3</v>
      </c>
      <c r="AQ243" s="347">
        <v>3</v>
      </c>
      <c r="AR243" s="347"/>
      <c r="AS243" s="347">
        <v>27</v>
      </c>
      <c r="AT243" s="347"/>
      <c r="AU243" s="347">
        <v>205</v>
      </c>
      <c r="AV243" s="347">
        <v>125.5</v>
      </c>
      <c r="AW243" s="347">
        <v>89.5</v>
      </c>
      <c r="AX243" s="83"/>
      <c r="AY243" s="347"/>
      <c r="AZ243" s="348" t="s">
        <v>85</v>
      </c>
      <c r="BA243" s="347" t="s">
        <v>85</v>
      </c>
      <c r="BB243" s="105" t="s">
        <v>85</v>
      </c>
      <c r="BC243" s="347" t="s">
        <v>85</v>
      </c>
      <c r="BD243" s="348">
        <v>29</v>
      </c>
      <c r="BE243" s="347">
        <v>19.8</v>
      </c>
      <c r="BF243" s="347">
        <v>19.8</v>
      </c>
      <c r="BG243" s="347">
        <v>10.7</v>
      </c>
      <c r="BH243" s="341">
        <v>36</v>
      </c>
      <c r="BI243" s="347" t="s">
        <v>4096</v>
      </c>
      <c r="BJ243" s="82" t="s">
        <v>4217</v>
      </c>
      <c r="BK243" s="347" t="s">
        <v>1160</v>
      </c>
      <c r="BL243" s="347" t="s">
        <v>1156</v>
      </c>
      <c r="BM243" s="347" t="s">
        <v>1157</v>
      </c>
      <c r="BN243" s="347"/>
      <c r="BO243" s="347"/>
      <c r="BP243" s="347"/>
      <c r="BQ243" s="347"/>
      <c r="BR243" s="347"/>
      <c r="BS243" s="347"/>
      <c r="BT243" s="347"/>
      <c r="BU243" s="347" t="s">
        <v>1161</v>
      </c>
      <c r="BV243" s="347"/>
      <c r="BW243" s="347" t="s">
        <v>1162</v>
      </c>
      <c r="BX243" s="347"/>
      <c r="BY243" s="362" t="str">
        <f t="shared" si="16"/>
        <v>DISCONTINUED - MR301 The Standard, 17x8.5, 0mm Offset, 8x6.5, 131mm Centerbore, Machined - Clear Coat</v>
      </c>
      <c r="BZ243" s="362" t="s">
        <v>4046</v>
      </c>
      <c r="CA243" s="362" t="s">
        <v>4045</v>
      </c>
      <c r="CB243" s="351" t="str">
        <f t="shared" si="14"/>
        <v>STREET (3XX)</v>
      </c>
    </row>
    <row r="244" spans="1:80" s="339" customFormat="1" ht="12.75">
      <c r="A244" s="23">
        <f t="shared" si="12"/>
        <v>241</v>
      </c>
      <c r="B244" s="105" t="s">
        <v>84</v>
      </c>
      <c r="C244" s="30" t="s">
        <v>1072</v>
      </c>
      <c r="D244" s="341" t="s">
        <v>1114</v>
      </c>
      <c r="E244" s="342" t="s">
        <v>107</v>
      </c>
      <c r="F244" s="342"/>
      <c r="G244" s="342"/>
      <c r="H244" s="342" t="s">
        <v>917</v>
      </c>
      <c r="I244" s="393">
        <v>40544</v>
      </c>
      <c r="J244" s="340">
        <v>43339</v>
      </c>
      <c r="K244" s="331" t="s">
        <v>1277</v>
      </c>
      <c r="L244" s="343">
        <v>249.5</v>
      </c>
      <c r="M244" s="333"/>
      <c r="N244" s="333"/>
      <c r="O244" s="341">
        <v>20</v>
      </c>
      <c r="P244" s="8">
        <v>9</v>
      </c>
      <c r="Q244" s="30" t="s">
        <v>1767</v>
      </c>
      <c r="R244" s="341">
        <v>8</v>
      </c>
      <c r="S244" s="341">
        <v>180</v>
      </c>
      <c r="T244" s="344">
        <v>18</v>
      </c>
      <c r="U244" s="378">
        <v>5.75</v>
      </c>
      <c r="V244" s="341" t="s">
        <v>85</v>
      </c>
      <c r="W244" s="349">
        <v>131</v>
      </c>
      <c r="X244" s="345">
        <v>36.9</v>
      </c>
      <c r="Y244" s="344">
        <v>3600</v>
      </c>
      <c r="Z244" s="344" t="s">
        <v>2309</v>
      </c>
      <c r="AA244" s="344" t="s">
        <v>3002</v>
      </c>
      <c r="AB244" s="334" t="str">
        <f t="shared" si="15"/>
        <v>20x9, 8x180, 18 OS</v>
      </c>
      <c r="AC244" s="346" t="s">
        <v>1921</v>
      </c>
      <c r="AD244" s="336" t="e">
        <f>VLOOKUP(AC244,ACCESSORIES!F:K,6,FALSE)</f>
        <v>#N/A</v>
      </c>
      <c r="AE244" s="346" t="s">
        <v>85</v>
      </c>
      <c r="AF244" s="347" t="s">
        <v>85</v>
      </c>
      <c r="AG244" s="346"/>
      <c r="AH244" s="346" t="s">
        <v>1950</v>
      </c>
      <c r="AI244" s="347">
        <f>VLOOKUP(AH244,ACCESSORIES!F:K,6,FALSE)</f>
        <v>1.1000000000000001</v>
      </c>
      <c r="AJ244" s="347" t="s">
        <v>266</v>
      </c>
      <c r="AK244" s="347" t="s">
        <v>85</v>
      </c>
      <c r="AL244" s="347" t="s">
        <v>85</v>
      </c>
      <c r="AM244" s="347" t="s">
        <v>85</v>
      </c>
      <c r="AN244" s="347">
        <v>16.2</v>
      </c>
      <c r="AO244" s="347"/>
      <c r="AP244" s="347">
        <v>3</v>
      </c>
      <c r="AQ244" s="347">
        <v>3</v>
      </c>
      <c r="AR244" s="347"/>
      <c r="AS244" s="347">
        <v>35</v>
      </c>
      <c r="AT244" s="347"/>
      <c r="AU244" s="347">
        <v>239</v>
      </c>
      <c r="AV244" s="347">
        <v>125.5</v>
      </c>
      <c r="AW244" s="347">
        <v>89.5</v>
      </c>
      <c r="AX244" s="83"/>
      <c r="AY244" s="347"/>
      <c r="AZ244" s="348" t="s">
        <v>85</v>
      </c>
      <c r="BA244" s="347" t="s">
        <v>85</v>
      </c>
      <c r="BB244" s="105" t="s">
        <v>85</v>
      </c>
      <c r="BC244" s="347" t="s">
        <v>85</v>
      </c>
      <c r="BD244" s="348">
        <v>40.4</v>
      </c>
      <c r="BE244" s="347">
        <v>22.8</v>
      </c>
      <c r="BF244" s="347">
        <v>22.8</v>
      </c>
      <c r="BG244" s="347">
        <v>11.1</v>
      </c>
      <c r="BH244" s="341">
        <v>24</v>
      </c>
      <c r="BI244" s="347" t="s">
        <v>4096</v>
      </c>
      <c r="BJ244" s="82" t="s">
        <v>4217</v>
      </c>
      <c r="BK244" s="347" t="s">
        <v>1155</v>
      </c>
      <c r="BL244" s="347" t="s">
        <v>1156</v>
      </c>
      <c r="BM244" s="347" t="s">
        <v>1157</v>
      </c>
      <c r="BN244" s="347"/>
      <c r="BO244" s="347"/>
      <c r="BP244" s="347"/>
      <c r="BQ244" s="347"/>
      <c r="BR244" s="347"/>
      <c r="BS244" s="347"/>
      <c r="BT244" s="347"/>
      <c r="BU244" s="347" t="s">
        <v>1158</v>
      </c>
      <c r="BV244" s="347"/>
      <c r="BW244" s="347" t="s">
        <v>1159</v>
      </c>
      <c r="BX244" s="347"/>
      <c r="BY244" s="362" t="str">
        <f t="shared" si="16"/>
        <v>DISCONTINUED - MR301 The Standard, 20x9, +18mm Offset, 8x180, 131mm Centerbore, Matte Black</v>
      </c>
      <c r="BZ244" s="362" t="s">
        <v>4046</v>
      </c>
      <c r="CA244" s="362" t="s">
        <v>4045</v>
      </c>
      <c r="CB244" s="351" t="str">
        <f t="shared" si="14"/>
        <v>STREET (3XX)</v>
      </c>
    </row>
    <row r="245" spans="1:80" s="339" customFormat="1" ht="12.75">
      <c r="A245" s="23">
        <f t="shared" si="12"/>
        <v>242</v>
      </c>
      <c r="B245" s="105" t="s">
        <v>84</v>
      </c>
      <c r="C245" s="30" t="s">
        <v>1072</v>
      </c>
      <c r="D245" s="341" t="s">
        <v>1119</v>
      </c>
      <c r="E245" s="342" t="s">
        <v>161</v>
      </c>
      <c r="F245" s="342"/>
      <c r="G245" s="342"/>
      <c r="H245" s="342" t="s">
        <v>567</v>
      </c>
      <c r="I245" s="393">
        <v>42005</v>
      </c>
      <c r="J245" s="340">
        <v>43339</v>
      </c>
      <c r="K245" s="331" t="s">
        <v>1277</v>
      </c>
      <c r="L245" s="343">
        <v>236.5</v>
      </c>
      <c r="M245" s="333"/>
      <c r="N245" s="333"/>
      <c r="O245" s="341">
        <v>18</v>
      </c>
      <c r="P245" s="8">
        <v>9</v>
      </c>
      <c r="Q245" s="30" t="s">
        <v>1758</v>
      </c>
      <c r="R245" s="341">
        <v>5</v>
      </c>
      <c r="S245" s="341">
        <v>5</v>
      </c>
      <c r="T245" s="344">
        <v>-12</v>
      </c>
      <c r="U245" s="378">
        <v>4.5</v>
      </c>
      <c r="V245" s="341" t="s">
        <v>85</v>
      </c>
      <c r="W245" s="349">
        <v>71.5</v>
      </c>
      <c r="X245" s="345">
        <v>27</v>
      </c>
      <c r="Y245" s="344">
        <v>2500</v>
      </c>
      <c r="Z245" s="344" t="s">
        <v>87</v>
      </c>
      <c r="AA245" s="344"/>
      <c r="AB245" s="334" t="str">
        <f t="shared" si="15"/>
        <v>18x9, 5x5, -12 OS</v>
      </c>
      <c r="AC245" s="346" t="s">
        <v>1631</v>
      </c>
      <c r="AD245" s="336">
        <f>VLOOKUP(AC245,ACCESSORIES!F:K,6,FALSE)</f>
        <v>33</v>
      </c>
      <c r="AE245" s="346" t="s">
        <v>1801</v>
      </c>
      <c r="AF245" s="347" t="s">
        <v>1899</v>
      </c>
      <c r="AG245" s="346"/>
      <c r="AH245" s="346" t="s">
        <v>85</v>
      </c>
      <c r="AI245" s="347" t="e">
        <f>VLOOKUP(AH245,ACCESSORIES!F:K,6,FALSE)</f>
        <v>#N/A</v>
      </c>
      <c r="AJ245" s="347" t="s">
        <v>265</v>
      </c>
      <c r="AK245" s="347" t="s">
        <v>85</v>
      </c>
      <c r="AL245" s="347" t="s">
        <v>85</v>
      </c>
      <c r="AM245" s="347" t="s">
        <v>85</v>
      </c>
      <c r="AN245" s="347">
        <v>16.100000000000001</v>
      </c>
      <c r="AO245" s="347"/>
      <c r="AP245" s="347">
        <v>3</v>
      </c>
      <c r="AQ245" s="347">
        <v>16</v>
      </c>
      <c r="AR245" s="347"/>
      <c r="AS245" s="347">
        <v>63</v>
      </c>
      <c r="AT245" s="347"/>
      <c r="AU245" s="347">
        <v>213</v>
      </c>
      <c r="AV245" s="347">
        <v>71.5</v>
      </c>
      <c r="AW245" s="347">
        <v>37</v>
      </c>
      <c r="AX245" s="83"/>
      <c r="AY245" s="347"/>
      <c r="AZ245" s="348" t="s">
        <v>85</v>
      </c>
      <c r="BA245" s="347" t="s">
        <v>85</v>
      </c>
      <c r="BB245" s="105" t="s">
        <v>85</v>
      </c>
      <c r="BC245" s="347" t="s">
        <v>85</v>
      </c>
      <c r="BD245" s="348">
        <v>30.5</v>
      </c>
      <c r="BE245" s="347">
        <v>20.7</v>
      </c>
      <c r="BF245" s="347">
        <v>20.7</v>
      </c>
      <c r="BG245" s="347">
        <v>11.2</v>
      </c>
      <c r="BH245" s="341">
        <v>36</v>
      </c>
      <c r="BI245" s="347" t="s">
        <v>4096</v>
      </c>
      <c r="BJ245" s="82" t="s">
        <v>4217</v>
      </c>
      <c r="BK245" s="347" t="s">
        <v>1155</v>
      </c>
      <c r="BL245" s="347" t="s">
        <v>1185</v>
      </c>
      <c r="BM245" s="347" t="s">
        <v>1186</v>
      </c>
      <c r="BN245" s="347" t="s">
        <v>1187</v>
      </c>
      <c r="BO245" s="347"/>
      <c r="BP245" s="347"/>
      <c r="BQ245" s="347"/>
      <c r="BR245" s="347"/>
      <c r="BS245" s="347"/>
      <c r="BT245" s="347"/>
      <c r="BU245" s="347" t="s">
        <v>1190</v>
      </c>
      <c r="BV245" s="347"/>
      <c r="BW245" s="347" t="s">
        <v>1191</v>
      </c>
      <c r="BX245" s="347"/>
      <c r="BY245" s="362" t="str">
        <f t="shared" si="16"/>
        <v>DISCONTINUED - MR308 Roost, 18x9, -12mm Offset, 5x5, 71.5mm Centerbore, Matte Black</v>
      </c>
      <c r="BZ245" s="362" t="s">
        <v>4046</v>
      </c>
      <c r="CA245" s="362" t="s">
        <v>4045</v>
      </c>
      <c r="CB245" s="351" t="str">
        <f t="shared" si="14"/>
        <v>STREET (3XX)</v>
      </c>
    </row>
    <row r="246" spans="1:80" s="339" customFormat="1" ht="12.75">
      <c r="A246" s="23">
        <f t="shared" si="12"/>
        <v>243</v>
      </c>
      <c r="B246" s="105" t="s">
        <v>84</v>
      </c>
      <c r="C246" s="30" t="s">
        <v>1072</v>
      </c>
      <c r="D246" s="341" t="s">
        <v>1119</v>
      </c>
      <c r="E246" s="342" t="s">
        <v>162</v>
      </c>
      <c r="F246" s="342"/>
      <c r="G246" s="342"/>
      <c r="H246" s="342" t="s">
        <v>568</v>
      </c>
      <c r="I246" s="393">
        <v>42005</v>
      </c>
      <c r="J246" s="340">
        <v>43339</v>
      </c>
      <c r="K246" s="331" t="s">
        <v>1277</v>
      </c>
      <c r="L246" s="343">
        <v>236.5</v>
      </c>
      <c r="M246" s="333"/>
      <c r="N246" s="333"/>
      <c r="O246" s="341">
        <v>18</v>
      </c>
      <c r="P246" s="8">
        <v>9</v>
      </c>
      <c r="Q246" s="30" t="s">
        <v>1123</v>
      </c>
      <c r="R246" s="341">
        <v>6</v>
      </c>
      <c r="S246" s="341">
        <v>5.5</v>
      </c>
      <c r="T246" s="344">
        <v>-12</v>
      </c>
      <c r="U246" s="378">
        <v>4.5</v>
      </c>
      <c r="V246" s="341" t="s">
        <v>85</v>
      </c>
      <c r="W246" s="349">
        <v>106.25</v>
      </c>
      <c r="X246" s="345">
        <v>27</v>
      </c>
      <c r="Y246" s="344">
        <v>2500</v>
      </c>
      <c r="Z246" s="344" t="s">
        <v>1264</v>
      </c>
      <c r="AA246" s="344"/>
      <c r="AB246" s="334" t="str">
        <f t="shared" si="15"/>
        <v>18x9, 6x5.5, -12 OS</v>
      </c>
      <c r="AC246" s="346" t="s">
        <v>1636</v>
      </c>
      <c r="AD246" s="336">
        <f>VLOOKUP(AC246,ACCESSORIES!F:K,6,FALSE)</f>
        <v>33</v>
      </c>
      <c r="AE246" s="346" t="s">
        <v>1804</v>
      </c>
      <c r="AF246" s="347" t="s">
        <v>1901</v>
      </c>
      <c r="AG246" s="346"/>
      <c r="AH246" s="346" t="s">
        <v>85</v>
      </c>
      <c r="AI246" s="347" t="e">
        <f>VLOOKUP(AH246,ACCESSORIES!F:K,6,FALSE)</f>
        <v>#N/A</v>
      </c>
      <c r="AJ246" s="347" t="s">
        <v>265</v>
      </c>
      <c r="AK246" s="347" t="s">
        <v>1712</v>
      </c>
      <c r="AL246" s="347">
        <v>2.5</v>
      </c>
      <c r="AM246" s="347">
        <v>78.3</v>
      </c>
      <c r="AN246" s="347">
        <v>16.100000000000001</v>
      </c>
      <c r="AO246" s="347"/>
      <c r="AP246" s="347">
        <v>4</v>
      </c>
      <c r="AQ246" s="347">
        <v>19</v>
      </c>
      <c r="AR246" s="347"/>
      <c r="AS246" s="347">
        <v>48</v>
      </c>
      <c r="AT246" s="347"/>
      <c r="AU246" s="347">
        <v>207</v>
      </c>
      <c r="AV246" s="347">
        <v>106.25</v>
      </c>
      <c r="AW246" s="347">
        <v>30</v>
      </c>
      <c r="AX246" s="83"/>
      <c r="AY246" s="347"/>
      <c r="AZ246" s="348" t="s">
        <v>85</v>
      </c>
      <c r="BA246" s="347" t="s">
        <v>85</v>
      </c>
      <c r="BB246" s="105" t="s">
        <v>85</v>
      </c>
      <c r="BC246" s="347" t="s">
        <v>85</v>
      </c>
      <c r="BD246" s="348">
        <v>30.5</v>
      </c>
      <c r="BE246" s="347">
        <v>20.7</v>
      </c>
      <c r="BF246" s="347">
        <v>20.7</v>
      </c>
      <c r="BG246" s="347">
        <v>11.2</v>
      </c>
      <c r="BH246" s="341">
        <v>36</v>
      </c>
      <c r="BI246" s="347" t="s">
        <v>4096</v>
      </c>
      <c r="BJ246" s="82" t="s">
        <v>4217</v>
      </c>
      <c r="BK246" s="347" t="s">
        <v>1184</v>
      </c>
      <c r="BL246" s="347" t="s">
        <v>1185</v>
      </c>
      <c r="BM246" s="347" t="s">
        <v>1186</v>
      </c>
      <c r="BN246" s="347" t="s">
        <v>1187</v>
      </c>
      <c r="BO246" s="347"/>
      <c r="BP246" s="347"/>
      <c r="BQ246" s="347"/>
      <c r="BR246" s="347"/>
      <c r="BS246" s="347"/>
      <c r="BT246" s="347"/>
      <c r="BU246" s="347" t="s">
        <v>1188</v>
      </c>
      <c r="BV246" s="347"/>
      <c r="BW246" s="347" t="s">
        <v>1189</v>
      </c>
      <c r="BX246" s="347"/>
      <c r="BY246" s="362" t="str">
        <f t="shared" si="16"/>
        <v>DISCONTINUED - MR308 Roost, 18x9, -12mm Offset, 6x5.5, 106.25mm Centerbore, Method Bronze</v>
      </c>
      <c r="BZ246" s="362" t="s">
        <v>4046</v>
      </c>
      <c r="CA246" s="362" t="s">
        <v>4045</v>
      </c>
      <c r="CB246" s="351" t="str">
        <f t="shared" si="14"/>
        <v>STREET (3XX)</v>
      </c>
    </row>
    <row r="247" spans="1:80" s="339" customFormat="1" ht="12.75">
      <c r="A247" s="23">
        <f t="shared" si="12"/>
        <v>244</v>
      </c>
      <c r="B247" s="105" t="s">
        <v>84</v>
      </c>
      <c r="C247" s="30" t="s">
        <v>1072</v>
      </c>
      <c r="D247" s="341" t="s">
        <v>1119</v>
      </c>
      <c r="E247" s="342" t="s">
        <v>163</v>
      </c>
      <c r="F247" s="342"/>
      <c r="G247" s="342"/>
      <c r="H247" s="342" t="s">
        <v>569</v>
      </c>
      <c r="I247" s="393">
        <v>42005</v>
      </c>
      <c r="J247" s="340">
        <v>43339</v>
      </c>
      <c r="K247" s="331" t="s">
        <v>1277</v>
      </c>
      <c r="L247" s="343">
        <v>236.5</v>
      </c>
      <c r="M247" s="333"/>
      <c r="N247" s="333"/>
      <c r="O247" s="341">
        <v>18</v>
      </c>
      <c r="P247" s="8">
        <v>9</v>
      </c>
      <c r="Q247" s="30" t="s">
        <v>1123</v>
      </c>
      <c r="R247" s="341">
        <v>6</v>
      </c>
      <c r="S247" s="341">
        <v>5.5</v>
      </c>
      <c r="T247" s="344">
        <v>-12</v>
      </c>
      <c r="U247" s="378">
        <v>4.5</v>
      </c>
      <c r="V247" s="341" t="s">
        <v>85</v>
      </c>
      <c r="W247" s="349">
        <v>106.25</v>
      </c>
      <c r="X247" s="345">
        <v>27</v>
      </c>
      <c r="Y247" s="344">
        <v>2500</v>
      </c>
      <c r="Z247" s="344" t="s">
        <v>87</v>
      </c>
      <c r="AA247" s="344"/>
      <c r="AB247" s="334" t="str">
        <f t="shared" si="15"/>
        <v>18x9, 6x5.5, -12 OS</v>
      </c>
      <c r="AC247" s="346" t="s">
        <v>1636</v>
      </c>
      <c r="AD247" s="336">
        <f>VLOOKUP(AC247,ACCESSORIES!F:K,6,FALSE)</f>
        <v>33</v>
      </c>
      <c r="AE247" s="346" t="s">
        <v>1804</v>
      </c>
      <c r="AF247" s="347" t="s">
        <v>1901</v>
      </c>
      <c r="AG247" s="346"/>
      <c r="AH247" s="346" t="s">
        <v>85</v>
      </c>
      <c r="AI247" s="347" t="e">
        <f>VLOOKUP(AH247,ACCESSORIES!F:K,6,FALSE)</f>
        <v>#N/A</v>
      </c>
      <c r="AJ247" s="347" t="s">
        <v>265</v>
      </c>
      <c r="AK247" s="347" t="s">
        <v>1712</v>
      </c>
      <c r="AL247" s="347">
        <v>2.5</v>
      </c>
      <c r="AM247" s="347">
        <v>78.3</v>
      </c>
      <c r="AN247" s="347">
        <v>16.100000000000001</v>
      </c>
      <c r="AO247" s="347"/>
      <c r="AP247" s="347">
        <v>4</v>
      </c>
      <c r="AQ247" s="347">
        <v>19</v>
      </c>
      <c r="AR247" s="347"/>
      <c r="AS247" s="347">
        <v>48</v>
      </c>
      <c r="AT247" s="347"/>
      <c r="AU247" s="347">
        <v>207</v>
      </c>
      <c r="AV247" s="347">
        <v>106.25</v>
      </c>
      <c r="AW247" s="347">
        <v>30</v>
      </c>
      <c r="AX247" s="83"/>
      <c r="AY247" s="347"/>
      <c r="AZ247" s="348" t="s">
        <v>85</v>
      </c>
      <c r="BA247" s="347" t="s">
        <v>85</v>
      </c>
      <c r="BB247" s="105" t="s">
        <v>85</v>
      </c>
      <c r="BC247" s="347" t="s">
        <v>85</v>
      </c>
      <c r="BD247" s="348">
        <v>30.5</v>
      </c>
      <c r="BE247" s="347">
        <v>20.7</v>
      </c>
      <c r="BF247" s="347">
        <v>20.7</v>
      </c>
      <c r="BG247" s="347">
        <v>11.2</v>
      </c>
      <c r="BH247" s="341">
        <v>36</v>
      </c>
      <c r="BI247" s="347" t="s">
        <v>4096</v>
      </c>
      <c r="BJ247" s="82" t="s">
        <v>4217</v>
      </c>
      <c r="BK247" s="347" t="s">
        <v>1155</v>
      </c>
      <c r="BL247" s="347" t="s">
        <v>1185</v>
      </c>
      <c r="BM247" s="347" t="s">
        <v>1186</v>
      </c>
      <c r="BN247" s="347" t="s">
        <v>1187</v>
      </c>
      <c r="BO247" s="347"/>
      <c r="BP247" s="347"/>
      <c r="BQ247" s="347"/>
      <c r="BR247" s="347"/>
      <c r="BS247" s="347"/>
      <c r="BT247" s="347"/>
      <c r="BU247" s="347" t="s">
        <v>1190</v>
      </c>
      <c r="BV247" s="347"/>
      <c r="BW247" s="347" t="s">
        <v>1191</v>
      </c>
      <c r="BX247" s="347"/>
      <c r="BY247" s="362" t="str">
        <f t="shared" si="16"/>
        <v>DISCONTINUED - MR308 Roost, 18x9, -12mm Offset, 6x5.5, 106.25mm Centerbore, Matte Black</v>
      </c>
      <c r="BZ247" s="362" t="s">
        <v>4046</v>
      </c>
      <c r="CA247" s="362" t="s">
        <v>4045</v>
      </c>
      <c r="CB247" s="351" t="str">
        <f t="shared" si="14"/>
        <v>STREET (3XX)</v>
      </c>
    </row>
    <row r="248" spans="1:80" s="339" customFormat="1" ht="12.75">
      <c r="A248" s="23">
        <f t="shared" si="12"/>
        <v>245</v>
      </c>
      <c r="B248" s="105" t="s">
        <v>84</v>
      </c>
      <c r="C248" s="30" t="s">
        <v>1072</v>
      </c>
      <c r="D248" s="341" t="s">
        <v>1119</v>
      </c>
      <c r="E248" s="342" t="s">
        <v>165</v>
      </c>
      <c r="F248" s="342"/>
      <c r="G248" s="342"/>
      <c r="H248" s="342" t="s">
        <v>573</v>
      </c>
      <c r="I248" s="393">
        <v>42005</v>
      </c>
      <c r="J248" s="340">
        <v>43339</v>
      </c>
      <c r="K248" s="331" t="s">
        <v>1277</v>
      </c>
      <c r="L248" s="343">
        <v>260.5</v>
      </c>
      <c r="M248" s="333"/>
      <c r="N248" s="333"/>
      <c r="O248" s="341">
        <v>20</v>
      </c>
      <c r="P248" s="8">
        <v>9</v>
      </c>
      <c r="Q248" s="30" t="s">
        <v>1754</v>
      </c>
      <c r="R248" s="341">
        <v>5</v>
      </c>
      <c r="S248" s="341">
        <v>150</v>
      </c>
      <c r="T248" s="344">
        <v>18</v>
      </c>
      <c r="U248" s="378">
        <v>5.75</v>
      </c>
      <c r="V248" s="341" t="s">
        <v>85</v>
      </c>
      <c r="W248" s="349">
        <v>110.5</v>
      </c>
      <c r="X248" s="345">
        <v>34.799999999999997</v>
      </c>
      <c r="Y248" s="344">
        <v>2500</v>
      </c>
      <c r="Z248" s="344" t="s">
        <v>87</v>
      </c>
      <c r="AA248" s="344"/>
      <c r="AB248" s="334" t="str">
        <f t="shared" si="15"/>
        <v>20x9, 5x150, 18 OS</v>
      </c>
      <c r="AC248" s="346" t="s">
        <v>1639</v>
      </c>
      <c r="AD248" s="336">
        <f>VLOOKUP(AC248,ACCESSORIES!F:K,6,FALSE)</f>
        <v>33</v>
      </c>
      <c r="AE248" s="346" t="s">
        <v>1805</v>
      </c>
      <c r="AF248" s="347" t="s">
        <v>1901</v>
      </c>
      <c r="AG248" s="346"/>
      <c r="AH248" s="346" t="s">
        <v>85</v>
      </c>
      <c r="AI248" s="347" t="e">
        <f>VLOOKUP(AH248,ACCESSORIES!F:K,6,FALSE)</f>
        <v>#N/A</v>
      </c>
      <c r="AJ248" s="347" t="s">
        <v>265</v>
      </c>
      <c r="AK248" s="347" t="s">
        <v>85</v>
      </c>
      <c r="AL248" s="347" t="s">
        <v>85</v>
      </c>
      <c r="AM248" s="347" t="s">
        <v>85</v>
      </c>
      <c r="AN248" s="347">
        <v>16.100000000000001</v>
      </c>
      <c r="AO248" s="347"/>
      <c r="AP248" s="347">
        <v>3</v>
      </c>
      <c r="AQ248" s="347">
        <v>18</v>
      </c>
      <c r="AR248" s="347"/>
      <c r="AS248" s="347">
        <v>62</v>
      </c>
      <c r="AT248" s="347"/>
      <c r="AU248" s="347">
        <v>236</v>
      </c>
      <c r="AV248" s="347">
        <v>110.5</v>
      </c>
      <c r="AW248" s="347">
        <v>37</v>
      </c>
      <c r="AX248" s="83"/>
      <c r="AY248" s="347"/>
      <c r="AZ248" s="348" t="s">
        <v>85</v>
      </c>
      <c r="BA248" s="347" t="s">
        <v>85</v>
      </c>
      <c r="BB248" s="105" t="s">
        <v>85</v>
      </c>
      <c r="BC248" s="347" t="s">
        <v>85</v>
      </c>
      <c r="BD248" s="348">
        <v>38.299999999999997</v>
      </c>
      <c r="BE248" s="347">
        <v>22.8</v>
      </c>
      <c r="BF248" s="347">
        <v>22.8</v>
      </c>
      <c r="BG248" s="347">
        <v>11.1</v>
      </c>
      <c r="BH248" s="341">
        <v>24</v>
      </c>
      <c r="BI248" s="347" t="s">
        <v>4096</v>
      </c>
      <c r="BJ248" s="82" t="s">
        <v>4217</v>
      </c>
      <c r="BK248" s="347" t="s">
        <v>1155</v>
      </c>
      <c r="BL248" s="347" t="s">
        <v>1185</v>
      </c>
      <c r="BM248" s="347" t="s">
        <v>1186</v>
      </c>
      <c r="BN248" s="347" t="s">
        <v>1187</v>
      </c>
      <c r="BO248" s="347"/>
      <c r="BP248" s="347"/>
      <c r="BQ248" s="347"/>
      <c r="BR248" s="347"/>
      <c r="BS248" s="347"/>
      <c r="BT248" s="347"/>
      <c r="BU248" s="347" t="s">
        <v>1190</v>
      </c>
      <c r="BV248" s="347"/>
      <c r="BW248" s="347" t="s">
        <v>1191</v>
      </c>
      <c r="BX248" s="347"/>
      <c r="BY248" s="362" t="str">
        <f t="shared" si="16"/>
        <v>DISCONTINUED - MR308 Roost, 20x9, +18mm Offset, 5x150, 110.5mm Centerbore, Matte Black</v>
      </c>
      <c r="BZ248" s="362" t="s">
        <v>4046</v>
      </c>
      <c r="CA248" s="362" t="s">
        <v>4045</v>
      </c>
      <c r="CB248" s="351" t="str">
        <f t="shared" si="14"/>
        <v>STREET (3XX)</v>
      </c>
    </row>
    <row r="249" spans="1:80" s="339" customFormat="1" ht="12.75">
      <c r="A249" s="23">
        <f t="shared" si="12"/>
        <v>246</v>
      </c>
      <c r="B249" s="105" t="s">
        <v>84</v>
      </c>
      <c r="C249" s="30" t="s">
        <v>1072</v>
      </c>
      <c r="D249" s="341" t="s">
        <v>1119</v>
      </c>
      <c r="E249" s="342" t="s">
        <v>166</v>
      </c>
      <c r="F249" s="342"/>
      <c r="G249" s="342"/>
      <c r="H249" s="342" t="s">
        <v>576</v>
      </c>
      <c r="I249" s="393">
        <v>42005</v>
      </c>
      <c r="J249" s="340">
        <v>43339</v>
      </c>
      <c r="K249" s="331" t="s">
        <v>1277</v>
      </c>
      <c r="L249" s="343">
        <v>260.5</v>
      </c>
      <c r="M249" s="333"/>
      <c r="N249" s="333"/>
      <c r="O249" s="341">
        <v>20</v>
      </c>
      <c r="P249" s="8">
        <v>9</v>
      </c>
      <c r="Q249" s="30" t="s">
        <v>1123</v>
      </c>
      <c r="R249" s="341">
        <v>6</v>
      </c>
      <c r="S249" s="341">
        <v>5.5</v>
      </c>
      <c r="T249" s="344">
        <v>0</v>
      </c>
      <c r="U249" s="378">
        <v>5</v>
      </c>
      <c r="V249" s="341" t="s">
        <v>85</v>
      </c>
      <c r="W249" s="349">
        <v>106.25</v>
      </c>
      <c r="X249" s="345">
        <v>34.799999999999997</v>
      </c>
      <c r="Y249" s="344">
        <v>2500</v>
      </c>
      <c r="Z249" s="344" t="s">
        <v>87</v>
      </c>
      <c r="AA249" s="344"/>
      <c r="AB249" s="334" t="str">
        <f t="shared" si="15"/>
        <v>20x9, 6x5.5, 0 OS</v>
      </c>
      <c r="AC249" s="346" t="s">
        <v>1636</v>
      </c>
      <c r="AD249" s="336">
        <f>VLOOKUP(AC249,ACCESSORIES!F:K,6,FALSE)</f>
        <v>33</v>
      </c>
      <c r="AE249" s="346" t="s">
        <v>1804</v>
      </c>
      <c r="AF249" s="347" t="s">
        <v>1901</v>
      </c>
      <c r="AG249" s="346"/>
      <c r="AH249" s="346" t="s">
        <v>85</v>
      </c>
      <c r="AI249" s="347" t="e">
        <f>VLOOKUP(AH249,ACCESSORIES!F:K,6,FALSE)</f>
        <v>#N/A</v>
      </c>
      <c r="AJ249" s="347" t="s">
        <v>265</v>
      </c>
      <c r="AK249" s="347" t="s">
        <v>1712</v>
      </c>
      <c r="AL249" s="347">
        <v>2.5</v>
      </c>
      <c r="AM249" s="347">
        <v>78.3</v>
      </c>
      <c r="AN249" s="347">
        <v>16.100000000000001</v>
      </c>
      <c r="AO249" s="347"/>
      <c r="AP249" s="347">
        <v>3</v>
      </c>
      <c r="AQ249" s="347">
        <v>18</v>
      </c>
      <c r="AR249" s="347"/>
      <c r="AS249" s="347">
        <v>44</v>
      </c>
      <c r="AT249" s="347"/>
      <c r="AU249" s="347">
        <v>234</v>
      </c>
      <c r="AV249" s="347">
        <v>106.25</v>
      </c>
      <c r="AW249" s="347">
        <v>30</v>
      </c>
      <c r="AX249" s="83"/>
      <c r="AY249" s="347"/>
      <c r="AZ249" s="348" t="s">
        <v>85</v>
      </c>
      <c r="BA249" s="347" t="s">
        <v>85</v>
      </c>
      <c r="BB249" s="105" t="s">
        <v>85</v>
      </c>
      <c r="BC249" s="347" t="s">
        <v>85</v>
      </c>
      <c r="BD249" s="348">
        <v>38.299999999999997</v>
      </c>
      <c r="BE249" s="347">
        <v>22.8</v>
      </c>
      <c r="BF249" s="347">
        <v>22.8</v>
      </c>
      <c r="BG249" s="347">
        <v>11.1</v>
      </c>
      <c r="BH249" s="341">
        <v>24</v>
      </c>
      <c r="BI249" s="347" t="s">
        <v>4096</v>
      </c>
      <c r="BJ249" s="82" t="s">
        <v>4217</v>
      </c>
      <c r="BK249" s="347" t="s">
        <v>1155</v>
      </c>
      <c r="BL249" s="347" t="s">
        <v>1185</v>
      </c>
      <c r="BM249" s="347" t="s">
        <v>1186</v>
      </c>
      <c r="BN249" s="347" t="s">
        <v>1187</v>
      </c>
      <c r="BO249" s="347"/>
      <c r="BP249" s="347"/>
      <c r="BQ249" s="347"/>
      <c r="BR249" s="347"/>
      <c r="BS249" s="347"/>
      <c r="BT249" s="347"/>
      <c r="BU249" s="347" t="s">
        <v>1190</v>
      </c>
      <c r="BV249" s="347"/>
      <c r="BW249" s="347" t="s">
        <v>1191</v>
      </c>
      <c r="BX249" s="347"/>
      <c r="BY249" s="362" t="str">
        <f t="shared" si="16"/>
        <v>DISCONTINUED - MR308 Roost, 20x9, 0mm Offset, 6x5.5, 106.25mm Centerbore, Matte Black</v>
      </c>
      <c r="BZ249" s="362" t="s">
        <v>4046</v>
      </c>
      <c r="CA249" s="362" t="s">
        <v>4045</v>
      </c>
      <c r="CB249" s="351" t="str">
        <f t="shared" si="14"/>
        <v>STREET (3XX)</v>
      </c>
    </row>
    <row r="250" spans="1:80" s="339" customFormat="1" ht="12.75">
      <c r="A250" s="23">
        <f t="shared" si="12"/>
        <v>247</v>
      </c>
      <c r="B250" s="105" t="s">
        <v>84</v>
      </c>
      <c r="C250" s="30" t="s">
        <v>1072</v>
      </c>
      <c r="D250" s="341" t="s">
        <v>1120</v>
      </c>
      <c r="E250" s="342" t="s">
        <v>171</v>
      </c>
      <c r="F250" s="342"/>
      <c r="G250" s="342"/>
      <c r="H250" s="342" t="s">
        <v>583</v>
      </c>
      <c r="I250" s="393">
        <v>42005</v>
      </c>
      <c r="J250" s="340">
        <v>43339</v>
      </c>
      <c r="K250" s="331" t="s">
        <v>1277</v>
      </c>
      <c r="L250" s="343">
        <v>195.5</v>
      </c>
      <c r="M250" s="333"/>
      <c r="N250" s="333"/>
      <c r="O250" s="341">
        <v>16</v>
      </c>
      <c r="P250" s="8">
        <v>8</v>
      </c>
      <c r="Q250" s="30" t="s">
        <v>1766</v>
      </c>
      <c r="R250" s="341">
        <v>8</v>
      </c>
      <c r="S250" s="341">
        <v>170</v>
      </c>
      <c r="T250" s="344">
        <v>0</v>
      </c>
      <c r="U250" s="378">
        <v>4.5</v>
      </c>
      <c r="V250" s="341" t="s">
        <v>85</v>
      </c>
      <c r="W250" s="349">
        <v>131</v>
      </c>
      <c r="X250" s="345">
        <v>22.900000000000002</v>
      </c>
      <c r="Y250" s="344">
        <v>3640</v>
      </c>
      <c r="Z250" s="344" t="s">
        <v>87</v>
      </c>
      <c r="AA250" s="344"/>
      <c r="AB250" s="334" t="str">
        <f t="shared" si="15"/>
        <v>16x8, 8x170, 0 OS</v>
      </c>
      <c r="AC250" s="346" t="s">
        <v>1864</v>
      </c>
      <c r="AD250" s="336">
        <f>VLOOKUP(AC250,ACCESSORIES!F:K,6,FALSE)</f>
        <v>33</v>
      </c>
      <c r="AE250" s="346" t="s">
        <v>85</v>
      </c>
      <c r="AF250" s="347" t="s">
        <v>85</v>
      </c>
      <c r="AG250" s="346"/>
      <c r="AH250" s="346" t="s">
        <v>1951</v>
      </c>
      <c r="AI250" s="347">
        <f>VLOOKUP(AH250,ACCESSORIES!F:K,6,FALSE)</f>
        <v>1.1000000000000001</v>
      </c>
      <c r="AJ250" s="347" t="s">
        <v>266</v>
      </c>
      <c r="AK250" s="347" t="s">
        <v>85</v>
      </c>
      <c r="AL250" s="347" t="s">
        <v>85</v>
      </c>
      <c r="AM250" s="347" t="s">
        <v>85</v>
      </c>
      <c r="AN250" s="347">
        <v>16.100000000000001</v>
      </c>
      <c r="AO250" s="347"/>
      <c r="AP250" s="347">
        <v>3</v>
      </c>
      <c r="AQ250" s="347">
        <v>3</v>
      </c>
      <c r="AR250" s="347"/>
      <c r="AS250" s="347">
        <v>42</v>
      </c>
      <c r="AT250" s="347"/>
      <c r="AU250" s="347">
        <v>184</v>
      </c>
      <c r="AV250" s="347">
        <v>127</v>
      </c>
      <c r="AW250" s="347">
        <v>98</v>
      </c>
      <c r="AX250" s="83"/>
      <c r="AY250" s="347"/>
      <c r="AZ250" s="348" t="s">
        <v>85</v>
      </c>
      <c r="BA250" s="347" t="s">
        <v>85</v>
      </c>
      <c r="BB250" s="105" t="s">
        <v>85</v>
      </c>
      <c r="BC250" s="347" t="s">
        <v>85</v>
      </c>
      <c r="BD250" s="348">
        <v>26.400000000000002</v>
      </c>
      <c r="BE250" s="347">
        <v>18.3</v>
      </c>
      <c r="BF250" s="347">
        <v>18.3</v>
      </c>
      <c r="BG250" s="347">
        <v>10.199999999999999</v>
      </c>
      <c r="BH250" s="341">
        <v>36</v>
      </c>
      <c r="BI250" s="347" t="s">
        <v>4096</v>
      </c>
      <c r="BJ250" s="82" t="s">
        <v>4217</v>
      </c>
      <c r="BK250" s="347" t="s">
        <v>1165</v>
      </c>
      <c r="BL250" s="347" t="s">
        <v>1181</v>
      </c>
      <c r="BM250" s="347" t="s">
        <v>1157</v>
      </c>
      <c r="BN250" s="347"/>
      <c r="BO250" s="347"/>
      <c r="BP250" s="347"/>
      <c r="BQ250" s="347"/>
      <c r="BR250" s="347"/>
      <c r="BS250" s="347"/>
      <c r="BT250" s="347"/>
      <c r="BU250" s="347" t="s">
        <v>1192</v>
      </c>
      <c r="BV250" s="347"/>
      <c r="BW250" s="347" t="s">
        <v>1193</v>
      </c>
      <c r="BX250" s="347"/>
      <c r="BY250" s="362" t="str">
        <f t="shared" si="16"/>
        <v>DISCONTINUED - MR309 Grid, 16x8, 0mm Offset, 8x170, 131mm Centerbore, Matte Black</v>
      </c>
      <c r="BZ250" s="362" t="s">
        <v>4046</v>
      </c>
      <c r="CA250" s="362" t="s">
        <v>4045</v>
      </c>
      <c r="CB250" s="351" t="str">
        <f t="shared" si="14"/>
        <v>STREET (3XX)</v>
      </c>
    </row>
    <row r="251" spans="1:80" s="339" customFormat="1" ht="12.75">
      <c r="A251" s="23">
        <f t="shared" si="12"/>
        <v>248</v>
      </c>
      <c r="B251" s="105" t="s">
        <v>84</v>
      </c>
      <c r="C251" s="30" t="s">
        <v>1072</v>
      </c>
      <c r="D251" s="341" t="s">
        <v>1120</v>
      </c>
      <c r="E251" s="342" t="s">
        <v>172</v>
      </c>
      <c r="F251" s="342"/>
      <c r="G251" s="342"/>
      <c r="H251" s="342" t="s">
        <v>584</v>
      </c>
      <c r="I251" s="393">
        <v>42005</v>
      </c>
      <c r="J251" s="340">
        <v>43339</v>
      </c>
      <c r="K251" s="331" t="s">
        <v>1277</v>
      </c>
      <c r="L251" s="343">
        <v>195.5</v>
      </c>
      <c r="M251" s="333"/>
      <c r="N251" s="333"/>
      <c r="O251" s="341">
        <v>16</v>
      </c>
      <c r="P251" s="8">
        <v>8</v>
      </c>
      <c r="Q251" s="30" t="s">
        <v>1766</v>
      </c>
      <c r="R251" s="341">
        <v>8</v>
      </c>
      <c r="S251" s="341">
        <v>170</v>
      </c>
      <c r="T251" s="344">
        <v>0</v>
      </c>
      <c r="U251" s="378">
        <v>4.5</v>
      </c>
      <c r="V251" s="341" t="s">
        <v>85</v>
      </c>
      <c r="W251" s="349">
        <v>131</v>
      </c>
      <c r="X251" s="345">
        <v>22.900000000000002</v>
      </c>
      <c r="Y251" s="344">
        <v>3640</v>
      </c>
      <c r="Z251" s="344" t="s">
        <v>5830</v>
      </c>
      <c r="AA251" s="344"/>
      <c r="AB251" s="334" t="str">
        <f t="shared" si="15"/>
        <v>16x8, 8x170, 0 OS</v>
      </c>
      <c r="AC251" s="346" t="s">
        <v>1864</v>
      </c>
      <c r="AD251" s="336">
        <f>VLOOKUP(AC251,ACCESSORIES!F:K,6,FALSE)</f>
        <v>33</v>
      </c>
      <c r="AE251" s="346" t="s">
        <v>85</v>
      </c>
      <c r="AF251" s="347" t="s">
        <v>85</v>
      </c>
      <c r="AG251" s="346"/>
      <c r="AH251" s="346" t="s">
        <v>1951</v>
      </c>
      <c r="AI251" s="347">
        <f>VLOOKUP(AH251,ACCESSORIES!F:K,6,FALSE)</f>
        <v>1.1000000000000001</v>
      </c>
      <c r="AJ251" s="347" t="s">
        <v>266</v>
      </c>
      <c r="AK251" s="347" t="s">
        <v>85</v>
      </c>
      <c r="AL251" s="347" t="s">
        <v>85</v>
      </c>
      <c r="AM251" s="347" t="s">
        <v>85</v>
      </c>
      <c r="AN251" s="347">
        <v>16.100000000000001</v>
      </c>
      <c r="AO251" s="347"/>
      <c r="AP251" s="347">
        <v>3</v>
      </c>
      <c r="AQ251" s="347">
        <v>3</v>
      </c>
      <c r="AR251" s="347"/>
      <c r="AS251" s="347">
        <v>42</v>
      </c>
      <c r="AT251" s="347"/>
      <c r="AU251" s="347">
        <v>184</v>
      </c>
      <c r="AV251" s="347">
        <v>127</v>
      </c>
      <c r="AW251" s="347">
        <v>98</v>
      </c>
      <c r="AX251" s="83"/>
      <c r="AY251" s="347"/>
      <c r="AZ251" s="348" t="s">
        <v>85</v>
      </c>
      <c r="BA251" s="347" t="s">
        <v>85</v>
      </c>
      <c r="BB251" s="105" t="s">
        <v>85</v>
      </c>
      <c r="BC251" s="347" t="s">
        <v>85</v>
      </c>
      <c r="BD251" s="348">
        <v>26.400000000000002</v>
      </c>
      <c r="BE251" s="347">
        <v>18.3</v>
      </c>
      <c r="BF251" s="347">
        <v>18.3</v>
      </c>
      <c r="BG251" s="347">
        <v>10.199999999999999</v>
      </c>
      <c r="BH251" s="341">
        <v>36</v>
      </c>
      <c r="BI251" s="347" t="s">
        <v>4096</v>
      </c>
      <c r="BJ251" s="82" t="s">
        <v>4217</v>
      </c>
      <c r="BK251" s="347" t="s">
        <v>1194</v>
      </c>
      <c r="BL251" s="347" t="s">
        <v>1181</v>
      </c>
      <c r="BM251" s="347" t="s">
        <v>1157</v>
      </c>
      <c r="BN251" s="347"/>
      <c r="BO251" s="347"/>
      <c r="BP251" s="347"/>
      <c r="BQ251" s="347"/>
      <c r="BR251" s="347"/>
      <c r="BS251" s="347"/>
      <c r="BT251" s="347"/>
      <c r="BU251" s="347" t="s">
        <v>1195</v>
      </c>
      <c r="BV251" s="347"/>
      <c r="BW251" s="347" t="s">
        <v>1196</v>
      </c>
      <c r="BX251" s="347"/>
      <c r="BY251" s="362" t="str">
        <f t="shared" si="16"/>
        <v>DISCONTINUED - MR309 Grid, 16x8, 0mm Offset, 8x170, 131mm Centerbore, Titanium - Matte Black  Lip</v>
      </c>
      <c r="BZ251" s="362" t="s">
        <v>4046</v>
      </c>
      <c r="CA251" s="362" t="s">
        <v>4045</v>
      </c>
      <c r="CB251" s="351" t="str">
        <f t="shared" si="14"/>
        <v>STREET (3XX)</v>
      </c>
    </row>
    <row r="252" spans="1:80" s="339" customFormat="1" ht="12.75">
      <c r="A252" s="23">
        <f t="shared" si="12"/>
        <v>249</v>
      </c>
      <c r="B252" s="105" t="s">
        <v>84</v>
      </c>
      <c r="C252" s="30" t="s">
        <v>1072</v>
      </c>
      <c r="D252" s="341" t="s">
        <v>1120</v>
      </c>
      <c r="E252" s="342" t="s">
        <v>173</v>
      </c>
      <c r="F252" s="342"/>
      <c r="G252" s="342"/>
      <c r="H252" s="342" t="s">
        <v>610</v>
      </c>
      <c r="I252" s="393">
        <v>42005</v>
      </c>
      <c r="J252" s="340">
        <v>43339</v>
      </c>
      <c r="K252" s="331" t="s">
        <v>1277</v>
      </c>
      <c r="L252" s="343">
        <v>252.5</v>
      </c>
      <c r="M252" s="333"/>
      <c r="N252" s="333"/>
      <c r="O252" s="341">
        <v>18</v>
      </c>
      <c r="P252" s="8">
        <v>9</v>
      </c>
      <c r="Q252" s="30" t="s">
        <v>1766</v>
      </c>
      <c r="R252" s="341">
        <v>8</v>
      </c>
      <c r="S252" s="341">
        <v>170</v>
      </c>
      <c r="T252" s="344">
        <v>-12</v>
      </c>
      <c r="U252" s="378">
        <v>4.5</v>
      </c>
      <c r="V252" s="341" t="s">
        <v>85</v>
      </c>
      <c r="W252" s="349">
        <v>131</v>
      </c>
      <c r="X252" s="345">
        <v>31.300000000000004</v>
      </c>
      <c r="Y252" s="344">
        <v>3640</v>
      </c>
      <c r="Z252" s="344" t="s">
        <v>5830</v>
      </c>
      <c r="AA252" s="344"/>
      <c r="AB252" s="334" t="str">
        <f t="shared" si="15"/>
        <v>18x9, 8x170, -12 OS</v>
      </c>
      <c r="AC252" s="346" t="s">
        <v>1864</v>
      </c>
      <c r="AD252" s="336">
        <f>VLOOKUP(AC252,ACCESSORIES!F:K,6,FALSE)</f>
        <v>33</v>
      </c>
      <c r="AE252" s="346" t="s">
        <v>85</v>
      </c>
      <c r="AF252" s="347" t="s">
        <v>85</v>
      </c>
      <c r="AG252" s="346"/>
      <c r="AH252" s="346" t="s">
        <v>1951</v>
      </c>
      <c r="AI252" s="347">
        <f>VLOOKUP(AH252,ACCESSORIES!F:K,6,FALSE)</f>
        <v>1.1000000000000001</v>
      </c>
      <c r="AJ252" s="347" t="s">
        <v>266</v>
      </c>
      <c r="AK252" s="347" t="s">
        <v>85</v>
      </c>
      <c r="AL252" s="347" t="s">
        <v>85</v>
      </c>
      <c r="AM252" s="347" t="s">
        <v>85</v>
      </c>
      <c r="AN252" s="347">
        <v>16.100000000000001</v>
      </c>
      <c r="AO252" s="347"/>
      <c r="AP252" s="347">
        <v>3</v>
      </c>
      <c r="AQ252" s="347">
        <v>3</v>
      </c>
      <c r="AR252" s="347"/>
      <c r="AS252" s="347">
        <v>66</v>
      </c>
      <c r="AT252" s="347"/>
      <c r="AU252" s="347">
        <v>216</v>
      </c>
      <c r="AV252" s="347">
        <v>127</v>
      </c>
      <c r="AW252" s="347">
        <v>98</v>
      </c>
      <c r="AX252" s="83"/>
      <c r="AY252" s="347"/>
      <c r="AZ252" s="348" t="s">
        <v>85</v>
      </c>
      <c r="BA252" s="347" t="s">
        <v>85</v>
      </c>
      <c r="BB252" s="105" t="s">
        <v>85</v>
      </c>
      <c r="BC252" s="347" t="s">
        <v>85</v>
      </c>
      <c r="BD252" s="348">
        <v>34.800000000000004</v>
      </c>
      <c r="BE252" s="347">
        <v>20.7</v>
      </c>
      <c r="BF252" s="347">
        <v>20.7</v>
      </c>
      <c r="BG252" s="347">
        <v>11.2</v>
      </c>
      <c r="BH252" s="341">
        <v>36</v>
      </c>
      <c r="BI252" s="347" t="s">
        <v>4096</v>
      </c>
      <c r="BJ252" s="82" t="s">
        <v>4217</v>
      </c>
      <c r="BK252" s="347" t="s">
        <v>1194</v>
      </c>
      <c r="BL252" s="347" t="s">
        <v>1181</v>
      </c>
      <c r="BM252" s="347" t="s">
        <v>1157</v>
      </c>
      <c r="BN252" s="347"/>
      <c r="BO252" s="347"/>
      <c r="BP252" s="347"/>
      <c r="BQ252" s="347"/>
      <c r="BR252" s="347"/>
      <c r="BS252" s="347"/>
      <c r="BT252" s="347"/>
      <c r="BU252" s="347" t="s">
        <v>1195</v>
      </c>
      <c r="BV252" s="347"/>
      <c r="BW252" s="347" t="s">
        <v>1196</v>
      </c>
      <c r="BX252" s="347"/>
      <c r="BY252" s="362" t="str">
        <f t="shared" si="16"/>
        <v>DISCONTINUED - MR309 Grid, 18x9, -12mm Offset, 8x170, 131mm Centerbore, Titanium - Matte Black  Lip</v>
      </c>
      <c r="BZ252" s="362" t="s">
        <v>4046</v>
      </c>
      <c r="CA252" s="362" t="s">
        <v>4045</v>
      </c>
      <c r="CB252" s="351" t="str">
        <f t="shared" si="14"/>
        <v>STREET (3XX)</v>
      </c>
    </row>
    <row r="253" spans="1:80" s="339" customFormat="1" ht="12.75">
      <c r="A253" s="23">
        <f t="shared" si="12"/>
        <v>250</v>
      </c>
      <c r="B253" s="105" t="s">
        <v>84</v>
      </c>
      <c r="C253" s="30" t="s">
        <v>1072</v>
      </c>
      <c r="D253" s="341" t="s">
        <v>1120</v>
      </c>
      <c r="E253" s="342" t="s">
        <v>174</v>
      </c>
      <c r="F253" s="342"/>
      <c r="G253" s="342"/>
      <c r="H253" s="342" t="s">
        <v>608</v>
      </c>
      <c r="I253" s="393">
        <v>42005</v>
      </c>
      <c r="J253" s="340">
        <v>43339</v>
      </c>
      <c r="K253" s="331" t="s">
        <v>1277</v>
      </c>
      <c r="L253" s="343">
        <v>252.5</v>
      </c>
      <c r="M253" s="333"/>
      <c r="N253" s="333"/>
      <c r="O253" s="341">
        <v>18</v>
      </c>
      <c r="P253" s="8">
        <v>9</v>
      </c>
      <c r="Q253" s="30" t="s">
        <v>1765</v>
      </c>
      <c r="R253" s="341">
        <v>8</v>
      </c>
      <c r="S253" s="341">
        <v>6.5</v>
      </c>
      <c r="T253" s="344">
        <v>-12</v>
      </c>
      <c r="U253" s="378">
        <v>4.5</v>
      </c>
      <c r="V253" s="341" t="s">
        <v>85</v>
      </c>
      <c r="W253" s="349">
        <v>131</v>
      </c>
      <c r="X253" s="345">
        <v>31.300000000000004</v>
      </c>
      <c r="Y253" s="344">
        <v>3640</v>
      </c>
      <c r="Z253" s="344" t="s">
        <v>5830</v>
      </c>
      <c r="AA253" s="344"/>
      <c r="AB253" s="334" t="str">
        <f t="shared" si="15"/>
        <v>18x9, 8x6.5, -12 OS</v>
      </c>
      <c r="AC253" s="346" t="s">
        <v>1606</v>
      </c>
      <c r="AD253" s="336">
        <f>VLOOKUP(AC253,ACCESSORIES!F:K,6,FALSE)</f>
        <v>33</v>
      </c>
      <c r="AE253" s="346" t="s">
        <v>85</v>
      </c>
      <c r="AF253" s="347" t="s">
        <v>85</v>
      </c>
      <c r="AG253" s="346"/>
      <c r="AH253" s="346" t="s">
        <v>1951</v>
      </c>
      <c r="AI253" s="347">
        <f>VLOOKUP(AH253,ACCESSORIES!F:K,6,FALSE)</f>
        <v>1.1000000000000001</v>
      </c>
      <c r="AJ253" s="347" t="s">
        <v>266</v>
      </c>
      <c r="AK253" s="347" t="s">
        <v>85</v>
      </c>
      <c r="AL253" s="347" t="s">
        <v>85</v>
      </c>
      <c r="AM253" s="347" t="s">
        <v>85</v>
      </c>
      <c r="AN253" s="347">
        <v>16.100000000000001</v>
      </c>
      <c r="AO253" s="347"/>
      <c r="AP253" s="347">
        <v>3</v>
      </c>
      <c r="AQ253" s="347">
        <v>3</v>
      </c>
      <c r="AR253" s="347"/>
      <c r="AS253" s="347">
        <v>66</v>
      </c>
      <c r="AT253" s="347"/>
      <c r="AU253" s="347">
        <v>216</v>
      </c>
      <c r="AV253" s="347">
        <v>123</v>
      </c>
      <c r="AW253" s="347">
        <v>93</v>
      </c>
      <c r="AX253" s="83"/>
      <c r="AY253" s="347"/>
      <c r="AZ253" s="348" t="s">
        <v>85</v>
      </c>
      <c r="BA253" s="347" t="s">
        <v>85</v>
      </c>
      <c r="BB253" s="105" t="s">
        <v>85</v>
      </c>
      <c r="BC253" s="347" t="s">
        <v>85</v>
      </c>
      <c r="BD253" s="348">
        <v>34.800000000000004</v>
      </c>
      <c r="BE253" s="347">
        <v>20.7</v>
      </c>
      <c r="BF253" s="347">
        <v>20.7</v>
      </c>
      <c r="BG253" s="347">
        <v>11.2</v>
      </c>
      <c r="BH253" s="341">
        <v>36</v>
      </c>
      <c r="BI253" s="347" t="s">
        <v>4096</v>
      </c>
      <c r="BJ253" s="82" t="s">
        <v>4217</v>
      </c>
      <c r="BK253" s="347" t="s">
        <v>1194</v>
      </c>
      <c r="BL253" s="347" t="s">
        <v>1181</v>
      </c>
      <c r="BM253" s="347" t="s">
        <v>1157</v>
      </c>
      <c r="BN253" s="347"/>
      <c r="BO253" s="347"/>
      <c r="BP253" s="347"/>
      <c r="BQ253" s="347"/>
      <c r="BR253" s="347"/>
      <c r="BS253" s="347"/>
      <c r="BT253" s="347"/>
      <c r="BU253" s="347" t="s">
        <v>1195</v>
      </c>
      <c r="BV253" s="347"/>
      <c r="BW253" s="347" t="s">
        <v>1196</v>
      </c>
      <c r="BX253" s="347"/>
      <c r="BY253" s="362" t="str">
        <f t="shared" si="16"/>
        <v>DISCONTINUED - MR309 Grid, 18x9, -12mm Offset, 8x6.5, 131mm Centerbore, Titanium - Matte Black  Lip</v>
      </c>
      <c r="BZ253" s="362" t="s">
        <v>4046</v>
      </c>
      <c r="CA253" s="362" t="s">
        <v>4045</v>
      </c>
      <c r="CB253" s="351" t="str">
        <f t="shared" si="14"/>
        <v>STREET (3XX)</v>
      </c>
    </row>
    <row r="254" spans="1:80" s="339" customFormat="1" ht="12.75">
      <c r="A254" s="23">
        <f t="shared" si="12"/>
        <v>251</v>
      </c>
      <c r="B254" s="105" t="s">
        <v>84</v>
      </c>
      <c r="C254" s="30" t="s">
        <v>1072</v>
      </c>
      <c r="D254" s="341" t="s">
        <v>1121</v>
      </c>
      <c r="E254" s="342" t="s">
        <v>177</v>
      </c>
      <c r="F254" s="342"/>
      <c r="G254" s="342"/>
      <c r="H254" s="342" t="s">
        <v>678</v>
      </c>
      <c r="I254" s="393">
        <v>42370</v>
      </c>
      <c r="J254" s="340">
        <v>43339</v>
      </c>
      <c r="K254" s="331" t="s">
        <v>1277</v>
      </c>
      <c r="L254" s="343">
        <v>259.5</v>
      </c>
      <c r="M254" s="333"/>
      <c r="N254" s="333"/>
      <c r="O254" s="341">
        <v>18</v>
      </c>
      <c r="P254" s="8">
        <v>9</v>
      </c>
      <c r="Q254" s="30" t="s">
        <v>1759</v>
      </c>
      <c r="R254" s="341">
        <v>5</v>
      </c>
      <c r="S254" s="341">
        <v>5.5</v>
      </c>
      <c r="T254" s="344">
        <v>-12</v>
      </c>
      <c r="U254" s="378">
        <v>4.5</v>
      </c>
      <c r="V254" s="341" t="s">
        <v>85</v>
      </c>
      <c r="W254" s="349">
        <v>108</v>
      </c>
      <c r="X254" s="345">
        <v>38.299999999999997</v>
      </c>
      <c r="Y254" s="344">
        <v>2650</v>
      </c>
      <c r="Z254" s="344" t="s">
        <v>5833</v>
      </c>
      <c r="AA254" s="344"/>
      <c r="AB254" s="334" t="str">
        <f t="shared" si="15"/>
        <v>18x9, 5x5.5, -12 OS</v>
      </c>
      <c r="AC254" s="346" t="s">
        <v>1638</v>
      </c>
      <c r="AD254" s="336">
        <f>VLOOKUP(AC254,ACCESSORIES!F:K,6,FALSE)</f>
        <v>38.5</v>
      </c>
      <c r="AE254" s="346" t="s">
        <v>1804</v>
      </c>
      <c r="AF254" s="347" t="s">
        <v>1899</v>
      </c>
      <c r="AG254" s="346"/>
      <c r="AH254" s="346" t="s">
        <v>1951</v>
      </c>
      <c r="AI254" s="347">
        <f>VLOOKUP(AH254,ACCESSORIES!F:K,6,FALSE)</f>
        <v>1.1000000000000001</v>
      </c>
      <c r="AJ254" s="347" t="s">
        <v>265</v>
      </c>
      <c r="AK254" s="347" t="s">
        <v>85</v>
      </c>
      <c r="AL254" s="347" t="s">
        <v>85</v>
      </c>
      <c r="AM254" s="347" t="s">
        <v>85</v>
      </c>
      <c r="AN254" s="347">
        <v>16.100000000000001</v>
      </c>
      <c r="AO254" s="347"/>
      <c r="AP254" s="347">
        <v>10</v>
      </c>
      <c r="AQ254" s="347">
        <v>30</v>
      </c>
      <c r="AR254" s="347"/>
      <c r="AS254" s="347">
        <v>75</v>
      </c>
      <c r="AT254" s="347"/>
      <c r="AU254" s="347">
        <v>215</v>
      </c>
      <c r="AV254" s="347">
        <v>108</v>
      </c>
      <c r="AW254" s="347">
        <v>34</v>
      </c>
      <c r="AX254" s="83"/>
      <c r="AY254" s="347"/>
      <c r="AZ254" s="348" t="s">
        <v>85</v>
      </c>
      <c r="BA254" s="347" t="s">
        <v>85</v>
      </c>
      <c r="BB254" s="105" t="s">
        <v>85</v>
      </c>
      <c r="BC254" s="347" t="s">
        <v>85</v>
      </c>
      <c r="BD254" s="348">
        <v>41.8</v>
      </c>
      <c r="BE254" s="347">
        <v>20.5</v>
      </c>
      <c r="BF254" s="347">
        <v>20.5</v>
      </c>
      <c r="BG254" s="347">
        <v>11.2</v>
      </c>
      <c r="BH254" s="341">
        <v>36</v>
      </c>
      <c r="BI254" s="347" t="s">
        <v>4096</v>
      </c>
      <c r="BJ254" s="82" t="s">
        <v>4217</v>
      </c>
      <c r="BK254" s="347" t="s">
        <v>1200</v>
      </c>
      <c r="BL254" s="347" t="s">
        <v>1166</v>
      </c>
      <c r="BM254" s="347" t="s">
        <v>1157</v>
      </c>
      <c r="BN254" s="347"/>
      <c r="BO254" s="347"/>
      <c r="BP254" s="347"/>
      <c r="BQ254" s="347"/>
      <c r="BR254" s="347"/>
      <c r="BS254" s="347"/>
      <c r="BT254" s="347"/>
      <c r="BU254" s="347" t="s">
        <v>1201</v>
      </c>
      <c r="BV254" s="347"/>
      <c r="BW254" s="347" t="s">
        <v>1202</v>
      </c>
      <c r="BX254" s="347"/>
      <c r="BY254" s="362" t="str">
        <f t="shared" si="16"/>
        <v>DISCONTINUED - MR310 Con6, 18x9, -12mm Offset, 5x5.5, 108mm Centerbore, Method Bronze - Matte Black Lip</v>
      </c>
      <c r="BZ254" s="362" t="s">
        <v>4046</v>
      </c>
      <c r="CA254" s="362" t="s">
        <v>4045</v>
      </c>
      <c r="CB254" s="351" t="str">
        <f t="shared" si="14"/>
        <v>STREET (3XX)</v>
      </c>
    </row>
    <row r="255" spans="1:80" s="339" customFormat="1" ht="12.75">
      <c r="A255" s="23">
        <f t="shared" si="12"/>
        <v>252</v>
      </c>
      <c r="B255" s="105" t="s">
        <v>84</v>
      </c>
      <c r="C255" s="30" t="s">
        <v>1072</v>
      </c>
      <c r="D255" s="341" t="s">
        <v>1121</v>
      </c>
      <c r="E255" s="342" t="s">
        <v>178</v>
      </c>
      <c r="F255" s="342"/>
      <c r="G255" s="342"/>
      <c r="H255" s="342" t="s">
        <v>695</v>
      </c>
      <c r="I255" s="393">
        <v>42370</v>
      </c>
      <c r="J255" s="340">
        <v>43339</v>
      </c>
      <c r="K255" s="331" t="s">
        <v>1277</v>
      </c>
      <c r="L255" s="343">
        <v>249.5</v>
      </c>
      <c r="M255" s="333"/>
      <c r="N255" s="333"/>
      <c r="O255" s="341">
        <v>18</v>
      </c>
      <c r="P255" s="8">
        <v>9</v>
      </c>
      <c r="Q255" s="30" t="s">
        <v>1766</v>
      </c>
      <c r="R255" s="341">
        <v>8</v>
      </c>
      <c r="S255" s="341">
        <v>170</v>
      </c>
      <c r="T255" s="344">
        <v>18</v>
      </c>
      <c r="U255" s="378">
        <v>5.75</v>
      </c>
      <c r="V255" s="341" t="s">
        <v>85</v>
      </c>
      <c r="W255" s="349">
        <v>130.81</v>
      </c>
      <c r="X255" s="345">
        <v>36.799999999999997</v>
      </c>
      <c r="Y255" s="344">
        <v>3640</v>
      </c>
      <c r="Z255" s="344" t="s">
        <v>87</v>
      </c>
      <c r="AA255" s="344"/>
      <c r="AB255" s="334" t="str">
        <f t="shared" si="15"/>
        <v>18x9, 8x170, 18 OS</v>
      </c>
      <c r="AC255" s="346" t="s">
        <v>1864</v>
      </c>
      <c r="AD255" s="336">
        <f>VLOOKUP(AC255,ACCESSORIES!F:K,6,FALSE)</f>
        <v>33</v>
      </c>
      <c r="AE255" s="346" t="s">
        <v>85</v>
      </c>
      <c r="AF255" s="347" t="s">
        <v>85</v>
      </c>
      <c r="AG255" s="346"/>
      <c r="AH255" s="346" t="s">
        <v>1951</v>
      </c>
      <c r="AI255" s="347">
        <f>VLOOKUP(AH255,ACCESSORIES!F:K,6,FALSE)</f>
        <v>1.1000000000000001</v>
      </c>
      <c r="AJ255" s="347" t="s">
        <v>266</v>
      </c>
      <c r="AK255" s="347" t="s">
        <v>85</v>
      </c>
      <c r="AL255" s="347" t="s">
        <v>85</v>
      </c>
      <c r="AM255" s="347" t="s">
        <v>85</v>
      </c>
      <c r="AN255" s="347">
        <v>16.100000000000001</v>
      </c>
      <c r="AO255" s="347"/>
      <c r="AP255" s="347">
        <v>3</v>
      </c>
      <c r="AQ255" s="347">
        <v>3</v>
      </c>
      <c r="AR255" s="347"/>
      <c r="AS255" s="347">
        <v>48</v>
      </c>
      <c r="AT255" s="347"/>
      <c r="AU255" s="347">
        <v>210</v>
      </c>
      <c r="AV255" s="347">
        <v>127</v>
      </c>
      <c r="AW255" s="347">
        <v>98</v>
      </c>
      <c r="AX255" s="83"/>
      <c r="AY255" s="347"/>
      <c r="AZ255" s="348" t="s">
        <v>85</v>
      </c>
      <c r="BA255" s="347" t="s">
        <v>85</v>
      </c>
      <c r="BB255" s="105" t="s">
        <v>85</v>
      </c>
      <c r="BC255" s="347" t="s">
        <v>85</v>
      </c>
      <c r="BD255" s="348">
        <v>40.299999999999997</v>
      </c>
      <c r="BE255" s="347">
        <v>20.5</v>
      </c>
      <c r="BF255" s="347">
        <v>20.5</v>
      </c>
      <c r="BG255" s="347">
        <v>11.2</v>
      </c>
      <c r="BH255" s="341">
        <v>36</v>
      </c>
      <c r="BI255" s="347" t="s">
        <v>4096</v>
      </c>
      <c r="BJ255" s="82" t="s">
        <v>4217</v>
      </c>
      <c r="BK255" s="347" t="s">
        <v>1197</v>
      </c>
      <c r="BL255" s="347" t="s">
        <v>1166</v>
      </c>
      <c r="BM255" s="347" t="s">
        <v>1157</v>
      </c>
      <c r="BN255" s="347"/>
      <c r="BO255" s="347"/>
      <c r="BP255" s="347"/>
      <c r="BQ255" s="347"/>
      <c r="BR255" s="347"/>
      <c r="BS255" s="347"/>
      <c r="BT255" s="347"/>
      <c r="BU255" s="347" t="s">
        <v>1198</v>
      </c>
      <c r="BV255" s="347"/>
      <c r="BW255" s="347" t="s">
        <v>1199</v>
      </c>
      <c r="BX255" s="347"/>
      <c r="BY255" s="362" t="str">
        <f t="shared" si="16"/>
        <v>DISCONTINUED - MR310 Con6, 18x9, +18mm Offset, 8x170, 130.81mm Centerbore, Matte Black</v>
      </c>
      <c r="BZ255" s="362" t="s">
        <v>4046</v>
      </c>
      <c r="CA255" s="362" t="s">
        <v>4045</v>
      </c>
      <c r="CB255" s="351" t="str">
        <f t="shared" si="14"/>
        <v>STREET (3XX)</v>
      </c>
    </row>
    <row r="256" spans="1:80" s="339" customFormat="1" ht="12.75">
      <c r="A256" s="23">
        <f t="shared" si="12"/>
        <v>253</v>
      </c>
      <c r="B256" s="105" t="s">
        <v>84</v>
      </c>
      <c r="C256" s="30" t="s">
        <v>1072</v>
      </c>
      <c r="D256" s="341" t="s">
        <v>1121</v>
      </c>
      <c r="E256" s="342" t="s">
        <v>179</v>
      </c>
      <c r="F256" s="342"/>
      <c r="G256" s="342"/>
      <c r="H256" s="342" t="s">
        <v>645</v>
      </c>
      <c r="I256" s="393">
        <v>42370</v>
      </c>
      <c r="J256" s="340">
        <v>43339</v>
      </c>
      <c r="K256" s="331" t="s">
        <v>1277</v>
      </c>
      <c r="L256" s="343">
        <v>285.5</v>
      </c>
      <c r="M256" s="333"/>
      <c r="N256" s="333"/>
      <c r="O256" s="341">
        <v>20</v>
      </c>
      <c r="P256" s="8">
        <v>9</v>
      </c>
      <c r="Q256" s="30" t="s">
        <v>1765</v>
      </c>
      <c r="R256" s="341">
        <v>8</v>
      </c>
      <c r="S256" s="341">
        <v>6.5</v>
      </c>
      <c r="T256" s="344">
        <v>0</v>
      </c>
      <c r="U256" s="378">
        <v>5</v>
      </c>
      <c r="V256" s="341" t="s">
        <v>85</v>
      </c>
      <c r="W256" s="349">
        <v>130.81</v>
      </c>
      <c r="X256" s="345">
        <v>42.2</v>
      </c>
      <c r="Y256" s="344">
        <v>3640</v>
      </c>
      <c r="Z256" s="344" t="s">
        <v>87</v>
      </c>
      <c r="AA256" s="344"/>
      <c r="AB256" s="334" t="str">
        <f t="shared" si="15"/>
        <v>20x9, 8x6.5, 0 OS</v>
      </c>
      <c r="AC256" s="346" t="s">
        <v>1606</v>
      </c>
      <c r="AD256" s="336">
        <f>VLOOKUP(AC256,ACCESSORIES!F:K,6,FALSE)</f>
        <v>33</v>
      </c>
      <c r="AE256" s="346" t="s">
        <v>85</v>
      </c>
      <c r="AF256" s="347" t="s">
        <v>85</v>
      </c>
      <c r="AG256" s="346"/>
      <c r="AH256" s="346" t="s">
        <v>1951</v>
      </c>
      <c r="AI256" s="347">
        <f>VLOOKUP(AH256,ACCESSORIES!F:K,6,FALSE)</f>
        <v>1.1000000000000001</v>
      </c>
      <c r="AJ256" s="347" t="s">
        <v>266</v>
      </c>
      <c r="AK256" s="347" t="s">
        <v>85</v>
      </c>
      <c r="AL256" s="347" t="s">
        <v>85</v>
      </c>
      <c r="AM256" s="347" t="s">
        <v>85</v>
      </c>
      <c r="AN256" s="347">
        <v>16.100000000000001</v>
      </c>
      <c r="AO256" s="347"/>
      <c r="AP256" s="347">
        <v>3</v>
      </c>
      <c r="AQ256" s="347">
        <v>12</v>
      </c>
      <c r="AR256" s="347"/>
      <c r="AS256" s="347">
        <v>61</v>
      </c>
      <c r="AT256" s="347"/>
      <c r="AU256" s="347">
        <v>239</v>
      </c>
      <c r="AV256" s="347">
        <v>123</v>
      </c>
      <c r="AW256" s="347">
        <v>93</v>
      </c>
      <c r="AX256" s="83"/>
      <c r="AY256" s="347"/>
      <c r="AZ256" s="348" t="s">
        <v>85</v>
      </c>
      <c r="BA256" s="347" t="s">
        <v>85</v>
      </c>
      <c r="BB256" s="105" t="s">
        <v>85</v>
      </c>
      <c r="BC256" s="347" t="s">
        <v>85</v>
      </c>
      <c r="BD256" s="348">
        <v>45.7</v>
      </c>
      <c r="BE256" s="347">
        <v>22.5</v>
      </c>
      <c r="BF256" s="347">
        <v>22.5</v>
      </c>
      <c r="BG256" s="347">
        <v>11.2</v>
      </c>
      <c r="BH256" s="341">
        <v>24</v>
      </c>
      <c r="BI256" s="347" t="s">
        <v>4096</v>
      </c>
      <c r="BJ256" s="82" t="s">
        <v>4217</v>
      </c>
      <c r="BK256" s="347" t="s">
        <v>1197</v>
      </c>
      <c r="BL256" s="347" t="s">
        <v>1166</v>
      </c>
      <c r="BM256" s="347" t="s">
        <v>1157</v>
      </c>
      <c r="BN256" s="347"/>
      <c r="BO256" s="347"/>
      <c r="BP256" s="347"/>
      <c r="BQ256" s="347"/>
      <c r="BR256" s="347"/>
      <c r="BS256" s="347"/>
      <c r="BT256" s="347"/>
      <c r="BU256" s="347" t="s">
        <v>1198</v>
      </c>
      <c r="BV256" s="347"/>
      <c r="BW256" s="347" t="s">
        <v>1199</v>
      </c>
      <c r="BX256" s="347"/>
      <c r="BY256" s="362" t="str">
        <f t="shared" si="16"/>
        <v>DISCONTINUED - MR310 Con6, 20x9, 0mm Offset, 8x6.5, 130.81mm Centerbore, Matte Black</v>
      </c>
      <c r="BZ256" s="362" t="s">
        <v>4046</v>
      </c>
      <c r="CA256" s="362" t="s">
        <v>4045</v>
      </c>
      <c r="CB256" s="351" t="str">
        <f t="shared" si="14"/>
        <v>STREET (3XX)</v>
      </c>
    </row>
    <row r="257" spans="1:80" s="339" customFormat="1" ht="12.75">
      <c r="A257" s="23">
        <f t="shared" si="12"/>
        <v>254</v>
      </c>
      <c r="B257" s="105" t="s">
        <v>84</v>
      </c>
      <c r="C257" s="30" t="s">
        <v>1072</v>
      </c>
      <c r="D257" s="341" t="s">
        <v>1121</v>
      </c>
      <c r="E257" s="342" t="s">
        <v>180</v>
      </c>
      <c r="F257" s="342"/>
      <c r="G257" s="342"/>
      <c r="H257" s="342" t="s">
        <v>648</v>
      </c>
      <c r="I257" s="393">
        <v>42370</v>
      </c>
      <c r="J257" s="340">
        <v>43339</v>
      </c>
      <c r="K257" s="331" t="s">
        <v>1277</v>
      </c>
      <c r="L257" s="343">
        <v>299.5</v>
      </c>
      <c r="M257" s="333"/>
      <c r="N257" s="333"/>
      <c r="O257" s="341">
        <v>20</v>
      </c>
      <c r="P257" s="8">
        <v>9</v>
      </c>
      <c r="Q257" s="30" t="s">
        <v>1766</v>
      </c>
      <c r="R257" s="341">
        <v>8</v>
      </c>
      <c r="S257" s="341">
        <v>170</v>
      </c>
      <c r="T257" s="344">
        <v>0</v>
      </c>
      <c r="U257" s="378">
        <v>5</v>
      </c>
      <c r="V257" s="341" t="s">
        <v>85</v>
      </c>
      <c r="W257" s="349">
        <v>130.81</v>
      </c>
      <c r="X257" s="345">
        <v>42.2</v>
      </c>
      <c r="Y257" s="344">
        <v>3640</v>
      </c>
      <c r="Z257" s="344" t="s">
        <v>5833</v>
      </c>
      <c r="AA257" s="344"/>
      <c r="AB257" s="334" t="str">
        <f t="shared" si="15"/>
        <v>20x9, 8x170, 0 OS</v>
      </c>
      <c r="AC257" s="346" t="s">
        <v>1864</v>
      </c>
      <c r="AD257" s="336">
        <f>VLOOKUP(AC257,ACCESSORIES!F:K,6,FALSE)</f>
        <v>33</v>
      </c>
      <c r="AE257" s="346" t="s">
        <v>85</v>
      </c>
      <c r="AF257" s="347" t="s">
        <v>85</v>
      </c>
      <c r="AG257" s="346"/>
      <c r="AH257" s="346" t="s">
        <v>1951</v>
      </c>
      <c r="AI257" s="347">
        <f>VLOOKUP(AH257,ACCESSORIES!F:K,6,FALSE)</f>
        <v>1.1000000000000001</v>
      </c>
      <c r="AJ257" s="347" t="s">
        <v>266</v>
      </c>
      <c r="AK257" s="347" t="s">
        <v>85</v>
      </c>
      <c r="AL257" s="347" t="s">
        <v>85</v>
      </c>
      <c r="AM257" s="347" t="s">
        <v>85</v>
      </c>
      <c r="AN257" s="347">
        <v>16.100000000000001</v>
      </c>
      <c r="AO257" s="347"/>
      <c r="AP257" s="347">
        <v>3</v>
      </c>
      <c r="AQ257" s="347">
        <v>3</v>
      </c>
      <c r="AR257" s="347"/>
      <c r="AS257" s="347">
        <v>58</v>
      </c>
      <c r="AT257" s="347"/>
      <c r="AU257" s="347">
        <v>239</v>
      </c>
      <c r="AV257" s="347">
        <v>127</v>
      </c>
      <c r="AW257" s="347">
        <v>98</v>
      </c>
      <c r="AX257" s="83"/>
      <c r="AY257" s="347"/>
      <c r="AZ257" s="348" t="s">
        <v>85</v>
      </c>
      <c r="BA257" s="347" t="s">
        <v>85</v>
      </c>
      <c r="BB257" s="105" t="s">
        <v>85</v>
      </c>
      <c r="BC257" s="347" t="s">
        <v>85</v>
      </c>
      <c r="BD257" s="348">
        <v>45.7</v>
      </c>
      <c r="BE257" s="347">
        <v>22.5</v>
      </c>
      <c r="BF257" s="347">
        <v>22.5</v>
      </c>
      <c r="BG257" s="347">
        <v>11.2</v>
      </c>
      <c r="BH257" s="341">
        <v>24</v>
      </c>
      <c r="BI257" s="347" t="s">
        <v>4096</v>
      </c>
      <c r="BJ257" s="82" t="s">
        <v>4217</v>
      </c>
      <c r="BK257" s="347" t="s">
        <v>1200</v>
      </c>
      <c r="BL257" s="347" t="s">
        <v>1166</v>
      </c>
      <c r="BM257" s="347" t="s">
        <v>1157</v>
      </c>
      <c r="BN257" s="347"/>
      <c r="BO257" s="347"/>
      <c r="BP257" s="347"/>
      <c r="BQ257" s="347"/>
      <c r="BR257" s="347"/>
      <c r="BS257" s="347"/>
      <c r="BT257" s="347"/>
      <c r="BU257" s="347" t="s">
        <v>1201</v>
      </c>
      <c r="BV257" s="347"/>
      <c r="BW257" s="347" t="s">
        <v>1202</v>
      </c>
      <c r="BX257" s="347"/>
      <c r="BY257" s="362" t="str">
        <f t="shared" si="16"/>
        <v>DISCONTINUED - MR310 Con6, 20x9, 0mm Offset, 8x170, 130.81mm Centerbore, Method Bronze - Matte Black Lip</v>
      </c>
      <c r="BZ257" s="362" t="s">
        <v>4046</v>
      </c>
      <c r="CA257" s="362" t="s">
        <v>4045</v>
      </c>
      <c r="CB257" s="351" t="str">
        <f t="shared" si="14"/>
        <v>STREET (3XX)</v>
      </c>
    </row>
    <row r="258" spans="1:80" s="339" customFormat="1" ht="12.75">
      <c r="A258" s="23">
        <f t="shared" si="12"/>
        <v>255</v>
      </c>
      <c r="B258" s="105" t="s">
        <v>84</v>
      </c>
      <c r="C258" s="30" t="s">
        <v>1072</v>
      </c>
      <c r="D258" s="341" t="s">
        <v>1121</v>
      </c>
      <c r="E258" s="342" t="s">
        <v>181</v>
      </c>
      <c r="F258" s="342"/>
      <c r="G258" s="342"/>
      <c r="H258" s="342" t="s">
        <v>650</v>
      </c>
      <c r="I258" s="393">
        <v>42370</v>
      </c>
      <c r="J258" s="340">
        <v>43339</v>
      </c>
      <c r="K258" s="331" t="s">
        <v>1277</v>
      </c>
      <c r="L258" s="343">
        <v>299.5</v>
      </c>
      <c r="M258" s="333"/>
      <c r="N258" s="333"/>
      <c r="O258" s="341">
        <v>20</v>
      </c>
      <c r="P258" s="8">
        <v>9</v>
      </c>
      <c r="Q258" s="30" t="s">
        <v>1767</v>
      </c>
      <c r="R258" s="341">
        <v>8</v>
      </c>
      <c r="S258" s="341">
        <v>180</v>
      </c>
      <c r="T258" s="344">
        <v>0</v>
      </c>
      <c r="U258" s="378">
        <v>5</v>
      </c>
      <c r="V258" s="341" t="s">
        <v>85</v>
      </c>
      <c r="W258" s="349">
        <v>130.81</v>
      </c>
      <c r="X258" s="345">
        <v>42.2</v>
      </c>
      <c r="Y258" s="344">
        <v>3640</v>
      </c>
      <c r="Z258" s="344" t="s">
        <v>5833</v>
      </c>
      <c r="AA258" s="344"/>
      <c r="AB258" s="334" t="str">
        <f t="shared" si="15"/>
        <v>20x9, 8x180, 0 OS</v>
      </c>
      <c r="AC258" s="346" t="s">
        <v>1606</v>
      </c>
      <c r="AD258" s="336">
        <f>VLOOKUP(AC258,ACCESSORIES!F:K,6,FALSE)</f>
        <v>33</v>
      </c>
      <c r="AE258" s="346" t="s">
        <v>85</v>
      </c>
      <c r="AF258" s="347" t="s">
        <v>85</v>
      </c>
      <c r="AG258" s="346"/>
      <c r="AH258" s="346" t="s">
        <v>1951</v>
      </c>
      <c r="AI258" s="347">
        <f>VLOOKUP(AH258,ACCESSORIES!F:K,6,FALSE)</f>
        <v>1.1000000000000001</v>
      </c>
      <c r="AJ258" s="347" t="s">
        <v>266</v>
      </c>
      <c r="AK258" s="347" t="s">
        <v>85</v>
      </c>
      <c r="AL258" s="347" t="s">
        <v>85</v>
      </c>
      <c r="AM258" s="347" t="s">
        <v>85</v>
      </c>
      <c r="AN258" s="347">
        <v>16.100000000000001</v>
      </c>
      <c r="AO258" s="347"/>
      <c r="AP258" s="347">
        <v>3</v>
      </c>
      <c r="AQ258" s="347">
        <v>3</v>
      </c>
      <c r="AR258" s="347"/>
      <c r="AS258" s="347">
        <v>58</v>
      </c>
      <c r="AT258" s="347"/>
      <c r="AU258" s="347">
        <v>239</v>
      </c>
      <c r="AV258" s="347">
        <v>123</v>
      </c>
      <c r="AW258" s="347">
        <v>93</v>
      </c>
      <c r="AX258" s="83"/>
      <c r="AY258" s="347"/>
      <c r="AZ258" s="348" t="s">
        <v>85</v>
      </c>
      <c r="BA258" s="347" t="s">
        <v>85</v>
      </c>
      <c r="BB258" s="105" t="s">
        <v>85</v>
      </c>
      <c r="BC258" s="347" t="s">
        <v>85</v>
      </c>
      <c r="BD258" s="348">
        <v>45.7</v>
      </c>
      <c r="BE258" s="347">
        <v>22.5</v>
      </c>
      <c r="BF258" s="347">
        <v>22.5</v>
      </c>
      <c r="BG258" s="347">
        <v>11.2</v>
      </c>
      <c r="BH258" s="341">
        <v>24</v>
      </c>
      <c r="BI258" s="347" t="s">
        <v>4096</v>
      </c>
      <c r="BJ258" s="82" t="s">
        <v>4217</v>
      </c>
      <c r="BK258" s="347" t="s">
        <v>1200</v>
      </c>
      <c r="BL258" s="347" t="s">
        <v>1166</v>
      </c>
      <c r="BM258" s="347" t="s">
        <v>1157</v>
      </c>
      <c r="BN258" s="347"/>
      <c r="BO258" s="347"/>
      <c r="BP258" s="347"/>
      <c r="BQ258" s="347"/>
      <c r="BR258" s="347"/>
      <c r="BS258" s="347"/>
      <c r="BT258" s="347"/>
      <c r="BU258" s="347" t="s">
        <v>1201</v>
      </c>
      <c r="BV258" s="347"/>
      <c r="BW258" s="347" t="s">
        <v>1202</v>
      </c>
      <c r="BX258" s="347"/>
      <c r="BY258" s="362" t="str">
        <f t="shared" si="16"/>
        <v>DISCONTINUED - MR310 Con6, 20x9, 0mm Offset, 8x180, 130.81mm Centerbore, Method Bronze - Matte Black Lip</v>
      </c>
      <c r="BZ258" s="362" t="s">
        <v>4046</v>
      </c>
      <c r="CA258" s="362" t="s">
        <v>4045</v>
      </c>
      <c r="CB258" s="351" t="str">
        <f t="shared" si="14"/>
        <v>STREET (3XX)</v>
      </c>
    </row>
    <row r="259" spans="1:80" s="339" customFormat="1" ht="12.75">
      <c r="A259" s="23">
        <f t="shared" si="12"/>
        <v>256</v>
      </c>
      <c r="B259" s="105" t="s">
        <v>84</v>
      </c>
      <c r="C259" s="30" t="s">
        <v>1072</v>
      </c>
      <c r="D259" s="341" t="s">
        <v>1122</v>
      </c>
      <c r="E259" s="342" t="s">
        <v>182</v>
      </c>
      <c r="F259" s="342"/>
      <c r="G259" s="342"/>
      <c r="H259" s="342" t="s">
        <v>700</v>
      </c>
      <c r="I259" s="393">
        <v>42370</v>
      </c>
      <c r="J259" s="340">
        <v>43339</v>
      </c>
      <c r="K259" s="331" t="s">
        <v>1277</v>
      </c>
      <c r="L259" s="343">
        <v>215.5</v>
      </c>
      <c r="M259" s="333"/>
      <c r="N259" s="333"/>
      <c r="O259" s="341">
        <v>16</v>
      </c>
      <c r="P259" s="8">
        <v>8</v>
      </c>
      <c r="Q259" s="30" t="s">
        <v>1858</v>
      </c>
      <c r="R259" s="341">
        <v>5</v>
      </c>
      <c r="S259" s="341">
        <v>4.5</v>
      </c>
      <c r="T259" s="344">
        <v>0</v>
      </c>
      <c r="U259" s="378">
        <v>4.5</v>
      </c>
      <c r="V259" s="341" t="s">
        <v>85</v>
      </c>
      <c r="W259" s="349">
        <v>83</v>
      </c>
      <c r="X259" s="345">
        <v>25.4</v>
      </c>
      <c r="Y259" s="344">
        <v>2650</v>
      </c>
      <c r="Z259" s="344" t="s">
        <v>5830</v>
      </c>
      <c r="AA259" s="344"/>
      <c r="AB259" s="334" t="str">
        <f t="shared" si="15"/>
        <v>16x8, 5x4.5, 0 OS</v>
      </c>
      <c r="AC259" s="346" t="s">
        <v>1630</v>
      </c>
      <c r="AD259" s="336">
        <f>VLOOKUP(AC259,ACCESSORIES!F:K,6,FALSE)</f>
        <v>38.5</v>
      </c>
      <c r="AE259" s="346" t="s">
        <v>1802</v>
      </c>
      <c r="AF259" s="347" t="s">
        <v>1899</v>
      </c>
      <c r="AG259" s="346"/>
      <c r="AH259" s="346" t="s">
        <v>1951</v>
      </c>
      <c r="AI259" s="347">
        <f>VLOOKUP(AH259,ACCESSORIES!F:K,6,FALSE)</f>
        <v>1.1000000000000001</v>
      </c>
      <c r="AJ259" s="347" t="s">
        <v>265</v>
      </c>
      <c r="AK259" s="347" t="s">
        <v>85</v>
      </c>
      <c r="AL259" s="347" t="s">
        <v>85</v>
      </c>
      <c r="AM259" s="347" t="s">
        <v>85</v>
      </c>
      <c r="AN259" s="347">
        <v>16.100000000000001</v>
      </c>
      <c r="AO259" s="347"/>
      <c r="AP259" s="347">
        <v>13</v>
      </c>
      <c r="AQ259" s="347">
        <v>28</v>
      </c>
      <c r="AR259" s="347"/>
      <c r="AS259" s="347">
        <v>39</v>
      </c>
      <c r="AT259" s="347"/>
      <c r="AU259" s="347">
        <v>185</v>
      </c>
      <c r="AV259" s="347">
        <v>83</v>
      </c>
      <c r="AW259" s="347">
        <v>35</v>
      </c>
      <c r="AX259" s="83"/>
      <c r="AY259" s="347"/>
      <c r="AZ259" s="348" t="s">
        <v>85</v>
      </c>
      <c r="BA259" s="347" t="s">
        <v>85</v>
      </c>
      <c r="BB259" s="105" t="s">
        <v>85</v>
      </c>
      <c r="BC259" s="347" t="s">
        <v>85</v>
      </c>
      <c r="BD259" s="348">
        <v>28.9</v>
      </c>
      <c r="BE259" s="347">
        <v>18.3</v>
      </c>
      <c r="BF259" s="347">
        <v>18.3</v>
      </c>
      <c r="BG259" s="347">
        <v>10.199999999999999</v>
      </c>
      <c r="BH259" s="341">
        <v>36</v>
      </c>
      <c r="BI259" s="347" t="s">
        <v>4096</v>
      </c>
      <c r="BJ259" s="82" t="s">
        <v>4217</v>
      </c>
      <c r="BK259" s="347" t="s">
        <v>1194</v>
      </c>
      <c r="BL259" s="347" t="s">
        <v>1166</v>
      </c>
      <c r="BM259" s="347" t="s">
        <v>1186</v>
      </c>
      <c r="BN259" s="347" t="s">
        <v>1203</v>
      </c>
      <c r="BO259" s="347"/>
      <c r="BP259" s="347"/>
      <c r="BQ259" s="347"/>
      <c r="BR259" s="347"/>
      <c r="BS259" s="347"/>
      <c r="BT259" s="347"/>
      <c r="BU259" s="347" t="s">
        <v>1206</v>
      </c>
      <c r="BV259" s="347"/>
      <c r="BW259" s="347" t="s">
        <v>1207</v>
      </c>
      <c r="BX259" s="347"/>
      <c r="BY259" s="362" t="str">
        <f t="shared" si="16"/>
        <v>DISCONTINUED - MR311 Vex, 16x8, 0mm Offset, 5x4.5, 83mm Centerbore, Titanium - Matte Black  Lip</v>
      </c>
      <c r="BZ259" s="362" t="s">
        <v>4046</v>
      </c>
      <c r="CA259" s="362" t="s">
        <v>4045</v>
      </c>
      <c r="CB259" s="351" t="str">
        <f t="shared" si="14"/>
        <v>STREET (3XX)</v>
      </c>
    </row>
    <row r="260" spans="1:80" s="339" customFormat="1" ht="12.75">
      <c r="A260" s="23">
        <f t="shared" ref="A260:A323" si="17">ROW(B260)-3</f>
        <v>257</v>
      </c>
      <c r="B260" s="105" t="s">
        <v>84</v>
      </c>
      <c r="C260" s="30" t="s">
        <v>1072</v>
      </c>
      <c r="D260" s="341" t="s">
        <v>1122</v>
      </c>
      <c r="E260" s="342" t="s">
        <v>1031</v>
      </c>
      <c r="F260" s="342"/>
      <c r="G260" s="342"/>
      <c r="H260" s="342" t="s">
        <v>1041</v>
      </c>
      <c r="I260" s="393">
        <v>42370</v>
      </c>
      <c r="J260" s="340">
        <v>43339</v>
      </c>
      <c r="K260" s="331" t="s">
        <v>1277</v>
      </c>
      <c r="L260" s="343">
        <v>205.5</v>
      </c>
      <c r="M260" s="333"/>
      <c r="N260" s="333"/>
      <c r="O260" s="341">
        <v>16</v>
      </c>
      <c r="P260" s="8">
        <v>8</v>
      </c>
      <c r="Q260" s="30" t="s">
        <v>1761</v>
      </c>
      <c r="R260" s="341">
        <v>6</v>
      </c>
      <c r="S260" s="341">
        <v>120</v>
      </c>
      <c r="T260" s="344">
        <v>0</v>
      </c>
      <c r="U260" s="378">
        <v>4.5</v>
      </c>
      <c r="V260" s="341" t="s">
        <v>85</v>
      </c>
      <c r="W260" s="349">
        <v>67</v>
      </c>
      <c r="X260" s="345">
        <v>25.4</v>
      </c>
      <c r="Y260" s="344">
        <v>2650</v>
      </c>
      <c r="Z260" s="344" t="s">
        <v>87</v>
      </c>
      <c r="AA260" s="344"/>
      <c r="AB260" s="334" t="str">
        <f t="shared" si="15"/>
        <v>16x8, 6x120, 0 OS</v>
      </c>
      <c r="AC260" s="346" t="s">
        <v>1812</v>
      </c>
      <c r="AD260" s="336">
        <f>VLOOKUP(AC260,ACCESSORIES!F:K,6,FALSE)</f>
        <v>33</v>
      </c>
      <c r="AE260" s="346" t="s">
        <v>2107</v>
      </c>
      <c r="AF260" s="347" t="s">
        <v>1899</v>
      </c>
      <c r="AG260" s="346"/>
      <c r="AH260" s="346" t="s">
        <v>1951</v>
      </c>
      <c r="AI260" s="347">
        <f>VLOOKUP(AH260,ACCESSORIES!F:K,6,FALSE)</f>
        <v>1.1000000000000001</v>
      </c>
      <c r="AJ260" s="347" t="s">
        <v>265</v>
      </c>
      <c r="AK260" s="347" t="s">
        <v>85</v>
      </c>
      <c r="AL260" s="347" t="s">
        <v>85</v>
      </c>
      <c r="AM260" s="347" t="s">
        <v>85</v>
      </c>
      <c r="AN260" s="347">
        <v>16.100000000000001</v>
      </c>
      <c r="AO260" s="347"/>
      <c r="AP260" s="347">
        <v>4.5</v>
      </c>
      <c r="AQ260" s="347">
        <v>28.7</v>
      </c>
      <c r="AR260" s="347"/>
      <c r="AS260" s="347">
        <v>39</v>
      </c>
      <c r="AT260" s="347"/>
      <c r="AU260" s="347">
        <v>185</v>
      </c>
      <c r="AV260" s="347">
        <v>67</v>
      </c>
      <c r="AW260" s="347">
        <v>35</v>
      </c>
      <c r="AX260" s="83"/>
      <c r="AY260" s="347"/>
      <c r="AZ260" s="348" t="s">
        <v>85</v>
      </c>
      <c r="BA260" s="347" t="s">
        <v>85</v>
      </c>
      <c r="BB260" s="105" t="s">
        <v>85</v>
      </c>
      <c r="BC260" s="347" t="s">
        <v>85</v>
      </c>
      <c r="BD260" s="348">
        <v>28.9</v>
      </c>
      <c r="BE260" s="347">
        <v>18.3</v>
      </c>
      <c r="BF260" s="347">
        <v>18.3</v>
      </c>
      <c r="BG260" s="347">
        <v>10.199999999999999</v>
      </c>
      <c r="BH260" s="341">
        <v>36</v>
      </c>
      <c r="BI260" s="347" t="s">
        <v>4096</v>
      </c>
      <c r="BJ260" s="82" t="s">
        <v>4217</v>
      </c>
      <c r="BK260" s="347" t="s">
        <v>1197</v>
      </c>
      <c r="BL260" s="347" t="s">
        <v>1166</v>
      </c>
      <c r="BM260" s="347" t="s">
        <v>1186</v>
      </c>
      <c r="BN260" s="347" t="s">
        <v>1203</v>
      </c>
      <c r="BO260" s="347"/>
      <c r="BP260" s="347"/>
      <c r="BQ260" s="347"/>
      <c r="BR260" s="347"/>
      <c r="BS260" s="347"/>
      <c r="BT260" s="347"/>
      <c r="BU260" s="347" t="s">
        <v>1204</v>
      </c>
      <c r="BV260" s="347"/>
      <c r="BW260" s="347" t="s">
        <v>1205</v>
      </c>
      <c r="BX260" s="347"/>
      <c r="BY260" s="362" t="str">
        <f t="shared" si="16"/>
        <v>DISCONTINUED - MR311 Vex, 16x8, 0mm Offset, 6x120, 67mm Centerbore, Matte Black</v>
      </c>
      <c r="BZ260" s="362" t="s">
        <v>4046</v>
      </c>
      <c r="CA260" s="362" t="s">
        <v>4045</v>
      </c>
      <c r="CB260" s="351" t="str">
        <f t="shared" ref="CB260:CB323" si="18">C260</f>
        <v>STREET (3XX)</v>
      </c>
    </row>
    <row r="261" spans="1:80" s="339" customFormat="1" ht="12.75">
      <c r="A261" s="23">
        <f t="shared" si="17"/>
        <v>258</v>
      </c>
      <c r="B261" s="105" t="s">
        <v>84</v>
      </c>
      <c r="C261" s="30" t="s">
        <v>1072</v>
      </c>
      <c r="D261" s="341" t="s">
        <v>1122</v>
      </c>
      <c r="E261" s="342" t="s">
        <v>1032</v>
      </c>
      <c r="F261" s="342"/>
      <c r="G261" s="342"/>
      <c r="H261" s="342" t="s">
        <v>1042</v>
      </c>
      <c r="I261" s="393">
        <v>42370</v>
      </c>
      <c r="J261" s="340">
        <v>43339</v>
      </c>
      <c r="K261" s="331" t="s">
        <v>1277</v>
      </c>
      <c r="L261" s="343">
        <v>215.5</v>
      </c>
      <c r="M261" s="333"/>
      <c r="N261" s="333"/>
      <c r="O261" s="341">
        <v>16</v>
      </c>
      <c r="P261" s="8">
        <v>8</v>
      </c>
      <c r="Q261" s="30" t="s">
        <v>1761</v>
      </c>
      <c r="R261" s="341">
        <v>6</v>
      </c>
      <c r="S261" s="341">
        <v>120</v>
      </c>
      <c r="T261" s="344">
        <v>0</v>
      </c>
      <c r="U261" s="378">
        <v>4.5</v>
      </c>
      <c r="V261" s="341" t="s">
        <v>85</v>
      </c>
      <c r="W261" s="349">
        <v>67</v>
      </c>
      <c r="X261" s="345">
        <v>25.4</v>
      </c>
      <c r="Y261" s="344">
        <v>2650</v>
      </c>
      <c r="Z261" s="344" t="s">
        <v>5830</v>
      </c>
      <c r="AA261" s="344"/>
      <c r="AB261" s="334" t="str">
        <f t="shared" ref="AB261:AB324" si="19">_xlfn.CONCAT(O261,"x",P261,","," ",Q261,","," ",T261," ","OS")</f>
        <v>16x8, 6x120, 0 OS</v>
      </c>
      <c r="AC261" s="346" t="s">
        <v>1812</v>
      </c>
      <c r="AD261" s="336">
        <f>VLOOKUP(AC261,ACCESSORIES!F:K,6,FALSE)</f>
        <v>33</v>
      </c>
      <c r="AE261" s="346" t="s">
        <v>2107</v>
      </c>
      <c r="AF261" s="347" t="s">
        <v>1899</v>
      </c>
      <c r="AG261" s="346"/>
      <c r="AH261" s="346" t="s">
        <v>1951</v>
      </c>
      <c r="AI261" s="347">
        <f>VLOOKUP(AH261,ACCESSORIES!F:K,6,FALSE)</f>
        <v>1.1000000000000001</v>
      </c>
      <c r="AJ261" s="347" t="s">
        <v>265</v>
      </c>
      <c r="AK261" s="347" t="s">
        <v>85</v>
      </c>
      <c r="AL261" s="347" t="s">
        <v>85</v>
      </c>
      <c r="AM261" s="347" t="s">
        <v>85</v>
      </c>
      <c r="AN261" s="347">
        <v>16.100000000000001</v>
      </c>
      <c r="AO261" s="347"/>
      <c r="AP261" s="347">
        <v>4.5</v>
      </c>
      <c r="AQ261" s="347">
        <v>28.7</v>
      </c>
      <c r="AR261" s="347"/>
      <c r="AS261" s="347">
        <v>39</v>
      </c>
      <c r="AT261" s="347"/>
      <c r="AU261" s="347">
        <v>185</v>
      </c>
      <c r="AV261" s="347">
        <v>67</v>
      </c>
      <c r="AW261" s="347">
        <v>35</v>
      </c>
      <c r="AX261" s="83"/>
      <c r="AY261" s="347"/>
      <c r="AZ261" s="348" t="s">
        <v>85</v>
      </c>
      <c r="BA261" s="347" t="s">
        <v>85</v>
      </c>
      <c r="BB261" s="105" t="s">
        <v>85</v>
      </c>
      <c r="BC261" s="347" t="s">
        <v>85</v>
      </c>
      <c r="BD261" s="348">
        <v>28.9</v>
      </c>
      <c r="BE261" s="347">
        <v>18.3</v>
      </c>
      <c r="BF261" s="347">
        <v>18.3</v>
      </c>
      <c r="BG261" s="347">
        <v>10.199999999999999</v>
      </c>
      <c r="BH261" s="341">
        <v>36</v>
      </c>
      <c r="BI261" s="347" t="s">
        <v>4096</v>
      </c>
      <c r="BJ261" s="82" t="s">
        <v>4217</v>
      </c>
      <c r="BK261" s="347" t="s">
        <v>1194</v>
      </c>
      <c r="BL261" s="347" t="s">
        <v>1166</v>
      </c>
      <c r="BM261" s="347" t="s">
        <v>1186</v>
      </c>
      <c r="BN261" s="347" t="s">
        <v>1203</v>
      </c>
      <c r="BO261" s="347"/>
      <c r="BP261" s="347"/>
      <c r="BQ261" s="347"/>
      <c r="BR261" s="347"/>
      <c r="BS261" s="347"/>
      <c r="BT261" s="347"/>
      <c r="BU261" s="347" t="s">
        <v>1206</v>
      </c>
      <c r="BV261" s="347"/>
      <c r="BW261" s="347" t="s">
        <v>1207</v>
      </c>
      <c r="BX261" s="347"/>
      <c r="BY261" s="362" t="str">
        <f t="shared" si="16"/>
        <v>DISCONTINUED - MR311 Vex, 16x8, 0mm Offset, 6x120, 67mm Centerbore, Titanium - Matte Black  Lip</v>
      </c>
      <c r="BZ261" s="362" t="s">
        <v>4046</v>
      </c>
      <c r="CA261" s="362" t="s">
        <v>4045</v>
      </c>
      <c r="CB261" s="351" t="str">
        <f t="shared" si="18"/>
        <v>STREET (3XX)</v>
      </c>
    </row>
    <row r="262" spans="1:80" s="339" customFormat="1" ht="12.75">
      <c r="A262" s="23">
        <f t="shared" si="17"/>
        <v>259</v>
      </c>
      <c r="B262" s="105" t="s">
        <v>84</v>
      </c>
      <c r="C262" s="30" t="s">
        <v>1089</v>
      </c>
      <c r="D262" s="341" t="s">
        <v>1147</v>
      </c>
      <c r="E262" s="342" t="s">
        <v>187</v>
      </c>
      <c r="F262" s="342"/>
      <c r="G262" s="342"/>
      <c r="H262" s="342" t="s">
        <v>744</v>
      </c>
      <c r="I262" s="393">
        <v>41640</v>
      </c>
      <c r="J262" s="340">
        <v>43339</v>
      </c>
      <c r="K262" s="331" t="s">
        <v>1277</v>
      </c>
      <c r="L262" s="343">
        <v>183.5</v>
      </c>
      <c r="M262" s="333"/>
      <c r="N262" s="333"/>
      <c r="O262" s="341">
        <v>12</v>
      </c>
      <c r="P262" s="8">
        <v>7</v>
      </c>
      <c r="Q262" s="30" t="s">
        <v>1749</v>
      </c>
      <c r="R262" s="341">
        <v>4</v>
      </c>
      <c r="S262" s="341">
        <v>156</v>
      </c>
      <c r="T262" s="344">
        <v>13</v>
      </c>
      <c r="U262" s="378">
        <v>4.3</v>
      </c>
      <c r="V262" s="341" t="s">
        <v>189</v>
      </c>
      <c r="W262" s="349">
        <v>132</v>
      </c>
      <c r="X262" s="345">
        <v>11.6</v>
      </c>
      <c r="Y262" s="344">
        <v>1600</v>
      </c>
      <c r="Z262" s="344" t="s">
        <v>87</v>
      </c>
      <c r="AA262" s="344"/>
      <c r="AB262" s="334" t="str">
        <f t="shared" si="19"/>
        <v>12x7, 4x156, 13 OS</v>
      </c>
      <c r="AC262" s="346" t="s">
        <v>1626</v>
      </c>
      <c r="AD262" s="336">
        <f>VLOOKUP(AC262,ACCESSORIES!F:K,6,FALSE)</f>
        <v>22</v>
      </c>
      <c r="AE262" s="346" t="s">
        <v>85</v>
      </c>
      <c r="AF262" s="347" t="s">
        <v>85</v>
      </c>
      <c r="AG262" s="346"/>
      <c r="AH262" s="346" t="s">
        <v>85</v>
      </c>
      <c r="AI262" s="347" t="e">
        <f>VLOOKUP(AH262,ACCESSORIES!F:K,6,FALSE)</f>
        <v>#N/A</v>
      </c>
      <c r="AJ262" s="347" t="s">
        <v>266</v>
      </c>
      <c r="AK262" s="347" t="s">
        <v>85</v>
      </c>
      <c r="AL262" s="347" t="s">
        <v>85</v>
      </c>
      <c r="AM262" s="347" t="s">
        <v>85</v>
      </c>
      <c r="AN262" s="347">
        <v>12.4</v>
      </c>
      <c r="AO262" s="347"/>
      <c r="AP262" s="347">
        <v>3</v>
      </c>
      <c r="AQ262" s="347">
        <v>3</v>
      </c>
      <c r="AR262" s="347"/>
      <c r="AS262" s="347">
        <v>3</v>
      </c>
      <c r="AT262" s="347"/>
      <c r="AU262" s="347">
        <v>140</v>
      </c>
      <c r="AV262" s="347">
        <v>100</v>
      </c>
      <c r="AW262" s="347">
        <v>45</v>
      </c>
      <c r="AX262" s="83"/>
      <c r="AY262" s="347"/>
      <c r="AZ262" s="348" t="s">
        <v>1527</v>
      </c>
      <c r="BA262" s="347" t="s">
        <v>85</v>
      </c>
      <c r="BB262" s="105" t="s">
        <v>1522</v>
      </c>
      <c r="BC262" s="347">
        <v>10</v>
      </c>
      <c r="BD262" s="348">
        <v>15.1</v>
      </c>
      <c r="BE262" s="347">
        <v>10.7</v>
      </c>
      <c r="BF262" s="347">
        <v>14.7</v>
      </c>
      <c r="BG262" s="347">
        <v>9.5</v>
      </c>
      <c r="BH262" s="341">
        <v>48</v>
      </c>
      <c r="BI262" s="347" t="s">
        <v>4096</v>
      </c>
      <c r="BJ262" s="82" t="s">
        <v>4217</v>
      </c>
      <c r="BK262" s="347" t="s">
        <v>1208</v>
      </c>
      <c r="BL262" s="347" t="s">
        <v>1209</v>
      </c>
      <c r="BM262" s="347" t="s">
        <v>1157</v>
      </c>
      <c r="BN262" s="347"/>
      <c r="BO262" s="347"/>
      <c r="BP262" s="347"/>
      <c r="BQ262" s="347"/>
      <c r="BR262" s="347"/>
      <c r="BS262" s="347"/>
      <c r="BT262" s="347"/>
      <c r="BU262" s="347" t="s">
        <v>1210</v>
      </c>
      <c r="BV262" s="347"/>
      <c r="BW262" s="347" t="s">
        <v>1211</v>
      </c>
      <c r="BX262" s="347"/>
      <c r="BY262" s="362" t="str">
        <f t="shared" si="16"/>
        <v>DISCONTINUED - MR401 UTV Beadlock, 12x7, 4+3/+13mm Offset, 4x156, 132mm Centerbore, Matte Black, w/ BH-H20875</v>
      </c>
      <c r="BZ262" s="362" t="s">
        <v>4046</v>
      </c>
      <c r="CA262" s="362" t="s">
        <v>4045</v>
      </c>
      <c r="CB262" s="351" t="str">
        <f t="shared" si="18"/>
        <v>UTV (4XX)</v>
      </c>
    </row>
    <row r="263" spans="1:80" s="339" customFormat="1" ht="12.75">
      <c r="A263" s="23">
        <f t="shared" si="17"/>
        <v>260</v>
      </c>
      <c r="B263" s="105" t="s">
        <v>84</v>
      </c>
      <c r="C263" s="30" t="s">
        <v>1089</v>
      </c>
      <c r="D263" s="341" t="s">
        <v>1147</v>
      </c>
      <c r="E263" s="342" t="s">
        <v>190</v>
      </c>
      <c r="F263" s="342"/>
      <c r="G263" s="342"/>
      <c r="H263" s="342" t="s">
        <v>745</v>
      </c>
      <c r="I263" s="393">
        <v>41640</v>
      </c>
      <c r="J263" s="340">
        <v>43339</v>
      </c>
      <c r="K263" s="331" t="s">
        <v>1277</v>
      </c>
      <c r="L263" s="343">
        <v>183.5</v>
      </c>
      <c r="M263" s="333"/>
      <c r="N263" s="333"/>
      <c r="O263" s="341">
        <v>12</v>
      </c>
      <c r="P263" s="8">
        <v>7</v>
      </c>
      <c r="Q263" s="30" t="s">
        <v>1748</v>
      </c>
      <c r="R263" s="341">
        <v>4</v>
      </c>
      <c r="S263" s="341">
        <v>136</v>
      </c>
      <c r="T263" s="344">
        <v>38</v>
      </c>
      <c r="U263" s="378">
        <v>5.3</v>
      </c>
      <c r="V263" s="341" t="s">
        <v>186</v>
      </c>
      <c r="W263" s="349">
        <v>106</v>
      </c>
      <c r="X263" s="345">
        <v>11.6</v>
      </c>
      <c r="Y263" s="344">
        <v>1600</v>
      </c>
      <c r="Z263" s="344" t="s">
        <v>87</v>
      </c>
      <c r="AA263" s="344"/>
      <c r="AB263" s="334" t="str">
        <f t="shared" si="19"/>
        <v>12x7, 4x136, 38 OS</v>
      </c>
      <c r="AC263" s="346" t="s">
        <v>1625</v>
      </c>
      <c r="AD263" s="336">
        <f>VLOOKUP(AC263,ACCESSORIES!F:K,6,FALSE)</f>
        <v>22</v>
      </c>
      <c r="AE263" s="346" t="s">
        <v>85</v>
      </c>
      <c r="AF263" s="347" t="s">
        <v>85</v>
      </c>
      <c r="AG263" s="346"/>
      <c r="AH263" s="346" t="s">
        <v>85</v>
      </c>
      <c r="AI263" s="347" t="e">
        <f>VLOOKUP(AH263,ACCESSORIES!F:K,6,FALSE)</f>
        <v>#N/A</v>
      </c>
      <c r="AJ263" s="347" t="s">
        <v>266</v>
      </c>
      <c r="AK263" s="347" t="s">
        <v>85</v>
      </c>
      <c r="AL263" s="347" t="s">
        <v>85</v>
      </c>
      <c r="AM263" s="347" t="s">
        <v>85</v>
      </c>
      <c r="AN263" s="347">
        <v>12.4</v>
      </c>
      <c r="AO263" s="347"/>
      <c r="AP263" s="347">
        <v>3</v>
      </c>
      <c r="AQ263" s="347">
        <v>3</v>
      </c>
      <c r="AR263" s="347"/>
      <c r="AS263" s="347">
        <v>3</v>
      </c>
      <c r="AT263" s="347"/>
      <c r="AU263" s="347">
        <v>141</v>
      </c>
      <c r="AV263" s="347">
        <v>100</v>
      </c>
      <c r="AW263" s="347">
        <v>45</v>
      </c>
      <c r="AX263" s="83"/>
      <c r="AY263" s="347"/>
      <c r="AZ263" s="348" t="s">
        <v>1527</v>
      </c>
      <c r="BA263" s="347" t="s">
        <v>85</v>
      </c>
      <c r="BB263" s="105" t="s">
        <v>1522</v>
      </c>
      <c r="BC263" s="347">
        <v>10</v>
      </c>
      <c r="BD263" s="348">
        <v>15.1</v>
      </c>
      <c r="BE263" s="347">
        <v>10.7</v>
      </c>
      <c r="BF263" s="347">
        <v>14.7</v>
      </c>
      <c r="BG263" s="347">
        <v>9.5</v>
      </c>
      <c r="BH263" s="341">
        <v>48</v>
      </c>
      <c r="BI263" s="347" t="s">
        <v>4096</v>
      </c>
      <c r="BJ263" s="82" t="s">
        <v>4217</v>
      </c>
      <c r="BK263" s="347" t="s">
        <v>1208</v>
      </c>
      <c r="BL263" s="347" t="s">
        <v>1209</v>
      </c>
      <c r="BM263" s="347" t="s">
        <v>1157</v>
      </c>
      <c r="BN263" s="347"/>
      <c r="BO263" s="347"/>
      <c r="BP263" s="347"/>
      <c r="BQ263" s="347"/>
      <c r="BR263" s="347"/>
      <c r="BS263" s="347"/>
      <c r="BT263" s="347"/>
      <c r="BU263" s="347" t="s">
        <v>1210</v>
      </c>
      <c r="BV263" s="347"/>
      <c r="BW263" s="347" t="s">
        <v>1211</v>
      </c>
      <c r="BX263" s="347"/>
      <c r="BY263" s="362" t="str">
        <f t="shared" si="16"/>
        <v>DISCONTINUED - MR401 UTV Beadlock, 12x7, 5+2/+38mm Offset, 4x136, 106mm Centerbore, Matte Black, w/ BH-H20875</v>
      </c>
      <c r="BZ263" s="362" t="s">
        <v>4046</v>
      </c>
      <c r="CA263" s="362" t="s">
        <v>4045</v>
      </c>
      <c r="CB263" s="351" t="str">
        <f t="shared" si="18"/>
        <v>UTV (4XX)</v>
      </c>
    </row>
    <row r="264" spans="1:80" s="339" customFormat="1" ht="12.75">
      <c r="A264" s="23">
        <f t="shared" si="17"/>
        <v>261</v>
      </c>
      <c r="B264" s="105" t="s">
        <v>84</v>
      </c>
      <c r="C264" s="30" t="s">
        <v>1089</v>
      </c>
      <c r="D264" s="341" t="s">
        <v>1149</v>
      </c>
      <c r="E264" s="342" t="s">
        <v>216</v>
      </c>
      <c r="F264" s="342"/>
      <c r="G264" s="342"/>
      <c r="H264" s="342" t="s">
        <v>776</v>
      </c>
      <c r="I264" s="393">
        <v>41640</v>
      </c>
      <c r="J264" s="340">
        <v>43339</v>
      </c>
      <c r="K264" s="331" t="s">
        <v>1277</v>
      </c>
      <c r="L264" s="343">
        <v>118.5</v>
      </c>
      <c r="M264" s="333"/>
      <c r="N264" s="333"/>
      <c r="O264" s="341">
        <v>14</v>
      </c>
      <c r="P264" s="8">
        <v>7</v>
      </c>
      <c r="Q264" s="30" t="s">
        <v>1746</v>
      </c>
      <c r="R264" s="341">
        <v>4</v>
      </c>
      <c r="S264" s="341">
        <v>110</v>
      </c>
      <c r="T264" s="344">
        <v>38</v>
      </c>
      <c r="U264" s="378">
        <v>5.3</v>
      </c>
      <c r="V264" s="341" t="s">
        <v>186</v>
      </c>
      <c r="W264" s="349">
        <v>84</v>
      </c>
      <c r="X264" s="345">
        <v>13.2</v>
      </c>
      <c r="Y264" s="344">
        <v>1000</v>
      </c>
      <c r="Z264" s="344" t="s">
        <v>87</v>
      </c>
      <c r="AA264" s="344"/>
      <c r="AB264" s="334" t="str">
        <f t="shared" si="19"/>
        <v>14x7, 4x110, 38 OS</v>
      </c>
      <c r="AC264" s="346" t="s">
        <v>1646</v>
      </c>
      <c r="AD264" s="336">
        <f>VLOOKUP(AC264,ACCESSORIES!F:K,6,FALSE)</f>
        <v>22</v>
      </c>
      <c r="AE264" s="346" t="s">
        <v>85</v>
      </c>
      <c r="AF264" s="347" t="s">
        <v>1907</v>
      </c>
      <c r="AG264" s="346"/>
      <c r="AH264" s="346" t="s">
        <v>1544</v>
      </c>
      <c r="AI264" s="347">
        <f>VLOOKUP(AH264,ACCESSORIES!F:K,6,FALSE)</f>
        <v>1.1000000000000001</v>
      </c>
      <c r="AJ264" s="347" t="s">
        <v>266</v>
      </c>
      <c r="AK264" s="347" t="s">
        <v>85</v>
      </c>
      <c r="AL264" s="347" t="s">
        <v>85</v>
      </c>
      <c r="AM264" s="347" t="s">
        <v>85</v>
      </c>
      <c r="AN264" s="347">
        <v>12.4</v>
      </c>
      <c r="AO264" s="347"/>
      <c r="AP264" s="347">
        <v>3</v>
      </c>
      <c r="AQ264" s="347">
        <v>3</v>
      </c>
      <c r="AR264" s="347"/>
      <c r="AS264" s="347">
        <v>3</v>
      </c>
      <c r="AT264" s="347"/>
      <c r="AU264" s="347">
        <v>161</v>
      </c>
      <c r="AV264" s="347">
        <v>68</v>
      </c>
      <c r="AW264" s="347">
        <v>51</v>
      </c>
      <c r="AX264" s="83"/>
      <c r="AY264" s="347"/>
      <c r="AZ264" s="348" t="s">
        <v>85</v>
      </c>
      <c r="BA264" s="347" t="s">
        <v>85</v>
      </c>
      <c r="BB264" s="105" t="s">
        <v>85</v>
      </c>
      <c r="BC264" s="347" t="s">
        <v>85</v>
      </c>
      <c r="BD264" s="348">
        <v>16.7</v>
      </c>
      <c r="BE264" s="347">
        <v>16.7</v>
      </c>
      <c r="BF264" s="347">
        <v>16.7</v>
      </c>
      <c r="BG264" s="347">
        <v>9.5</v>
      </c>
      <c r="BH264" s="341">
        <v>48</v>
      </c>
      <c r="BI264" s="347" t="s">
        <v>4096</v>
      </c>
      <c r="BJ264" s="82" t="s">
        <v>4217</v>
      </c>
      <c r="BK264" s="347" t="s">
        <v>1155</v>
      </c>
      <c r="BL264" s="347" t="s">
        <v>1156</v>
      </c>
      <c r="BM264" s="347" t="s">
        <v>1219</v>
      </c>
      <c r="BN264" s="347"/>
      <c r="BO264" s="347"/>
      <c r="BP264" s="347"/>
      <c r="BQ264" s="347"/>
      <c r="BR264" s="347"/>
      <c r="BS264" s="347"/>
      <c r="BT264" s="347"/>
      <c r="BU264" s="347" t="s">
        <v>1222</v>
      </c>
      <c r="BV264" s="347"/>
      <c r="BW264" s="347" t="s">
        <v>1223</v>
      </c>
      <c r="BX264" s="347"/>
      <c r="BY264" s="362" t="str">
        <f t="shared" si="16"/>
        <v>DISCONTINUED - MR402 The Standard UTV, 14x7, 5+2/+38mm Offset, 4x110, 84mm Centerbore, Matte Black</v>
      </c>
      <c r="BZ264" s="362" t="s">
        <v>4046</v>
      </c>
      <c r="CA264" s="362" t="s">
        <v>4045</v>
      </c>
      <c r="CB264" s="351" t="str">
        <f t="shared" si="18"/>
        <v>UTV (4XX)</v>
      </c>
    </row>
    <row r="265" spans="1:80" s="339" customFormat="1" ht="12.75">
      <c r="A265" s="23">
        <f t="shared" si="17"/>
        <v>262</v>
      </c>
      <c r="B265" s="105" t="s">
        <v>84</v>
      </c>
      <c r="C265" s="30" t="s">
        <v>1089</v>
      </c>
      <c r="D265" s="341" t="s">
        <v>1106</v>
      </c>
      <c r="E265" s="342" t="s">
        <v>222</v>
      </c>
      <c r="F265" s="342"/>
      <c r="G265" s="342"/>
      <c r="H265" s="342" t="s">
        <v>790</v>
      </c>
      <c r="I265" s="393">
        <v>42370</v>
      </c>
      <c r="J265" s="340">
        <v>43339</v>
      </c>
      <c r="K265" s="331" t="s">
        <v>1277</v>
      </c>
      <c r="L265" s="343">
        <v>224.5</v>
      </c>
      <c r="M265" s="333"/>
      <c r="N265" s="333"/>
      <c r="O265" s="341">
        <v>14</v>
      </c>
      <c r="P265" s="8">
        <v>7</v>
      </c>
      <c r="Q265" s="30" t="s">
        <v>1746</v>
      </c>
      <c r="R265" s="341">
        <v>4</v>
      </c>
      <c r="S265" s="341">
        <v>110</v>
      </c>
      <c r="T265" s="344">
        <v>13</v>
      </c>
      <c r="U265" s="378">
        <v>4.3</v>
      </c>
      <c r="V265" s="341" t="s">
        <v>189</v>
      </c>
      <c r="W265" s="349">
        <v>80.3</v>
      </c>
      <c r="X265" s="345">
        <v>21</v>
      </c>
      <c r="Y265" s="344">
        <v>1600</v>
      </c>
      <c r="Z265" s="344" t="s">
        <v>87</v>
      </c>
      <c r="AA265" s="344"/>
      <c r="AB265" s="334" t="str">
        <f t="shared" si="19"/>
        <v>14x7, 4x110, 13 OS</v>
      </c>
      <c r="AC265" s="346" t="s">
        <v>1646</v>
      </c>
      <c r="AD265" s="336">
        <f>VLOOKUP(AC265,ACCESSORIES!F:K,6,FALSE)</f>
        <v>22</v>
      </c>
      <c r="AE265" s="346" t="s">
        <v>85</v>
      </c>
      <c r="AF265" s="347" t="s">
        <v>1907</v>
      </c>
      <c r="AG265" s="346"/>
      <c r="AH265" s="346" t="s">
        <v>85</v>
      </c>
      <c r="AI265" s="347" t="e">
        <f>VLOOKUP(AH265,ACCESSORIES!F:K,6,FALSE)</f>
        <v>#N/A</v>
      </c>
      <c r="AJ265" s="347" t="s">
        <v>266</v>
      </c>
      <c r="AK265" s="347" t="s">
        <v>85</v>
      </c>
      <c r="AL265" s="347" t="s">
        <v>85</v>
      </c>
      <c r="AM265" s="347" t="s">
        <v>85</v>
      </c>
      <c r="AN265" s="347">
        <v>12.4</v>
      </c>
      <c r="AO265" s="347"/>
      <c r="AP265" s="347">
        <v>3</v>
      </c>
      <c r="AQ265" s="347">
        <v>25</v>
      </c>
      <c r="AR265" s="347"/>
      <c r="AS265" s="347">
        <v>16</v>
      </c>
      <c r="AT265" s="347"/>
      <c r="AU265" s="347">
        <v>167</v>
      </c>
      <c r="AV265" s="347">
        <v>60</v>
      </c>
      <c r="AW265" s="347">
        <v>43</v>
      </c>
      <c r="AX265" s="83"/>
      <c r="AY265" s="347"/>
      <c r="AZ265" s="348" t="s">
        <v>1531</v>
      </c>
      <c r="BA265" s="347">
        <v>101</v>
      </c>
      <c r="BB265" s="105" t="s">
        <v>1522</v>
      </c>
      <c r="BC265" s="347">
        <v>10</v>
      </c>
      <c r="BD265" s="348">
        <v>24.5</v>
      </c>
      <c r="BE265" s="347">
        <v>16.5</v>
      </c>
      <c r="BF265" s="347">
        <v>16.5</v>
      </c>
      <c r="BG265" s="347">
        <v>9.6</v>
      </c>
      <c r="BH265" s="341">
        <v>48</v>
      </c>
      <c r="BI265" s="347" t="s">
        <v>4096</v>
      </c>
      <c r="BJ265" s="82" t="s">
        <v>4217</v>
      </c>
      <c r="BK265" s="347" t="s">
        <v>1155</v>
      </c>
      <c r="BL265" s="347" t="s">
        <v>1216</v>
      </c>
      <c r="BM265" s="347" t="s">
        <v>1217</v>
      </c>
      <c r="BN265" s="347" t="s">
        <v>1219</v>
      </c>
      <c r="BO265" s="347"/>
      <c r="BP265" s="347"/>
      <c r="BQ265" s="347"/>
      <c r="BR265" s="347"/>
      <c r="BS265" s="347"/>
      <c r="BT265" s="347"/>
      <c r="BU265" s="347" t="s">
        <v>1226</v>
      </c>
      <c r="BV265" s="347"/>
      <c r="BW265" s="347" t="s">
        <v>1227</v>
      </c>
      <c r="BX265" s="347"/>
      <c r="BY265" s="362" t="str">
        <f t="shared" si="16"/>
        <v>DISCONTINUED - MR405 UTV Beadlock, 14x7, 4+3/+13mm Offset, 4x110, 80.3mm Centerbore, Matte Black, w/ BH-H20875</v>
      </c>
      <c r="BZ265" s="362" t="s">
        <v>4046</v>
      </c>
      <c r="CA265" s="362" t="s">
        <v>4045</v>
      </c>
      <c r="CB265" s="351" t="str">
        <f t="shared" si="18"/>
        <v>UTV (4XX)</v>
      </c>
    </row>
    <row r="266" spans="1:80" s="339" customFormat="1" ht="12.75">
      <c r="A266" s="23">
        <f t="shared" si="17"/>
        <v>263</v>
      </c>
      <c r="B266" s="105" t="s">
        <v>84</v>
      </c>
      <c r="C266" s="30" t="s">
        <v>1089</v>
      </c>
      <c r="D266" s="341" t="s">
        <v>1106</v>
      </c>
      <c r="E266" s="342" t="s">
        <v>225</v>
      </c>
      <c r="F266" s="342"/>
      <c r="G266" s="342"/>
      <c r="H266" s="342" t="s">
        <v>796</v>
      </c>
      <c r="I266" s="393">
        <v>42370</v>
      </c>
      <c r="J266" s="340">
        <v>43339</v>
      </c>
      <c r="K266" s="331" t="s">
        <v>1277</v>
      </c>
      <c r="L266" s="343">
        <v>224.5</v>
      </c>
      <c r="M266" s="333"/>
      <c r="N266" s="333"/>
      <c r="O266" s="341">
        <v>14</v>
      </c>
      <c r="P266" s="8">
        <v>7</v>
      </c>
      <c r="Q266" s="30" t="s">
        <v>1746</v>
      </c>
      <c r="R266" s="341">
        <v>4</v>
      </c>
      <c r="S266" s="341">
        <v>110</v>
      </c>
      <c r="T266" s="344">
        <v>38</v>
      </c>
      <c r="U266" s="378">
        <v>5.3</v>
      </c>
      <c r="V266" s="341" t="s">
        <v>186</v>
      </c>
      <c r="W266" s="349">
        <v>80.3</v>
      </c>
      <c r="X266" s="345">
        <v>21</v>
      </c>
      <c r="Y266" s="344">
        <v>1600</v>
      </c>
      <c r="Z266" s="344" t="s">
        <v>87</v>
      </c>
      <c r="AA266" s="344"/>
      <c r="AB266" s="334" t="str">
        <f t="shared" si="19"/>
        <v>14x7, 4x110, 38 OS</v>
      </c>
      <c r="AC266" s="346" t="s">
        <v>1646</v>
      </c>
      <c r="AD266" s="336">
        <f>VLOOKUP(AC266,ACCESSORIES!F:K,6,FALSE)</f>
        <v>22</v>
      </c>
      <c r="AE266" s="346" t="s">
        <v>85</v>
      </c>
      <c r="AF266" s="347" t="s">
        <v>1907</v>
      </c>
      <c r="AG266" s="346"/>
      <c r="AH266" s="346" t="s">
        <v>85</v>
      </c>
      <c r="AI266" s="347" t="e">
        <f>VLOOKUP(AH266,ACCESSORIES!F:K,6,FALSE)</f>
        <v>#N/A</v>
      </c>
      <c r="AJ266" s="347" t="s">
        <v>266</v>
      </c>
      <c r="AK266" s="347" t="s">
        <v>85</v>
      </c>
      <c r="AL266" s="347" t="s">
        <v>85</v>
      </c>
      <c r="AM266" s="347" t="s">
        <v>85</v>
      </c>
      <c r="AN266" s="347">
        <v>12.4</v>
      </c>
      <c r="AO266" s="347"/>
      <c r="AP266" s="347">
        <v>3</v>
      </c>
      <c r="AQ266" s="347">
        <v>25</v>
      </c>
      <c r="AR266" s="347"/>
      <c r="AS266" s="347">
        <v>16</v>
      </c>
      <c r="AT266" s="347"/>
      <c r="AU266" s="347">
        <v>167</v>
      </c>
      <c r="AV266" s="347">
        <v>68</v>
      </c>
      <c r="AW266" s="347">
        <v>51</v>
      </c>
      <c r="AX266" s="83"/>
      <c r="AY266" s="347"/>
      <c r="AZ266" s="348" t="s">
        <v>1531</v>
      </c>
      <c r="BA266" s="347">
        <v>101</v>
      </c>
      <c r="BB266" s="105" t="s">
        <v>1522</v>
      </c>
      <c r="BC266" s="347">
        <v>10</v>
      </c>
      <c r="BD266" s="348">
        <v>24.5</v>
      </c>
      <c r="BE266" s="347">
        <v>16.5</v>
      </c>
      <c r="BF266" s="347">
        <v>16.5</v>
      </c>
      <c r="BG266" s="347">
        <v>9.6</v>
      </c>
      <c r="BH266" s="341">
        <v>48</v>
      </c>
      <c r="BI266" s="347" t="s">
        <v>4096</v>
      </c>
      <c r="BJ266" s="82" t="s">
        <v>4217</v>
      </c>
      <c r="BK266" s="347" t="s">
        <v>1155</v>
      </c>
      <c r="BL266" s="347" t="s">
        <v>1216</v>
      </c>
      <c r="BM266" s="347" t="s">
        <v>1217</v>
      </c>
      <c r="BN266" s="347" t="s">
        <v>1219</v>
      </c>
      <c r="BO266" s="347"/>
      <c r="BP266" s="347"/>
      <c r="BQ266" s="347"/>
      <c r="BR266" s="347"/>
      <c r="BS266" s="347"/>
      <c r="BT266" s="347"/>
      <c r="BU266" s="347" t="s">
        <v>1226</v>
      </c>
      <c r="BV266" s="347"/>
      <c r="BW266" s="347" t="s">
        <v>1227</v>
      </c>
      <c r="BX266" s="347"/>
      <c r="BY266" s="362" t="str">
        <f t="shared" si="16"/>
        <v>DISCONTINUED - MR405 UTV Beadlock, 14x7, 5+2/+38mm Offset, 4x110, 80.3mm Centerbore, Matte Black, w/ BH-H20875</v>
      </c>
      <c r="BZ266" s="362" t="s">
        <v>4046</v>
      </c>
      <c r="CA266" s="362" t="s">
        <v>4045</v>
      </c>
      <c r="CB266" s="351" t="str">
        <f t="shared" si="18"/>
        <v>UTV (4XX)</v>
      </c>
    </row>
    <row r="267" spans="1:80" s="339" customFormat="1" ht="12.75">
      <c r="A267" s="23">
        <f t="shared" si="17"/>
        <v>264</v>
      </c>
      <c r="B267" s="105" t="s">
        <v>84</v>
      </c>
      <c r="C267" s="30" t="s">
        <v>1089</v>
      </c>
      <c r="D267" s="341" t="s">
        <v>1106</v>
      </c>
      <c r="E267" s="342" t="s">
        <v>224</v>
      </c>
      <c r="F267" s="342"/>
      <c r="G267" s="342"/>
      <c r="H267" s="342" t="s">
        <v>791</v>
      </c>
      <c r="I267" s="393">
        <v>42370</v>
      </c>
      <c r="J267" s="340">
        <v>43339</v>
      </c>
      <c r="K267" s="331" t="s">
        <v>1277</v>
      </c>
      <c r="L267" s="343">
        <v>224.5</v>
      </c>
      <c r="M267" s="333"/>
      <c r="N267" s="333"/>
      <c r="O267" s="341">
        <v>14</v>
      </c>
      <c r="P267" s="8">
        <v>7</v>
      </c>
      <c r="Q267" s="30" t="s">
        <v>1746</v>
      </c>
      <c r="R267" s="341">
        <v>4</v>
      </c>
      <c r="S267" s="341">
        <v>110</v>
      </c>
      <c r="T267" s="344">
        <v>13</v>
      </c>
      <c r="U267" s="378">
        <v>4.3</v>
      </c>
      <c r="V267" s="341" t="s">
        <v>189</v>
      </c>
      <c r="W267" s="349">
        <v>80.3</v>
      </c>
      <c r="X267" s="345">
        <v>21</v>
      </c>
      <c r="Y267" s="344">
        <v>1600</v>
      </c>
      <c r="Z267" s="344" t="s">
        <v>5832</v>
      </c>
      <c r="AA267" s="344"/>
      <c r="AB267" s="334" t="str">
        <f t="shared" si="19"/>
        <v>14x7, 4x110, 13 OS</v>
      </c>
      <c r="AC267" s="346" t="s">
        <v>1646</v>
      </c>
      <c r="AD267" s="336">
        <f>VLOOKUP(AC267,ACCESSORIES!F:K,6,FALSE)</f>
        <v>22</v>
      </c>
      <c r="AE267" s="346" t="s">
        <v>85</v>
      </c>
      <c r="AF267" s="347" t="s">
        <v>1907</v>
      </c>
      <c r="AG267" s="346"/>
      <c r="AH267" s="346" t="s">
        <v>85</v>
      </c>
      <c r="AI267" s="347" t="e">
        <f>VLOOKUP(AH267,ACCESSORIES!F:K,6,FALSE)</f>
        <v>#N/A</v>
      </c>
      <c r="AJ267" s="347" t="s">
        <v>266</v>
      </c>
      <c r="AK267" s="347" t="s">
        <v>85</v>
      </c>
      <c r="AL267" s="347" t="s">
        <v>85</v>
      </c>
      <c r="AM267" s="347" t="s">
        <v>85</v>
      </c>
      <c r="AN267" s="347">
        <v>12.4</v>
      </c>
      <c r="AO267" s="347"/>
      <c r="AP267" s="347">
        <v>3</v>
      </c>
      <c r="AQ267" s="347">
        <v>25</v>
      </c>
      <c r="AR267" s="347"/>
      <c r="AS267" s="347">
        <v>16</v>
      </c>
      <c r="AT267" s="347"/>
      <c r="AU267" s="347">
        <v>167</v>
      </c>
      <c r="AV267" s="347">
        <v>60</v>
      </c>
      <c r="AW267" s="347">
        <v>43</v>
      </c>
      <c r="AX267" s="83"/>
      <c r="AY267" s="347"/>
      <c r="AZ267" s="348" t="s">
        <v>1531</v>
      </c>
      <c r="BA267" s="347">
        <v>101</v>
      </c>
      <c r="BB267" s="105" t="s">
        <v>1522</v>
      </c>
      <c r="BC267" s="347">
        <v>10</v>
      </c>
      <c r="BD267" s="348">
        <v>24.5</v>
      </c>
      <c r="BE267" s="347">
        <v>16.5</v>
      </c>
      <c r="BF267" s="347">
        <v>16.5</v>
      </c>
      <c r="BG267" s="347">
        <v>9.6</v>
      </c>
      <c r="BH267" s="341">
        <v>48</v>
      </c>
      <c r="BI267" s="347" t="s">
        <v>4096</v>
      </c>
      <c r="BJ267" s="82" t="s">
        <v>4217</v>
      </c>
      <c r="BK267" s="347" t="s">
        <v>1200</v>
      </c>
      <c r="BL267" s="347" t="s">
        <v>1216</v>
      </c>
      <c r="BM267" s="347" t="s">
        <v>1217</v>
      </c>
      <c r="BN267" s="347" t="s">
        <v>1219</v>
      </c>
      <c r="BO267" s="347"/>
      <c r="BP267" s="347"/>
      <c r="BQ267" s="347"/>
      <c r="BR267" s="347"/>
      <c r="BS267" s="347"/>
      <c r="BT267" s="347"/>
      <c r="BU267" s="347" t="s">
        <v>1228</v>
      </c>
      <c r="BV267" s="347"/>
      <c r="BW267" s="347" t="s">
        <v>1229</v>
      </c>
      <c r="BX267" s="347"/>
      <c r="BY267" s="362" t="str">
        <f t="shared" si="16"/>
        <v>DISCONTINUED - MR405 UTV Beadlock, 14x7, 4+3/+13mm Offset, 4x110, 80.3mm Centerbore, Method Bronze - Matte Black Ring, w/ BH-H20875</v>
      </c>
      <c r="BZ267" s="362" t="s">
        <v>4046</v>
      </c>
      <c r="CA267" s="362" t="s">
        <v>4045</v>
      </c>
      <c r="CB267" s="351" t="str">
        <f t="shared" si="18"/>
        <v>UTV (4XX)</v>
      </c>
    </row>
    <row r="268" spans="1:80" s="339" customFormat="1" ht="12.75">
      <c r="A268" s="23">
        <f t="shared" si="17"/>
        <v>265</v>
      </c>
      <c r="B268" s="105" t="s">
        <v>84</v>
      </c>
      <c r="C268" s="30" t="s">
        <v>1089</v>
      </c>
      <c r="D268" s="341" t="s">
        <v>1106</v>
      </c>
      <c r="E268" s="342" t="s">
        <v>226</v>
      </c>
      <c r="F268" s="342"/>
      <c r="G268" s="342"/>
      <c r="H268" s="342" t="s">
        <v>797</v>
      </c>
      <c r="I268" s="393">
        <v>42370</v>
      </c>
      <c r="J268" s="340">
        <v>43339</v>
      </c>
      <c r="K268" s="331" t="s">
        <v>1277</v>
      </c>
      <c r="L268" s="343">
        <v>224.5</v>
      </c>
      <c r="M268" s="333"/>
      <c r="N268" s="333"/>
      <c r="O268" s="341">
        <v>14</v>
      </c>
      <c r="P268" s="8">
        <v>7</v>
      </c>
      <c r="Q268" s="30" t="s">
        <v>1746</v>
      </c>
      <c r="R268" s="341">
        <v>4</v>
      </c>
      <c r="S268" s="341">
        <v>110</v>
      </c>
      <c r="T268" s="344">
        <v>38</v>
      </c>
      <c r="U268" s="378">
        <v>5.3</v>
      </c>
      <c r="V268" s="341" t="s">
        <v>186</v>
      </c>
      <c r="W268" s="349">
        <v>80.3</v>
      </c>
      <c r="X268" s="345">
        <v>21</v>
      </c>
      <c r="Y268" s="344">
        <v>1600</v>
      </c>
      <c r="Z268" s="344" t="s">
        <v>5832</v>
      </c>
      <c r="AA268" s="344"/>
      <c r="AB268" s="334" t="str">
        <f t="shared" si="19"/>
        <v>14x7, 4x110, 38 OS</v>
      </c>
      <c r="AC268" s="346" t="s">
        <v>1646</v>
      </c>
      <c r="AD268" s="336">
        <f>VLOOKUP(AC268,ACCESSORIES!F:K,6,FALSE)</f>
        <v>22</v>
      </c>
      <c r="AE268" s="346" t="s">
        <v>85</v>
      </c>
      <c r="AF268" s="347" t="s">
        <v>1907</v>
      </c>
      <c r="AG268" s="346"/>
      <c r="AH268" s="346" t="s">
        <v>85</v>
      </c>
      <c r="AI268" s="347" t="e">
        <f>VLOOKUP(AH268,ACCESSORIES!F:K,6,FALSE)</f>
        <v>#N/A</v>
      </c>
      <c r="AJ268" s="347" t="s">
        <v>266</v>
      </c>
      <c r="AK268" s="347" t="s">
        <v>85</v>
      </c>
      <c r="AL268" s="347" t="s">
        <v>85</v>
      </c>
      <c r="AM268" s="347" t="s">
        <v>85</v>
      </c>
      <c r="AN268" s="347">
        <v>12.4</v>
      </c>
      <c r="AO268" s="347"/>
      <c r="AP268" s="347">
        <v>3</v>
      </c>
      <c r="AQ268" s="347">
        <v>25</v>
      </c>
      <c r="AR268" s="347"/>
      <c r="AS268" s="347">
        <v>16</v>
      </c>
      <c r="AT268" s="347"/>
      <c r="AU268" s="347">
        <v>167</v>
      </c>
      <c r="AV268" s="347">
        <v>68</v>
      </c>
      <c r="AW268" s="347">
        <v>51</v>
      </c>
      <c r="AX268" s="83"/>
      <c r="AY268" s="347"/>
      <c r="AZ268" s="348" t="s">
        <v>1531</v>
      </c>
      <c r="BA268" s="347">
        <v>101</v>
      </c>
      <c r="BB268" s="105" t="s">
        <v>1522</v>
      </c>
      <c r="BC268" s="347">
        <v>10</v>
      </c>
      <c r="BD268" s="348">
        <v>24.5</v>
      </c>
      <c r="BE268" s="347">
        <v>16.5</v>
      </c>
      <c r="BF268" s="347">
        <v>16.5</v>
      </c>
      <c r="BG268" s="347">
        <v>9.6</v>
      </c>
      <c r="BH268" s="341">
        <v>48</v>
      </c>
      <c r="BI268" s="347" t="s">
        <v>4096</v>
      </c>
      <c r="BJ268" s="82" t="s">
        <v>4217</v>
      </c>
      <c r="BK268" s="347" t="s">
        <v>1200</v>
      </c>
      <c r="BL268" s="347" t="s">
        <v>1216</v>
      </c>
      <c r="BM268" s="347" t="s">
        <v>1217</v>
      </c>
      <c r="BN268" s="347" t="s">
        <v>1219</v>
      </c>
      <c r="BO268" s="347"/>
      <c r="BP268" s="347"/>
      <c r="BQ268" s="347"/>
      <c r="BR268" s="347"/>
      <c r="BS268" s="347"/>
      <c r="BT268" s="347"/>
      <c r="BU268" s="347" t="s">
        <v>1228</v>
      </c>
      <c r="BV268" s="347"/>
      <c r="BW268" s="347" t="s">
        <v>1229</v>
      </c>
      <c r="BX268" s="347"/>
      <c r="BY268" s="362" t="str">
        <f t="shared" si="16"/>
        <v>DISCONTINUED - MR405 UTV Beadlock, 14x7, 5+2/+38mm Offset, 4x110, 80.3mm Centerbore, Method Bronze - Matte Black Ring, w/ BH-H20875</v>
      </c>
      <c r="BZ268" s="362" t="s">
        <v>4046</v>
      </c>
      <c r="CA268" s="362" t="s">
        <v>4045</v>
      </c>
      <c r="CB268" s="351" t="str">
        <f t="shared" si="18"/>
        <v>UTV (4XX)</v>
      </c>
    </row>
    <row r="269" spans="1:80" s="339" customFormat="1" ht="12.75">
      <c r="A269" s="23">
        <f t="shared" si="17"/>
        <v>266</v>
      </c>
      <c r="B269" s="105" t="s">
        <v>84</v>
      </c>
      <c r="C269" s="30" t="s">
        <v>1089</v>
      </c>
      <c r="D269" s="341" t="s">
        <v>1106</v>
      </c>
      <c r="E269" s="342" t="s">
        <v>227</v>
      </c>
      <c r="F269" s="342"/>
      <c r="G269" s="342"/>
      <c r="H269" s="342" t="s">
        <v>802</v>
      </c>
      <c r="I269" s="393">
        <v>42370</v>
      </c>
      <c r="J269" s="340">
        <v>43339</v>
      </c>
      <c r="K269" s="331" t="s">
        <v>1277</v>
      </c>
      <c r="L269" s="343">
        <v>249.5</v>
      </c>
      <c r="M269" s="333"/>
      <c r="N269" s="333"/>
      <c r="O269" s="341">
        <v>15</v>
      </c>
      <c r="P269" s="8">
        <v>7</v>
      </c>
      <c r="Q269" s="30" t="s">
        <v>1746</v>
      </c>
      <c r="R269" s="341">
        <v>4</v>
      </c>
      <c r="S269" s="341">
        <v>110</v>
      </c>
      <c r="T269" s="344">
        <v>13</v>
      </c>
      <c r="U269" s="378">
        <v>4.3</v>
      </c>
      <c r="V269" s="341" t="s">
        <v>189</v>
      </c>
      <c r="W269" s="349">
        <v>80.3</v>
      </c>
      <c r="X269" s="345">
        <v>23.4</v>
      </c>
      <c r="Y269" s="344">
        <v>1600</v>
      </c>
      <c r="Z269" s="344" t="s">
        <v>87</v>
      </c>
      <c r="AA269" s="344"/>
      <c r="AB269" s="334" t="str">
        <f t="shared" si="19"/>
        <v>15x7, 4x110, 13 OS</v>
      </c>
      <c r="AC269" s="346" t="s">
        <v>1646</v>
      </c>
      <c r="AD269" s="336">
        <f>VLOOKUP(AC269,ACCESSORIES!F:K,6,FALSE)</f>
        <v>22</v>
      </c>
      <c r="AE269" s="346" t="s">
        <v>85</v>
      </c>
      <c r="AF269" s="347" t="s">
        <v>1907</v>
      </c>
      <c r="AG269" s="346"/>
      <c r="AH269" s="346" t="s">
        <v>85</v>
      </c>
      <c r="AI269" s="347" t="e">
        <f>VLOOKUP(AH269,ACCESSORIES!F:K,6,FALSE)</f>
        <v>#N/A</v>
      </c>
      <c r="AJ269" s="347" t="s">
        <v>266</v>
      </c>
      <c r="AK269" s="347" t="s">
        <v>85</v>
      </c>
      <c r="AL269" s="347" t="s">
        <v>85</v>
      </c>
      <c r="AM269" s="347" t="s">
        <v>85</v>
      </c>
      <c r="AN269" s="347">
        <v>12.4</v>
      </c>
      <c r="AO269" s="347"/>
      <c r="AP269" s="347">
        <v>3</v>
      </c>
      <c r="AQ269" s="347">
        <v>9</v>
      </c>
      <c r="AR269" s="347"/>
      <c r="AS269" s="347">
        <v>12</v>
      </c>
      <c r="AT269" s="347"/>
      <c r="AU269" s="347">
        <v>169</v>
      </c>
      <c r="AV269" s="347">
        <v>68</v>
      </c>
      <c r="AW269" s="347">
        <v>51</v>
      </c>
      <c r="AX269" s="83"/>
      <c r="AY269" s="347"/>
      <c r="AZ269" s="348" t="s">
        <v>1534</v>
      </c>
      <c r="BA269" s="347">
        <v>108</v>
      </c>
      <c r="BB269" s="105" t="s">
        <v>1523</v>
      </c>
      <c r="BC269" s="347">
        <v>10</v>
      </c>
      <c r="BD269" s="348">
        <v>26.9</v>
      </c>
      <c r="BE269" s="347">
        <v>17.5</v>
      </c>
      <c r="BF269" s="347">
        <v>17.5</v>
      </c>
      <c r="BG269" s="347">
        <v>9.6</v>
      </c>
      <c r="BH269" s="341">
        <v>48</v>
      </c>
      <c r="BI269" s="347" t="s">
        <v>4096</v>
      </c>
      <c r="BJ269" s="82" t="s">
        <v>4217</v>
      </c>
      <c r="BK269" s="347" t="s">
        <v>1155</v>
      </c>
      <c r="BL269" s="347" t="s">
        <v>1216</v>
      </c>
      <c r="BM269" s="347" t="s">
        <v>1217</v>
      </c>
      <c r="BN269" s="347" t="s">
        <v>1219</v>
      </c>
      <c r="BO269" s="347"/>
      <c r="BP269" s="347"/>
      <c r="BQ269" s="347"/>
      <c r="BR269" s="347"/>
      <c r="BS269" s="347"/>
      <c r="BT269" s="347"/>
      <c r="BU269" s="347" t="s">
        <v>1226</v>
      </c>
      <c r="BV269" s="347"/>
      <c r="BW269" s="347" t="s">
        <v>1227</v>
      </c>
      <c r="BX269" s="347"/>
      <c r="BY269" s="362" t="str">
        <f t="shared" si="16"/>
        <v>DISCONTINUED - MR405 UTV Beadlock, 15x7, 4+3/+13mm Offset, 4x110, 80.3mm Centerbore, Matte Black, w/ BH-H24100</v>
      </c>
      <c r="BZ269" s="362" t="s">
        <v>4046</v>
      </c>
      <c r="CA269" s="362" t="s">
        <v>4045</v>
      </c>
      <c r="CB269" s="351" t="str">
        <f t="shared" si="18"/>
        <v>UTV (4XX)</v>
      </c>
    </row>
    <row r="270" spans="1:80" s="339" customFormat="1" ht="12.75">
      <c r="A270" s="23">
        <f t="shared" si="17"/>
        <v>267</v>
      </c>
      <c r="B270" s="105" t="s">
        <v>84</v>
      </c>
      <c r="C270" s="30" t="s">
        <v>1089</v>
      </c>
      <c r="D270" s="341" t="s">
        <v>1106</v>
      </c>
      <c r="E270" s="342" t="s">
        <v>228</v>
      </c>
      <c r="F270" s="342"/>
      <c r="G270" s="342"/>
      <c r="H270" s="342" t="s">
        <v>803</v>
      </c>
      <c r="I270" s="393">
        <v>42370</v>
      </c>
      <c r="J270" s="340">
        <v>43339</v>
      </c>
      <c r="K270" s="331" t="s">
        <v>1277</v>
      </c>
      <c r="L270" s="343">
        <v>249.5</v>
      </c>
      <c r="M270" s="333"/>
      <c r="N270" s="333"/>
      <c r="O270" s="341">
        <v>15</v>
      </c>
      <c r="P270" s="8">
        <v>7</v>
      </c>
      <c r="Q270" s="30" t="s">
        <v>1746</v>
      </c>
      <c r="R270" s="341">
        <v>4</v>
      </c>
      <c r="S270" s="341">
        <v>110</v>
      </c>
      <c r="T270" s="344">
        <v>13</v>
      </c>
      <c r="U270" s="378">
        <v>4.3</v>
      </c>
      <c r="V270" s="341" t="s">
        <v>189</v>
      </c>
      <c r="W270" s="349">
        <v>80.3</v>
      </c>
      <c r="X270" s="345">
        <v>23.4</v>
      </c>
      <c r="Y270" s="344">
        <v>1600</v>
      </c>
      <c r="Z270" s="344" t="s">
        <v>5832</v>
      </c>
      <c r="AA270" s="344"/>
      <c r="AB270" s="334" t="str">
        <f t="shared" si="19"/>
        <v>15x7, 4x110, 13 OS</v>
      </c>
      <c r="AC270" s="346" t="s">
        <v>1646</v>
      </c>
      <c r="AD270" s="336">
        <f>VLOOKUP(AC270,ACCESSORIES!F:K,6,FALSE)</f>
        <v>22</v>
      </c>
      <c r="AE270" s="346" t="s">
        <v>85</v>
      </c>
      <c r="AF270" s="347" t="s">
        <v>1907</v>
      </c>
      <c r="AG270" s="346"/>
      <c r="AH270" s="346" t="s">
        <v>85</v>
      </c>
      <c r="AI270" s="347" t="e">
        <f>VLOOKUP(AH270,ACCESSORIES!F:K,6,FALSE)</f>
        <v>#N/A</v>
      </c>
      <c r="AJ270" s="347" t="s">
        <v>266</v>
      </c>
      <c r="AK270" s="347" t="s">
        <v>85</v>
      </c>
      <c r="AL270" s="347" t="s">
        <v>85</v>
      </c>
      <c r="AM270" s="347" t="s">
        <v>85</v>
      </c>
      <c r="AN270" s="347">
        <v>12.4</v>
      </c>
      <c r="AO270" s="347"/>
      <c r="AP270" s="347">
        <v>3</v>
      </c>
      <c r="AQ270" s="347">
        <v>9</v>
      </c>
      <c r="AR270" s="347"/>
      <c r="AS270" s="347">
        <v>12</v>
      </c>
      <c r="AT270" s="347"/>
      <c r="AU270" s="347">
        <v>169</v>
      </c>
      <c r="AV270" s="347">
        <v>68</v>
      </c>
      <c r="AW270" s="347">
        <v>51</v>
      </c>
      <c r="AX270" s="83"/>
      <c r="AY270" s="347"/>
      <c r="AZ270" s="348" t="s">
        <v>1534</v>
      </c>
      <c r="BA270" s="347">
        <v>108</v>
      </c>
      <c r="BB270" s="105" t="s">
        <v>1523</v>
      </c>
      <c r="BC270" s="347">
        <v>10</v>
      </c>
      <c r="BD270" s="348">
        <v>26.9</v>
      </c>
      <c r="BE270" s="347">
        <v>17.5</v>
      </c>
      <c r="BF270" s="347">
        <v>17.5</v>
      </c>
      <c r="BG270" s="347">
        <v>9.6</v>
      </c>
      <c r="BH270" s="341">
        <v>48</v>
      </c>
      <c r="BI270" s="347" t="s">
        <v>4096</v>
      </c>
      <c r="BJ270" s="82" t="s">
        <v>4217</v>
      </c>
      <c r="BK270" s="347" t="s">
        <v>1200</v>
      </c>
      <c r="BL270" s="347" t="s">
        <v>1216</v>
      </c>
      <c r="BM270" s="347" t="s">
        <v>1217</v>
      </c>
      <c r="BN270" s="347" t="s">
        <v>1219</v>
      </c>
      <c r="BO270" s="347"/>
      <c r="BP270" s="347"/>
      <c r="BQ270" s="347"/>
      <c r="BR270" s="347"/>
      <c r="BS270" s="347"/>
      <c r="BT270" s="347"/>
      <c r="BU270" s="347" t="s">
        <v>1228</v>
      </c>
      <c r="BV270" s="347"/>
      <c r="BW270" s="347" t="s">
        <v>1229</v>
      </c>
      <c r="BX270" s="347"/>
      <c r="BY270" s="362" t="str">
        <f t="shared" si="16"/>
        <v>DISCONTINUED - MR405 UTV Beadlock, 15x7, 4+3/+13mm Offset, 4x110, 80.3mm Centerbore, Method Bronze - Matte Black Ring, w/ BH-H24100</v>
      </c>
      <c r="BZ270" s="362" t="s">
        <v>4046</v>
      </c>
      <c r="CA270" s="362" t="s">
        <v>4045</v>
      </c>
      <c r="CB270" s="351" t="str">
        <f t="shared" si="18"/>
        <v>UTV (4XX)</v>
      </c>
    </row>
    <row r="271" spans="1:80" s="339" customFormat="1" ht="12.75">
      <c r="A271" s="23">
        <f t="shared" si="17"/>
        <v>268</v>
      </c>
      <c r="B271" s="105" t="s">
        <v>84</v>
      </c>
      <c r="C271" s="30" t="s">
        <v>1089</v>
      </c>
      <c r="D271" s="341" t="s">
        <v>1150</v>
      </c>
      <c r="E271" s="342" t="s">
        <v>242</v>
      </c>
      <c r="F271" s="342"/>
      <c r="G271" s="342"/>
      <c r="H271" s="342" t="s">
        <v>1098</v>
      </c>
      <c r="I271" s="393">
        <v>42005</v>
      </c>
      <c r="J271" s="340">
        <v>43339</v>
      </c>
      <c r="K271" s="331" t="s">
        <v>1277</v>
      </c>
      <c r="L271" s="343">
        <v>135.5</v>
      </c>
      <c r="M271" s="333"/>
      <c r="N271" s="333"/>
      <c r="O271" s="341">
        <v>14</v>
      </c>
      <c r="P271" s="8">
        <v>7</v>
      </c>
      <c r="Q271" s="30" t="s">
        <v>1749</v>
      </c>
      <c r="R271" s="341">
        <v>4</v>
      </c>
      <c r="S271" s="341">
        <v>156</v>
      </c>
      <c r="T271" s="344">
        <v>38</v>
      </c>
      <c r="U271" s="378">
        <v>5.3</v>
      </c>
      <c r="V271" s="341" t="s">
        <v>186</v>
      </c>
      <c r="W271" s="349">
        <v>132</v>
      </c>
      <c r="X271" s="345">
        <v>16</v>
      </c>
      <c r="Y271" s="344">
        <v>1200</v>
      </c>
      <c r="Z271" s="344" t="s">
        <v>87</v>
      </c>
      <c r="AA271" s="344"/>
      <c r="AB271" s="334" t="str">
        <f t="shared" si="19"/>
        <v>14x7, 4x156, 38 OS</v>
      </c>
      <c r="AC271" s="346" t="s">
        <v>1647</v>
      </c>
      <c r="AD271" s="336">
        <f>VLOOKUP(AC271,ACCESSORIES!F:K,6,FALSE)</f>
        <v>33</v>
      </c>
      <c r="AE271" s="346" t="s">
        <v>85</v>
      </c>
      <c r="AF271" s="347" t="s">
        <v>1909</v>
      </c>
      <c r="AG271" s="346"/>
      <c r="AH271" s="346" t="s">
        <v>85</v>
      </c>
      <c r="AI271" s="347" t="e">
        <f>VLOOKUP(AH271,ACCESSORIES!F:K,6,FALSE)</f>
        <v>#N/A</v>
      </c>
      <c r="AJ271" s="347" t="s">
        <v>266</v>
      </c>
      <c r="AK271" s="347" t="s">
        <v>85</v>
      </c>
      <c r="AL271" s="347" t="s">
        <v>85</v>
      </c>
      <c r="AM271" s="347" t="s">
        <v>85</v>
      </c>
      <c r="AN271" s="347">
        <v>12.4</v>
      </c>
      <c r="AO271" s="347"/>
      <c r="AP271" s="347">
        <v>3</v>
      </c>
      <c r="AQ271" s="347">
        <v>16</v>
      </c>
      <c r="AR271" s="347"/>
      <c r="AS271" s="347">
        <v>3</v>
      </c>
      <c r="AT271" s="347"/>
      <c r="AU271" s="347">
        <v>156</v>
      </c>
      <c r="AV271" s="347">
        <v>68</v>
      </c>
      <c r="AW271" s="347">
        <v>43</v>
      </c>
      <c r="AX271" s="83"/>
      <c r="AY271" s="347"/>
      <c r="AZ271" s="348" t="s">
        <v>85</v>
      </c>
      <c r="BA271" s="347" t="s">
        <v>85</v>
      </c>
      <c r="BB271" s="105" t="s">
        <v>85</v>
      </c>
      <c r="BC271" s="347" t="s">
        <v>85</v>
      </c>
      <c r="BD271" s="348">
        <v>19.5</v>
      </c>
      <c r="BE271" s="347">
        <v>17.399999999999999</v>
      </c>
      <c r="BF271" s="347">
        <v>17.399999999999999</v>
      </c>
      <c r="BG271" s="347">
        <v>9.1</v>
      </c>
      <c r="BH271" s="341">
        <v>48</v>
      </c>
      <c r="BI271" s="347" t="s">
        <v>4096</v>
      </c>
      <c r="BJ271" s="82" t="s">
        <v>4217</v>
      </c>
      <c r="BK271" s="347" t="s">
        <v>1232</v>
      </c>
      <c r="BL271" s="347" t="s">
        <v>1233</v>
      </c>
      <c r="BM271" s="347"/>
      <c r="BN271" s="347"/>
      <c r="BO271" s="347"/>
      <c r="BP271" s="347"/>
      <c r="BQ271" s="347"/>
      <c r="BR271" s="347"/>
      <c r="BS271" s="347"/>
      <c r="BT271" s="347"/>
      <c r="BU271" s="347" t="s">
        <v>1236</v>
      </c>
      <c r="BV271" s="347"/>
      <c r="BW271" s="347" t="s">
        <v>1237</v>
      </c>
      <c r="BX271" s="347"/>
      <c r="BY271" s="362" t="str">
        <f t="shared" si="16"/>
        <v>DISCONTINUED - MR408 Roost UTV, 14x7, 5+2/+38mm Offset, 4x156, 132mm Centerbore, Matte Black</v>
      </c>
      <c r="BZ271" s="362" t="s">
        <v>4046</v>
      </c>
      <c r="CA271" s="362" t="s">
        <v>4045</v>
      </c>
      <c r="CB271" s="351" t="str">
        <f t="shared" si="18"/>
        <v>UTV (4XX)</v>
      </c>
    </row>
    <row r="272" spans="1:80" s="339" customFormat="1" ht="12.75">
      <c r="A272" s="23">
        <f t="shared" si="17"/>
        <v>269</v>
      </c>
      <c r="B272" s="105" t="s">
        <v>84</v>
      </c>
      <c r="C272" s="30" t="s">
        <v>1090</v>
      </c>
      <c r="D272" s="341" t="s">
        <v>1105</v>
      </c>
      <c r="E272" s="342" t="s">
        <v>243</v>
      </c>
      <c r="F272" s="342"/>
      <c r="G272" s="342"/>
      <c r="H272" s="342" t="s">
        <v>844</v>
      </c>
      <c r="I272" s="393">
        <v>40179</v>
      </c>
      <c r="J272" s="340">
        <v>43339</v>
      </c>
      <c r="K272" s="331" t="s">
        <v>1277</v>
      </c>
      <c r="L272" s="343">
        <v>309.5</v>
      </c>
      <c r="M272" s="333"/>
      <c r="N272" s="333"/>
      <c r="O272" s="341">
        <v>15</v>
      </c>
      <c r="P272" s="8">
        <v>8</v>
      </c>
      <c r="Q272" s="30" t="s">
        <v>1858</v>
      </c>
      <c r="R272" s="341">
        <v>5</v>
      </c>
      <c r="S272" s="341">
        <v>4.5</v>
      </c>
      <c r="T272" s="344">
        <v>-24</v>
      </c>
      <c r="U272" s="378">
        <v>3.5</v>
      </c>
      <c r="V272" s="341" t="s">
        <v>85</v>
      </c>
      <c r="W272" s="349">
        <v>83</v>
      </c>
      <c r="X272" s="345">
        <v>29.1</v>
      </c>
      <c r="Y272" s="344">
        <v>2400</v>
      </c>
      <c r="Z272" s="344" t="s">
        <v>5854</v>
      </c>
      <c r="AA272" s="344"/>
      <c r="AB272" s="334" t="str">
        <f t="shared" si="19"/>
        <v>15x8, 5x4.5, -24 OS</v>
      </c>
      <c r="AC272" s="346" t="s">
        <v>85</v>
      </c>
      <c r="AD272" s="336" t="e">
        <f>VLOOKUP(AC272,ACCESSORIES!F:K,6,FALSE)</f>
        <v>#N/A</v>
      </c>
      <c r="AE272" s="346" t="s">
        <v>85</v>
      </c>
      <c r="AF272" s="347" t="s">
        <v>85</v>
      </c>
      <c r="AG272" s="346"/>
      <c r="AH272" s="346" t="s">
        <v>85</v>
      </c>
      <c r="AI272" s="347" t="e">
        <f>VLOOKUP(AH272,ACCESSORIES!F:K,6,FALSE)</f>
        <v>#N/A</v>
      </c>
      <c r="AJ272" s="347" t="s">
        <v>266</v>
      </c>
      <c r="AK272" s="347" t="s">
        <v>85</v>
      </c>
      <c r="AL272" s="347" t="s">
        <v>85</v>
      </c>
      <c r="AM272" s="347" t="s">
        <v>85</v>
      </c>
      <c r="AN272" s="347">
        <v>18.3</v>
      </c>
      <c r="AO272" s="347"/>
      <c r="AP272" s="347">
        <v>8</v>
      </c>
      <c r="AQ272" s="347">
        <v>19</v>
      </c>
      <c r="AR272" s="347"/>
      <c r="AS272" s="347">
        <v>25</v>
      </c>
      <c r="AT272" s="347"/>
      <c r="AU272" s="347">
        <v>173</v>
      </c>
      <c r="AV272" s="347" t="s">
        <v>85</v>
      </c>
      <c r="AW272" s="347" t="s">
        <v>85</v>
      </c>
      <c r="AX272" s="83"/>
      <c r="AY272" s="347"/>
      <c r="AZ272" s="348" t="s">
        <v>1687</v>
      </c>
      <c r="BA272" s="347">
        <v>92</v>
      </c>
      <c r="BB272" s="105" t="s">
        <v>1523</v>
      </c>
      <c r="BC272" s="347">
        <v>10</v>
      </c>
      <c r="BD272" s="348">
        <v>32.6</v>
      </c>
      <c r="BE272" s="347">
        <v>18</v>
      </c>
      <c r="BF272" s="347">
        <v>18</v>
      </c>
      <c r="BG272" s="347">
        <v>11</v>
      </c>
      <c r="BH272" s="341">
        <v>48</v>
      </c>
      <c r="BI272" s="347" t="s">
        <v>4096</v>
      </c>
      <c r="BJ272" s="82" t="s">
        <v>4217</v>
      </c>
      <c r="BK272" s="347" t="s">
        <v>1238</v>
      </c>
      <c r="BL272" s="347" t="s">
        <v>1239</v>
      </c>
      <c r="BM272" s="347" t="s">
        <v>1240</v>
      </c>
      <c r="BN272" s="347"/>
      <c r="BO272" s="347"/>
      <c r="BP272" s="347"/>
      <c r="BQ272" s="347"/>
      <c r="BR272" s="347"/>
      <c r="BS272" s="347"/>
      <c r="BT272" s="347"/>
      <c r="BU272" s="347" t="s">
        <v>1241</v>
      </c>
      <c r="BV272" s="347"/>
      <c r="BW272" s="347" t="s">
        <v>85</v>
      </c>
      <c r="BX272" s="347"/>
      <c r="BY272" s="362" t="str">
        <f t="shared" si="16"/>
        <v>DISCONTINUED - MR101 Beadlock, 15x8, -24mm Offset, 5x4.5, 83mm Centerbore, Machined - Raw , w/ BH-H24100</v>
      </c>
      <c r="BZ272" s="362" t="s">
        <v>4046</v>
      </c>
      <c r="CA272" s="362" t="s">
        <v>4045</v>
      </c>
      <c r="CB272" s="351" t="str">
        <f t="shared" si="18"/>
        <v>RACE (1XX)</v>
      </c>
    </row>
    <row r="273" spans="1:80" s="339" customFormat="1" ht="12.75">
      <c r="A273" s="23">
        <f t="shared" si="17"/>
        <v>270</v>
      </c>
      <c r="B273" s="105" t="s">
        <v>84</v>
      </c>
      <c r="C273" s="30" t="s">
        <v>1090</v>
      </c>
      <c r="D273" s="341" t="s">
        <v>1105</v>
      </c>
      <c r="E273" s="342" t="s">
        <v>244</v>
      </c>
      <c r="F273" s="342"/>
      <c r="G273" s="342"/>
      <c r="H273" s="342" t="s">
        <v>845</v>
      </c>
      <c r="I273" s="393">
        <v>40179</v>
      </c>
      <c r="J273" s="340">
        <v>43339</v>
      </c>
      <c r="K273" s="331" t="s">
        <v>1277</v>
      </c>
      <c r="L273" s="343">
        <v>309.5</v>
      </c>
      <c r="M273" s="333"/>
      <c r="N273" s="333"/>
      <c r="O273" s="341">
        <v>15</v>
      </c>
      <c r="P273" s="8">
        <v>8</v>
      </c>
      <c r="Q273" s="30" t="s">
        <v>1759</v>
      </c>
      <c r="R273" s="341">
        <v>5</v>
      </c>
      <c r="S273" s="341">
        <v>5.5</v>
      </c>
      <c r="T273" s="344">
        <v>-24</v>
      </c>
      <c r="U273" s="378">
        <v>3.5</v>
      </c>
      <c r="V273" s="341" t="s">
        <v>85</v>
      </c>
      <c r="W273" s="349">
        <v>108</v>
      </c>
      <c r="X273" s="345">
        <v>29.1</v>
      </c>
      <c r="Y273" s="344">
        <v>2400</v>
      </c>
      <c r="Z273" s="344" t="s">
        <v>5854</v>
      </c>
      <c r="AA273" s="344"/>
      <c r="AB273" s="334" t="str">
        <f t="shared" si="19"/>
        <v>15x8, 5x5.5, -24 OS</v>
      </c>
      <c r="AC273" s="346" t="s">
        <v>85</v>
      </c>
      <c r="AD273" s="336" t="e">
        <f>VLOOKUP(AC273,ACCESSORIES!F:K,6,FALSE)</f>
        <v>#N/A</v>
      </c>
      <c r="AE273" s="346" t="s">
        <v>85</v>
      </c>
      <c r="AF273" s="347" t="s">
        <v>85</v>
      </c>
      <c r="AG273" s="346"/>
      <c r="AH273" s="346" t="s">
        <v>85</v>
      </c>
      <c r="AI273" s="347" t="e">
        <f>VLOOKUP(AH273,ACCESSORIES!F:K,6,FALSE)</f>
        <v>#N/A</v>
      </c>
      <c r="AJ273" s="347" t="s">
        <v>266</v>
      </c>
      <c r="AK273" s="347" t="s">
        <v>85</v>
      </c>
      <c r="AL273" s="347" t="s">
        <v>85</v>
      </c>
      <c r="AM273" s="347" t="s">
        <v>85</v>
      </c>
      <c r="AN273" s="347">
        <v>18.3</v>
      </c>
      <c r="AO273" s="347"/>
      <c r="AP273" s="347">
        <v>0</v>
      </c>
      <c r="AQ273" s="347">
        <v>10</v>
      </c>
      <c r="AR273" s="347"/>
      <c r="AS273" s="347">
        <v>25</v>
      </c>
      <c r="AT273" s="347"/>
      <c r="AU273" s="347">
        <v>173</v>
      </c>
      <c r="AV273" s="347" t="s">
        <v>85</v>
      </c>
      <c r="AW273" s="347" t="s">
        <v>85</v>
      </c>
      <c r="AX273" s="83"/>
      <c r="AY273" s="347"/>
      <c r="AZ273" s="348" t="s">
        <v>1687</v>
      </c>
      <c r="BA273" s="347">
        <v>92</v>
      </c>
      <c r="BB273" s="105" t="s">
        <v>1523</v>
      </c>
      <c r="BC273" s="347">
        <v>10</v>
      </c>
      <c r="BD273" s="348">
        <v>32.6</v>
      </c>
      <c r="BE273" s="347">
        <v>18</v>
      </c>
      <c r="BF273" s="347">
        <v>18</v>
      </c>
      <c r="BG273" s="347">
        <v>11</v>
      </c>
      <c r="BH273" s="341">
        <v>48</v>
      </c>
      <c r="BI273" s="347" t="s">
        <v>4096</v>
      </c>
      <c r="BJ273" s="82" t="s">
        <v>4217</v>
      </c>
      <c r="BK273" s="347" t="s">
        <v>1238</v>
      </c>
      <c r="BL273" s="347" t="s">
        <v>1239</v>
      </c>
      <c r="BM273" s="347" t="s">
        <v>1240</v>
      </c>
      <c r="BN273" s="347"/>
      <c r="BO273" s="347"/>
      <c r="BP273" s="347"/>
      <c r="BQ273" s="347"/>
      <c r="BR273" s="347"/>
      <c r="BS273" s="347"/>
      <c r="BT273" s="347"/>
      <c r="BU273" s="347" t="s">
        <v>1241</v>
      </c>
      <c r="BV273" s="347"/>
      <c r="BW273" s="347" t="s">
        <v>85</v>
      </c>
      <c r="BX273" s="347"/>
      <c r="BY273" s="362" t="str">
        <f t="shared" si="16"/>
        <v>DISCONTINUED - MR101 Beadlock, 15x8, -24mm Offset, 5x5.5, 108mm Centerbore, Machined - Raw , w/ BH-H24100</v>
      </c>
      <c r="BZ273" s="362" t="s">
        <v>4046</v>
      </c>
      <c r="CA273" s="362" t="s">
        <v>4045</v>
      </c>
      <c r="CB273" s="351" t="str">
        <f t="shared" si="18"/>
        <v>RACE (1XX)</v>
      </c>
    </row>
    <row r="274" spans="1:80" s="339" customFormat="1" ht="12.75">
      <c r="A274" s="23">
        <f t="shared" si="17"/>
        <v>271</v>
      </c>
      <c r="B274" s="105" t="s">
        <v>84</v>
      </c>
      <c r="C274" s="30" t="s">
        <v>1090</v>
      </c>
      <c r="D274" s="341" t="s">
        <v>1105</v>
      </c>
      <c r="E274" s="342" t="s">
        <v>245</v>
      </c>
      <c r="F274" s="342"/>
      <c r="G274" s="342"/>
      <c r="H274" s="342" t="s">
        <v>846</v>
      </c>
      <c r="I274" s="393">
        <v>40179</v>
      </c>
      <c r="J274" s="340">
        <v>43339</v>
      </c>
      <c r="K274" s="331" t="s">
        <v>1277</v>
      </c>
      <c r="L274" s="343">
        <v>309.5</v>
      </c>
      <c r="M274" s="333"/>
      <c r="N274" s="333"/>
      <c r="O274" s="341">
        <v>15</v>
      </c>
      <c r="P274" s="8">
        <v>8</v>
      </c>
      <c r="Q274" s="30" t="s">
        <v>1757</v>
      </c>
      <c r="R274" s="341">
        <v>5</v>
      </c>
      <c r="S274" s="341">
        <v>4.75</v>
      </c>
      <c r="T274" s="344">
        <v>-24</v>
      </c>
      <c r="U274" s="378">
        <v>3.5</v>
      </c>
      <c r="V274" s="341" t="s">
        <v>85</v>
      </c>
      <c r="W274" s="349">
        <v>108</v>
      </c>
      <c r="X274" s="345">
        <v>29.1</v>
      </c>
      <c r="Y274" s="344">
        <v>2400</v>
      </c>
      <c r="Z274" s="344" t="s">
        <v>5854</v>
      </c>
      <c r="AA274" s="344"/>
      <c r="AB274" s="334" t="str">
        <f t="shared" si="19"/>
        <v>15x8, 5x4.75, -24 OS</v>
      </c>
      <c r="AC274" s="346" t="s">
        <v>85</v>
      </c>
      <c r="AD274" s="336" t="e">
        <f>VLOOKUP(AC274,ACCESSORIES!F:K,6,FALSE)</f>
        <v>#N/A</v>
      </c>
      <c r="AE274" s="346" t="s">
        <v>85</v>
      </c>
      <c r="AF274" s="347" t="s">
        <v>85</v>
      </c>
      <c r="AG274" s="346"/>
      <c r="AH274" s="346" t="s">
        <v>85</v>
      </c>
      <c r="AI274" s="347" t="e">
        <f>VLOOKUP(AH274,ACCESSORIES!F:K,6,FALSE)</f>
        <v>#N/A</v>
      </c>
      <c r="AJ274" s="347" t="s">
        <v>266</v>
      </c>
      <c r="AK274" s="347" t="s">
        <v>85</v>
      </c>
      <c r="AL274" s="347" t="s">
        <v>85</v>
      </c>
      <c r="AM274" s="347" t="s">
        <v>85</v>
      </c>
      <c r="AN274" s="347">
        <v>18.3</v>
      </c>
      <c r="AO274" s="347"/>
      <c r="AP274" s="347">
        <v>4</v>
      </c>
      <c r="AQ274" s="347">
        <v>16</v>
      </c>
      <c r="AR274" s="347"/>
      <c r="AS274" s="347">
        <v>25</v>
      </c>
      <c r="AT274" s="347"/>
      <c r="AU274" s="347">
        <v>173</v>
      </c>
      <c r="AV274" s="347" t="s">
        <v>85</v>
      </c>
      <c r="AW274" s="347" t="s">
        <v>85</v>
      </c>
      <c r="AX274" s="83"/>
      <c r="AY274" s="347"/>
      <c r="AZ274" s="348" t="s">
        <v>1687</v>
      </c>
      <c r="BA274" s="347">
        <v>92</v>
      </c>
      <c r="BB274" s="105" t="s">
        <v>1523</v>
      </c>
      <c r="BC274" s="347">
        <v>10</v>
      </c>
      <c r="BD274" s="348">
        <v>32.6</v>
      </c>
      <c r="BE274" s="347">
        <v>18</v>
      </c>
      <c r="BF274" s="347">
        <v>18</v>
      </c>
      <c r="BG274" s="347">
        <v>11</v>
      </c>
      <c r="BH274" s="341">
        <v>48</v>
      </c>
      <c r="BI274" s="347" t="s">
        <v>4096</v>
      </c>
      <c r="BJ274" s="82" t="s">
        <v>4217</v>
      </c>
      <c r="BK274" s="347" t="s">
        <v>1238</v>
      </c>
      <c r="BL274" s="347" t="s">
        <v>1239</v>
      </c>
      <c r="BM274" s="347" t="s">
        <v>1240</v>
      </c>
      <c r="BN274" s="347"/>
      <c r="BO274" s="347"/>
      <c r="BP274" s="347"/>
      <c r="BQ274" s="347"/>
      <c r="BR274" s="347"/>
      <c r="BS274" s="347"/>
      <c r="BT274" s="347"/>
      <c r="BU274" s="347" t="s">
        <v>1241</v>
      </c>
      <c r="BV274" s="347"/>
      <c r="BW274" s="347" t="s">
        <v>85</v>
      </c>
      <c r="BX274" s="347"/>
      <c r="BY274" s="362" t="str">
        <f t="shared" si="16"/>
        <v>DISCONTINUED - MR101 Beadlock, 15x8, -24mm Offset, 5x4.75, 108mm Centerbore, Machined - Raw , w/ BH-H24100</v>
      </c>
      <c r="BZ274" s="362" t="s">
        <v>4046</v>
      </c>
      <c r="CA274" s="362" t="s">
        <v>4045</v>
      </c>
      <c r="CB274" s="351" t="str">
        <f t="shared" si="18"/>
        <v>RACE (1XX)</v>
      </c>
    </row>
    <row r="275" spans="1:80" s="339" customFormat="1" ht="12.75">
      <c r="A275" s="23">
        <f t="shared" si="17"/>
        <v>272</v>
      </c>
      <c r="B275" s="105" t="s">
        <v>84</v>
      </c>
      <c r="C275" s="30" t="s">
        <v>1090</v>
      </c>
      <c r="D275" s="341" t="s">
        <v>1105</v>
      </c>
      <c r="E275" s="342" t="s">
        <v>247</v>
      </c>
      <c r="F275" s="342"/>
      <c r="G275" s="342"/>
      <c r="H275" s="342" t="s">
        <v>850</v>
      </c>
      <c r="I275" s="393">
        <v>40179</v>
      </c>
      <c r="J275" s="340">
        <v>43339</v>
      </c>
      <c r="K275" s="331" t="s">
        <v>1277</v>
      </c>
      <c r="L275" s="343">
        <v>367.5</v>
      </c>
      <c r="M275" s="333"/>
      <c r="N275" s="333"/>
      <c r="O275" s="341">
        <v>16</v>
      </c>
      <c r="P275" s="8">
        <v>8</v>
      </c>
      <c r="Q275" s="30" t="s">
        <v>1858</v>
      </c>
      <c r="R275" s="341">
        <v>5</v>
      </c>
      <c r="S275" s="341">
        <v>4.5</v>
      </c>
      <c r="T275" s="344">
        <v>44</v>
      </c>
      <c r="U275" s="378">
        <v>6.25</v>
      </c>
      <c r="V275" s="341" t="s">
        <v>85</v>
      </c>
      <c r="W275" s="349">
        <v>108</v>
      </c>
      <c r="X275" s="345">
        <v>33.200000000000003</v>
      </c>
      <c r="Y275" s="344">
        <v>1900</v>
      </c>
      <c r="Z275" s="344" t="s">
        <v>5854</v>
      </c>
      <c r="AA275" s="344"/>
      <c r="AB275" s="334" t="str">
        <f t="shared" si="19"/>
        <v>16x8, 5x4.5, 44 OS</v>
      </c>
      <c r="AC275" s="346" t="s">
        <v>85</v>
      </c>
      <c r="AD275" s="336" t="e">
        <f>VLOOKUP(AC275,ACCESSORIES!F:K,6,FALSE)</f>
        <v>#N/A</v>
      </c>
      <c r="AE275" s="346" t="s">
        <v>85</v>
      </c>
      <c r="AF275" s="347" t="s">
        <v>85</v>
      </c>
      <c r="AG275" s="346"/>
      <c r="AH275" s="346" t="s">
        <v>85</v>
      </c>
      <c r="AI275" s="347" t="e">
        <f>VLOOKUP(AH275,ACCESSORIES!F:K,6,FALSE)</f>
        <v>#N/A</v>
      </c>
      <c r="AJ275" s="347" t="s">
        <v>266</v>
      </c>
      <c r="AK275" s="347" t="s">
        <v>85</v>
      </c>
      <c r="AL275" s="347" t="s">
        <v>85</v>
      </c>
      <c r="AM275" s="347" t="s">
        <v>85</v>
      </c>
      <c r="AN275" s="347">
        <v>18.3</v>
      </c>
      <c r="AO275" s="347"/>
      <c r="AP275" s="347">
        <v>0</v>
      </c>
      <c r="AQ275" s="347">
        <v>6</v>
      </c>
      <c r="AR275" s="347"/>
      <c r="AS275" s="347">
        <v>18</v>
      </c>
      <c r="AT275" s="347"/>
      <c r="AU275" s="347">
        <v>185</v>
      </c>
      <c r="AV275" s="347" t="s">
        <v>85</v>
      </c>
      <c r="AW275" s="347" t="s">
        <v>85</v>
      </c>
      <c r="AX275" s="83"/>
      <c r="AY275" s="347"/>
      <c r="AZ275" s="348" t="s">
        <v>1775</v>
      </c>
      <c r="BA275" s="347">
        <v>137.5</v>
      </c>
      <c r="BB275" s="105" t="s">
        <v>1523</v>
      </c>
      <c r="BC275" s="347">
        <v>10</v>
      </c>
      <c r="BD275" s="348">
        <v>36.700000000000003</v>
      </c>
      <c r="BE275" s="347">
        <v>19</v>
      </c>
      <c r="BF275" s="347">
        <v>19</v>
      </c>
      <c r="BG275" s="347">
        <v>10.8</v>
      </c>
      <c r="BH275" s="341">
        <v>36</v>
      </c>
      <c r="BI275" s="347" t="s">
        <v>4096</v>
      </c>
      <c r="BJ275" s="82" t="s">
        <v>4217</v>
      </c>
      <c r="BK275" s="347" t="s">
        <v>1238</v>
      </c>
      <c r="BL275" s="347" t="s">
        <v>1239</v>
      </c>
      <c r="BM275" s="347" t="s">
        <v>1240</v>
      </c>
      <c r="BN275" s="347"/>
      <c r="BO275" s="347"/>
      <c r="BP275" s="347"/>
      <c r="BQ275" s="347"/>
      <c r="BR275" s="347"/>
      <c r="BS275" s="347"/>
      <c r="BT275" s="347"/>
      <c r="BU275" s="347" t="s">
        <v>1241</v>
      </c>
      <c r="BV275" s="347"/>
      <c r="BW275" s="347" t="s">
        <v>85</v>
      </c>
      <c r="BX275" s="347"/>
      <c r="BY275" s="362" t="str">
        <f t="shared" si="16"/>
        <v>DISCONTINUED - MR101 Beadlock, 16x8, +44mm Offset, 5x4.5, 108mm Centerbore, Machined - Raw , w/ BH-H24100</v>
      </c>
      <c r="BZ275" s="362" t="s">
        <v>4046</v>
      </c>
      <c r="CA275" s="362" t="s">
        <v>4045</v>
      </c>
      <c r="CB275" s="351" t="str">
        <f t="shared" si="18"/>
        <v>RACE (1XX)</v>
      </c>
    </row>
    <row r="276" spans="1:80" s="339" customFormat="1" ht="12.75">
      <c r="A276" s="23">
        <f t="shared" si="17"/>
        <v>273</v>
      </c>
      <c r="B276" s="105" t="s">
        <v>84</v>
      </c>
      <c r="C276" s="30" t="s">
        <v>1090</v>
      </c>
      <c r="D276" s="341" t="s">
        <v>1108</v>
      </c>
      <c r="E276" s="342" t="s">
        <v>254</v>
      </c>
      <c r="F276" s="342"/>
      <c r="G276" s="342"/>
      <c r="H276" s="342" t="s">
        <v>872</v>
      </c>
      <c r="I276" s="393">
        <v>41275</v>
      </c>
      <c r="J276" s="340">
        <v>43339</v>
      </c>
      <c r="K276" s="331" t="s">
        <v>1277</v>
      </c>
      <c r="L276" s="343">
        <v>299.5</v>
      </c>
      <c r="M276" s="333"/>
      <c r="N276" s="333"/>
      <c r="O276" s="341">
        <v>17</v>
      </c>
      <c r="P276" s="8">
        <v>8.5</v>
      </c>
      <c r="Q276" s="30" t="s">
        <v>1123</v>
      </c>
      <c r="R276" s="341">
        <v>6</v>
      </c>
      <c r="S276" s="341">
        <v>5.5</v>
      </c>
      <c r="T276" s="344">
        <v>0</v>
      </c>
      <c r="U276" s="378">
        <v>4.75</v>
      </c>
      <c r="V276" s="341" t="s">
        <v>85</v>
      </c>
      <c r="W276" s="349">
        <v>108</v>
      </c>
      <c r="X276" s="345">
        <v>31.4</v>
      </c>
      <c r="Y276" s="344">
        <v>3600</v>
      </c>
      <c r="Z276" s="344" t="s">
        <v>5825</v>
      </c>
      <c r="AA276" s="344"/>
      <c r="AB276" s="334" t="str">
        <f t="shared" si="19"/>
        <v>17x8.5, 6x5.5, 0 OS</v>
      </c>
      <c r="AC276" s="346" t="s">
        <v>1600</v>
      </c>
      <c r="AD276" s="336">
        <f>VLOOKUP(AC276,ACCESSORIES!F:K,6,FALSE)</f>
        <v>33</v>
      </c>
      <c r="AE276" s="346" t="s">
        <v>85</v>
      </c>
      <c r="AF276" s="347" t="s">
        <v>85</v>
      </c>
      <c r="AG276" s="346"/>
      <c r="AH276" s="346" t="s">
        <v>85</v>
      </c>
      <c r="AI276" s="347" t="e">
        <f>VLOOKUP(AH276,ACCESSORIES!F:K,6,FALSE)</f>
        <v>#N/A</v>
      </c>
      <c r="AJ276" s="347" t="s">
        <v>266</v>
      </c>
      <c r="AK276" s="347" t="s">
        <v>85</v>
      </c>
      <c r="AL276" s="347" t="s">
        <v>85</v>
      </c>
      <c r="AM276" s="347" t="s">
        <v>85</v>
      </c>
      <c r="AN276" s="347">
        <v>16</v>
      </c>
      <c r="AO276" s="347"/>
      <c r="AP276" s="347">
        <v>4</v>
      </c>
      <c r="AQ276" s="347">
        <v>12</v>
      </c>
      <c r="AR276" s="347"/>
      <c r="AS276" s="347">
        <v>40</v>
      </c>
      <c r="AT276" s="347"/>
      <c r="AU276" s="347">
        <v>200</v>
      </c>
      <c r="AV276" s="347">
        <v>106.5</v>
      </c>
      <c r="AW276" s="347">
        <v>38</v>
      </c>
      <c r="AX276" s="83"/>
      <c r="AY276" s="347"/>
      <c r="AZ276" s="348" t="s">
        <v>1536</v>
      </c>
      <c r="BA276" s="347">
        <v>138.75</v>
      </c>
      <c r="BB276" s="105" t="s">
        <v>1524</v>
      </c>
      <c r="BC276" s="347">
        <v>10</v>
      </c>
      <c r="BD276" s="348">
        <v>34.9</v>
      </c>
      <c r="BE276" s="347">
        <v>19.899999999999999</v>
      </c>
      <c r="BF276" s="347">
        <v>19.899999999999999</v>
      </c>
      <c r="BG276" s="347">
        <v>11.1</v>
      </c>
      <c r="BH276" s="341">
        <v>36</v>
      </c>
      <c r="BI276" s="347" t="s">
        <v>4096</v>
      </c>
      <c r="BJ276" s="82" t="s">
        <v>4217</v>
      </c>
      <c r="BK276" s="347" t="s">
        <v>1243</v>
      </c>
      <c r="BL276" s="347" t="s">
        <v>1238</v>
      </c>
      <c r="BM276" s="347"/>
      <c r="BN276" s="347"/>
      <c r="BO276" s="347"/>
      <c r="BP276" s="347"/>
      <c r="BQ276" s="347"/>
      <c r="BR276" s="347"/>
      <c r="BS276" s="347"/>
      <c r="BT276" s="347"/>
      <c r="BU276" s="347" t="s">
        <v>1244</v>
      </c>
      <c r="BV276" s="347"/>
      <c r="BW276" s="347" t="s">
        <v>85</v>
      </c>
      <c r="BX276" s="347"/>
      <c r="BY276" s="362" t="str">
        <f t="shared" si="16"/>
        <v>DISCONTINUED - MR105 Beadlock, 17x8.5, 0mm Offset, 6x5.5, 108mm Centerbore, Machined - Matte Black Ring, w/ BH-H24125</v>
      </c>
      <c r="BZ276" s="362" t="s">
        <v>4046</v>
      </c>
      <c r="CA276" s="362" t="s">
        <v>4045</v>
      </c>
      <c r="CB276" s="351" t="str">
        <f t="shared" si="18"/>
        <v>RACE (1XX)</v>
      </c>
    </row>
    <row r="277" spans="1:80" s="339" customFormat="1" ht="12.75">
      <c r="A277" s="23">
        <f t="shared" si="17"/>
        <v>274</v>
      </c>
      <c r="B277" s="105" t="s">
        <v>84</v>
      </c>
      <c r="C277" s="30" t="s">
        <v>1090</v>
      </c>
      <c r="D277" s="341" t="s">
        <v>1108</v>
      </c>
      <c r="E277" s="342" t="s">
        <v>250</v>
      </c>
      <c r="F277" s="342"/>
      <c r="G277" s="342"/>
      <c r="H277" s="342" t="s">
        <v>864</v>
      </c>
      <c r="I277" s="393">
        <v>41275</v>
      </c>
      <c r="J277" s="340">
        <v>43339</v>
      </c>
      <c r="K277" s="331" t="s">
        <v>1277</v>
      </c>
      <c r="L277" s="343">
        <v>510.5</v>
      </c>
      <c r="M277" s="333"/>
      <c r="N277" s="333"/>
      <c r="O277" s="341">
        <v>20</v>
      </c>
      <c r="P277" s="8">
        <v>9</v>
      </c>
      <c r="Q277" s="30" t="s">
        <v>1758</v>
      </c>
      <c r="R277" s="341">
        <v>5</v>
      </c>
      <c r="S277" s="341">
        <v>5</v>
      </c>
      <c r="T277" s="344">
        <v>-12</v>
      </c>
      <c r="U277" s="378">
        <v>4.5</v>
      </c>
      <c r="V277" s="341" t="s">
        <v>85</v>
      </c>
      <c r="W277" s="349">
        <v>108</v>
      </c>
      <c r="X277" s="345">
        <v>49</v>
      </c>
      <c r="Y277" s="344">
        <v>3500</v>
      </c>
      <c r="Z277" s="344" t="s">
        <v>87</v>
      </c>
      <c r="AA277" s="344"/>
      <c r="AB277" s="334" t="str">
        <f t="shared" si="19"/>
        <v>20x9, 5x5, -12 OS</v>
      </c>
      <c r="AC277" s="346" t="s">
        <v>85</v>
      </c>
      <c r="AD277" s="336" t="e">
        <f>VLOOKUP(AC277,ACCESSORIES!F:K,6,FALSE)</f>
        <v>#N/A</v>
      </c>
      <c r="AE277" s="346" t="s">
        <v>85</v>
      </c>
      <c r="AF277" s="347" t="s">
        <v>85</v>
      </c>
      <c r="AG277" s="346"/>
      <c r="AH277" s="346" t="s">
        <v>85</v>
      </c>
      <c r="AI277" s="347" t="e">
        <f>VLOOKUP(AH277,ACCESSORIES!F:K,6,FALSE)</f>
        <v>#N/A</v>
      </c>
      <c r="AJ277" s="347" t="s">
        <v>266</v>
      </c>
      <c r="AK277" s="347" t="s">
        <v>85</v>
      </c>
      <c r="AL277" s="347" t="s">
        <v>85</v>
      </c>
      <c r="AM277" s="347" t="s">
        <v>85</v>
      </c>
      <c r="AN277" s="347">
        <v>16</v>
      </c>
      <c r="AO277" s="347"/>
      <c r="AP277" s="347">
        <v>0</v>
      </c>
      <c r="AQ277" s="347">
        <v>0</v>
      </c>
      <c r="AR277" s="347"/>
      <c r="AS277" s="347">
        <v>54</v>
      </c>
      <c r="AT277" s="347"/>
      <c r="AU277" s="347">
        <v>238</v>
      </c>
      <c r="AV277" s="347" t="s">
        <v>85</v>
      </c>
      <c r="AW277" s="347" t="s">
        <v>85</v>
      </c>
      <c r="AX277" s="83"/>
      <c r="AY277" s="347"/>
      <c r="AZ277" s="348" t="s">
        <v>1829</v>
      </c>
      <c r="BA277" s="347" t="s">
        <v>85</v>
      </c>
      <c r="BB277" s="105" t="s">
        <v>1524</v>
      </c>
      <c r="BC277" s="347">
        <v>10</v>
      </c>
      <c r="BD277" s="348">
        <v>52.5</v>
      </c>
      <c r="BE277" s="347">
        <v>22.8</v>
      </c>
      <c r="BF277" s="347">
        <v>22.8</v>
      </c>
      <c r="BG277" s="347">
        <v>11.1</v>
      </c>
      <c r="BH277" s="341">
        <v>24</v>
      </c>
      <c r="BI277" s="347" t="s">
        <v>4096</v>
      </c>
      <c r="BJ277" s="82" t="s">
        <v>4217</v>
      </c>
      <c r="BK277" s="347" t="s">
        <v>1243</v>
      </c>
      <c r="BL277" s="347" t="s">
        <v>1238</v>
      </c>
      <c r="BM277" s="347"/>
      <c r="BN277" s="347"/>
      <c r="BO277" s="347"/>
      <c r="BP277" s="347"/>
      <c r="BQ277" s="347"/>
      <c r="BR277" s="347"/>
      <c r="BS277" s="347"/>
      <c r="BT277" s="347"/>
      <c r="BU277" s="347" t="s">
        <v>1245</v>
      </c>
      <c r="BV277" s="347"/>
      <c r="BW277" s="347" t="s">
        <v>85</v>
      </c>
      <c r="BX277" s="347"/>
      <c r="BY277" s="362" t="str">
        <f t="shared" si="16"/>
        <v>DISCONTINUED - MR105 Beadlock, 20x9, -12mm Offset, 5x5, 108mm Centerbore, Matte Black, w/ BH-H24125</v>
      </c>
      <c r="BZ277" s="362" t="s">
        <v>4046</v>
      </c>
      <c r="CA277" s="362" t="s">
        <v>4045</v>
      </c>
      <c r="CB277" s="351" t="str">
        <f t="shared" si="18"/>
        <v>RACE (1XX)</v>
      </c>
    </row>
    <row r="278" spans="1:80" s="339" customFormat="1" ht="12.75">
      <c r="A278" s="23">
        <f t="shared" si="17"/>
        <v>275</v>
      </c>
      <c r="B278" s="105" t="s">
        <v>84</v>
      </c>
      <c r="C278" s="30" t="s">
        <v>1090</v>
      </c>
      <c r="D278" s="341" t="s">
        <v>1108</v>
      </c>
      <c r="E278" s="342" t="s">
        <v>251</v>
      </c>
      <c r="F278" s="342"/>
      <c r="G278" s="342"/>
      <c r="H278" s="342" t="s">
        <v>865</v>
      </c>
      <c r="I278" s="393">
        <v>41275</v>
      </c>
      <c r="J278" s="340">
        <v>43339</v>
      </c>
      <c r="K278" s="331" t="s">
        <v>1277</v>
      </c>
      <c r="L278" s="343">
        <v>510.5</v>
      </c>
      <c r="M278" s="333"/>
      <c r="N278" s="333"/>
      <c r="O278" s="341">
        <v>20</v>
      </c>
      <c r="P278" s="8">
        <v>9</v>
      </c>
      <c r="Q278" s="30" t="s">
        <v>1123</v>
      </c>
      <c r="R278" s="341">
        <v>6</v>
      </c>
      <c r="S278" s="341">
        <v>5.5</v>
      </c>
      <c r="T278" s="344">
        <v>-12</v>
      </c>
      <c r="U278" s="378">
        <v>4.5</v>
      </c>
      <c r="V278" s="341" t="s">
        <v>85</v>
      </c>
      <c r="W278" s="349">
        <v>108</v>
      </c>
      <c r="X278" s="345">
        <v>49</v>
      </c>
      <c r="Y278" s="344">
        <v>3500</v>
      </c>
      <c r="Z278" s="344" t="s">
        <v>87</v>
      </c>
      <c r="AA278" s="344"/>
      <c r="AB278" s="334" t="str">
        <f t="shared" si="19"/>
        <v>20x9, 6x5.5, -12 OS</v>
      </c>
      <c r="AC278" s="346" t="s">
        <v>85</v>
      </c>
      <c r="AD278" s="336" t="e">
        <f>VLOOKUP(AC278,ACCESSORIES!F:K,6,FALSE)</f>
        <v>#N/A</v>
      </c>
      <c r="AE278" s="346" t="s">
        <v>85</v>
      </c>
      <c r="AF278" s="347" t="s">
        <v>85</v>
      </c>
      <c r="AG278" s="346"/>
      <c r="AH278" s="346" t="s">
        <v>85</v>
      </c>
      <c r="AI278" s="347" t="e">
        <f>VLOOKUP(AH278,ACCESSORIES!F:K,6,FALSE)</f>
        <v>#N/A</v>
      </c>
      <c r="AJ278" s="347" t="s">
        <v>266</v>
      </c>
      <c r="AK278" s="347" t="s">
        <v>85</v>
      </c>
      <c r="AL278" s="347" t="s">
        <v>85</v>
      </c>
      <c r="AM278" s="347" t="s">
        <v>85</v>
      </c>
      <c r="AN278" s="347">
        <v>16</v>
      </c>
      <c r="AO278" s="347"/>
      <c r="AP278" s="347">
        <v>0</v>
      </c>
      <c r="AQ278" s="347">
        <v>0</v>
      </c>
      <c r="AR278" s="347"/>
      <c r="AS278" s="347">
        <v>54</v>
      </c>
      <c r="AT278" s="347"/>
      <c r="AU278" s="347">
        <v>238</v>
      </c>
      <c r="AV278" s="347" t="s">
        <v>85</v>
      </c>
      <c r="AW278" s="347" t="s">
        <v>85</v>
      </c>
      <c r="AX278" s="83"/>
      <c r="AY278" s="347"/>
      <c r="AZ278" s="348" t="s">
        <v>1829</v>
      </c>
      <c r="BA278" s="347" t="s">
        <v>85</v>
      </c>
      <c r="BB278" s="105" t="s">
        <v>1524</v>
      </c>
      <c r="BC278" s="347">
        <v>10</v>
      </c>
      <c r="BD278" s="348">
        <v>52.5</v>
      </c>
      <c r="BE278" s="347">
        <v>22.8</v>
      </c>
      <c r="BF278" s="347">
        <v>22.8</v>
      </c>
      <c r="BG278" s="347">
        <v>11.1</v>
      </c>
      <c r="BH278" s="341">
        <v>24</v>
      </c>
      <c r="BI278" s="347" t="s">
        <v>4096</v>
      </c>
      <c r="BJ278" s="82" t="s">
        <v>4217</v>
      </c>
      <c r="BK278" s="347" t="s">
        <v>1243</v>
      </c>
      <c r="BL278" s="347" t="s">
        <v>1238</v>
      </c>
      <c r="BM278" s="347"/>
      <c r="BN278" s="347"/>
      <c r="BO278" s="347"/>
      <c r="BP278" s="347"/>
      <c r="BQ278" s="347"/>
      <c r="BR278" s="347"/>
      <c r="BS278" s="347"/>
      <c r="BT278" s="347"/>
      <c r="BU278" s="347" t="s">
        <v>1245</v>
      </c>
      <c r="BV278" s="347"/>
      <c r="BW278" s="347" t="s">
        <v>85</v>
      </c>
      <c r="BX278" s="347"/>
      <c r="BY278" s="362" t="str">
        <f t="shared" si="16"/>
        <v>DISCONTINUED - MR105 Beadlock, 20x9, -12mm Offset, 6x5.5, 108mm Centerbore, Matte Black, w/ BH-H24125</v>
      </c>
      <c r="BZ278" s="362" t="s">
        <v>4046</v>
      </c>
      <c r="CA278" s="362" t="s">
        <v>4045</v>
      </c>
      <c r="CB278" s="351" t="str">
        <f t="shared" si="18"/>
        <v>RACE (1XX)</v>
      </c>
    </row>
    <row r="279" spans="1:80" s="339" customFormat="1" ht="12.75">
      <c r="A279" s="23">
        <f t="shared" si="17"/>
        <v>276</v>
      </c>
      <c r="B279" s="105" t="s">
        <v>84</v>
      </c>
      <c r="C279" s="30" t="s">
        <v>1090</v>
      </c>
      <c r="D279" s="341" t="s">
        <v>1108</v>
      </c>
      <c r="E279" s="342" t="s">
        <v>252</v>
      </c>
      <c r="F279" s="342"/>
      <c r="G279" s="342"/>
      <c r="H279" s="342" t="s">
        <v>867</v>
      </c>
      <c r="I279" s="393">
        <v>41275</v>
      </c>
      <c r="J279" s="340">
        <v>43339</v>
      </c>
      <c r="K279" s="331" t="s">
        <v>1277</v>
      </c>
      <c r="L279" s="343">
        <v>510.5</v>
      </c>
      <c r="M279" s="333"/>
      <c r="N279" s="333"/>
      <c r="O279" s="341">
        <v>20</v>
      </c>
      <c r="P279" s="8">
        <v>9</v>
      </c>
      <c r="Q279" s="30" t="s">
        <v>1765</v>
      </c>
      <c r="R279" s="341">
        <v>8</v>
      </c>
      <c r="S279" s="341">
        <v>6.5</v>
      </c>
      <c r="T279" s="344">
        <v>-12</v>
      </c>
      <c r="U279" s="378">
        <v>4.5</v>
      </c>
      <c r="V279" s="341" t="s">
        <v>85</v>
      </c>
      <c r="W279" s="349">
        <v>130</v>
      </c>
      <c r="X279" s="345">
        <v>49</v>
      </c>
      <c r="Y279" s="344">
        <v>3500</v>
      </c>
      <c r="Z279" s="344" t="s">
        <v>87</v>
      </c>
      <c r="AA279" s="344"/>
      <c r="AB279" s="334" t="str">
        <f t="shared" si="19"/>
        <v>20x9, 8x6.5, -12 OS</v>
      </c>
      <c r="AC279" s="346" t="s">
        <v>85</v>
      </c>
      <c r="AD279" s="336" t="e">
        <f>VLOOKUP(AC279,ACCESSORIES!F:K,6,FALSE)</f>
        <v>#N/A</v>
      </c>
      <c r="AE279" s="346" t="s">
        <v>85</v>
      </c>
      <c r="AF279" s="347" t="s">
        <v>85</v>
      </c>
      <c r="AG279" s="346"/>
      <c r="AH279" s="346" t="s">
        <v>85</v>
      </c>
      <c r="AI279" s="347" t="e">
        <f>VLOOKUP(AH279,ACCESSORIES!F:K,6,FALSE)</f>
        <v>#N/A</v>
      </c>
      <c r="AJ279" s="347" t="s">
        <v>266</v>
      </c>
      <c r="AK279" s="347" t="s">
        <v>85</v>
      </c>
      <c r="AL279" s="347" t="s">
        <v>85</v>
      </c>
      <c r="AM279" s="347" t="s">
        <v>85</v>
      </c>
      <c r="AN279" s="347">
        <v>16</v>
      </c>
      <c r="AO279" s="347"/>
      <c r="AP279" s="347">
        <v>0</v>
      </c>
      <c r="AQ279" s="347">
        <v>0</v>
      </c>
      <c r="AR279" s="347"/>
      <c r="AS279" s="347">
        <v>54</v>
      </c>
      <c r="AT279" s="347"/>
      <c r="AU279" s="347">
        <v>238</v>
      </c>
      <c r="AV279" s="347" t="s">
        <v>85</v>
      </c>
      <c r="AW279" s="347" t="s">
        <v>85</v>
      </c>
      <c r="AX279" s="83"/>
      <c r="AY279" s="347"/>
      <c r="AZ279" s="348" t="s">
        <v>1829</v>
      </c>
      <c r="BA279" s="347" t="s">
        <v>85</v>
      </c>
      <c r="BB279" s="105" t="s">
        <v>1524</v>
      </c>
      <c r="BC279" s="347">
        <v>10</v>
      </c>
      <c r="BD279" s="348">
        <v>52.5</v>
      </c>
      <c r="BE279" s="347">
        <v>22.8</v>
      </c>
      <c r="BF279" s="347">
        <v>22.8</v>
      </c>
      <c r="BG279" s="347">
        <v>11.1</v>
      </c>
      <c r="BH279" s="341">
        <v>24</v>
      </c>
      <c r="BI279" s="347" t="s">
        <v>4096</v>
      </c>
      <c r="BJ279" s="82" t="s">
        <v>4217</v>
      </c>
      <c r="BK279" s="347" t="s">
        <v>1243</v>
      </c>
      <c r="BL279" s="347" t="s">
        <v>1238</v>
      </c>
      <c r="BM279" s="347"/>
      <c r="BN279" s="347"/>
      <c r="BO279" s="347"/>
      <c r="BP279" s="347"/>
      <c r="BQ279" s="347"/>
      <c r="BR279" s="347"/>
      <c r="BS279" s="347"/>
      <c r="BT279" s="347"/>
      <c r="BU279" s="347" t="s">
        <v>1245</v>
      </c>
      <c r="BV279" s="347"/>
      <c r="BW279" s="347" t="s">
        <v>85</v>
      </c>
      <c r="BX279" s="347"/>
      <c r="BY279" s="362" t="str">
        <f t="shared" si="16"/>
        <v>DISCONTINUED - MR105 Beadlock, 20x9, -12mm Offset, 8x6.5, 130mm Centerbore, Matte Black, w/ BH-H24125</v>
      </c>
      <c r="BZ279" s="362" t="s">
        <v>4046</v>
      </c>
      <c r="CA279" s="362" t="s">
        <v>4045</v>
      </c>
      <c r="CB279" s="351" t="str">
        <f t="shared" si="18"/>
        <v>RACE (1XX)</v>
      </c>
    </row>
    <row r="280" spans="1:80" s="339" customFormat="1" ht="12.75">
      <c r="A280" s="23">
        <f t="shared" si="17"/>
        <v>277</v>
      </c>
      <c r="B280" s="105" t="s">
        <v>84</v>
      </c>
      <c r="C280" s="30" t="s">
        <v>1090</v>
      </c>
      <c r="D280" s="341" t="s">
        <v>1108</v>
      </c>
      <c r="E280" s="342" t="s">
        <v>253</v>
      </c>
      <c r="F280" s="342"/>
      <c r="G280" s="342"/>
      <c r="H280" s="342" t="s">
        <v>868</v>
      </c>
      <c r="I280" s="393">
        <v>41275</v>
      </c>
      <c r="J280" s="340">
        <v>43339</v>
      </c>
      <c r="K280" s="331" t="s">
        <v>1277</v>
      </c>
      <c r="L280" s="343">
        <v>510.5</v>
      </c>
      <c r="M280" s="333"/>
      <c r="N280" s="333"/>
      <c r="O280" s="341">
        <v>20</v>
      </c>
      <c r="P280" s="8">
        <v>9</v>
      </c>
      <c r="Q280" s="30" t="s">
        <v>246</v>
      </c>
      <c r="R280" s="341" t="s">
        <v>246</v>
      </c>
      <c r="S280" s="341" t="s">
        <v>246</v>
      </c>
      <c r="T280" s="344">
        <v>-12</v>
      </c>
      <c r="U280" s="378">
        <v>4.5</v>
      </c>
      <c r="V280" s="341" t="s">
        <v>85</v>
      </c>
      <c r="W280" s="349">
        <v>130</v>
      </c>
      <c r="X280" s="345">
        <v>49</v>
      </c>
      <c r="Y280" s="344">
        <v>3500</v>
      </c>
      <c r="Z280" s="344" t="s">
        <v>5854</v>
      </c>
      <c r="AA280" s="344"/>
      <c r="AB280" s="334" t="str">
        <f t="shared" si="19"/>
        <v>20x9, BLANK, -12 OS</v>
      </c>
      <c r="AC280" s="346" t="s">
        <v>85</v>
      </c>
      <c r="AD280" s="336" t="e">
        <f>VLOOKUP(AC280,ACCESSORIES!F:K,6,FALSE)</f>
        <v>#N/A</v>
      </c>
      <c r="AE280" s="346" t="s">
        <v>85</v>
      </c>
      <c r="AF280" s="347" t="s">
        <v>85</v>
      </c>
      <c r="AG280" s="346"/>
      <c r="AH280" s="346" t="s">
        <v>85</v>
      </c>
      <c r="AI280" s="347" t="e">
        <f>VLOOKUP(AH280,ACCESSORIES!F:K,6,FALSE)</f>
        <v>#N/A</v>
      </c>
      <c r="AJ280" s="347" t="s">
        <v>266</v>
      </c>
      <c r="AK280" s="347" t="s">
        <v>85</v>
      </c>
      <c r="AL280" s="347" t="s">
        <v>85</v>
      </c>
      <c r="AM280" s="347" t="s">
        <v>85</v>
      </c>
      <c r="AN280" s="347" t="s">
        <v>85</v>
      </c>
      <c r="AO280" s="347"/>
      <c r="AP280" s="347">
        <v>0</v>
      </c>
      <c r="AQ280" s="347">
        <v>0</v>
      </c>
      <c r="AR280" s="347"/>
      <c r="AS280" s="347">
        <v>54</v>
      </c>
      <c r="AT280" s="347"/>
      <c r="AU280" s="347">
        <v>238</v>
      </c>
      <c r="AV280" s="347" t="s">
        <v>85</v>
      </c>
      <c r="AW280" s="347" t="s">
        <v>85</v>
      </c>
      <c r="AX280" s="83"/>
      <c r="AY280" s="347"/>
      <c r="AZ280" s="348" t="s">
        <v>1828</v>
      </c>
      <c r="BA280" s="347" t="s">
        <v>85</v>
      </c>
      <c r="BB280" s="105" t="s">
        <v>1524</v>
      </c>
      <c r="BC280" s="347">
        <v>10</v>
      </c>
      <c r="BD280" s="348">
        <v>52.5</v>
      </c>
      <c r="BE280" s="347">
        <v>22.8</v>
      </c>
      <c r="BF280" s="347">
        <v>22.8</v>
      </c>
      <c r="BG280" s="347">
        <v>11.1</v>
      </c>
      <c r="BH280" s="341">
        <v>24</v>
      </c>
      <c r="BI280" s="347" t="s">
        <v>4096</v>
      </c>
      <c r="BJ280" s="82" t="s">
        <v>4217</v>
      </c>
      <c r="BK280" s="347" t="s">
        <v>1243</v>
      </c>
      <c r="BL280" s="347" t="s">
        <v>1238</v>
      </c>
      <c r="BM280" s="347"/>
      <c r="BN280" s="347"/>
      <c r="BO280" s="347"/>
      <c r="BP280" s="347"/>
      <c r="BQ280" s="347"/>
      <c r="BR280" s="347"/>
      <c r="BS280" s="347"/>
      <c r="BT280" s="347"/>
      <c r="BU280" s="347" t="s">
        <v>1245</v>
      </c>
      <c r="BV280" s="347"/>
      <c r="BW280" s="347" t="s">
        <v>85</v>
      </c>
      <c r="BX280" s="347"/>
      <c r="BY280" s="362" t="str">
        <f t="shared" si="16"/>
        <v>DISCONTINUED - MR105 Beadlock, 20x9, -12mm Offset, BLANK, 130mm Centerbore, Machined - Raw , w/ BH-H24125</v>
      </c>
      <c r="BZ280" s="362" t="s">
        <v>4046</v>
      </c>
      <c r="CA280" s="362" t="s">
        <v>4045</v>
      </c>
      <c r="CB280" s="351" t="str">
        <f t="shared" si="18"/>
        <v>RACE (1XX)</v>
      </c>
    </row>
    <row r="281" spans="1:80" s="339" customFormat="1" ht="12.75">
      <c r="A281" s="23">
        <f t="shared" si="17"/>
        <v>278</v>
      </c>
      <c r="B281" s="105" t="s">
        <v>84</v>
      </c>
      <c r="C281" s="30" t="s">
        <v>1090</v>
      </c>
      <c r="D281" s="341" t="s">
        <v>256</v>
      </c>
      <c r="E281" s="342" t="s">
        <v>255</v>
      </c>
      <c r="F281" s="342"/>
      <c r="G281" s="342"/>
      <c r="H281" s="342" t="s">
        <v>884</v>
      </c>
      <c r="I281" s="393">
        <v>41275</v>
      </c>
      <c r="J281" s="340">
        <v>43339</v>
      </c>
      <c r="K281" s="331" t="s">
        <v>1277</v>
      </c>
      <c r="L281" s="343">
        <v>172.5</v>
      </c>
      <c r="M281" s="333"/>
      <c r="N281" s="333"/>
      <c r="O281" s="341">
        <v>15</v>
      </c>
      <c r="P281" s="8">
        <v>7</v>
      </c>
      <c r="Q281" s="30" t="s">
        <v>1750</v>
      </c>
      <c r="R281" s="341">
        <v>5</v>
      </c>
      <c r="S281" s="341">
        <v>100</v>
      </c>
      <c r="T281" s="344">
        <v>48</v>
      </c>
      <c r="U281" s="378">
        <v>5.9</v>
      </c>
      <c r="V281" s="341" t="s">
        <v>85</v>
      </c>
      <c r="W281" s="349">
        <v>56.1</v>
      </c>
      <c r="X281" s="345">
        <v>16.7</v>
      </c>
      <c r="Y281" s="344">
        <v>1900</v>
      </c>
      <c r="Z281" s="344" t="s">
        <v>87</v>
      </c>
      <c r="AA281" s="344"/>
      <c r="AB281" s="334" t="str">
        <f t="shared" si="19"/>
        <v>15x7, 5x100, 48 OS</v>
      </c>
      <c r="AC281" s="346" t="s">
        <v>85</v>
      </c>
      <c r="AD281" s="336" t="e">
        <f>VLOOKUP(AC281,ACCESSORIES!F:K,6,FALSE)</f>
        <v>#N/A</v>
      </c>
      <c r="AE281" s="346" t="s">
        <v>85</v>
      </c>
      <c r="AF281" s="347" t="s">
        <v>85</v>
      </c>
      <c r="AG281" s="346"/>
      <c r="AH281" s="346" t="s">
        <v>85</v>
      </c>
      <c r="AI281" s="347" t="e">
        <f>VLOOKUP(AH281,ACCESSORIES!F:K,6,FALSE)</f>
        <v>#N/A</v>
      </c>
      <c r="AJ281" s="347" t="s">
        <v>266</v>
      </c>
      <c r="AK281" s="347" t="s">
        <v>85</v>
      </c>
      <c r="AL281" s="347" t="s">
        <v>85</v>
      </c>
      <c r="AM281" s="347" t="s">
        <v>85</v>
      </c>
      <c r="AN281" s="347">
        <v>14.9</v>
      </c>
      <c r="AO281" s="347"/>
      <c r="AP281" s="347">
        <v>23</v>
      </c>
      <c r="AQ281" s="347">
        <v>25</v>
      </c>
      <c r="AR281" s="347"/>
      <c r="AS281" s="347">
        <v>20</v>
      </c>
      <c r="AT281" s="347"/>
      <c r="AU281" s="347">
        <v>168</v>
      </c>
      <c r="AV281" s="347">
        <v>48</v>
      </c>
      <c r="AW281" s="347">
        <v>27</v>
      </c>
      <c r="AX281" s="83"/>
      <c r="AY281" s="347"/>
      <c r="AZ281" s="348" t="s">
        <v>85</v>
      </c>
      <c r="BA281" s="347" t="s">
        <v>85</v>
      </c>
      <c r="BB281" s="105" t="s">
        <v>85</v>
      </c>
      <c r="BC281" s="347" t="s">
        <v>85</v>
      </c>
      <c r="BD281" s="348">
        <v>20.2</v>
      </c>
      <c r="BE281" s="347">
        <v>17.8</v>
      </c>
      <c r="BF281" s="347">
        <v>17.8</v>
      </c>
      <c r="BG281" s="347">
        <v>9.5</v>
      </c>
      <c r="BH281" s="341">
        <v>48</v>
      </c>
      <c r="BI281" s="347" t="s">
        <v>4096</v>
      </c>
      <c r="BJ281" s="82" t="s">
        <v>4217</v>
      </c>
      <c r="BK281" s="347" t="s">
        <v>1246</v>
      </c>
      <c r="BL281" s="347" t="s">
        <v>1247</v>
      </c>
      <c r="BM281" s="347" t="s">
        <v>1248</v>
      </c>
      <c r="BN281" s="347"/>
      <c r="BO281" s="347"/>
      <c r="BP281" s="347"/>
      <c r="BQ281" s="347"/>
      <c r="BR281" s="347"/>
      <c r="BS281" s="347"/>
      <c r="BT281" s="347"/>
      <c r="BU281" s="347" t="s">
        <v>1249</v>
      </c>
      <c r="BV281" s="347"/>
      <c r="BW281" s="347" t="s">
        <v>1250</v>
      </c>
      <c r="BX281" s="347"/>
      <c r="BY281" s="362" t="str">
        <f t="shared" si="16"/>
        <v>DISCONTINUED - MR501 VT-SPEC, 15x7, +48mm Offset, 5x100, 56.1mm Centerbore, Matte Black</v>
      </c>
      <c r="BZ281" s="362" t="s">
        <v>4046</v>
      </c>
      <c r="CA281" s="362" t="s">
        <v>4045</v>
      </c>
      <c r="CB281" s="351" t="str">
        <f t="shared" si="18"/>
        <v>RACE (1XX)</v>
      </c>
    </row>
    <row r="282" spans="1:80" s="339" customFormat="1" ht="12.75">
      <c r="A282" s="23">
        <f t="shared" si="17"/>
        <v>279</v>
      </c>
      <c r="B282" s="105" t="s">
        <v>84</v>
      </c>
      <c r="C282" s="30" t="s">
        <v>1090</v>
      </c>
      <c r="D282" s="341" t="s">
        <v>258</v>
      </c>
      <c r="E282" s="342" t="s">
        <v>257</v>
      </c>
      <c r="F282" s="342"/>
      <c r="G282" s="342"/>
      <c r="H282" s="342" t="s">
        <v>886</v>
      </c>
      <c r="I282" s="393">
        <v>41640</v>
      </c>
      <c r="J282" s="340">
        <v>43339</v>
      </c>
      <c r="K282" s="331" t="s">
        <v>1277</v>
      </c>
      <c r="L282" s="343">
        <v>172.5</v>
      </c>
      <c r="M282" s="333"/>
      <c r="N282" s="333"/>
      <c r="O282" s="341">
        <v>15</v>
      </c>
      <c r="P282" s="8">
        <v>7</v>
      </c>
      <c r="Q282" s="30" t="s">
        <v>1750</v>
      </c>
      <c r="R282" s="341">
        <v>5</v>
      </c>
      <c r="S282" s="341">
        <v>100</v>
      </c>
      <c r="T282" s="344">
        <v>15</v>
      </c>
      <c r="U282" s="378">
        <v>4.5999999999999996</v>
      </c>
      <c r="V282" s="341" t="s">
        <v>85</v>
      </c>
      <c r="W282" s="349">
        <v>56.1</v>
      </c>
      <c r="X282" s="345">
        <v>19.399999999999999</v>
      </c>
      <c r="Y282" s="344">
        <v>2100</v>
      </c>
      <c r="Z282" s="344" t="s">
        <v>87</v>
      </c>
      <c r="AA282" s="344"/>
      <c r="AB282" s="334" t="str">
        <f t="shared" si="19"/>
        <v>15x7, 5x100, 15 OS</v>
      </c>
      <c r="AC282" s="346" t="s">
        <v>85</v>
      </c>
      <c r="AD282" s="336" t="e">
        <f>VLOOKUP(AC282,ACCESSORIES!F:K,6,FALSE)</f>
        <v>#N/A</v>
      </c>
      <c r="AE282" s="346" t="s">
        <v>85</v>
      </c>
      <c r="AF282" s="347" t="s">
        <v>85</v>
      </c>
      <c r="AG282" s="346"/>
      <c r="AH282" s="346" t="s">
        <v>85</v>
      </c>
      <c r="AI282" s="347" t="e">
        <f>VLOOKUP(AH282,ACCESSORIES!F:K,6,FALSE)</f>
        <v>#N/A</v>
      </c>
      <c r="AJ282" s="347" t="s">
        <v>266</v>
      </c>
      <c r="AK282" s="347" t="s">
        <v>85</v>
      </c>
      <c r="AL282" s="347" t="s">
        <v>85</v>
      </c>
      <c r="AM282" s="347" t="s">
        <v>85</v>
      </c>
      <c r="AN282" s="347">
        <v>14.9</v>
      </c>
      <c r="AO282" s="347"/>
      <c r="AP282" s="347">
        <v>34</v>
      </c>
      <c r="AQ282" s="347">
        <v>38</v>
      </c>
      <c r="AR282" s="347"/>
      <c r="AS282" s="347">
        <v>48</v>
      </c>
      <c r="AT282" s="347"/>
      <c r="AU282" s="347">
        <v>178</v>
      </c>
      <c r="AV282" s="347">
        <v>48</v>
      </c>
      <c r="AW282" s="347">
        <v>25</v>
      </c>
      <c r="AX282" s="83"/>
      <c r="AY282" s="347"/>
      <c r="AZ282" s="348" t="s">
        <v>85</v>
      </c>
      <c r="BA282" s="347" t="s">
        <v>85</v>
      </c>
      <c r="BB282" s="105" t="s">
        <v>85</v>
      </c>
      <c r="BC282" s="347" t="s">
        <v>85</v>
      </c>
      <c r="BD282" s="348">
        <v>22.9</v>
      </c>
      <c r="BE282" s="347">
        <v>17.8</v>
      </c>
      <c r="BF282" s="347">
        <v>17.8</v>
      </c>
      <c r="BG282" s="347">
        <v>9.5</v>
      </c>
      <c r="BH282" s="341">
        <v>48</v>
      </c>
      <c r="BI282" s="347" t="s">
        <v>4096</v>
      </c>
      <c r="BJ282" s="82" t="s">
        <v>4217</v>
      </c>
      <c r="BK282" s="347" t="s">
        <v>1251</v>
      </c>
      <c r="BL282" s="347" t="s">
        <v>1185</v>
      </c>
      <c r="BM282" s="347" t="s">
        <v>1252</v>
      </c>
      <c r="BN282" s="347"/>
      <c r="BO282" s="347"/>
      <c r="BP282" s="347"/>
      <c r="BQ282" s="347"/>
      <c r="BR282" s="347"/>
      <c r="BS282" s="347"/>
      <c r="BT282" s="347"/>
      <c r="BU282" s="347" t="s">
        <v>1253</v>
      </c>
      <c r="BV282" s="347"/>
      <c r="BW282" s="347" t="s">
        <v>1254</v>
      </c>
      <c r="BX282" s="347"/>
      <c r="BY282" s="362" t="str">
        <f t="shared" si="16"/>
        <v>DISCONTINUED - MR502 VT-SPEC, 15x7, +15mm Offset, 5x100, 56.1mm Centerbore, Matte Black</v>
      </c>
      <c r="BZ282" s="362" t="s">
        <v>4046</v>
      </c>
      <c r="CA282" s="362" t="s">
        <v>4045</v>
      </c>
      <c r="CB282" s="351" t="str">
        <f t="shared" si="18"/>
        <v>RACE (1XX)</v>
      </c>
    </row>
    <row r="283" spans="1:80" s="339" customFormat="1" ht="12.75">
      <c r="A283" s="23">
        <f t="shared" si="17"/>
        <v>280</v>
      </c>
      <c r="B283" s="105" t="s">
        <v>84</v>
      </c>
      <c r="C283" s="30" t="s">
        <v>1090</v>
      </c>
      <c r="D283" s="341" t="s">
        <v>258</v>
      </c>
      <c r="E283" s="342" t="s">
        <v>259</v>
      </c>
      <c r="F283" s="342"/>
      <c r="G283" s="342"/>
      <c r="H283" s="342" t="s">
        <v>885</v>
      </c>
      <c r="I283" s="393">
        <v>41640</v>
      </c>
      <c r="J283" s="340">
        <v>43339</v>
      </c>
      <c r="K283" s="331" t="s">
        <v>1277</v>
      </c>
      <c r="L283" s="343">
        <v>172.5</v>
      </c>
      <c r="M283" s="333"/>
      <c r="N283" s="333"/>
      <c r="O283" s="341">
        <v>15</v>
      </c>
      <c r="P283" s="8">
        <v>7</v>
      </c>
      <c r="Q283" s="30" t="s">
        <v>1858</v>
      </c>
      <c r="R283" s="341">
        <v>5</v>
      </c>
      <c r="S283" s="341">
        <v>4.5</v>
      </c>
      <c r="T283" s="344">
        <v>15</v>
      </c>
      <c r="U283" s="378">
        <v>4.5999999999999996</v>
      </c>
      <c r="V283" s="341" t="s">
        <v>85</v>
      </c>
      <c r="W283" s="349">
        <v>56.1</v>
      </c>
      <c r="X283" s="345">
        <v>19.399999999999999</v>
      </c>
      <c r="Y283" s="344">
        <v>2100</v>
      </c>
      <c r="Z283" s="344" t="s">
        <v>87</v>
      </c>
      <c r="AA283" s="344"/>
      <c r="AB283" s="334" t="str">
        <f t="shared" si="19"/>
        <v>15x7, 5x4.5, 15 OS</v>
      </c>
      <c r="AC283" s="346" t="s">
        <v>85</v>
      </c>
      <c r="AD283" s="336" t="e">
        <f>VLOOKUP(AC283,ACCESSORIES!F:K,6,FALSE)</f>
        <v>#N/A</v>
      </c>
      <c r="AE283" s="346" t="s">
        <v>85</v>
      </c>
      <c r="AF283" s="347" t="s">
        <v>85</v>
      </c>
      <c r="AG283" s="346"/>
      <c r="AH283" s="346" t="s">
        <v>85</v>
      </c>
      <c r="AI283" s="347" t="e">
        <f>VLOOKUP(AH283,ACCESSORIES!F:K,6,FALSE)</f>
        <v>#N/A</v>
      </c>
      <c r="AJ283" s="347" t="s">
        <v>266</v>
      </c>
      <c r="AK283" s="347" t="s">
        <v>85</v>
      </c>
      <c r="AL283" s="347" t="s">
        <v>85</v>
      </c>
      <c r="AM283" s="347" t="s">
        <v>85</v>
      </c>
      <c r="AN283" s="347">
        <v>14.9</v>
      </c>
      <c r="AO283" s="347"/>
      <c r="AP283" s="347">
        <v>34</v>
      </c>
      <c r="AQ283" s="347">
        <v>38</v>
      </c>
      <c r="AR283" s="347"/>
      <c r="AS283" s="347">
        <v>48</v>
      </c>
      <c r="AT283" s="347"/>
      <c r="AU283" s="347">
        <v>178</v>
      </c>
      <c r="AV283" s="347">
        <v>48</v>
      </c>
      <c r="AW283" s="347">
        <v>25</v>
      </c>
      <c r="AX283" s="83"/>
      <c r="AY283" s="347"/>
      <c r="AZ283" s="348" t="s">
        <v>85</v>
      </c>
      <c r="BA283" s="347" t="s">
        <v>85</v>
      </c>
      <c r="BB283" s="105" t="s">
        <v>85</v>
      </c>
      <c r="BC283" s="347" t="s">
        <v>85</v>
      </c>
      <c r="BD283" s="348">
        <v>22.9</v>
      </c>
      <c r="BE283" s="347">
        <v>17.8</v>
      </c>
      <c r="BF283" s="347">
        <v>17.8</v>
      </c>
      <c r="BG283" s="347">
        <v>9.5</v>
      </c>
      <c r="BH283" s="341">
        <v>48</v>
      </c>
      <c r="BI283" s="347" t="s">
        <v>4096</v>
      </c>
      <c r="BJ283" s="82" t="s">
        <v>4217</v>
      </c>
      <c r="BK283" s="347" t="s">
        <v>1251</v>
      </c>
      <c r="BL283" s="347" t="s">
        <v>1185</v>
      </c>
      <c r="BM283" s="347" t="s">
        <v>1252</v>
      </c>
      <c r="BN283" s="347"/>
      <c r="BO283" s="347"/>
      <c r="BP283" s="347"/>
      <c r="BQ283" s="347"/>
      <c r="BR283" s="347"/>
      <c r="BS283" s="347"/>
      <c r="BT283" s="347"/>
      <c r="BU283" s="347" t="s">
        <v>1253</v>
      </c>
      <c r="BV283" s="347"/>
      <c r="BW283" s="347" t="s">
        <v>1254</v>
      </c>
      <c r="BX283" s="347"/>
      <c r="BY283" s="362" t="str">
        <f t="shared" si="16"/>
        <v>DISCONTINUED - MR502 VT-SPEC, 15x7, +15mm Offset, 5x4.5, 56.1mm Centerbore, Matte Black</v>
      </c>
      <c r="BZ283" s="362" t="s">
        <v>4046</v>
      </c>
      <c r="CA283" s="362" t="s">
        <v>4045</v>
      </c>
      <c r="CB283" s="351" t="str">
        <f t="shared" si="18"/>
        <v>RACE (1XX)</v>
      </c>
    </row>
    <row r="284" spans="1:80" s="339" customFormat="1" ht="12.75">
      <c r="A284" s="23">
        <f t="shared" si="17"/>
        <v>281</v>
      </c>
      <c r="B284" s="105" t="s">
        <v>84</v>
      </c>
      <c r="C284" s="30" t="s">
        <v>1093</v>
      </c>
      <c r="D284" s="341" t="s">
        <v>263</v>
      </c>
      <c r="E284" s="342" t="s">
        <v>264</v>
      </c>
      <c r="F284" s="342"/>
      <c r="G284" s="342"/>
      <c r="H284" s="342" t="s">
        <v>910</v>
      </c>
      <c r="I284" s="393">
        <v>41640</v>
      </c>
      <c r="J284" s="340">
        <v>43339</v>
      </c>
      <c r="K284" s="331" t="s">
        <v>1277</v>
      </c>
      <c r="L284" s="343">
        <v>236.5</v>
      </c>
      <c r="M284" s="333"/>
      <c r="N284" s="333"/>
      <c r="O284" s="341">
        <v>18</v>
      </c>
      <c r="P284" s="8">
        <v>8</v>
      </c>
      <c r="Q284" s="30" t="s">
        <v>1858</v>
      </c>
      <c r="R284" s="341">
        <v>5</v>
      </c>
      <c r="S284" s="341">
        <v>4.5</v>
      </c>
      <c r="T284" s="344">
        <v>38</v>
      </c>
      <c r="U284" s="378">
        <v>6.1</v>
      </c>
      <c r="V284" s="341" t="s">
        <v>85</v>
      </c>
      <c r="W284" s="349">
        <v>67.099999999999994</v>
      </c>
      <c r="X284" s="345">
        <v>25.2</v>
      </c>
      <c r="Y284" s="344">
        <v>1850</v>
      </c>
      <c r="Z284" s="344" t="s">
        <v>1264</v>
      </c>
      <c r="AA284" s="344"/>
      <c r="AB284" s="334" t="str">
        <f t="shared" si="19"/>
        <v>18x8, 5x4.5, 38 OS</v>
      </c>
      <c r="AC284" s="346" t="s">
        <v>1627</v>
      </c>
      <c r="AD284" s="336">
        <f>VLOOKUP(AC284,ACCESSORIES!F:K,6,FALSE)</f>
        <v>33</v>
      </c>
      <c r="AE284" s="346" t="s">
        <v>85</v>
      </c>
      <c r="AF284" s="347" t="s">
        <v>1899</v>
      </c>
      <c r="AG284" s="346"/>
      <c r="AH284" s="346" t="s">
        <v>85</v>
      </c>
      <c r="AI284" s="347" t="e">
        <f>VLOOKUP(AH284,ACCESSORIES!F:K,6,FALSE)</f>
        <v>#N/A</v>
      </c>
      <c r="AJ284" s="347" t="s">
        <v>265</v>
      </c>
      <c r="AK284" s="347" t="s">
        <v>1675</v>
      </c>
      <c r="AL284" s="347">
        <v>2.5</v>
      </c>
      <c r="AM284" s="347">
        <v>56.1</v>
      </c>
      <c r="AN284" s="347">
        <v>14.9</v>
      </c>
      <c r="AO284" s="347"/>
      <c r="AP284" s="347">
        <v>18</v>
      </c>
      <c r="AQ284" s="347">
        <v>34</v>
      </c>
      <c r="AR284" s="347"/>
      <c r="AS284" s="347">
        <v>45</v>
      </c>
      <c r="AT284" s="347"/>
      <c r="AU284" s="347">
        <v>215</v>
      </c>
      <c r="AV284" s="347">
        <v>67.099999999999994</v>
      </c>
      <c r="AW284" s="347">
        <v>20.399999999999999</v>
      </c>
      <c r="AX284" s="83"/>
      <c r="AY284" s="347"/>
      <c r="AZ284" s="348" t="s">
        <v>85</v>
      </c>
      <c r="BA284" s="347" t="s">
        <v>85</v>
      </c>
      <c r="BB284" s="105" t="s">
        <v>85</v>
      </c>
      <c r="BC284" s="347" t="s">
        <v>85</v>
      </c>
      <c r="BD284" s="348">
        <v>28.7</v>
      </c>
      <c r="BE284" s="347">
        <v>20.7</v>
      </c>
      <c r="BF284" s="347">
        <v>20.7</v>
      </c>
      <c r="BG284" s="347">
        <v>10</v>
      </c>
      <c r="BH284" s="341">
        <v>36</v>
      </c>
      <c r="BI284" s="347" t="s">
        <v>4096</v>
      </c>
      <c r="BJ284" s="82" t="s">
        <v>4217</v>
      </c>
      <c r="BK284" s="347" t="s">
        <v>1248</v>
      </c>
      <c r="BL284" s="347" t="s">
        <v>1261</v>
      </c>
      <c r="BM284" s="347" t="s">
        <v>1186</v>
      </c>
      <c r="BN284" s="347"/>
      <c r="BO284" s="347"/>
      <c r="BP284" s="347"/>
      <c r="BQ284" s="347"/>
      <c r="BR284" s="347"/>
      <c r="BS284" s="347"/>
      <c r="BT284" s="347"/>
      <c r="BU284" s="347"/>
      <c r="BV284" s="347"/>
      <c r="BW284" s="347" t="s">
        <v>1263</v>
      </c>
      <c r="BX284" s="347"/>
      <c r="BY284" s="362" t="str">
        <f t="shared" si="16"/>
        <v>DISCONTINUED - MR502 RALLY, 18x8, +38mm Offset, 5x4.5, 67.1mm Centerbore, Method Bronze</v>
      </c>
      <c r="BZ284" s="362" t="s">
        <v>4046</v>
      </c>
      <c r="CA284" s="362" t="s">
        <v>4045</v>
      </c>
      <c r="CB284" s="351" t="str">
        <f t="shared" si="18"/>
        <v>RALLY (5XX)</v>
      </c>
    </row>
    <row r="285" spans="1:80" s="339" customFormat="1" ht="12.75">
      <c r="A285" s="23">
        <f t="shared" si="17"/>
        <v>282</v>
      </c>
      <c r="B285" s="105" t="s">
        <v>84</v>
      </c>
      <c r="C285" s="30" t="s">
        <v>1072</v>
      </c>
      <c r="D285" s="341" t="s">
        <v>1114</v>
      </c>
      <c r="E285" s="342" t="s">
        <v>2419</v>
      </c>
      <c r="F285" s="342"/>
      <c r="G285" s="342"/>
      <c r="H285" s="342" t="s">
        <v>282</v>
      </c>
      <c r="I285" s="393">
        <v>40544</v>
      </c>
      <c r="J285" s="340">
        <v>43348</v>
      </c>
      <c r="K285" s="331" t="s">
        <v>1277</v>
      </c>
      <c r="L285" s="343">
        <v>139.5</v>
      </c>
      <c r="M285" s="333"/>
      <c r="N285" s="333"/>
      <c r="O285" s="341">
        <v>15</v>
      </c>
      <c r="P285" s="8">
        <v>7</v>
      </c>
      <c r="Q285" s="30" t="s">
        <v>1759</v>
      </c>
      <c r="R285" s="341">
        <v>5</v>
      </c>
      <c r="S285" s="341">
        <v>5.5</v>
      </c>
      <c r="T285" s="344">
        <v>-6</v>
      </c>
      <c r="U285" s="378">
        <v>3.75</v>
      </c>
      <c r="V285" s="341" t="s">
        <v>85</v>
      </c>
      <c r="W285" s="349">
        <v>108</v>
      </c>
      <c r="X285" s="345">
        <v>20.5</v>
      </c>
      <c r="Y285" s="344">
        <v>2100</v>
      </c>
      <c r="Z285" s="344" t="s">
        <v>5824</v>
      </c>
      <c r="AA285" s="344"/>
      <c r="AB285" s="334" t="str">
        <f t="shared" si="19"/>
        <v>15x7, 5x5.5, -6 OS</v>
      </c>
      <c r="AC285" s="346" t="s">
        <v>1580</v>
      </c>
      <c r="AD285" s="336">
        <f>VLOOKUP(AC285,ACCESSORIES!F:K,6,FALSE)</f>
        <v>33</v>
      </c>
      <c r="AE285" s="346" t="s">
        <v>85</v>
      </c>
      <c r="AF285" s="347" t="s">
        <v>85</v>
      </c>
      <c r="AG285" s="346"/>
      <c r="AH285" s="346" t="s">
        <v>1950</v>
      </c>
      <c r="AI285" s="347">
        <f>VLOOKUP(AH285,ACCESSORIES!F:K,6,FALSE)</f>
        <v>1.1000000000000001</v>
      </c>
      <c r="AJ285" s="347" t="s">
        <v>266</v>
      </c>
      <c r="AK285" s="347" t="s">
        <v>85</v>
      </c>
      <c r="AL285" s="347" t="s">
        <v>85</v>
      </c>
      <c r="AM285" s="347" t="s">
        <v>85</v>
      </c>
      <c r="AN285" s="347">
        <v>16.2</v>
      </c>
      <c r="AO285" s="347"/>
      <c r="AP285" s="347" t="s">
        <v>1270</v>
      </c>
      <c r="AQ285" s="347" t="s">
        <v>1268</v>
      </c>
      <c r="AR285" s="347"/>
      <c r="AS285" s="347" t="s">
        <v>1269</v>
      </c>
      <c r="AT285" s="347"/>
      <c r="AU285" s="347">
        <v>180</v>
      </c>
      <c r="AV285" s="347">
        <v>106.4</v>
      </c>
      <c r="AW285" s="347">
        <v>56</v>
      </c>
      <c r="AX285" s="83"/>
      <c r="AY285" s="347"/>
      <c r="AZ285" s="348" t="s">
        <v>85</v>
      </c>
      <c r="BA285" s="347" t="s">
        <v>85</v>
      </c>
      <c r="BB285" s="105" t="s">
        <v>85</v>
      </c>
      <c r="BC285" s="347" t="s">
        <v>85</v>
      </c>
      <c r="BD285" s="348">
        <v>24</v>
      </c>
      <c r="BE285" s="347">
        <v>17.8</v>
      </c>
      <c r="BF285" s="347">
        <v>17.8</v>
      </c>
      <c r="BG285" s="347">
        <v>12.6</v>
      </c>
      <c r="BH285" s="341">
        <v>36</v>
      </c>
      <c r="BI285" s="347" t="s">
        <v>4096</v>
      </c>
      <c r="BJ285" s="82" t="s">
        <v>4217</v>
      </c>
      <c r="BK285" s="347" t="s">
        <v>2354</v>
      </c>
      <c r="BL285" s="347" t="s">
        <v>1156</v>
      </c>
      <c r="BM285" s="347" t="s">
        <v>1157</v>
      </c>
      <c r="BN285" s="347"/>
      <c r="BO285" s="347"/>
      <c r="BP285" s="347"/>
      <c r="BQ285" s="347"/>
      <c r="BR285" s="347"/>
      <c r="BS285" s="347"/>
      <c r="BT285" s="347"/>
      <c r="BU285" s="347" t="s">
        <v>2339</v>
      </c>
      <c r="BV285" s="347"/>
      <c r="BW285" s="347" t="s">
        <v>2340</v>
      </c>
      <c r="BX285" s="347"/>
      <c r="BY285" s="362" t="str">
        <f t="shared" si="16"/>
        <v>DISCONTINUED - MR301 The Standard, 15x7, -6mm Offset, 5x5.5, 108mm Centerbore, Machined - Clear Coat</v>
      </c>
      <c r="BZ285" s="362" t="s">
        <v>4046</v>
      </c>
      <c r="CA285" s="362" t="s">
        <v>4045</v>
      </c>
      <c r="CB285" s="351" t="str">
        <f t="shared" si="18"/>
        <v>STREET (3XX)</v>
      </c>
    </row>
    <row r="286" spans="1:80" s="339" customFormat="1" ht="12.75">
      <c r="A286" s="23">
        <f t="shared" si="17"/>
        <v>283</v>
      </c>
      <c r="B286" s="105" t="s">
        <v>84</v>
      </c>
      <c r="C286" s="30" t="s">
        <v>1072</v>
      </c>
      <c r="D286" s="341" t="s">
        <v>1114</v>
      </c>
      <c r="E286" s="342" t="s">
        <v>2420</v>
      </c>
      <c r="F286" s="342"/>
      <c r="G286" s="342"/>
      <c r="H286" s="342" t="s">
        <v>312</v>
      </c>
      <c r="I286" s="393">
        <v>40544</v>
      </c>
      <c r="J286" s="340">
        <v>43348</v>
      </c>
      <c r="K286" s="331" t="s">
        <v>1277</v>
      </c>
      <c r="L286" s="343">
        <v>195.5</v>
      </c>
      <c r="M286" s="333"/>
      <c r="N286" s="333"/>
      <c r="O286" s="341">
        <v>17</v>
      </c>
      <c r="P286" s="8">
        <v>8.5</v>
      </c>
      <c r="Q286" s="30" t="s">
        <v>1759</v>
      </c>
      <c r="R286" s="341">
        <v>5</v>
      </c>
      <c r="S286" s="341">
        <v>5.5</v>
      </c>
      <c r="T286" s="344">
        <v>0</v>
      </c>
      <c r="U286" s="378">
        <v>4.75</v>
      </c>
      <c r="V286" s="341" t="s">
        <v>85</v>
      </c>
      <c r="W286" s="349">
        <v>108</v>
      </c>
      <c r="X286" s="345">
        <v>26.7</v>
      </c>
      <c r="Y286" s="344">
        <v>2500</v>
      </c>
      <c r="Z286" s="344" t="s">
        <v>5824</v>
      </c>
      <c r="AA286" s="344"/>
      <c r="AB286" s="334" t="str">
        <f t="shared" si="19"/>
        <v>17x8.5, 5x5.5, 0 OS</v>
      </c>
      <c r="AC286" s="346" t="s">
        <v>1580</v>
      </c>
      <c r="AD286" s="336">
        <f>VLOOKUP(AC286,ACCESSORIES!F:K,6,FALSE)</f>
        <v>33</v>
      </c>
      <c r="AE286" s="346" t="s">
        <v>85</v>
      </c>
      <c r="AF286" s="347" t="s">
        <v>85</v>
      </c>
      <c r="AG286" s="346"/>
      <c r="AH286" s="346" t="s">
        <v>1950</v>
      </c>
      <c r="AI286" s="347">
        <f>VLOOKUP(AH286,ACCESSORIES!F:K,6,FALSE)</f>
        <v>1.1000000000000001</v>
      </c>
      <c r="AJ286" s="347" t="s">
        <v>266</v>
      </c>
      <c r="AK286" s="347" t="s">
        <v>85</v>
      </c>
      <c r="AL286" s="347" t="s">
        <v>85</v>
      </c>
      <c r="AM286" s="347" t="s">
        <v>85</v>
      </c>
      <c r="AN286" s="347">
        <v>16.2</v>
      </c>
      <c r="AO286" s="347"/>
      <c r="AP286" s="347">
        <v>3</v>
      </c>
      <c r="AQ286" s="347">
        <v>19</v>
      </c>
      <c r="AR286" s="347"/>
      <c r="AS286" s="347">
        <v>27</v>
      </c>
      <c r="AT286" s="347"/>
      <c r="AU286" s="347">
        <v>205</v>
      </c>
      <c r="AV286" s="347">
        <v>106.4</v>
      </c>
      <c r="AW286" s="347">
        <v>56</v>
      </c>
      <c r="AX286" s="83"/>
      <c r="AY286" s="347"/>
      <c r="AZ286" s="348" t="s">
        <v>85</v>
      </c>
      <c r="BA286" s="347" t="s">
        <v>85</v>
      </c>
      <c r="BB286" s="105" t="s">
        <v>85</v>
      </c>
      <c r="BC286" s="347" t="s">
        <v>85</v>
      </c>
      <c r="BD286" s="348">
        <v>30.2</v>
      </c>
      <c r="BE286" s="347">
        <v>19.8</v>
      </c>
      <c r="BF286" s="347">
        <v>19.8</v>
      </c>
      <c r="BG286" s="347">
        <v>10.7</v>
      </c>
      <c r="BH286" s="341">
        <v>36</v>
      </c>
      <c r="BI286" s="347" t="s">
        <v>4096</v>
      </c>
      <c r="BJ286" s="82" t="s">
        <v>4217</v>
      </c>
      <c r="BK286" s="347" t="s">
        <v>2354</v>
      </c>
      <c r="BL286" s="347" t="s">
        <v>1156</v>
      </c>
      <c r="BM286" s="347" t="s">
        <v>1157</v>
      </c>
      <c r="BN286" s="347"/>
      <c r="BO286" s="347"/>
      <c r="BP286" s="347"/>
      <c r="BQ286" s="347"/>
      <c r="BR286" s="347"/>
      <c r="BS286" s="347"/>
      <c r="BT286" s="347"/>
      <c r="BU286" s="347" t="s">
        <v>2339</v>
      </c>
      <c r="BV286" s="347"/>
      <c r="BW286" s="347" t="s">
        <v>2340</v>
      </c>
      <c r="BX286" s="347"/>
      <c r="BY286" s="362" t="str">
        <f t="shared" si="16"/>
        <v>DISCONTINUED - MR301 The Standard, 17x8.5, 0mm Offset, 5x5.5, 108mm Centerbore, Machined - Clear Coat</v>
      </c>
      <c r="BZ286" s="362" t="s">
        <v>4046</v>
      </c>
      <c r="CA286" s="362" t="s">
        <v>4045</v>
      </c>
      <c r="CB286" s="351" t="str">
        <f t="shared" si="18"/>
        <v>STREET (3XX)</v>
      </c>
    </row>
    <row r="287" spans="1:80" s="339" customFormat="1" ht="12.75">
      <c r="A287" s="23">
        <f t="shared" si="17"/>
        <v>284</v>
      </c>
      <c r="B287" s="105" t="s">
        <v>84</v>
      </c>
      <c r="C287" s="30" t="s">
        <v>1072</v>
      </c>
      <c r="D287" s="341" t="s">
        <v>1114</v>
      </c>
      <c r="E287" s="342" t="s">
        <v>2421</v>
      </c>
      <c r="F287" s="342"/>
      <c r="G287" s="342"/>
      <c r="H287" s="342" t="s">
        <v>329</v>
      </c>
      <c r="I287" s="393">
        <v>40544</v>
      </c>
      <c r="J287" s="340">
        <v>43348</v>
      </c>
      <c r="K287" s="331" t="s">
        <v>1277</v>
      </c>
      <c r="L287" s="343">
        <v>195.5</v>
      </c>
      <c r="M287" s="333"/>
      <c r="N287" s="333"/>
      <c r="O287" s="341">
        <v>17</v>
      </c>
      <c r="P287" s="8">
        <v>9</v>
      </c>
      <c r="Q287" s="30" t="s">
        <v>1766</v>
      </c>
      <c r="R287" s="341">
        <v>8</v>
      </c>
      <c r="S287" s="341">
        <v>170</v>
      </c>
      <c r="T287" s="344">
        <v>-12</v>
      </c>
      <c r="U287" s="378">
        <v>4.5</v>
      </c>
      <c r="V287" s="341" t="s">
        <v>85</v>
      </c>
      <c r="W287" s="349">
        <v>130.81</v>
      </c>
      <c r="X287" s="345">
        <v>27.799999999999997</v>
      </c>
      <c r="Y287" s="344">
        <v>3600</v>
      </c>
      <c r="Z287" s="344" t="s">
        <v>5824</v>
      </c>
      <c r="AA287" s="344"/>
      <c r="AB287" s="334" t="str">
        <f t="shared" si="19"/>
        <v>17x9, 8x170, -12 OS</v>
      </c>
      <c r="AC287" s="346" t="s">
        <v>1916</v>
      </c>
      <c r="AD287" s="336">
        <f>VLOOKUP(AC287,ACCESSORIES!F:K,6,FALSE)</f>
        <v>33</v>
      </c>
      <c r="AE287" s="346" t="s">
        <v>85</v>
      </c>
      <c r="AF287" s="347" t="s">
        <v>85</v>
      </c>
      <c r="AG287" s="346"/>
      <c r="AH287" s="346" t="s">
        <v>1950</v>
      </c>
      <c r="AI287" s="347">
        <f>VLOOKUP(AH287,ACCESSORIES!F:K,6,FALSE)</f>
        <v>1.1000000000000001</v>
      </c>
      <c r="AJ287" s="347" t="s">
        <v>266</v>
      </c>
      <c r="AK287" s="347" t="s">
        <v>85</v>
      </c>
      <c r="AL287" s="347" t="s">
        <v>85</v>
      </c>
      <c r="AM287" s="347" t="s">
        <v>85</v>
      </c>
      <c r="AN287" s="347">
        <v>16.2</v>
      </c>
      <c r="AO287" s="347"/>
      <c r="AP287" s="347">
        <v>3</v>
      </c>
      <c r="AQ287" s="347">
        <v>3</v>
      </c>
      <c r="AR287" s="347"/>
      <c r="AS287" s="347">
        <v>27</v>
      </c>
      <c r="AT287" s="347"/>
      <c r="AU287" s="347">
        <v>205</v>
      </c>
      <c r="AV287" s="347">
        <v>125</v>
      </c>
      <c r="AW287" s="347">
        <v>100</v>
      </c>
      <c r="AX287" s="83"/>
      <c r="AY287" s="347"/>
      <c r="AZ287" s="348" t="s">
        <v>85</v>
      </c>
      <c r="BA287" s="347" t="s">
        <v>85</v>
      </c>
      <c r="BB287" s="105" t="s">
        <v>85</v>
      </c>
      <c r="BC287" s="347" t="s">
        <v>85</v>
      </c>
      <c r="BD287" s="348">
        <v>31.299999999999997</v>
      </c>
      <c r="BE287" s="347">
        <v>19.8</v>
      </c>
      <c r="BF287" s="347">
        <v>19.8</v>
      </c>
      <c r="BG287" s="347">
        <v>10.7</v>
      </c>
      <c r="BH287" s="341">
        <v>36</v>
      </c>
      <c r="BI287" s="347" t="s">
        <v>4096</v>
      </c>
      <c r="BJ287" s="82" t="s">
        <v>4217</v>
      </c>
      <c r="BK287" s="347" t="s">
        <v>2354</v>
      </c>
      <c r="BL287" s="347" t="s">
        <v>1156</v>
      </c>
      <c r="BM287" s="347" t="s">
        <v>1157</v>
      </c>
      <c r="BN287" s="347"/>
      <c r="BO287" s="347"/>
      <c r="BP287" s="347"/>
      <c r="BQ287" s="347"/>
      <c r="BR287" s="347"/>
      <c r="BS287" s="347"/>
      <c r="BT287" s="347"/>
      <c r="BU287" s="347" t="s">
        <v>2339</v>
      </c>
      <c r="BV287" s="347"/>
      <c r="BW287" s="347" t="s">
        <v>2340</v>
      </c>
      <c r="BX287" s="347"/>
      <c r="BY287" s="362" t="str">
        <f t="shared" si="16"/>
        <v>DISCONTINUED - MR301 The Standard, 17x9, -12mm Offset, 8x170, 130.81mm Centerbore, Machined - Clear Coat</v>
      </c>
      <c r="BZ287" s="362" t="s">
        <v>4046</v>
      </c>
      <c r="CA287" s="362" t="s">
        <v>4045</v>
      </c>
      <c r="CB287" s="351" t="str">
        <f t="shared" si="18"/>
        <v>STREET (3XX)</v>
      </c>
    </row>
    <row r="288" spans="1:80" s="339" customFormat="1" ht="12.75">
      <c r="A288" s="23">
        <f t="shared" si="17"/>
        <v>285</v>
      </c>
      <c r="B288" s="105" t="s">
        <v>84</v>
      </c>
      <c r="C288" s="30" t="s">
        <v>1072</v>
      </c>
      <c r="D288" s="341" t="s">
        <v>1114</v>
      </c>
      <c r="E288" s="342" t="s">
        <v>2422</v>
      </c>
      <c r="F288" s="342"/>
      <c r="G288" s="342"/>
      <c r="H288" s="342" t="s">
        <v>334</v>
      </c>
      <c r="I288" s="393">
        <v>40544</v>
      </c>
      <c r="J288" s="340">
        <v>43348</v>
      </c>
      <c r="K288" s="331" t="s">
        <v>1277</v>
      </c>
      <c r="L288" s="343">
        <v>231.5</v>
      </c>
      <c r="M288" s="333"/>
      <c r="N288" s="333"/>
      <c r="O288" s="341">
        <v>18</v>
      </c>
      <c r="P288" s="8">
        <v>9</v>
      </c>
      <c r="Q288" s="30" t="s">
        <v>1759</v>
      </c>
      <c r="R288" s="341">
        <v>5</v>
      </c>
      <c r="S288" s="341">
        <v>5.5</v>
      </c>
      <c r="T288" s="344">
        <v>-12</v>
      </c>
      <c r="U288" s="378">
        <v>4.5</v>
      </c>
      <c r="V288" s="341" t="s">
        <v>85</v>
      </c>
      <c r="W288" s="349">
        <v>108</v>
      </c>
      <c r="X288" s="345">
        <v>28.199999999999996</v>
      </c>
      <c r="Y288" s="344">
        <v>2500</v>
      </c>
      <c r="Z288" s="344" t="s">
        <v>5824</v>
      </c>
      <c r="AA288" s="344"/>
      <c r="AB288" s="334" t="str">
        <f t="shared" si="19"/>
        <v>18x9, 5x5.5, -12 OS</v>
      </c>
      <c r="AC288" s="346" t="s">
        <v>1580</v>
      </c>
      <c r="AD288" s="336">
        <f>VLOOKUP(AC288,ACCESSORIES!F:K,6,FALSE)</f>
        <v>33</v>
      </c>
      <c r="AE288" s="346" t="s">
        <v>85</v>
      </c>
      <c r="AF288" s="347" t="s">
        <v>85</v>
      </c>
      <c r="AG288" s="346"/>
      <c r="AH288" s="346" t="s">
        <v>1950</v>
      </c>
      <c r="AI288" s="347">
        <f>VLOOKUP(AH288,ACCESSORIES!F:K,6,FALSE)</f>
        <v>1.1000000000000001</v>
      </c>
      <c r="AJ288" s="347" t="s">
        <v>266</v>
      </c>
      <c r="AK288" s="347" t="s">
        <v>85</v>
      </c>
      <c r="AL288" s="347" t="s">
        <v>85</v>
      </c>
      <c r="AM288" s="347" t="s">
        <v>85</v>
      </c>
      <c r="AN288" s="347">
        <v>16.2</v>
      </c>
      <c r="AO288" s="347"/>
      <c r="AP288" s="347">
        <v>3</v>
      </c>
      <c r="AQ288" s="347">
        <v>16</v>
      </c>
      <c r="AR288" s="347"/>
      <c r="AS288" s="347">
        <v>22</v>
      </c>
      <c r="AT288" s="347"/>
      <c r="AU288" s="347">
        <v>215</v>
      </c>
      <c r="AV288" s="347">
        <v>106.4</v>
      </c>
      <c r="AW288" s="347">
        <v>56</v>
      </c>
      <c r="AX288" s="83"/>
      <c r="AY288" s="347"/>
      <c r="AZ288" s="348" t="s">
        <v>85</v>
      </c>
      <c r="BA288" s="347" t="s">
        <v>85</v>
      </c>
      <c r="BB288" s="105" t="s">
        <v>85</v>
      </c>
      <c r="BC288" s="347" t="s">
        <v>85</v>
      </c>
      <c r="BD288" s="348">
        <v>31.699999999999996</v>
      </c>
      <c r="BE288" s="347">
        <v>20.7</v>
      </c>
      <c r="BF288" s="347">
        <v>20.7</v>
      </c>
      <c r="BG288" s="347">
        <v>11.2</v>
      </c>
      <c r="BH288" s="341">
        <v>36</v>
      </c>
      <c r="BI288" s="347" t="s">
        <v>4096</v>
      </c>
      <c r="BJ288" s="82" t="s">
        <v>4217</v>
      </c>
      <c r="BK288" s="347" t="s">
        <v>2354</v>
      </c>
      <c r="BL288" s="347" t="s">
        <v>1156</v>
      </c>
      <c r="BM288" s="347" t="s">
        <v>1157</v>
      </c>
      <c r="BN288" s="347"/>
      <c r="BO288" s="347"/>
      <c r="BP288" s="347"/>
      <c r="BQ288" s="347"/>
      <c r="BR288" s="347"/>
      <c r="BS288" s="347"/>
      <c r="BT288" s="347"/>
      <c r="BU288" s="347" t="s">
        <v>2339</v>
      </c>
      <c r="BV288" s="347"/>
      <c r="BW288" s="347" t="s">
        <v>2340</v>
      </c>
      <c r="BX288" s="347"/>
      <c r="BY288" s="362" t="str">
        <f t="shared" si="16"/>
        <v>DISCONTINUED - MR301 The Standard, 18x9, -12mm Offset, 5x5.5, 108mm Centerbore, Machined - Clear Coat</v>
      </c>
      <c r="BZ288" s="362" t="s">
        <v>4046</v>
      </c>
      <c r="CA288" s="362" t="s">
        <v>4045</v>
      </c>
      <c r="CB288" s="351" t="str">
        <f t="shared" si="18"/>
        <v>STREET (3XX)</v>
      </c>
    </row>
    <row r="289" spans="1:80" s="339" customFormat="1" ht="12.75">
      <c r="A289" s="23">
        <f t="shared" si="17"/>
        <v>286</v>
      </c>
      <c r="B289" s="105" t="s">
        <v>84</v>
      </c>
      <c r="C289" s="30" t="s">
        <v>1072</v>
      </c>
      <c r="D289" s="341" t="s">
        <v>1114</v>
      </c>
      <c r="E289" s="342" t="s">
        <v>2423</v>
      </c>
      <c r="F289" s="342"/>
      <c r="G289" s="342"/>
      <c r="H289" s="342" t="s">
        <v>346</v>
      </c>
      <c r="I289" s="393">
        <v>40544</v>
      </c>
      <c r="J289" s="340">
        <v>43348</v>
      </c>
      <c r="K289" s="331" t="s">
        <v>1277</v>
      </c>
      <c r="L289" s="343">
        <v>231.5</v>
      </c>
      <c r="M289" s="333"/>
      <c r="N289" s="333"/>
      <c r="O289" s="341">
        <v>18</v>
      </c>
      <c r="P289" s="8">
        <v>9</v>
      </c>
      <c r="Q289" s="30" t="s">
        <v>1766</v>
      </c>
      <c r="R289" s="341">
        <v>8</v>
      </c>
      <c r="S289" s="341">
        <v>170</v>
      </c>
      <c r="T289" s="344">
        <v>-12</v>
      </c>
      <c r="U289" s="378">
        <v>4.5</v>
      </c>
      <c r="V289" s="341" t="s">
        <v>85</v>
      </c>
      <c r="W289" s="349">
        <v>130.81</v>
      </c>
      <c r="X289" s="345">
        <v>28.1</v>
      </c>
      <c r="Y289" s="344">
        <v>3600</v>
      </c>
      <c r="Z289" s="344" t="s">
        <v>5824</v>
      </c>
      <c r="AA289" s="344"/>
      <c r="AB289" s="334" t="str">
        <f t="shared" si="19"/>
        <v>18x9, 8x170, -12 OS</v>
      </c>
      <c r="AC289" s="346" t="s">
        <v>1916</v>
      </c>
      <c r="AD289" s="336">
        <f>VLOOKUP(AC289,ACCESSORIES!F:K,6,FALSE)</f>
        <v>33</v>
      </c>
      <c r="AE289" s="346" t="s">
        <v>85</v>
      </c>
      <c r="AF289" s="347" t="s">
        <v>85</v>
      </c>
      <c r="AG289" s="346"/>
      <c r="AH289" s="346" t="s">
        <v>1950</v>
      </c>
      <c r="AI289" s="347">
        <f>VLOOKUP(AH289,ACCESSORIES!F:K,6,FALSE)</f>
        <v>1.1000000000000001</v>
      </c>
      <c r="AJ289" s="347" t="s">
        <v>266</v>
      </c>
      <c r="AK289" s="347" t="s">
        <v>85</v>
      </c>
      <c r="AL289" s="347" t="s">
        <v>85</v>
      </c>
      <c r="AM289" s="347" t="s">
        <v>85</v>
      </c>
      <c r="AN289" s="347">
        <v>16.2</v>
      </c>
      <c r="AO289" s="347"/>
      <c r="AP289" s="347">
        <v>3</v>
      </c>
      <c r="AQ289" s="347">
        <v>3</v>
      </c>
      <c r="AR289" s="347"/>
      <c r="AS289" s="347">
        <v>22</v>
      </c>
      <c r="AT289" s="347"/>
      <c r="AU289" s="347">
        <v>215</v>
      </c>
      <c r="AV289" s="347">
        <v>125</v>
      </c>
      <c r="AW289" s="347">
        <v>100</v>
      </c>
      <c r="AX289" s="83"/>
      <c r="AY289" s="347"/>
      <c r="AZ289" s="348" t="s">
        <v>85</v>
      </c>
      <c r="BA289" s="347" t="s">
        <v>85</v>
      </c>
      <c r="BB289" s="105" t="s">
        <v>85</v>
      </c>
      <c r="BC289" s="347" t="s">
        <v>85</v>
      </c>
      <c r="BD289" s="348">
        <v>31.6</v>
      </c>
      <c r="BE289" s="347">
        <v>20.7</v>
      </c>
      <c r="BF289" s="347">
        <v>20.7</v>
      </c>
      <c r="BG289" s="347">
        <v>11.2</v>
      </c>
      <c r="BH289" s="341">
        <v>36</v>
      </c>
      <c r="BI289" s="347" t="s">
        <v>4096</v>
      </c>
      <c r="BJ289" s="82" t="s">
        <v>4217</v>
      </c>
      <c r="BK289" s="347" t="s">
        <v>2354</v>
      </c>
      <c r="BL289" s="347" t="s">
        <v>1156</v>
      </c>
      <c r="BM289" s="347" t="s">
        <v>1157</v>
      </c>
      <c r="BN289" s="347"/>
      <c r="BO289" s="347"/>
      <c r="BP289" s="347"/>
      <c r="BQ289" s="347"/>
      <c r="BR289" s="347"/>
      <c r="BS289" s="347"/>
      <c r="BT289" s="347"/>
      <c r="BU289" s="347" t="s">
        <v>2339</v>
      </c>
      <c r="BV289" s="347"/>
      <c r="BW289" s="347" t="s">
        <v>2340</v>
      </c>
      <c r="BX289" s="347"/>
      <c r="BY289" s="362" t="str">
        <f t="shared" si="16"/>
        <v>DISCONTINUED - MR301 The Standard, 18x9, -12mm Offset, 8x170, 130.81mm Centerbore, Machined - Clear Coat</v>
      </c>
      <c r="BZ289" s="362" t="s">
        <v>4046</v>
      </c>
      <c r="CA289" s="362" t="s">
        <v>4045</v>
      </c>
      <c r="CB289" s="351" t="str">
        <f t="shared" si="18"/>
        <v>STREET (3XX)</v>
      </c>
    </row>
    <row r="290" spans="1:80" s="339" customFormat="1" ht="12.75">
      <c r="A290" s="23">
        <f t="shared" si="17"/>
        <v>287</v>
      </c>
      <c r="B290" s="105" t="s">
        <v>84</v>
      </c>
      <c r="C290" s="30" t="s">
        <v>1072</v>
      </c>
      <c r="D290" s="341" t="s">
        <v>1114</v>
      </c>
      <c r="E290" s="342" t="s">
        <v>2424</v>
      </c>
      <c r="F290" s="342"/>
      <c r="G290" s="342"/>
      <c r="H290" s="342" t="s">
        <v>348</v>
      </c>
      <c r="I290" s="393">
        <v>40544</v>
      </c>
      <c r="J290" s="340">
        <v>43348</v>
      </c>
      <c r="K290" s="331" t="s">
        <v>1277</v>
      </c>
      <c r="L290" s="343">
        <v>231.5</v>
      </c>
      <c r="M290" s="333"/>
      <c r="N290" s="333"/>
      <c r="O290" s="341">
        <v>18</v>
      </c>
      <c r="P290" s="8">
        <v>9</v>
      </c>
      <c r="Q290" s="30" t="s">
        <v>1766</v>
      </c>
      <c r="R290" s="341">
        <v>8</v>
      </c>
      <c r="S290" s="341">
        <v>170</v>
      </c>
      <c r="T290" s="344">
        <v>-12</v>
      </c>
      <c r="U290" s="378">
        <v>4.5</v>
      </c>
      <c r="V290" s="341" t="s">
        <v>85</v>
      </c>
      <c r="W290" s="349">
        <v>130.81</v>
      </c>
      <c r="X290" s="345">
        <v>28.1</v>
      </c>
      <c r="Y290" s="344">
        <v>3600</v>
      </c>
      <c r="Z290" s="344" t="s">
        <v>2309</v>
      </c>
      <c r="AA290" s="344"/>
      <c r="AB290" s="334" t="str">
        <f t="shared" si="19"/>
        <v>18x9, 8x170, -12 OS</v>
      </c>
      <c r="AC290" s="346" t="s">
        <v>1917</v>
      </c>
      <c r="AD290" s="336">
        <f>VLOOKUP(AC290,ACCESSORIES!F:K,6,FALSE)</f>
        <v>33</v>
      </c>
      <c r="AE290" s="346" t="s">
        <v>85</v>
      </c>
      <c r="AF290" s="347" t="s">
        <v>85</v>
      </c>
      <c r="AG290" s="346"/>
      <c r="AH290" s="346" t="s">
        <v>1950</v>
      </c>
      <c r="AI290" s="347">
        <f>VLOOKUP(AH290,ACCESSORIES!F:K,6,FALSE)</f>
        <v>1.1000000000000001</v>
      </c>
      <c r="AJ290" s="347" t="s">
        <v>266</v>
      </c>
      <c r="AK290" s="347" t="s">
        <v>85</v>
      </c>
      <c r="AL290" s="347" t="s">
        <v>85</v>
      </c>
      <c r="AM290" s="347" t="s">
        <v>85</v>
      </c>
      <c r="AN290" s="347">
        <v>16.2</v>
      </c>
      <c r="AO290" s="347"/>
      <c r="AP290" s="347">
        <v>3</v>
      </c>
      <c r="AQ290" s="347">
        <v>3</v>
      </c>
      <c r="AR290" s="347"/>
      <c r="AS290" s="347">
        <v>22</v>
      </c>
      <c r="AT290" s="347"/>
      <c r="AU290" s="347">
        <v>215</v>
      </c>
      <c r="AV290" s="347">
        <v>125</v>
      </c>
      <c r="AW290" s="347">
        <v>100</v>
      </c>
      <c r="AX290" s="83"/>
      <c r="AY290" s="347"/>
      <c r="AZ290" s="348" t="s">
        <v>85</v>
      </c>
      <c r="BA290" s="347" t="s">
        <v>85</v>
      </c>
      <c r="BB290" s="105" t="s">
        <v>85</v>
      </c>
      <c r="BC290" s="347" t="s">
        <v>85</v>
      </c>
      <c r="BD290" s="348">
        <v>31.6</v>
      </c>
      <c r="BE290" s="347">
        <v>20.7</v>
      </c>
      <c r="BF290" s="347">
        <v>20.7</v>
      </c>
      <c r="BG290" s="347">
        <v>11.2</v>
      </c>
      <c r="BH290" s="341">
        <v>36</v>
      </c>
      <c r="BI290" s="347" t="s">
        <v>4096</v>
      </c>
      <c r="BJ290" s="82" t="s">
        <v>4217</v>
      </c>
      <c r="BK290" s="347" t="s">
        <v>2338</v>
      </c>
      <c r="BL290" s="347" t="s">
        <v>1156</v>
      </c>
      <c r="BM290" s="347" t="s">
        <v>1157</v>
      </c>
      <c r="BN290" s="347"/>
      <c r="BO290" s="347"/>
      <c r="BP290" s="347"/>
      <c r="BQ290" s="347"/>
      <c r="BR290" s="347"/>
      <c r="BS290" s="347"/>
      <c r="BT290" s="347"/>
      <c r="BU290" s="347" t="s">
        <v>1158</v>
      </c>
      <c r="BV290" s="347"/>
      <c r="BW290" s="347" t="s">
        <v>1159</v>
      </c>
      <c r="BX290" s="347"/>
      <c r="BY290" s="362" t="str">
        <f t="shared" si="16"/>
        <v>DISCONTINUED - MR301 The Standard, 18x9, -12mm Offset, 8x170, 130.81mm Centerbore, Matte Black</v>
      </c>
      <c r="BZ290" s="362" t="s">
        <v>4046</v>
      </c>
      <c r="CA290" s="362" t="s">
        <v>4045</v>
      </c>
      <c r="CB290" s="351" t="str">
        <f t="shared" si="18"/>
        <v>STREET (3XX)</v>
      </c>
    </row>
    <row r="291" spans="1:80" s="339" customFormat="1" ht="12.75">
      <c r="A291" s="23">
        <f t="shared" si="17"/>
        <v>288</v>
      </c>
      <c r="B291" s="105" t="s">
        <v>84</v>
      </c>
      <c r="C291" s="30" t="s">
        <v>1072</v>
      </c>
      <c r="D291" s="341" t="s">
        <v>1116</v>
      </c>
      <c r="E291" s="342" t="s">
        <v>2425</v>
      </c>
      <c r="F291" s="342"/>
      <c r="G291" s="342"/>
      <c r="H291" s="342" t="s">
        <v>384</v>
      </c>
      <c r="I291" s="393">
        <v>40909</v>
      </c>
      <c r="J291" s="340">
        <v>43348</v>
      </c>
      <c r="K291" s="331" t="s">
        <v>1277</v>
      </c>
      <c r="L291" s="343">
        <v>177.5</v>
      </c>
      <c r="M291" s="333"/>
      <c r="N291" s="333"/>
      <c r="O291" s="341">
        <v>16</v>
      </c>
      <c r="P291" s="8">
        <v>8</v>
      </c>
      <c r="Q291" s="30" t="s">
        <v>1858</v>
      </c>
      <c r="R291" s="341">
        <v>5</v>
      </c>
      <c r="S291" s="341">
        <v>4.5</v>
      </c>
      <c r="T291" s="344">
        <v>0</v>
      </c>
      <c r="U291" s="378">
        <v>4.5</v>
      </c>
      <c r="V291" s="341" t="s">
        <v>85</v>
      </c>
      <c r="W291" s="349">
        <v>83</v>
      </c>
      <c r="X291" s="345">
        <v>23.7</v>
      </c>
      <c r="Y291" s="344">
        <v>2100</v>
      </c>
      <c r="Z291" s="344" t="s">
        <v>5827</v>
      </c>
      <c r="AA291" s="344"/>
      <c r="AB291" s="334" t="str">
        <f t="shared" si="19"/>
        <v>16x8, 5x4.5, 0 OS</v>
      </c>
      <c r="AC291" s="346" t="s">
        <v>1609</v>
      </c>
      <c r="AD291" s="336">
        <f>VLOOKUP(AC291,ACCESSORIES!F:K,6,FALSE)</f>
        <v>33</v>
      </c>
      <c r="AE291" s="346" t="s">
        <v>85</v>
      </c>
      <c r="AF291" s="347" t="s">
        <v>85</v>
      </c>
      <c r="AG291" s="346"/>
      <c r="AH291" s="346" t="s">
        <v>1951</v>
      </c>
      <c r="AI291" s="347">
        <f>VLOOKUP(AH291,ACCESSORIES!F:K,6,FALSE)</f>
        <v>1.1000000000000001</v>
      </c>
      <c r="AJ291" s="347" t="s">
        <v>266</v>
      </c>
      <c r="AK291" s="347" t="s">
        <v>85</v>
      </c>
      <c r="AL291" s="347" t="s">
        <v>85</v>
      </c>
      <c r="AM291" s="347" t="s">
        <v>85</v>
      </c>
      <c r="AN291" s="347">
        <v>16.2</v>
      </c>
      <c r="AO291" s="347"/>
      <c r="AP291" s="347">
        <v>12</v>
      </c>
      <c r="AQ291" s="347">
        <v>22</v>
      </c>
      <c r="AR291" s="347"/>
      <c r="AS291" s="347">
        <v>27</v>
      </c>
      <c r="AT291" s="347"/>
      <c r="AU291" s="347">
        <v>191</v>
      </c>
      <c r="AV291" s="347">
        <v>79</v>
      </c>
      <c r="AW291" s="347">
        <v>54</v>
      </c>
      <c r="AX291" s="83"/>
      <c r="AY291" s="347"/>
      <c r="AZ291" s="348" t="s">
        <v>85</v>
      </c>
      <c r="BA291" s="347" t="s">
        <v>85</v>
      </c>
      <c r="BB291" s="105" t="s">
        <v>85</v>
      </c>
      <c r="BC291" s="347" t="s">
        <v>85</v>
      </c>
      <c r="BD291" s="348">
        <v>27.2</v>
      </c>
      <c r="BE291" s="347">
        <v>18.8</v>
      </c>
      <c r="BF291" s="347">
        <v>18.8</v>
      </c>
      <c r="BG291" s="347">
        <v>10.6</v>
      </c>
      <c r="BH291" s="341">
        <v>36</v>
      </c>
      <c r="BI291" s="347" t="s">
        <v>4096</v>
      </c>
      <c r="BJ291" s="82" t="s">
        <v>4217</v>
      </c>
      <c r="BK291" s="347" t="s">
        <v>2356</v>
      </c>
      <c r="BL291" s="347" t="s">
        <v>1166</v>
      </c>
      <c r="BM291" s="347" t="s">
        <v>1157</v>
      </c>
      <c r="BN291" s="347"/>
      <c r="BO291" s="347"/>
      <c r="BP291" s="347"/>
      <c r="BQ291" s="347"/>
      <c r="BR291" s="347"/>
      <c r="BS291" s="347"/>
      <c r="BT291" s="347"/>
      <c r="BU291" s="347" t="s">
        <v>2341</v>
      </c>
      <c r="BV291" s="347"/>
      <c r="BW291" s="347" t="s">
        <v>2342</v>
      </c>
      <c r="BX291" s="347"/>
      <c r="BY291" s="362" t="str">
        <f t="shared" si="16"/>
        <v>DISCONTINUED - MR304 Double Standard, 16x8, 0mm Offset, 5x4.5, 83mm Centerbore, Matte Black - Machined Lip</v>
      </c>
      <c r="BZ291" s="362" t="s">
        <v>4046</v>
      </c>
      <c r="CA291" s="362" t="s">
        <v>4045</v>
      </c>
      <c r="CB291" s="351" t="str">
        <f t="shared" si="18"/>
        <v>STREET (3XX)</v>
      </c>
    </row>
    <row r="292" spans="1:80" s="339" customFormat="1" ht="12.75">
      <c r="A292" s="23">
        <f t="shared" si="17"/>
        <v>289</v>
      </c>
      <c r="B292" s="105" t="s">
        <v>84</v>
      </c>
      <c r="C292" s="30" t="s">
        <v>1072</v>
      </c>
      <c r="D292" s="341" t="s">
        <v>1116</v>
      </c>
      <c r="E292" s="342" t="s">
        <v>2426</v>
      </c>
      <c r="F292" s="342"/>
      <c r="G292" s="342"/>
      <c r="H292" s="342" t="s">
        <v>412</v>
      </c>
      <c r="I292" s="393">
        <v>40909</v>
      </c>
      <c r="J292" s="340">
        <v>43348</v>
      </c>
      <c r="K292" s="331" t="s">
        <v>1277</v>
      </c>
      <c r="L292" s="343">
        <v>195.5</v>
      </c>
      <c r="M292" s="333"/>
      <c r="N292" s="333"/>
      <c r="O292" s="341">
        <v>17</v>
      </c>
      <c r="P292" s="8">
        <v>8.5</v>
      </c>
      <c r="Q292" s="30" t="s">
        <v>1765</v>
      </c>
      <c r="R292" s="341">
        <v>8</v>
      </c>
      <c r="S292" s="341">
        <v>6.5</v>
      </c>
      <c r="T292" s="344">
        <v>0</v>
      </c>
      <c r="U292" s="378">
        <v>4.75</v>
      </c>
      <c r="V292" s="341" t="s">
        <v>85</v>
      </c>
      <c r="W292" s="349">
        <v>130.81</v>
      </c>
      <c r="X292" s="345">
        <v>28.5</v>
      </c>
      <c r="Y292" s="344">
        <v>3640</v>
      </c>
      <c r="Z292" s="344" t="s">
        <v>5827</v>
      </c>
      <c r="AA292" s="344"/>
      <c r="AB292" s="334" t="str">
        <f t="shared" si="19"/>
        <v>17x8.5, 8x6.5, 0 OS</v>
      </c>
      <c r="AC292" s="346" t="s">
        <v>1606</v>
      </c>
      <c r="AD292" s="336">
        <f>VLOOKUP(AC292,ACCESSORIES!F:K,6,FALSE)</f>
        <v>33</v>
      </c>
      <c r="AE292" s="346" t="s">
        <v>85</v>
      </c>
      <c r="AF292" s="347" t="s">
        <v>85</v>
      </c>
      <c r="AG292" s="346"/>
      <c r="AH292" s="346" t="s">
        <v>1951</v>
      </c>
      <c r="AI292" s="347">
        <f>VLOOKUP(AH292,ACCESSORIES!F:K,6,FALSE)</f>
        <v>1.1000000000000001</v>
      </c>
      <c r="AJ292" s="347" t="s">
        <v>266</v>
      </c>
      <c r="AK292" s="347" t="s">
        <v>85</v>
      </c>
      <c r="AL292" s="347" t="s">
        <v>85</v>
      </c>
      <c r="AM292" s="347" t="s">
        <v>85</v>
      </c>
      <c r="AN292" s="347">
        <v>16.2</v>
      </c>
      <c r="AO292" s="347"/>
      <c r="AP292" s="347">
        <v>3</v>
      </c>
      <c r="AQ292" s="347">
        <v>3</v>
      </c>
      <c r="AR292" s="347"/>
      <c r="AS292" s="347">
        <v>24</v>
      </c>
      <c r="AT292" s="347"/>
      <c r="AU292" s="347">
        <v>200</v>
      </c>
      <c r="AV292" s="347">
        <v>123</v>
      </c>
      <c r="AW292" s="347">
        <v>93</v>
      </c>
      <c r="AX292" s="83"/>
      <c r="AY292" s="347"/>
      <c r="AZ292" s="348" t="s">
        <v>85</v>
      </c>
      <c r="BA292" s="347" t="s">
        <v>85</v>
      </c>
      <c r="BB292" s="105" t="s">
        <v>85</v>
      </c>
      <c r="BC292" s="347" t="s">
        <v>85</v>
      </c>
      <c r="BD292" s="348">
        <v>32</v>
      </c>
      <c r="BE292" s="347">
        <v>19.8</v>
      </c>
      <c r="BF292" s="347">
        <v>19.8</v>
      </c>
      <c r="BG292" s="347">
        <v>10.7</v>
      </c>
      <c r="BH292" s="341">
        <v>36</v>
      </c>
      <c r="BI292" s="347" t="s">
        <v>4096</v>
      </c>
      <c r="BJ292" s="82" t="s">
        <v>4217</v>
      </c>
      <c r="BK292" s="347" t="s">
        <v>2356</v>
      </c>
      <c r="BL292" s="347" t="s">
        <v>1166</v>
      </c>
      <c r="BM292" s="347" t="s">
        <v>1157</v>
      </c>
      <c r="BN292" s="347"/>
      <c r="BO292" s="347"/>
      <c r="BP292" s="347"/>
      <c r="BQ292" s="347"/>
      <c r="BR292" s="347"/>
      <c r="BS292" s="347"/>
      <c r="BT292" s="347"/>
      <c r="BU292" s="347" t="s">
        <v>2341</v>
      </c>
      <c r="BV292" s="347"/>
      <c r="BW292" s="347" t="s">
        <v>2342</v>
      </c>
      <c r="BX292" s="347"/>
      <c r="BY292" s="362" t="str">
        <f t="shared" si="16"/>
        <v>DISCONTINUED - MR304 Double Standard, 17x8.5, 0mm Offset, 8x6.5, 130.81mm Centerbore, Matte Black - Machined Lip</v>
      </c>
      <c r="BZ292" s="362" t="s">
        <v>4046</v>
      </c>
      <c r="CA292" s="362" t="s">
        <v>4045</v>
      </c>
      <c r="CB292" s="351" t="str">
        <f t="shared" si="18"/>
        <v>STREET (3XX)</v>
      </c>
    </row>
    <row r="293" spans="1:80" s="339" customFormat="1" ht="12.75">
      <c r="A293" s="23">
        <f t="shared" si="17"/>
        <v>290</v>
      </c>
      <c r="B293" s="105" t="s">
        <v>84</v>
      </c>
      <c r="C293" s="30" t="s">
        <v>1072</v>
      </c>
      <c r="D293" s="341" t="s">
        <v>1116</v>
      </c>
      <c r="E293" s="342" t="s">
        <v>2427</v>
      </c>
      <c r="F293" s="342"/>
      <c r="G293" s="342"/>
      <c r="H293" s="342" t="s">
        <v>434</v>
      </c>
      <c r="I293" s="393">
        <v>40909</v>
      </c>
      <c r="J293" s="340">
        <v>43348</v>
      </c>
      <c r="K293" s="331" t="s">
        <v>1277</v>
      </c>
      <c r="L293" s="343">
        <v>231.5</v>
      </c>
      <c r="M293" s="333"/>
      <c r="N293" s="333"/>
      <c r="O293" s="341">
        <v>18</v>
      </c>
      <c r="P293" s="8">
        <v>9</v>
      </c>
      <c r="Q293" s="30" t="s">
        <v>1765</v>
      </c>
      <c r="R293" s="341">
        <v>8</v>
      </c>
      <c r="S293" s="341">
        <v>6.5</v>
      </c>
      <c r="T293" s="344">
        <v>18</v>
      </c>
      <c r="U293" s="378">
        <v>5.75</v>
      </c>
      <c r="V293" s="341" t="s">
        <v>85</v>
      </c>
      <c r="W293" s="349">
        <v>130.81</v>
      </c>
      <c r="X293" s="345">
        <v>31.1</v>
      </c>
      <c r="Y293" s="344">
        <v>3640</v>
      </c>
      <c r="Z293" s="344" t="s">
        <v>5827</v>
      </c>
      <c r="AA293" s="344"/>
      <c r="AB293" s="334" t="str">
        <f t="shared" si="19"/>
        <v>18x9, 8x6.5, 18 OS</v>
      </c>
      <c r="AC293" s="346" t="s">
        <v>1606</v>
      </c>
      <c r="AD293" s="336">
        <f>VLOOKUP(AC293,ACCESSORIES!F:K,6,FALSE)</f>
        <v>33</v>
      </c>
      <c r="AE293" s="346" t="s">
        <v>85</v>
      </c>
      <c r="AF293" s="347" t="s">
        <v>85</v>
      </c>
      <c r="AG293" s="346"/>
      <c r="AH293" s="346" t="s">
        <v>1951</v>
      </c>
      <c r="AI293" s="347">
        <f>VLOOKUP(AH293,ACCESSORIES!F:K,6,FALSE)</f>
        <v>1.1000000000000001</v>
      </c>
      <c r="AJ293" s="347" t="s">
        <v>266</v>
      </c>
      <c r="AK293" s="347" t="s">
        <v>85</v>
      </c>
      <c r="AL293" s="347" t="s">
        <v>85</v>
      </c>
      <c r="AM293" s="347" t="s">
        <v>85</v>
      </c>
      <c r="AN293" s="347">
        <v>16.2</v>
      </c>
      <c r="AO293" s="347"/>
      <c r="AP293" s="347">
        <v>3</v>
      </c>
      <c r="AQ293" s="347">
        <v>3</v>
      </c>
      <c r="AR293" s="347"/>
      <c r="AS293" s="347">
        <v>31</v>
      </c>
      <c r="AT293" s="347"/>
      <c r="AU293" s="347">
        <v>213</v>
      </c>
      <c r="AV293" s="347">
        <v>123</v>
      </c>
      <c r="AW293" s="347">
        <v>93</v>
      </c>
      <c r="AX293" s="83"/>
      <c r="AY293" s="347"/>
      <c r="AZ293" s="348" t="s">
        <v>85</v>
      </c>
      <c r="BA293" s="347" t="s">
        <v>85</v>
      </c>
      <c r="BB293" s="105" t="s">
        <v>85</v>
      </c>
      <c r="BC293" s="347" t="s">
        <v>85</v>
      </c>
      <c r="BD293" s="348">
        <v>34.6</v>
      </c>
      <c r="BE293" s="347">
        <v>20.7</v>
      </c>
      <c r="BF293" s="347">
        <v>20.7</v>
      </c>
      <c r="BG293" s="347">
        <v>11.2</v>
      </c>
      <c r="BH293" s="341">
        <v>36</v>
      </c>
      <c r="BI293" s="347" t="s">
        <v>4096</v>
      </c>
      <c r="BJ293" s="82" t="s">
        <v>4217</v>
      </c>
      <c r="BK293" s="347" t="s">
        <v>2356</v>
      </c>
      <c r="BL293" s="347" t="s">
        <v>1166</v>
      </c>
      <c r="BM293" s="347" t="s">
        <v>1157</v>
      </c>
      <c r="BN293" s="347"/>
      <c r="BO293" s="347"/>
      <c r="BP293" s="347"/>
      <c r="BQ293" s="347"/>
      <c r="BR293" s="347"/>
      <c r="BS293" s="347"/>
      <c r="BT293" s="347"/>
      <c r="BU293" s="347" t="s">
        <v>2341</v>
      </c>
      <c r="BV293" s="347"/>
      <c r="BW293" s="347" t="s">
        <v>2342</v>
      </c>
      <c r="BX293" s="347"/>
      <c r="BY293" s="362" t="str">
        <f t="shared" si="16"/>
        <v>DISCONTINUED - MR304 Double Standard, 18x9, +18mm Offset, 8x6.5, 130.81mm Centerbore, Matte Black - Machined Lip</v>
      </c>
      <c r="BZ293" s="362" t="s">
        <v>4046</v>
      </c>
      <c r="CA293" s="362" t="s">
        <v>4045</v>
      </c>
      <c r="CB293" s="351" t="str">
        <f t="shared" si="18"/>
        <v>STREET (3XX)</v>
      </c>
    </row>
    <row r="294" spans="1:80" s="339" customFormat="1" ht="12.75">
      <c r="A294" s="23">
        <f t="shared" si="17"/>
        <v>291</v>
      </c>
      <c r="B294" s="105" t="s">
        <v>84</v>
      </c>
      <c r="C294" s="30" t="s">
        <v>1072</v>
      </c>
      <c r="D294" s="341" t="s">
        <v>1116</v>
      </c>
      <c r="E294" s="342" t="s">
        <v>2428</v>
      </c>
      <c r="F294" s="342"/>
      <c r="G294" s="342"/>
      <c r="H294" s="342" t="s">
        <v>435</v>
      </c>
      <c r="I294" s="393">
        <v>40909</v>
      </c>
      <c r="J294" s="340">
        <v>43348</v>
      </c>
      <c r="K294" s="331" t="s">
        <v>1277</v>
      </c>
      <c r="L294" s="343">
        <v>231.5</v>
      </c>
      <c r="M294" s="333"/>
      <c r="N294" s="333"/>
      <c r="O294" s="341">
        <v>18</v>
      </c>
      <c r="P294" s="8">
        <v>9</v>
      </c>
      <c r="Q294" s="30" t="s">
        <v>1766</v>
      </c>
      <c r="R294" s="341">
        <v>8</v>
      </c>
      <c r="S294" s="341">
        <v>170</v>
      </c>
      <c r="T294" s="344">
        <v>-12</v>
      </c>
      <c r="U294" s="378">
        <v>4.5</v>
      </c>
      <c r="V294" s="341" t="s">
        <v>85</v>
      </c>
      <c r="W294" s="349">
        <v>130.81</v>
      </c>
      <c r="X294" s="345">
        <v>31.1</v>
      </c>
      <c r="Y294" s="344">
        <v>3640</v>
      </c>
      <c r="Z294" s="344" t="s">
        <v>2309</v>
      </c>
      <c r="AA294" s="344"/>
      <c r="AB294" s="334" t="str">
        <f t="shared" si="19"/>
        <v>18x9, 8x170, -12 OS</v>
      </c>
      <c r="AC294" s="346" t="s">
        <v>1864</v>
      </c>
      <c r="AD294" s="336">
        <f>VLOOKUP(AC294,ACCESSORIES!F:K,6,FALSE)</f>
        <v>33</v>
      </c>
      <c r="AE294" s="346" t="s">
        <v>85</v>
      </c>
      <c r="AF294" s="347" t="s">
        <v>85</v>
      </c>
      <c r="AG294" s="346"/>
      <c r="AH294" s="346" t="s">
        <v>1951</v>
      </c>
      <c r="AI294" s="347">
        <f>VLOOKUP(AH294,ACCESSORIES!F:K,6,FALSE)</f>
        <v>1.1000000000000001</v>
      </c>
      <c r="AJ294" s="347" t="s">
        <v>266</v>
      </c>
      <c r="AK294" s="347" t="s">
        <v>85</v>
      </c>
      <c r="AL294" s="347" t="s">
        <v>85</v>
      </c>
      <c r="AM294" s="347" t="s">
        <v>85</v>
      </c>
      <c r="AN294" s="347">
        <v>16.2</v>
      </c>
      <c r="AO294" s="347"/>
      <c r="AP294" s="347">
        <v>3</v>
      </c>
      <c r="AQ294" s="347">
        <v>3</v>
      </c>
      <c r="AR294" s="347"/>
      <c r="AS294" s="347">
        <v>31</v>
      </c>
      <c r="AT294" s="347"/>
      <c r="AU294" s="347">
        <v>200</v>
      </c>
      <c r="AV294" s="347">
        <v>127</v>
      </c>
      <c r="AW294" s="347">
        <v>98</v>
      </c>
      <c r="AX294" s="83"/>
      <c r="AY294" s="347"/>
      <c r="AZ294" s="348" t="s">
        <v>85</v>
      </c>
      <c r="BA294" s="347" t="s">
        <v>85</v>
      </c>
      <c r="BB294" s="105" t="s">
        <v>85</v>
      </c>
      <c r="BC294" s="347" t="s">
        <v>85</v>
      </c>
      <c r="BD294" s="348">
        <v>34.6</v>
      </c>
      <c r="BE294" s="347">
        <v>20.7</v>
      </c>
      <c r="BF294" s="347">
        <v>20.7</v>
      </c>
      <c r="BG294" s="347">
        <v>11.2</v>
      </c>
      <c r="BH294" s="341">
        <v>36</v>
      </c>
      <c r="BI294" s="347" t="s">
        <v>4096</v>
      </c>
      <c r="BJ294" s="82" t="s">
        <v>4217</v>
      </c>
      <c r="BK294" s="347" t="s">
        <v>2355</v>
      </c>
      <c r="BL294" s="347" t="s">
        <v>1166</v>
      </c>
      <c r="BM294" s="347" t="s">
        <v>1157</v>
      </c>
      <c r="BN294" s="347"/>
      <c r="BO294" s="347"/>
      <c r="BP294" s="347"/>
      <c r="BQ294" s="347"/>
      <c r="BR294" s="347"/>
      <c r="BS294" s="347"/>
      <c r="BT294" s="347"/>
      <c r="BU294" s="347" t="s">
        <v>1167</v>
      </c>
      <c r="BV294" s="347"/>
      <c r="BW294" s="347" t="s">
        <v>1168</v>
      </c>
      <c r="BX294" s="347"/>
      <c r="BY294" s="362" t="str">
        <f t="shared" si="16"/>
        <v>DISCONTINUED - MR304 Double Standard, 18x9, -12mm Offset, 8x170, 130.81mm Centerbore, Matte Black</v>
      </c>
      <c r="BZ294" s="362" t="s">
        <v>4046</v>
      </c>
      <c r="CA294" s="362" t="s">
        <v>4045</v>
      </c>
      <c r="CB294" s="351" t="str">
        <f t="shared" si="18"/>
        <v>STREET (3XX)</v>
      </c>
    </row>
    <row r="295" spans="1:80" s="339" customFormat="1" ht="12.75">
      <c r="A295" s="23">
        <f t="shared" si="17"/>
        <v>292</v>
      </c>
      <c r="B295" s="105" t="s">
        <v>84</v>
      </c>
      <c r="C295" s="30" t="s">
        <v>1072</v>
      </c>
      <c r="D295" s="341" t="s">
        <v>1118</v>
      </c>
      <c r="E295" s="342" t="s">
        <v>2429</v>
      </c>
      <c r="F295" s="342"/>
      <c r="G295" s="342"/>
      <c r="H295" s="342" t="s">
        <v>537</v>
      </c>
      <c r="I295" s="393">
        <v>41640</v>
      </c>
      <c r="J295" s="340">
        <v>43348</v>
      </c>
      <c r="K295" s="331" t="s">
        <v>1277</v>
      </c>
      <c r="L295" s="343">
        <v>172.5</v>
      </c>
      <c r="M295" s="333"/>
      <c r="N295" s="333"/>
      <c r="O295" s="341">
        <v>15</v>
      </c>
      <c r="P295" s="8">
        <v>8</v>
      </c>
      <c r="Q295" s="30" t="s">
        <v>1858</v>
      </c>
      <c r="R295" s="341">
        <v>5</v>
      </c>
      <c r="S295" s="341">
        <v>4.5</v>
      </c>
      <c r="T295" s="344">
        <v>-24</v>
      </c>
      <c r="U295" s="378">
        <v>3.5</v>
      </c>
      <c r="V295" s="341" t="s">
        <v>85</v>
      </c>
      <c r="W295" s="349">
        <v>83</v>
      </c>
      <c r="X295" s="345">
        <v>21.4</v>
      </c>
      <c r="Y295" s="344">
        <v>2500</v>
      </c>
      <c r="Z295" s="344" t="s">
        <v>2309</v>
      </c>
      <c r="AA295" s="344"/>
      <c r="AB295" s="334" t="str">
        <f t="shared" si="19"/>
        <v>15x8, 5x4.5, -24 OS</v>
      </c>
      <c r="AC295" s="346" t="s">
        <v>1609</v>
      </c>
      <c r="AD295" s="336">
        <f>VLOOKUP(AC295,ACCESSORIES!F:K,6,FALSE)</f>
        <v>33</v>
      </c>
      <c r="AE295" s="346" t="s">
        <v>85</v>
      </c>
      <c r="AF295" s="347" t="s">
        <v>85</v>
      </c>
      <c r="AG295" s="346"/>
      <c r="AH295" s="346" t="s">
        <v>1950</v>
      </c>
      <c r="AI295" s="347">
        <f>VLOOKUP(AH295,ACCESSORIES!F:K,6,FALSE)</f>
        <v>1.1000000000000001</v>
      </c>
      <c r="AJ295" s="347" t="s">
        <v>266</v>
      </c>
      <c r="AK295" s="347" t="s">
        <v>85</v>
      </c>
      <c r="AL295" s="347" t="s">
        <v>85</v>
      </c>
      <c r="AM295" s="347" t="s">
        <v>85</v>
      </c>
      <c r="AN295" s="347">
        <v>16.100000000000001</v>
      </c>
      <c r="AO295" s="347"/>
      <c r="AP295" s="347">
        <v>11</v>
      </c>
      <c r="AQ295" s="347">
        <v>22</v>
      </c>
      <c r="AR295" s="347"/>
      <c r="AS295" s="347">
        <v>21</v>
      </c>
      <c r="AT295" s="347"/>
      <c r="AU295" s="347">
        <v>177</v>
      </c>
      <c r="AV295" s="347">
        <v>79</v>
      </c>
      <c r="AW295" s="347">
        <v>54</v>
      </c>
      <c r="AX295" s="83"/>
      <c r="AY295" s="347"/>
      <c r="AZ295" s="348" t="s">
        <v>85</v>
      </c>
      <c r="BA295" s="347" t="s">
        <v>85</v>
      </c>
      <c r="BB295" s="105" t="s">
        <v>85</v>
      </c>
      <c r="BC295" s="347" t="s">
        <v>85</v>
      </c>
      <c r="BD295" s="348">
        <v>24.9</v>
      </c>
      <c r="BE295" s="347">
        <v>17.399999999999999</v>
      </c>
      <c r="BF295" s="347">
        <v>17.399999999999999</v>
      </c>
      <c r="BG295" s="347">
        <v>10.199999999999999</v>
      </c>
      <c r="BH295" s="341">
        <v>36</v>
      </c>
      <c r="BI295" s="347" t="s">
        <v>4096</v>
      </c>
      <c r="BJ295" s="82" t="s">
        <v>4217</v>
      </c>
      <c r="BK295" s="347" t="s">
        <v>2355</v>
      </c>
      <c r="BL295" s="347" t="s">
        <v>1181</v>
      </c>
      <c r="BM295" s="347" t="s">
        <v>1157</v>
      </c>
      <c r="BN295" s="347"/>
      <c r="BO295" s="347"/>
      <c r="BP295" s="347"/>
      <c r="BQ295" s="347"/>
      <c r="BR295" s="347"/>
      <c r="BS295" s="347"/>
      <c r="BT295" s="347"/>
      <c r="BU295" s="347" t="s">
        <v>1182</v>
      </c>
      <c r="BV295" s="347"/>
      <c r="BW295" s="347" t="s">
        <v>1183</v>
      </c>
      <c r="BX295" s="347"/>
      <c r="BY295" s="362" t="str">
        <f t="shared" si="16"/>
        <v>DISCONTINUED - MR307 Hole, 15x8, -24mm Offset, 5x4.5, 83mm Centerbore, Matte Black</v>
      </c>
      <c r="BZ295" s="362" t="s">
        <v>4046</v>
      </c>
      <c r="CA295" s="362" t="s">
        <v>4045</v>
      </c>
      <c r="CB295" s="351" t="str">
        <f t="shared" si="18"/>
        <v>STREET (3XX)</v>
      </c>
    </row>
    <row r="296" spans="1:80" s="339" customFormat="1" ht="12.75">
      <c r="A296" s="23">
        <f t="shared" si="17"/>
        <v>293</v>
      </c>
      <c r="B296" s="105" t="s">
        <v>84</v>
      </c>
      <c r="C296" s="30" t="s">
        <v>1072</v>
      </c>
      <c r="D296" s="341" t="s">
        <v>1118</v>
      </c>
      <c r="E296" s="342" t="s">
        <v>2430</v>
      </c>
      <c r="F296" s="342"/>
      <c r="G296" s="342"/>
      <c r="H296" s="342" t="s">
        <v>543</v>
      </c>
      <c r="I296" s="393">
        <v>41640</v>
      </c>
      <c r="J296" s="340">
        <v>43348</v>
      </c>
      <c r="K296" s="331" t="s">
        <v>1277</v>
      </c>
      <c r="L296" s="343">
        <v>212.5</v>
      </c>
      <c r="M296" s="333"/>
      <c r="N296" s="333"/>
      <c r="O296" s="341">
        <v>17</v>
      </c>
      <c r="P296" s="8">
        <v>8.5</v>
      </c>
      <c r="Q296" s="30" t="s">
        <v>1766</v>
      </c>
      <c r="R296" s="341">
        <v>8</v>
      </c>
      <c r="S296" s="341">
        <v>170</v>
      </c>
      <c r="T296" s="344">
        <v>0</v>
      </c>
      <c r="U296" s="378">
        <v>4.75</v>
      </c>
      <c r="V296" s="341" t="s">
        <v>85</v>
      </c>
      <c r="W296" s="349">
        <v>130.81</v>
      </c>
      <c r="X296" s="345">
        <v>28.5</v>
      </c>
      <c r="Y296" s="344">
        <v>3640</v>
      </c>
      <c r="Z296" s="344" t="s">
        <v>2309</v>
      </c>
      <c r="AA296" s="344"/>
      <c r="AB296" s="334" t="str">
        <f t="shared" si="19"/>
        <v>17x8.5, 8x170, 0 OS</v>
      </c>
      <c r="AC296" s="346" t="s">
        <v>1864</v>
      </c>
      <c r="AD296" s="336">
        <f>VLOOKUP(AC296,ACCESSORIES!F:K,6,FALSE)</f>
        <v>33</v>
      </c>
      <c r="AE296" s="346" t="s">
        <v>85</v>
      </c>
      <c r="AF296" s="347" t="s">
        <v>85</v>
      </c>
      <c r="AG296" s="346"/>
      <c r="AH296" s="346" t="s">
        <v>1950</v>
      </c>
      <c r="AI296" s="347">
        <f>VLOOKUP(AH296,ACCESSORIES!F:K,6,FALSE)</f>
        <v>1.1000000000000001</v>
      </c>
      <c r="AJ296" s="347" t="s">
        <v>266</v>
      </c>
      <c r="AK296" s="347" t="s">
        <v>85</v>
      </c>
      <c r="AL296" s="347" t="s">
        <v>85</v>
      </c>
      <c r="AM296" s="347" t="s">
        <v>85</v>
      </c>
      <c r="AN296" s="347">
        <v>16.100000000000001</v>
      </c>
      <c r="AO296" s="347"/>
      <c r="AP296" s="347">
        <v>6</v>
      </c>
      <c r="AQ296" s="347">
        <v>12</v>
      </c>
      <c r="AR296" s="347"/>
      <c r="AS296" s="347">
        <v>21</v>
      </c>
      <c r="AT296" s="347"/>
      <c r="AU296" s="347">
        <v>203</v>
      </c>
      <c r="AV296" s="347">
        <v>127</v>
      </c>
      <c r="AW296" s="347">
        <v>98</v>
      </c>
      <c r="AX296" s="83"/>
      <c r="AY296" s="347"/>
      <c r="AZ296" s="348" t="s">
        <v>85</v>
      </c>
      <c r="BA296" s="347" t="s">
        <v>85</v>
      </c>
      <c r="BB296" s="105" t="s">
        <v>85</v>
      </c>
      <c r="BC296" s="347" t="s">
        <v>85</v>
      </c>
      <c r="BD296" s="348">
        <v>32</v>
      </c>
      <c r="BE296" s="347">
        <v>19.8</v>
      </c>
      <c r="BF296" s="347">
        <v>19.8</v>
      </c>
      <c r="BG296" s="347">
        <v>10.7</v>
      </c>
      <c r="BH296" s="341">
        <v>36</v>
      </c>
      <c r="BI296" s="347" t="s">
        <v>4096</v>
      </c>
      <c r="BJ296" s="82" t="s">
        <v>4217</v>
      </c>
      <c r="BK296" s="347" t="s">
        <v>2355</v>
      </c>
      <c r="BL296" s="347" t="s">
        <v>1181</v>
      </c>
      <c r="BM296" s="347" t="s">
        <v>1157</v>
      </c>
      <c r="BN296" s="347"/>
      <c r="BO296" s="347"/>
      <c r="BP296" s="347"/>
      <c r="BQ296" s="347"/>
      <c r="BR296" s="347"/>
      <c r="BS296" s="347"/>
      <c r="BT296" s="347"/>
      <c r="BU296" s="347" t="s">
        <v>1182</v>
      </c>
      <c r="BV296" s="347"/>
      <c r="BW296" s="347" t="s">
        <v>1183</v>
      </c>
      <c r="BX296" s="347"/>
      <c r="BY296" s="362" t="str">
        <f t="shared" si="16"/>
        <v>DISCONTINUED - MR307 Hole, 17x8.5, 0mm Offset, 8x170, 130.81mm Centerbore, Matte Black</v>
      </c>
      <c r="BZ296" s="362" t="s">
        <v>4046</v>
      </c>
      <c r="CA296" s="362" t="s">
        <v>4045</v>
      </c>
      <c r="CB296" s="351" t="str">
        <f t="shared" si="18"/>
        <v>STREET (3XX)</v>
      </c>
    </row>
    <row r="297" spans="1:80" s="339" customFormat="1" ht="12.75">
      <c r="A297" s="23">
        <f t="shared" si="17"/>
        <v>294</v>
      </c>
      <c r="B297" s="105" t="s">
        <v>84</v>
      </c>
      <c r="C297" s="30" t="s">
        <v>1072</v>
      </c>
      <c r="D297" s="341" t="s">
        <v>1119</v>
      </c>
      <c r="E297" s="342" t="s">
        <v>2431</v>
      </c>
      <c r="F297" s="342"/>
      <c r="G297" s="342"/>
      <c r="H297" s="342" t="s">
        <v>575</v>
      </c>
      <c r="I297" s="393">
        <v>42005</v>
      </c>
      <c r="J297" s="340">
        <v>43348</v>
      </c>
      <c r="K297" s="331" t="s">
        <v>1277</v>
      </c>
      <c r="L297" s="343">
        <v>260.5</v>
      </c>
      <c r="M297" s="333"/>
      <c r="N297" s="333"/>
      <c r="O297" s="341">
        <v>20</v>
      </c>
      <c r="P297" s="8">
        <v>9</v>
      </c>
      <c r="Q297" s="30" t="s">
        <v>1123</v>
      </c>
      <c r="R297" s="341">
        <v>6</v>
      </c>
      <c r="S297" s="341">
        <v>5.5</v>
      </c>
      <c r="T297" s="344">
        <v>0</v>
      </c>
      <c r="U297" s="378">
        <v>5</v>
      </c>
      <c r="V297" s="341" t="s">
        <v>85</v>
      </c>
      <c r="W297" s="349">
        <v>106.25</v>
      </c>
      <c r="X297" s="345">
        <v>34.799999999999997</v>
      </c>
      <c r="Y297" s="344">
        <v>2500</v>
      </c>
      <c r="Z297" s="344" t="s">
        <v>2312</v>
      </c>
      <c r="AA297" s="344"/>
      <c r="AB297" s="334" t="str">
        <f t="shared" si="19"/>
        <v>20x9, 6x5.5, 0 OS</v>
      </c>
      <c r="AC297" s="346" t="s">
        <v>1636</v>
      </c>
      <c r="AD297" s="336">
        <f>VLOOKUP(AC297,ACCESSORIES!F:K,6,FALSE)</f>
        <v>33</v>
      </c>
      <c r="AE297" s="346" t="s">
        <v>1809</v>
      </c>
      <c r="AF297" s="347" t="s">
        <v>1901</v>
      </c>
      <c r="AG297" s="346"/>
      <c r="AH297" s="346" t="s">
        <v>85</v>
      </c>
      <c r="AI297" s="347" t="e">
        <f>VLOOKUP(AH297,ACCESSORIES!F:K,6,FALSE)</f>
        <v>#N/A</v>
      </c>
      <c r="AJ297" s="347" t="s">
        <v>265</v>
      </c>
      <c r="AK297" s="347" t="s">
        <v>1712</v>
      </c>
      <c r="AL297" s="347">
        <v>2.5</v>
      </c>
      <c r="AM297" s="347">
        <v>78.3</v>
      </c>
      <c r="AN297" s="347">
        <v>16.100000000000001</v>
      </c>
      <c r="AO297" s="347"/>
      <c r="AP297" s="347">
        <v>3</v>
      </c>
      <c r="AQ297" s="347">
        <v>18</v>
      </c>
      <c r="AR297" s="347"/>
      <c r="AS297" s="347">
        <v>44</v>
      </c>
      <c r="AT297" s="347"/>
      <c r="AU297" s="347">
        <v>234</v>
      </c>
      <c r="AV297" s="347">
        <v>106.25</v>
      </c>
      <c r="AW297" s="347">
        <v>30</v>
      </c>
      <c r="AX297" s="83"/>
      <c r="AY297" s="347"/>
      <c r="AZ297" s="348" t="s">
        <v>85</v>
      </c>
      <c r="BA297" s="347" t="s">
        <v>85</v>
      </c>
      <c r="BB297" s="105" t="s">
        <v>85</v>
      </c>
      <c r="BC297" s="347" t="s">
        <v>85</v>
      </c>
      <c r="BD297" s="348">
        <v>38.299999999999997</v>
      </c>
      <c r="BE297" s="347">
        <v>22.8</v>
      </c>
      <c r="BF297" s="347">
        <v>22.8</v>
      </c>
      <c r="BG297" s="347">
        <v>11.1</v>
      </c>
      <c r="BH297" s="341">
        <v>24</v>
      </c>
      <c r="BI297" s="347" t="s">
        <v>4096</v>
      </c>
      <c r="BJ297" s="82" t="s">
        <v>4217</v>
      </c>
      <c r="BK297" s="347" t="s">
        <v>1184</v>
      </c>
      <c r="BL297" s="347" t="s">
        <v>1185</v>
      </c>
      <c r="BM297" s="347" t="s">
        <v>1186</v>
      </c>
      <c r="BN297" s="347" t="s">
        <v>1187</v>
      </c>
      <c r="BO297" s="347"/>
      <c r="BP297" s="347"/>
      <c r="BQ297" s="347"/>
      <c r="BR297" s="347"/>
      <c r="BS297" s="347"/>
      <c r="BT297" s="347"/>
      <c r="BU297" s="347" t="s">
        <v>1188</v>
      </c>
      <c r="BV297" s="347"/>
      <c r="BW297" s="347" t="s">
        <v>1189</v>
      </c>
      <c r="BX297" s="347"/>
      <c r="BY297" s="362" t="str">
        <f t="shared" si="16"/>
        <v>DISCONTINUED - MR308 Roost, 20x9, 0mm Offset, 6x5.5, 106.25mm Centerbore, Method Bronze</v>
      </c>
      <c r="BZ297" s="362" t="s">
        <v>4046</v>
      </c>
      <c r="CA297" s="362" t="s">
        <v>4045</v>
      </c>
      <c r="CB297" s="351" t="str">
        <f t="shared" si="18"/>
        <v>STREET (3XX)</v>
      </c>
    </row>
    <row r="298" spans="1:80" s="339" customFormat="1" ht="12.75">
      <c r="A298" s="23">
        <f t="shared" si="17"/>
        <v>295</v>
      </c>
      <c r="B298" s="105" t="s">
        <v>84</v>
      </c>
      <c r="C298" s="30" t="s">
        <v>1072</v>
      </c>
      <c r="D298" s="341" t="s">
        <v>1120</v>
      </c>
      <c r="E298" s="342" t="s">
        <v>2432</v>
      </c>
      <c r="F298" s="342"/>
      <c r="G298" s="342"/>
      <c r="H298" s="342" t="s">
        <v>590</v>
      </c>
      <c r="I298" s="393">
        <v>42005</v>
      </c>
      <c r="J298" s="340">
        <v>43348</v>
      </c>
      <c r="K298" s="331" t="s">
        <v>1277</v>
      </c>
      <c r="L298" s="343">
        <v>212.5</v>
      </c>
      <c r="M298" s="333"/>
      <c r="N298" s="333"/>
      <c r="O298" s="341">
        <v>17</v>
      </c>
      <c r="P298" s="8">
        <v>8.5</v>
      </c>
      <c r="Q298" s="30" t="s">
        <v>1759</v>
      </c>
      <c r="R298" s="341">
        <v>5</v>
      </c>
      <c r="S298" s="341">
        <v>5.5</v>
      </c>
      <c r="T298" s="344">
        <v>0</v>
      </c>
      <c r="U298" s="378">
        <v>4.75</v>
      </c>
      <c r="V298" s="341" t="s">
        <v>85</v>
      </c>
      <c r="W298" s="349">
        <v>108</v>
      </c>
      <c r="X298" s="345">
        <v>28.1</v>
      </c>
      <c r="Y298" s="344">
        <v>2650</v>
      </c>
      <c r="Z298" s="344" t="s">
        <v>5830</v>
      </c>
      <c r="AA298" s="344"/>
      <c r="AB298" s="334" t="str">
        <f t="shared" si="19"/>
        <v>17x8.5, 5x5.5, 0 OS</v>
      </c>
      <c r="AC298" s="346" t="s">
        <v>1600</v>
      </c>
      <c r="AD298" s="336">
        <f>VLOOKUP(AC298,ACCESSORIES!F:K,6,FALSE)</f>
        <v>33</v>
      </c>
      <c r="AE298" s="346" t="s">
        <v>85</v>
      </c>
      <c r="AF298" s="347" t="s">
        <v>85</v>
      </c>
      <c r="AG298" s="346"/>
      <c r="AH298" s="346" t="s">
        <v>1951</v>
      </c>
      <c r="AI298" s="347">
        <f>VLOOKUP(AH298,ACCESSORIES!F:K,6,FALSE)</f>
        <v>1.1000000000000001</v>
      </c>
      <c r="AJ298" s="347" t="s">
        <v>266</v>
      </c>
      <c r="AK298" s="347" t="s">
        <v>85</v>
      </c>
      <c r="AL298" s="347" t="s">
        <v>85</v>
      </c>
      <c r="AM298" s="347" t="s">
        <v>85</v>
      </c>
      <c r="AN298" s="347">
        <v>16.100000000000001</v>
      </c>
      <c r="AO298" s="347"/>
      <c r="AP298" s="347">
        <v>6</v>
      </c>
      <c r="AQ298" s="347">
        <v>15</v>
      </c>
      <c r="AR298" s="347"/>
      <c r="AS298" s="347">
        <v>43</v>
      </c>
      <c r="AT298" s="347"/>
      <c r="AU298" s="347">
        <v>202</v>
      </c>
      <c r="AV298" s="347">
        <v>106.5</v>
      </c>
      <c r="AW298" s="347">
        <v>38</v>
      </c>
      <c r="AX298" s="83"/>
      <c r="AY298" s="347"/>
      <c r="AZ298" s="348" t="s">
        <v>85</v>
      </c>
      <c r="BA298" s="347" t="s">
        <v>85</v>
      </c>
      <c r="BB298" s="105" t="s">
        <v>85</v>
      </c>
      <c r="BC298" s="347" t="s">
        <v>85</v>
      </c>
      <c r="BD298" s="348">
        <v>31.6</v>
      </c>
      <c r="BE298" s="347">
        <v>19.5</v>
      </c>
      <c r="BF298" s="347">
        <v>19.5</v>
      </c>
      <c r="BG298" s="347">
        <v>10.8</v>
      </c>
      <c r="BH298" s="341">
        <v>36</v>
      </c>
      <c r="BI298" s="347" t="s">
        <v>4096</v>
      </c>
      <c r="BJ298" s="82" t="s">
        <v>4217</v>
      </c>
      <c r="BK298" s="347" t="s">
        <v>2359</v>
      </c>
      <c r="BL298" s="347" t="s">
        <v>1181</v>
      </c>
      <c r="BM298" s="347" t="s">
        <v>1157</v>
      </c>
      <c r="BN298" s="347"/>
      <c r="BO298" s="347"/>
      <c r="BP298" s="347"/>
      <c r="BQ298" s="347"/>
      <c r="BR298" s="347"/>
      <c r="BS298" s="347"/>
      <c r="BT298" s="347"/>
      <c r="BU298" s="347" t="s">
        <v>2344</v>
      </c>
      <c r="BV298" s="347"/>
      <c r="BW298" s="347" t="s">
        <v>2345</v>
      </c>
      <c r="BX298" s="347"/>
      <c r="BY298" s="362" t="str">
        <f t="shared" si="16"/>
        <v>DISCONTINUED - MR309 Grid, 17x8.5, 0mm Offset, 5x5.5, 108mm Centerbore, Titanium - Matte Black  Lip</v>
      </c>
      <c r="BZ298" s="362" t="s">
        <v>4046</v>
      </c>
      <c r="CA298" s="362" t="s">
        <v>4045</v>
      </c>
      <c r="CB298" s="351" t="str">
        <f t="shared" si="18"/>
        <v>STREET (3XX)</v>
      </c>
    </row>
    <row r="299" spans="1:80" s="339" customFormat="1" ht="12.75">
      <c r="A299" s="23">
        <f t="shared" si="17"/>
        <v>296</v>
      </c>
      <c r="B299" s="105" t="s">
        <v>84</v>
      </c>
      <c r="C299" s="30" t="s">
        <v>1072</v>
      </c>
      <c r="D299" s="341" t="s">
        <v>1120</v>
      </c>
      <c r="E299" s="342" t="s">
        <v>2433</v>
      </c>
      <c r="F299" s="342"/>
      <c r="G299" s="342"/>
      <c r="H299" s="342" t="s">
        <v>602</v>
      </c>
      <c r="I299" s="393">
        <v>42005</v>
      </c>
      <c r="J299" s="340">
        <v>43348</v>
      </c>
      <c r="K299" s="331" t="s">
        <v>1277</v>
      </c>
      <c r="L299" s="343">
        <v>212.5</v>
      </c>
      <c r="M299" s="333"/>
      <c r="N299" s="333"/>
      <c r="O299" s="341">
        <v>17</v>
      </c>
      <c r="P299" s="8">
        <v>8.5</v>
      </c>
      <c r="Q299" s="30" t="s">
        <v>1766</v>
      </c>
      <c r="R299" s="341">
        <v>8</v>
      </c>
      <c r="S299" s="341">
        <v>170</v>
      </c>
      <c r="T299" s="344">
        <v>0</v>
      </c>
      <c r="U299" s="378">
        <v>4.75</v>
      </c>
      <c r="V299" s="341" t="s">
        <v>85</v>
      </c>
      <c r="W299" s="349">
        <v>130.81</v>
      </c>
      <c r="X299" s="345">
        <v>28.1</v>
      </c>
      <c r="Y299" s="344">
        <v>3640</v>
      </c>
      <c r="Z299" s="344" t="s">
        <v>5830</v>
      </c>
      <c r="AA299" s="344"/>
      <c r="AB299" s="334" t="str">
        <f t="shared" si="19"/>
        <v>17x8.5, 8x170, 0 OS</v>
      </c>
      <c r="AC299" s="346" t="s">
        <v>1864</v>
      </c>
      <c r="AD299" s="336">
        <f>VLOOKUP(AC299,ACCESSORIES!F:K,6,FALSE)</f>
        <v>33</v>
      </c>
      <c r="AE299" s="346" t="s">
        <v>85</v>
      </c>
      <c r="AF299" s="347" t="s">
        <v>85</v>
      </c>
      <c r="AG299" s="346"/>
      <c r="AH299" s="346" t="s">
        <v>1951</v>
      </c>
      <c r="AI299" s="347">
        <f>VLOOKUP(AH299,ACCESSORIES!F:K,6,FALSE)</f>
        <v>1.1000000000000001</v>
      </c>
      <c r="AJ299" s="347" t="s">
        <v>266</v>
      </c>
      <c r="AK299" s="347" t="s">
        <v>85</v>
      </c>
      <c r="AL299" s="347" t="s">
        <v>85</v>
      </c>
      <c r="AM299" s="347" t="s">
        <v>85</v>
      </c>
      <c r="AN299" s="347">
        <v>16.100000000000001</v>
      </c>
      <c r="AO299" s="347"/>
      <c r="AP299" s="347">
        <v>3</v>
      </c>
      <c r="AQ299" s="347">
        <v>3</v>
      </c>
      <c r="AR299" s="347"/>
      <c r="AS299" s="347">
        <v>43</v>
      </c>
      <c r="AT299" s="347"/>
      <c r="AU299" s="347">
        <v>202</v>
      </c>
      <c r="AV299" s="347">
        <v>127</v>
      </c>
      <c r="AW299" s="347">
        <v>98</v>
      </c>
      <c r="AX299" s="83"/>
      <c r="AY299" s="347"/>
      <c r="AZ299" s="348" t="s">
        <v>85</v>
      </c>
      <c r="BA299" s="347" t="s">
        <v>85</v>
      </c>
      <c r="BB299" s="105" t="s">
        <v>85</v>
      </c>
      <c r="BC299" s="347" t="s">
        <v>85</v>
      </c>
      <c r="BD299" s="348">
        <v>31.6</v>
      </c>
      <c r="BE299" s="347">
        <v>19.5</v>
      </c>
      <c r="BF299" s="347">
        <v>19.5</v>
      </c>
      <c r="BG299" s="347">
        <v>10.8</v>
      </c>
      <c r="BH299" s="341">
        <v>36</v>
      </c>
      <c r="BI299" s="347" t="s">
        <v>4096</v>
      </c>
      <c r="BJ299" s="82" t="s">
        <v>4217</v>
      </c>
      <c r="BK299" s="347" t="s">
        <v>2359</v>
      </c>
      <c r="BL299" s="347" t="s">
        <v>1181</v>
      </c>
      <c r="BM299" s="347" t="s">
        <v>1157</v>
      </c>
      <c r="BN299" s="347"/>
      <c r="BO299" s="347"/>
      <c r="BP299" s="347"/>
      <c r="BQ299" s="347"/>
      <c r="BR299" s="347"/>
      <c r="BS299" s="347"/>
      <c r="BT299" s="347"/>
      <c r="BU299" s="347" t="s">
        <v>2344</v>
      </c>
      <c r="BV299" s="347"/>
      <c r="BW299" s="347" t="s">
        <v>2345</v>
      </c>
      <c r="BX299" s="347"/>
      <c r="BY299" s="362" t="str">
        <f t="shared" si="16"/>
        <v>DISCONTINUED - MR309 Grid, 17x8.5, 0mm Offset, 8x170, 130.81mm Centerbore, Titanium - Matte Black  Lip</v>
      </c>
      <c r="BZ299" s="362" t="s">
        <v>4046</v>
      </c>
      <c r="CA299" s="362" t="s">
        <v>4045</v>
      </c>
      <c r="CB299" s="351" t="str">
        <f t="shared" si="18"/>
        <v>STREET (3XX)</v>
      </c>
    </row>
    <row r="300" spans="1:80" s="339" customFormat="1" ht="12.75">
      <c r="A300" s="23">
        <f t="shared" si="17"/>
        <v>297</v>
      </c>
      <c r="B300" s="105" t="s">
        <v>84</v>
      </c>
      <c r="C300" s="30" t="s">
        <v>1072</v>
      </c>
      <c r="D300" s="341" t="s">
        <v>1120</v>
      </c>
      <c r="E300" s="342" t="s">
        <v>2434</v>
      </c>
      <c r="F300" s="342"/>
      <c r="G300" s="342"/>
      <c r="H300" s="342" t="s">
        <v>603</v>
      </c>
      <c r="I300" s="393">
        <v>42005</v>
      </c>
      <c r="J300" s="340">
        <v>43348</v>
      </c>
      <c r="K300" s="331" t="s">
        <v>1277</v>
      </c>
      <c r="L300" s="343">
        <v>252.5</v>
      </c>
      <c r="M300" s="333"/>
      <c r="N300" s="333"/>
      <c r="O300" s="341">
        <v>18</v>
      </c>
      <c r="P300" s="8">
        <v>9</v>
      </c>
      <c r="Q300" s="30" t="s">
        <v>1758</v>
      </c>
      <c r="R300" s="341">
        <v>5</v>
      </c>
      <c r="S300" s="341">
        <v>5</v>
      </c>
      <c r="T300" s="344">
        <v>-12</v>
      </c>
      <c r="U300" s="378">
        <v>4.5</v>
      </c>
      <c r="V300" s="341" t="s">
        <v>85</v>
      </c>
      <c r="W300" s="349">
        <v>94</v>
      </c>
      <c r="X300" s="345">
        <v>31.300000000000004</v>
      </c>
      <c r="Y300" s="344">
        <v>2650</v>
      </c>
      <c r="Z300" s="344" t="s">
        <v>2309</v>
      </c>
      <c r="AA300" s="344"/>
      <c r="AB300" s="334" t="str">
        <f t="shared" si="19"/>
        <v>18x9, 5x5, -12 OS</v>
      </c>
      <c r="AC300" s="346" t="s">
        <v>1596</v>
      </c>
      <c r="AD300" s="336">
        <f>VLOOKUP(AC300,ACCESSORIES!F:K,6,FALSE)</f>
        <v>33</v>
      </c>
      <c r="AE300" s="346" t="s">
        <v>85</v>
      </c>
      <c r="AF300" s="347" t="s">
        <v>85</v>
      </c>
      <c r="AG300" s="346"/>
      <c r="AH300" s="346" t="s">
        <v>1951</v>
      </c>
      <c r="AI300" s="347">
        <f>VLOOKUP(AH300,ACCESSORIES!F:K,6,FALSE)</f>
        <v>1.1000000000000001</v>
      </c>
      <c r="AJ300" s="347" t="s">
        <v>266</v>
      </c>
      <c r="AK300" s="347" t="s">
        <v>85</v>
      </c>
      <c r="AL300" s="347" t="s">
        <v>85</v>
      </c>
      <c r="AM300" s="347" t="s">
        <v>85</v>
      </c>
      <c r="AN300" s="347">
        <v>16.100000000000001</v>
      </c>
      <c r="AO300" s="347"/>
      <c r="AP300" s="347">
        <v>7</v>
      </c>
      <c r="AQ300" s="347">
        <v>19</v>
      </c>
      <c r="AR300" s="347"/>
      <c r="AS300" s="347">
        <v>66</v>
      </c>
      <c r="AT300" s="347"/>
      <c r="AU300" s="347">
        <v>216</v>
      </c>
      <c r="AV300" s="347">
        <v>90</v>
      </c>
      <c r="AW300" s="347">
        <v>54</v>
      </c>
      <c r="AX300" s="83"/>
      <c r="AY300" s="347"/>
      <c r="AZ300" s="348" t="s">
        <v>85</v>
      </c>
      <c r="BA300" s="347" t="s">
        <v>85</v>
      </c>
      <c r="BB300" s="105" t="s">
        <v>85</v>
      </c>
      <c r="BC300" s="347" t="s">
        <v>85</v>
      </c>
      <c r="BD300" s="348">
        <v>34.800000000000004</v>
      </c>
      <c r="BE300" s="347">
        <v>20.7</v>
      </c>
      <c r="BF300" s="347">
        <v>20.7</v>
      </c>
      <c r="BG300" s="347">
        <v>11.2</v>
      </c>
      <c r="BH300" s="341">
        <v>36</v>
      </c>
      <c r="BI300" s="347" t="s">
        <v>4096</v>
      </c>
      <c r="BJ300" s="82" t="s">
        <v>4217</v>
      </c>
      <c r="BK300" s="347" t="s">
        <v>2355</v>
      </c>
      <c r="BL300" s="347" t="s">
        <v>1181</v>
      </c>
      <c r="BM300" s="347" t="s">
        <v>1157</v>
      </c>
      <c r="BN300" s="347"/>
      <c r="BO300" s="347"/>
      <c r="BP300" s="347"/>
      <c r="BQ300" s="347"/>
      <c r="BR300" s="347"/>
      <c r="BS300" s="347"/>
      <c r="BT300" s="347"/>
      <c r="BU300" s="347" t="s">
        <v>1192</v>
      </c>
      <c r="BV300" s="347"/>
      <c r="BW300" s="347" t="s">
        <v>1193</v>
      </c>
      <c r="BX300" s="347"/>
      <c r="BY300" s="362" t="str">
        <f t="shared" si="16"/>
        <v>DISCONTINUED - MR309 Grid, 18x9, -12mm Offset, 5x5, 94mm Centerbore, Matte Black</v>
      </c>
      <c r="BZ300" s="362" t="s">
        <v>4046</v>
      </c>
      <c r="CA300" s="362" t="s">
        <v>4045</v>
      </c>
      <c r="CB300" s="351" t="str">
        <f t="shared" si="18"/>
        <v>STREET (3XX)</v>
      </c>
    </row>
    <row r="301" spans="1:80" s="339" customFormat="1" ht="12.75">
      <c r="A301" s="23">
        <f t="shared" si="17"/>
        <v>298</v>
      </c>
      <c r="B301" s="105" t="s">
        <v>84</v>
      </c>
      <c r="C301" s="30" t="s">
        <v>1072</v>
      </c>
      <c r="D301" s="341" t="s">
        <v>1121</v>
      </c>
      <c r="E301" s="342" t="s">
        <v>2435</v>
      </c>
      <c r="F301" s="342"/>
      <c r="G301" s="342"/>
      <c r="H301" s="342" t="s">
        <v>675</v>
      </c>
      <c r="I301" s="393">
        <v>42370</v>
      </c>
      <c r="J301" s="340">
        <v>43348</v>
      </c>
      <c r="K301" s="331" t="s">
        <v>1277</v>
      </c>
      <c r="L301" s="343">
        <v>249.5</v>
      </c>
      <c r="M301" s="333"/>
      <c r="N301" s="333"/>
      <c r="O301" s="341">
        <v>18</v>
      </c>
      <c r="P301" s="8">
        <v>9</v>
      </c>
      <c r="Q301" s="30" t="s">
        <v>1758</v>
      </c>
      <c r="R301" s="341">
        <v>5</v>
      </c>
      <c r="S301" s="341">
        <v>5</v>
      </c>
      <c r="T301" s="344">
        <v>-12</v>
      </c>
      <c r="U301" s="378">
        <v>4.5</v>
      </c>
      <c r="V301" s="341" t="s">
        <v>85</v>
      </c>
      <c r="W301" s="349">
        <v>71.5</v>
      </c>
      <c r="X301" s="345">
        <v>38.299999999999997</v>
      </c>
      <c r="Y301" s="344">
        <v>2650</v>
      </c>
      <c r="Z301" s="344" t="s">
        <v>2309</v>
      </c>
      <c r="AA301" s="344"/>
      <c r="AB301" s="334" t="str">
        <f t="shared" si="19"/>
        <v>18x9, 5x5, -12 OS</v>
      </c>
      <c r="AC301" s="346" t="s">
        <v>1632</v>
      </c>
      <c r="AD301" s="336">
        <f>VLOOKUP(AC301,ACCESSORIES!F:K,6,FALSE)</f>
        <v>38.5</v>
      </c>
      <c r="AE301" s="346" t="s">
        <v>1806</v>
      </c>
      <c r="AF301" s="347" t="s">
        <v>1899</v>
      </c>
      <c r="AG301" s="346"/>
      <c r="AH301" s="346" t="s">
        <v>1951</v>
      </c>
      <c r="AI301" s="347">
        <f>VLOOKUP(AH301,ACCESSORIES!F:K,6,FALSE)</f>
        <v>1.1000000000000001</v>
      </c>
      <c r="AJ301" s="347" t="s">
        <v>265</v>
      </c>
      <c r="AK301" s="347" t="s">
        <v>85</v>
      </c>
      <c r="AL301" s="347" t="s">
        <v>85</v>
      </c>
      <c r="AM301" s="347" t="s">
        <v>85</v>
      </c>
      <c r="AN301" s="347">
        <v>16.100000000000001</v>
      </c>
      <c r="AO301" s="347"/>
      <c r="AP301" s="347">
        <v>10</v>
      </c>
      <c r="AQ301" s="347">
        <v>30</v>
      </c>
      <c r="AR301" s="347"/>
      <c r="AS301" s="347">
        <v>75</v>
      </c>
      <c r="AT301" s="347"/>
      <c r="AU301" s="347">
        <v>215</v>
      </c>
      <c r="AV301" s="347">
        <v>71.5</v>
      </c>
      <c r="AW301" s="347">
        <v>34</v>
      </c>
      <c r="AX301" s="83"/>
      <c r="AY301" s="347"/>
      <c r="AZ301" s="348" t="s">
        <v>85</v>
      </c>
      <c r="BA301" s="347" t="s">
        <v>85</v>
      </c>
      <c r="BB301" s="105" t="s">
        <v>85</v>
      </c>
      <c r="BC301" s="347" t="s">
        <v>85</v>
      </c>
      <c r="BD301" s="348">
        <v>41.8</v>
      </c>
      <c r="BE301" s="347">
        <v>20.5</v>
      </c>
      <c r="BF301" s="347">
        <v>20.5</v>
      </c>
      <c r="BG301" s="347">
        <v>11.2</v>
      </c>
      <c r="BH301" s="341">
        <v>36</v>
      </c>
      <c r="BI301" s="347" t="s">
        <v>4096</v>
      </c>
      <c r="BJ301" s="82" t="s">
        <v>4217</v>
      </c>
      <c r="BK301" s="347" t="s">
        <v>2360</v>
      </c>
      <c r="BL301" s="347" t="s">
        <v>1166</v>
      </c>
      <c r="BM301" s="347" t="s">
        <v>1157</v>
      </c>
      <c r="BN301" s="347"/>
      <c r="BO301" s="347"/>
      <c r="BP301" s="347"/>
      <c r="BQ301" s="347"/>
      <c r="BR301" s="347"/>
      <c r="BS301" s="347"/>
      <c r="BT301" s="347"/>
      <c r="BU301" s="347" t="s">
        <v>1198</v>
      </c>
      <c r="BV301" s="347"/>
      <c r="BW301" s="347" t="s">
        <v>1199</v>
      </c>
      <c r="BX301" s="347"/>
      <c r="BY301" s="362" t="str">
        <f t="shared" si="16"/>
        <v>DISCONTINUED - MR310 Con6, 18x9, -12mm Offset, 5x5, 71.5mm Centerbore, Matte Black</v>
      </c>
      <c r="BZ301" s="362" t="s">
        <v>4046</v>
      </c>
      <c r="CA301" s="362" t="s">
        <v>4045</v>
      </c>
      <c r="CB301" s="351" t="str">
        <f t="shared" si="18"/>
        <v>STREET (3XX)</v>
      </c>
    </row>
    <row r="302" spans="1:80" s="339" customFormat="1" ht="12.75">
      <c r="A302" s="23">
        <f t="shared" si="17"/>
        <v>299</v>
      </c>
      <c r="B302" s="105" t="s">
        <v>84</v>
      </c>
      <c r="C302" s="30" t="s">
        <v>1072</v>
      </c>
      <c r="D302" s="341" t="s">
        <v>1121</v>
      </c>
      <c r="E302" s="342" t="s">
        <v>2436</v>
      </c>
      <c r="F302" s="342"/>
      <c r="G302" s="342"/>
      <c r="H302" s="342" t="s">
        <v>682</v>
      </c>
      <c r="I302" s="393">
        <v>42370</v>
      </c>
      <c r="J302" s="340">
        <v>43348</v>
      </c>
      <c r="K302" s="331" t="s">
        <v>1277</v>
      </c>
      <c r="L302" s="343">
        <v>259.5</v>
      </c>
      <c r="M302" s="333"/>
      <c r="N302" s="333"/>
      <c r="O302" s="341">
        <v>18</v>
      </c>
      <c r="P302" s="8">
        <v>9</v>
      </c>
      <c r="Q302" s="30" t="s">
        <v>1765</v>
      </c>
      <c r="R302" s="341">
        <v>8</v>
      </c>
      <c r="S302" s="341">
        <v>6.5</v>
      </c>
      <c r="T302" s="344">
        <v>-12</v>
      </c>
      <c r="U302" s="378">
        <v>4.5</v>
      </c>
      <c r="V302" s="341" t="s">
        <v>85</v>
      </c>
      <c r="W302" s="349">
        <v>130.81</v>
      </c>
      <c r="X302" s="345">
        <v>38.200000000000003</v>
      </c>
      <c r="Y302" s="344">
        <v>3640</v>
      </c>
      <c r="Z302" s="344" t="s">
        <v>5833</v>
      </c>
      <c r="AA302" s="344"/>
      <c r="AB302" s="334" t="str">
        <f t="shared" si="19"/>
        <v>18x9, 8x6.5, -12 OS</v>
      </c>
      <c r="AC302" s="346" t="s">
        <v>1606</v>
      </c>
      <c r="AD302" s="336">
        <f>VLOOKUP(AC302,ACCESSORIES!F:K,6,FALSE)</f>
        <v>33</v>
      </c>
      <c r="AE302" s="346" t="s">
        <v>85</v>
      </c>
      <c r="AF302" s="347" t="s">
        <v>85</v>
      </c>
      <c r="AG302" s="346"/>
      <c r="AH302" s="346" t="s">
        <v>1951</v>
      </c>
      <c r="AI302" s="347">
        <f>VLOOKUP(AH302,ACCESSORIES!F:K,6,FALSE)</f>
        <v>1.1000000000000001</v>
      </c>
      <c r="AJ302" s="347" t="s">
        <v>266</v>
      </c>
      <c r="AK302" s="347" t="s">
        <v>85</v>
      </c>
      <c r="AL302" s="347" t="s">
        <v>85</v>
      </c>
      <c r="AM302" s="347" t="s">
        <v>85</v>
      </c>
      <c r="AN302" s="347">
        <v>16.100000000000001</v>
      </c>
      <c r="AO302" s="347"/>
      <c r="AP302" s="347">
        <v>3</v>
      </c>
      <c r="AQ302" s="347">
        <v>3</v>
      </c>
      <c r="AR302" s="347"/>
      <c r="AS302" s="347">
        <v>70</v>
      </c>
      <c r="AT302" s="347"/>
      <c r="AU302" s="347">
        <v>215</v>
      </c>
      <c r="AV302" s="347">
        <v>123</v>
      </c>
      <c r="AW302" s="347">
        <v>93</v>
      </c>
      <c r="AX302" s="83"/>
      <c r="AY302" s="347"/>
      <c r="AZ302" s="348" t="s">
        <v>85</v>
      </c>
      <c r="BA302" s="347" t="s">
        <v>85</v>
      </c>
      <c r="BB302" s="105" t="s">
        <v>85</v>
      </c>
      <c r="BC302" s="347" t="s">
        <v>85</v>
      </c>
      <c r="BD302" s="348">
        <v>41.7</v>
      </c>
      <c r="BE302" s="347">
        <v>20.5</v>
      </c>
      <c r="BF302" s="347">
        <v>20.5</v>
      </c>
      <c r="BG302" s="347">
        <v>11.2</v>
      </c>
      <c r="BH302" s="341">
        <v>36</v>
      </c>
      <c r="BI302" s="347" t="s">
        <v>4096</v>
      </c>
      <c r="BJ302" s="82" t="s">
        <v>4217</v>
      </c>
      <c r="BK302" s="347" t="s">
        <v>2361</v>
      </c>
      <c r="BL302" s="347" t="s">
        <v>1166</v>
      </c>
      <c r="BM302" s="347" t="s">
        <v>1157</v>
      </c>
      <c r="BN302" s="347"/>
      <c r="BO302" s="347"/>
      <c r="BP302" s="347"/>
      <c r="BQ302" s="347"/>
      <c r="BR302" s="347"/>
      <c r="BS302" s="347"/>
      <c r="BT302" s="347"/>
      <c r="BU302" s="347" t="s">
        <v>1201</v>
      </c>
      <c r="BV302" s="347"/>
      <c r="BW302" s="347" t="s">
        <v>1202</v>
      </c>
      <c r="BX302" s="347"/>
      <c r="BY302" s="362" t="str">
        <f t="shared" si="16"/>
        <v>DISCONTINUED - MR310 Con6, 18x9, -12mm Offset, 8x6.5, 130.81mm Centerbore, Method Bronze - Matte Black Lip</v>
      </c>
      <c r="BZ302" s="362" t="s">
        <v>4046</v>
      </c>
      <c r="CA302" s="362" t="s">
        <v>4045</v>
      </c>
      <c r="CB302" s="351" t="str">
        <f t="shared" si="18"/>
        <v>STREET (3XX)</v>
      </c>
    </row>
    <row r="303" spans="1:80" s="339" customFormat="1" ht="12.75">
      <c r="A303" s="23">
        <f t="shared" si="17"/>
        <v>300</v>
      </c>
      <c r="B303" s="105" t="s">
        <v>84</v>
      </c>
      <c r="C303" s="30" t="s">
        <v>1072</v>
      </c>
      <c r="D303" s="341" t="s">
        <v>1121</v>
      </c>
      <c r="E303" s="342" t="s">
        <v>2437</v>
      </c>
      <c r="F303" s="342"/>
      <c r="G303" s="342"/>
      <c r="H303" s="342" t="s">
        <v>694</v>
      </c>
      <c r="I303" s="393">
        <v>42370</v>
      </c>
      <c r="J303" s="340">
        <v>43348</v>
      </c>
      <c r="K303" s="331" t="s">
        <v>1277</v>
      </c>
      <c r="L303" s="343">
        <v>259.5</v>
      </c>
      <c r="M303" s="333"/>
      <c r="N303" s="333"/>
      <c r="O303" s="341">
        <v>18</v>
      </c>
      <c r="P303" s="8">
        <v>9</v>
      </c>
      <c r="Q303" s="30" t="s">
        <v>1765</v>
      </c>
      <c r="R303" s="341">
        <v>8</v>
      </c>
      <c r="S303" s="341">
        <v>6.5</v>
      </c>
      <c r="T303" s="344">
        <v>18</v>
      </c>
      <c r="U303" s="378">
        <v>5.75</v>
      </c>
      <c r="V303" s="341" t="s">
        <v>85</v>
      </c>
      <c r="W303" s="349">
        <v>130.81</v>
      </c>
      <c r="X303" s="345">
        <v>36.799999999999997</v>
      </c>
      <c r="Y303" s="344">
        <v>3640</v>
      </c>
      <c r="Z303" s="344" t="s">
        <v>5833</v>
      </c>
      <c r="AA303" s="344"/>
      <c r="AB303" s="334" t="str">
        <f t="shared" si="19"/>
        <v>18x9, 8x6.5, 18 OS</v>
      </c>
      <c r="AC303" s="346" t="s">
        <v>1606</v>
      </c>
      <c r="AD303" s="336">
        <f>VLOOKUP(AC303,ACCESSORIES!F:K,6,FALSE)</f>
        <v>33</v>
      </c>
      <c r="AE303" s="346" t="s">
        <v>85</v>
      </c>
      <c r="AF303" s="347" t="s">
        <v>85</v>
      </c>
      <c r="AG303" s="346"/>
      <c r="AH303" s="346" t="s">
        <v>1951</v>
      </c>
      <c r="AI303" s="347">
        <f>VLOOKUP(AH303,ACCESSORIES!F:K,6,FALSE)</f>
        <v>1.1000000000000001</v>
      </c>
      <c r="AJ303" s="347" t="s">
        <v>266</v>
      </c>
      <c r="AK303" s="347" t="s">
        <v>85</v>
      </c>
      <c r="AL303" s="347" t="s">
        <v>85</v>
      </c>
      <c r="AM303" s="347" t="s">
        <v>85</v>
      </c>
      <c r="AN303" s="347">
        <v>16.100000000000001</v>
      </c>
      <c r="AO303" s="347"/>
      <c r="AP303" s="347">
        <v>3</v>
      </c>
      <c r="AQ303" s="347">
        <v>3</v>
      </c>
      <c r="AR303" s="347"/>
      <c r="AS303" s="347">
        <v>48</v>
      </c>
      <c r="AT303" s="347"/>
      <c r="AU303" s="347">
        <v>210</v>
      </c>
      <c r="AV303" s="347">
        <v>123</v>
      </c>
      <c r="AW303" s="347">
        <v>93</v>
      </c>
      <c r="AX303" s="83"/>
      <c r="AY303" s="347"/>
      <c r="AZ303" s="348" t="s">
        <v>85</v>
      </c>
      <c r="BA303" s="347" t="s">
        <v>85</v>
      </c>
      <c r="BB303" s="105" t="s">
        <v>85</v>
      </c>
      <c r="BC303" s="347" t="s">
        <v>85</v>
      </c>
      <c r="BD303" s="348">
        <v>40.299999999999997</v>
      </c>
      <c r="BE303" s="347">
        <v>20.5</v>
      </c>
      <c r="BF303" s="347">
        <v>20.5</v>
      </c>
      <c r="BG303" s="347">
        <v>11.2</v>
      </c>
      <c r="BH303" s="341">
        <v>36</v>
      </c>
      <c r="BI303" s="347" t="s">
        <v>4096</v>
      </c>
      <c r="BJ303" s="82" t="s">
        <v>4217</v>
      </c>
      <c r="BK303" s="347" t="s">
        <v>2361</v>
      </c>
      <c r="BL303" s="347" t="s">
        <v>1166</v>
      </c>
      <c r="BM303" s="347" t="s">
        <v>1157</v>
      </c>
      <c r="BN303" s="347"/>
      <c r="BO303" s="347"/>
      <c r="BP303" s="347"/>
      <c r="BQ303" s="347"/>
      <c r="BR303" s="347"/>
      <c r="BS303" s="347"/>
      <c r="BT303" s="347"/>
      <c r="BU303" s="347" t="s">
        <v>1201</v>
      </c>
      <c r="BV303" s="347"/>
      <c r="BW303" s="347" t="s">
        <v>1202</v>
      </c>
      <c r="BX303" s="347"/>
      <c r="BY303" s="362" t="str">
        <f t="shared" si="16"/>
        <v>DISCONTINUED - MR310 Con6, 18x9, +18mm Offset, 8x6.5, 130.81mm Centerbore, Method Bronze - Matte Black Lip</v>
      </c>
      <c r="BZ303" s="362" t="s">
        <v>4046</v>
      </c>
      <c r="CA303" s="362" t="s">
        <v>4045</v>
      </c>
      <c r="CB303" s="351" t="str">
        <f t="shared" si="18"/>
        <v>STREET (3XX)</v>
      </c>
    </row>
    <row r="304" spans="1:80" s="339" customFormat="1" ht="12.75">
      <c r="A304" s="23">
        <f t="shared" si="17"/>
        <v>301</v>
      </c>
      <c r="B304" s="105" t="s">
        <v>84</v>
      </c>
      <c r="C304" s="30" t="s">
        <v>1072</v>
      </c>
      <c r="D304" s="341" t="s">
        <v>1121</v>
      </c>
      <c r="E304" s="342" t="s">
        <v>2438</v>
      </c>
      <c r="F304" s="342"/>
      <c r="G304" s="342"/>
      <c r="H304" s="342" t="s">
        <v>644</v>
      </c>
      <c r="I304" s="393">
        <v>42370</v>
      </c>
      <c r="J304" s="340">
        <v>43348</v>
      </c>
      <c r="K304" s="331" t="s">
        <v>1277</v>
      </c>
      <c r="L304" s="343">
        <v>299.5</v>
      </c>
      <c r="M304" s="333"/>
      <c r="N304" s="333"/>
      <c r="O304" s="341">
        <v>20</v>
      </c>
      <c r="P304" s="8">
        <v>9</v>
      </c>
      <c r="Q304" s="30" t="s">
        <v>1123</v>
      </c>
      <c r="R304" s="341">
        <v>6</v>
      </c>
      <c r="S304" s="341">
        <v>5.5</v>
      </c>
      <c r="T304" s="344">
        <v>0</v>
      </c>
      <c r="U304" s="378">
        <v>5</v>
      </c>
      <c r="V304" s="341" t="s">
        <v>85</v>
      </c>
      <c r="W304" s="349">
        <v>106.25</v>
      </c>
      <c r="X304" s="345">
        <v>42.7</v>
      </c>
      <c r="Y304" s="344">
        <v>2650</v>
      </c>
      <c r="Z304" s="344" t="s">
        <v>5833</v>
      </c>
      <c r="AA304" s="344"/>
      <c r="AB304" s="334" t="str">
        <f t="shared" si="19"/>
        <v>20x9, 6x5.5, 0 OS</v>
      </c>
      <c r="AC304" s="346" t="s">
        <v>1637</v>
      </c>
      <c r="AD304" s="336">
        <f>VLOOKUP(AC304,ACCESSORIES!F:K,6,FALSE)</f>
        <v>38.5</v>
      </c>
      <c r="AE304" s="346" t="s">
        <v>1809</v>
      </c>
      <c r="AF304" s="347" t="s">
        <v>1901</v>
      </c>
      <c r="AG304" s="346"/>
      <c r="AH304" s="346" t="s">
        <v>1951</v>
      </c>
      <c r="AI304" s="347">
        <f>VLOOKUP(AH304,ACCESSORIES!F:K,6,FALSE)</f>
        <v>1.1000000000000001</v>
      </c>
      <c r="AJ304" s="347" t="s">
        <v>265</v>
      </c>
      <c r="AK304" s="347" t="s">
        <v>1712</v>
      </c>
      <c r="AL304" s="347">
        <v>2.5</v>
      </c>
      <c r="AM304" s="347">
        <v>78.3</v>
      </c>
      <c r="AN304" s="347">
        <v>16.100000000000001</v>
      </c>
      <c r="AO304" s="347"/>
      <c r="AP304" s="347">
        <v>3</v>
      </c>
      <c r="AQ304" s="347">
        <v>12</v>
      </c>
      <c r="AR304" s="347"/>
      <c r="AS304" s="347">
        <v>61</v>
      </c>
      <c r="AT304" s="347"/>
      <c r="AU304" s="347">
        <v>239</v>
      </c>
      <c r="AV304" s="347">
        <v>106.25</v>
      </c>
      <c r="AW304" s="347">
        <v>52</v>
      </c>
      <c r="AX304" s="83"/>
      <c r="AY304" s="347"/>
      <c r="AZ304" s="348" t="s">
        <v>85</v>
      </c>
      <c r="BA304" s="347" t="s">
        <v>85</v>
      </c>
      <c r="BB304" s="105" t="s">
        <v>85</v>
      </c>
      <c r="BC304" s="347" t="s">
        <v>85</v>
      </c>
      <c r="BD304" s="348">
        <v>46.2</v>
      </c>
      <c r="BE304" s="347">
        <v>22.5</v>
      </c>
      <c r="BF304" s="347">
        <v>22.5</v>
      </c>
      <c r="BG304" s="347">
        <v>11.2</v>
      </c>
      <c r="BH304" s="341">
        <v>24</v>
      </c>
      <c r="BI304" s="347" t="s">
        <v>4096</v>
      </c>
      <c r="BJ304" s="82" t="s">
        <v>4217</v>
      </c>
      <c r="BK304" s="347" t="s">
        <v>2361</v>
      </c>
      <c r="BL304" s="347" t="s">
        <v>1166</v>
      </c>
      <c r="BM304" s="347" t="s">
        <v>1157</v>
      </c>
      <c r="BN304" s="347"/>
      <c r="BO304" s="347"/>
      <c r="BP304" s="347"/>
      <c r="BQ304" s="347"/>
      <c r="BR304" s="347"/>
      <c r="BS304" s="347"/>
      <c r="BT304" s="347"/>
      <c r="BU304" s="347" t="s">
        <v>1201</v>
      </c>
      <c r="BV304" s="347"/>
      <c r="BW304" s="347" t="s">
        <v>1202</v>
      </c>
      <c r="BX304" s="347"/>
      <c r="BY304" s="362" t="str">
        <f t="shared" ref="BY304:BY367" si="20">CONCATENATE("DISCONTINUED"," ","-"," ",D304,", ",O304,"x",P304,", ",IF(V304="N/A", "", CONCATENATE(V304, "/")),IF(T304&gt;0, CONCATENATE("+",T304), T304),"mm Offset, ",Q304,", ",W304,"mm Centerbore, ",PROPER(Z304), "", IF(BB304="N/A", "", CONCATENATE(", w/ ", BB304)))</f>
        <v>DISCONTINUED - MR310 Con6, 20x9, 0mm Offset, 6x5.5, 106.25mm Centerbore, Method Bronze - Matte Black Lip</v>
      </c>
      <c r="BZ304" s="362" t="s">
        <v>4046</v>
      </c>
      <c r="CA304" s="362" t="s">
        <v>4045</v>
      </c>
      <c r="CB304" s="351" t="str">
        <f t="shared" si="18"/>
        <v>STREET (3XX)</v>
      </c>
    </row>
    <row r="305" spans="1:80" s="339" customFormat="1" ht="12.75">
      <c r="A305" s="23">
        <f t="shared" si="17"/>
        <v>302</v>
      </c>
      <c r="B305" s="105" t="s">
        <v>84</v>
      </c>
      <c r="C305" s="30" t="s">
        <v>1072</v>
      </c>
      <c r="D305" s="341" t="s">
        <v>1122</v>
      </c>
      <c r="E305" s="342" t="s">
        <v>2439</v>
      </c>
      <c r="F305" s="342"/>
      <c r="G305" s="342"/>
      <c r="H305" s="342" t="s">
        <v>725</v>
      </c>
      <c r="I305" s="393">
        <v>42370</v>
      </c>
      <c r="J305" s="340">
        <v>43348</v>
      </c>
      <c r="K305" s="331" t="s">
        <v>1277</v>
      </c>
      <c r="L305" s="343">
        <v>249.5</v>
      </c>
      <c r="M305" s="333"/>
      <c r="N305" s="333"/>
      <c r="O305" s="341">
        <v>18</v>
      </c>
      <c r="P305" s="8">
        <v>9</v>
      </c>
      <c r="Q305" s="30" t="s">
        <v>1766</v>
      </c>
      <c r="R305" s="341">
        <v>8</v>
      </c>
      <c r="S305" s="341">
        <v>170</v>
      </c>
      <c r="T305" s="344">
        <v>-12</v>
      </c>
      <c r="U305" s="378">
        <v>4.5</v>
      </c>
      <c r="V305" s="341" t="s">
        <v>85</v>
      </c>
      <c r="W305" s="349">
        <v>130.81</v>
      </c>
      <c r="X305" s="345">
        <v>32.700000000000003</v>
      </c>
      <c r="Y305" s="344">
        <v>3640</v>
      </c>
      <c r="Z305" s="344" t="s">
        <v>2309</v>
      </c>
      <c r="AA305" s="344"/>
      <c r="AB305" s="334" t="str">
        <f t="shared" si="19"/>
        <v>18x9, 8x170, -12 OS</v>
      </c>
      <c r="AC305" s="346" t="s">
        <v>1864</v>
      </c>
      <c r="AD305" s="336">
        <f>VLOOKUP(AC305,ACCESSORIES!F:K,6,FALSE)</f>
        <v>33</v>
      </c>
      <c r="AE305" s="346" t="s">
        <v>85</v>
      </c>
      <c r="AF305" s="347" t="s">
        <v>85</v>
      </c>
      <c r="AG305" s="346"/>
      <c r="AH305" s="346" t="s">
        <v>1951</v>
      </c>
      <c r="AI305" s="347">
        <f>VLOOKUP(AH305,ACCESSORIES!F:K,6,FALSE)</f>
        <v>1.1000000000000001</v>
      </c>
      <c r="AJ305" s="347" t="s">
        <v>266</v>
      </c>
      <c r="AK305" s="347" t="s">
        <v>85</v>
      </c>
      <c r="AL305" s="347" t="s">
        <v>85</v>
      </c>
      <c r="AM305" s="347" t="s">
        <v>85</v>
      </c>
      <c r="AN305" s="347">
        <v>16.100000000000001</v>
      </c>
      <c r="AO305" s="347"/>
      <c r="AP305" s="347">
        <v>10</v>
      </c>
      <c r="AQ305" s="347">
        <v>25</v>
      </c>
      <c r="AR305" s="347"/>
      <c r="AS305" s="347">
        <v>34</v>
      </c>
      <c r="AT305" s="347"/>
      <c r="AU305" s="347">
        <v>210</v>
      </c>
      <c r="AV305" s="347">
        <v>127</v>
      </c>
      <c r="AW305" s="347">
        <v>98</v>
      </c>
      <c r="AX305" s="83"/>
      <c r="AY305" s="347"/>
      <c r="AZ305" s="348" t="s">
        <v>85</v>
      </c>
      <c r="BA305" s="347" t="s">
        <v>85</v>
      </c>
      <c r="BB305" s="105" t="s">
        <v>85</v>
      </c>
      <c r="BC305" s="347" t="s">
        <v>85</v>
      </c>
      <c r="BD305" s="348">
        <v>36.200000000000003</v>
      </c>
      <c r="BE305" s="347">
        <v>20.5</v>
      </c>
      <c r="BF305" s="347">
        <v>20.5</v>
      </c>
      <c r="BG305" s="347">
        <v>11.2</v>
      </c>
      <c r="BH305" s="341">
        <v>36</v>
      </c>
      <c r="BI305" s="347" t="s">
        <v>4096</v>
      </c>
      <c r="BJ305" s="82" t="s">
        <v>4217</v>
      </c>
      <c r="BK305" s="347" t="s">
        <v>2360</v>
      </c>
      <c r="BL305" s="347" t="s">
        <v>1166</v>
      </c>
      <c r="BM305" s="347" t="s">
        <v>1186</v>
      </c>
      <c r="BN305" s="347" t="s">
        <v>1203</v>
      </c>
      <c r="BO305" s="347"/>
      <c r="BP305" s="347"/>
      <c r="BQ305" s="347"/>
      <c r="BR305" s="347"/>
      <c r="BS305" s="347"/>
      <c r="BT305" s="347"/>
      <c r="BU305" s="347" t="s">
        <v>1204</v>
      </c>
      <c r="BV305" s="347"/>
      <c r="BW305" s="347" t="s">
        <v>1205</v>
      </c>
      <c r="BX305" s="347"/>
      <c r="BY305" s="362" t="str">
        <f t="shared" si="20"/>
        <v>DISCONTINUED - MR311 Vex, 18x9, -12mm Offset, 8x170, 130.81mm Centerbore, Matte Black</v>
      </c>
      <c r="BZ305" s="362" t="s">
        <v>4046</v>
      </c>
      <c r="CA305" s="362" t="s">
        <v>4045</v>
      </c>
      <c r="CB305" s="351" t="str">
        <f t="shared" si="18"/>
        <v>STREET (3XX)</v>
      </c>
    </row>
    <row r="306" spans="1:80" s="339" customFormat="1" ht="12.75">
      <c r="A306" s="23">
        <f t="shared" si="17"/>
        <v>303</v>
      </c>
      <c r="B306" s="105" t="s">
        <v>84</v>
      </c>
      <c r="C306" s="30" t="s">
        <v>1072</v>
      </c>
      <c r="D306" s="341" t="s">
        <v>1122</v>
      </c>
      <c r="E306" s="342" t="s">
        <v>2440</v>
      </c>
      <c r="F306" s="342"/>
      <c r="G306" s="342"/>
      <c r="H306" s="342" t="s">
        <v>726</v>
      </c>
      <c r="I306" s="393">
        <v>42370</v>
      </c>
      <c r="J306" s="340">
        <v>43348</v>
      </c>
      <c r="K306" s="331" t="s">
        <v>1277</v>
      </c>
      <c r="L306" s="343">
        <v>265.5</v>
      </c>
      <c r="M306" s="333"/>
      <c r="N306" s="333"/>
      <c r="O306" s="341">
        <v>18</v>
      </c>
      <c r="P306" s="8">
        <v>9</v>
      </c>
      <c r="Q306" s="30" t="s">
        <v>1766</v>
      </c>
      <c r="R306" s="341">
        <v>8</v>
      </c>
      <c r="S306" s="341">
        <v>170</v>
      </c>
      <c r="T306" s="344">
        <v>-12</v>
      </c>
      <c r="U306" s="378">
        <v>4.5</v>
      </c>
      <c r="V306" s="341" t="s">
        <v>85</v>
      </c>
      <c r="W306" s="349">
        <v>130.81</v>
      </c>
      <c r="X306" s="345">
        <v>32.700000000000003</v>
      </c>
      <c r="Y306" s="344">
        <v>3640</v>
      </c>
      <c r="Z306" s="344" t="s">
        <v>5830</v>
      </c>
      <c r="AA306" s="344"/>
      <c r="AB306" s="334" t="str">
        <f t="shared" si="19"/>
        <v>18x9, 8x170, -12 OS</v>
      </c>
      <c r="AC306" s="346" t="s">
        <v>1864</v>
      </c>
      <c r="AD306" s="336">
        <f>VLOOKUP(AC306,ACCESSORIES!F:K,6,FALSE)</f>
        <v>33</v>
      </c>
      <c r="AE306" s="346" t="s">
        <v>85</v>
      </c>
      <c r="AF306" s="347" t="s">
        <v>85</v>
      </c>
      <c r="AG306" s="346"/>
      <c r="AH306" s="346" t="s">
        <v>1951</v>
      </c>
      <c r="AI306" s="347">
        <f>VLOOKUP(AH306,ACCESSORIES!F:K,6,FALSE)</f>
        <v>1.1000000000000001</v>
      </c>
      <c r="AJ306" s="347" t="s">
        <v>266</v>
      </c>
      <c r="AK306" s="347" t="s">
        <v>85</v>
      </c>
      <c r="AL306" s="347" t="s">
        <v>85</v>
      </c>
      <c r="AM306" s="347" t="s">
        <v>85</v>
      </c>
      <c r="AN306" s="347">
        <v>16.100000000000001</v>
      </c>
      <c r="AO306" s="347"/>
      <c r="AP306" s="347">
        <v>3</v>
      </c>
      <c r="AQ306" s="347">
        <v>3</v>
      </c>
      <c r="AR306" s="347"/>
      <c r="AS306" s="347">
        <v>37</v>
      </c>
      <c r="AT306" s="347"/>
      <c r="AU306" s="347">
        <v>215</v>
      </c>
      <c r="AV306" s="347">
        <v>127</v>
      </c>
      <c r="AW306" s="347">
        <v>98</v>
      </c>
      <c r="AX306" s="83"/>
      <c r="AY306" s="347"/>
      <c r="AZ306" s="348" t="s">
        <v>85</v>
      </c>
      <c r="BA306" s="347" t="s">
        <v>85</v>
      </c>
      <c r="BB306" s="105" t="s">
        <v>85</v>
      </c>
      <c r="BC306" s="347" t="s">
        <v>85</v>
      </c>
      <c r="BD306" s="348">
        <v>36.200000000000003</v>
      </c>
      <c r="BE306" s="347">
        <v>20.5</v>
      </c>
      <c r="BF306" s="347">
        <v>20.5</v>
      </c>
      <c r="BG306" s="347">
        <v>11.2</v>
      </c>
      <c r="BH306" s="341">
        <v>36</v>
      </c>
      <c r="BI306" s="347" t="s">
        <v>4096</v>
      </c>
      <c r="BJ306" s="82" t="s">
        <v>4217</v>
      </c>
      <c r="BK306" s="347" t="s">
        <v>2359</v>
      </c>
      <c r="BL306" s="347" t="s">
        <v>1166</v>
      </c>
      <c r="BM306" s="347" t="s">
        <v>1186</v>
      </c>
      <c r="BN306" s="347" t="s">
        <v>1203</v>
      </c>
      <c r="BO306" s="347"/>
      <c r="BP306" s="347"/>
      <c r="BQ306" s="347"/>
      <c r="BR306" s="347"/>
      <c r="BS306" s="347"/>
      <c r="BT306" s="347"/>
      <c r="BU306" s="347" t="s">
        <v>2346</v>
      </c>
      <c r="BV306" s="347"/>
      <c r="BW306" s="347" t="s">
        <v>2347</v>
      </c>
      <c r="BX306" s="347"/>
      <c r="BY306" s="362" t="str">
        <f t="shared" si="20"/>
        <v>DISCONTINUED - MR311 Vex, 18x9, -12mm Offset, 8x170, 130.81mm Centerbore, Titanium - Matte Black  Lip</v>
      </c>
      <c r="BZ306" s="362" t="s">
        <v>4046</v>
      </c>
      <c r="CA306" s="362" t="s">
        <v>4045</v>
      </c>
      <c r="CB306" s="351" t="str">
        <f t="shared" si="18"/>
        <v>STREET (3XX)</v>
      </c>
    </row>
    <row r="307" spans="1:80" s="339" customFormat="1" ht="12.75">
      <c r="A307" s="23">
        <f t="shared" si="17"/>
        <v>304</v>
      </c>
      <c r="B307" s="105" t="s">
        <v>84</v>
      </c>
      <c r="C307" s="30" t="s">
        <v>1072</v>
      </c>
      <c r="D307" s="341" t="s">
        <v>1122</v>
      </c>
      <c r="E307" s="342" t="s">
        <v>2441</v>
      </c>
      <c r="F307" s="342"/>
      <c r="G307" s="342"/>
      <c r="H307" s="342" t="s">
        <v>737</v>
      </c>
      <c r="I307" s="393">
        <v>42370</v>
      </c>
      <c r="J307" s="340">
        <v>43348</v>
      </c>
      <c r="K307" s="331" t="s">
        <v>1277</v>
      </c>
      <c r="L307" s="343">
        <v>249.5</v>
      </c>
      <c r="M307" s="333"/>
      <c r="N307" s="333"/>
      <c r="O307" s="341">
        <v>18</v>
      </c>
      <c r="P307" s="8">
        <v>9</v>
      </c>
      <c r="Q307" s="30" t="s">
        <v>1765</v>
      </c>
      <c r="R307" s="341">
        <v>8</v>
      </c>
      <c r="S307" s="341">
        <v>6.5</v>
      </c>
      <c r="T307" s="344">
        <v>18</v>
      </c>
      <c r="U307" s="378">
        <v>5.75</v>
      </c>
      <c r="V307" s="341" t="s">
        <v>85</v>
      </c>
      <c r="W307" s="349">
        <v>130.81</v>
      </c>
      <c r="X307" s="345">
        <v>32.299999999999997</v>
      </c>
      <c r="Y307" s="344">
        <v>3640</v>
      </c>
      <c r="Z307" s="344" t="s">
        <v>2309</v>
      </c>
      <c r="AA307" s="344"/>
      <c r="AB307" s="334" t="str">
        <f t="shared" si="19"/>
        <v>18x9, 8x6.5, 18 OS</v>
      </c>
      <c r="AC307" s="346" t="s">
        <v>1606</v>
      </c>
      <c r="AD307" s="336">
        <f>VLOOKUP(AC307,ACCESSORIES!F:K,6,FALSE)</f>
        <v>33</v>
      </c>
      <c r="AE307" s="346" t="s">
        <v>85</v>
      </c>
      <c r="AF307" s="347" t="s">
        <v>85</v>
      </c>
      <c r="AG307" s="346"/>
      <c r="AH307" s="346" t="s">
        <v>1951</v>
      </c>
      <c r="AI307" s="347">
        <f>VLOOKUP(AH307,ACCESSORIES!F:K,6,FALSE)</f>
        <v>1.1000000000000001</v>
      </c>
      <c r="AJ307" s="347" t="s">
        <v>266</v>
      </c>
      <c r="AK307" s="347" t="s">
        <v>85</v>
      </c>
      <c r="AL307" s="347" t="s">
        <v>85</v>
      </c>
      <c r="AM307" s="347" t="s">
        <v>85</v>
      </c>
      <c r="AN307" s="347">
        <v>16.100000000000001</v>
      </c>
      <c r="AO307" s="347"/>
      <c r="AP307" s="347">
        <v>3</v>
      </c>
      <c r="AQ307" s="347">
        <v>3</v>
      </c>
      <c r="AR307" s="347"/>
      <c r="AS307" s="347">
        <v>37</v>
      </c>
      <c r="AT307" s="347"/>
      <c r="AU307" s="347">
        <v>215</v>
      </c>
      <c r="AV307" s="347">
        <v>123</v>
      </c>
      <c r="AW307" s="347">
        <v>93</v>
      </c>
      <c r="AX307" s="83"/>
      <c r="AY307" s="347"/>
      <c r="AZ307" s="348" t="s">
        <v>85</v>
      </c>
      <c r="BA307" s="347" t="s">
        <v>85</v>
      </c>
      <c r="BB307" s="105" t="s">
        <v>85</v>
      </c>
      <c r="BC307" s="347" t="s">
        <v>85</v>
      </c>
      <c r="BD307" s="348">
        <v>35.799999999999997</v>
      </c>
      <c r="BE307" s="347">
        <v>20.5</v>
      </c>
      <c r="BF307" s="347">
        <v>20.5</v>
      </c>
      <c r="BG307" s="347">
        <v>11.2</v>
      </c>
      <c r="BH307" s="341">
        <v>36</v>
      </c>
      <c r="BI307" s="347" t="s">
        <v>4096</v>
      </c>
      <c r="BJ307" s="82" t="s">
        <v>4217</v>
      </c>
      <c r="BK307" s="347" t="s">
        <v>2360</v>
      </c>
      <c r="BL307" s="347" t="s">
        <v>1166</v>
      </c>
      <c r="BM307" s="347" t="s">
        <v>1186</v>
      </c>
      <c r="BN307" s="347" t="s">
        <v>1203</v>
      </c>
      <c r="BO307" s="347"/>
      <c r="BP307" s="347"/>
      <c r="BQ307" s="347"/>
      <c r="BR307" s="347"/>
      <c r="BS307" s="347"/>
      <c r="BT307" s="347"/>
      <c r="BU307" s="347" t="s">
        <v>1204</v>
      </c>
      <c r="BV307" s="347"/>
      <c r="BW307" s="347" t="s">
        <v>1205</v>
      </c>
      <c r="BX307" s="347"/>
      <c r="BY307" s="362" t="str">
        <f t="shared" si="20"/>
        <v>DISCONTINUED - MR311 Vex, 18x9, +18mm Offset, 8x6.5, 130.81mm Centerbore, Matte Black</v>
      </c>
      <c r="BZ307" s="362" t="s">
        <v>4046</v>
      </c>
      <c r="CA307" s="362" t="s">
        <v>4045</v>
      </c>
      <c r="CB307" s="351" t="str">
        <f t="shared" si="18"/>
        <v>STREET (3XX)</v>
      </c>
    </row>
    <row r="308" spans="1:80" s="339" customFormat="1" ht="12.75">
      <c r="A308" s="23">
        <f t="shared" si="17"/>
        <v>305</v>
      </c>
      <c r="B308" s="105" t="s">
        <v>84</v>
      </c>
      <c r="C308" s="30" t="s">
        <v>1072</v>
      </c>
      <c r="D308" s="341" t="s">
        <v>1122</v>
      </c>
      <c r="E308" s="342" t="s">
        <v>2442</v>
      </c>
      <c r="F308" s="342"/>
      <c r="G308" s="342"/>
      <c r="H308" s="342" t="s">
        <v>739</v>
      </c>
      <c r="I308" s="393">
        <v>42370</v>
      </c>
      <c r="J308" s="340">
        <v>43348</v>
      </c>
      <c r="K308" s="331" t="s">
        <v>1277</v>
      </c>
      <c r="L308" s="343">
        <v>249.5</v>
      </c>
      <c r="M308" s="333"/>
      <c r="N308" s="333"/>
      <c r="O308" s="341">
        <v>18</v>
      </c>
      <c r="P308" s="8">
        <v>9</v>
      </c>
      <c r="Q308" s="30" t="s">
        <v>1766</v>
      </c>
      <c r="R308" s="341">
        <v>8</v>
      </c>
      <c r="S308" s="341">
        <v>170</v>
      </c>
      <c r="T308" s="344">
        <v>18</v>
      </c>
      <c r="U308" s="378">
        <v>5.75</v>
      </c>
      <c r="V308" s="341" t="s">
        <v>85</v>
      </c>
      <c r="W308" s="349">
        <v>130.81</v>
      </c>
      <c r="X308" s="345">
        <v>32.299999999999997</v>
      </c>
      <c r="Y308" s="344">
        <v>3640</v>
      </c>
      <c r="Z308" s="344" t="s">
        <v>2309</v>
      </c>
      <c r="AA308" s="344"/>
      <c r="AB308" s="334" t="str">
        <f t="shared" si="19"/>
        <v>18x9, 8x170, 18 OS</v>
      </c>
      <c r="AC308" s="346" t="s">
        <v>1864</v>
      </c>
      <c r="AD308" s="336">
        <f>VLOOKUP(AC308,ACCESSORIES!F:K,6,FALSE)</f>
        <v>33</v>
      </c>
      <c r="AE308" s="346" t="s">
        <v>85</v>
      </c>
      <c r="AF308" s="347" t="s">
        <v>85</v>
      </c>
      <c r="AG308" s="346"/>
      <c r="AH308" s="346" t="s">
        <v>1951</v>
      </c>
      <c r="AI308" s="347">
        <f>VLOOKUP(AH308,ACCESSORIES!F:K,6,FALSE)</f>
        <v>1.1000000000000001</v>
      </c>
      <c r="AJ308" s="347" t="s">
        <v>266</v>
      </c>
      <c r="AK308" s="347" t="s">
        <v>85</v>
      </c>
      <c r="AL308" s="347" t="s">
        <v>85</v>
      </c>
      <c r="AM308" s="347" t="s">
        <v>85</v>
      </c>
      <c r="AN308" s="347">
        <v>16.100000000000001</v>
      </c>
      <c r="AO308" s="347"/>
      <c r="AP308" s="347">
        <v>3</v>
      </c>
      <c r="AQ308" s="347">
        <v>3</v>
      </c>
      <c r="AR308" s="347"/>
      <c r="AS308" s="347">
        <v>34</v>
      </c>
      <c r="AT308" s="347"/>
      <c r="AU308" s="347">
        <v>215</v>
      </c>
      <c r="AV308" s="347">
        <v>127</v>
      </c>
      <c r="AW308" s="347">
        <v>98</v>
      </c>
      <c r="AX308" s="83"/>
      <c r="AY308" s="347"/>
      <c r="AZ308" s="348" t="s">
        <v>85</v>
      </c>
      <c r="BA308" s="347" t="s">
        <v>85</v>
      </c>
      <c r="BB308" s="105" t="s">
        <v>85</v>
      </c>
      <c r="BC308" s="347" t="s">
        <v>85</v>
      </c>
      <c r="BD308" s="348">
        <v>35.799999999999997</v>
      </c>
      <c r="BE308" s="347">
        <v>20.5</v>
      </c>
      <c r="BF308" s="347">
        <v>20.5</v>
      </c>
      <c r="BG308" s="347">
        <v>11.2</v>
      </c>
      <c r="BH308" s="341">
        <v>36</v>
      </c>
      <c r="BI308" s="347" t="s">
        <v>4096</v>
      </c>
      <c r="BJ308" s="82" t="s">
        <v>4217</v>
      </c>
      <c r="BK308" s="347" t="s">
        <v>2360</v>
      </c>
      <c r="BL308" s="347" t="s">
        <v>1166</v>
      </c>
      <c r="BM308" s="347" t="s">
        <v>1186</v>
      </c>
      <c r="BN308" s="347" t="s">
        <v>1203</v>
      </c>
      <c r="BO308" s="347"/>
      <c r="BP308" s="347"/>
      <c r="BQ308" s="347"/>
      <c r="BR308" s="347"/>
      <c r="BS308" s="347"/>
      <c r="BT308" s="347"/>
      <c r="BU308" s="347"/>
      <c r="BV308" s="347"/>
      <c r="BW308" s="347" t="s">
        <v>1204</v>
      </c>
      <c r="BX308" s="347"/>
      <c r="BY308" s="362" t="str">
        <f t="shared" si="20"/>
        <v>DISCONTINUED - MR311 Vex, 18x9, +18mm Offset, 8x170, 130.81mm Centerbore, Matte Black</v>
      </c>
      <c r="BZ308" s="362" t="s">
        <v>4046</v>
      </c>
      <c r="CA308" s="362" t="s">
        <v>4045</v>
      </c>
      <c r="CB308" s="351" t="str">
        <f t="shared" si="18"/>
        <v>STREET (3XX)</v>
      </c>
    </row>
    <row r="309" spans="1:80" s="339" customFormat="1" ht="12.75">
      <c r="A309" s="23">
        <f t="shared" si="17"/>
        <v>306</v>
      </c>
      <c r="B309" s="105" t="s">
        <v>84</v>
      </c>
      <c r="C309" s="30" t="s">
        <v>1089</v>
      </c>
      <c r="D309" s="341" t="s">
        <v>1150</v>
      </c>
      <c r="E309" s="342" t="s">
        <v>2443</v>
      </c>
      <c r="F309" s="342"/>
      <c r="G309" s="342"/>
      <c r="H309" s="342" t="s">
        <v>836</v>
      </c>
      <c r="I309" s="393">
        <v>42005</v>
      </c>
      <c r="J309" s="340">
        <v>43348</v>
      </c>
      <c r="K309" s="331" t="s">
        <v>1277</v>
      </c>
      <c r="L309" s="343">
        <v>145.5</v>
      </c>
      <c r="M309" s="333"/>
      <c r="N309" s="333"/>
      <c r="O309" s="341">
        <v>15</v>
      </c>
      <c r="P309" s="8">
        <v>7</v>
      </c>
      <c r="Q309" s="30" t="s">
        <v>1749</v>
      </c>
      <c r="R309" s="341">
        <v>4</v>
      </c>
      <c r="S309" s="341">
        <v>156</v>
      </c>
      <c r="T309" s="344">
        <v>38</v>
      </c>
      <c r="U309" s="378">
        <v>5.3</v>
      </c>
      <c r="V309" s="341" t="s">
        <v>186</v>
      </c>
      <c r="W309" s="349">
        <v>132</v>
      </c>
      <c r="X309" s="345">
        <v>17.399999999999999</v>
      </c>
      <c r="Y309" s="344">
        <v>1200</v>
      </c>
      <c r="Z309" s="344" t="s">
        <v>2235</v>
      </c>
      <c r="AA309" s="344"/>
      <c r="AB309" s="334" t="str">
        <f t="shared" si="19"/>
        <v>15x7, 4x156, 38 OS</v>
      </c>
      <c r="AC309" s="346" t="s">
        <v>1647</v>
      </c>
      <c r="AD309" s="336">
        <f>VLOOKUP(AC309,ACCESSORIES!F:K,6,FALSE)</f>
        <v>33</v>
      </c>
      <c r="AE309" s="346" t="s">
        <v>85</v>
      </c>
      <c r="AF309" s="347" t="s">
        <v>1909</v>
      </c>
      <c r="AG309" s="346"/>
      <c r="AH309" s="346" t="s">
        <v>85</v>
      </c>
      <c r="AI309" s="347" t="e">
        <f>VLOOKUP(AH309,ACCESSORIES!F:K,6,FALSE)</f>
        <v>#N/A</v>
      </c>
      <c r="AJ309" s="347" t="s">
        <v>266</v>
      </c>
      <c r="AK309" s="347" t="s">
        <v>85</v>
      </c>
      <c r="AL309" s="347" t="s">
        <v>85</v>
      </c>
      <c r="AM309" s="347" t="s">
        <v>85</v>
      </c>
      <c r="AN309" s="347">
        <v>12.4</v>
      </c>
      <c r="AO309" s="347"/>
      <c r="AP309" s="347">
        <v>3</v>
      </c>
      <c r="AQ309" s="347">
        <v>16</v>
      </c>
      <c r="AR309" s="347"/>
      <c r="AS309" s="347">
        <v>26</v>
      </c>
      <c r="AT309" s="347"/>
      <c r="AU309" s="347">
        <v>169</v>
      </c>
      <c r="AV309" s="347">
        <v>68</v>
      </c>
      <c r="AW309" s="347">
        <v>43</v>
      </c>
      <c r="AX309" s="83"/>
      <c r="AY309" s="347"/>
      <c r="AZ309" s="348" t="s">
        <v>85</v>
      </c>
      <c r="BA309" s="347" t="s">
        <v>85</v>
      </c>
      <c r="BB309" s="105" t="s">
        <v>85</v>
      </c>
      <c r="BC309" s="347" t="s">
        <v>85</v>
      </c>
      <c r="BD309" s="348">
        <v>20.9</v>
      </c>
      <c r="BE309" s="347">
        <v>17.399999999999999</v>
      </c>
      <c r="BF309" s="347">
        <v>17.399999999999999</v>
      </c>
      <c r="BG309" s="347">
        <v>9.1</v>
      </c>
      <c r="BH309" s="341">
        <v>48</v>
      </c>
      <c r="BI309" s="347" t="s">
        <v>4096</v>
      </c>
      <c r="BJ309" s="82" t="s">
        <v>4217</v>
      </c>
      <c r="BK309" s="347" t="s">
        <v>1232</v>
      </c>
      <c r="BL309" s="347" t="s">
        <v>1233</v>
      </c>
      <c r="BM309" s="347"/>
      <c r="BN309" s="347"/>
      <c r="BO309" s="347"/>
      <c r="BP309" s="347"/>
      <c r="BQ309" s="347"/>
      <c r="BR309" s="347"/>
      <c r="BS309" s="347"/>
      <c r="BT309" s="347"/>
      <c r="BU309" s="347" t="s">
        <v>2365</v>
      </c>
      <c r="BV309" s="347"/>
      <c r="BW309" s="347" t="s">
        <v>2366</v>
      </c>
      <c r="BX309" s="347"/>
      <c r="BY309" s="362" t="str">
        <f t="shared" si="20"/>
        <v>DISCONTINUED - MR408 Roost UTV, 15x7, 5+2/+38mm Offset, 4x156, 132mm Centerbore, Silver</v>
      </c>
      <c r="BZ309" s="362" t="s">
        <v>4046</v>
      </c>
      <c r="CA309" s="362" t="s">
        <v>4045</v>
      </c>
      <c r="CB309" s="351" t="str">
        <f t="shared" si="18"/>
        <v>UTV (4XX)</v>
      </c>
    </row>
    <row r="310" spans="1:80" s="339" customFormat="1" ht="12.75">
      <c r="A310" s="23">
        <f t="shared" si="17"/>
        <v>307</v>
      </c>
      <c r="B310" s="105" t="s">
        <v>84</v>
      </c>
      <c r="C310" s="30" t="s">
        <v>1090</v>
      </c>
      <c r="D310" s="341" t="s">
        <v>1110</v>
      </c>
      <c r="E310" s="342" t="s">
        <v>2444</v>
      </c>
      <c r="F310" s="342"/>
      <c r="G310" s="342"/>
      <c r="H310" s="342" t="s">
        <v>841</v>
      </c>
      <c r="I310" s="393">
        <v>40179</v>
      </c>
      <c r="J310" s="340">
        <v>43348</v>
      </c>
      <c r="K310" s="331" t="s">
        <v>1277</v>
      </c>
      <c r="L310" s="343">
        <v>159</v>
      </c>
      <c r="M310" s="333"/>
      <c r="N310" s="333"/>
      <c r="O310" s="341">
        <v>15</v>
      </c>
      <c r="P310" s="8">
        <v>6.5</v>
      </c>
      <c r="Q310" s="30" t="s">
        <v>1756</v>
      </c>
      <c r="R310" s="341">
        <v>5</v>
      </c>
      <c r="S310" s="341">
        <v>205</v>
      </c>
      <c r="T310" s="344">
        <v>-19</v>
      </c>
      <c r="U310" s="378">
        <v>3</v>
      </c>
      <c r="V310" s="341" t="s">
        <v>85</v>
      </c>
      <c r="W310" s="349">
        <v>160</v>
      </c>
      <c r="X310" s="345">
        <v>20.6</v>
      </c>
      <c r="Y310" s="344">
        <v>2100</v>
      </c>
      <c r="Z310" s="344" t="s">
        <v>5854</v>
      </c>
      <c r="AA310" s="344"/>
      <c r="AB310" s="334" t="str">
        <f t="shared" si="19"/>
        <v>15x6.5, 5x205, -19 OS</v>
      </c>
      <c r="AC310" s="346" t="s">
        <v>85</v>
      </c>
      <c r="AD310" s="336" t="e">
        <f>VLOOKUP(AC310,ACCESSORIES!F:K,6,FALSE)</f>
        <v>#N/A</v>
      </c>
      <c r="AE310" s="346" t="s">
        <v>85</v>
      </c>
      <c r="AF310" s="347" t="s">
        <v>85</v>
      </c>
      <c r="AG310" s="346"/>
      <c r="AH310" s="346" t="s">
        <v>85</v>
      </c>
      <c r="AI310" s="347" t="e">
        <f>VLOOKUP(AH310,ACCESSORIES!F:K,6,FALSE)</f>
        <v>#N/A</v>
      </c>
      <c r="AJ310" s="347" t="s">
        <v>266</v>
      </c>
      <c r="AK310" s="347" t="s">
        <v>85</v>
      </c>
      <c r="AL310" s="347" t="s">
        <v>85</v>
      </c>
      <c r="AM310" s="347" t="s">
        <v>85</v>
      </c>
      <c r="AN310" s="347">
        <v>16</v>
      </c>
      <c r="AO310" s="347"/>
      <c r="AP310" s="347">
        <v>0</v>
      </c>
      <c r="AQ310" s="347">
        <v>0</v>
      </c>
      <c r="AR310" s="347"/>
      <c r="AS310" s="347">
        <v>12</v>
      </c>
      <c r="AT310" s="347"/>
      <c r="AU310" s="347">
        <v>170</v>
      </c>
      <c r="AV310" s="347" t="s">
        <v>85</v>
      </c>
      <c r="AW310" s="347" t="s">
        <v>85</v>
      </c>
      <c r="AX310" s="83"/>
      <c r="AY310" s="347"/>
      <c r="AZ310" s="348" t="s">
        <v>85</v>
      </c>
      <c r="BA310" s="347" t="s">
        <v>85</v>
      </c>
      <c r="BB310" s="105" t="s">
        <v>85</v>
      </c>
      <c r="BC310" s="347" t="s">
        <v>85</v>
      </c>
      <c r="BD310" s="348">
        <v>24.1</v>
      </c>
      <c r="BE310" s="347">
        <v>18</v>
      </c>
      <c r="BF310" s="347">
        <v>18</v>
      </c>
      <c r="BG310" s="347">
        <v>8.25</v>
      </c>
      <c r="BH310" s="341">
        <v>48</v>
      </c>
      <c r="BI310" s="347" t="s">
        <v>4096</v>
      </c>
      <c r="BJ310" s="82" t="s">
        <v>4217</v>
      </c>
      <c r="BK310" s="347"/>
      <c r="BL310" s="347"/>
      <c r="BM310" s="347"/>
      <c r="BN310" s="347"/>
      <c r="BO310" s="347"/>
      <c r="BP310" s="347"/>
      <c r="BQ310" s="347"/>
      <c r="BR310" s="347"/>
      <c r="BS310" s="347"/>
      <c r="BT310" s="347"/>
      <c r="BU310" s="347"/>
      <c r="BV310" s="347"/>
      <c r="BW310" s="347"/>
      <c r="BX310" s="347"/>
      <c r="BY310" s="362" t="str">
        <f t="shared" si="20"/>
        <v xml:space="preserve">DISCONTINUED - MR101 Buggy, 15x6.5, -19mm Offset, 5x205, 160mm Centerbore, Machined - Raw </v>
      </c>
      <c r="BZ310" s="362" t="s">
        <v>4046</v>
      </c>
      <c r="CA310" s="362" t="s">
        <v>4045</v>
      </c>
      <c r="CB310" s="351" t="str">
        <f t="shared" si="18"/>
        <v>RACE (1XX)</v>
      </c>
    </row>
    <row r="311" spans="1:80" s="339" customFormat="1" ht="12.75">
      <c r="A311" s="23">
        <f t="shared" si="17"/>
        <v>308</v>
      </c>
      <c r="B311" s="105" t="s">
        <v>84</v>
      </c>
      <c r="C311" s="30" t="s">
        <v>1090</v>
      </c>
      <c r="D311" s="341" t="s">
        <v>1110</v>
      </c>
      <c r="E311" s="342" t="s">
        <v>2445</v>
      </c>
      <c r="F311" s="342"/>
      <c r="G311" s="342"/>
      <c r="H311" s="342" t="s">
        <v>848</v>
      </c>
      <c r="I311" s="393">
        <v>40179</v>
      </c>
      <c r="J311" s="340">
        <v>43348</v>
      </c>
      <c r="K311" s="331" t="s">
        <v>1277</v>
      </c>
      <c r="L311" s="343">
        <v>169</v>
      </c>
      <c r="M311" s="333"/>
      <c r="N311" s="333"/>
      <c r="O311" s="341">
        <v>16</v>
      </c>
      <c r="P311" s="8">
        <v>4</v>
      </c>
      <c r="Q311" s="30" t="s">
        <v>1756</v>
      </c>
      <c r="R311" s="341">
        <v>5</v>
      </c>
      <c r="S311" s="341">
        <v>205</v>
      </c>
      <c r="T311" s="344">
        <v>-19</v>
      </c>
      <c r="U311" s="378">
        <v>1.75</v>
      </c>
      <c r="V311" s="341" t="s">
        <v>85</v>
      </c>
      <c r="W311" s="349">
        <v>160</v>
      </c>
      <c r="X311" s="345">
        <v>17.399999999999999</v>
      </c>
      <c r="Y311" s="344">
        <v>1600</v>
      </c>
      <c r="Z311" s="344" t="s">
        <v>5854</v>
      </c>
      <c r="AA311" s="344"/>
      <c r="AB311" s="334" t="str">
        <f t="shared" si="19"/>
        <v>16x4, 5x205, -19 OS</v>
      </c>
      <c r="AC311" s="346" t="s">
        <v>85</v>
      </c>
      <c r="AD311" s="336" t="e">
        <f>VLOOKUP(AC311,ACCESSORIES!F:K,6,FALSE)</f>
        <v>#N/A</v>
      </c>
      <c r="AE311" s="346" t="s">
        <v>85</v>
      </c>
      <c r="AF311" s="347" t="s">
        <v>85</v>
      </c>
      <c r="AG311" s="346"/>
      <c r="AH311" s="346" t="s">
        <v>85</v>
      </c>
      <c r="AI311" s="347" t="e">
        <f>VLOOKUP(AH311,ACCESSORIES!F:K,6,FALSE)</f>
        <v>#N/A</v>
      </c>
      <c r="AJ311" s="347" t="s">
        <v>266</v>
      </c>
      <c r="AK311" s="347" t="s">
        <v>85</v>
      </c>
      <c r="AL311" s="347" t="s">
        <v>85</v>
      </c>
      <c r="AM311" s="347" t="s">
        <v>85</v>
      </c>
      <c r="AN311" s="347">
        <v>16</v>
      </c>
      <c r="AO311" s="347"/>
      <c r="AP311" s="347">
        <v>0</v>
      </c>
      <c r="AQ311" s="347">
        <v>0</v>
      </c>
      <c r="AR311" s="347"/>
      <c r="AS311" s="347">
        <v>14</v>
      </c>
      <c r="AT311" s="347"/>
      <c r="AU311" s="347">
        <v>190</v>
      </c>
      <c r="AV311" s="347" t="s">
        <v>85</v>
      </c>
      <c r="AW311" s="347" t="s">
        <v>85</v>
      </c>
      <c r="AX311" s="83"/>
      <c r="AY311" s="347"/>
      <c r="AZ311" s="348" t="s">
        <v>85</v>
      </c>
      <c r="BA311" s="347" t="s">
        <v>85</v>
      </c>
      <c r="BB311" s="105" t="s">
        <v>85</v>
      </c>
      <c r="BC311" s="347" t="s">
        <v>85</v>
      </c>
      <c r="BD311" s="348">
        <v>20.9</v>
      </c>
      <c r="BE311" s="347">
        <v>18.5</v>
      </c>
      <c r="BF311" s="347">
        <v>18.5</v>
      </c>
      <c r="BG311" s="347">
        <v>6</v>
      </c>
      <c r="BH311" s="341">
        <v>36</v>
      </c>
      <c r="BI311" s="347" t="s">
        <v>4096</v>
      </c>
      <c r="BJ311" s="82" t="s">
        <v>4217</v>
      </c>
      <c r="BK311" s="347"/>
      <c r="BL311" s="347"/>
      <c r="BM311" s="347"/>
      <c r="BN311" s="347"/>
      <c r="BO311" s="347"/>
      <c r="BP311" s="347"/>
      <c r="BQ311" s="347"/>
      <c r="BR311" s="347"/>
      <c r="BS311" s="347"/>
      <c r="BT311" s="347"/>
      <c r="BU311" s="347"/>
      <c r="BV311" s="347"/>
      <c r="BW311" s="347"/>
      <c r="BX311" s="347"/>
      <c r="BY311" s="362" t="str">
        <f t="shared" si="20"/>
        <v xml:space="preserve">DISCONTINUED - MR101 Buggy, 16x4, -19mm Offset, 5x205, 160mm Centerbore, Machined - Raw </v>
      </c>
      <c r="BZ311" s="362" t="s">
        <v>4046</v>
      </c>
      <c r="CA311" s="362" t="s">
        <v>4045</v>
      </c>
      <c r="CB311" s="351" t="str">
        <f t="shared" si="18"/>
        <v>RACE (1XX)</v>
      </c>
    </row>
    <row r="312" spans="1:80" s="339" customFormat="1" ht="12.75">
      <c r="A312" s="23">
        <f t="shared" si="17"/>
        <v>309</v>
      </c>
      <c r="B312" s="105" t="s">
        <v>84</v>
      </c>
      <c r="C312" s="30" t="s">
        <v>1090</v>
      </c>
      <c r="D312" s="341" t="s">
        <v>1108</v>
      </c>
      <c r="E312" s="342" t="s">
        <v>2446</v>
      </c>
      <c r="F312" s="342"/>
      <c r="G312" s="342"/>
      <c r="H312" s="342" t="s">
        <v>869</v>
      </c>
      <c r="I312" s="393">
        <v>41275</v>
      </c>
      <c r="J312" s="340">
        <v>43348</v>
      </c>
      <c r="K312" s="331" t="s">
        <v>1277</v>
      </c>
      <c r="L312" s="343">
        <v>299.5</v>
      </c>
      <c r="M312" s="333"/>
      <c r="N312" s="333"/>
      <c r="O312" s="341">
        <v>17</v>
      </c>
      <c r="P312" s="8">
        <v>8.5</v>
      </c>
      <c r="Q312" s="30" t="s">
        <v>1763</v>
      </c>
      <c r="R312" s="341">
        <v>6</v>
      </c>
      <c r="S312" s="341">
        <v>135</v>
      </c>
      <c r="T312" s="344">
        <v>0</v>
      </c>
      <c r="U312" s="378">
        <v>4.75</v>
      </c>
      <c r="V312" s="341" t="s">
        <v>85</v>
      </c>
      <c r="W312" s="349">
        <v>87</v>
      </c>
      <c r="X312" s="345">
        <v>32.5</v>
      </c>
      <c r="Y312" s="344">
        <v>3600</v>
      </c>
      <c r="Z312" s="344" t="s">
        <v>5825</v>
      </c>
      <c r="AA312" s="344"/>
      <c r="AB312" s="334" t="str">
        <f t="shared" si="19"/>
        <v>17x8.5, 6x135, 0 OS</v>
      </c>
      <c r="AC312" s="346" t="s">
        <v>1813</v>
      </c>
      <c r="AD312" s="336">
        <f>VLOOKUP(AC312,ACCESSORIES!F:K,6,FALSE)</f>
        <v>22</v>
      </c>
      <c r="AE312" s="346" t="s">
        <v>85</v>
      </c>
      <c r="AF312" s="347" t="s">
        <v>1907</v>
      </c>
      <c r="AG312" s="346"/>
      <c r="AH312" s="346" t="s">
        <v>85</v>
      </c>
      <c r="AI312" s="347" t="e">
        <f>VLOOKUP(AH312,ACCESSORIES!F:K,6,FALSE)</f>
        <v>#N/A</v>
      </c>
      <c r="AJ312" s="347" t="s">
        <v>265</v>
      </c>
      <c r="AK312" s="347" t="s">
        <v>85</v>
      </c>
      <c r="AL312" s="347" t="s">
        <v>85</v>
      </c>
      <c r="AM312" s="347" t="s">
        <v>85</v>
      </c>
      <c r="AN312" s="347">
        <v>16</v>
      </c>
      <c r="AO312" s="347"/>
      <c r="AP312" s="347">
        <v>4</v>
      </c>
      <c r="AQ312" s="347">
        <v>12</v>
      </c>
      <c r="AR312" s="347"/>
      <c r="AS312" s="347">
        <v>40</v>
      </c>
      <c r="AT312" s="347"/>
      <c r="AU312" s="347">
        <v>200</v>
      </c>
      <c r="AV312" s="347">
        <v>60</v>
      </c>
      <c r="AW312" s="347">
        <v>40</v>
      </c>
      <c r="AX312" s="83"/>
      <c r="AY312" s="347"/>
      <c r="AZ312" s="348" t="s">
        <v>1536</v>
      </c>
      <c r="BA312" s="347">
        <v>138.75</v>
      </c>
      <c r="BB312" s="105" t="s">
        <v>1524</v>
      </c>
      <c r="BC312" s="347">
        <v>10</v>
      </c>
      <c r="BD312" s="348">
        <v>36</v>
      </c>
      <c r="BE312" s="347">
        <v>19.899999999999999</v>
      </c>
      <c r="BF312" s="347">
        <v>19.899999999999999</v>
      </c>
      <c r="BG312" s="347">
        <v>11.1</v>
      </c>
      <c r="BH312" s="341">
        <v>36</v>
      </c>
      <c r="BI312" s="347" t="s">
        <v>4096</v>
      </c>
      <c r="BJ312" s="82" t="s">
        <v>4217</v>
      </c>
      <c r="BK312" s="347" t="s">
        <v>1243</v>
      </c>
      <c r="BL312" s="347" t="s">
        <v>2364</v>
      </c>
      <c r="BM312" s="347"/>
      <c r="BN312" s="347"/>
      <c r="BO312" s="347"/>
      <c r="BP312" s="347"/>
      <c r="BQ312" s="347"/>
      <c r="BR312" s="347"/>
      <c r="BS312" s="347"/>
      <c r="BT312" s="347"/>
      <c r="BU312" s="347" t="s">
        <v>2343</v>
      </c>
      <c r="BV312" s="347"/>
      <c r="BW312" s="347" t="s">
        <v>85</v>
      </c>
      <c r="BX312" s="347"/>
      <c r="BY312" s="362" t="str">
        <f t="shared" si="20"/>
        <v>DISCONTINUED - MR105 Beadlock, 17x8.5, 0mm Offset, 6x135, 87mm Centerbore, Machined - Matte Black Ring, w/ BH-H24125</v>
      </c>
      <c r="BZ312" s="362" t="s">
        <v>4046</v>
      </c>
      <c r="CA312" s="362" t="s">
        <v>4045</v>
      </c>
      <c r="CB312" s="351" t="str">
        <f t="shared" si="18"/>
        <v>RACE (1XX)</v>
      </c>
    </row>
    <row r="313" spans="1:80" s="339" customFormat="1" ht="12.75">
      <c r="A313" s="23">
        <f t="shared" si="17"/>
        <v>310</v>
      </c>
      <c r="B313" s="105" t="s">
        <v>84</v>
      </c>
      <c r="C313" s="30" t="s">
        <v>1093</v>
      </c>
      <c r="D313" s="341" t="s">
        <v>256</v>
      </c>
      <c r="E313" s="342" t="s">
        <v>2447</v>
      </c>
      <c r="F313" s="342"/>
      <c r="G313" s="342"/>
      <c r="H313" s="342" t="s">
        <v>882</v>
      </c>
      <c r="I313" s="393">
        <v>41275</v>
      </c>
      <c r="J313" s="340">
        <v>43348</v>
      </c>
      <c r="K313" s="331" t="s">
        <v>1277</v>
      </c>
      <c r="L313" s="343">
        <v>172.5</v>
      </c>
      <c r="M313" s="333"/>
      <c r="N313" s="333"/>
      <c r="O313" s="341">
        <v>15</v>
      </c>
      <c r="P313" s="8">
        <v>7</v>
      </c>
      <c r="Q313" s="30" t="s">
        <v>1858</v>
      </c>
      <c r="R313" s="341">
        <v>5</v>
      </c>
      <c r="S313" s="341">
        <v>4.5</v>
      </c>
      <c r="T313" s="344">
        <v>48</v>
      </c>
      <c r="U313" s="378">
        <v>5.9</v>
      </c>
      <c r="V313" s="341" t="s">
        <v>85</v>
      </c>
      <c r="W313" s="349">
        <v>56.1</v>
      </c>
      <c r="X313" s="345">
        <v>16.7</v>
      </c>
      <c r="Y313" s="344">
        <v>1900</v>
      </c>
      <c r="Z313" s="344" t="s">
        <v>2309</v>
      </c>
      <c r="AA313" s="344"/>
      <c r="AB313" s="334" t="str">
        <f t="shared" si="19"/>
        <v>15x7, 5x4.5, 48 OS</v>
      </c>
      <c r="AC313" s="346" t="s">
        <v>85</v>
      </c>
      <c r="AD313" s="336" t="e">
        <f>VLOOKUP(AC313,ACCESSORIES!F:K,6,FALSE)</f>
        <v>#N/A</v>
      </c>
      <c r="AE313" s="346" t="s">
        <v>85</v>
      </c>
      <c r="AF313" s="347" t="s">
        <v>85</v>
      </c>
      <c r="AG313" s="346"/>
      <c r="AH313" s="346" t="s">
        <v>85</v>
      </c>
      <c r="AI313" s="347" t="e">
        <f>VLOOKUP(AH313,ACCESSORIES!F:K,6,FALSE)</f>
        <v>#N/A</v>
      </c>
      <c r="AJ313" s="347" t="s">
        <v>266</v>
      </c>
      <c r="AK313" s="347" t="s">
        <v>85</v>
      </c>
      <c r="AL313" s="347" t="s">
        <v>85</v>
      </c>
      <c r="AM313" s="347" t="s">
        <v>85</v>
      </c>
      <c r="AN313" s="347">
        <v>14.9</v>
      </c>
      <c r="AO313" s="347"/>
      <c r="AP313" s="347">
        <v>23</v>
      </c>
      <c r="AQ313" s="347">
        <v>25</v>
      </c>
      <c r="AR313" s="347"/>
      <c r="AS313" s="347">
        <v>20</v>
      </c>
      <c r="AT313" s="347"/>
      <c r="AU313" s="347">
        <v>168</v>
      </c>
      <c r="AV313" s="347">
        <v>48</v>
      </c>
      <c r="AW313" s="347">
        <v>27</v>
      </c>
      <c r="AX313" s="83"/>
      <c r="AY313" s="347"/>
      <c r="AZ313" s="348" t="s">
        <v>85</v>
      </c>
      <c r="BA313" s="347" t="s">
        <v>85</v>
      </c>
      <c r="BB313" s="105" t="s">
        <v>85</v>
      </c>
      <c r="BC313" s="347" t="s">
        <v>85</v>
      </c>
      <c r="BD313" s="348">
        <v>20.2</v>
      </c>
      <c r="BE313" s="347">
        <v>17.8</v>
      </c>
      <c r="BF313" s="347">
        <v>17.8</v>
      </c>
      <c r="BG313" s="347">
        <v>9.5</v>
      </c>
      <c r="BH313" s="341">
        <v>48</v>
      </c>
      <c r="BI313" s="347" t="s">
        <v>4096</v>
      </c>
      <c r="BJ313" s="82" t="s">
        <v>4217</v>
      </c>
      <c r="BK313" s="347" t="s">
        <v>1246</v>
      </c>
      <c r="BL313" s="347" t="s">
        <v>1247</v>
      </c>
      <c r="BM313" s="347" t="s">
        <v>1248</v>
      </c>
      <c r="BN313" s="347"/>
      <c r="BO313" s="347"/>
      <c r="BP313" s="347"/>
      <c r="BQ313" s="347"/>
      <c r="BR313" s="347"/>
      <c r="BS313" s="347"/>
      <c r="BT313" s="347"/>
      <c r="BU313" s="347" t="s">
        <v>1249</v>
      </c>
      <c r="BV313" s="347"/>
      <c r="BW313" s="347" t="s">
        <v>1250</v>
      </c>
      <c r="BX313" s="347"/>
      <c r="BY313" s="362" t="str">
        <f t="shared" si="20"/>
        <v>DISCONTINUED - MR501 VT-SPEC, 15x7, +48mm Offset, 5x4.5, 56.1mm Centerbore, Matte Black</v>
      </c>
      <c r="BZ313" s="362" t="s">
        <v>4046</v>
      </c>
      <c r="CA313" s="362" t="s">
        <v>4045</v>
      </c>
      <c r="CB313" s="351" t="str">
        <f t="shared" si="18"/>
        <v>RALLY (5XX)</v>
      </c>
    </row>
    <row r="314" spans="1:80" s="339" customFormat="1" ht="12.75">
      <c r="A314" s="23">
        <f t="shared" si="17"/>
        <v>311</v>
      </c>
      <c r="B314" s="105" t="s">
        <v>84</v>
      </c>
      <c r="C314" s="30" t="s">
        <v>1093</v>
      </c>
      <c r="D314" s="341" t="s">
        <v>256</v>
      </c>
      <c r="E314" s="342" t="s">
        <v>2448</v>
      </c>
      <c r="F314" s="342"/>
      <c r="G314" s="342"/>
      <c r="H314" s="342" t="s">
        <v>883</v>
      </c>
      <c r="I314" s="393">
        <v>41275</v>
      </c>
      <c r="J314" s="340">
        <v>43348</v>
      </c>
      <c r="K314" s="331" t="s">
        <v>1277</v>
      </c>
      <c r="L314" s="343">
        <v>172.5</v>
      </c>
      <c r="M314" s="333"/>
      <c r="N314" s="333"/>
      <c r="O314" s="341">
        <v>15</v>
      </c>
      <c r="P314" s="8">
        <v>7</v>
      </c>
      <c r="Q314" s="30" t="s">
        <v>1745</v>
      </c>
      <c r="R314" s="341">
        <v>4</v>
      </c>
      <c r="S314" s="341">
        <v>108</v>
      </c>
      <c r="T314" s="344">
        <v>48</v>
      </c>
      <c r="U314" s="378">
        <v>5.9</v>
      </c>
      <c r="V314" s="341" t="s">
        <v>85</v>
      </c>
      <c r="W314" s="349">
        <v>63.4</v>
      </c>
      <c r="X314" s="345">
        <v>16.7</v>
      </c>
      <c r="Y314" s="344">
        <v>1900</v>
      </c>
      <c r="Z314" s="344" t="s">
        <v>2309</v>
      </c>
      <c r="AA314" s="344"/>
      <c r="AB314" s="334" t="str">
        <f t="shared" si="19"/>
        <v>15x7, 4x108, 48 OS</v>
      </c>
      <c r="AC314" s="346" t="s">
        <v>85</v>
      </c>
      <c r="AD314" s="336" t="e">
        <f>VLOOKUP(AC314,ACCESSORIES!F:K,6,FALSE)</f>
        <v>#N/A</v>
      </c>
      <c r="AE314" s="346" t="s">
        <v>85</v>
      </c>
      <c r="AF314" s="347" t="s">
        <v>85</v>
      </c>
      <c r="AG314" s="346"/>
      <c r="AH314" s="346" t="s">
        <v>85</v>
      </c>
      <c r="AI314" s="347" t="e">
        <f>VLOOKUP(AH314,ACCESSORIES!F:K,6,FALSE)</f>
        <v>#N/A</v>
      </c>
      <c r="AJ314" s="347" t="s">
        <v>266</v>
      </c>
      <c r="AK314" s="347" t="s">
        <v>85</v>
      </c>
      <c r="AL314" s="347" t="s">
        <v>85</v>
      </c>
      <c r="AM314" s="347" t="s">
        <v>85</v>
      </c>
      <c r="AN314" s="347">
        <v>14.9</v>
      </c>
      <c r="AO314" s="347"/>
      <c r="AP314" s="347">
        <v>23</v>
      </c>
      <c r="AQ314" s="347">
        <v>25</v>
      </c>
      <c r="AR314" s="347"/>
      <c r="AS314" s="347">
        <v>20</v>
      </c>
      <c r="AT314" s="347"/>
      <c r="AU314" s="347">
        <v>168</v>
      </c>
      <c r="AV314" s="347">
        <v>48</v>
      </c>
      <c r="AW314" s="347">
        <v>27</v>
      </c>
      <c r="AX314" s="83"/>
      <c r="AY314" s="347"/>
      <c r="AZ314" s="348" t="s">
        <v>85</v>
      </c>
      <c r="BA314" s="347" t="s">
        <v>85</v>
      </c>
      <c r="BB314" s="105" t="s">
        <v>85</v>
      </c>
      <c r="BC314" s="347" t="s">
        <v>85</v>
      </c>
      <c r="BD314" s="348">
        <v>20.2</v>
      </c>
      <c r="BE314" s="347">
        <v>17.8</v>
      </c>
      <c r="BF314" s="347">
        <v>17.8</v>
      </c>
      <c r="BG314" s="347">
        <v>9.5</v>
      </c>
      <c r="BH314" s="341">
        <v>48</v>
      </c>
      <c r="BI314" s="347" t="s">
        <v>4096</v>
      </c>
      <c r="BJ314" s="82" t="s">
        <v>4217</v>
      </c>
      <c r="BK314" s="347" t="s">
        <v>1246</v>
      </c>
      <c r="BL314" s="347" t="s">
        <v>1247</v>
      </c>
      <c r="BM314" s="347" t="s">
        <v>1248</v>
      </c>
      <c r="BN314" s="347"/>
      <c r="BO314" s="347"/>
      <c r="BP314" s="347"/>
      <c r="BQ314" s="347"/>
      <c r="BR314" s="347"/>
      <c r="BS314" s="347"/>
      <c r="BT314" s="347"/>
      <c r="BU314" s="347" t="s">
        <v>1249</v>
      </c>
      <c r="BV314" s="347"/>
      <c r="BW314" s="347" t="s">
        <v>1250</v>
      </c>
      <c r="BX314" s="347"/>
      <c r="BY314" s="362" t="str">
        <f t="shared" si="20"/>
        <v>DISCONTINUED - MR501 VT-SPEC, 15x7, +48mm Offset, 4x108, 63.4mm Centerbore, Matte Black</v>
      </c>
      <c r="BZ314" s="362" t="s">
        <v>4046</v>
      </c>
      <c r="CA314" s="362" t="s">
        <v>4045</v>
      </c>
      <c r="CB314" s="351" t="str">
        <f t="shared" si="18"/>
        <v>RALLY (5XX)</v>
      </c>
    </row>
    <row r="315" spans="1:80" s="339" customFormat="1" ht="12.75">
      <c r="A315" s="23">
        <f t="shared" si="17"/>
        <v>312</v>
      </c>
      <c r="B315" s="105" t="s">
        <v>84</v>
      </c>
      <c r="C315" s="30" t="s">
        <v>1093</v>
      </c>
      <c r="D315" s="341" t="s">
        <v>262</v>
      </c>
      <c r="E315" s="342" t="s">
        <v>2399</v>
      </c>
      <c r="F315" s="342"/>
      <c r="G315" s="342"/>
      <c r="H315" s="342" t="s">
        <v>902</v>
      </c>
      <c r="I315" s="393">
        <v>41640</v>
      </c>
      <c r="J315" s="340">
        <v>43348</v>
      </c>
      <c r="K315" s="331" t="s">
        <v>1277</v>
      </c>
      <c r="L315" s="343">
        <v>236.5</v>
      </c>
      <c r="M315" s="333"/>
      <c r="N315" s="333"/>
      <c r="O315" s="341">
        <v>18</v>
      </c>
      <c r="P315" s="8">
        <v>8</v>
      </c>
      <c r="Q315" s="30" t="s">
        <v>1751</v>
      </c>
      <c r="R315" s="341">
        <v>5</v>
      </c>
      <c r="S315" s="341">
        <v>108</v>
      </c>
      <c r="T315" s="344">
        <v>42</v>
      </c>
      <c r="U315" s="378">
        <v>6.2</v>
      </c>
      <c r="V315" s="341" t="s">
        <v>85</v>
      </c>
      <c r="W315" s="349">
        <v>63.4</v>
      </c>
      <c r="X315" s="345">
        <v>24.6</v>
      </c>
      <c r="Y315" s="344">
        <v>1850</v>
      </c>
      <c r="Z315" s="344" t="s">
        <v>2312</v>
      </c>
      <c r="AA315" s="344"/>
      <c r="AB315" s="334" t="str">
        <f t="shared" si="19"/>
        <v>18x8, 5x108, 42 OS</v>
      </c>
      <c r="AC315" s="346" t="s">
        <v>1627</v>
      </c>
      <c r="AD315" s="336">
        <f>VLOOKUP(AC315,ACCESSORIES!F:K,6,FALSE)</f>
        <v>33</v>
      </c>
      <c r="AE315" s="346" t="s">
        <v>85</v>
      </c>
      <c r="AF315" s="347" t="s">
        <v>1899</v>
      </c>
      <c r="AG315" s="346"/>
      <c r="AH315" s="346" t="s">
        <v>85</v>
      </c>
      <c r="AI315" s="347" t="e">
        <f>VLOOKUP(AH315,ACCESSORIES!F:K,6,FALSE)</f>
        <v>#N/A</v>
      </c>
      <c r="AJ315" s="347" t="s">
        <v>266</v>
      </c>
      <c r="AK315" s="347" t="s">
        <v>85</v>
      </c>
      <c r="AL315" s="347" t="s">
        <v>85</v>
      </c>
      <c r="AM315" s="347" t="s">
        <v>85</v>
      </c>
      <c r="AN315" s="347">
        <v>14.9</v>
      </c>
      <c r="AO315" s="347"/>
      <c r="AP315" s="347">
        <v>28</v>
      </c>
      <c r="AQ315" s="347">
        <v>37</v>
      </c>
      <c r="AR315" s="347"/>
      <c r="AS315" s="347">
        <v>46</v>
      </c>
      <c r="AT315" s="347"/>
      <c r="AU315" s="347">
        <v>208</v>
      </c>
      <c r="AV315" s="347">
        <v>63.4</v>
      </c>
      <c r="AW315" s="347">
        <v>25</v>
      </c>
      <c r="AX315" s="83"/>
      <c r="AY315" s="347"/>
      <c r="AZ315" s="348" t="s">
        <v>85</v>
      </c>
      <c r="BA315" s="347" t="s">
        <v>85</v>
      </c>
      <c r="BB315" s="105" t="s">
        <v>85</v>
      </c>
      <c r="BC315" s="347" t="s">
        <v>85</v>
      </c>
      <c r="BD315" s="348">
        <v>28.1</v>
      </c>
      <c r="BE315" s="347">
        <v>20.7</v>
      </c>
      <c r="BF315" s="347">
        <v>20.7</v>
      </c>
      <c r="BG315" s="347">
        <v>10</v>
      </c>
      <c r="BH315" s="341">
        <v>36</v>
      </c>
      <c r="BI315" s="347" t="s">
        <v>4096</v>
      </c>
      <c r="BJ315" s="82" t="s">
        <v>4217</v>
      </c>
      <c r="BK315" s="347" t="s">
        <v>1257</v>
      </c>
      <c r="BL315" s="347" t="s">
        <v>1185</v>
      </c>
      <c r="BM315" s="347" t="s">
        <v>1258</v>
      </c>
      <c r="BN315" s="347"/>
      <c r="BO315" s="347"/>
      <c r="BP315" s="347"/>
      <c r="BQ315" s="347"/>
      <c r="BR315" s="347"/>
      <c r="BS315" s="347"/>
      <c r="BT315" s="347"/>
      <c r="BU315" s="347" t="s">
        <v>1259</v>
      </c>
      <c r="BV315" s="347"/>
      <c r="BW315" s="347" t="s">
        <v>1260</v>
      </c>
      <c r="BX315" s="347"/>
      <c r="BY315" s="362" t="str">
        <f t="shared" si="20"/>
        <v>DISCONTINUED - MR501 RALLY, 18x8, +42mm Offset, 5x108, 63.4mm Centerbore, Method Bronze</v>
      </c>
      <c r="BZ315" s="362" t="s">
        <v>4046</v>
      </c>
      <c r="CA315" s="362" t="s">
        <v>4045</v>
      </c>
      <c r="CB315" s="351" t="str">
        <f t="shared" si="18"/>
        <v>RALLY (5XX)</v>
      </c>
    </row>
    <row r="316" spans="1:80" s="339" customFormat="1" ht="12.75">
      <c r="A316" s="23">
        <f t="shared" si="17"/>
        <v>313</v>
      </c>
      <c r="B316" s="105" t="s">
        <v>84</v>
      </c>
      <c r="C316" s="30" t="s">
        <v>1093</v>
      </c>
      <c r="D316" s="341" t="s">
        <v>263</v>
      </c>
      <c r="E316" s="342" t="s">
        <v>2449</v>
      </c>
      <c r="F316" s="342"/>
      <c r="G316" s="342"/>
      <c r="H316" s="342" t="s">
        <v>911</v>
      </c>
      <c r="I316" s="393">
        <v>41640</v>
      </c>
      <c r="J316" s="340">
        <v>43348</v>
      </c>
      <c r="K316" s="331" t="s">
        <v>1277</v>
      </c>
      <c r="L316" s="343">
        <v>236.5</v>
      </c>
      <c r="M316" s="333"/>
      <c r="N316" s="333"/>
      <c r="O316" s="341">
        <v>18</v>
      </c>
      <c r="P316" s="8">
        <v>8</v>
      </c>
      <c r="Q316" s="30" t="s">
        <v>1750</v>
      </c>
      <c r="R316" s="341">
        <v>5</v>
      </c>
      <c r="S316" s="341">
        <v>100</v>
      </c>
      <c r="T316" s="344">
        <v>38</v>
      </c>
      <c r="U316" s="378">
        <v>6.1</v>
      </c>
      <c r="V316" s="341" t="s">
        <v>85</v>
      </c>
      <c r="W316" s="349">
        <v>67.099999999999994</v>
      </c>
      <c r="X316" s="345">
        <v>25.2</v>
      </c>
      <c r="Y316" s="344">
        <v>1850</v>
      </c>
      <c r="Z316" s="344" t="s">
        <v>2237</v>
      </c>
      <c r="AA316" s="344"/>
      <c r="AB316" s="334" t="str">
        <f t="shared" si="19"/>
        <v>18x8, 5x100, 38 OS</v>
      </c>
      <c r="AC316" s="346" t="s">
        <v>1627</v>
      </c>
      <c r="AD316" s="336">
        <f>VLOOKUP(AC316,ACCESSORIES!F:K,6,FALSE)</f>
        <v>33</v>
      </c>
      <c r="AE316" s="346" t="s">
        <v>85</v>
      </c>
      <c r="AF316" s="347" t="s">
        <v>1899</v>
      </c>
      <c r="AG316" s="346"/>
      <c r="AH316" s="346" t="s">
        <v>85</v>
      </c>
      <c r="AI316" s="347" t="e">
        <f>VLOOKUP(AH316,ACCESSORIES!F:K,6,FALSE)</f>
        <v>#N/A</v>
      </c>
      <c r="AJ316" s="347" t="s">
        <v>265</v>
      </c>
      <c r="AK316" s="347" t="s">
        <v>1675</v>
      </c>
      <c r="AL316" s="347">
        <v>2.5</v>
      </c>
      <c r="AM316" s="347">
        <v>56.1</v>
      </c>
      <c r="AN316" s="347">
        <v>14.9</v>
      </c>
      <c r="AO316" s="347"/>
      <c r="AP316" s="347">
        <v>18</v>
      </c>
      <c r="AQ316" s="347">
        <v>34</v>
      </c>
      <c r="AR316" s="347"/>
      <c r="AS316" s="347">
        <v>45</v>
      </c>
      <c r="AT316" s="347"/>
      <c r="AU316" s="347">
        <v>215</v>
      </c>
      <c r="AV316" s="347">
        <v>67.099999999999994</v>
      </c>
      <c r="AW316" s="347">
        <v>20.399999999999999</v>
      </c>
      <c r="AX316" s="83"/>
      <c r="AY316" s="347"/>
      <c r="AZ316" s="348" t="s">
        <v>85</v>
      </c>
      <c r="BA316" s="347" t="s">
        <v>85</v>
      </c>
      <c r="BB316" s="105" t="s">
        <v>85</v>
      </c>
      <c r="BC316" s="347" t="s">
        <v>85</v>
      </c>
      <c r="BD316" s="348">
        <v>28.7</v>
      </c>
      <c r="BE316" s="347">
        <v>20.7</v>
      </c>
      <c r="BF316" s="347">
        <v>20.7</v>
      </c>
      <c r="BG316" s="347">
        <v>10</v>
      </c>
      <c r="BH316" s="341">
        <v>36</v>
      </c>
      <c r="BI316" s="347" t="s">
        <v>4096</v>
      </c>
      <c r="BJ316" s="82" t="s">
        <v>4217</v>
      </c>
      <c r="BK316" s="347" t="s">
        <v>1248</v>
      </c>
      <c r="BL316" s="347" t="s">
        <v>1261</v>
      </c>
      <c r="BM316" s="347" t="s">
        <v>1186</v>
      </c>
      <c r="BN316" s="347"/>
      <c r="BO316" s="347"/>
      <c r="BP316" s="347"/>
      <c r="BQ316" s="347"/>
      <c r="BR316" s="347"/>
      <c r="BS316" s="347"/>
      <c r="BT316" s="347"/>
      <c r="BU316" s="347" t="s">
        <v>2348</v>
      </c>
      <c r="BV316" s="347"/>
      <c r="BW316" s="347" t="s">
        <v>2349</v>
      </c>
      <c r="BX316" s="347"/>
      <c r="BY316" s="362" t="str">
        <f t="shared" si="20"/>
        <v>DISCONTINUED - MR502 RALLY, 18x8, +38mm Offset, 5x100, 67.1mm Centerbore, Titanium</v>
      </c>
      <c r="BZ316" s="362" t="s">
        <v>4046</v>
      </c>
      <c r="CA316" s="362" t="s">
        <v>4045</v>
      </c>
      <c r="CB316" s="351" t="str">
        <f t="shared" si="18"/>
        <v>RALLY (5XX)</v>
      </c>
    </row>
    <row r="317" spans="1:80" s="339" customFormat="1" ht="12.75">
      <c r="A317" s="23">
        <f t="shared" si="17"/>
        <v>314</v>
      </c>
      <c r="B317" s="105" t="s">
        <v>84</v>
      </c>
      <c r="C317" s="30" t="s">
        <v>1093</v>
      </c>
      <c r="D317" s="341" t="s">
        <v>263</v>
      </c>
      <c r="E317" s="342" t="s">
        <v>2450</v>
      </c>
      <c r="F317" s="342"/>
      <c r="G317" s="342"/>
      <c r="H317" s="342" t="s">
        <v>912</v>
      </c>
      <c r="I317" s="393">
        <v>41640</v>
      </c>
      <c r="J317" s="340">
        <v>43348</v>
      </c>
      <c r="K317" s="331" t="s">
        <v>1277</v>
      </c>
      <c r="L317" s="343">
        <v>236.5</v>
      </c>
      <c r="M317" s="333"/>
      <c r="N317" s="333"/>
      <c r="O317" s="341">
        <v>18</v>
      </c>
      <c r="P317" s="8">
        <v>8</v>
      </c>
      <c r="Q317" s="30" t="s">
        <v>1750</v>
      </c>
      <c r="R317" s="341">
        <v>5</v>
      </c>
      <c r="S317" s="341">
        <v>100</v>
      </c>
      <c r="T317" s="344">
        <v>38</v>
      </c>
      <c r="U317" s="378">
        <v>6.1</v>
      </c>
      <c r="V317" s="341" t="s">
        <v>85</v>
      </c>
      <c r="W317" s="349">
        <v>67.099999999999994</v>
      </c>
      <c r="X317" s="345">
        <v>25.2</v>
      </c>
      <c r="Y317" s="344">
        <v>1850</v>
      </c>
      <c r="Z317" s="344" t="s">
        <v>2312</v>
      </c>
      <c r="AA317" s="344"/>
      <c r="AB317" s="334" t="str">
        <f t="shared" si="19"/>
        <v>18x8, 5x100, 38 OS</v>
      </c>
      <c r="AC317" s="346" t="s">
        <v>1627</v>
      </c>
      <c r="AD317" s="336">
        <f>VLOOKUP(AC317,ACCESSORIES!F:K,6,FALSE)</f>
        <v>33</v>
      </c>
      <c r="AE317" s="346" t="s">
        <v>85</v>
      </c>
      <c r="AF317" s="347" t="s">
        <v>1899</v>
      </c>
      <c r="AG317" s="346"/>
      <c r="AH317" s="346" t="s">
        <v>85</v>
      </c>
      <c r="AI317" s="347" t="e">
        <f>VLOOKUP(AH317,ACCESSORIES!F:K,6,FALSE)</f>
        <v>#N/A</v>
      </c>
      <c r="AJ317" s="347" t="s">
        <v>265</v>
      </c>
      <c r="AK317" s="347" t="s">
        <v>1675</v>
      </c>
      <c r="AL317" s="347">
        <v>2.5</v>
      </c>
      <c r="AM317" s="347">
        <v>56.1</v>
      </c>
      <c r="AN317" s="347">
        <v>14.9</v>
      </c>
      <c r="AO317" s="347"/>
      <c r="AP317" s="347">
        <v>18</v>
      </c>
      <c r="AQ317" s="347">
        <v>34</v>
      </c>
      <c r="AR317" s="347"/>
      <c r="AS317" s="347">
        <v>45</v>
      </c>
      <c r="AT317" s="347"/>
      <c r="AU317" s="347">
        <v>215</v>
      </c>
      <c r="AV317" s="347">
        <v>67.099999999999994</v>
      </c>
      <c r="AW317" s="347">
        <v>20.399999999999999</v>
      </c>
      <c r="AX317" s="83"/>
      <c r="AY317" s="347"/>
      <c r="AZ317" s="348" t="s">
        <v>85</v>
      </c>
      <c r="BA317" s="347" t="s">
        <v>85</v>
      </c>
      <c r="BB317" s="105" t="s">
        <v>85</v>
      </c>
      <c r="BC317" s="347" t="s">
        <v>85</v>
      </c>
      <c r="BD317" s="348">
        <v>28.7</v>
      </c>
      <c r="BE317" s="347">
        <v>20.7</v>
      </c>
      <c r="BF317" s="347">
        <v>20.7</v>
      </c>
      <c r="BG317" s="347">
        <v>10</v>
      </c>
      <c r="BH317" s="341">
        <v>36</v>
      </c>
      <c r="BI317" s="347" t="s">
        <v>4096</v>
      </c>
      <c r="BJ317" s="82" t="s">
        <v>4217</v>
      </c>
      <c r="BK317" s="347" t="s">
        <v>1248</v>
      </c>
      <c r="BL317" s="347" t="s">
        <v>1261</v>
      </c>
      <c r="BM317" s="347" t="s">
        <v>1186</v>
      </c>
      <c r="BN317" s="347"/>
      <c r="BO317" s="347"/>
      <c r="BP317" s="347"/>
      <c r="BQ317" s="347"/>
      <c r="BR317" s="347"/>
      <c r="BS317" s="347"/>
      <c r="BT317" s="347"/>
      <c r="BU317" s="347" t="s">
        <v>1262</v>
      </c>
      <c r="BV317" s="347"/>
      <c r="BW317" s="347" t="s">
        <v>1263</v>
      </c>
      <c r="BX317" s="347"/>
      <c r="BY317" s="362" t="str">
        <f t="shared" si="20"/>
        <v>DISCONTINUED - MR502 RALLY, 18x8, +38mm Offset, 5x100, 67.1mm Centerbore, Method Bronze</v>
      </c>
      <c r="BZ317" s="362" t="s">
        <v>4046</v>
      </c>
      <c r="CA317" s="362" t="s">
        <v>4045</v>
      </c>
      <c r="CB317" s="351" t="str">
        <f t="shared" si="18"/>
        <v>RALLY (5XX)</v>
      </c>
    </row>
    <row r="318" spans="1:80" s="339" customFormat="1" ht="12.75">
      <c r="A318" s="23">
        <f t="shared" si="17"/>
        <v>315</v>
      </c>
      <c r="B318" s="105" t="s">
        <v>84</v>
      </c>
      <c r="C318" s="30" t="s">
        <v>1072</v>
      </c>
      <c r="D318" s="341" t="s">
        <v>1114</v>
      </c>
      <c r="E318" s="342" t="s">
        <v>2585</v>
      </c>
      <c r="F318" s="342"/>
      <c r="G318" s="342"/>
      <c r="H318" s="342" t="s">
        <v>287</v>
      </c>
      <c r="I318" s="393">
        <v>40544</v>
      </c>
      <c r="J318" s="340">
        <v>43369</v>
      </c>
      <c r="K318" s="331" t="s">
        <v>1277</v>
      </c>
      <c r="L318" s="343">
        <v>169.5</v>
      </c>
      <c r="M318" s="333"/>
      <c r="N318" s="333"/>
      <c r="O318" s="341">
        <v>16</v>
      </c>
      <c r="P318" s="8">
        <v>8</v>
      </c>
      <c r="Q318" s="30" t="s">
        <v>1758</v>
      </c>
      <c r="R318" s="341">
        <v>5</v>
      </c>
      <c r="S318" s="341">
        <v>5</v>
      </c>
      <c r="T318" s="344">
        <v>0</v>
      </c>
      <c r="U318" s="378">
        <v>4.5</v>
      </c>
      <c r="V318" s="341" t="s">
        <v>85</v>
      </c>
      <c r="W318" s="349">
        <v>94</v>
      </c>
      <c r="X318" s="345">
        <v>30.5</v>
      </c>
      <c r="Y318" s="344">
        <v>2100</v>
      </c>
      <c r="Z318" s="344" t="s">
        <v>5824</v>
      </c>
      <c r="AA318" s="344"/>
      <c r="AB318" s="334" t="str">
        <f t="shared" si="19"/>
        <v>16x8, 5x5, 0 OS</v>
      </c>
      <c r="AC318" s="346" t="s">
        <v>1578</v>
      </c>
      <c r="AD318" s="336">
        <f>VLOOKUP(AC318,ACCESSORIES!F:K,6,FALSE)</f>
        <v>33</v>
      </c>
      <c r="AE318" s="346" t="s">
        <v>85</v>
      </c>
      <c r="AF318" s="347" t="s">
        <v>85</v>
      </c>
      <c r="AG318" s="346"/>
      <c r="AH318" s="346" t="s">
        <v>1950</v>
      </c>
      <c r="AI318" s="347">
        <f>VLOOKUP(AH318,ACCESSORIES!F:K,6,FALSE)</f>
        <v>1.1000000000000001</v>
      </c>
      <c r="AJ318" s="347" t="s">
        <v>266</v>
      </c>
      <c r="AK318" s="347" t="s">
        <v>85</v>
      </c>
      <c r="AL318" s="347" t="s">
        <v>85</v>
      </c>
      <c r="AM318" s="347" t="s">
        <v>85</v>
      </c>
      <c r="AN318" s="347">
        <v>16.2</v>
      </c>
      <c r="AO318" s="347"/>
      <c r="AP318" s="347" t="s">
        <v>1273</v>
      </c>
      <c r="AQ318" s="347" t="s">
        <v>1274</v>
      </c>
      <c r="AR318" s="347"/>
      <c r="AS318" s="347" t="s">
        <v>1275</v>
      </c>
      <c r="AT318" s="347"/>
      <c r="AU318" s="347">
        <v>189</v>
      </c>
      <c r="AV318" s="347">
        <v>92.4</v>
      </c>
      <c r="AW318" s="347">
        <v>78</v>
      </c>
      <c r="AX318" s="83"/>
      <c r="AY318" s="347"/>
      <c r="AZ318" s="348" t="s">
        <v>85</v>
      </c>
      <c r="BA318" s="347" t="s">
        <v>85</v>
      </c>
      <c r="BB318" s="105" t="s">
        <v>85</v>
      </c>
      <c r="BC318" s="347" t="s">
        <v>85</v>
      </c>
      <c r="BD318" s="348">
        <v>34</v>
      </c>
      <c r="BE318" s="347">
        <v>18.600000000000001</v>
      </c>
      <c r="BF318" s="347">
        <v>18.600000000000001</v>
      </c>
      <c r="BG318" s="347">
        <v>10.199999999999999</v>
      </c>
      <c r="BH318" s="341">
        <v>36</v>
      </c>
      <c r="BI318" s="347" t="s">
        <v>4096</v>
      </c>
      <c r="BJ318" s="82" t="s">
        <v>4217</v>
      </c>
      <c r="BK318" s="347" t="s">
        <v>2354</v>
      </c>
      <c r="BL318" s="347" t="s">
        <v>1156</v>
      </c>
      <c r="BM318" s="347" t="s">
        <v>1157</v>
      </c>
      <c r="BN318" s="347"/>
      <c r="BO318" s="347"/>
      <c r="BP318" s="347"/>
      <c r="BQ318" s="347"/>
      <c r="BR318" s="347"/>
      <c r="BS318" s="347"/>
      <c r="BT318" s="347"/>
      <c r="BU318" s="347"/>
      <c r="BV318" s="347" t="s">
        <v>2469</v>
      </c>
      <c r="BW318" s="347"/>
      <c r="BX318" s="347" t="s">
        <v>2470</v>
      </c>
      <c r="BY318" s="362" t="str">
        <f t="shared" si="20"/>
        <v>DISCONTINUED - MR301 The Standard, 16x8, 0mm Offset, 5x5, 94mm Centerbore, Machined - Clear Coat</v>
      </c>
      <c r="BZ318" s="362" t="s">
        <v>4046</v>
      </c>
      <c r="CA318" s="362" t="s">
        <v>4045</v>
      </c>
      <c r="CB318" s="351" t="str">
        <f t="shared" si="18"/>
        <v>STREET (3XX)</v>
      </c>
    </row>
    <row r="319" spans="1:80" s="339" customFormat="1" ht="12.75">
      <c r="A319" s="23">
        <f t="shared" si="17"/>
        <v>316</v>
      </c>
      <c r="B319" s="105" t="s">
        <v>84</v>
      </c>
      <c r="C319" s="30" t="s">
        <v>1072</v>
      </c>
      <c r="D319" s="341" t="s">
        <v>1114</v>
      </c>
      <c r="E319" s="342" t="s">
        <v>2586</v>
      </c>
      <c r="F319" s="342"/>
      <c r="G319" s="342"/>
      <c r="H319" s="342" t="s">
        <v>293</v>
      </c>
      <c r="I319" s="393">
        <v>40544</v>
      </c>
      <c r="J319" s="340">
        <v>43369</v>
      </c>
      <c r="K319" s="331" t="s">
        <v>1277</v>
      </c>
      <c r="L319" s="343">
        <v>169.5</v>
      </c>
      <c r="M319" s="333"/>
      <c r="N319" s="333"/>
      <c r="O319" s="341">
        <v>16</v>
      </c>
      <c r="P319" s="8">
        <v>8</v>
      </c>
      <c r="Q319" s="30" t="s">
        <v>1765</v>
      </c>
      <c r="R319" s="341">
        <v>8</v>
      </c>
      <c r="S319" s="341">
        <v>6.5</v>
      </c>
      <c r="T319" s="344">
        <v>0</v>
      </c>
      <c r="U319" s="378">
        <v>4.5</v>
      </c>
      <c r="V319" s="341" t="s">
        <v>85</v>
      </c>
      <c r="W319" s="349">
        <v>130.81</v>
      </c>
      <c r="X319" s="345">
        <v>25.5</v>
      </c>
      <c r="Y319" s="344">
        <v>3200</v>
      </c>
      <c r="Z319" s="344" t="s">
        <v>5824</v>
      </c>
      <c r="AA319" s="344"/>
      <c r="AB319" s="334" t="str">
        <f t="shared" si="19"/>
        <v>16x8, 8x6.5, 0 OS</v>
      </c>
      <c r="AC319" s="346" t="s">
        <v>1920</v>
      </c>
      <c r="AD319" s="336" t="e">
        <f>VLOOKUP(AC319,ACCESSORIES!F:K,6,FALSE)</f>
        <v>#N/A</v>
      </c>
      <c r="AE319" s="346" t="s">
        <v>85</v>
      </c>
      <c r="AF319" s="347" t="s">
        <v>85</v>
      </c>
      <c r="AG319" s="346"/>
      <c r="AH319" s="346" t="s">
        <v>1950</v>
      </c>
      <c r="AI319" s="347">
        <f>VLOOKUP(AH319,ACCESSORIES!F:K,6,FALSE)</f>
        <v>1.1000000000000001</v>
      </c>
      <c r="AJ319" s="347" t="s">
        <v>266</v>
      </c>
      <c r="AK319" s="347" t="s">
        <v>85</v>
      </c>
      <c r="AL319" s="347" t="s">
        <v>85</v>
      </c>
      <c r="AM319" s="347" t="s">
        <v>85</v>
      </c>
      <c r="AN319" s="347">
        <v>16.2</v>
      </c>
      <c r="AO319" s="347"/>
      <c r="AP319" s="347" t="s">
        <v>1270</v>
      </c>
      <c r="AQ319" s="347" t="s">
        <v>1270</v>
      </c>
      <c r="AR319" s="347"/>
      <c r="AS319" s="347" t="s">
        <v>1275</v>
      </c>
      <c r="AT319" s="347"/>
      <c r="AU319" s="347">
        <v>189</v>
      </c>
      <c r="AV319" s="347">
        <v>125.5</v>
      </c>
      <c r="AW319" s="347">
        <v>89.5</v>
      </c>
      <c r="AX319" s="83"/>
      <c r="AY319" s="347"/>
      <c r="AZ319" s="348" t="s">
        <v>85</v>
      </c>
      <c r="BA319" s="347" t="s">
        <v>85</v>
      </c>
      <c r="BB319" s="105" t="s">
        <v>85</v>
      </c>
      <c r="BC319" s="347" t="s">
        <v>85</v>
      </c>
      <c r="BD319" s="348">
        <v>29</v>
      </c>
      <c r="BE319" s="347">
        <v>18.600000000000001</v>
      </c>
      <c r="BF319" s="347">
        <v>18.600000000000001</v>
      </c>
      <c r="BG319" s="347">
        <v>10.199999999999999</v>
      </c>
      <c r="BH319" s="341">
        <v>36</v>
      </c>
      <c r="BI319" s="347" t="s">
        <v>4096</v>
      </c>
      <c r="BJ319" s="82" t="s">
        <v>4217</v>
      </c>
      <c r="BK319" s="347" t="s">
        <v>2354</v>
      </c>
      <c r="BL319" s="347" t="s">
        <v>1156</v>
      </c>
      <c r="BM319" s="347" t="s">
        <v>1157</v>
      </c>
      <c r="BN319" s="347"/>
      <c r="BO319" s="347"/>
      <c r="BP319" s="347"/>
      <c r="BQ319" s="347"/>
      <c r="BR319" s="347"/>
      <c r="BS319" s="347"/>
      <c r="BT319" s="347"/>
      <c r="BU319" s="347"/>
      <c r="BV319" s="347" t="s">
        <v>2477</v>
      </c>
      <c r="BW319" s="347"/>
      <c r="BX319" s="347" t="s">
        <v>2478</v>
      </c>
      <c r="BY319" s="362" t="str">
        <f t="shared" si="20"/>
        <v>DISCONTINUED - MR301 The Standard, 16x8, 0mm Offset, 8x6.5, 130.81mm Centerbore, Machined - Clear Coat</v>
      </c>
      <c r="BZ319" s="362" t="s">
        <v>4046</v>
      </c>
      <c r="CA319" s="362" t="s">
        <v>4045</v>
      </c>
      <c r="CB319" s="351" t="str">
        <f t="shared" si="18"/>
        <v>STREET (3XX)</v>
      </c>
    </row>
    <row r="320" spans="1:80" s="339" customFormat="1" ht="12.75">
      <c r="A320" s="23">
        <f t="shared" si="17"/>
        <v>317</v>
      </c>
      <c r="B320" s="105" t="s">
        <v>84</v>
      </c>
      <c r="C320" s="30" t="s">
        <v>1072</v>
      </c>
      <c r="D320" s="341" t="s">
        <v>1114</v>
      </c>
      <c r="E320" s="342" t="s">
        <v>2587</v>
      </c>
      <c r="F320" s="342"/>
      <c r="G320" s="342"/>
      <c r="H320" s="342" t="s">
        <v>304</v>
      </c>
      <c r="I320" s="393">
        <v>40544</v>
      </c>
      <c r="J320" s="340">
        <v>43369</v>
      </c>
      <c r="K320" s="331" t="s">
        <v>1277</v>
      </c>
      <c r="L320" s="343">
        <v>195.5</v>
      </c>
      <c r="M320" s="333"/>
      <c r="N320" s="333"/>
      <c r="O320" s="341">
        <v>17</v>
      </c>
      <c r="P320" s="8">
        <v>8.5</v>
      </c>
      <c r="Q320" s="30" t="s">
        <v>1858</v>
      </c>
      <c r="R320" s="341">
        <v>5</v>
      </c>
      <c r="S320" s="341">
        <v>4.5</v>
      </c>
      <c r="T320" s="344">
        <v>0</v>
      </c>
      <c r="U320" s="378">
        <v>4.75</v>
      </c>
      <c r="V320" s="341" t="s">
        <v>85</v>
      </c>
      <c r="W320" s="349">
        <v>83</v>
      </c>
      <c r="X320" s="345">
        <v>26.7</v>
      </c>
      <c r="Y320" s="344">
        <v>2500</v>
      </c>
      <c r="Z320" s="344" t="s">
        <v>5824</v>
      </c>
      <c r="AA320" s="344"/>
      <c r="AB320" s="334" t="str">
        <f t="shared" si="19"/>
        <v>17x8.5, 5x4.5, 0 OS</v>
      </c>
      <c r="AC320" s="346" t="s">
        <v>1589</v>
      </c>
      <c r="AD320" s="336">
        <f>VLOOKUP(AC320,ACCESSORIES!F:K,6,FALSE)</f>
        <v>33</v>
      </c>
      <c r="AE320" s="346" t="s">
        <v>85</v>
      </c>
      <c r="AF320" s="347" t="s">
        <v>85</v>
      </c>
      <c r="AG320" s="346"/>
      <c r="AH320" s="346" t="s">
        <v>1950</v>
      </c>
      <c r="AI320" s="347">
        <f>VLOOKUP(AH320,ACCESSORIES!F:K,6,FALSE)</f>
        <v>1.1000000000000001</v>
      </c>
      <c r="AJ320" s="347" t="s">
        <v>266</v>
      </c>
      <c r="AK320" s="347" t="s">
        <v>85</v>
      </c>
      <c r="AL320" s="347" t="s">
        <v>85</v>
      </c>
      <c r="AM320" s="347" t="s">
        <v>85</v>
      </c>
      <c r="AN320" s="347">
        <v>16.2</v>
      </c>
      <c r="AO320" s="347"/>
      <c r="AP320" s="347">
        <v>14</v>
      </c>
      <c r="AQ320" s="347">
        <v>19</v>
      </c>
      <c r="AR320" s="347"/>
      <c r="AS320" s="347">
        <v>27</v>
      </c>
      <c r="AT320" s="347"/>
      <c r="AU320" s="347">
        <v>205</v>
      </c>
      <c r="AV320" s="347">
        <v>81.400000000000006</v>
      </c>
      <c r="AW320" s="347">
        <v>78</v>
      </c>
      <c r="AX320" s="83"/>
      <c r="AY320" s="347"/>
      <c r="AZ320" s="348" t="s">
        <v>85</v>
      </c>
      <c r="BA320" s="347" t="s">
        <v>85</v>
      </c>
      <c r="BB320" s="105" t="s">
        <v>85</v>
      </c>
      <c r="BC320" s="347" t="s">
        <v>85</v>
      </c>
      <c r="BD320" s="348">
        <v>30.2</v>
      </c>
      <c r="BE320" s="347">
        <v>19.8</v>
      </c>
      <c r="BF320" s="347">
        <v>19.8</v>
      </c>
      <c r="BG320" s="347">
        <v>10.7</v>
      </c>
      <c r="BH320" s="341">
        <v>36</v>
      </c>
      <c r="BI320" s="347" t="s">
        <v>4096</v>
      </c>
      <c r="BJ320" s="82" t="s">
        <v>4217</v>
      </c>
      <c r="BK320" s="347" t="s">
        <v>2354</v>
      </c>
      <c r="BL320" s="347" t="s">
        <v>1156</v>
      </c>
      <c r="BM320" s="347" t="s">
        <v>1157</v>
      </c>
      <c r="BN320" s="347"/>
      <c r="BO320" s="347"/>
      <c r="BP320" s="347"/>
      <c r="BQ320" s="347"/>
      <c r="BR320" s="347"/>
      <c r="BS320" s="347"/>
      <c r="BT320" s="347"/>
      <c r="BU320" s="347"/>
      <c r="BV320" s="347" t="s">
        <v>2469</v>
      </c>
      <c r="BW320" s="347"/>
      <c r="BX320" s="347" t="s">
        <v>2470</v>
      </c>
      <c r="BY320" s="362" t="str">
        <f t="shared" si="20"/>
        <v>DISCONTINUED - MR301 The Standard, 17x8.5, 0mm Offset, 5x4.5, 83mm Centerbore, Machined - Clear Coat</v>
      </c>
      <c r="BZ320" s="362" t="s">
        <v>4046</v>
      </c>
      <c r="CA320" s="362" t="s">
        <v>4045</v>
      </c>
      <c r="CB320" s="351" t="str">
        <f t="shared" si="18"/>
        <v>STREET (3XX)</v>
      </c>
    </row>
    <row r="321" spans="1:80" s="339" customFormat="1" ht="12.75">
      <c r="A321" s="23">
        <f t="shared" si="17"/>
        <v>318</v>
      </c>
      <c r="B321" s="105" t="s">
        <v>84</v>
      </c>
      <c r="C321" s="30" t="s">
        <v>1072</v>
      </c>
      <c r="D321" s="341" t="s">
        <v>1114</v>
      </c>
      <c r="E321" s="342" t="s">
        <v>2588</v>
      </c>
      <c r="F321" s="342"/>
      <c r="G321" s="342"/>
      <c r="H321" s="342" t="s">
        <v>319</v>
      </c>
      <c r="I321" s="393">
        <v>40544</v>
      </c>
      <c r="J321" s="340">
        <v>43369</v>
      </c>
      <c r="K321" s="331" t="s">
        <v>1277</v>
      </c>
      <c r="L321" s="343">
        <v>195.5</v>
      </c>
      <c r="M321" s="333"/>
      <c r="N321" s="333"/>
      <c r="O321" s="341">
        <v>17</v>
      </c>
      <c r="P321" s="8">
        <v>8.5</v>
      </c>
      <c r="Q321" s="30" t="s">
        <v>1766</v>
      </c>
      <c r="R321" s="341">
        <v>8</v>
      </c>
      <c r="S321" s="341">
        <v>170</v>
      </c>
      <c r="T321" s="344">
        <v>0</v>
      </c>
      <c r="U321" s="378">
        <v>4.75</v>
      </c>
      <c r="V321" s="341" t="s">
        <v>85</v>
      </c>
      <c r="W321" s="349">
        <v>130.81</v>
      </c>
      <c r="X321" s="345">
        <v>25.5</v>
      </c>
      <c r="Y321" s="344">
        <v>3600</v>
      </c>
      <c r="Z321" s="344" t="s">
        <v>2309</v>
      </c>
      <c r="AA321" s="344"/>
      <c r="AB321" s="334" t="str">
        <f t="shared" si="19"/>
        <v>17x8.5, 8x170, 0 OS</v>
      </c>
      <c r="AC321" s="346" t="s">
        <v>1917</v>
      </c>
      <c r="AD321" s="336">
        <f>VLOOKUP(AC321,ACCESSORIES!F:K,6,FALSE)</f>
        <v>33</v>
      </c>
      <c r="AE321" s="346" t="s">
        <v>85</v>
      </c>
      <c r="AF321" s="347" t="s">
        <v>85</v>
      </c>
      <c r="AG321" s="346"/>
      <c r="AH321" s="346" t="s">
        <v>1950</v>
      </c>
      <c r="AI321" s="347">
        <f>VLOOKUP(AH321,ACCESSORIES!F:K,6,FALSE)</f>
        <v>1.1000000000000001</v>
      </c>
      <c r="AJ321" s="347" t="s">
        <v>266</v>
      </c>
      <c r="AK321" s="347" t="s">
        <v>85</v>
      </c>
      <c r="AL321" s="347" t="s">
        <v>85</v>
      </c>
      <c r="AM321" s="347" t="s">
        <v>85</v>
      </c>
      <c r="AN321" s="347">
        <v>16.2</v>
      </c>
      <c r="AO321" s="347"/>
      <c r="AP321" s="347">
        <v>3</v>
      </c>
      <c r="AQ321" s="347">
        <v>3</v>
      </c>
      <c r="AR321" s="347"/>
      <c r="AS321" s="347">
        <v>27</v>
      </c>
      <c r="AT321" s="347"/>
      <c r="AU321" s="347">
        <v>205</v>
      </c>
      <c r="AV321" s="347">
        <v>125</v>
      </c>
      <c r="AW321" s="347">
        <v>100</v>
      </c>
      <c r="AX321" s="83"/>
      <c r="AY321" s="347"/>
      <c r="AZ321" s="348" t="s">
        <v>85</v>
      </c>
      <c r="BA321" s="347" t="s">
        <v>85</v>
      </c>
      <c r="BB321" s="105" t="s">
        <v>85</v>
      </c>
      <c r="BC321" s="347" t="s">
        <v>85</v>
      </c>
      <c r="BD321" s="348">
        <v>29</v>
      </c>
      <c r="BE321" s="347">
        <v>19.8</v>
      </c>
      <c r="BF321" s="347">
        <v>19.8</v>
      </c>
      <c r="BG321" s="347">
        <v>10.7</v>
      </c>
      <c r="BH321" s="341">
        <v>36</v>
      </c>
      <c r="BI321" s="347" t="s">
        <v>4096</v>
      </c>
      <c r="BJ321" s="82" t="s">
        <v>4217</v>
      </c>
      <c r="BK321" s="347" t="s">
        <v>2338</v>
      </c>
      <c r="BL321" s="347" t="s">
        <v>1156</v>
      </c>
      <c r="BM321" s="347" t="s">
        <v>1157</v>
      </c>
      <c r="BN321" s="347"/>
      <c r="BO321" s="347"/>
      <c r="BP321" s="347"/>
      <c r="BQ321" s="347"/>
      <c r="BR321" s="347"/>
      <c r="BS321" s="347"/>
      <c r="BT321" s="347"/>
      <c r="BU321" s="347"/>
      <c r="BV321" s="347" t="s">
        <v>2475</v>
      </c>
      <c r="BW321" s="347"/>
      <c r="BX321" s="347" t="s">
        <v>2476</v>
      </c>
      <c r="BY321" s="362" t="str">
        <f t="shared" si="20"/>
        <v>DISCONTINUED - MR301 The Standard, 17x8.5, 0mm Offset, 8x170, 130.81mm Centerbore, Matte Black</v>
      </c>
      <c r="BZ321" s="362" t="s">
        <v>4046</v>
      </c>
      <c r="CA321" s="362" t="s">
        <v>4045</v>
      </c>
      <c r="CB321" s="351" t="str">
        <f t="shared" si="18"/>
        <v>STREET (3XX)</v>
      </c>
    </row>
    <row r="322" spans="1:80" s="339" customFormat="1" ht="12.75">
      <c r="A322" s="23">
        <f t="shared" si="17"/>
        <v>319</v>
      </c>
      <c r="B322" s="105" t="s">
        <v>84</v>
      </c>
      <c r="C322" s="30" t="s">
        <v>1072</v>
      </c>
      <c r="D322" s="341" t="s">
        <v>1114</v>
      </c>
      <c r="E322" s="342" t="s">
        <v>2589</v>
      </c>
      <c r="F322" s="342"/>
      <c r="G322" s="342"/>
      <c r="H322" s="342" t="s">
        <v>344</v>
      </c>
      <c r="I322" s="393">
        <v>40544</v>
      </c>
      <c r="J322" s="340">
        <v>43369</v>
      </c>
      <c r="K322" s="331" t="s">
        <v>1277</v>
      </c>
      <c r="L322" s="343">
        <v>231.5</v>
      </c>
      <c r="M322" s="333"/>
      <c r="N322" s="333"/>
      <c r="O322" s="341">
        <v>18</v>
      </c>
      <c r="P322" s="8">
        <v>9</v>
      </c>
      <c r="Q322" s="30" t="s">
        <v>1765</v>
      </c>
      <c r="R322" s="341">
        <v>8</v>
      </c>
      <c r="S322" s="341">
        <v>6.5</v>
      </c>
      <c r="T322" s="344">
        <v>-12</v>
      </c>
      <c r="U322" s="378">
        <v>4.5</v>
      </c>
      <c r="V322" s="341" t="s">
        <v>85</v>
      </c>
      <c r="W322" s="349">
        <v>130.81</v>
      </c>
      <c r="X322" s="345">
        <v>28.1</v>
      </c>
      <c r="Y322" s="344">
        <v>3600</v>
      </c>
      <c r="Z322" s="344" t="s">
        <v>2309</v>
      </c>
      <c r="AA322" s="344"/>
      <c r="AB322" s="334" t="str">
        <f t="shared" si="19"/>
        <v>18x9, 8x6.5, -12 OS</v>
      </c>
      <c r="AC322" s="346" t="s">
        <v>1921</v>
      </c>
      <c r="AD322" s="336" t="e">
        <f>VLOOKUP(AC322,ACCESSORIES!F:K,6,FALSE)</f>
        <v>#N/A</v>
      </c>
      <c r="AE322" s="346" t="s">
        <v>85</v>
      </c>
      <c r="AF322" s="347" t="s">
        <v>85</v>
      </c>
      <c r="AG322" s="346"/>
      <c r="AH322" s="346" t="s">
        <v>1950</v>
      </c>
      <c r="AI322" s="347">
        <f>VLOOKUP(AH322,ACCESSORIES!F:K,6,FALSE)</f>
        <v>1.1000000000000001</v>
      </c>
      <c r="AJ322" s="347" t="s">
        <v>266</v>
      </c>
      <c r="AK322" s="347" t="s">
        <v>85</v>
      </c>
      <c r="AL322" s="347" t="s">
        <v>85</v>
      </c>
      <c r="AM322" s="347" t="s">
        <v>85</v>
      </c>
      <c r="AN322" s="347">
        <v>16.2</v>
      </c>
      <c r="AO322" s="347"/>
      <c r="AP322" s="347">
        <v>3</v>
      </c>
      <c r="AQ322" s="347">
        <v>3</v>
      </c>
      <c r="AR322" s="347"/>
      <c r="AS322" s="347">
        <v>22</v>
      </c>
      <c r="AT322" s="347"/>
      <c r="AU322" s="347">
        <v>215</v>
      </c>
      <c r="AV322" s="347">
        <v>125.5</v>
      </c>
      <c r="AW322" s="347">
        <v>89.5</v>
      </c>
      <c r="AX322" s="83"/>
      <c r="AY322" s="347"/>
      <c r="AZ322" s="348" t="s">
        <v>85</v>
      </c>
      <c r="BA322" s="347" t="s">
        <v>85</v>
      </c>
      <c r="BB322" s="105" t="s">
        <v>85</v>
      </c>
      <c r="BC322" s="347" t="s">
        <v>85</v>
      </c>
      <c r="BD322" s="348">
        <v>31.6</v>
      </c>
      <c r="BE322" s="347">
        <v>20.7</v>
      </c>
      <c r="BF322" s="347">
        <v>20.7</v>
      </c>
      <c r="BG322" s="347">
        <v>11.2</v>
      </c>
      <c r="BH322" s="341">
        <v>36</v>
      </c>
      <c r="BI322" s="347" t="s">
        <v>4096</v>
      </c>
      <c r="BJ322" s="82" t="s">
        <v>4217</v>
      </c>
      <c r="BK322" s="347" t="s">
        <v>2338</v>
      </c>
      <c r="BL322" s="347" t="s">
        <v>1156</v>
      </c>
      <c r="BM322" s="347" t="s">
        <v>1157</v>
      </c>
      <c r="BN322" s="347"/>
      <c r="BO322" s="347"/>
      <c r="BP322" s="347"/>
      <c r="BQ322" s="347"/>
      <c r="BR322" s="347"/>
      <c r="BS322" s="347"/>
      <c r="BT322" s="347"/>
      <c r="BU322" s="347"/>
      <c r="BV322" s="347" t="s">
        <v>2475</v>
      </c>
      <c r="BW322" s="347"/>
      <c r="BX322" s="347" t="s">
        <v>2476</v>
      </c>
      <c r="BY322" s="362" t="str">
        <f t="shared" si="20"/>
        <v>DISCONTINUED - MR301 The Standard, 18x9, -12mm Offset, 8x6.5, 130.81mm Centerbore, Matte Black</v>
      </c>
      <c r="BZ322" s="362" t="s">
        <v>4046</v>
      </c>
      <c r="CA322" s="362" t="s">
        <v>4045</v>
      </c>
      <c r="CB322" s="351" t="str">
        <f t="shared" si="18"/>
        <v>STREET (3XX)</v>
      </c>
    </row>
    <row r="323" spans="1:80" s="339" customFormat="1" ht="12.75">
      <c r="A323" s="23">
        <f t="shared" si="17"/>
        <v>320</v>
      </c>
      <c r="B323" s="105" t="s">
        <v>84</v>
      </c>
      <c r="C323" s="30" t="s">
        <v>1072</v>
      </c>
      <c r="D323" s="341" t="s">
        <v>1115</v>
      </c>
      <c r="E323" s="342" t="s">
        <v>2590</v>
      </c>
      <c r="F323" s="342"/>
      <c r="G323" s="342"/>
      <c r="H323" s="342" t="s">
        <v>364</v>
      </c>
      <c r="I323" s="393">
        <v>40909</v>
      </c>
      <c r="J323" s="340">
        <v>43369</v>
      </c>
      <c r="K323" s="331" t="s">
        <v>1277</v>
      </c>
      <c r="L323" s="343">
        <v>186.5</v>
      </c>
      <c r="M323" s="333"/>
      <c r="N323" s="333"/>
      <c r="O323" s="341">
        <v>17</v>
      </c>
      <c r="P323" s="8">
        <v>8.5</v>
      </c>
      <c r="Q323" s="30" t="s">
        <v>1763</v>
      </c>
      <c r="R323" s="341">
        <v>6</v>
      </c>
      <c r="S323" s="341">
        <v>135</v>
      </c>
      <c r="T323" s="344">
        <v>0</v>
      </c>
      <c r="U323" s="378">
        <v>4.75</v>
      </c>
      <c r="V323" s="341" t="s">
        <v>85</v>
      </c>
      <c r="W323" s="349">
        <v>94</v>
      </c>
      <c r="X323" s="345">
        <v>31.5</v>
      </c>
      <c r="Y323" s="344">
        <v>2500</v>
      </c>
      <c r="Z323" s="344" t="s">
        <v>2309</v>
      </c>
      <c r="AA323" s="344"/>
      <c r="AB323" s="334" t="str">
        <f t="shared" si="19"/>
        <v>17x8.5, 6x135, 0 OS</v>
      </c>
      <c r="AC323" s="346" t="s">
        <v>1596</v>
      </c>
      <c r="AD323" s="336">
        <f>VLOOKUP(AC323,ACCESSORIES!F:K,6,FALSE)</f>
        <v>33</v>
      </c>
      <c r="AE323" s="346" t="s">
        <v>85</v>
      </c>
      <c r="AF323" s="347" t="s">
        <v>85</v>
      </c>
      <c r="AG323" s="346"/>
      <c r="AH323" s="346" t="s">
        <v>85</v>
      </c>
      <c r="AI323" s="347" t="e">
        <f>VLOOKUP(AH323,ACCESSORIES!F:K,6,FALSE)</f>
        <v>#N/A</v>
      </c>
      <c r="AJ323" s="347" t="s">
        <v>266</v>
      </c>
      <c r="AK323" s="347" t="s">
        <v>85</v>
      </c>
      <c r="AL323" s="347" t="s">
        <v>85</v>
      </c>
      <c r="AM323" s="347" t="s">
        <v>85</v>
      </c>
      <c r="AN323" s="347">
        <v>16.2</v>
      </c>
      <c r="AO323" s="347"/>
      <c r="AP323" s="347">
        <v>3</v>
      </c>
      <c r="AQ323" s="347">
        <v>24</v>
      </c>
      <c r="AR323" s="347"/>
      <c r="AS323" s="347">
        <v>72</v>
      </c>
      <c r="AT323" s="347"/>
      <c r="AU323" s="347">
        <v>193</v>
      </c>
      <c r="AV323" s="347">
        <v>90</v>
      </c>
      <c r="AW323" s="347">
        <v>54</v>
      </c>
      <c r="AX323" s="83"/>
      <c r="AY323" s="347"/>
      <c r="AZ323" s="348" t="s">
        <v>85</v>
      </c>
      <c r="BA323" s="347" t="s">
        <v>85</v>
      </c>
      <c r="BB323" s="105" t="s">
        <v>85</v>
      </c>
      <c r="BC323" s="347" t="s">
        <v>85</v>
      </c>
      <c r="BD323" s="348">
        <v>35</v>
      </c>
      <c r="BE323" s="347">
        <v>19.8</v>
      </c>
      <c r="BF323" s="347">
        <v>19.8</v>
      </c>
      <c r="BG323" s="347">
        <v>10.7</v>
      </c>
      <c r="BH323" s="341">
        <v>36</v>
      </c>
      <c r="BI323" s="347" t="s">
        <v>4096</v>
      </c>
      <c r="BJ323" s="82" t="s">
        <v>4217</v>
      </c>
      <c r="BK323" s="347" t="s">
        <v>2338</v>
      </c>
      <c r="BL323" s="347" t="s">
        <v>1157</v>
      </c>
      <c r="BM323" s="347"/>
      <c r="BN323" s="347"/>
      <c r="BO323" s="347"/>
      <c r="BP323" s="347"/>
      <c r="BQ323" s="347"/>
      <c r="BR323" s="347"/>
      <c r="BS323" s="347"/>
      <c r="BT323" s="347"/>
      <c r="BU323" s="347"/>
      <c r="BV323" s="347"/>
      <c r="BW323" s="347"/>
      <c r="BX323" s="347"/>
      <c r="BY323" s="362" t="str">
        <f t="shared" si="20"/>
        <v>DISCONTINUED - MR302 Fat Five, 17x8.5, 0mm Offset, 6x135, 94mm Centerbore, Matte Black</v>
      </c>
      <c r="BZ323" s="362" t="s">
        <v>4046</v>
      </c>
      <c r="CA323" s="362" t="s">
        <v>4045</v>
      </c>
      <c r="CB323" s="351" t="str">
        <f t="shared" si="18"/>
        <v>STREET (3XX)</v>
      </c>
    </row>
    <row r="324" spans="1:80" s="339" customFormat="1" ht="12.75">
      <c r="A324" s="23">
        <f t="shared" ref="A324:A387" si="21">ROW(B324)-3</f>
        <v>321</v>
      </c>
      <c r="B324" s="105" t="s">
        <v>84</v>
      </c>
      <c r="C324" s="30" t="s">
        <v>1072</v>
      </c>
      <c r="D324" s="341" t="s">
        <v>1115</v>
      </c>
      <c r="E324" s="342" t="s">
        <v>2591</v>
      </c>
      <c r="F324" s="342"/>
      <c r="G324" s="342"/>
      <c r="H324" s="342" t="s">
        <v>365</v>
      </c>
      <c r="I324" s="393">
        <v>40909</v>
      </c>
      <c r="J324" s="340">
        <v>43369</v>
      </c>
      <c r="K324" s="331" t="s">
        <v>1277</v>
      </c>
      <c r="L324" s="343">
        <v>186.5</v>
      </c>
      <c r="M324" s="333"/>
      <c r="N324" s="333"/>
      <c r="O324" s="341">
        <v>17</v>
      </c>
      <c r="P324" s="8">
        <v>8.5</v>
      </c>
      <c r="Q324" s="30" t="s">
        <v>1758</v>
      </c>
      <c r="R324" s="341">
        <v>5</v>
      </c>
      <c r="S324" s="341">
        <v>5</v>
      </c>
      <c r="T324" s="344">
        <v>0</v>
      </c>
      <c r="U324" s="378">
        <v>4.75</v>
      </c>
      <c r="V324" s="341" t="s">
        <v>85</v>
      </c>
      <c r="W324" s="349">
        <v>94</v>
      </c>
      <c r="X324" s="345">
        <v>32.5</v>
      </c>
      <c r="Y324" s="344">
        <v>2500</v>
      </c>
      <c r="Z324" s="344" t="s">
        <v>2309</v>
      </c>
      <c r="AA324" s="344"/>
      <c r="AB324" s="334" t="str">
        <f t="shared" si="19"/>
        <v>17x8.5, 5x5, 0 OS</v>
      </c>
      <c r="AC324" s="346" t="s">
        <v>1596</v>
      </c>
      <c r="AD324" s="336">
        <f>VLOOKUP(AC324,ACCESSORIES!F:K,6,FALSE)</f>
        <v>33</v>
      </c>
      <c r="AE324" s="346" t="s">
        <v>85</v>
      </c>
      <c r="AF324" s="347" t="s">
        <v>85</v>
      </c>
      <c r="AG324" s="346"/>
      <c r="AH324" s="346" t="s">
        <v>85</v>
      </c>
      <c r="AI324" s="347" t="e">
        <f>VLOOKUP(AH324,ACCESSORIES!F:K,6,FALSE)</f>
        <v>#N/A</v>
      </c>
      <c r="AJ324" s="347" t="s">
        <v>266</v>
      </c>
      <c r="AK324" s="347" t="s">
        <v>85</v>
      </c>
      <c r="AL324" s="347" t="s">
        <v>85</v>
      </c>
      <c r="AM324" s="347" t="s">
        <v>85</v>
      </c>
      <c r="AN324" s="347">
        <v>16.2</v>
      </c>
      <c r="AO324" s="347"/>
      <c r="AP324" s="347">
        <v>3</v>
      </c>
      <c r="AQ324" s="347">
        <v>24</v>
      </c>
      <c r="AR324" s="347"/>
      <c r="AS324" s="347">
        <v>72</v>
      </c>
      <c r="AT324" s="347"/>
      <c r="AU324" s="347">
        <v>193</v>
      </c>
      <c r="AV324" s="347">
        <v>90</v>
      </c>
      <c r="AW324" s="347">
        <v>54</v>
      </c>
      <c r="AX324" s="83"/>
      <c r="AY324" s="347"/>
      <c r="AZ324" s="348" t="s">
        <v>85</v>
      </c>
      <c r="BA324" s="347" t="s">
        <v>85</v>
      </c>
      <c r="BB324" s="105" t="s">
        <v>85</v>
      </c>
      <c r="BC324" s="347" t="s">
        <v>85</v>
      </c>
      <c r="BD324" s="348">
        <v>36</v>
      </c>
      <c r="BE324" s="347">
        <v>19.8</v>
      </c>
      <c r="BF324" s="347">
        <v>19.8</v>
      </c>
      <c r="BG324" s="347">
        <v>10.7</v>
      </c>
      <c r="BH324" s="341">
        <v>36</v>
      </c>
      <c r="BI324" s="347" t="s">
        <v>4096</v>
      </c>
      <c r="BJ324" s="82" t="s">
        <v>4217</v>
      </c>
      <c r="BK324" s="347" t="s">
        <v>2338</v>
      </c>
      <c r="BL324" s="347" t="s">
        <v>1157</v>
      </c>
      <c r="BM324" s="347"/>
      <c r="BN324" s="347"/>
      <c r="BO324" s="347"/>
      <c r="BP324" s="347"/>
      <c r="BQ324" s="347"/>
      <c r="BR324" s="347"/>
      <c r="BS324" s="347"/>
      <c r="BT324" s="347"/>
      <c r="BU324" s="347"/>
      <c r="BV324" s="347"/>
      <c r="BW324" s="347"/>
      <c r="BX324" s="347"/>
      <c r="BY324" s="362" t="str">
        <f t="shared" si="20"/>
        <v>DISCONTINUED - MR302 Fat Five, 17x8.5, 0mm Offset, 5x5, 94mm Centerbore, Matte Black</v>
      </c>
      <c r="BZ324" s="362" t="s">
        <v>4046</v>
      </c>
      <c r="CA324" s="362" t="s">
        <v>4045</v>
      </c>
      <c r="CB324" s="351" t="str">
        <f t="shared" ref="CB324:CB387" si="22">C324</f>
        <v>STREET (3XX)</v>
      </c>
    </row>
    <row r="325" spans="1:80" s="339" customFormat="1" ht="12.75">
      <c r="A325" s="23">
        <f t="shared" si="21"/>
        <v>322</v>
      </c>
      <c r="B325" s="105" t="s">
        <v>84</v>
      </c>
      <c r="C325" s="30" t="s">
        <v>1072</v>
      </c>
      <c r="D325" s="341" t="s">
        <v>1115</v>
      </c>
      <c r="E325" s="342" t="s">
        <v>2592</v>
      </c>
      <c r="F325" s="342"/>
      <c r="G325" s="342"/>
      <c r="H325" s="342" t="s">
        <v>366</v>
      </c>
      <c r="I325" s="393">
        <v>40909</v>
      </c>
      <c r="J325" s="340">
        <v>43369</v>
      </c>
      <c r="K325" s="331" t="s">
        <v>1277</v>
      </c>
      <c r="L325" s="343">
        <v>186.5</v>
      </c>
      <c r="M325" s="333"/>
      <c r="N325" s="333"/>
      <c r="O325" s="341">
        <v>17</v>
      </c>
      <c r="P325" s="8">
        <v>8.5</v>
      </c>
      <c r="Q325" s="30" t="s">
        <v>1759</v>
      </c>
      <c r="R325" s="341">
        <v>5</v>
      </c>
      <c r="S325" s="341">
        <v>5.5</v>
      </c>
      <c r="T325" s="344">
        <v>0</v>
      </c>
      <c r="U325" s="378">
        <v>4.75</v>
      </c>
      <c r="V325" s="341" t="s">
        <v>85</v>
      </c>
      <c r="W325" s="349">
        <v>108</v>
      </c>
      <c r="X325" s="345">
        <v>32.5</v>
      </c>
      <c r="Y325" s="344">
        <v>2500</v>
      </c>
      <c r="Z325" s="344" t="s">
        <v>2309</v>
      </c>
      <c r="AA325" s="344"/>
      <c r="AB325" s="334" t="str">
        <f t="shared" ref="AB325:AB388" si="23">_xlfn.CONCAT(O325,"x",P325,","," ",Q325,","," ",T325," ","OS")</f>
        <v>17x8.5, 5x5.5, 0 OS</v>
      </c>
      <c r="AC325" s="346" t="s">
        <v>1600</v>
      </c>
      <c r="AD325" s="336">
        <f>VLOOKUP(AC325,ACCESSORIES!F:K,6,FALSE)</f>
        <v>33</v>
      </c>
      <c r="AE325" s="346" t="s">
        <v>85</v>
      </c>
      <c r="AF325" s="347" t="s">
        <v>85</v>
      </c>
      <c r="AG325" s="346"/>
      <c r="AH325" s="346" t="s">
        <v>85</v>
      </c>
      <c r="AI325" s="347" t="e">
        <f>VLOOKUP(AH325,ACCESSORIES!F:K,6,FALSE)</f>
        <v>#N/A</v>
      </c>
      <c r="AJ325" s="347" t="s">
        <v>266</v>
      </c>
      <c r="AK325" s="347" t="s">
        <v>85</v>
      </c>
      <c r="AL325" s="347" t="s">
        <v>85</v>
      </c>
      <c r="AM325" s="347" t="s">
        <v>85</v>
      </c>
      <c r="AN325" s="347">
        <v>16.2</v>
      </c>
      <c r="AO325" s="347"/>
      <c r="AP325" s="347">
        <v>14</v>
      </c>
      <c r="AQ325" s="347">
        <v>24</v>
      </c>
      <c r="AR325" s="347"/>
      <c r="AS325" s="347">
        <v>72</v>
      </c>
      <c r="AT325" s="347"/>
      <c r="AU325" s="347">
        <v>193</v>
      </c>
      <c r="AV325" s="347">
        <v>106.5</v>
      </c>
      <c r="AW325" s="347">
        <v>38</v>
      </c>
      <c r="AX325" s="83"/>
      <c r="AY325" s="347"/>
      <c r="AZ325" s="348" t="s">
        <v>85</v>
      </c>
      <c r="BA325" s="347" t="s">
        <v>85</v>
      </c>
      <c r="BB325" s="105" t="s">
        <v>85</v>
      </c>
      <c r="BC325" s="347" t="s">
        <v>85</v>
      </c>
      <c r="BD325" s="348">
        <v>36</v>
      </c>
      <c r="BE325" s="347">
        <v>19.8</v>
      </c>
      <c r="BF325" s="347">
        <v>19.8</v>
      </c>
      <c r="BG325" s="347">
        <v>10.7</v>
      </c>
      <c r="BH325" s="341">
        <v>36</v>
      </c>
      <c r="BI325" s="347" t="s">
        <v>4096</v>
      </c>
      <c r="BJ325" s="82" t="s">
        <v>4217</v>
      </c>
      <c r="BK325" s="347" t="s">
        <v>2338</v>
      </c>
      <c r="BL325" s="347" t="s">
        <v>1157</v>
      </c>
      <c r="BM325" s="347"/>
      <c r="BN325" s="347"/>
      <c r="BO325" s="347"/>
      <c r="BP325" s="347"/>
      <c r="BQ325" s="347"/>
      <c r="BR325" s="347"/>
      <c r="BS325" s="347"/>
      <c r="BT325" s="347"/>
      <c r="BU325" s="347"/>
      <c r="BV325" s="347"/>
      <c r="BW325" s="347"/>
      <c r="BX325" s="347"/>
      <c r="BY325" s="362" t="str">
        <f t="shared" si="20"/>
        <v>DISCONTINUED - MR302 Fat Five, 17x8.5, 0mm Offset, 5x5.5, 108mm Centerbore, Matte Black</v>
      </c>
      <c r="BZ325" s="362" t="s">
        <v>4046</v>
      </c>
      <c r="CA325" s="362" t="s">
        <v>4045</v>
      </c>
      <c r="CB325" s="351" t="str">
        <f t="shared" si="22"/>
        <v>STREET (3XX)</v>
      </c>
    </row>
    <row r="326" spans="1:80" s="339" customFormat="1" ht="12.75">
      <c r="A326" s="23">
        <f t="shared" si="21"/>
        <v>323</v>
      </c>
      <c r="B326" s="105" t="s">
        <v>84</v>
      </c>
      <c r="C326" s="30" t="s">
        <v>1072</v>
      </c>
      <c r="D326" s="341" t="s">
        <v>1115</v>
      </c>
      <c r="E326" s="342" t="s">
        <v>2593</v>
      </c>
      <c r="F326" s="342"/>
      <c r="G326" s="342"/>
      <c r="H326" s="342" t="s">
        <v>367</v>
      </c>
      <c r="I326" s="393">
        <v>40909</v>
      </c>
      <c r="J326" s="340">
        <v>43369</v>
      </c>
      <c r="K326" s="331" t="s">
        <v>1277</v>
      </c>
      <c r="L326" s="343">
        <v>186.5</v>
      </c>
      <c r="M326" s="333"/>
      <c r="N326" s="333"/>
      <c r="O326" s="341">
        <v>17</v>
      </c>
      <c r="P326" s="8">
        <v>8.5</v>
      </c>
      <c r="Q326" s="30" t="s">
        <v>1123</v>
      </c>
      <c r="R326" s="341">
        <v>6</v>
      </c>
      <c r="S326" s="341">
        <v>5.5</v>
      </c>
      <c r="T326" s="344">
        <v>0</v>
      </c>
      <c r="U326" s="378">
        <v>4.75</v>
      </c>
      <c r="V326" s="341" t="s">
        <v>85</v>
      </c>
      <c r="W326" s="349">
        <v>108</v>
      </c>
      <c r="X326" s="345">
        <v>31.5</v>
      </c>
      <c r="Y326" s="344">
        <v>2500</v>
      </c>
      <c r="Z326" s="344" t="s">
        <v>2309</v>
      </c>
      <c r="AA326" s="344"/>
      <c r="AB326" s="334" t="str">
        <f t="shared" si="23"/>
        <v>17x8.5, 6x5.5, 0 OS</v>
      </c>
      <c r="AC326" s="346" t="s">
        <v>1600</v>
      </c>
      <c r="AD326" s="336">
        <f>VLOOKUP(AC326,ACCESSORIES!F:K,6,FALSE)</f>
        <v>33</v>
      </c>
      <c r="AE326" s="346" t="s">
        <v>85</v>
      </c>
      <c r="AF326" s="347" t="s">
        <v>85</v>
      </c>
      <c r="AG326" s="346"/>
      <c r="AH326" s="346" t="s">
        <v>85</v>
      </c>
      <c r="AI326" s="347" t="e">
        <f>VLOOKUP(AH326,ACCESSORIES!F:K,6,FALSE)</f>
        <v>#N/A</v>
      </c>
      <c r="AJ326" s="347" t="s">
        <v>266</v>
      </c>
      <c r="AK326" s="347" t="s">
        <v>85</v>
      </c>
      <c r="AL326" s="347" t="s">
        <v>85</v>
      </c>
      <c r="AM326" s="347" t="s">
        <v>85</v>
      </c>
      <c r="AN326" s="347">
        <v>16.2</v>
      </c>
      <c r="AO326" s="347"/>
      <c r="AP326" s="347">
        <v>3</v>
      </c>
      <c r="AQ326" s="347">
        <v>24</v>
      </c>
      <c r="AR326" s="347"/>
      <c r="AS326" s="347">
        <v>72</v>
      </c>
      <c r="AT326" s="347"/>
      <c r="AU326" s="347">
        <v>193</v>
      </c>
      <c r="AV326" s="347">
        <v>106.5</v>
      </c>
      <c r="AW326" s="347">
        <v>38</v>
      </c>
      <c r="AX326" s="83"/>
      <c r="AY326" s="347"/>
      <c r="AZ326" s="348" t="s">
        <v>85</v>
      </c>
      <c r="BA326" s="347" t="s">
        <v>85</v>
      </c>
      <c r="BB326" s="105" t="s">
        <v>85</v>
      </c>
      <c r="BC326" s="347" t="s">
        <v>85</v>
      </c>
      <c r="BD326" s="348">
        <v>35</v>
      </c>
      <c r="BE326" s="347">
        <v>19.8</v>
      </c>
      <c r="BF326" s="347">
        <v>19.8</v>
      </c>
      <c r="BG326" s="347">
        <v>10.7</v>
      </c>
      <c r="BH326" s="341">
        <v>36</v>
      </c>
      <c r="BI326" s="347" t="s">
        <v>4096</v>
      </c>
      <c r="BJ326" s="82" t="s">
        <v>4217</v>
      </c>
      <c r="BK326" s="347" t="s">
        <v>2338</v>
      </c>
      <c r="BL326" s="347" t="s">
        <v>1157</v>
      </c>
      <c r="BM326" s="347"/>
      <c r="BN326" s="347"/>
      <c r="BO326" s="347"/>
      <c r="BP326" s="347"/>
      <c r="BQ326" s="347"/>
      <c r="BR326" s="347"/>
      <c r="BS326" s="347"/>
      <c r="BT326" s="347"/>
      <c r="BU326" s="347"/>
      <c r="BV326" s="347"/>
      <c r="BW326" s="347"/>
      <c r="BX326" s="347"/>
      <c r="BY326" s="362" t="str">
        <f t="shared" si="20"/>
        <v>DISCONTINUED - MR302 Fat Five, 17x8.5, 0mm Offset, 6x5.5, 108mm Centerbore, Matte Black</v>
      </c>
      <c r="BZ326" s="362" t="s">
        <v>4046</v>
      </c>
      <c r="CA326" s="362" t="s">
        <v>4045</v>
      </c>
      <c r="CB326" s="351" t="str">
        <f t="shared" si="22"/>
        <v>STREET (3XX)</v>
      </c>
    </row>
    <row r="327" spans="1:80" s="339" customFormat="1" ht="12.75">
      <c r="A327" s="23">
        <f t="shared" si="21"/>
        <v>324</v>
      </c>
      <c r="B327" s="105" t="s">
        <v>84</v>
      </c>
      <c r="C327" s="30" t="s">
        <v>1072</v>
      </c>
      <c r="D327" s="341" t="s">
        <v>1116</v>
      </c>
      <c r="E327" s="342" t="s">
        <v>2594</v>
      </c>
      <c r="F327" s="342"/>
      <c r="G327" s="342"/>
      <c r="H327" s="342" t="s">
        <v>403</v>
      </c>
      <c r="I327" s="393">
        <v>40909</v>
      </c>
      <c r="J327" s="340">
        <v>43369</v>
      </c>
      <c r="K327" s="331" t="s">
        <v>1277</v>
      </c>
      <c r="L327" s="343">
        <v>195.5</v>
      </c>
      <c r="M327" s="333"/>
      <c r="N327" s="333"/>
      <c r="O327" s="341">
        <v>17</v>
      </c>
      <c r="P327" s="8">
        <v>8.5</v>
      </c>
      <c r="Q327" s="30" t="s">
        <v>1759</v>
      </c>
      <c r="R327" s="341">
        <v>5</v>
      </c>
      <c r="S327" s="341">
        <v>5.5</v>
      </c>
      <c r="T327" s="344">
        <v>0</v>
      </c>
      <c r="U327" s="378">
        <v>4.75</v>
      </c>
      <c r="V327" s="341" t="s">
        <v>85</v>
      </c>
      <c r="W327" s="349">
        <v>108</v>
      </c>
      <c r="X327" s="345">
        <v>27.9</v>
      </c>
      <c r="Y327" s="344">
        <v>2500</v>
      </c>
      <c r="Z327" s="344" t="s">
        <v>5827</v>
      </c>
      <c r="AA327" s="344"/>
      <c r="AB327" s="334" t="str">
        <f t="shared" si="23"/>
        <v>17x8.5, 5x5.5, 0 OS</v>
      </c>
      <c r="AC327" s="346" t="s">
        <v>1600</v>
      </c>
      <c r="AD327" s="336">
        <f>VLOOKUP(AC327,ACCESSORIES!F:K,6,FALSE)</f>
        <v>33</v>
      </c>
      <c r="AE327" s="346" t="s">
        <v>85</v>
      </c>
      <c r="AF327" s="347" t="s">
        <v>85</v>
      </c>
      <c r="AG327" s="346"/>
      <c r="AH327" s="346" t="s">
        <v>1951</v>
      </c>
      <c r="AI327" s="347">
        <f>VLOOKUP(AH327,ACCESSORIES!F:K,6,FALSE)</f>
        <v>1.1000000000000001</v>
      </c>
      <c r="AJ327" s="347" t="s">
        <v>266</v>
      </c>
      <c r="AK327" s="347" t="s">
        <v>85</v>
      </c>
      <c r="AL327" s="347" t="s">
        <v>85</v>
      </c>
      <c r="AM327" s="347" t="s">
        <v>85</v>
      </c>
      <c r="AN327" s="347">
        <v>16.2</v>
      </c>
      <c r="AO327" s="347"/>
      <c r="AP327" s="347">
        <v>3</v>
      </c>
      <c r="AQ327" s="347">
        <v>19</v>
      </c>
      <c r="AR327" s="347"/>
      <c r="AS327" s="347">
        <v>24</v>
      </c>
      <c r="AT327" s="347"/>
      <c r="AU327" s="347">
        <v>180</v>
      </c>
      <c r="AV327" s="347">
        <v>106.5</v>
      </c>
      <c r="AW327" s="347">
        <v>38</v>
      </c>
      <c r="AX327" s="83"/>
      <c r="AY327" s="347"/>
      <c r="AZ327" s="348" t="s">
        <v>85</v>
      </c>
      <c r="BA327" s="347" t="s">
        <v>85</v>
      </c>
      <c r="BB327" s="105" t="s">
        <v>85</v>
      </c>
      <c r="BC327" s="347" t="s">
        <v>85</v>
      </c>
      <c r="BD327" s="348">
        <v>31.4</v>
      </c>
      <c r="BE327" s="347">
        <v>19.8</v>
      </c>
      <c r="BF327" s="347">
        <v>19.8</v>
      </c>
      <c r="BG327" s="347">
        <v>10.7</v>
      </c>
      <c r="BH327" s="341">
        <v>36</v>
      </c>
      <c r="BI327" s="347" t="s">
        <v>4096</v>
      </c>
      <c r="BJ327" s="82" t="s">
        <v>4217</v>
      </c>
      <c r="BK327" s="347" t="s">
        <v>2356</v>
      </c>
      <c r="BL327" s="347" t="s">
        <v>1166</v>
      </c>
      <c r="BM327" s="347" t="s">
        <v>1157</v>
      </c>
      <c r="BN327" s="347"/>
      <c r="BO327" s="347"/>
      <c r="BP327" s="347"/>
      <c r="BQ327" s="347"/>
      <c r="BR327" s="347"/>
      <c r="BS327" s="347"/>
      <c r="BT327" s="347"/>
      <c r="BU327" s="347"/>
      <c r="BV327" s="347" t="s">
        <v>2481</v>
      </c>
      <c r="BW327" s="347"/>
      <c r="BX327" s="347"/>
      <c r="BY327" s="362" t="str">
        <f t="shared" si="20"/>
        <v>DISCONTINUED - MR304 Double Standard, 17x8.5, 0mm Offset, 5x5.5, 108mm Centerbore, Matte Black - Machined Lip</v>
      </c>
      <c r="BZ327" s="362" t="s">
        <v>4046</v>
      </c>
      <c r="CA327" s="362" t="s">
        <v>4045</v>
      </c>
      <c r="CB327" s="351" t="str">
        <f t="shared" si="22"/>
        <v>STREET (3XX)</v>
      </c>
    </row>
    <row r="328" spans="1:80" s="339" customFormat="1" ht="12.75">
      <c r="A328" s="23">
        <f t="shared" si="21"/>
        <v>325</v>
      </c>
      <c r="B328" s="105" t="s">
        <v>84</v>
      </c>
      <c r="C328" s="30" t="s">
        <v>1072</v>
      </c>
      <c r="D328" s="341" t="s">
        <v>2369</v>
      </c>
      <c r="E328" s="342" t="s">
        <v>2595</v>
      </c>
      <c r="F328" s="342"/>
      <c r="G328" s="342"/>
      <c r="H328" s="342" t="s">
        <v>458</v>
      </c>
      <c r="I328" s="393">
        <v>41275</v>
      </c>
      <c r="J328" s="340">
        <v>43369</v>
      </c>
      <c r="K328" s="331" t="s">
        <v>1277</v>
      </c>
      <c r="L328" s="343">
        <v>183.5</v>
      </c>
      <c r="M328" s="333"/>
      <c r="N328" s="333"/>
      <c r="O328" s="341">
        <v>16</v>
      </c>
      <c r="P328" s="8">
        <v>8</v>
      </c>
      <c r="Q328" s="30" t="s">
        <v>1765</v>
      </c>
      <c r="R328" s="341">
        <v>8</v>
      </c>
      <c r="S328" s="341">
        <v>6.5</v>
      </c>
      <c r="T328" s="344">
        <v>0</v>
      </c>
      <c r="U328" s="378">
        <v>4.5</v>
      </c>
      <c r="V328" s="341" t="s">
        <v>85</v>
      </c>
      <c r="W328" s="349">
        <v>130.81</v>
      </c>
      <c r="X328" s="345">
        <v>22.900000000000002</v>
      </c>
      <c r="Y328" s="344">
        <v>3600</v>
      </c>
      <c r="Z328" s="344" t="s">
        <v>5826</v>
      </c>
      <c r="AA328" s="344"/>
      <c r="AB328" s="334" t="str">
        <f t="shared" si="23"/>
        <v>16x8, 8x6.5, 0 OS</v>
      </c>
      <c r="AC328" s="346" t="s">
        <v>1606</v>
      </c>
      <c r="AD328" s="336">
        <f>VLOOKUP(AC328,ACCESSORIES!F:K,6,FALSE)</f>
        <v>33</v>
      </c>
      <c r="AE328" s="346" t="s">
        <v>85</v>
      </c>
      <c r="AF328" s="347" t="s">
        <v>85</v>
      </c>
      <c r="AG328" s="346"/>
      <c r="AH328" s="346" t="s">
        <v>1951</v>
      </c>
      <c r="AI328" s="347">
        <f>VLOOKUP(AH328,ACCESSORIES!F:K,6,FALSE)</f>
        <v>1.1000000000000001</v>
      </c>
      <c r="AJ328" s="347" t="s">
        <v>266</v>
      </c>
      <c r="AK328" s="347" t="s">
        <v>85</v>
      </c>
      <c r="AL328" s="347" t="s">
        <v>85</v>
      </c>
      <c r="AM328" s="347" t="s">
        <v>85</v>
      </c>
      <c r="AN328" s="347">
        <v>16.2</v>
      </c>
      <c r="AO328" s="347"/>
      <c r="AP328" s="347">
        <v>3</v>
      </c>
      <c r="AQ328" s="347">
        <v>3</v>
      </c>
      <c r="AR328" s="347"/>
      <c r="AS328" s="347">
        <v>43</v>
      </c>
      <c r="AT328" s="347"/>
      <c r="AU328" s="347">
        <v>187</v>
      </c>
      <c r="AV328" s="347">
        <v>123</v>
      </c>
      <c r="AW328" s="347">
        <v>93</v>
      </c>
      <c r="AX328" s="83"/>
      <c r="AY328" s="347"/>
      <c r="AZ328" s="348" t="s">
        <v>85</v>
      </c>
      <c r="BA328" s="347" t="s">
        <v>85</v>
      </c>
      <c r="BB328" s="105" t="s">
        <v>85</v>
      </c>
      <c r="BC328" s="347" t="s">
        <v>85</v>
      </c>
      <c r="BD328" s="348">
        <v>26.400000000000002</v>
      </c>
      <c r="BE328" s="347">
        <v>18.8</v>
      </c>
      <c r="BF328" s="347">
        <v>18.8</v>
      </c>
      <c r="BG328" s="347">
        <v>10.6</v>
      </c>
      <c r="BH328" s="341">
        <v>36</v>
      </c>
      <c r="BI328" s="347" t="s">
        <v>4096</v>
      </c>
      <c r="BJ328" s="82" t="s">
        <v>4217</v>
      </c>
      <c r="BK328" s="347" t="s">
        <v>2358</v>
      </c>
      <c r="BL328" s="347" t="s">
        <v>1166</v>
      </c>
      <c r="BM328" s="347" t="s">
        <v>1157</v>
      </c>
      <c r="BN328" s="347"/>
      <c r="BO328" s="347"/>
      <c r="BP328" s="347"/>
      <c r="BQ328" s="347"/>
      <c r="BR328" s="347"/>
      <c r="BS328" s="347"/>
      <c r="BT328" s="347"/>
      <c r="BU328" s="347"/>
      <c r="BV328" s="347" t="s">
        <v>2494</v>
      </c>
      <c r="BW328" s="347"/>
      <c r="BX328" s="347" t="s">
        <v>2495</v>
      </c>
      <c r="BY328" s="362" t="str">
        <f t="shared" si="20"/>
        <v>DISCONTINUED - MR305 NV, 16x8, 0mm Offset, 8x6.5, 130.81mm Centerbore, Machined - Matte Black Lip</v>
      </c>
      <c r="BZ328" s="362" t="s">
        <v>4046</v>
      </c>
      <c r="CA328" s="362" t="s">
        <v>4045</v>
      </c>
      <c r="CB328" s="351" t="str">
        <f t="shared" si="22"/>
        <v>STREET (3XX)</v>
      </c>
    </row>
    <row r="329" spans="1:80" s="339" customFormat="1" ht="12.75">
      <c r="A329" s="23">
        <f t="shared" si="21"/>
        <v>326</v>
      </c>
      <c r="B329" s="105" t="s">
        <v>84</v>
      </c>
      <c r="C329" s="30" t="s">
        <v>1072</v>
      </c>
      <c r="D329" s="341" t="s">
        <v>1118</v>
      </c>
      <c r="E329" s="342" t="s">
        <v>2596</v>
      </c>
      <c r="F329" s="342"/>
      <c r="G329" s="342"/>
      <c r="H329" s="342" t="s">
        <v>536</v>
      </c>
      <c r="I329" s="393">
        <v>41640</v>
      </c>
      <c r="J329" s="340">
        <v>43369</v>
      </c>
      <c r="K329" s="331" t="s">
        <v>1277</v>
      </c>
      <c r="L329" s="343">
        <v>172.5</v>
      </c>
      <c r="M329" s="333"/>
      <c r="N329" s="333"/>
      <c r="O329" s="341">
        <v>15</v>
      </c>
      <c r="P329" s="8">
        <v>8</v>
      </c>
      <c r="Q329" s="30" t="s">
        <v>1759</v>
      </c>
      <c r="R329" s="341">
        <v>5</v>
      </c>
      <c r="S329" s="341">
        <v>5.5</v>
      </c>
      <c r="T329" s="344">
        <v>-24</v>
      </c>
      <c r="U329" s="378">
        <v>3.5</v>
      </c>
      <c r="V329" s="341" t="s">
        <v>85</v>
      </c>
      <c r="W329" s="349">
        <v>108</v>
      </c>
      <c r="X329" s="345">
        <v>21.4</v>
      </c>
      <c r="Y329" s="344">
        <v>2500</v>
      </c>
      <c r="Z329" s="344" t="s">
        <v>2309</v>
      </c>
      <c r="AA329" s="344"/>
      <c r="AB329" s="334" t="str">
        <f t="shared" si="23"/>
        <v>15x8, 5x5.5, -24 OS</v>
      </c>
      <c r="AC329" s="346" t="s">
        <v>1600</v>
      </c>
      <c r="AD329" s="336">
        <f>VLOOKUP(AC329,ACCESSORIES!F:K,6,FALSE)</f>
        <v>33</v>
      </c>
      <c r="AE329" s="346" t="s">
        <v>85</v>
      </c>
      <c r="AF329" s="347" t="s">
        <v>85</v>
      </c>
      <c r="AG329" s="346"/>
      <c r="AH329" s="346" t="s">
        <v>1950</v>
      </c>
      <c r="AI329" s="347">
        <f>VLOOKUP(AH329,ACCESSORIES!F:K,6,FALSE)</f>
        <v>1.1000000000000001</v>
      </c>
      <c r="AJ329" s="347" t="s">
        <v>266</v>
      </c>
      <c r="AK329" s="347" t="s">
        <v>85</v>
      </c>
      <c r="AL329" s="347" t="s">
        <v>85</v>
      </c>
      <c r="AM329" s="347" t="s">
        <v>85</v>
      </c>
      <c r="AN329" s="347">
        <v>16.100000000000001</v>
      </c>
      <c r="AO329" s="347"/>
      <c r="AP329" s="347">
        <v>11</v>
      </c>
      <c r="AQ329" s="347">
        <v>22</v>
      </c>
      <c r="AR329" s="347"/>
      <c r="AS329" s="347">
        <v>21</v>
      </c>
      <c r="AT329" s="347"/>
      <c r="AU329" s="347">
        <v>177</v>
      </c>
      <c r="AV329" s="347">
        <v>106.5</v>
      </c>
      <c r="AW329" s="347">
        <v>38</v>
      </c>
      <c r="AX329" s="83"/>
      <c r="AY329" s="347"/>
      <c r="AZ329" s="348" t="s">
        <v>85</v>
      </c>
      <c r="BA329" s="347" t="s">
        <v>85</v>
      </c>
      <c r="BB329" s="105" t="s">
        <v>85</v>
      </c>
      <c r="BC329" s="347" t="s">
        <v>85</v>
      </c>
      <c r="BD329" s="348">
        <v>24.9</v>
      </c>
      <c r="BE329" s="347">
        <v>17.399999999999999</v>
      </c>
      <c r="BF329" s="347">
        <v>17.399999999999999</v>
      </c>
      <c r="BG329" s="347">
        <v>10.199999999999999</v>
      </c>
      <c r="BH329" s="341">
        <v>36</v>
      </c>
      <c r="BI329" s="347" t="s">
        <v>4096</v>
      </c>
      <c r="BJ329" s="82" t="s">
        <v>4217</v>
      </c>
      <c r="BK329" s="347" t="s">
        <v>2355</v>
      </c>
      <c r="BL329" s="347" t="s">
        <v>1181</v>
      </c>
      <c r="BM329" s="347" t="s">
        <v>1157</v>
      </c>
      <c r="BN329" s="347"/>
      <c r="BO329" s="347"/>
      <c r="BP329" s="347"/>
      <c r="BQ329" s="347"/>
      <c r="BR329" s="347"/>
      <c r="BS329" s="347"/>
      <c r="BT329" s="347"/>
      <c r="BU329" s="347"/>
      <c r="BV329" s="347" t="s">
        <v>2500</v>
      </c>
      <c r="BW329" s="347"/>
      <c r="BX329" s="347" t="s">
        <v>2501</v>
      </c>
      <c r="BY329" s="362" t="str">
        <f t="shared" si="20"/>
        <v>DISCONTINUED - MR307 Hole, 15x8, -24mm Offset, 5x5.5, 108mm Centerbore, Matte Black</v>
      </c>
      <c r="BZ329" s="362" t="s">
        <v>4046</v>
      </c>
      <c r="CA329" s="362" t="s">
        <v>4045</v>
      </c>
      <c r="CB329" s="351" t="str">
        <f t="shared" si="22"/>
        <v>STREET (3XX)</v>
      </c>
    </row>
    <row r="330" spans="1:80" s="339" customFormat="1" ht="12.75">
      <c r="A330" s="23">
        <f t="shared" si="21"/>
        <v>327</v>
      </c>
      <c r="B330" s="105" t="s">
        <v>84</v>
      </c>
      <c r="C330" s="30" t="s">
        <v>1072</v>
      </c>
      <c r="D330" s="341" t="s">
        <v>1119</v>
      </c>
      <c r="E330" s="342" t="s">
        <v>2597</v>
      </c>
      <c r="F330" s="342"/>
      <c r="G330" s="342"/>
      <c r="H330" s="342" t="s">
        <v>570</v>
      </c>
      <c r="I330" s="393">
        <v>42005</v>
      </c>
      <c r="J330" s="340">
        <v>43369</v>
      </c>
      <c r="K330" s="331" t="s">
        <v>1277</v>
      </c>
      <c r="L330" s="343">
        <v>260.5</v>
      </c>
      <c r="M330" s="333"/>
      <c r="N330" s="333"/>
      <c r="O330" s="341">
        <v>20</v>
      </c>
      <c r="P330" s="8">
        <v>9</v>
      </c>
      <c r="Q330" s="30" t="s">
        <v>1763</v>
      </c>
      <c r="R330" s="341">
        <v>6</v>
      </c>
      <c r="S330" s="341">
        <v>135</v>
      </c>
      <c r="T330" s="344">
        <v>0</v>
      </c>
      <c r="U330" s="378">
        <v>5</v>
      </c>
      <c r="V330" s="341" t="s">
        <v>85</v>
      </c>
      <c r="W330" s="349">
        <v>87</v>
      </c>
      <c r="X330" s="345">
        <v>34.799999999999997</v>
      </c>
      <c r="Y330" s="344">
        <v>2500</v>
      </c>
      <c r="Z330" s="344" t="s">
        <v>2312</v>
      </c>
      <c r="AA330" s="344"/>
      <c r="AB330" s="334" t="str">
        <f t="shared" si="23"/>
        <v>20x9, 6x135, 0 OS</v>
      </c>
      <c r="AC330" s="346" t="s">
        <v>1633</v>
      </c>
      <c r="AD330" s="336">
        <f>VLOOKUP(AC330,ACCESSORIES!F:K,6,FALSE)</f>
        <v>33</v>
      </c>
      <c r="AE330" s="346" t="s">
        <v>1808</v>
      </c>
      <c r="AF330" s="347" t="s">
        <v>1899</v>
      </c>
      <c r="AG330" s="346"/>
      <c r="AH330" s="346" t="s">
        <v>85</v>
      </c>
      <c r="AI330" s="347" t="e">
        <f>VLOOKUP(AH330,ACCESSORIES!F:K,6,FALSE)</f>
        <v>#N/A</v>
      </c>
      <c r="AJ330" s="347" t="s">
        <v>265</v>
      </c>
      <c r="AK330" s="347" t="s">
        <v>85</v>
      </c>
      <c r="AL330" s="347" t="s">
        <v>85</v>
      </c>
      <c r="AM330" s="347" t="s">
        <v>85</v>
      </c>
      <c r="AN330" s="347">
        <v>16.100000000000001</v>
      </c>
      <c r="AO330" s="347"/>
      <c r="AP330" s="347">
        <v>3</v>
      </c>
      <c r="AQ330" s="347">
        <v>18</v>
      </c>
      <c r="AR330" s="347"/>
      <c r="AS330" s="347">
        <v>62</v>
      </c>
      <c r="AT330" s="347"/>
      <c r="AU330" s="347">
        <v>236</v>
      </c>
      <c r="AV330" s="347">
        <v>87</v>
      </c>
      <c r="AW330" s="347">
        <v>30</v>
      </c>
      <c r="AX330" s="83"/>
      <c r="AY330" s="347"/>
      <c r="AZ330" s="348" t="s">
        <v>85</v>
      </c>
      <c r="BA330" s="347" t="s">
        <v>85</v>
      </c>
      <c r="BB330" s="105" t="s">
        <v>85</v>
      </c>
      <c r="BC330" s="347" t="s">
        <v>85</v>
      </c>
      <c r="BD330" s="348">
        <v>38.299999999999997</v>
      </c>
      <c r="BE330" s="347">
        <v>22.8</v>
      </c>
      <c r="BF330" s="347">
        <v>22.8</v>
      </c>
      <c r="BG330" s="347">
        <v>11.1</v>
      </c>
      <c r="BH330" s="341">
        <v>24</v>
      </c>
      <c r="BI330" s="347" t="s">
        <v>4096</v>
      </c>
      <c r="BJ330" s="82" t="s">
        <v>4217</v>
      </c>
      <c r="BK330" s="347" t="s">
        <v>1184</v>
      </c>
      <c r="BL330" s="347" t="s">
        <v>1185</v>
      </c>
      <c r="BM330" s="347" t="s">
        <v>1186</v>
      </c>
      <c r="BN330" s="347" t="s">
        <v>1187</v>
      </c>
      <c r="BO330" s="347"/>
      <c r="BP330" s="347"/>
      <c r="BQ330" s="347"/>
      <c r="BR330" s="347"/>
      <c r="BS330" s="347"/>
      <c r="BT330" s="347"/>
      <c r="BU330" s="347"/>
      <c r="BV330" s="347" t="s">
        <v>2504</v>
      </c>
      <c r="BW330" s="347"/>
      <c r="BX330" s="347" t="s">
        <v>2505</v>
      </c>
      <c r="BY330" s="362" t="str">
        <f t="shared" si="20"/>
        <v>DISCONTINUED - MR308 Roost, 20x9, 0mm Offset, 6x135, 87mm Centerbore, Method Bronze</v>
      </c>
      <c r="BZ330" s="362" t="s">
        <v>4046</v>
      </c>
      <c r="CA330" s="362" t="s">
        <v>4045</v>
      </c>
      <c r="CB330" s="351" t="str">
        <f t="shared" si="22"/>
        <v>STREET (3XX)</v>
      </c>
    </row>
    <row r="331" spans="1:80" s="339" customFormat="1" ht="12.75">
      <c r="A331" s="23">
        <f t="shared" si="21"/>
        <v>328</v>
      </c>
      <c r="B331" s="105" t="s">
        <v>84</v>
      </c>
      <c r="C331" s="30" t="s">
        <v>1072</v>
      </c>
      <c r="D331" s="341" t="s">
        <v>1120</v>
      </c>
      <c r="E331" s="342" t="s">
        <v>2598</v>
      </c>
      <c r="F331" s="342"/>
      <c r="G331" s="342"/>
      <c r="H331" s="342" t="s">
        <v>605</v>
      </c>
      <c r="I331" s="393">
        <v>42005</v>
      </c>
      <c r="J331" s="340">
        <v>43369</v>
      </c>
      <c r="K331" s="331" t="s">
        <v>1277</v>
      </c>
      <c r="L331" s="343">
        <v>252.5</v>
      </c>
      <c r="M331" s="333"/>
      <c r="N331" s="333"/>
      <c r="O331" s="341">
        <v>18</v>
      </c>
      <c r="P331" s="8">
        <v>9</v>
      </c>
      <c r="Q331" s="30" t="s">
        <v>1123</v>
      </c>
      <c r="R331" s="341">
        <v>6</v>
      </c>
      <c r="S331" s="341">
        <v>5.5</v>
      </c>
      <c r="T331" s="344">
        <v>-12</v>
      </c>
      <c r="U331" s="378">
        <v>4.5</v>
      </c>
      <c r="V331" s="341" t="s">
        <v>85</v>
      </c>
      <c r="W331" s="349">
        <v>108</v>
      </c>
      <c r="X331" s="345">
        <v>31.300000000000004</v>
      </c>
      <c r="Y331" s="344">
        <v>2650</v>
      </c>
      <c r="Z331" s="344" t="s">
        <v>2309</v>
      </c>
      <c r="AA331" s="344"/>
      <c r="AB331" s="334" t="str">
        <f t="shared" si="23"/>
        <v>18x9, 6x5.5, -12 OS</v>
      </c>
      <c r="AC331" s="346" t="s">
        <v>1600</v>
      </c>
      <c r="AD331" s="336">
        <f>VLOOKUP(AC331,ACCESSORIES!F:K,6,FALSE)</f>
        <v>33</v>
      </c>
      <c r="AE331" s="346" t="s">
        <v>85</v>
      </c>
      <c r="AF331" s="347" t="s">
        <v>85</v>
      </c>
      <c r="AG331" s="346"/>
      <c r="AH331" s="346" t="s">
        <v>1951</v>
      </c>
      <c r="AI331" s="347">
        <f>VLOOKUP(AH331,ACCESSORIES!F:K,6,FALSE)</f>
        <v>1.1000000000000001</v>
      </c>
      <c r="AJ331" s="347" t="s">
        <v>266</v>
      </c>
      <c r="AK331" s="347" t="s">
        <v>85</v>
      </c>
      <c r="AL331" s="347" t="s">
        <v>85</v>
      </c>
      <c r="AM331" s="347" t="s">
        <v>85</v>
      </c>
      <c r="AN331" s="347">
        <v>16.100000000000001</v>
      </c>
      <c r="AO331" s="347"/>
      <c r="AP331" s="347">
        <v>5</v>
      </c>
      <c r="AQ331" s="347">
        <v>17</v>
      </c>
      <c r="AR331" s="347"/>
      <c r="AS331" s="347">
        <v>66</v>
      </c>
      <c r="AT331" s="347"/>
      <c r="AU331" s="347">
        <v>216</v>
      </c>
      <c r="AV331" s="347">
        <v>106.5</v>
      </c>
      <c r="AW331" s="347">
        <v>38</v>
      </c>
      <c r="AX331" s="83"/>
      <c r="AY331" s="347"/>
      <c r="AZ331" s="348" t="s">
        <v>85</v>
      </c>
      <c r="BA331" s="347" t="s">
        <v>85</v>
      </c>
      <c r="BB331" s="105" t="s">
        <v>85</v>
      </c>
      <c r="BC331" s="347" t="s">
        <v>85</v>
      </c>
      <c r="BD331" s="348">
        <v>34.800000000000004</v>
      </c>
      <c r="BE331" s="347">
        <v>20.7</v>
      </c>
      <c r="BF331" s="347">
        <v>20.7</v>
      </c>
      <c r="BG331" s="347">
        <v>11.2</v>
      </c>
      <c r="BH331" s="341">
        <v>36</v>
      </c>
      <c r="BI331" s="347" t="s">
        <v>4096</v>
      </c>
      <c r="BJ331" s="82" t="s">
        <v>4217</v>
      </c>
      <c r="BK331" s="347" t="s">
        <v>2355</v>
      </c>
      <c r="BL331" s="347" t="s">
        <v>1181</v>
      </c>
      <c r="BM331" s="347" t="s">
        <v>1157</v>
      </c>
      <c r="BN331" s="347"/>
      <c r="BO331" s="347"/>
      <c r="BP331" s="347"/>
      <c r="BQ331" s="347"/>
      <c r="BR331" s="347"/>
      <c r="BS331" s="347"/>
      <c r="BT331" s="347"/>
      <c r="BU331" s="347"/>
      <c r="BV331" s="347" t="s">
        <v>2510</v>
      </c>
      <c r="BW331" s="347"/>
      <c r="BX331" s="347" t="s">
        <v>2511</v>
      </c>
      <c r="BY331" s="362" t="str">
        <f t="shared" si="20"/>
        <v>DISCONTINUED - MR309 Grid, 18x9, -12mm Offset, 6x5.5, 108mm Centerbore, Matte Black</v>
      </c>
      <c r="BZ331" s="362" t="s">
        <v>4046</v>
      </c>
      <c r="CA331" s="362" t="s">
        <v>4045</v>
      </c>
      <c r="CB331" s="351" t="str">
        <f t="shared" si="22"/>
        <v>STREET (3XX)</v>
      </c>
    </row>
    <row r="332" spans="1:80" s="339" customFormat="1" ht="12.75">
      <c r="A332" s="23">
        <f t="shared" si="21"/>
        <v>329</v>
      </c>
      <c r="B332" s="105" t="s">
        <v>84</v>
      </c>
      <c r="C332" s="30" t="s">
        <v>1072</v>
      </c>
      <c r="D332" s="341" t="s">
        <v>1121</v>
      </c>
      <c r="E332" s="342" t="s">
        <v>2599</v>
      </c>
      <c r="F332" s="342"/>
      <c r="G332" s="342"/>
      <c r="H332" s="342" t="s">
        <v>679</v>
      </c>
      <c r="I332" s="393">
        <v>42370</v>
      </c>
      <c r="J332" s="340">
        <v>43369</v>
      </c>
      <c r="K332" s="331" t="s">
        <v>1277</v>
      </c>
      <c r="L332" s="343">
        <v>249.5</v>
      </c>
      <c r="M332" s="333"/>
      <c r="N332" s="333"/>
      <c r="O332" s="341">
        <v>18</v>
      </c>
      <c r="P332" s="8">
        <v>9</v>
      </c>
      <c r="Q332" s="30" t="s">
        <v>1123</v>
      </c>
      <c r="R332" s="341">
        <v>6</v>
      </c>
      <c r="S332" s="341">
        <v>5.5</v>
      </c>
      <c r="T332" s="344">
        <v>-12</v>
      </c>
      <c r="U332" s="378">
        <v>4.5</v>
      </c>
      <c r="V332" s="341" t="s">
        <v>85</v>
      </c>
      <c r="W332" s="349">
        <v>106.25</v>
      </c>
      <c r="X332" s="345">
        <v>38.299999999999997</v>
      </c>
      <c r="Y332" s="344">
        <v>2650</v>
      </c>
      <c r="Z332" s="344" t="s">
        <v>2309</v>
      </c>
      <c r="AA332" s="344"/>
      <c r="AB332" s="334" t="str">
        <f t="shared" si="23"/>
        <v>18x9, 6x5.5, -12 OS</v>
      </c>
      <c r="AC332" s="346" t="s">
        <v>1637</v>
      </c>
      <c r="AD332" s="336">
        <f>VLOOKUP(AC332,ACCESSORIES!F:K,6,FALSE)</f>
        <v>38.5</v>
      </c>
      <c r="AE332" s="346" t="s">
        <v>1809</v>
      </c>
      <c r="AF332" s="347" t="s">
        <v>1901</v>
      </c>
      <c r="AG332" s="346"/>
      <c r="AH332" s="346" t="s">
        <v>1951</v>
      </c>
      <c r="AI332" s="347">
        <f>VLOOKUP(AH332,ACCESSORIES!F:K,6,FALSE)</f>
        <v>1.1000000000000001</v>
      </c>
      <c r="AJ332" s="347" t="s">
        <v>265</v>
      </c>
      <c r="AK332" s="347" t="s">
        <v>1712</v>
      </c>
      <c r="AL332" s="347">
        <v>2.5</v>
      </c>
      <c r="AM332" s="347">
        <v>78.3</v>
      </c>
      <c r="AN332" s="347">
        <v>16.100000000000001</v>
      </c>
      <c r="AO332" s="347"/>
      <c r="AP332" s="347">
        <v>10</v>
      </c>
      <c r="AQ332" s="347">
        <v>30</v>
      </c>
      <c r="AR332" s="347"/>
      <c r="AS332" s="347">
        <v>75</v>
      </c>
      <c r="AT332" s="347"/>
      <c r="AU332" s="347">
        <v>215</v>
      </c>
      <c r="AV332" s="347">
        <v>106.25</v>
      </c>
      <c r="AW332" s="347">
        <v>34</v>
      </c>
      <c r="AX332" s="83"/>
      <c r="AY332" s="347"/>
      <c r="AZ332" s="348" t="s">
        <v>85</v>
      </c>
      <c r="BA332" s="347" t="s">
        <v>85</v>
      </c>
      <c r="BB332" s="105" t="s">
        <v>85</v>
      </c>
      <c r="BC332" s="347" t="s">
        <v>85</v>
      </c>
      <c r="BD332" s="348">
        <v>41.8</v>
      </c>
      <c r="BE332" s="347">
        <v>20.5</v>
      </c>
      <c r="BF332" s="347">
        <v>20.5</v>
      </c>
      <c r="BG332" s="347">
        <v>11.2</v>
      </c>
      <c r="BH332" s="341">
        <v>36</v>
      </c>
      <c r="BI332" s="347" t="s">
        <v>4096</v>
      </c>
      <c r="BJ332" s="82" t="s">
        <v>4217</v>
      </c>
      <c r="BK332" s="347" t="s">
        <v>2360</v>
      </c>
      <c r="BL332" s="347" t="s">
        <v>1166</v>
      </c>
      <c r="BM332" s="347" t="s">
        <v>1157</v>
      </c>
      <c r="BN332" s="347"/>
      <c r="BO332" s="347"/>
      <c r="BP332" s="347"/>
      <c r="BQ332" s="347"/>
      <c r="BR332" s="347"/>
      <c r="BS332" s="347"/>
      <c r="BT332" s="347"/>
      <c r="BU332" s="347"/>
      <c r="BV332" s="347" t="s">
        <v>2524</v>
      </c>
      <c r="BW332" s="347"/>
      <c r="BX332" s="347" t="s">
        <v>2525</v>
      </c>
      <c r="BY332" s="362" t="str">
        <f t="shared" si="20"/>
        <v>DISCONTINUED - MR310 Con6, 18x9, -12mm Offset, 6x5.5, 106.25mm Centerbore, Matte Black</v>
      </c>
      <c r="BZ332" s="362" t="s">
        <v>4046</v>
      </c>
      <c r="CA332" s="362" t="s">
        <v>4045</v>
      </c>
      <c r="CB332" s="351" t="str">
        <f t="shared" si="22"/>
        <v>STREET (3XX)</v>
      </c>
    </row>
    <row r="333" spans="1:80" s="339" customFormat="1" ht="12.75">
      <c r="A333" s="23">
        <f t="shared" si="21"/>
        <v>330</v>
      </c>
      <c r="B333" s="105" t="s">
        <v>84</v>
      </c>
      <c r="C333" s="30" t="s">
        <v>1072</v>
      </c>
      <c r="D333" s="341" t="s">
        <v>1122</v>
      </c>
      <c r="E333" s="342" t="s">
        <v>2600</v>
      </c>
      <c r="F333" s="342"/>
      <c r="G333" s="342"/>
      <c r="H333" s="342" t="s">
        <v>701</v>
      </c>
      <c r="I333" s="393">
        <v>42370</v>
      </c>
      <c r="J333" s="340">
        <v>43369</v>
      </c>
      <c r="K333" s="331" t="s">
        <v>1277</v>
      </c>
      <c r="L333" s="343">
        <v>205.5</v>
      </c>
      <c r="M333" s="333"/>
      <c r="N333" s="333"/>
      <c r="O333" s="341">
        <v>16</v>
      </c>
      <c r="P333" s="8">
        <v>8</v>
      </c>
      <c r="Q333" s="30" t="s">
        <v>1123</v>
      </c>
      <c r="R333" s="341">
        <v>6</v>
      </c>
      <c r="S333" s="341">
        <v>5.5</v>
      </c>
      <c r="T333" s="344">
        <v>0</v>
      </c>
      <c r="U333" s="378">
        <v>4.5</v>
      </c>
      <c r="V333" s="341" t="s">
        <v>85</v>
      </c>
      <c r="W333" s="349">
        <v>106.25</v>
      </c>
      <c r="X333" s="345">
        <v>25.4</v>
      </c>
      <c r="Y333" s="344">
        <v>2650</v>
      </c>
      <c r="Z333" s="344" t="s">
        <v>2309</v>
      </c>
      <c r="AA333" s="344"/>
      <c r="AB333" s="334" t="str">
        <f t="shared" si="23"/>
        <v>16x8, 6x5.5, 0 OS</v>
      </c>
      <c r="AC333" s="346" t="s">
        <v>1637</v>
      </c>
      <c r="AD333" s="336">
        <f>VLOOKUP(AC333,ACCESSORIES!F:K,6,FALSE)</f>
        <v>38.5</v>
      </c>
      <c r="AE333" s="346" t="s">
        <v>1809</v>
      </c>
      <c r="AF333" s="347" t="s">
        <v>1901</v>
      </c>
      <c r="AG333" s="346"/>
      <c r="AH333" s="346" t="s">
        <v>1951</v>
      </c>
      <c r="AI333" s="347">
        <f>VLOOKUP(AH333,ACCESSORIES!F:K,6,FALSE)</f>
        <v>1.1000000000000001</v>
      </c>
      <c r="AJ333" s="347" t="s">
        <v>265</v>
      </c>
      <c r="AK333" s="347" t="s">
        <v>1712</v>
      </c>
      <c r="AL333" s="347">
        <v>2.5</v>
      </c>
      <c r="AM333" s="347">
        <v>78.3</v>
      </c>
      <c r="AN333" s="347">
        <v>16.100000000000001</v>
      </c>
      <c r="AO333" s="347"/>
      <c r="AP333" s="347">
        <v>4</v>
      </c>
      <c r="AQ333" s="347">
        <v>21</v>
      </c>
      <c r="AR333" s="347"/>
      <c r="AS333" s="347">
        <v>39</v>
      </c>
      <c r="AT333" s="347"/>
      <c r="AU333" s="347">
        <v>185</v>
      </c>
      <c r="AV333" s="347">
        <v>106.25</v>
      </c>
      <c r="AW333" s="347">
        <v>42</v>
      </c>
      <c r="AX333" s="83"/>
      <c r="AY333" s="347"/>
      <c r="AZ333" s="348" t="s">
        <v>85</v>
      </c>
      <c r="BA333" s="347" t="s">
        <v>85</v>
      </c>
      <c r="BB333" s="105" t="s">
        <v>85</v>
      </c>
      <c r="BC333" s="347" t="s">
        <v>85</v>
      </c>
      <c r="BD333" s="348">
        <v>28.9</v>
      </c>
      <c r="BE333" s="347">
        <v>18.3</v>
      </c>
      <c r="BF333" s="347">
        <v>18.3</v>
      </c>
      <c r="BG333" s="347">
        <v>10.199999999999999</v>
      </c>
      <c r="BH333" s="341">
        <v>36</v>
      </c>
      <c r="BI333" s="347" t="s">
        <v>4096</v>
      </c>
      <c r="BJ333" s="82" t="s">
        <v>4217</v>
      </c>
      <c r="BK333" s="347" t="s">
        <v>2360</v>
      </c>
      <c r="BL333" s="347" t="s">
        <v>1166</v>
      </c>
      <c r="BM333" s="347" t="s">
        <v>1186</v>
      </c>
      <c r="BN333" s="347" t="s">
        <v>1203</v>
      </c>
      <c r="BO333" s="347"/>
      <c r="BP333" s="347"/>
      <c r="BQ333" s="347"/>
      <c r="BR333" s="347"/>
      <c r="BS333" s="347"/>
      <c r="BT333" s="347"/>
      <c r="BU333" s="347"/>
      <c r="BV333" s="347" t="s">
        <v>2534</v>
      </c>
      <c r="BW333" s="347"/>
      <c r="BX333" s="347" t="s">
        <v>2535</v>
      </c>
      <c r="BY333" s="362" t="str">
        <f t="shared" si="20"/>
        <v>DISCONTINUED - MR311 Vex, 16x8, 0mm Offset, 6x5.5, 106.25mm Centerbore, Matte Black</v>
      </c>
      <c r="BZ333" s="362" t="s">
        <v>4046</v>
      </c>
      <c r="CA333" s="362" t="s">
        <v>4045</v>
      </c>
      <c r="CB333" s="351" t="str">
        <f t="shared" si="22"/>
        <v>STREET (3XX)</v>
      </c>
    </row>
    <row r="334" spans="1:80" s="339" customFormat="1" ht="12.75">
      <c r="A334" s="23">
        <f t="shared" si="21"/>
        <v>331</v>
      </c>
      <c r="B334" s="105" t="s">
        <v>84</v>
      </c>
      <c r="C334" s="30" t="s">
        <v>1072</v>
      </c>
      <c r="D334" s="341" t="s">
        <v>1122</v>
      </c>
      <c r="E334" s="342" t="s">
        <v>2601</v>
      </c>
      <c r="F334" s="342"/>
      <c r="G334" s="342"/>
      <c r="H334" s="342" t="s">
        <v>704</v>
      </c>
      <c r="I334" s="393">
        <v>42370</v>
      </c>
      <c r="J334" s="340">
        <v>43369</v>
      </c>
      <c r="K334" s="331" t="s">
        <v>1277</v>
      </c>
      <c r="L334" s="343">
        <v>215.5</v>
      </c>
      <c r="M334" s="333"/>
      <c r="N334" s="333"/>
      <c r="O334" s="341">
        <v>16</v>
      </c>
      <c r="P334" s="8">
        <v>8</v>
      </c>
      <c r="Q334" s="30" t="s">
        <v>1765</v>
      </c>
      <c r="R334" s="341">
        <v>8</v>
      </c>
      <c r="S334" s="341">
        <v>6.5</v>
      </c>
      <c r="T334" s="344">
        <v>0</v>
      </c>
      <c r="U334" s="378">
        <v>4.5</v>
      </c>
      <c r="V334" s="341" t="s">
        <v>85</v>
      </c>
      <c r="W334" s="349">
        <v>130.81</v>
      </c>
      <c r="X334" s="345">
        <v>25.4</v>
      </c>
      <c r="Y334" s="344">
        <v>3640</v>
      </c>
      <c r="Z334" s="344" t="s">
        <v>5830</v>
      </c>
      <c r="AA334" s="344"/>
      <c r="AB334" s="334" t="str">
        <f t="shared" si="23"/>
        <v>16x8, 8x6.5, 0 OS</v>
      </c>
      <c r="AC334" s="346" t="s">
        <v>1606</v>
      </c>
      <c r="AD334" s="336">
        <f>VLOOKUP(AC334,ACCESSORIES!F:K,6,FALSE)</f>
        <v>33</v>
      </c>
      <c r="AE334" s="346" t="s">
        <v>85</v>
      </c>
      <c r="AF334" s="347" t="s">
        <v>85</v>
      </c>
      <c r="AG334" s="346"/>
      <c r="AH334" s="346" t="s">
        <v>1951</v>
      </c>
      <c r="AI334" s="347">
        <f>VLOOKUP(AH334,ACCESSORIES!F:K,6,FALSE)</f>
        <v>1.1000000000000001</v>
      </c>
      <c r="AJ334" s="347" t="s">
        <v>266</v>
      </c>
      <c r="AK334" s="347" t="s">
        <v>85</v>
      </c>
      <c r="AL334" s="347" t="s">
        <v>85</v>
      </c>
      <c r="AM334" s="347" t="s">
        <v>85</v>
      </c>
      <c r="AN334" s="347">
        <v>16.100000000000001</v>
      </c>
      <c r="AO334" s="347"/>
      <c r="AP334" s="347">
        <v>3</v>
      </c>
      <c r="AQ334" s="347">
        <v>3</v>
      </c>
      <c r="AR334" s="347"/>
      <c r="AS334" s="347">
        <v>36</v>
      </c>
      <c r="AT334" s="347"/>
      <c r="AU334" s="347">
        <v>185</v>
      </c>
      <c r="AV334" s="347">
        <v>123</v>
      </c>
      <c r="AW334" s="347">
        <v>93</v>
      </c>
      <c r="AX334" s="83"/>
      <c r="AY334" s="347"/>
      <c r="AZ334" s="348" t="s">
        <v>85</v>
      </c>
      <c r="BA334" s="347" t="s">
        <v>85</v>
      </c>
      <c r="BB334" s="105" t="s">
        <v>85</v>
      </c>
      <c r="BC334" s="347" t="s">
        <v>85</v>
      </c>
      <c r="BD334" s="348">
        <v>28.9</v>
      </c>
      <c r="BE334" s="347">
        <v>18.3</v>
      </c>
      <c r="BF334" s="347">
        <v>18.3</v>
      </c>
      <c r="BG334" s="347">
        <v>10.199999999999999</v>
      </c>
      <c r="BH334" s="341">
        <v>36</v>
      </c>
      <c r="BI334" s="347" t="s">
        <v>4096</v>
      </c>
      <c r="BJ334" s="82" t="s">
        <v>4217</v>
      </c>
      <c r="BK334" s="347" t="s">
        <v>2359</v>
      </c>
      <c r="BL334" s="347" t="s">
        <v>1166</v>
      </c>
      <c r="BM334" s="347" t="s">
        <v>1186</v>
      </c>
      <c r="BN334" s="347" t="s">
        <v>1203</v>
      </c>
      <c r="BO334" s="347"/>
      <c r="BP334" s="347"/>
      <c r="BQ334" s="347"/>
      <c r="BR334" s="347"/>
      <c r="BS334" s="347"/>
      <c r="BT334" s="347"/>
      <c r="BU334" s="347"/>
      <c r="BV334" s="347" t="s">
        <v>2540</v>
      </c>
      <c r="BW334" s="347"/>
      <c r="BX334" s="347" t="s">
        <v>2541</v>
      </c>
      <c r="BY334" s="362" t="str">
        <f t="shared" si="20"/>
        <v>DISCONTINUED - MR311 Vex, 16x8, 0mm Offset, 8x6.5, 130.81mm Centerbore, Titanium - Matte Black  Lip</v>
      </c>
      <c r="BZ334" s="362" t="s">
        <v>4046</v>
      </c>
      <c r="CA334" s="362" t="s">
        <v>4045</v>
      </c>
      <c r="CB334" s="351" t="str">
        <f t="shared" si="22"/>
        <v>STREET (3XX)</v>
      </c>
    </row>
    <row r="335" spans="1:80" s="339" customFormat="1" ht="12.75">
      <c r="A335" s="23">
        <f t="shared" si="21"/>
        <v>332</v>
      </c>
      <c r="B335" s="105" t="s">
        <v>84</v>
      </c>
      <c r="C335" s="30" t="s">
        <v>1072</v>
      </c>
      <c r="D335" s="341" t="s">
        <v>1122</v>
      </c>
      <c r="E335" s="342" t="s">
        <v>2602</v>
      </c>
      <c r="F335" s="342"/>
      <c r="G335" s="342"/>
      <c r="H335" s="342" t="s">
        <v>1096</v>
      </c>
      <c r="I335" s="393">
        <v>42370</v>
      </c>
      <c r="J335" s="340">
        <v>43369</v>
      </c>
      <c r="K335" s="331" t="s">
        <v>1277</v>
      </c>
      <c r="L335" s="343">
        <v>249.5</v>
      </c>
      <c r="M335" s="333"/>
      <c r="N335" s="333"/>
      <c r="O335" s="341">
        <v>18</v>
      </c>
      <c r="P335" s="8">
        <v>9</v>
      </c>
      <c r="Q335" s="30" t="s">
        <v>1758</v>
      </c>
      <c r="R335" s="341">
        <v>5</v>
      </c>
      <c r="S335" s="341">
        <v>5</v>
      </c>
      <c r="T335" s="344">
        <v>-12</v>
      </c>
      <c r="U335" s="378">
        <v>4.5</v>
      </c>
      <c r="V335" s="341" t="s">
        <v>85</v>
      </c>
      <c r="W335" s="349">
        <v>71.5</v>
      </c>
      <c r="X335" s="345">
        <v>33</v>
      </c>
      <c r="Y335" s="344">
        <v>2650</v>
      </c>
      <c r="Z335" s="344" t="s">
        <v>2309</v>
      </c>
      <c r="AA335" s="344"/>
      <c r="AB335" s="334" t="str">
        <f t="shared" si="23"/>
        <v>18x9, 5x5, -12 OS</v>
      </c>
      <c r="AC335" s="346" t="s">
        <v>1632</v>
      </c>
      <c r="AD335" s="336">
        <f>VLOOKUP(AC335,ACCESSORIES!F:K,6,FALSE)</f>
        <v>38.5</v>
      </c>
      <c r="AE335" s="346" t="s">
        <v>1806</v>
      </c>
      <c r="AF335" s="347" t="s">
        <v>1899</v>
      </c>
      <c r="AG335" s="346"/>
      <c r="AH335" s="346" t="s">
        <v>1951</v>
      </c>
      <c r="AI335" s="347">
        <f>VLOOKUP(AH335,ACCESSORIES!F:K,6,FALSE)</f>
        <v>1.1000000000000001</v>
      </c>
      <c r="AJ335" s="347" t="s">
        <v>265</v>
      </c>
      <c r="AK335" s="347" t="s">
        <v>85</v>
      </c>
      <c r="AL335" s="347" t="s">
        <v>85</v>
      </c>
      <c r="AM335" s="347" t="s">
        <v>85</v>
      </c>
      <c r="AN335" s="347">
        <v>16.100000000000001</v>
      </c>
      <c r="AO335" s="347"/>
      <c r="AP335" s="347">
        <v>5</v>
      </c>
      <c r="AQ335" s="347">
        <v>20</v>
      </c>
      <c r="AR335" s="347"/>
      <c r="AS335" s="347">
        <v>40</v>
      </c>
      <c r="AT335" s="347"/>
      <c r="AU335" s="347">
        <v>215</v>
      </c>
      <c r="AV335" s="347">
        <v>71.5</v>
      </c>
      <c r="AW335" s="347">
        <v>35</v>
      </c>
      <c r="AX335" s="83"/>
      <c r="AY335" s="347"/>
      <c r="AZ335" s="348" t="s">
        <v>85</v>
      </c>
      <c r="BA335" s="347" t="s">
        <v>85</v>
      </c>
      <c r="BB335" s="105" t="s">
        <v>85</v>
      </c>
      <c r="BC335" s="347" t="s">
        <v>85</v>
      </c>
      <c r="BD335" s="348">
        <v>36.5</v>
      </c>
      <c r="BE335" s="347">
        <v>20.5</v>
      </c>
      <c r="BF335" s="347">
        <v>20.5</v>
      </c>
      <c r="BG335" s="347">
        <v>11.2</v>
      </c>
      <c r="BH335" s="341">
        <v>36</v>
      </c>
      <c r="BI335" s="347" t="s">
        <v>4096</v>
      </c>
      <c r="BJ335" s="82" t="s">
        <v>4217</v>
      </c>
      <c r="BK335" s="347" t="s">
        <v>2360</v>
      </c>
      <c r="BL335" s="347" t="s">
        <v>1166</v>
      </c>
      <c r="BM335" s="347" t="s">
        <v>1186</v>
      </c>
      <c r="BN335" s="347" t="s">
        <v>1203</v>
      </c>
      <c r="BO335" s="347"/>
      <c r="BP335" s="347"/>
      <c r="BQ335" s="347"/>
      <c r="BR335" s="347"/>
      <c r="BS335" s="347"/>
      <c r="BT335" s="347"/>
      <c r="BU335" s="347"/>
      <c r="BV335" s="347" t="s">
        <v>2532</v>
      </c>
      <c r="BW335" s="347"/>
      <c r="BX335" s="347" t="s">
        <v>2533</v>
      </c>
      <c r="BY335" s="362" t="str">
        <f t="shared" si="20"/>
        <v>DISCONTINUED - MR311 Vex, 18x9, -12mm Offset, 5x5, 71.5mm Centerbore, Matte Black</v>
      </c>
      <c r="BZ335" s="362" t="s">
        <v>4046</v>
      </c>
      <c r="CA335" s="362" t="s">
        <v>4045</v>
      </c>
      <c r="CB335" s="351" t="str">
        <f t="shared" si="22"/>
        <v>STREET (3XX)</v>
      </c>
    </row>
    <row r="336" spans="1:80" s="339" customFormat="1" ht="12.75">
      <c r="A336" s="23">
        <f t="shared" si="21"/>
        <v>333</v>
      </c>
      <c r="B336" s="105" t="s">
        <v>84</v>
      </c>
      <c r="C336" s="30" t="s">
        <v>1072</v>
      </c>
      <c r="D336" s="341" t="s">
        <v>1122</v>
      </c>
      <c r="E336" s="342" t="s">
        <v>2603</v>
      </c>
      <c r="F336" s="342"/>
      <c r="G336" s="342"/>
      <c r="H336" s="342" t="s">
        <v>1095</v>
      </c>
      <c r="I336" s="393">
        <v>42370</v>
      </c>
      <c r="J336" s="340">
        <v>43369</v>
      </c>
      <c r="K336" s="331" t="s">
        <v>1277</v>
      </c>
      <c r="L336" s="343">
        <v>265.5</v>
      </c>
      <c r="M336" s="333"/>
      <c r="N336" s="333"/>
      <c r="O336" s="341">
        <v>18</v>
      </c>
      <c r="P336" s="8">
        <v>9</v>
      </c>
      <c r="Q336" s="30" t="s">
        <v>1758</v>
      </c>
      <c r="R336" s="341">
        <v>5</v>
      </c>
      <c r="S336" s="341">
        <v>5</v>
      </c>
      <c r="T336" s="344">
        <v>-12</v>
      </c>
      <c r="U336" s="378">
        <v>4.5</v>
      </c>
      <c r="V336" s="341" t="s">
        <v>85</v>
      </c>
      <c r="W336" s="349">
        <v>71.5</v>
      </c>
      <c r="X336" s="345">
        <v>33</v>
      </c>
      <c r="Y336" s="344">
        <v>2650</v>
      </c>
      <c r="Z336" s="344" t="s">
        <v>5830</v>
      </c>
      <c r="AA336" s="344"/>
      <c r="AB336" s="334" t="str">
        <f t="shared" si="23"/>
        <v>18x9, 5x5, -12 OS</v>
      </c>
      <c r="AC336" s="346" t="s">
        <v>1632</v>
      </c>
      <c r="AD336" s="336">
        <f>VLOOKUP(AC336,ACCESSORIES!F:K,6,FALSE)</f>
        <v>38.5</v>
      </c>
      <c r="AE336" s="346" t="s">
        <v>1806</v>
      </c>
      <c r="AF336" s="347" t="s">
        <v>1899</v>
      </c>
      <c r="AG336" s="346"/>
      <c r="AH336" s="346" t="s">
        <v>1951</v>
      </c>
      <c r="AI336" s="347">
        <f>VLOOKUP(AH336,ACCESSORIES!F:K,6,FALSE)</f>
        <v>1.1000000000000001</v>
      </c>
      <c r="AJ336" s="347" t="s">
        <v>265</v>
      </c>
      <c r="AK336" s="347" t="s">
        <v>85</v>
      </c>
      <c r="AL336" s="347" t="s">
        <v>85</v>
      </c>
      <c r="AM336" s="347" t="s">
        <v>85</v>
      </c>
      <c r="AN336" s="347">
        <v>16.100000000000001</v>
      </c>
      <c r="AO336" s="347"/>
      <c r="AP336" s="347">
        <v>5</v>
      </c>
      <c r="AQ336" s="347">
        <v>20</v>
      </c>
      <c r="AR336" s="347"/>
      <c r="AS336" s="347">
        <v>40</v>
      </c>
      <c r="AT336" s="347"/>
      <c r="AU336" s="347">
        <v>215</v>
      </c>
      <c r="AV336" s="347">
        <v>71.5</v>
      </c>
      <c r="AW336" s="347">
        <v>35</v>
      </c>
      <c r="AX336" s="83"/>
      <c r="AY336" s="347"/>
      <c r="AZ336" s="348" t="s">
        <v>85</v>
      </c>
      <c r="BA336" s="347" t="s">
        <v>85</v>
      </c>
      <c r="BB336" s="105" t="s">
        <v>85</v>
      </c>
      <c r="BC336" s="347" t="s">
        <v>85</v>
      </c>
      <c r="BD336" s="348">
        <v>36.5</v>
      </c>
      <c r="BE336" s="347">
        <v>20.5</v>
      </c>
      <c r="BF336" s="347">
        <v>20.5</v>
      </c>
      <c r="BG336" s="347">
        <v>11.2</v>
      </c>
      <c r="BH336" s="341">
        <v>36</v>
      </c>
      <c r="BI336" s="347" t="s">
        <v>4096</v>
      </c>
      <c r="BJ336" s="82" t="s">
        <v>4217</v>
      </c>
      <c r="BK336" s="347" t="s">
        <v>2359</v>
      </c>
      <c r="BL336" s="347" t="s">
        <v>1166</v>
      </c>
      <c r="BM336" s="347" t="s">
        <v>1186</v>
      </c>
      <c r="BN336" s="347" t="s">
        <v>1203</v>
      </c>
      <c r="BO336" s="347"/>
      <c r="BP336" s="347"/>
      <c r="BQ336" s="347"/>
      <c r="BR336" s="347"/>
      <c r="BS336" s="347"/>
      <c r="BT336" s="347"/>
      <c r="BU336" s="347"/>
      <c r="BV336" s="347" t="s">
        <v>2542</v>
      </c>
      <c r="BW336" s="347"/>
      <c r="BX336" s="347" t="s">
        <v>2543</v>
      </c>
      <c r="BY336" s="362" t="str">
        <f t="shared" si="20"/>
        <v>DISCONTINUED - MR311 Vex, 18x9, -12mm Offset, 5x5, 71.5mm Centerbore, Titanium - Matte Black  Lip</v>
      </c>
      <c r="BZ336" s="362" t="s">
        <v>4046</v>
      </c>
      <c r="CA336" s="362" t="s">
        <v>4045</v>
      </c>
      <c r="CB336" s="351" t="str">
        <f t="shared" si="22"/>
        <v>STREET (3XX)</v>
      </c>
    </row>
    <row r="337" spans="1:80" s="339" customFormat="1" ht="12.75">
      <c r="A337" s="23">
        <f t="shared" si="21"/>
        <v>334</v>
      </c>
      <c r="B337" s="105" t="s">
        <v>84</v>
      </c>
      <c r="C337" s="30" t="s">
        <v>1072</v>
      </c>
      <c r="D337" s="341" t="s">
        <v>1122</v>
      </c>
      <c r="E337" s="342" t="s">
        <v>2604</v>
      </c>
      <c r="F337" s="342"/>
      <c r="G337" s="342"/>
      <c r="H337" s="342" t="s">
        <v>722</v>
      </c>
      <c r="I337" s="393">
        <v>42370</v>
      </c>
      <c r="J337" s="340">
        <v>43369</v>
      </c>
      <c r="K337" s="331" t="s">
        <v>1277</v>
      </c>
      <c r="L337" s="343">
        <v>265.5</v>
      </c>
      <c r="M337" s="333"/>
      <c r="N337" s="333"/>
      <c r="O337" s="341">
        <v>18</v>
      </c>
      <c r="P337" s="8">
        <v>9</v>
      </c>
      <c r="Q337" s="30" t="s">
        <v>1123</v>
      </c>
      <c r="R337" s="341">
        <v>6</v>
      </c>
      <c r="S337" s="341">
        <v>5.5</v>
      </c>
      <c r="T337" s="344">
        <v>-12</v>
      </c>
      <c r="U337" s="378">
        <v>4.5</v>
      </c>
      <c r="V337" s="341" t="s">
        <v>85</v>
      </c>
      <c r="W337" s="349">
        <v>106.25</v>
      </c>
      <c r="X337" s="345">
        <v>33</v>
      </c>
      <c r="Y337" s="344">
        <v>2650</v>
      </c>
      <c r="Z337" s="344" t="s">
        <v>5830</v>
      </c>
      <c r="AA337" s="344"/>
      <c r="AB337" s="334" t="str">
        <f t="shared" si="23"/>
        <v>18x9, 6x5.5, -12 OS</v>
      </c>
      <c r="AC337" s="346" t="s">
        <v>1637</v>
      </c>
      <c r="AD337" s="336">
        <f>VLOOKUP(AC337,ACCESSORIES!F:K,6,FALSE)</f>
        <v>38.5</v>
      </c>
      <c r="AE337" s="346" t="s">
        <v>1809</v>
      </c>
      <c r="AF337" s="347" t="s">
        <v>1901</v>
      </c>
      <c r="AG337" s="346"/>
      <c r="AH337" s="346" t="s">
        <v>1951</v>
      </c>
      <c r="AI337" s="347">
        <f>VLOOKUP(AH337,ACCESSORIES!F:K,6,FALSE)</f>
        <v>1.1000000000000001</v>
      </c>
      <c r="AJ337" s="347" t="s">
        <v>265</v>
      </c>
      <c r="AK337" s="347" t="s">
        <v>1712</v>
      </c>
      <c r="AL337" s="347">
        <v>2.5</v>
      </c>
      <c r="AM337" s="347">
        <v>78.3</v>
      </c>
      <c r="AN337" s="347">
        <v>16.100000000000001</v>
      </c>
      <c r="AO337" s="347"/>
      <c r="AP337" s="347">
        <v>5</v>
      </c>
      <c r="AQ337" s="347">
        <v>20</v>
      </c>
      <c r="AR337" s="347"/>
      <c r="AS337" s="347">
        <v>40</v>
      </c>
      <c r="AT337" s="347"/>
      <c r="AU337" s="347">
        <v>215</v>
      </c>
      <c r="AV337" s="347">
        <v>106.25</v>
      </c>
      <c r="AW337" s="347">
        <v>42</v>
      </c>
      <c r="AX337" s="83"/>
      <c r="AY337" s="347"/>
      <c r="AZ337" s="348" t="s">
        <v>85</v>
      </c>
      <c r="BA337" s="347" t="s">
        <v>85</v>
      </c>
      <c r="BB337" s="105" t="s">
        <v>85</v>
      </c>
      <c r="BC337" s="347" t="s">
        <v>85</v>
      </c>
      <c r="BD337" s="348">
        <v>36.5</v>
      </c>
      <c r="BE337" s="347">
        <v>20.5</v>
      </c>
      <c r="BF337" s="347">
        <v>20.5</v>
      </c>
      <c r="BG337" s="347">
        <v>11.2</v>
      </c>
      <c r="BH337" s="341">
        <v>36</v>
      </c>
      <c r="BI337" s="347" t="s">
        <v>4096</v>
      </c>
      <c r="BJ337" s="82" t="s">
        <v>4217</v>
      </c>
      <c r="BK337" s="347" t="s">
        <v>2359</v>
      </c>
      <c r="BL337" s="347" t="s">
        <v>1166</v>
      </c>
      <c r="BM337" s="347" t="s">
        <v>1186</v>
      </c>
      <c r="BN337" s="347" t="s">
        <v>1203</v>
      </c>
      <c r="BO337" s="347"/>
      <c r="BP337" s="347"/>
      <c r="BQ337" s="347"/>
      <c r="BR337" s="347"/>
      <c r="BS337" s="347"/>
      <c r="BT337" s="347"/>
      <c r="BU337" s="347"/>
      <c r="BV337" s="347" t="s">
        <v>2536</v>
      </c>
      <c r="BW337" s="347"/>
      <c r="BX337" s="347" t="s">
        <v>2537</v>
      </c>
      <c r="BY337" s="362" t="str">
        <f t="shared" si="20"/>
        <v>DISCONTINUED - MR311 Vex, 18x9, -12mm Offset, 6x5.5, 106.25mm Centerbore, Titanium - Matte Black  Lip</v>
      </c>
      <c r="BZ337" s="362" t="s">
        <v>4046</v>
      </c>
      <c r="CA337" s="362" t="s">
        <v>4045</v>
      </c>
      <c r="CB337" s="351" t="str">
        <f t="shared" si="22"/>
        <v>STREET (3XX)</v>
      </c>
    </row>
    <row r="338" spans="1:80" s="339" customFormat="1" ht="12.75">
      <c r="A338" s="23">
        <f t="shared" si="21"/>
        <v>335</v>
      </c>
      <c r="B338" s="105" t="s">
        <v>84</v>
      </c>
      <c r="C338" s="30" t="s">
        <v>1072</v>
      </c>
      <c r="D338" s="341" t="s">
        <v>1122</v>
      </c>
      <c r="E338" s="342" t="s">
        <v>2605</v>
      </c>
      <c r="F338" s="342"/>
      <c r="G338" s="342"/>
      <c r="H338" s="342" t="s">
        <v>724</v>
      </c>
      <c r="I338" s="393">
        <v>42370</v>
      </c>
      <c r="J338" s="340">
        <v>43369</v>
      </c>
      <c r="K338" s="331" t="s">
        <v>1277</v>
      </c>
      <c r="L338" s="343">
        <v>265.5</v>
      </c>
      <c r="M338" s="333"/>
      <c r="N338" s="333"/>
      <c r="O338" s="341">
        <v>18</v>
      </c>
      <c r="P338" s="8">
        <v>9</v>
      </c>
      <c r="Q338" s="30" t="s">
        <v>1765</v>
      </c>
      <c r="R338" s="341">
        <v>8</v>
      </c>
      <c r="S338" s="341">
        <v>6.5</v>
      </c>
      <c r="T338" s="344">
        <v>-12</v>
      </c>
      <c r="U338" s="378">
        <v>4.5</v>
      </c>
      <c r="V338" s="341" t="s">
        <v>85</v>
      </c>
      <c r="W338" s="349">
        <v>130.81</v>
      </c>
      <c r="X338" s="345">
        <v>32.700000000000003</v>
      </c>
      <c r="Y338" s="344">
        <v>3640</v>
      </c>
      <c r="Z338" s="344" t="s">
        <v>5830</v>
      </c>
      <c r="AA338" s="344"/>
      <c r="AB338" s="334" t="str">
        <f t="shared" si="23"/>
        <v>18x9, 8x6.5, -12 OS</v>
      </c>
      <c r="AC338" s="346" t="s">
        <v>1606</v>
      </c>
      <c r="AD338" s="336">
        <f>VLOOKUP(AC338,ACCESSORIES!F:K,6,FALSE)</f>
        <v>33</v>
      </c>
      <c r="AE338" s="346" t="s">
        <v>85</v>
      </c>
      <c r="AF338" s="347" t="s">
        <v>85</v>
      </c>
      <c r="AG338" s="346"/>
      <c r="AH338" s="346" t="s">
        <v>1951</v>
      </c>
      <c r="AI338" s="347">
        <f>VLOOKUP(AH338,ACCESSORIES!F:K,6,FALSE)</f>
        <v>1.1000000000000001</v>
      </c>
      <c r="AJ338" s="347" t="s">
        <v>266</v>
      </c>
      <c r="AK338" s="347" t="s">
        <v>85</v>
      </c>
      <c r="AL338" s="347" t="s">
        <v>85</v>
      </c>
      <c r="AM338" s="347" t="s">
        <v>85</v>
      </c>
      <c r="AN338" s="347">
        <v>16.100000000000001</v>
      </c>
      <c r="AO338" s="347"/>
      <c r="AP338" s="347">
        <v>3</v>
      </c>
      <c r="AQ338" s="347">
        <v>3</v>
      </c>
      <c r="AR338" s="347"/>
      <c r="AS338" s="347">
        <v>37</v>
      </c>
      <c r="AT338" s="347"/>
      <c r="AU338" s="347">
        <v>215</v>
      </c>
      <c r="AV338" s="347">
        <v>123</v>
      </c>
      <c r="AW338" s="347">
        <v>93</v>
      </c>
      <c r="AX338" s="83"/>
      <c r="AY338" s="347"/>
      <c r="AZ338" s="348" t="s">
        <v>85</v>
      </c>
      <c r="BA338" s="347" t="s">
        <v>85</v>
      </c>
      <c r="BB338" s="105" t="s">
        <v>85</v>
      </c>
      <c r="BC338" s="347" t="s">
        <v>85</v>
      </c>
      <c r="BD338" s="348">
        <v>36.200000000000003</v>
      </c>
      <c r="BE338" s="347">
        <v>20.5</v>
      </c>
      <c r="BF338" s="347">
        <v>20.5</v>
      </c>
      <c r="BG338" s="347">
        <v>11.2</v>
      </c>
      <c r="BH338" s="341">
        <v>36</v>
      </c>
      <c r="BI338" s="347" t="s">
        <v>4096</v>
      </c>
      <c r="BJ338" s="82" t="s">
        <v>4217</v>
      </c>
      <c r="BK338" s="347" t="s">
        <v>2359</v>
      </c>
      <c r="BL338" s="347" t="s">
        <v>1166</v>
      </c>
      <c r="BM338" s="347" t="s">
        <v>1186</v>
      </c>
      <c r="BN338" s="347" t="s">
        <v>1203</v>
      </c>
      <c r="BO338" s="347"/>
      <c r="BP338" s="347"/>
      <c r="BQ338" s="347"/>
      <c r="BR338" s="347"/>
      <c r="BS338" s="347"/>
      <c r="BT338" s="347"/>
      <c r="BU338" s="347"/>
      <c r="BV338" s="347" t="s">
        <v>2540</v>
      </c>
      <c r="BW338" s="347"/>
      <c r="BX338" s="347" t="s">
        <v>2541</v>
      </c>
      <c r="BY338" s="362" t="str">
        <f t="shared" si="20"/>
        <v>DISCONTINUED - MR311 Vex, 18x9, -12mm Offset, 8x6.5, 130.81mm Centerbore, Titanium - Matte Black  Lip</v>
      </c>
      <c r="BZ338" s="362" t="s">
        <v>4046</v>
      </c>
      <c r="CA338" s="362" t="s">
        <v>4045</v>
      </c>
      <c r="CB338" s="351" t="str">
        <f t="shared" si="22"/>
        <v>STREET (3XX)</v>
      </c>
    </row>
    <row r="339" spans="1:80" s="339" customFormat="1" ht="12.75">
      <c r="A339" s="23">
        <f t="shared" si="21"/>
        <v>336</v>
      </c>
      <c r="B339" s="105" t="s">
        <v>84</v>
      </c>
      <c r="C339" s="30" t="s">
        <v>1089</v>
      </c>
      <c r="D339" s="341" t="s">
        <v>1147</v>
      </c>
      <c r="E339" s="342" t="s">
        <v>2606</v>
      </c>
      <c r="F339" s="342"/>
      <c r="G339" s="342"/>
      <c r="H339" s="342" t="s">
        <v>749</v>
      </c>
      <c r="I339" s="393">
        <v>41640</v>
      </c>
      <c r="J339" s="340">
        <v>43369</v>
      </c>
      <c r="K339" s="331" t="s">
        <v>1277</v>
      </c>
      <c r="L339" s="343">
        <v>201.5</v>
      </c>
      <c r="M339" s="333"/>
      <c r="N339" s="333"/>
      <c r="O339" s="341">
        <v>14</v>
      </c>
      <c r="P339" s="8">
        <v>7</v>
      </c>
      <c r="Q339" s="30" t="s">
        <v>1746</v>
      </c>
      <c r="R339" s="341">
        <v>4</v>
      </c>
      <c r="S339" s="341">
        <v>110</v>
      </c>
      <c r="T339" s="344">
        <v>13</v>
      </c>
      <c r="U339" s="378">
        <v>4.3</v>
      </c>
      <c r="V339" s="341" t="s">
        <v>189</v>
      </c>
      <c r="W339" s="349">
        <v>80.3</v>
      </c>
      <c r="X339" s="345">
        <v>15.2</v>
      </c>
      <c r="Y339" s="344">
        <v>1600</v>
      </c>
      <c r="Z339" s="344" t="s">
        <v>5854</v>
      </c>
      <c r="AA339" s="344"/>
      <c r="AB339" s="334" t="str">
        <f t="shared" si="23"/>
        <v>14x7, 4x110, 13 OS</v>
      </c>
      <c r="AC339" s="346" t="s">
        <v>1623</v>
      </c>
      <c r="AD339" s="336">
        <f>VLOOKUP(AC339,ACCESSORIES!F:K,6,FALSE)</f>
        <v>22</v>
      </c>
      <c r="AE339" s="346" t="s">
        <v>85</v>
      </c>
      <c r="AF339" s="347" t="s">
        <v>85</v>
      </c>
      <c r="AG339" s="346"/>
      <c r="AH339" s="346" t="s">
        <v>85</v>
      </c>
      <c r="AI339" s="347" t="e">
        <f>VLOOKUP(AH339,ACCESSORIES!F:K,6,FALSE)</f>
        <v>#N/A</v>
      </c>
      <c r="AJ339" s="347" t="s">
        <v>266</v>
      </c>
      <c r="AK339" s="347" t="s">
        <v>85</v>
      </c>
      <c r="AL339" s="347" t="s">
        <v>85</v>
      </c>
      <c r="AM339" s="347" t="s">
        <v>85</v>
      </c>
      <c r="AN339" s="347">
        <v>12.4</v>
      </c>
      <c r="AO339" s="347"/>
      <c r="AP339" s="347">
        <v>3</v>
      </c>
      <c r="AQ339" s="347">
        <v>3</v>
      </c>
      <c r="AR339" s="347"/>
      <c r="AS339" s="347">
        <v>3</v>
      </c>
      <c r="AT339" s="347"/>
      <c r="AU339" s="347">
        <v>161</v>
      </c>
      <c r="AV339" s="347">
        <v>75</v>
      </c>
      <c r="AW339" s="347">
        <v>45</v>
      </c>
      <c r="AX339" s="83"/>
      <c r="AY339" s="347"/>
      <c r="AZ339" s="348" t="s">
        <v>1528</v>
      </c>
      <c r="BA339" s="347">
        <v>81</v>
      </c>
      <c r="BB339" s="105" t="s">
        <v>1522</v>
      </c>
      <c r="BC339" s="347">
        <v>10</v>
      </c>
      <c r="BD339" s="348">
        <v>18.7</v>
      </c>
      <c r="BE339" s="347">
        <v>16.399999999999999</v>
      </c>
      <c r="BF339" s="347">
        <v>16.399999999999999</v>
      </c>
      <c r="BG339" s="347">
        <v>9.1</v>
      </c>
      <c r="BH339" s="341">
        <v>48</v>
      </c>
      <c r="BI339" s="347" t="s">
        <v>4096</v>
      </c>
      <c r="BJ339" s="82" t="s">
        <v>4217</v>
      </c>
      <c r="BK339" s="347" t="s">
        <v>2362</v>
      </c>
      <c r="BL339" s="347" t="s">
        <v>1209</v>
      </c>
      <c r="BM339" s="347" t="s">
        <v>1157</v>
      </c>
      <c r="BN339" s="347"/>
      <c r="BO339" s="347"/>
      <c r="BP339" s="347"/>
      <c r="BQ339" s="347"/>
      <c r="BR339" s="347"/>
      <c r="BS339" s="347"/>
      <c r="BT339" s="347"/>
      <c r="BU339" s="347"/>
      <c r="BV339" s="347" t="s">
        <v>2546</v>
      </c>
      <c r="BW339" s="347"/>
      <c r="BX339" s="347" t="s">
        <v>2547</v>
      </c>
      <c r="BY339" s="362" t="str">
        <f t="shared" si="20"/>
        <v>DISCONTINUED - MR401 UTV Beadlock, 14x7, 4+3/+13mm Offset, 4x110, 80.3mm Centerbore, Machined - Raw , w/ BH-H20875</v>
      </c>
      <c r="BZ339" s="362" t="s">
        <v>4046</v>
      </c>
      <c r="CA339" s="362" t="s">
        <v>4045</v>
      </c>
      <c r="CB339" s="351" t="str">
        <f t="shared" si="22"/>
        <v>UTV (4XX)</v>
      </c>
    </row>
    <row r="340" spans="1:80" s="339" customFormat="1" ht="12.75">
      <c r="A340" s="23">
        <f t="shared" si="21"/>
        <v>337</v>
      </c>
      <c r="B340" s="105" t="s">
        <v>84</v>
      </c>
      <c r="C340" s="30" t="s">
        <v>1090</v>
      </c>
      <c r="D340" s="341" t="s">
        <v>1110</v>
      </c>
      <c r="E340" s="342" t="s">
        <v>2607</v>
      </c>
      <c r="F340" s="342"/>
      <c r="G340" s="342"/>
      <c r="H340" s="342" t="s">
        <v>838</v>
      </c>
      <c r="I340" s="393">
        <v>40179</v>
      </c>
      <c r="J340" s="340">
        <v>43369</v>
      </c>
      <c r="K340" s="331" t="s">
        <v>1277</v>
      </c>
      <c r="L340" s="343">
        <v>159</v>
      </c>
      <c r="M340" s="333"/>
      <c r="N340" s="333"/>
      <c r="O340" s="341">
        <v>15</v>
      </c>
      <c r="P340" s="8">
        <v>4</v>
      </c>
      <c r="Q340" s="30" t="s">
        <v>1756</v>
      </c>
      <c r="R340" s="341">
        <v>5</v>
      </c>
      <c r="S340" s="341">
        <v>205</v>
      </c>
      <c r="T340" s="344">
        <v>-19</v>
      </c>
      <c r="U340" s="378">
        <v>1.75</v>
      </c>
      <c r="V340" s="341" t="s">
        <v>85</v>
      </c>
      <c r="W340" s="349">
        <v>160</v>
      </c>
      <c r="X340" s="345">
        <v>16</v>
      </c>
      <c r="Y340" s="344">
        <v>1600</v>
      </c>
      <c r="Z340" s="344" t="s">
        <v>5854</v>
      </c>
      <c r="AA340" s="344"/>
      <c r="AB340" s="334" t="str">
        <f t="shared" si="23"/>
        <v>15x4, 5x205, -19 OS</v>
      </c>
      <c r="AC340" s="346" t="s">
        <v>85</v>
      </c>
      <c r="AD340" s="336" t="e">
        <f>VLOOKUP(AC340,ACCESSORIES!F:K,6,FALSE)</f>
        <v>#N/A</v>
      </c>
      <c r="AE340" s="346" t="s">
        <v>85</v>
      </c>
      <c r="AF340" s="347" t="s">
        <v>85</v>
      </c>
      <c r="AG340" s="346"/>
      <c r="AH340" s="346" t="s">
        <v>85</v>
      </c>
      <c r="AI340" s="347" t="e">
        <f>VLOOKUP(AH340,ACCESSORIES!F:K,6,FALSE)</f>
        <v>#N/A</v>
      </c>
      <c r="AJ340" s="347" t="s">
        <v>266</v>
      </c>
      <c r="AK340" s="347" t="s">
        <v>85</v>
      </c>
      <c r="AL340" s="347" t="s">
        <v>85</v>
      </c>
      <c r="AM340" s="347" t="s">
        <v>85</v>
      </c>
      <c r="AN340" s="347">
        <v>16</v>
      </c>
      <c r="AO340" s="347"/>
      <c r="AP340" s="347">
        <v>0</v>
      </c>
      <c r="AQ340" s="347">
        <v>0</v>
      </c>
      <c r="AR340" s="347"/>
      <c r="AS340" s="347">
        <v>12</v>
      </c>
      <c r="AT340" s="347"/>
      <c r="AU340" s="347">
        <v>180</v>
      </c>
      <c r="AV340" s="347" t="s">
        <v>85</v>
      </c>
      <c r="AW340" s="347" t="s">
        <v>85</v>
      </c>
      <c r="AX340" s="83"/>
      <c r="AY340" s="347"/>
      <c r="AZ340" s="348" t="s">
        <v>85</v>
      </c>
      <c r="BA340" s="347" t="s">
        <v>85</v>
      </c>
      <c r="BB340" s="105" t="s">
        <v>1523</v>
      </c>
      <c r="BC340" s="347">
        <v>10</v>
      </c>
      <c r="BD340" s="348">
        <v>19.5</v>
      </c>
      <c r="BE340" s="347">
        <v>17</v>
      </c>
      <c r="BF340" s="347">
        <v>17</v>
      </c>
      <c r="BG340" s="347">
        <v>6</v>
      </c>
      <c r="BH340" s="341">
        <v>48</v>
      </c>
      <c r="BI340" s="347" t="s">
        <v>4096</v>
      </c>
      <c r="BJ340" s="82" t="s">
        <v>4217</v>
      </c>
      <c r="BK340" s="347"/>
      <c r="BL340" s="347"/>
      <c r="BM340" s="347"/>
      <c r="BN340" s="347"/>
      <c r="BO340" s="347"/>
      <c r="BP340" s="347"/>
      <c r="BQ340" s="347"/>
      <c r="BR340" s="347"/>
      <c r="BS340" s="347"/>
      <c r="BT340" s="347"/>
      <c r="BU340" s="347"/>
      <c r="BV340" s="347"/>
      <c r="BW340" s="347"/>
      <c r="BX340" s="347"/>
      <c r="BY340" s="362" t="str">
        <f t="shared" si="20"/>
        <v>DISCONTINUED - MR101 Buggy, 15x4, -19mm Offset, 5x205, 160mm Centerbore, Machined - Raw , w/ BH-H24100</v>
      </c>
      <c r="BZ340" s="362" t="s">
        <v>4046</v>
      </c>
      <c r="CA340" s="362" t="s">
        <v>4045</v>
      </c>
      <c r="CB340" s="351" t="str">
        <f t="shared" si="22"/>
        <v>RACE (1XX)</v>
      </c>
    </row>
    <row r="341" spans="1:80" s="339" customFormat="1" ht="12.75">
      <c r="A341" s="23">
        <f t="shared" si="21"/>
        <v>338</v>
      </c>
      <c r="B341" s="105" t="s">
        <v>84</v>
      </c>
      <c r="C341" s="30" t="s">
        <v>1090</v>
      </c>
      <c r="D341" s="341" t="s">
        <v>1108</v>
      </c>
      <c r="E341" s="342" t="s">
        <v>2608</v>
      </c>
      <c r="F341" s="342"/>
      <c r="G341" s="342"/>
      <c r="H341" s="342" t="s">
        <v>866</v>
      </c>
      <c r="I341" s="393">
        <v>41275</v>
      </c>
      <c r="J341" s="340">
        <v>43369</v>
      </c>
      <c r="K341" s="331" t="s">
        <v>1277</v>
      </c>
      <c r="L341" s="343">
        <v>510.5</v>
      </c>
      <c r="M341" s="333"/>
      <c r="N341" s="333"/>
      <c r="O341" s="341">
        <v>20</v>
      </c>
      <c r="P341" s="8">
        <v>9</v>
      </c>
      <c r="Q341" s="30" t="s">
        <v>1455</v>
      </c>
      <c r="R341" s="341">
        <v>6</v>
      </c>
      <c r="S341" s="341">
        <v>6.5</v>
      </c>
      <c r="T341" s="344">
        <v>-12</v>
      </c>
      <c r="U341" s="378">
        <v>4.5</v>
      </c>
      <c r="V341" s="341" t="s">
        <v>85</v>
      </c>
      <c r="W341" s="349">
        <v>108</v>
      </c>
      <c r="X341" s="345">
        <v>49</v>
      </c>
      <c r="Y341" s="344">
        <v>3500</v>
      </c>
      <c r="Z341" s="344" t="s">
        <v>5854</v>
      </c>
      <c r="AA341" s="344"/>
      <c r="AB341" s="334" t="str">
        <f t="shared" si="23"/>
        <v>20x9, 6x6.5, -12 OS</v>
      </c>
      <c r="AC341" s="346" t="s">
        <v>85</v>
      </c>
      <c r="AD341" s="336" t="e">
        <f>VLOOKUP(AC341,ACCESSORIES!F:K,6,FALSE)</f>
        <v>#N/A</v>
      </c>
      <c r="AE341" s="346" t="s">
        <v>85</v>
      </c>
      <c r="AF341" s="347" t="s">
        <v>85</v>
      </c>
      <c r="AG341" s="346"/>
      <c r="AH341" s="346" t="s">
        <v>85</v>
      </c>
      <c r="AI341" s="347" t="e">
        <f>VLOOKUP(AH341,ACCESSORIES!F:K,6,FALSE)</f>
        <v>#N/A</v>
      </c>
      <c r="AJ341" s="347" t="s">
        <v>266</v>
      </c>
      <c r="AK341" s="347" t="s">
        <v>85</v>
      </c>
      <c r="AL341" s="347" t="s">
        <v>85</v>
      </c>
      <c r="AM341" s="347" t="s">
        <v>85</v>
      </c>
      <c r="AN341" s="347">
        <v>18.3</v>
      </c>
      <c r="AO341" s="347"/>
      <c r="AP341" s="347">
        <v>0</v>
      </c>
      <c r="AQ341" s="347">
        <v>0</v>
      </c>
      <c r="AR341" s="347"/>
      <c r="AS341" s="347">
        <v>54</v>
      </c>
      <c r="AT341" s="347"/>
      <c r="AU341" s="347">
        <v>238</v>
      </c>
      <c r="AV341" s="347" t="s">
        <v>85</v>
      </c>
      <c r="AW341" s="347" t="s">
        <v>85</v>
      </c>
      <c r="AX341" s="83"/>
      <c r="AY341" s="347"/>
      <c r="AZ341" s="348" t="s">
        <v>1828</v>
      </c>
      <c r="BA341" s="347" t="s">
        <v>85</v>
      </c>
      <c r="BB341" s="105" t="s">
        <v>1524</v>
      </c>
      <c r="BC341" s="347">
        <v>10</v>
      </c>
      <c r="BD341" s="348">
        <v>52.5</v>
      </c>
      <c r="BE341" s="347">
        <v>22.8</v>
      </c>
      <c r="BF341" s="347">
        <v>22.8</v>
      </c>
      <c r="BG341" s="347">
        <v>11.1</v>
      </c>
      <c r="BH341" s="341">
        <v>24</v>
      </c>
      <c r="BI341" s="347" t="s">
        <v>4096</v>
      </c>
      <c r="BJ341" s="82" t="s">
        <v>4217</v>
      </c>
      <c r="BK341" s="347"/>
      <c r="BL341" s="347"/>
      <c r="BM341" s="347"/>
      <c r="BN341" s="347"/>
      <c r="BO341" s="347"/>
      <c r="BP341" s="347"/>
      <c r="BQ341" s="347"/>
      <c r="BR341" s="347"/>
      <c r="BS341" s="347"/>
      <c r="BT341" s="347"/>
      <c r="BU341" s="347"/>
      <c r="BV341" s="347"/>
      <c r="BW341" s="347"/>
      <c r="BX341" s="347"/>
      <c r="BY341" s="362" t="str">
        <f t="shared" si="20"/>
        <v>DISCONTINUED - MR105 Beadlock, 20x9, -12mm Offset, 6x6.5, 108mm Centerbore, Machined - Raw , w/ BH-H24125</v>
      </c>
      <c r="BZ341" s="362" t="s">
        <v>4046</v>
      </c>
      <c r="CA341" s="362" t="s">
        <v>4045</v>
      </c>
      <c r="CB341" s="351" t="str">
        <f t="shared" si="22"/>
        <v>RACE (1XX)</v>
      </c>
    </row>
    <row r="342" spans="1:80" s="339" customFormat="1" ht="12.75">
      <c r="A342" s="23">
        <f t="shared" si="21"/>
        <v>339</v>
      </c>
      <c r="B342" s="105" t="s">
        <v>84</v>
      </c>
      <c r="C342" s="30" t="s">
        <v>1093</v>
      </c>
      <c r="D342" s="341" t="s">
        <v>262</v>
      </c>
      <c r="E342" s="342" t="s">
        <v>2609</v>
      </c>
      <c r="F342" s="342"/>
      <c r="G342" s="342"/>
      <c r="H342" s="342" t="s">
        <v>899</v>
      </c>
      <c r="I342" s="393">
        <v>41640</v>
      </c>
      <c r="J342" s="340">
        <v>43369</v>
      </c>
      <c r="K342" s="331" t="s">
        <v>1277</v>
      </c>
      <c r="L342" s="343">
        <v>236.5</v>
      </c>
      <c r="M342" s="333"/>
      <c r="N342" s="333"/>
      <c r="O342" s="341">
        <v>18</v>
      </c>
      <c r="P342" s="8">
        <v>8</v>
      </c>
      <c r="Q342" s="30" t="s">
        <v>1750</v>
      </c>
      <c r="R342" s="341">
        <v>5</v>
      </c>
      <c r="S342" s="341">
        <v>100</v>
      </c>
      <c r="T342" s="344">
        <v>42</v>
      </c>
      <c r="U342" s="378">
        <v>6.2</v>
      </c>
      <c r="V342" s="341" t="s">
        <v>85</v>
      </c>
      <c r="W342" s="349">
        <v>67.099999999999994</v>
      </c>
      <c r="X342" s="345">
        <v>24.6</v>
      </c>
      <c r="Y342" s="344">
        <v>1850</v>
      </c>
      <c r="Z342" s="344" t="s">
        <v>2237</v>
      </c>
      <c r="AA342" s="344"/>
      <c r="AB342" s="334" t="str">
        <f t="shared" si="23"/>
        <v>18x8, 5x100, 42 OS</v>
      </c>
      <c r="AC342" s="346" t="s">
        <v>1627</v>
      </c>
      <c r="AD342" s="336">
        <f>VLOOKUP(AC342,ACCESSORIES!F:K,6,FALSE)</f>
        <v>33</v>
      </c>
      <c r="AE342" s="346" t="s">
        <v>85</v>
      </c>
      <c r="AF342" s="347" t="s">
        <v>1899</v>
      </c>
      <c r="AG342" s="346"/>
      <c r="AH342" s="346" t="s">
        <v>85</v>
      </c>
      <c r="AI342" s="347" t="e">
        <f>VLOOKUP(AH342,ACCESSORIES!F:K,6,FALSE)</f>
        <v>#N/A</v>
      </c>
      <c r="AJ342" s="347" t="s">
        <v>265</v>
      </c>
      <c r="AK342" s="347" t="s">
        <v>1675</v>
      </c>
      <c r="AL342" s="347">
        <v>2.5</v>
      </c>
      <c r="AM342" s="347">
        <v>56.1</v>
      </c>
      <c r="AN342" s="347">
        <v>16</v>
      </c>
      <c r="AO342" s="347"/>
      <c r="AP342" s="347">
        <v>28</v>
      </c>
      <c r="AQ342" s="347">
        <v>37</v>
      </c>
      <c r="AR342" s="347"/>
      <c r="AS342" s="347">
        <v>46</v>
      </c>
      <c r="AT342" s="347"/>
      <c r="AU342" s="347">
        <v>208</v>
      </c>
      <c r="AV342" s="347">
        <v>67.099999999999994</v>
      </c>
      <c r="AW342" s="347">
        <v>25</v>
      </c>
      <c r="AX342" s="83"/>
      <c r="AY342" s="347"/>
      <c r="AZ342" s="348" t="s">
        <v>85</v>
      </c>
      <c r="BA342" s="347" t="s">
        <v>85</v>
      </c>
      <c r="BB342" s="105" t="s">
        <v>85</v>
      </c>
      <c r="BC342" s="347" t="s">
        <v>85</v>
      </c>
      <c r="BD342" s="348">
        <v>28.1</v>
      </c>
      <c r="BE342" s="347">
        <v>20.7</v>
      </c>
      <c r="BF342" s="347">
        <v>20.7</v>
      </c>
      <c r="BG342" s="347">
        <v>10</v>
      </c>
      <c r="BH342" s="341">
        <v>36</v>
      </c>
      <c r="BI342" s="347" t="s">
        <v>4096</v>
      </c>
      <c r="BJ342" s="82" t="s">
        <v>4217</v>
      </c>
      <c r="BK342" s="347" t="s">
        <v>1257</v>
      </c>
      <c r="BL342" s="347" t="s">
        <v>1185</v>
      </c>
      <c r="BM342" s="347" t="s">
        <v>1258</v>
      </c>
      <c r="BN342" s="347"/>
      <c r="BO342" s="347"/>
      <c r="BP342" s="347"/>
      <c r="BQ342" s="347"/>
      <c r="BR342" s="347"/>
      <c r="BS342" s="347"/>
      <c r="BT342" s="347"/>
      <c r="BU342" s="347"/>
      <c r="BV342" s="347" t="s">
        <v>2570</v>
      </c>
      <c r="BW342" s="347"/>
      <c r="BX342" s="347" t="s">
        <v>2571</v>
      </c>
      <c r="BY342" s="362" t="str">
        <f t="shared" si="20"/>
        <v>DISCONTINUED - MR501 RALLY, 18x8, +42mm Offset, 5x100, 67.1mm Centerbore, Titanium</v>
      </c>
      <c r="BZ342" s="362" t="s">
        <v>4046</v>
      </c>
      <c r="CA342" s="362" t="s">
        <v>4045</v>
      </c>
      <c r="CB342" s="351" t="str">
        <f t="shared" si="22"/>
        <v>RALLY (5XX)</v>
      </c>
    </row>
    <row r="343" spans="1:80" s="339" customFormat="1" ht="12.75">
      <c r="A343" s="23">
        <f t="shared" si="21"/>
        <v>340</v>
      </c>
      <c r="B343" s="105" t="s">
        <v>84</v>
      </c>
      <c r="C343" s="30" t="s">
        <v>1093</v>
      </c>
      <c r="D343" s="341" t="s">
        <v>262</v>
      </c>
      <c r="E343" s="342" t="s">
        <v>2610</v>
      </c>
      <c r="F343" s="342"/>
      <c r="G343" s="342"/>
      <c r="H343" s="342" t="s">
        <v>897</v>
      </c>
      <c r="I343" s="393">
        <v>41640</v>
      </c>
      <c r="J343" s="340">
        <v>43369</v>
      </c>
      <c r="K343" s="331" t="s">
        <v>1277</v>
      </c>
      <c r="L343" s="343">
        <v>236.5</v>
      </c>
      <c r="M343" s="333"/>
      <c r="N343" s="333"/>
      <c r="O343" s="341">
        <v>18</v>
      </c>
      <c r="P343" s="8">
        <v>8</v>
      </c>
      <c r="Q343" s="30" t="s">
        <v>1858</v>
      </c>
      <c r="R343" s="341">
        <v>5</v>
      </c>
      <c r="S343" s="341">
        <v>4.5</v>
      </c>
      <c r="T343" s="344">
        <v>42</v>
      </c>
      <c r="U343" s="378">
        <v>6.2</v>
      </c>
      <c r="V343" s="341" t="s">
        <v>85</v>
      </c>
      <c r="W343" s="349">
        <v>67.099999999999994</v>
      </c>
      <c r="X343" s="345">
        <v>24.6</v>
      </c>
      <c r="Y343" s="344">
        <v>1850</v>
      </c>
      <c r="Z343" s="344" t="s">
        <v>2237</v>
      </c>
      <c r="AA343" s="344"/>
      <c r="AB343" s="334" t="str">
        <f t="shared" si="23"/>
        <v>18x8, 5x4.5, 42 OS</v>
      </c>
      <c r="AC343" s="346" t="s">
        <v>1627</v>
      </c>
      <c r="AD343" s="336">
        <f>VLOOKUP(AC343,ACCESSORIES!F:K,6,FALSE)</f>
        <v>33</v>
      </c>
      <c r="AE343" s="346" t="s">
        <v>85</v>
      </c>
      <c r="AF343" s="347" t="s">
        <v>1899</v>
      </c>
      <c r="AG343" s="346"/>
      <c r="AH343" s="346" t="s">
        <v>85</v>
      </c>
      <c r="AI343" s="347" t="e">
        <f>VLOOKUP(AH343,ACCESSORIES!F:K,6,FALSE)</f>
        <v>#N/A</v>
      </c>
      <c r="AJ343" s="347" t="s">
        <v>265</v>
      </c>
      <c r="AK343" s="347" t="s">
        <v>1675</v>
      </c>
      <c r="AL343" s="347">
        <v>2.5</v>
      </c>
      <c r="AM343" s="347">
        <v>56.1</v>
      </c>
      <c r="AN343" s="347">
        <v>16</v>
      </c>
      <c r="AO343" s="347"/>
      <c r="AP343" s="347">
        <v>28</v>
      </c>
      <c r="AQ343" s="347">
        <v>37</v>
      </c>
      <c r="AR343" s="347"/>
      <c r="AS343" s="347">
        <v>46</v>
      </c>
      <c r="AT343" s="347"/>
      <c r="AU343" s="347">
        <v>208</v>
      </c>
      <c r="AV343" s="347">
        <v>67.099999999999994</v>
      </c>
      <c r="AW343" s="347">
        <v>25</v>
      </c>
      <c r="AX343" s="83"/>
      <c r="AY343" s="347"/>
      <c r="AZ343" s="348" t="s">
        <v>85</v>
      </c>
      <c r="BA343" s="347" t="s">
        <v>85</v>
      </c>
      <c r="BB343" s="105" t="s">
        <v>85</v>
      </c>
      <c r="BC343" s="347" t="s">
        <v>85</v>
      </c>
      <c r="BD343" s="348">
        <v>28.1</v>
      </c>
      <c r="BE343" s="347">
        <v>20.7</v>
      </c>
      <c r="BF343" s="347">
        <v>20.7</v>
      </c>
      <c r="BG343" s="347">
        <v>10</v>
      </c>
      <c r="BH343" s="341">
        <v>36</v>
      </c>
      <c r="BI343" s="347" t="s">
        <v>4096</v>
      </c>
      <c r="BJ343" s="82" t="s">
        <v>4217</v>
      </c>
      <c r="BK343" s="347" t="s">
        <v>1257</v>
      </c>
      <c r="BL343" s="347" t="s">
        <v>1185</v>
      </c>
      <c r="BM343" s="347" t="s">
        <v>1258</v>
      </c>
      <c r="BN343" s="347"/>
      <c r="BO343" s="347"/>
      <c r="BP343" s="347"/>
      <c r="BQ343" s="347"/>
      <c r="BR343" s="347"/>
      <c r="BS343" s="347"/>
      <c r="BT343" s="347"/>
      <c r="BU343" s="347"/>
      <c r="BV343" s="347" t="s">
        <v>2570</v>
      </c>
      <c r="BW343" s="347"/>
      <c r="BX343" s="347" t="s">
        <v>2571</v>
      </c>
      <c r="BY343" s="362" t="str">
        <f t="shared" si="20"/>
        <v>DISCONTINUED - MR501 RALLY, 18x8, +42mm Offset, 5x4.5, 67.1mm Centerbore, Titanium</v>
      </c>
      <c r="BZ343" s="362" t="s">
        <v>4046</v>
      </c>
      <c r="CA343" s="362" t="s">
        <v>4045</v>
      </c>
      <c r="CB343" s="351" t="str">
        <f t="shared" si="22"/>
        <v>RALLY (5XX)</v>
      </c>
    </row>
    <row r="344" spans="1:80" s="339" customFormat="1" ht="12.75">
      <c r="A344" s="23">
        <f t="shared" si="21"/>
        <v>341</v>
      </c>
      <c r="B344" s="105" t="s">
        <v>84</v>
      </c>
      <c r="C344" s="30" t="s">
        <v>1072</v>
      </c>
      <c r="D344" s="341" t="s">
        <v>2119</v>
      </c>
      <c r="E344" s="342" t="s">
        <v>2613</v>
      </c>
      <c r="F344" s="342"/>
      <c r="G344" s="342"/>
      <c r="H344" s="342" t="s">
        <v>2221</v>
      </c>
      <c r="I344" s="393">
        <v>43101</v>
      </c>
      <c r="J344" s="340">
        <v>43370</v>
      </c>
      <c r="K344" s="331" t="s">
        <v>1277</v>
      </c>
      <c r="L344" s="343">
        <v>240.5</v>
      </c>
      <c r="M344" s="333"/>
      <c r="N344" s="333"/>
      <c r="O344" s="341">
        <v>16</v>
      </c>
      <c r="P344" s="8">
        <v>8</v>
      </c>
      <c r="Q344" s="30" t="s">
        <v>1761</v>
      </c>
      <c r="R344" s="341">
        <v>6</v>
      </c>
      <c r="S344" s="341">
        <v>120</v>
      </c>
      <c r="T344" s="344">
        <v>0</v>
      </c>
      <c r="U344" s="378">
        <v>4.5</v>
      </c>
      <c r="V344" s="341" t="s">
        <v>85</v>
      </c>
      <c r="W344" s="349">
        <v>67</v>
      </c>
      <c r="X344" s="345">
        <v>23.3</v>
      </c>
      <c r="Y344" s="344">
        <v>2650</v>
      </c>
      <c r="Z344" s="344" t="s">
        <v>5833</v>
      </c>
      <c r="AA344" s="344"/>
      <c r="AB344" s="334" t="str">
        <f t="shared" si="23"/>
        <v>16x8, 6x120, 0 OS</v>
      </c>
      <c r="AC344" s="346" t="s">
        <v>2185</v>
      </c>
      <c r="AD344" s="336" t="e">
        <f>VLOOKUP(AC344,ACCESSORIES!F:K,6,FALSE)</f>
        <v>#N/A</v>
      </c>
      <c r="AE344" s="346" t="s">
        <v>85</v>
      </c>
      <c r="AF344" s="347" t="s">
        <v>85</v>
      </c>
      <c r="AG344" s="346"/>
      <c r="AH344" s="346" t="s">
        <v>85</v>
      </c>
      <c r="AI344" s="347" t="e">
        <f>VLOOKUP(AH344,ACCESSORIES!F:K,6,FALSE)</f>
        <v>#N/A</v>
      </c>
      <c r="AJ344" s="347" t="s">
        <v>265</v>
      </c>
      <c r="AK344" s="347" t="s">
        <v>85</v>
      </c>
      <c r="AL344" s="347" t="s">
        <v>85</v>
      </c>
      <c r="AM344" s="347" t="s">
        <v>85</v>
      </c>
      <c r="AN344" s="347">
        <v>16.2</v>
      </c>
      <c r="AO344" s="347"/>
      <c r="AP344" s="347">
        <v>15</v>
      </c>
      <c r="AQ344" s="347">
        <v>26</v>
      </c>
      <c r="AR344" s="347"/>
      <c r="AS344" s="347">
        <v>36</v>
      </c>
      <c r="AT344" s="347"/>
      <c r="AU344" s="347">
        <v>192</v>
      </c>
      <c r="AV344" s="347">
        <v>67</v>
      </c>
      <c r="AW344" s="347">
        <v>38</v>
      </c>
      <c r="AX344" s="83"/>
      <c r="AY344" s="347"/>
      <c r="AZ344" s="348" t="s">
        <v>85</v>
      </c>
      <c r="BA344" s="347" t="s">
        <v>85</v>
      </c>
      <c r="BB344" s="105" t="s">
        <v>85</v>
      </c>
      <c r="BC344" s="347" t="s">
        <v>85</v>
      </c>
      <c r="BD344" s="348">
        <v>26.8</v>
      </c>
      <c r="BE344" s="347">
        <v>18.8</v>
      </c>
      <c r="BF344" s="347">
        <v>18.8</v>
      </c>
      <c r="BG344" s="347">
        <v>10.6</v>
      </c>
      <c r="BH344" s="341">
        <v>36</v>
      </c>
      <c r="BI344" s="347" t="s">
        <v>4096</v>
      </c>
      <c r="BJ344" s="82" t="s">
        <v>4217</v>
      </c>
      <c r="BK344" s="347"/>
      <c r="BL344" s="347"/>
      <c r="BM344" s="347"/>
      <c r="BN344" s="347"/>
      <c r="BO344" s="347"/>
      <c r="BP344" s="347"/>
      <c r="BQ344" s="347"/>
      <c r="BR344" s="347"/>
      <c r="BS344" s="347"/>
      <c r="BT344" s="347"/>
      <c r="BU344" s="347"/>
      <c r="BV344" s="347"/>
      <c r="BW344" s="347"/>
      <c r="BX344" s="347"/>
      <c r="BY344" s="362" t="str">
        <f t="shared" si="20"/>
        <v>DISCONTINUED - MR315, 16x8, 0mm Offset, 6x120, 67mm Centerbore, Method Bronze - Matte Black Lip</v>
      </c>
      <c r="BZ344" s="362" t="s">
        <v>4046</v>
      </c>
      <c r="CA344" s="362" t="s">
        <v>4045</v>
      </c>
      <c r="CB344" s="351" t="str">
        <f t="shared" si="22"/>
        <v>STREET (3XX)</v>
      </c>
    </row>
    <row r="345" spans="1:80" s="339" customFormat="1" ht="12.75">
      <c r="A345" s="23">
        <f t="shared" si="21"/>
        <v>342</v>
      </c>
      <c r="B345" s="105" t="s">
        <v>84</v>
      </c>
      <c r="C345" s="30" t="s">
        <v>1072</v>
      </c>
      <c r="D345" s="341" t="s">
        <v>2119</v>
      </c>
      <c r="E345" s="342" t="s">
        <v>2614</v>
      </c>
      <c r="F345" s="342"/>
      <c r="G345" s="342"/>
      <c r="H345" s="342" t="s">
        <v>2145</v>
      </c>
      <c r="I345" s="393">
        <v>43101</v>
      </c>
      <c r="J345" s="340">
        <v>43370</v>
      </c>
      <c r="K345" s="331" t="s">
        <v>1277</v>
      </c>
      <c r="L345" s="343">
        <v>240.5</v>
      </c>
      <c r="M345" s="333"/>
      <c r="N345" s="333"/>
      <c r="O345" s="341">
        <v>16</v>
      </c>
      <c r="P345" s="8">
        <v>8</v>
      </c>
      <c r="Q345" s="30" t="s">
        <v>1123</v>
      </c>
      <c r="R345" s="341">
        <v>6</v>
      </c>
      <c r="S345" s="341">
        <v>5.5</v>
      </c>
      <c r="T345" s="344">
        <v>0</v>
      </c>
      <c r="U345" s="378">
        <v>4.5</v>
      </c>
      <c r="V345" s="341" t="s">
        <v>85</v>
      </c>
      <c r="W345" s="349">
        <v>106.25</v>
      </c>
      <c r="X345" s="345">
        <v>23.25</v>
      </c>
      <c r="Y345" s="344">
        <v>2650</v>
      </c>
      <c r="Z345" s="344" t="s">
        <v>5833</v>
      </c>
      <c r="AA345" s="344"/>
      <c r="AB345" s="334" t="str">
        <f t="shared" si="23"/>
        <v>16x8, 6x5.5, 0 OS</v>
      </c>
      <c r="AC345" s="346" t="s">
        <v>2188</v>
      </c>
      <c r="AD345" s="336" t="e">
        <f>VLOOKUP(AC345,ACCESSORIES!F:K,6,FALSE)</f>
        <v>#N/A</v>
      </c>
      <c r="AE345" s="346" t="s">
        <v>85</v>
      </c>
      <c r="AF345" s="347" t="s">
        <v>85</v>
      </c>
      <c r="AG345" s="346"/>
      <c r="AH345" s="346" t="s">
        <v>85</v>
      </c>
      <c r="AI345" s="347" t="e">
        <f>VLOOKUP(AH345,ACCESSORIES!F:K,6,FALSE)</f>
        <v>#N/A</v>
      </c>
      <c r="AJ345" s="347" t="s">
        <v>265</v>
      </c>
      <c r="AK345" s="347" t="s">
        <v>1712</v>
      </c>
      <c r="AL345" s="347">
        <v>2.5</v>
      </c>
      <c r="AM345" s="347">
        <v>78.3</v>
      </c>
      <c r="AN345" s="347">
        <v>16.2</v>
      </c>
      <c r="AO345" s="347"/>
      <c r="AP345" s="347">
        <v>8</v>
      </c>
      <c r="AQ345" s="347">
        <v>25</v>
      </c>
      <c r="AR345" s="347"/>
      <c r="AS345" s="347">
        <v>36</v>
      </c>
      <c r="AT345" s="347"/>
      <c r="AU345" s="347">
        <v>192</v>
      </c>
      <c r="AV345" s="347">
        <v>106.25</v>
      </c>
      <c r="AW345" s="347">
        <v>35</v>
      </c>
      <c r="AX345" s="83"/>
      <c r="AY345" s="347"/>
      <c r="AZ345" s="348" t="s">
        <v>85</v>
      </c>
      <c r="BA345" s="347" t="s">
        <v>85</v>
      </c>
      <c r="BB345" s="105" t="s">
        <v>85</v>
      </c>
      <c r="BC345" s="347" t="s">
        <v>85</v>
      </c>
      <c r="BD345" s="348">
        <v>26.75</v>
      </c>
      <c r="BE345" s="347">
        <v>18.8</v>
      </c>
      <c r="BF345" s="347">
        <v>18.8</v>
      </c>
      <c r="BG345" s="347">
        <v>10.6</v>
      </c>
      <c r="BH345" s="341">
        <v>36</v>
      </c>
      <c r="BI345" s="347" t="s">
        <v>4096</v>
      </c>
      <c r="BJ345" s="82" t="s">
        <v>4217</v>
      </c>
      <c r="BK345" s="347"/>
      <c r="BL345" s="347"/>
      <c r="BM345" s="347"/>
      <c r="BN345" s="347"/>
      <c r="BO345" s="347"/>
      <c r="BP345" s="347"/>
      <c r="BQ345" s="347"/>
      <c r="BR345" s="347"/>
      <c r="BS345" s="347"/>
      <c r="BT345" s="347"/>
      <c r="BU345" s="347"/>
      <c r="BV345" s="347"/>
      <c r="BW345" s="347"/>
      <c r="BX345" s="347"/>
      <c r="BY345" s="362" t="str">
        <f t="shared" si="20"/>
        <v>DISCONTINUED - MR315, 16x8, 0mm Offset, 6x5.5, 106.25mm Centerbore, Method Bronze - Matte Black Lip</v>
      </c>
      <c r="BZ345" s="362" t="s">
        <v>4046</v>
      </c>
      <c r="CA345" s="362" t="s">
        <v>4045</v>
      </c>
      <c r="CB345" s="351" t="str">
        <f t="shared" si="22"/>
        <v>STREET (3XX)</v>
      </c>
    </row>
    <row r="346" spans="1:80" s="339" customFormat="1" ht="12.75">
      <c r="A346" s="23">
        <f t="shared" si="21"/>
        <v>343</v>
      </c>
      <c r="B346" s="105" t="s">
        <v>84</v>
      </c>
      <c r="C346" s="30" t="s">
        <v>1072</v>
      </c>
      <c r="D346" s="341" t="s">
        <v>2119</v>
      </c>
      <c r="E346" s="342" t="s">
        <v>2615</v>
      </c>
      <c r="F346" s="342"/>
      <c r="G346" s="342"/>
      <c r="H346" s="342" t="s">
        <v>2147</v>
      </c>
      <c r="I346" s="393">
        <v>43101</v>
      </c>
      <c r="J346" s="340">
        <v>43370</v>
      </c>
      <c r="K346" s="331" t="s">
        <v>1277</v>
      </c>
      <c r="L346" s="343">
        <v>257.5</v>
      </c>
      <c r="M346" s="333"/>
      <c r="N346" s="333"/>
      <c r="O346" s="341">
        <v>17</v>
      </c>
      <c r="P346" s="8">
        <v>8.5</v>
      </c>
      <c r="Q346" s="30" t="s">
        <v>1758</v>
      </c>
      <c r="R346" s="341">
        <v>5</v>
      </c>
      <c r="S346" s="341">
        <v>5</v>
      </c>
      <c r="T346" s="344">
        <v>0</v>
      </c>
      <c r="U346" s="378">
        <v>4.75</v>
      </c>
      <c r="V346" s="341" t="s">
        <v>85</v>
      </c>
      <c r="W346" s="349">
        <v>71.5</v>
      </c>
      <c r="X346" s="345">
        <v>27</v>
      </c>
      <c r="Y346" s="344">
        <v>2650</v>
      </c>
      <c r="Z346" s="344" t="s">
        <v>5833</v>
      </c>
      <c r="AA346" s="344"/>
      <c r="AB346" s="334" t="str">
        <f t="shared" si="23"/>
        <v>17x8.5, 5x5, 0 OS</v>
      </c>
      <c r="AC346" s="346" t="s">
        <v>2187</v>
      </c>
      <c r="AD346" s="336" t="e">
        <f>VLOOKUP(AC346,ACCESSORIES!F:K,6,FALSE)</f>
        <v>#N/A</v>
      </c>
      <c r="AE346" s="346" t="s">
        <v>85</v>
      </c>
      <c r="AF346" s="347" t="s">
        <v>85</v>
      </c>
      <c r="AG346" s="346"/>
      <c r="AH346" s="346" t="s">
        <v>85</v>
      </c>
      <c r="AI346" s="347" t="e">
        <f>VLOOKUP(AH346,ACCESSORIES!F:K,6,FALSE)</f>
        <v>#N/A</v>
      </c>
      <c r="AJ346" s="347" t="s">
        <v>266</v>
      </c>
      <c r="AK346" s="347" t="s">
        <v>85</v>
      </c>
      <c r="AL346" s="347" t="s">
        <v>85</v>
      </c>
      <c r="AM346" s="347" t="s">
        <v>85</v>
      </c>
      <c r="AN346" s="347">
        <v>16.2</v>
      </c>
      <c r="AO346" s="347"/>
      <c r="AP346" s="347">
        <v>8</v>
      </c>
      <c r="AQ346" s="347">
        <v>19</v>
      </c>
      <c r="AR346" s="347"/>
      <c r="AS346" s="347">
        <v>45</v>
      </c>
      <c r="AT346" s="347"/>
      <c r="AU346" s="347">
        <v>203</v>
      </c>
      <c r="AV346" s="347">
        <v>71.5</v>
      </c>
      <c r="AW346" s="347">
        <v>38</v>
      </c>
      <c r="AX346" s="83"/>
      <c r="AY346" s="347"/>
      <c r="AZ346" s="348" t="s">
        <v>85</v>
      </c>
      <c r="BA346" s="347" t="s">
        <v>85</v>
      </c>
      <c r="BB346" s="105" t="s">
        <v>85</v>
      </c>
      <c r="BC346" s="347" t="s">
        <v>85</v>
      </c>
      <c r="BD346" s="348">
        <v>30.5</v>
      </c>
      <c r="BE346" s="347">
        <v>19.8</v>
      </c>
      <c r="BF346" s="347">
        <v>19.8</v>
      </c>
      <c r="BG346" s="347">
        <v>10.7</v>
      </c>
      <c r="BH346" s="341">
        <v>36</v>
      </c>
      <c r="BI346" s="347" t="s">
        <v>4096</v>
      </c>
      <c r="BJ346" s="82" t="s">
        <v>4217</v>
      </c>
      <c r="BK346" s="347"/>
      <c r="BL346" s="347"/>
      <c r="BM346" s="347"/>
      <c r="BN346" s="347"/>
      <c r="BO346" s="347"/>
      <c r="BP346" s="347"/>
      <c r="BQ346" s="347"/>
      <c r="BR346" s="347"/>
      <c r="BS346" s="347"/>
      <c r="BT346" s="347"/>
      <c r="BU346" s="347"/>
      <c r="BV346" s="347"/>
      <c r="BW346" s="347"/>
      <c r="BX346" s="347"/>
      <c r="BY346" s="362" t="str">
        <f t="shared" si="20"/>
        <v>DISCONTINUED - MR315, 17x8.5, 0mm Offset, 5x5, 71.5mm Centerbore, Method Bronze - Matte Black Lip</v>
      </c>
      <c r="BZ346" s="362" t="s">
        <v>4046</v>
      </c>
      <c r="CA346" s="362" t="s">
        <v>4045</v>
      </c>
      <c r="CB346" s="351" t="str">
        <f t="shared" si="22"/>
        <v>STREET (3XX)</v>
      </c>
    </row>
    <row r="347" spans="1:80" s="339" customFormat="1" ht="12.75">
      <c r="A347" s="23">
        <f t="shared" si="21"/>
        <v>344</v>
      </c>
      <c r="B347" s="105" t="s">
        <v>84</v>
      </c>
      <c r="C347" s="30" t="s">
        <v>1072</v>
      </c>
      <c r="D347" s="341" t="s">
        <v>2119</v>
      </c>
      <c r="E347" s="342" t="s">
        <v>2616</v>
      </c>
      <c r="F347" s="342"/>
      <c r="G347" s="342"/>
      <c r="H347" s="342" t="s">
        <v>2149</v>
      </c>
      <c r="I347" s="393">
        <v>43101</v>
      </c>
      <c r="J347" s="340">
        <v>43370</v>
      </c>
      <c r="K347" s="331" t="s">
        <v>1277</v>
      </c>
      <c r="L347" s="343">
        <v>257.5</v>
      </c>
      <c r="M347" s="333"/>
      <c r="N347" s="333"/>
      <c r="O347" s="341">
        <v>17</v>
      </c>
      <c r="P347" s="8">
        <v>8.5</v>
      </c>
      <c r="Q347" s="30" t="s">
        <v>1754</v>
      </c>
      <c r="R347" s="341">
        <v>5</v>
      </c>
      <c r="S347" s="341">
        <v>150</v>
      </c>
      <c r="T347" s="344">
        <v>0</v>
      </c>
      <c r="U347" s="378">
        <v>4.75</v>
      </c>
      <c r="V347" s="341" t="s">
        <v>85</v>
      </c>
      <c r="W347" s="349">
        <v>110.5</v>
      </c>
      <c r="X347" s="345">
        <v>27</v>
      </c>
      <c r="Y347" s="344">
        <v>2650</v>
      </c>
      <c r="Z347" s="344" t="s">
        <v>5833</v>
      </c>
      <c r="AA347" s="344"/>
      <c r="AB347" s="334" t="str">
        <f t="shared" si="23"/>
        <v>17x8.5, 5x150, 0 OS</v>
      </c>
      <c r="AC347" s="346" t="s">
        <v>2189</v>
      </c>
      <c r="AD347" s="336" t="e">
        <f>VLOOKUP(AC347,ACCESSORIES!F:K,6,FALSE)</f>
        <v>#N/A</v>
      </c>
      <c r="AE347" s="346" t="s">
        <v>85</v>
      </c>
      <c r="AF347" s="347" t="s">
        <v>85</v>
      </c>
      <c r="AG347" s="346"/>
      <c r="AH347" s="346" t="s">
        <v>85</v>
      </c>
      <c r="AI347" s="347" t="e">
        <f>VLOOKUP(AH347,ACCESSORIES!F:K,6,FALSE)</f>
        <v>#N/A</v>
      </c>
      <c r="AJ347" s="347" t="s">
        <v>266</v>
      </c>
      <c r="AK347" s="347" t="s">
        <v>85</v>
      </c>
      <c r="AL347" s="347" t="s">
        <v>85</v>
      </c>
      <c r="AM347" s="347" t="s">
        <v>85</v>
      </c>
      <c r="AN347" s="347">
        <v>16.2</v>
      </c>
      <c r="AO347" s="347"/>
      <c r="AP347" s="347">
        <v>0</v>
      </c>
      <c r="AQ347" s="347">
        <v>15</v>
      </c>
      <c r="AR347" s="347"/>
      <c r="AS347" s="347">
        <v>45</v>
      </c>
      <c r="AT347" s="347"/>
      <c r="AU347" s="347">
        <v>203</v>
      </c>
      <c r="AV347" s="347">
        <v>110.5</v>
      </c>
      <c r="AW347" s="347">
        <v>38</v>
      </c>
      <c r="AX347" s="83"/>
      <c r="AY347" s="347"/>
      <c r="AZ347" s="348" t="s">
        <v>85</v>
      </c>
      <c r="BA347" s="347" t="s">
        <v>85</v>
      </c>
      <c r="BB347" s="105" t="s">
        <v>85</v>
      </c>
      <c r="BC347" s="347" t="s">
        <v>85</v>
      </c>
      <c r="BD347" s="348">
        <v>30.5</v>
      </c>
      <c r="BE347" s="347">
        <v>19.8</v>
      </c>
      <c r="BF347" s="347">
        <v>19.8</v>
      </c>
      <c r="BG347" s="347">
        <v>10.7</v>
      </c>
      <c r="BH347" s="341">
        <v>36</v>
      </c>
      <c r="BI347" s="347" t="s">
        <v>4096</v>
      </c>
      <c r="BJ347" s="82" t="s">
        <v>4217</v>
      </c>
      <c r="BK347" s="347"/>
      <c r="BL347" s="347"/>
      <c r="BM347" s="347"/>
      <c r="BN347" s="347"/>
      <c r="BO347" s="347"/>
      <c r="BP347" s="347"/>
      <c r="BQ347" s="347"/>
      <c r="BR347" s="347"/>
      <c r="BS347" s="347"/>
      <c r="BT347" s="347"/>
      <c r="BU347" s="347"/>
      <c r="BV347" s="347"/>
      <c r="BW347" s="347"/>
      <c r="BX347" s="347"/>
      <c r="BY347" s="362" t="str">
        <f t="shared" si="20"/>
        <v>DISCONTINUED - MR315, 17x8.5, 0mm Offset, 5x150, 110.5mm Centerbore, Method Bronze - Matte Black Lip</v>
      </c>
      <c r="BZ347" s="362" t="s">
        <v>4046</v>
      </c>
      <c r="CA347" s="362" t="s">
        <v>4045</v>
      </c>
      <c r="CB347" s="351" t="str">
        <f t="shared" si="22"/>
        <v>STREET (3XX)</v>
      </c>
    </row>
    <row r="348" spans="1:80" s="339" customFormat="1" ht="12.75">
      <c r="A348" s="23">
        <f t="shared" si="21"/>
        <v>345</v>
      </c>
      <c r="B348" s="105" t="s">
        <v>84</v>
      </c>
      <c r="C348" s="30" t="s">
        <v>1072</v>
      </c>
      <c r="D348" s="341" t="s">
        <v>2119</v>
      </c>
      <c r="E348" s="342" t="s">
        <v>2617</v>
      </c>
      <c r="F348" s="342"/>
      <c r="G348" s="342"/>
      <c r="H348" s="342" t="s">
        <v>2151</v>
      </c>
      <c r="I348" s="393">
        <v>43101</v>
      </c>
      <c r="J348" s="340">
        <v>43370</v>
      </c>
      <c r="K348" s="331" t="s">
        <v>1277</v>
      </c>
      <c r="L348" s="343">
        <v>257.5</v>
      </c>
      <c r="M348" s="333"/>
      <c r="N348" s="333"/>
      <c r="O348" s="341">
        <v>17</v>
      </c>
      <c r="P348" s="8">
        <v>8.5</v>
      </c>
      <c r="Q348" s="30" t="s">
        <v>1761</v>
      </c>
      <c r="R348" s="341">
        <v>6</v>
      </c>
      <c r="S348" s="341">
        <v>120</v>
      </c>
      <c r="T348" s="344">
        <v>0</v>
      </c>
      <c r="U348" s="378">
        <v>4.75</v>
      </c>
      <c r="V348" s="341" t="s">
        <v>85</v>
      </c>
      <c r="W348" s="349">
        <v>67</v>
      </c>
      <c r="X348" s="345">
        <v>27</v>
      </c>
      <c r="Y348" s="344">
        <v>2650</v>
      </c>
      <c r="Z348" s="344" t="s">
        <v>5833</v>
      </c>
      <c r="AA348" s="344"/>
      <c r="AB348" s="334" t="str">
        <f t="shared" si="23"/>
        <v>17x8.5, 6x120, 0 OS</v>
      </c>
      <c r="AC348" s="346" t="s">
        <v>2185</v>
      </c>
      <c r="AD348" s="336" t="e">
        <f>VLOOKUP(AC348,ACCESSORIES!F:K,6,FALSE)</f>
        <v>#N/A</v>
      </c>
      <c r="AE348" s="346" t="s">
        <v>85</v>
      </c>
      <c r="AF348" s="347" t="s">
        <v>85</v>
      </c>
      <c r="AG348" s="346"/>
      <c r="AH348" s="346" t="s">
        <v>85</v>
      </c>
      <c r="AI348" s="347" t="e">
        <f>VLOOKUP(AH348,ACCESSORIES!F:K,6,FALSE)</f>
        <v>#N/A</v>
      </c>
      <c r="AJ348" s="347" t="s">
        <v>265</v>
      </c>
      <c r="AK348" s="347" t="s">
        <v>85</v>
      </c>
      <c r="AL348" s="347" t="s">
        <v>85</v>
      </c>
      <c r="AM348" s="347" t="s">
        <v>85</v>
      </c>
      <c r="AN348" s="347">
        <v>16.2</v>
      </c>
      <c r="AO348" s="347"/>
      <c r="AP348" s="347">
        <v>10</v>
      </c>
      <c r="AQ348" s="347">
        <v>20</v>
      </c>
      <c r="AR348" s="347"/>
      <c r="AS348" s="347">
        <v>45</v>
      </c>
      <c r="AT348" s="347"/>
      <c r="AU348" s="347">
        <v>203</v>
      </c>
      <c r="AV348" s="347">
        <v>67</v>
      </c>
      <c r="AW348" s="347">
        <v>38</v>
      </c>
      <c r="AX348" s="83"/>
      <c r="AY348" s="347"/>
      <c r="AZ348" s="348" t="s">
        <v>85</v>
      </c>
      <c r="BA348" s="347" t="s">
        <v>85</v>
      </c>
      <c r="BB348" s="105" t="s">
        <v>85</v>
      </c>
      <c r="BC348" s="347" t="s">
        <v>85</v>
      </c>
      <c r="BD348" s="348">
        <v>30.5</v>
      </c>
      <c r="BE348" s="347">
        <v>19.8</v>
      </c>
      <c r="BF348" s="347">
        <v>19.8</v>
      </c>
      <c r="BG348" s="347">
        <v>10.7</v>
      </c>
      <c r="BH348" s="341">
        <v>36</v>
      </c>
      <c r="BI348" s="347" t="s">
        <v>4096</v>
      </c>
      <c r="BJ348" s="82" t="s">
        <v>4217</v>
      </c>
      <c r="BK348" s="347"/>
      <c r="BL348" s="347"/>
      <c r="BM348" s="347"/>
      <c r="BN348" s="347"/>
      <c r="BO348" s="347"/>
      <c r="BP348" s="347"/>
      <c r="BQ348" s="347"/>
      <c r="BR348" s="347"/>
      <c r="BS348" s="347"/>
      <c r="BT348" s="347"/>
      <c r="BU348" s="347"/>
      <c r="BV348" s="347"/>
      <c r="BW348" s="347"/>
      <c r="BX348" s="347"/>
      <c r="BY348" s="362" t="str">
        <f t="shared" si="20"/>
        <v>DISCONTINUED - MR315, 17x8.5, 0mm Offset, 6x120, 67mm Centerbore, Method Bronze - Matte Black Lip</v>
      </c>
      <c r="BZ348" s="362" t="s">
        <v>4046</v>
      </c>
      <c r="CA348" s="362" t="s">
        <v>4045</v>
      </c>
      <c r="CB348" s="351" t="str">
        <f t="shared" si="22"/>
        <v>STREET (3XX)</v>
      </c>
    </row>
    <row r="349" spans="1:80" s="339" customFormat="1" ht="12.75">
      <c r="A349" s="23">
        <f t="shared" si="21"/>
        <v>346</v>
      </c>
      <c r="B349" s="105" t="s">
        <v>84</v>
      </c>
      <c r="C349" s="30" t="s">
        <v>1072</v>
      </c>
      <c r="D349" s="341" t="s">
        <v>2119</v>
      </c>
      <c r="E349" s="342" t="s">
        <v>2618</v>
      </c>
      <c r="F349" s="342"/>
      <c r="G349" s="342"/>
      <c r="H349" s="342" t="s">
        <v>2153</v>
      </c>
      <c r="I349" s="393">
        <v>43101</v>
      </c>
      <c r="J349" s="340">
        <v>43370</v>
      </c>
      <c r="K349" s="331" t="s">
        <v>1277</v>
      </c>
      <c r="L349" s="343">
        <v>257.5</v>
      </c>
      <c r="M349" s="333"/>
      <c r="N349" s="333"/>
      <c r="O349" s="341">
        <v>17</v>
      </c>
      <c r="P349" s="8">
        <v>8.5</v>
      </c>
      <c r="Q349" s="30" t="s">
        <v>1763</v>
      </c>
      <c r="R349" s="341">
        <v>6</v>
      </c>
      <c r="S349" s="341">
        <v>135</v>
      </c>
      <c r="T349" s="344">
        <v>0</v>
      </c>
      <c r="U349" s="378">
        <v>4.75</v>
      </c>
      <c r="V349" s="341" t="s">
        <v>85</v>
      </c>
      <c r="W349" s="349">
        <v>87</v>
      </c>
      <c r="X349" s="345">
        <v>27</v>
      </c>
      <c r="Y349" s="344">
        <v>2650</v>
      </c>
      <c r="Z349" s="344" t="s">
        <v>5833</v>
      </c>
      <c r="AA349" s="344"/>
      <c r="AB349" s="334" t="str">
        <f t="shared" si="23"/>
        <v>17x8.5, 6x135, 0 OS</v>
      </c>
      <c r="AC349" s="346" t="s">
        <v>2190</v>
      </c>
      <c r="AD349" s="336" t="e">
        <f>VLOOKUP(AC349,ACCESSORIES!F:K,6,FALSE)</f>
        <v>#N/A</v>
      </c>
      <c r="AE349" s="346" t="s">
        <v>85</v>
      </c>
      <c r="AF349" s="347" t="s">
        <v>85</v>
      </c>
      <c r="AG349" s="346"/>
      <c r="AH349" s="346" t="s">
        <v>85</v>
      </c>
      <c r="AI349" s="347" t="e">
        <f>VLOOKUP(AH349,ACCESSORIES!F:K,6,FALSE)</f>
        <v>#N/A</v>
      </c>
      <c r="AJ349" s="347" t="s">
        <v>266</v>
      </c>
      <c r="AK349" s="347" t="s">
        <v>85</v>
      </c>
      <c r="AL349" s="347" t="s">
        <v>85</v>
      </c>
      <c r="AM349" s="347" t="s">
        <v>85</v>
      </c>
      <c r="AN349" s="347">
        <v>16.2</v>
      </c>
      <c r="AO349" s="347"/>
      <c r="AP349" s="347">
        <v>6</v>
      </c>
      <c r="AQ349" s="347">
        <v>18</v>
      </c>
      <c r="AR349" s="347"/>
      <c r="AS349" s="347">
        <v>45</v>
      </c>
      <c r="AT349" s="347"/>
      <c r="AU349" s="347">
        <v>203</v>
      </c>
      <c r="AV349" s="347">
        <v>87</v>
      </c>
      <c r="AW349" s="347">
        <v>38</v>
      </c>
      <c r="AX349" s="83"/>
      <c r="AY349" s="347"/>
      <c r="AZ349" s="348" t="s">
        <v>85</v>
      </c>
      <c r="BA349" s="347" t="s">
        <v>85</v>
      </c>
      <c r="BB349" s="105" t="s">
        <v>85</v>
      </c>
      <c r="BC349" s="347" t="s">
        <v>85</v>
      </c>
      <c r="BD349" s="348">
        <v>30.5</v>
      </c>
      <c r="BE349" s="347">
        <v>19.8</v>
      </c>
      <c r="BF349" s="347">
        <v>19.8</v>
      </c>
      <c r="BG349" s="347">
        <v>10.7</v>
      </c>
      <c r="BH349" s="341">
        <v>36</v>
      </c>
      <c r="BI349" s="347" t="s">
        <v>4096</v>
      </c>
      <c r="BJ349" s="82" t="s">
        <v>4217</v>
      </c>
      <c r="BK349" s="347"/>
      <c r="BL349" s="347"/>
      <c r="BM349" s="347"/>
      <c r="BN349" s="347"/>
      <c r="BO349" s="347"/>
      <c r="BP349" s="347"/>
      <c r="BQ349" s="347"/>
      <c r="BR349" s="347"/>
      <c r="BS349" s="347"/>
      <c r="BT349" s="347"/>
      <c r="BU349" s="347"/>
      <c r="BV349" s="347"/>
      <c r="BW349" s="347"/>
      <c r="BX349" s="347"/>
      <c r="BY349" s="362" t="str">
        <f t="shared" si="20"/>
        <v>DISCONTINUED - MR315, 17x8.5, 0mm Offset, 6x135, 87mm Centerbore, Method Bronze - Matte Black Lip</v>
      </c>
      <c r="BZ349" s="362" t="s">
        <v>4046</v>
      </c>
      <c r="CA349" s="362" t="s">
        <v>4045</v>
      </c>
      <c r="CB349" s="351" t="str">
        <f t="shared" si="22"/>
        <v>STREET (3XX)</v>
      </c>
    </row>
    <row r="350" spans="1:80" s="339" customFormat="1" ht="12.75">
      <c r="A350" s="23">
        <f t="shared" si="21"/>
        <v>347</v>
      </c>
      <c r="B350" s="105" t="s">
        <v>84</v>
      </c>
      <c r="C350" s="30" t="s">
        <v>1072</v>
      </c>
      <c r="D350" s="341" t="s">
        <v>2119</v>
      </c>
      <c r="E350" s="342" t="s">
        <v>2619</v>
      </c>
      <c r="F350" s="342"/>
      <c r="G350" s="342"/>
      <c r="H350" s="342" t="s">
        <v>2155</v>
      </c>
      <c r="I350" s="393">
        <v>43101</v>
      </c>
      <c r="J350" s="340">
        <v>43370</v>
      </c>
      <c r="K350" s="331" t="s">
        <v>1277</v>
      </c>
      <c r="L350" s="343">
        <v>257.5</v>
      </c>
      <c r="M350" s="333"/>
      <c r="N350" s="333"/>
      <c r="O350" s="341">
        <v>17</v>
      </c>
      <c r="P350" s="8">
        <v>8.5</v>
      </c>
      <c r="Q350" s="30" t="s">
        <v>1123</v>
      </c>
      <c r="R350" s="341">
        <v>6</v>
      </c>
      <c r="S350" s="341">
        <v>5.5</v>
      </c>
      <c r="T350" s="344">
        <v>0</v>
      </c>
      <c r="U350" s="378">
        <v>4.75</v>
      </c>
      <c r="V350" s="341" t="s">
        <v>85</v>
      </c>
      <c r="W350" s="349">
        <v>106.25</v>
      </c>
      <c r="X350" s="345">
        <v>27</v>
      </c>
      <c r="Y350" s="344">
        <v>2650</v>
      </c>
      <c r="Z350" s="344" t="s">
        <v>5833</v>
      </c>
      <c r="AA350" s="344"/>
      <c r="AB350" s="334" t="str">
        <f t="shared" si="23"/>
        <v>17x8.5, 6x5.5, 0 OS</v>
      </c>
      <c r="AC350" s="346" t="s">
        <v>2188</v>
      </c>
      <c r="AD350" s="336" t="e">
        <f>VLOOKUP(AC350,ACCESSORIES!F:K,6,FALSE)</f>
        <v>#N/A</v>
      </c>
      <c r="AE350" s="346" t="s">
        <v>85</v>
      </c>
      <c r="AF350" s="347" t="s">
        <v>85</v>
      </c>
      <c r="AG350" s="346"/>
      <c r="AH350" s="346" t="s">
        <v>85</v>
      </c>
      <c r="AI350" s="347" t="e">
        <f>VLOOKUP(AH350,ACCESSORIES!F:K,6,FALSE)</f>
        <v>#N/A</v>
      </c>
      <c r="AJ350" s="347" t="s">
        <v>265</v>
      </c>
      <c r="AK350" s="347" t="s">
        <v>1712</v>
      </c>
      <c r="AL350" s="347">
        <v>2.5</v>
      </c>
      <c r="AM350" s="347">
        <v>78.3</v>
      </c>
      <c r="AN350" s="347">
        <v>16.2</v>
      </c>
      <c r="AO350" s="347"/>
      <c r="AP350" s="347">
        <v>6</v>
      </c>
      <c r="AQ350" s="347">
        <v>18</v>
      </c>
      <c r="AR350" s="347"/>
      <c r="AS350" s="347">
        <v>45</v>
      </c>
      <c r="AT350" s="347"/>
      <c r="AU350" s="347">
        <v>203</v>
      </c>
      <c r="AV350" s="347">
        <v>106.25</v>
      </c>
      <c r="AW350" s="347">
        <v>38</v>
      </c>
      <c r="AX350" s="83"/>
      <c r="AY350" s="347"/>
      <c r="AZ350" s="348" t="s">
        <v>85</v>
      </c>
      <c r="BA350" s="347" t="s">
        <v>85</v>
      </c>
      <c r="BB350" s="105" t="s">
        <v>85</v>
      </c>
      <c r="BC350" s="347" t="s">
        <v>85</v>
      </c>
      <c r="BD350" s="348">
        <v>30.5</v>
      </c>
      <c r="BE350" s="347">
        <v>19.8</v>
      </c>
      <c r="BF350" s="347">
        <v>19.8</v>
      </c>
      <c r="BG350" s="347">
        <v>10.7</v>
      </c>
      <c r="BH350" s="341">
        <v>36</v>
      </c>
      <c r="BI350" s="347" t="s">
        <v>4096</v>
      </c>
      <c r="BJ350" s="82" t="s">
        <v>4217</v>
      </c>
      <c r="BK350" s="347"/>
      <c r="BL350" s="347"/>
      <c r="BM350" s="347"/>
      <c r="BN350" s="347"/>
      <c r="BO350" s="347"/>
      <c r="BP350" s="347"/>
      <c r="BQ350" s="347"/>
      <c r="BR350" s="347"/>
      <c r="BS350" s="347"/>
      <c r="BT350" s="347"/>
      <c r="BU350" s="347"/>
      <c r="BV350" s="347"/>
      <c r="BW350" s="347"/>
      <c r="BX350" s="347"/>
      <c r="BY350" s="362" t="str">
        <f t="shared" si="20"/>
        <v>DISCONTINUED - MR315, 17x8.5, 0mm Offset, 6x5.5, 106.25mm Centerbore, Method Bronze - Matte Black Lip</v>
      </c>
      <c r="BZ350" s="362" t="s">
        <v>4046</v>
      </c>
      <c r="CA350" s="362" t="s">
        <v>4045</v>
      </c>
      <c r="CB350" s="351" t="str">
        <f t="shared" si="22"/>
        <v>STREET (3XX)</v>
      </c>
    </row>
    <row r="351" spans="1:80" s="339" customFormat="1" ht="12.75">
      <c r="A351" s="23">
        <f t="shared" si="21"/>
        <v>348</v>
      </c>
      <c r="B351" s="105" t="s">
        <v>84</v>
      </c>
      <c r="C351" s="30" t="s">
        <v>1072</v>
      </c>
      <c r="D351" s="341" t="s">
        <v>2119</v>
      </c>
      <c r="E351" s="342" t="s">
        <v>2620</v>
      </c>
      <c r="F351" s="342"/>
      <c r="G351" s="342"/>
      <c r="H351" s="342" t="s">
        <v>2156</v>
      </c>
      <c r="I351" s="393">
        <v>43101</v>
      </c>
      <c r="J351" s="340">
        <v>43370</v>
      </c>
      <c r="K351" s="331" t="s">
        <v>1277</v>
      </c>
      <c r="L351" s="343">
        <v>257.5</v>
      </c>
      <c r="M351" s="333"/>
      <c r="N351" s="333"/>
      <c r="O351" s="341">
        <v>17</v>
      </c>
      <c r="P351" s="8">
        <v>8.5</v>
      </c>
      <c r="Q351" s="30" t="s">
        <v>1123</v>
      </c>
      <c r="R351" s="341">
        <v>6</v>
      </c>
      <c r="S351" s="341">
        <v>5.5</v>
      </c>
      <c r="T351" s="344">
        <v>0</v>
      </c>
      <c r="U351" s="378">
        <v>4.75</v>
      </c>
      <c r="V351" s="341" t="s">
        <v>85</v>
      </c>
      <c r="W351" s="349">
        <v>110</v>
      </c>
      <c r="X351" s="345">
        <v>27</v>
      </c>
      <c r="Y351" s="344">
        <v>2650</v>
      </c>
      <c r="Z351" s="344" t="s">
        <v>5833</v>
      </c>
      <c r="AA351" s="344"/>
      <c r="AB351" s="334" t="str">
        <f t="shared" si="23"/>
        <v>17x8.5, 6x5.5, 0 OS</v>
      </c>
      <c r="AC351" s="346" t="s">
        <v>2188</v>
      </c>
      <c r="AD351" s="336" t="e">
        <f>VLOOKUP(AC351,ACCESSORIES!F:K,6,FALSE)</f>
        <v>#N/A</v>
      </c>
      <c r="AE351" s="346" t="s">
        <v>85</v>
      </c>
      <c r="AF351" s="347" t="s">
        <v>85</v>
      </c>
      <c r="AG351" s="346"/>
      <c r="AH351" s="346" t="s">
        <v>85</v>
      </c>
      <c r="AI351" s="347" t="e">
        <f>VLOOKUP(AH351,ACCESSORIES!F:K,6,FALSE)</f>
        <v>#N/A</v>
      </c>
      <c r="AJ351" s="347" t="s">
        <v>266</v>
      </c>
      <c r="AK351" s="347" t="s">
        <v>85</v>
      </c>
      <c r="AL351" s="347" t="s">
        <v>85</v>
      </c>
      <c r="AM351" s="347" t="s">
        <v>85</v>
      </c>
      <c r="AN351" s="347">
        <v>19</v>
      </c>
      <c r="AO351" s="347"/>
      <c r="AP351" s="347">
        <v>6</v>
      </c>
      <c r="AQ351" s="347">
        <v>18</v>
      </c>
      <c r="AR351" s="347"/>
      <c r="AS351" s="347">
        <v>45</v>
      </c>
      <c r="AT351" s="347"/>
      <c r="AU351" s="347">
        <v>203</v>
      </c>
      <c r="AV351" s="347">
        <v>110</v>
      </c>
      <c r="AW351" s="347">
        <v>38</v>
      </c>
      <c r="AX351" s="83"/>
      <c r="AY351" s="347"/>
      <c r="AZ351" s="348" t="s">
        <v>85</v>
      </c>
      <c r="BA351" s="347" t="s">
        <v>85</v>
      </c>
      <c r="BB351" s="105" t="s">
        <v>85</v>
      </c>
      <c r="BC351" s="347" t="s">
        <v>85</v>
      </c>
      <c r="BD351" s="348">
        <v>30.5</v>
      </c>
      <c r="BE351" s="347">
        <v>19.8</v>
      </c>
      <c r="BF351" s="347">
        <v>19.8</v>
      </c>
      <c r="BG351" s="347">
        <v>10.7</v>
      </c>
      <c r="BH351" s="341">
        <v>36</v>
      </c>
      <c r="BI351" s="347" t="s">
        <v>4096</v>
      </c>
      <c r="BJ351" s="82" t="s">
        <v>4217</v>
      </c>
      <c r="BK351" s="347"/>
      <c r="BL351" s="347"/>
      <c r="BM351" s="347"/>
      <c r="BN351" s="347"/>
      <c r="BO351" s="347"/>
      <c r="BP351" s="347"/>
      <c r="BQ351" s="347"/>
      <c r="BR351" s="347"/>
      <c r="BS351" s="347"/>
      <c r="BT351" s="347"/>
      <c r="BU351" s="347"/>
      <c r="BV351" s="347"/>
      <c r="BW351" s="347"/>
      <c r="BX351" s="347"/>
      <c r="BY351" s="362" t="str">
        <f t="shared" si="20"/>
        <v>DISCONTINUED - MR315, 17x8.5, 0mm Offset, 6x5.5, 110mm Centerbore, Method Bronze - Matte Black Lip</v>
      </c>
      <c r="BZ351" s="362" t="s">
        <v>4046</v>
      </c>
      <c r="CA351" s="362" t="s">
        <v>4045</v>
      </c>
      <c r="CB351" s="351" t="str">
        <f t="shared" si="22"/>
        <v>STREET (3XX)</v>
      </c>
    </row>
    <row r="352" spans="1:80" s="339" customFormat="1" ht="12.75">
      <c r="A352" s="23">
        <f t="shared" si="21"/>
        <v>349</v>
      </c>
      <c r="B352" s="105" t="s">
        <v>84</v>
      </c>
      <c r="C352" s="30" t="s">
        <v>1072</v>
      </c>
      <c r="D352" s="341" t="s">
        <v>2119</v>
      </c>
      <c r="E352" s="342" t="s">
        <v>2621</v>
      </c>
      <c r="F352" s="342"/>
      <c r="G352" s="342"/>
      <c r="H352" s="342" t="s">
        <v>2141</v>
      </c>
      <c r="I352" s="393">
        <v>43101</v>
      </c>
      <c r="J352" s="340">
        <v>43370</v>
      </c>
      <c r="K352" s="331" t="s">
        <v>1277</v>
      </c>
      <c r="L352" s="343">
        <v>264.5</v>
      </c>
      <c r="M352" s="333"/>
      <c r="N352" s="333"/>
      <c r="O352" s="341">
        <v>17</v>
      </c>
      <c r="P352" s="8">
        <v>8.5</v>
      </c>
      <c r="Q352" s="30" t="s">
        <v>1765</v>
      </c>
      <c r="R352" s="341">
        <v>8</v>
      </c>
      <c r="S352" s="341">
        <v>6.5</v>
      </c>
      <c r="T352" s="344">
        <v>0</v>
      </c>
      <c r="U352" s="378">
        <v>4.75</v>
      </c>
      <c r="V352" s="341" t="s">
        <v>85</v>
      </c>
      <c r="W352" s="349">
        <v>130.81</v>
      </c>
      <c r="X352" s="345">
        <v>28</v>
      </c>
      <c r="Y352" s="344">
        <v>3640</v>
      </c>
      <c r="Z352" s="344" t="s">
        <v>5833</v>
      </c>
      <c r="AA352" s="344"/>
      <c r="AB352" s="334" t="str">
        <f t="shared" si="23"/>
        <v>17x8.5, 8x6.5, 0 OS</v>
      </c>
      <c r="AC352" s="346" t="s">
        <v>1641</v>
      </c>
      <c r="AD352" s="336">
        <f>VLOOKUP(AC352,ACCESSORIES!F:K,6,FALSE)</f>
        <v>33</v>
      </c>
      <c r="AE352" s="346" t="s">
        <v>85</v>
      </c>
      <c r="AF352" s="347" t="s">
        <v>85</v>
      </c>
      <c r="AG352" s="346"/>
      <c r="AH352" s="346" t="s">
        <v>85</v>
      </c>
      <c r="AI352" s="347" t="e">
        <f>VLOOKUP(AH352,ACCESSORIES!F:K,6,FALSE)</f>
        <v>#N/A</v>
      </c>
      <c r="AJ352" s="347" t="s">
        <v>266</v>
      </c>
      <c r="AK352" s="347" t="s">
        <v>85</v>
      </c>
      <c r="AL352" s="347" t="s">
        <v>85</v>
      </c>
      <c r="AM352" s="347" t="s">
        <v>85</v>
      </c>
      <c r="AN352" s="347">
        <v>16.2</v>
      </c>
      <c r="AO352" s="347"/>
      <c r="AP352" s="347">
        <v>0</v>
      </c>
      <c r="AQ352" s="347">
        <v>0</v>
      </c>
      <c r="AR352" s="347"/>
      <c r="AS352" s="347">
        <v>42</v>
      </c>
      <c r="AT352" s="347"/>
      <c r="AU352" s="347">
        <v>202</v>
      </c>
      <c r="AV352" s="347">
        <v>123</v>
      </c>
      <c r="AW352" s="347">
        <v>93</v>
      </c>
      <c r="AX352" s="83"/>
      <c r="AY352" s="347"/>
      <c r="AZ352" s="348" t="s">
        <v>85</v>
      </c>
      <c r="BA352" s="347" t="s">
        <v>85</v>
      </c>
      <c r="BB352" s="105" t="s">
        <v>85</v>
      </c>
      <c r="BC352" s="347" t="s">
        <v>85</v>
      </c>
      <c r="BD352" s="348">
        <v>31.5</v>
      </c>
      <c r="BE352" s="347">
        <v>19.8</v>
      </c>
      <c r="BF352" s="347">
        <v>19.8</v>
      </c>
      <c r="BG352" s="347">
        <v>10.7</v>
      </c>
      <c r="BH352" s="341">
        <v>36</v>
      </c>
      <c r="BI352" s="347" t="s">
        <v>4096</v>
      </c>
      <c r="BJ352" s="82" t="s">
        <v>4217</v>
      </c>
      <c r="BK352" s="347"/>
      <c r="BL352" s="347"/>
      <c r="BM352" s="347"/>
      <c r="BN352" s="347"/>
      <c r="BO352" s="347"/>
      <c r="BP352" s="347"/>
      <c r="BQ352" s="347"/>
      <c r="BR352" s="347"/>
      <c r="BS352" s="347"/>
      <c r="BT352" s="347"/>
      <c r="BU352" s="347"/>
      <c r="BV352" s="347"/>
      <c r="BW352" s="347"/>
      <c r="BX352" s="347"/>
      <c r="BY352" s="362" t="str">
        <f t="shared" si="20"/>
        <v>DISCONTINUED - MR315, 17x8.5, 0mm Offset, 8x6.5, 130.81mm Centerbore, Method Bronze - Matte Black Lip</v>
      </c>
      <c r="BZ352" s="362" t="s">
        <v>4046</v>
      </c>
      <c r="CA352" s="362" t="s">
        <v>4045</v>
      </c>
      <c r="CB352" s="351" t="str">
        <f t="shared" si="22"/>
        <v>STREET (3XX)</v>
      </c>
    </row>
    <row r="353" spans="1:80" s="339" customFormat="1" ht="12.75">
      <c r="A353" s="23">
        <f t="shared" si="21"/>
        <v>350</v>
      </c>
      <c r="B353" s="105" t="s">
        <v>84</v>
      </c>
      <c r="C353" s="30" t="s">
        <v>1072</v>
      </c>
      <c r="D353" s="341" t="s">
        <v>2119</v>
      </c>
      <c r="E353" s="342" t="s">
        <v>2622</v>
      </c>
      <c r="F353" s="342"/>
      <c r="G353" s="342"/>
      <c r="H353" s="342" t="s">
        <v>2163</v>
      </c>
      <c r="I353" s="393">
        <v>43101</v>
      </c>
      <c r="J353" s="340">
        <v>43370</v>
      </c>
      <c r="K353" s="331" t="s">
        <v>1277</v>
      </c>
      <c r="L353" s="343">
        <v>264.5</v>
      </c>
      <c r="M353" s="333"/>
      <c r="N353" s="333"/>
      <c r="O353" s="341">
        <v>17</v>
      </c>
      <c r="P353" s="8">
        <v>8.5</v>
      </c>
      <c r="Q353" s="30" t="s">
        <v>1766</v>
      </c>
      <c r="R353" s="341">
        <v>8</v>
      </c>
      <c r="S353" s="341">
        <v>170</v>
      </c>
      <c r="T353" s="344">
        <v>0</v>
      </c>
      <c r="U353" s="378">
        <v>4.75</v>
      </c>
      <c r="V353" s="341" t="s">
        <v>85</v>
      </c>
      <c r="W353" s="349">
        <v>130.81</v>
      </c>
      <c r="X353" s="345">
        <v>28</v>
      </c>
      <c r="Y353" s="344">
        <v>3640</v>
      </c>
      <c r="Z353" s="344" t="s">
        <v>5833</v>
      </c>
      <c r="AA353" s="344"/>
      <c r="AB353" s="334" t="str">
        <f t="shared" si="23"/>
        <v>17x8.5, 8x170, 0 OS</v>
      </c>
      <c r="AC353" s="346" t="s">
        <v>1823</v>
      </c>
      <c r="AD353" s="336">
        <f>VLOOKUP(AC353,ACCESSORIES!F:K,6,FALSE)</f>
        <v>33</v>
      </c>
      <c r="AE353" s="346" t="s">
        <v>85</v>
      </c>
      <c r="AF353" s="347" t="s">
        <v>85</v>
      </c>
      <c r="AG353" s="346"/>
      <c r="AH353" s="346" t="s">
        <v>85</v>
      </c>
      <c r="AI353" s="347" t="e">
        <f>VLOOKUP(AH353,ACCESSORIES!F:K,6,FALSE)</f>
        <v>#N/A</v>
      </c>
      <c r="AJ353" s="347" t="s">
        <v>266</v>
      </c>
      <c r="AK353" s="347" t="s">
        <v>85</v>
      </c>
      <c r="AL353" s="347" t="s">
        <v>85</v>
      </c>
      <c r="AM353" s="347" t="s">
        <v>85</v>
      </c>
      <c r="AN353" s="347">
        <v>16.2</v>
      </c>
      <c r="AO353" s="347"/>
      <c r="AP353" s="347">
        <v>0</v>
      </c>
      <c r="AQ353" s="347">
        <v>0</v>
      </c>
      <c r="AR353" s="347"/>
      <c r="AS353" s="347">
        <v>42</v>
      </c>
      <c r="AT353" s="347"/>
      <c r="AU353" s="347">
        <v>202</v>
      </c>
      <c r="AV353" s="347">
        <v>128</v>
      </c>
      <c r="AW353" s="347">
        <v>97</v>
      </c>
      <c r="AX353" s="83"/>
      <c r="AY353" s="347"/>
      <c r="AZ353" s="348" t="s">
        <v>85</v>
      </c>
      <c r="BA353" s="347" t="s">
        <v>85</v>
      </c>
      <c r="BB353" s="105" t="s">
        <v>85</v>
      </c>
      <c r="BC353" s="347" t="s">
        <v>85</v>
      </c>
      <c r="BD353" s="348">
        <v>31.5</v>
      </c>
      <c r="BE353" s="347">
        <v>19.8</v>
      </c>
      <c r="BF353" s="347">
        <v>19.8</v>
      </c>
      <c r="BG353" s="347">
        <v>10.7</v>
      </c>
      <c r="BH353" s="341">
        <v>36</v>
      </c>
      <c r="BI353" s="347" t="s">
        <v>4096</v>
      </c>
      <c r="BJ353" s="82" t="s">
        <v>4217</v>
      </c>
      <c r="BK353" s="347"/>
      <c r="BL353" s="347"/>
      <c r="BM353" s="347"/>
      <c r="BN353" s="347"/>
      <c r="BO353" s="347"/>
      <c r="BP353" s="347"/>
      <c r="BQ353" s="347"/>
      <c r="BR353" s="347"/>
      <c r="BS353" s="347"/>
      <c r="BT353" s="347"/>
      <c r="BU353" s="347"/>
      <c r="BV353" s="347"/>
      <c r="BW353" s="347"/>
      <c r="BX353" s="347"/>
      <c r="BY353" s="362" t="str">
        <f t="shared" si="20"/>
        <v>DISCONTINUED - MR315, 17x8.5, 0mm Offset, 8x170, 130.81mm Centerbore, Method Bronze - Matte Black Lip</v>
      </c>
      <c r="BZ353" s="362" t="s">
        <v>4046</v>
      </c>
      <c r="CA353" s="362" t="s">
        <v>4045</v>
      </c>
      <c r="CB353" s="351" t="str">
        <f t="shared" si="22"/>
        <v>STREET (3XX)</v>
      </c>
    </row>
    <row r="354" spans="1:80" s="339" customFormat="1" ht="12.75">
      <c r="A354" s="23">
        <f t="shared" si="21"/>
        <v>351</v>
      </c>
      <c r="B354" s="105" t="s">
        <v>84</v>
      </c>
      <c r="C354" s="30" t="s">
        <v>1072</v>
      </c>
      <c r="D354" s="341" t="s">
        <v>2119</v>
      </c>
      <c r="E354" s="342" t="s">
        <v>2623</v>
      </c>
      <c r="F354" s="342"/>
      <c r="G354" s="342"/>
      <c r="H354" s="342" t="s">
        <v>2164</v>
      </c>
      <c r="I354" s="393">
        <v>43101</v>
      </c>
      <c r="J354" s="340">
        <v>43370</v>
      </c>
      <c r="K354" s="331" t="s">
        <v>1277</v>
      </c>
      <c r="L354" s="343">
        <v>264.5</v>
      </c>
      <c r="M354" s="333"/>
      <c r="N354" s="333"/>
      <c r="O354" s="341">
        <v>17</v>
      </c>
      <c r="P354" s="8">
        <v>8.5</v>
      </c>
      <c r="Q354" s="30" t="s">
        <v>1767</v>
      </c>
      <c r="R354" s="341">
        <v>8</v>
      </c>
      <c r="S354" s="341">
        <v>180</v>
      </c>
      <c r="T354" s="344">
        <v>0</v>
      </c>
      <c r="U354" s="378">
        <v>4.75</v>
      </c>
      <c r="V354" s="341" t="s">
        <v>85</v>
      </c>
      <c r="W354" s="349">
        <v>130.81</v>
      </c>
      <c r="X354" s="345">
        <v>28</v>
      </c>
      <c r="Y354" s="344">
        <v>3640</v>
      </c>
      <c r="Z354" s="344" t="s">
        <v>5833</v>
      </c>
      <c r="AA354" s="344"/>
      <c r="AB354" s="334" t="str">
        <f t="shared" si="23"/>
        <v>17x8.5, 8x180, 0 OS</v>
      </c>
      <c r="AC354" s="346" t="s">
        <v>1641</v>
      </c>
      <c r="AD354" s="336">
        <f>VLOOKUP(AC354,ACCESSORIES!F:K,6,FALSE)</f>
        <v>33</v>
      </c>
      <c r="AE354" s="346" t="s">
        <v>85</v>
      </c>
      <c r="AF354" s="347" t="s">
        <v>85</v>
      </c>
      <c r="AG354" s="346"/>
      <c r="AH354" s="346" t="s">
        <v>85</v>
      </c>
      <c r="AI354" s="347" t="e">
        <f>VLOOKUP(AH354,ACCESSORIES!F:K,6,FALSE)</f>
        <v>#N/A</v>
      </c>
      <c r="AJ354" s="347" t="s">
        <v>266</v>
      </c>
      <c r="AK354" s="347" t="s">
        <v>85</v>
      </c>
      <c r="AL354" s="347" t="s">
        <v>85</v>
      </c>
      <c r="AM354" s="347" t="s">
        <v>85</v>
      </c>
      <c r="AN354" s="347">
        <v>16.2</v>
      </c>
      <c r="AO354" s="347"/>
      <c r="AP354" s="347">
        <v>0</v>
      </c>
      <c r="AQ354" s="347">
        <v>0</v>
      </c>
      <c r="AR354" s="347"/>
      <c r="AS354" s="347">
        <v>42</v>
      </c>
      <c r="AT354" s="347"/>
      <c r="AU354" s="347">
        <v>202</v>
      </c>
      <c r="AV354" s="347">
        <v>123</v>
      </c>
      <c r="AW354" s="347">
        <v>93</v>
      </c>
      <c r="AX354" s="83"/>
      <c r="AY354" s="347"/>
      <c r="AZ354" s="348" t="s">
        <v>85</v>
      </c>
      <c r="BA354" s="347" t="s">
        <v>85</v>
      </c>
      <c r="BB354" s="105" t="s">
        <v>85</v>
      </c>
      <c r="BC354" s="347" t="s">
        <v>85</v>
      </c>
      <c r="BD354" s="348">
        <v>31.5</v>
      </c>
      <c r="BE354" s="347">
        <v>19.8</v>
      </c>
      <c r="BF354" s="347">
        <v>19.8</v>
      </c>
      <c r="BG354" s="347">
        <v>10.7</v>
      </c>
      <c r="BH354" s="341">
        <v>36</v>
      </c>
      <c r="BI354" s="347" t="s">
        <v>4096</v>
      </c>
      <c r="BJ354" s="82" t="s">
        <v>4217</v>
      </c>
      <c r="BK354" s="347"/>
      <c r="BL354" s="347"/>
      <c r="BM354" s="347"/>
      <c r="BN354" s="347"/>
      <c r="BO354" s="347"/>
      <c r="BP354" s="347"/>
      <c r="BQ354" s="347"/>
      <c r="BR354" s="347"/>
      <c r="BS354" s="347"/>
      <c r="BT354" s="347"/>
      <c r="BU354" s="347"/>
      <c r="BV354" s="347"/>
      <c r="BW354" s="347"/>
      <c r="BX354" s="347"/>
      <c r="BY354" s="362" t="str">
        <f t="shared" si="20"/>
        <v>DISCONTINUED - MR315, 17x8.5, 0mm Offset, 8x180, 130.81mm Centerbore, Method Bronze - Matte Black Lip</v>
      </c>
      <c r="BZ354" s="362" t="s">
        <v>4046</v>
      </c>
      <c r="CA354" s="362" t="s">
        <v>4045</v>
      </c>
      <c r="CB354" s="351" t="str">
        <f t="shared" si="22"/>
        <v>STREET (3XX)</v>
      </c>
    </row>
    <row r="355" spans="1:80" s="339" customFormat="1" ht="12.75">
      <c r="A355" s="23">
        <f t="shared" si="21"/>
        <v>352</v>
      </c>
      <c r="B355" s="105" t="s">
        <v>84</v>
      </c>
      <c r="C355" s="30" t="s">
        <v>1072</v>
      </c>
      <c r="D355" s="341" t="s">
        <v>2119</v>
      </c>
      <c r="E355" s="342" t="s">
        <v>2624</v>
      </c>
      <c r="F355" s="342"/>
      <c r="G355" s="342"/>
      <c r="H355" s="342" t="s">
        <v>2166</v>
      </c>
      <c r="I355" s="393">
        <v>43101</v>
      </c>
      <c r="J355" s="340">
        <v>43370</v>
      </c>
      <c r="K355" s="331" t="s">
        <v>1277</v>
      </c>
      <c r="L355" s="343">
        <v>265.5</v>
      </c>
      <c r="M355" s="333"/>
      <c r="N355" s="333"/>
      <c r="O355" s="341">
        <v>17</v>
      </c>
      <c r="P355" s="8">
        <v>9</v>
      </c>
      <c r="Q355" s="30" t="s">
        <v>1758</v>
      </c>
      <c r="R355" s="341">
        <v>5</v>
      </c>
      <c r="S355" s="341">
        <v>5</v>
      </c>
      <c r="T355" s="344">
        <v>-12</v>
      </c>
      <c r="U355" s="378">
        <v>4.5</v>
      </c>
      <c r="V355" s="341" t="s">
        <v>85</v>
      </c>
      <c r="W355" s="349">
        <v>71.5</v>
      </c>
      <c r="X355" s="345">
        <v>28.1</v>
      </c>
      <c r="Y355" s="344">
        <v>2650</v>
      </c>
      <c r="Z355" s="344" t="s">
        <v>5833</v>
      </c>
      <c r="AA355" s="344"/>
      <c r="AB355" s="334" t="str">
        <f t="shared" si="23"/>
        <v>17x9, 5x5, -12 OS</v>
      </c>
      <c r="AC355" s="346" t="s">
        <v>2187</v>
      </c>
      <c r="AD355" s="336" t="e">
        <f>VLOOKUP(AC355,ACCESSORIES!F:K,6,FALSE)</f>
        <v>#N/A</v>
      </c>
      <c r="AE355" s="346" t="s">
        <v>85</v>
      </c>
      <c r="AF355" s="347" t="s">
        <v>85</v>
      </c>
      <c r="AG355" s="346"/>
      <c r="AH355" s="346" t="s">
        <v>85</v>
      </c>
      <c r="AI355" s="347" t="e">
        <f>VLOOKUP(AH355,ACCESSORIES!F:K,6,FALSE)</f>
        <v>#N/A</v>
      </c>
      <c r="AJ355" s="347" t="s">
        <v>266</v>
      </c>
      <c r="AK355" s="347" t="s">
        <v>85</v>
      </c>
      <c r="AL355" s="347" t="s">
        <v>85</v>
      </c>
      <c r="AM355" s="347" t="s">
        <v>85</v>
      </c>
      <c r="AN355" s="347">
        <v>16.2</v>
      </c>
      <c r="AO355" s="347"/>
      <c r="AP355" s="347">
        <v>7</v>
      </c>
      <c r="AQ355" s="347">
        <v>17</v>
      </c>
      <c r="AR355" s="347"/>
      <c r="AS355" s="347">
        <v>43</v>
      </c>
      <c r="AT355" s="347"/>
      <c r="AU355" s="347">
        <v>203</v>
      </c>
      <c r="AV355" s="347">
        <v>71.5</v>
      </c>
      <c r="AW355" s="347">
        <v>38</v>
      </c>
      <c r="AX355" s="83"/>
      <c r="AY355" s="347"/>
      <c r="AZ355" s="348" t="s">
        <v>85</v>
      </c>
      <c r="BA355" s="347" t="s">
        <v>85</v>
      </c>
      <c r="BB355" s="105" t="s">
        <v>85</v>
      </c>
      <c r="BC355" s="347" t="s">
        <v>85</v>
      </c>
      <c r="BD355" s="348">
        <v>31.6</v>
      </c>
      <c r="BE355" s="347">
        <v>19.8</v>
      </c>
      <c r="BF355" s="347">
        <v>19.8</v>
      </c>
      <c r="BG355" s="347">
        <v>10.7</v>
      </c>
      <c r="BH355" s="341">
        <v>36</v>
      </c>
      <c r="BI355" s="347" t="s">
        <v>4096</v>
      </c>
      <c r="BJ355" s="82" t="s">
        <v>4217</v>
      </c>
      <c r="BK355" s="347"/>
      <c r="BL355" s="347"/>
      <c r="BM355" s="347"/>
      <c r="BN355" s="347"/>
      <c r="BO355" s="347"/>
      <c r="BP355" s="347"/>
      <c r="BQ355" s="347"/>
      <c r="BR355" s="347"/>
      <c r="BS355" s="347"/>
      <c r="BT355" s="347"/>
      <c r="BU355" s="347"/>
      <c r="BV355" s="347"/>
      <c r="BW355" s="347"/>
      <c r="BX355" s="347"/>
      <c r="BY355" s="362" t="str">
        <f t="shared" si="20"/>
        <v>DISCONTINUED - MR315, 17x9, -12mm Offset, 5x5, 71.5mm Centerbore, Method Bronze - Matte Black Lip</v>
      </c>
      <c r="BZ355" s="362" t="s">
        <v>4046</v>
      </c>
      <c r="CA355" s="362" t="s">
        <v>4045</v>
      </c>
      <c r="CB355" s="351" t="str">
        <f t="shared" si="22"/>
        <v>STREET (3XX)</v>
      </c>
    </row>
    <row r="356" spans="1:80" s="339" customFormat="1" ht="12.75">
      <c r="A356" s="23">
        <f t="shared" si="21"/>
        <v>353</v>
      </c>
      <c r="B356" s="105" t="s">
        <v>84</v>
      </c>
      <c r="C356" s="30" t="s">
        <v>1072</v>
      </c>
      <c r="D356" s="341" t="s">
        <v>2119</v>
      </c>
      <c r="E356" s="342" t="s">
        <v>2625</v>
      </c>
      <c r="F356" s="342"/>
      <c r="G356" s="342"/>
      <c r="H356" s="342" t="s">
        <v>2168</v>
      </c>
      <c r="I356" s="393">
        <v>43101</v>
      </c>
      <c r="J356" s="340">
        <v>43370</v>
      </c>
      <c r="K356" s="331" t="s">
        <v>1277</v>
      </c>
      <c r="L356" s="343">
        <v>265.5</v>
      </c>
      <c r="M356" s="333"/>
      <c r="N356" s="333"/>
      <c r="O356" s="341">
        <v>17</v>
      </c>
      <c r="P356" s="8">
        <v>9</v>
      </c>
      <c r="Q356" s="30" t="s">
        <v>1123</v>
      </c>
      <c r="R356" s="341">
        <v>6</v>
      </c>
      <c r="S356" s="341">
        <v>5.5</v>
      </c>
      <c r="T356" s="344">
        <v>-12</v>
      </c>
      <c r="U356" s="378">
        <v>4.5</v>
      </c>
      <c r="V356" s="341" t="s">
        <v>85</v>
      </c>
      <c r="W356" s="349">
        <v>106.25</v>
      </c>
      <c r="X356" s="345">
        <v>28.1</v>
      </c>
      <c r="Y356" s="344">
        <v>2650</v>
      </c>
      <c r="Z356" s="344" t="s">
        <v>5833</v>
      </c>
      <c r="AA356" s="344"/>
      <c r="AB356" s="334" t="str">
        <f t="shared" si="23"/>
        <v>17x9, 6x5.5, -12 OS</v>
      </c>
      <c r="AC356" s="346" t="s">
        <v>2188</v>
      </c>
      <c r="AD356" s="336" t="e">
        <f>VLOOKUP(AC356,ACCESSORIES!F:K,6,FALSE)</f>
        <v>#N/A</v>
      </c>
      <c r="AE356" s="346" t="s">
        <v>85</v>
      </c>
      <c r="AF356" s="347" t="s">
        <v>85</v>
      </c>
      <c r="AG356" s="346"/>
      <c r="AH356" s="346" t="s">
        <v>85</v>
      </c>
      <c r="AI356" s="347" t="e">
        <f>VLOOKUP(AH356,ACCESSORIES!F:K,6,FALSE)</f>
        <v>#N/A</v>
      </c>
      <c r="AJ356" s="347" t="s">
        <v>265</v>
      </c>
      <c r="AK356" s="347" t="s">
        <v>1712</v>
      </c>
      <c r="AL356" s="347">
        <v>2.5</v>
      </c>
      <c r="AM356" s="347">
        <v>78.3</v>
      </c>
      <c r="AN356" s="347">
        <v>16.2</v>
      </c>
      <c r="AO356" s="347"/>
      <c r="AP356" s="347">
        <v>5</v>
      </c>
      <c r="AQ356" s="347">
        <v>16</v>
      </c>
      <c r="AR356" s="347"/>
      <c r="AS356" s="347">
        <v>43</v>
      </c>
      <c r="AT356" s="347"/>
      <c r="AU356" s="347">
        <v>203</v>
      </c>
      <c r="AV356" s="347">
        <v>106.3</v>
      </c>
      <c r="AW356" s="347">
        <v>38</v>
      </c>
      <c r="AX356" s="83"/>
      <c r="AY356" s="347"/>
      <c r="AZ356" s="348" t="s">
        <v>85</v>
      </c>
      <c r="BA356" s="347" t="s">
        <v>85</v>
      </c>
      <c r="BB356" s="105" t="s">
        <v>85</v>
      </c>
      <c r="BC356" s="347" t="s">
        <v>85</v>
      </c>
      <c r="BD356" s="348">
        <v>31.6</v>
      </c>
      <c r="BE356" s="347">
        <v>19.8</v>
      </c>
      <c r="BF356" s="347">
        <v>19.8</v>
      </c>
      <c r="BG356" s="347">
        <v>10.7</v>
      </c>
      <c r="BH356" s="341">
        <v>36</v>
      </c>
      <c r="BI356" s="347" t="s">
        <v>4096</v>
      </c>
      <c r="BJ356" s="82" t="s">
        <v>4217</v>
      </c>
      <c r="BK356" s="347"/>
      <c r="BL356" s="347"/>
      <c r="BM356" s="347"/>
      <c r="BN356" s="347"/>
      <c r="BO356" s="347"/>
      <c r="BP356" s="347"/>
      <c r="BQ356" s="347"/>
      <c r="BR356" s="347"/>
      <c r="BS356" s="347"/>
      <c r="BT356" s="347"/>
      <c r="BU356" s="347"/>
      <c r="BV356" s="347"/>
      <c r="BW356" s="347"/>
      <c r="BX356" s="347"/>
      <c r="BY356" s="362" t="str">
        <f t="shared" si="20"/>
        <v>DISCONTINUED - MR315, 17x9, -12mm Offset, 6x5.5, 106.25mm Centerbore, Method Bronze - Matte Black Lip</v>
      </c>
      <c r="BZ356" s="362" t="s">
        <v>4046</v>
      </c>
      <c r="CA356" s="362" t="s">
        <v>4045</v>
      </c>
      <c r="CB356" s="351" t="str">
        <f t="shared" si="22"/>
        <v>STREET (3XX)</v>
      </c>
    </row>
    <row r="357" spans="1:80" s="339" customFormat="1" ht="12.75">
      <c r="A357" s="23">
        <f t="shared" si="21"/>
        <v>354</v>
      </c>
      <c r="B357" s="105" t="s">
        <v>84</v>
      </c>
      <c r="C357" s="30" t="s">
        <v>1072</v>
      </c>
      <c r="D357" s="341" t="s">
        <v>2119</v>
      </c>
      <c r="E357" s="342" t="s">
        <v>2626</v>
      </c>
      <c r="F357" s="342"/>
      <c r="G357" s="342"/>
      <c r="H357" s="342" t="s">
        <v>2143</v>
      </c>
      <c r="I357" s="393">
        <v>43101</v>
      </c>
      <c r="J357" s="340">
        <v>43370</v>
      </c>
      <c r="K357" s="331" t="s">
        <v>1277</v>
      </c>
      <c r="L357" s="343">
        <v>274.5</v>
      </c>
      <c r="M357" s="333"/>
      <c r="N357" s="333"/>
      <c r="O357" s="341">
        <v>17</v>
      </c>
      <c r="P357" s="8">
        <v>9</v>
      </c>
      <c r="Q357" s="30" t="s">
        <v>1765</v>
      </c>
      <c r="R357" s="341">
        <v>8</v>
      </c>
      <c r="S357" s="341">
        <v>6.5</v>
      </c>
      <c r="T357" s="344">
        <v>-12</v>
      </c>
      <c r="U357" s="378">
        <v>4.5</v>
      </c>
      <c r="V357" s="341" t="s">
        <v>85</v>
      </c>
      <c r="W357" s="349">
        <v>130.81</v>
      </c>
      <c r="X357" s="345">
        <v>28.9</v>
      </c>
      <c r="Y357" s="344">
        <v>3640</v>
      </c>
      <c r="Z357" s="344" t="s">
        <v>5833</v>
      </c>
      <c r="AA357" s="344"/>
      <c r="AB357" s="334" t="str">
        <f t="shared" si="23"/>
        <v>17x9, 8x6.5, -12 OS</v>
      </c>
      <c r="AC357" s="346" t="s">
        <v>1641</v>
      </c>
      <c r="AD357" s="336">
        <f>VLOOKUP(AC357,ACCESSORIES!F:K,6,FALSE)</f>
        <v>33</v>
      </c>
      <c r="AE357" s="346" t="s">
        <v>85</v>
      </c>
      <c r="AF357" s="347" t="s">
        <v>85</v>
      </c>
      <c r="AG357" s="346"/>
      <c r="AH357" s="346" t="s">
        <v>85</v>
      </c>
      <c r="AI357" s="347" t="e">
        <f>VLOOKUP(AH357,ACCESSORIES!F:K,6,FALSE)</f>
        <v>#N/A</v>
      </c>
      <c r="AJ357" s="347" t="s">
        <v>266</v>
      </c>
      <c r="AK357" s="347" t="s">
        <v>85</v>
      </c>
      <c r="AL357" s="347" t="s">
        <v>85</v>
      </c>
      <c r="AM357" s="347" t="s">
        <v>85</v>
      </c>
      <c r="AN357" s="347">
        <v>16.2</v>
      </c>
      <c r="AO357" s="347"/>
      <c r="AP357" s="347">
        <v>0</v>
      </c>
      <c r="AQ357" s="347">
        <v>0</v>
      </c>
      <c r="AR357" s="347"/>
      <c r="AS357" s="347">
        <v>43</v>
      </c>
      <c r="AT357" s="347"/>
      <c r="AU357" s="347">
        <v>203</v>
      </c>
      <c r="AV357" s="347">
        <v>123</v>
      </c>
      <c r="AW357" s="347">
        <v>93</v>
      </c>
      <c r="AX357" s="83"/>
      <c r="AY357" s="347"/>
      <c r="AZ357" s="348" t="s">
        <v>85</v>
      </c>
      <c r="BA357" s="347" t="s">
        <v>85</v>
      </c>
      <c r="BB357" s="105" t="s">
        <v>85</v>
      </c>
      <c r="BC357" s="347" t="s">
        <v>85</v>
      </c>
      <c r="BD357" s="348">
        <v>32.4</v>
      </c>
      <c r="BE357" s="347">
        <v>19.8</v>
      </c>
      <c r="BF357" s="347">
        <v>19.8</v>
      </c>
      <c r="BG357" s="347">
        <v>10.7</v>
      </c>
      <c r="BH357" s="341">
        <v>36</v>
      </c>
      <c r="BI357" s="347" t="s">
        <v>4096</v>
      </c>
      <c r="BJ357" s="82" t="s">
        <v>4217</v>
      </c>
      <c r="BK357" s="347"/>
      <c r="BL357" s="347"/>
      <c r="BM357" s="347"/>
      <c r="BN357" s="347"/>
      <c r="BO357" s="347"/>
      <c r="BP357" s="347"/>
      <c r="BQ357" s="347"/>
      <c r="BR357" s="347"/>
      <c r="BS357" s="347"/>
      <c r="BT357" s="347"/>
      <c r="BU357" s="347"/>
      <c r="BV357" s="347"/>
      <c r="BW357" s="347"/>
      <c r="BX357" s="347"/>
      <c r="BY357" s="362" t="str">
        <f t="shared" si="20"/>
        <v>DISCONTINUED - MR315, 17x9, -12mm Offset, 8x6.5, 130.81mm Centerbore, Method Bronze - Matte Black Lip</v>
      </c>
      <c r="BZ357" s="362" t="s">
        <v>4046</v>
      </c>
      <c r="CA357" s="362" t="s">
        <v>4045</v>
      </c>
      <c r="CB357" s="351" t="str">
        <f t="shared" si="22"/>
        <v>STREET (3XX)</v>
      </c>
    </row>
    <row r="358" spans="1:80" s="339" customFormat="1" ht="12.75">
      <c r="A358" s="23">
        <f t="shared" si="21"/>
        <v>355</v>
      </c>
      <c r="B358" s="105" t="s">
        <v>84</v>
      </c>
      <c r="C358" s="30" t="s">
        <v>1072</v>
      </c>
      <c r="D358" s="341" t="s">
        <v>2119</v>
      </c>
      <c r="E358" s="342" t="s">
        <v>2627</v>
      </c>
      <c r="F358" s="342"/>
      <c r="G358" s="342"/>
      <c r="H358" s="342" t="s">
        <v>2170</v>
      </c>
      <c r="I358" s="393">
        <v>43101</v>
      </c>
      <c r="J358" s="340">
        <v>43370</v>
      </c>
      <c r="K358" s="331" t="s">
        <v>1277</v>
      </c>
      <c r="L358" s="343">
        <v>274.5</v>
      </c>
      <c r="M358" s="333"/>
      <c r="N358" s="333"/>
      <c r="O358" s="341">
        <v>17</v>
      </c>
      <c r="P358" s="8">
        <v>9</v>
      </c>
      <c r="Q358" s="30" t="s">
        <v>1766</v>
      </c>
      <c r="R358" s="341">
        <v>8</v>
      </c>
      <c r="S358" s="341">
        <v>170</v>
      </c>
      <c r="T358" s="344">
        <v>-12</v>
      </c>
      <c r="U358" s="378">
        <v>4.5</v>
      </c>
      <c r="V358" s="341" t="s">
        <v>85</v>
      </c>
      <c r="W358" s="349">
        <v>130.81</v>
      </c>
      <c r="X358" s="345">
        <v>28.9</v>
      </c>
      <c r="Y358" s="344">
        <v>3640</v>
      </c>
      <c r="Z358" s="344" t="s">
        <v>5833</v>
      </c>
      <c r="AA358" s="344"/>
      <c r="AB358" s="334" t="str">
        <f t="shared" si="23"/>
        <v>17x9, 8x170, -12 OS</v>
      </c>
      <c r="AC358" s="346" t="s">
        <v>1823</v>
      </c>
      <c r="AD358" s="336">
        <f>VLOOKUP(AC358,ACCESSORIES!F:K,6,FALSE)</f>
        <v>33</v>
      </c>
      <c r="AE358" s="346" t="s">
        <v>85</v>
      </c>
      <c r="AF358" s="347" t="s">
        <v>85</v>
      </c>
      <c r="AG358" s="346"/>
      <c r="AH358" s="346" t="s">
        <v>85</v>
      </c>
      <c r="AI358" s="347" t="e">
        <f>VLOOKUP(AH358,ACCESSORIES!F:K,6,FALSE)</f>
        <v>#N/A</v>
      </c>
      <c r="AJ358" s="347" t="s">
        <v>266</v>
      </c>
      <c r="AK358" s="347" t="s">
        <v>85</v>
      </c>
      <c r="AL358" s="347" t="s">
        <v>85</v>
      </c>
      <c r="AM358" s="347" t="s">
        <v>85</v>
      </c>
      <c r="AN358" s="347">
        <v>16.2</v>
      </c>
      <c r="AO358" s="347"/>
      <c r="AP358" s="347">
        <v>0</v>
      </c>
      <c r="AQ358" s="347">
        <v>0</v>
      </c>
      <c r="AR358" s="347"/>
      <c r="AS358" s="347">
        <v>43</v>
      </c>
      <c r="AT358" s="347"/>
      <c r="AU358" s="347">
        <v>203</v>
      </c>
      <c r="AV358" s="347">
        <v>128</v>
      </c>
      <c r="AW358" s="347">
        <v>97</v>
      </c>
      <c r="AX358" s="83"/>
      <c r="AY358" s="347"/>
      <c r="AZ358" s="348" t="s">
        <v>85</v>
      </c>
      <c r="BA358" s="347" t="s">
        <v>85</v>
      </c>
      <c r="BB358" s="105" t="s">
        <v>85</v>
      </c>
      <c r="BC358" s="347" t="s">
        <v>85</v>
      </c>
      <c r="BD358" s="348">
        <v>32.4</v>
      </c>
      <c r="BE358" s="347">
        <v>19.8</v>
      </c>
      <c r="BF358" s="347">
        <v>19.8</v>
      </c>
      <c r="BG358" s="347">
        <v>10.7</v>
      </c>
      <c r="BH358" s="341">
        <v>36</v>
      </c>
      <c r="BI358" s="347" t="s">
        <v>4096</v>
      </c>
      <c r="BJ358" s="82" t="s">
        <v>4217</v>
      </c>
      <c r="BK358" s="347"/>
      <c r="BL358" s="347"/>
      <c r="BM358" s="347"/>
      <c r="BN358" s="347"/>
      <c r="BO358" s="347"/>
      <c r="BP358" s="347"/>
      <c r="BQ358" s="347"/>
      <c r="BR358" s="347"/>
      <c r="BS358" s="347"/>
      <c r="BT358" s="347"/>
      <c r="BU358" s="347"/>
      <c r="BV358" s="347"/>
      <c r="BW358" s="347"/>
      <c r="BX358" s="347"/>
      <c r="BY358" s="362" t="str">
        <f t="shared" si="20"/>
        <v>DISCONTINUED - MR315, 17x9, -12mm Offset, 8x170, 130.81mm Centerbore, Method Bronze - Matte Black Lip</v>
      </c>
      <c r="BZ358" s="362" t="s">
        <v>4046</v>
      </c>
      <c r="CA358" s="362" t="s">
        <v>4045</v>
      </c>
      <c r="CB358" s="351" t="str">
        <f t="shared" si="22"/>
        <v>STREET (3XX)</v>
      </c>
    </row>
    <row r="359" spans="1:80" s="339" customFormat="1" ht="12.75">
      <c r="A359" s="23">
        <f t="shared" si="21"/>
        <v>356</v>
      </c>
      <c r="B359" s="105" t="s">
        <v>84</v>
      </c>
      <c r="C359" s="30" t="s">
        <v>1072</v>
      </c>
      <c r="D359" s="341" t="s">
        <v>1114</v>
      </c>
      <c r="E359" s="342" t="s">
        <v>2696</v>
      </c>
      <c r="F359" s="342"/>
      <c r="G359" s="342"/>
      <c r="H359" s="342" t="s">
        <v>338</v>
      </c>
      <c r="I359" s="393">
        <v>40544</v>
      </c>
      <c r="J359" s="340">
        <v>43388</v>
      </c>
      <c r="K359" s="331" t="s">
        <v>1277</v>
      </c>
      <c r="L359" s="343">
        <v>231.5</v>
      </c>
      <c r="M359" s="333"/>
      <c r="N359" s="333"/>
      <c r="O359" s="341">
        <v>18</v>
      </c>
      <c r="P359" s="8">
        <v>9</v>
      </c>
      <c r="Q359" s="30" t="s">
        <v>1123</v>
      </c>
      <c r="R359" s="341">
        <v>6</v>
      </c>
      <c r="S359" s="341">
        <v>5.5</v>
      </c>
      <c r="T359" s="344">
        <v>-12</v>
      </c>
      <c r="U359" s="378">
        <v>4.5</v>
      </c>
      <c r="V359" s="341" t="s">
        <v>85</v>
      </c>
      <c r="W359" s="349">
        <v>108</v>
      </c>
      <c r="X359" s="345">
        <v>28.9</v>
      </c>
      <c r="Y359" s="344">
        <v>2500</v>
      </c>
      <c r="Z359" s="344" t="s">
        <v>5824</v>
      </c>
      <c r="AA359" s="344"/>
      <c r="AB359" s="334" t="str">
        <f t="shared" si="23"/>
        <v>18x9, 6x5.5, -12 OS</v>
      </c>
      <c r="AC359" s="346" t="s">
        <v>1580</v>
      </c>
      <c r="AD359" s="336">
        <f>VLOOKUP(AC359,ACCESSORIES!F:K,6,FALSE)</f>
        <v>33</v>
      </c>
      <c r="AE359" s="346" t="s">
        <v>85</v>
      </c>
      <c r="AF359" s="347" t="s">
        <v>85</v>
      </c>
      <c r="AG359" s="346"/>
      <c r="AH359" s="346" t="s">
        <v>1950</v>
      </c>
      <c r="AI359" s="347">
        <f>VLOOKUP(AH359,ACCESSORIES!F:K,6,FALSE)</f>
        <v>1.1000000000000001</v>
      </c>
      <c r="AJ359" s="347" t="s">
        <v>266</v>
      </c>
      <c r="AK359" s="347" t="s">
        <v>85</v>
      </c>
      <c r="AL359" s="347" t="s">
        <v>85</v>
      </c>
      <c r="AM359" s="347" t="s">
        <v>85</v>
      </c>
      <c r="AN359" s="347">
        <v>16.2</v>
      </c>
      <c r="AO359" s="347"/>
      <c r="AP359" s="347">
        <v>3</v>
      </c>
      <c r="AQ359" s="347">
        <v>16</v>
      </c>
      <c r="AR359" s="347"/>
      <c r="AS359" s="347">
        <v>22</v>
      </c>
      <c r="AT359" s="347"/>
      <c r="AU359" s="347">
        <v>215</v>
      </c>
      <c r="AV359" s="347">
        <v>106.4</v>
      </c>
      <c r="AW359" s="347">
        <v>56</v>
      </c>
      <c r="AX359" s="83"/>
      <c r="AY359" s="347"/>
      <c r="AZ359" s="348" t="s">
        <v>85</v>
      </c>
      <c r="BA359" s="347" t="s">
        <v>85</v>
      </c>
      <c r="BB359" s="105" t="s">
        <v>85</v>
      </c>
      <c r="BC359" s="347" t="s">
        <v>85</v>
      </c>
      <c r="BD359" s="348">
        <v>32.4</v>
      </c>
      <c r="BE359" s="347">
        <v>20.7</v>
      </c>
      <c r="BF359" s="347">
        <v>20.7</v>
      </c>
      <c r="BG359" s="347">
        <v>11.2</v>
      </c>
      <c r="BH359" s="341">
        <v>36</v>
      </c>
      <c r="BI359" s="347" t="s">
        <v>4096</v>
      </c>
      <c r="BJ359" s="82" t="s">
        <v>4217</v>
      </c>
      <c r="BK359" s="347" t="s">
        <v>2354</v>
      </c>
      <c r="BL359" s="347" t="s">
        <v>1156</v>
      </c>
      <c r="BM359" s="347" t="s">
        <v>1157</v>
      </c>
      <c r="BN359" s="347"/>
      <c r="BO359" s="347"/>
      <c r="BP359" s="347"/>
      <c r="BQ359" s="347"/>
      <c r="BR359" s="347"/>
      <c r="BS359" s="347"/>
      <c r="BT359" s="347"/>
      <c r="BU359" s="347"/>
      <c r="BV359" s="347" t="s">
        <v>2473</v>
      </c>
      <c r="BW359" s="347"/>
      <c r="BX359" s="347" t="s">
        <v>2474</v>
      </c>
      <c r="BY359" s="362" t="str">
        <f t="shared" si="20"/>
        <v>DISCONTINUED - MR301 The Standard, 18x9, -12mm Offset, 6x5.5, 108mm Centerbore, Machined - Clear Coat</v>
      </c>
      <c r="BZ359" s="362" t="s">
        <v>4046</v>
      </c>
      <c r="CA359" s="362" t="s">
        <v>4045</v>
      </c>
      <c r="CB359" s="351" t="str">
        <f t="shared" si="22"/>
        <v>STREET (3XX)</v>
      </c>
    </row>
    <row r="360" spans="1:80" s="339" customFormat="1" ht="12.75">
      <c r="A360" s="23">
        <f t="shared" si="21"/>
        <v>357</v>
      </c>
      <c r="B360" s="105" t="s">
        <v>84</v>
      </c>
      <c r="C360" s="30" t="s">
        <v>1072</v>
      </c>
      <c r="D360" s="341" t="s">
        <v>1114</v>
      </c>
      <c r="E360" s="342" t="s">
        <v>2697</v>
      </c>
      <c r="F360" s="342"/>
      <c r="G360" s="342"/>
      <c r="H360" s="342" t="s">
        <v>350</v>
      </c>
      <c r="I360" s="393">
        <v>40544</v>
      </c>
      <c r="J360" s="340">
        <v>43388</v>
      </c>
      <c r="K360" s="331" t="s">
        <v>1277</v>
      </c>
      <c r="L360" s="343">
        <v>231.5</v>
      </c>
      <c r="M360" s="333"/>
      <c r="N360" s="333"/>
      <c r="O360" s="341">
        <v>18</v>
      </c>
      <c r="P360" s="8">
        <v>9</v>
      </c>
      <c r="Q360" s="30" t="s">
        <v>1754</v>
      </c>
      <c r="R360" s="341">
        <v>5</v>
      </c>
      <c r="S360" s="341">
        <v>150</v>
      </c>
      <c r="T360" s="344">
        <v>18</v>
      </c>
      <c r="U360" s="378">
        <v>5.75</v>
      </c>
      <c r="V360" s="341" t="s">
        <v>85</v>
      </c>
      <c r="W360" s="349">
        <v>116.5</v>
      </c>
      <c r="X360" s="345">
        <v>28.199999999999996</v>
      </c>
      <c r="Y360" s="344">
        <v>2500</v>
      </c>
      <c r="Z360" s="344" t="s">
        <v>5824</v>
      </c>
      <c r="AA360" s="344"/>
      <c r="AB360" s="334" t="str">
        <f t="shared" si="23"/>
        <v>18x9, 5x150, 18 OS</v>
      </c>
      <c r="AC360" s="346" t="s">
        <v>1584</v>
      </c>
      <c r="AD360" s="336">
        <f>VLOOKUP(AC360,ACCESSORIES!F:K,6,FALSE)</f>
        <v>33</v>
      </c>
      <c r="AE360" s="346" t="s">
        <v>85</v>
      </c>
      <c r="AF360" s="347" t="s">
        <v>85</v>
      </c>
      <c r="AG360" s="346"/>
      <c r="AH360" s="346" t="s">
        <v>1950</v>
      </c>
      <c r="AI360" s="347">
        <f>VLOOKUP(AH360,ACCESSORIES!F:K,6,FALSE)</f>
        <v>1.1000000000000001</v>
      </c>
      <c r="AJ360" s="347" t="s">
        <v>266</v>
      </c>
      <c r="AK360" s="347" t="s">
        <v>85</v>
      </c>
      <c r="AL360" s="347" t="s">
        <v>85</v>
      </c>
      <c r="AM360" s="347" t="s">
        <v>85</v>
      </c>
      <c r="AN360" s="347">
        <v>16.2</v>
      </c>
      <c r="AO360" s="347"/>
      <c r="AP360" s="347">
        <v>3</v>
      </c>
      <c r="AQ360" s="347">
        <v>3</v>
      </c>
      <c r="AR360" s="347"/>
      <c r="AS360" s="347">
        <v>29</v>
      </c>
      <c r="AT360" s="347"/>
      <c r="AU360" s="347">
        <v>211</v>
      </c>
      <c r="AV360" s="347">
        <v>112.5</v>
      </c>
      <c r="AW360" s="347">
        <v>35</v>
      </c>
      <c r="AX360" s="83"/>
      <c r="AY360" s="347"/>
      <c r="AZ360" s="348" t="s">
        <v>85</v>
      </c>
      <c r="BA360" s="347" t="s">
        <v>85</v>
      </c>
      <c r="BB360" s="105" t="s">
        <v>85</v>
      </c>
      <c r="BC360" s="347" t="s">
        <v>85</v>
      </c>
      <c r="BD360" s="348">
        <v>31.699999999999996</v>
      </c>
      <c r="BE360" s="347">
        <v>20.7</v>
      </c>
      <c r="BF360" s="347">
        <v>20.7</v>
      </c>
      <c r="BG360" s="347">
        <v>11.2</v>
      </c>
      <c r="BH360" s="341">
        <v>36</v>
      </c>
      <c r="BI360" s="347" t="s">
        <v>4096</v>
      </c>
      <c r="BJ360" s="82" t="s">
        <v>4217</v>
      </c>
      <c r="BK360" s="347" t="s">
        <v>2354</v>
      </c>
      <c r="BL360" s="347" t="s">
        <v>1156</v>
      </c>
      <c r="BM360" s="347" t="s">
        <v>1157</v>
      </c>
      <c r="BN360" s="347"/>
      <c r="BO360" s="347"/>
      <c r="BP360" s="347"/>
      <c r="BQ360" s="347"/>
      <c r="BR360" s="347"/>
      <c r="BS360" s="347"/>
      <c r="BT360" s="347"/>
      <c r="BU360" s="347"/>
      <c r="BV360" s="347" t="s">
        <v>2469</v>
      </c>
      <c r="BW360" s="347"/>
      <c r="BX360" s="347" t="s">
        <v>2470</v>
      </c>
      <c r="BY360" s="362" t="str">
        <f t="shared" si="20"/>
        <v>DISCONTINUED - MR301 The Standard, 18x9, +18mm Offset, 5x150, 116.5mm Centerbore, Machined - Clear Coat</v>
      </c>
      <c r="BZ360" s="362" t="s">
        <v>4046</v>
      </c>
      <c r="CA360" s="362" t="s">
        <v>4045</v>
      </c>
      <c r="CB360" s="351" t="str">
        <f t="shared" si="22"/>
        <v>STREET (3XX)</v>
      </c>
    </row>
    <row r="361" spans="1:80" s="339" customFormat="1" ht="12.75">
      <c r="A361" s="23">
        <f t="shared" si="21"/>
        <v>358</v>
      </c>
      <c r="B361" s="105" t="s">
        <v>84</v>
      </c>
      <c r="C361" s="30" t="s">
        <v>1072</v>
      </c>
      <c r="D361" s="341" t="s">
        <v>1116</v>
      </c>
      <c r="E361" s="342" t="s">
        <v>2698</v>
      </c>
      <c r="F361" s="342"/>
      <c r="G361" s="342"/>
      <c r="H361" s="342" t="s">
        <v>383</v>
      </c>
      <c r="I361" s="393">
        <v>40909</v>
      </c>
      <c r="J361" s="340">
        <v>43388</v>
      </c>
      <c r="K361" s="331" t="s">
        <v>1277</v>
      </c>
      <c r="L361" s="343">
        <v>177.5</v>
      </c>
      <c r="M361" s="333"/>
      <c r="N361" s="333"/>
      <c r="O361" s="341">
        <v>16</v>
      </c>
      <c r="P361" s="8">
        <v>8</v>
      </c>
      <c r="Q361" s="30" t="s">
        <v>1858</v>
      </c>
      <c r="R361" s="341">
        <v>5</v>
      </c>
      <c r="S361" s="341">
        <v>4.5</v>
      </c>
      <c r="T361" s="344">
        <v>0</v>
      </c>
      <c r="U361" s="378">
        <v>4.5</v>
      </c>
      <c r="V361" s="341" t="s">
        <v>85</v>
      </c>
      <c r="W361" s="349">
        <v>83</v>
      </c>
      <c r="X361" s="345">
        <v>23.7</v>
      </c>
      <c r="Y361" s="344">
        <v>2100</v>
      </c>
      <c r="Z361" s="344" t="s">
        <v>2309</v>
      </c>
      <c r="AA361" s="344"/>
      <c r="AB361" s="334" t="str">
        <f t="shared" si="23"/>
        <v>16x8, 5x4.5, 0 OS</v>
      </c>
      <c r="AC361" s="346" t="s">
        <v>1609</v>
      </c>
      <c r="AD361" s="336">
        <f>VLOOKUP(AC361,ACCESSORIES!F:K,6,FALSE)</f>
        <v>33</v>
      </c>
      <c r="AE361" s="346" t="s">
        <v>85</v>
      </c>
      <c r="AF361" s="347" t="s">
        <v>85</v>
      </c>
      <c r="AG361" s="346"/>
      <c r="AH361" s="346" t="s">
        <v>1951</v>
      </c>
      <c r="AI361" s="347">
        <f>VLOOKUP(AH361,ACCESSORIES!F:K,6,FALSE)</f>
        <v>1.1000000000000001</v>
      </c>
      <c r="AJ361" s="347" t="s">
        <v>266</v>
      </c>
      <c r="AK361" s="347" t="s">
        <v>85</v>
      </c>
      <c r="AL361" s="347" t="s">
        <v>85</v>
      </c>
      <c r="AM361" s="347" t="s">
        <v>85</v>
      </c>
      <c r="AN361" s="347">
        <v>16.2</v>
      </c>
      <c r="AO361" s="347"/>
      <c r="AP361" s="347">
        <v>3</v>
      </c>
      <c r="AQ361" s="347">
        <v>22</v>
      </c>
      <c r="AR361" s="347"/>
      <c r="AS361" s="347">
        <v>27</v>
      </c>
      <c r="AT361" s="347"/>
      <c r="AU361" s="347">
        <v>191</v>
      </c>
      <c r="AV361" s="347">
        <v>79</v>
      </c>
      <c r="AW361" s="347">
        <v>54</v>
      </c>
      <c r="AX361" s="83"/>
      <c r="AY361" s="347"/>
      <c r="AZ361" s="348" t="s">
        <v>85</v>
      </c>
      <c r="BA361" s="347" t="s">
        <v>85</v>
      </c>
      <c r="BB361" s="105" t="s">
        <v>85</v>
      </c>
      <c r="BC361" s="347" t="s">
        <v>85</v>
      </c>
      <c r="BD361" s="348">
        <v>27.2</v>
      </c>
      <c r="BE361" s="347">
        <v>18.8</v>
      </c>
      <c r="BF361" s="347">
        <v>18.8</v>
      </c>
      <c r="BG361" s="347">
        <v>10.6</v>
      </c>
      <c r="BH361" s="341">
        <v>36</v>
      </c>
      <c r="BI361" s="347" t="s">
        <v>4096</v>
      </c>
      <c r="BJ361" s="82" t="s">
        <v>4217</v>
      </c>
      <c r="BK361" s="347" t="s">
        <v>2355</v>
      </c>
      <c r="BL361" s="347" t="s">
        <v>1166</v>
      </c>
      <c r="BM361" s="347" t="s">
        <v>1157</v>
      </c>
      <c r="BN361" s="347"/>
      <c r="BO361" s="347"/>
      <c r="BP361" s="347"/>
      <c r="BQ361" s="347"/>
      <c r="BR361" s="347"/>
      <c r="BS361" s="347"/>
      <c r="BT361" s="347"/>
      <c r="BU361" s="347"/>
      <c r="BV361" s="347" t="s">
        <v>2480</v>
      </c>
      <c r="BW361" s="347"/>
      <c r="BX361" s="347"/>
      <c r="BY361" s="362" t="str">
        <f t="shared" si="20"/>
        <v>DISCONTINUED - MR304 Double Standard, 16x8, 0mm Offset, 5x4.5, 83mm Centerbore, Matte Black</v>
      </c>
      <c r="BZ361" s="362" t="s">
        <v>4046</v>
      </c>
      <c r="CA361" s="362" t="s">
        <v>4045</v>
      </c>
      <c r="CB361" s="351" t="str">
        <f t="shared" si="22"/>
        <v>STREET (3XX)</v>
      </c>
    </row>
    <row r="362" spans="1:80" s="339" customFormat="1" ht="12.75">
      <c r="A362" s="23">
        <f t="shared" si="21"/>
        <v>359</v>
      </c>
      <c r="B362" s="105" t="s">
        <v>84</v>
      </c>
      <c r="C362" s="30" t="s">
        <v>1072</v>
      </c>
      <c r="D362" s="341" t="s">
        <v>1116</v>
      </c>
      <c r="E362" s="342" t="s">
        <v>2699</v>
      </c>
      <c r="F362" s="342"/>
      <c r="G362" s="342"/>
      <c r="H362" s="342" t="s">
        <v>431</v>
      </c>
      <c r="I362" s="393">
        <v>40909</v>
      </c>
      <c r="J362" s="340">
        <v>43388</v>
      </c>
      <c r="K362" s="331" t="s">
        <v>1277</v>
      </c>
      <c r="L362" s="343">
        <v>231.5</v>
      </c>
      <c r="M362" s="333"/>
      <c r="N362" s="333"/>
      <c r="O362" s="341">
        <v>18</v>
      </c>
      <c r="P362" s="8">
        <v>9</v>
      </c>
      <c r="Q362" s="30" t="s">
        <v>1123</v>
      </c>
      <c r="R362" s="341">
        <v>6</v>
      </c>
      <c r="S362" s="341">
        <v>5.5</v>
      </c>
      <c r="T362" s="344">
        <v>18</v>
      </c>
      <c r="U362" s="378">
        <v>5.75</v>
      </c>
      <c r="V362" s="341" t="s">
        <v>85</v>
      </c>
      <c r="W362" s="349">
        <v>108</v>
      </c>
      <c r="X362" s="345">
        <v>31.300000000000004</v>
      </c>
      <c r="Y362" s="344">
        <v>2500</v>
      </c>
      <c r="Z362" s="344" t="s">
        <v>5824</v>
      </c>
      <c r="AA362" s="344"/>
      <c r="AB362" s="334" t="str">
        <f t="shared" si="23"/>
        <v>18x9, 6x5.5, 18 OS</v>
      </c>
      <c r="AC362" s="346" t="s">
        <v>1598</v>
      </c>
      <c r="AD362" s="336">
        <f>VLOOKUP(AC362,ACCESSORIES!F:K,6,FALSE)</f>
        <v>33</v>
      </c>
      <c r="AE362" s="346" t="s">
        <v>85</v>
      </c>
      <c r="AF362" s="347" t="s">
        <v>85</v>
      </c>
      <c r="AG362" s="346"/>
      <c r="AH362" s="346" t="s">
        <v>1951</v>
      </c>
      <c r="AI362" s="347">
        <f>VLOOKUP(AH362,ACCESSORIES!F:K,6,FALSE)</f>
        <v>1.1000000000000001</v>
      </c>
      <c r="AJ362" s="347" t="s">
        <v>266</v>
      </c>
      <c r="AK362" s="347" t="s">
        <v>85</v>
      </c>
      <c r="AL362" s="347" t="s">
        <v>85</v>
      </c>
      <c r="AM362" s="347" t="s">
        <v>85</v>
      </c>
      <c r="AN362" s="347">
        <v>16.100000000000001</v>
      </c>
      <c r="AO362" s="347"/>
      <c r="AP362" s="347">
        <v>3</v>
      </c>
      <c r="AQ362" s="347">
        <v>24</v>
      </c>
      <c r="AR362" s="347"/>
      <c r="AS362" s="347">
        <v>31</v>
      </c>
      <c r="AT362" s="347"/>
      <c r="AU362" s="347">
        <v>213</v>
      </c>
      <c r="AV362" s="347">
        <v>106.5</v>
      </c>
      <c r="AW362" s="347">
        <v>38</v>
      </c>
      <c r="AX362" s="83"/>
      <c r="AY362" s="347"/>
      <c r="AZ362" s="348" t="s">
        <v>85</v>
      </c>
      <c r="BA362" s="347" t="s">
        <v>85</v>
      </c>
      <c r="BB362" s="105" t="s">
        <v>85</v>
      </c>
      <c r="BC362" s="347" t="s">
        <v>85</v>
      </c>
      <c r="BD362" s="348">
        <v>34.800000000000004</v>
      </c>
      <c r="BE362" s="347">
        <v>20.7</v>
      </c>
      <c r="BF362" s="347">
        <v>20.7</v>
      </c>
      <c r="BG362" s="347">
        <v>11.2</v>
      </c>
      <c r="BH362" s="341">
        <v>36</v>
      </c>
      <c r="BI362" s="347" t="s">
        <v>4096</v>
      </c>
      <c r="BJ362" s="82" t="s">
        <v>4217</v>
      </c>
      <c r="BK362" s="347" t="s">
        <v>2357</v>
      </c>
      <c r="BL362" s="347" t="s">
        <v>1166</v>
      </c>
      <c r="BM362" s="347" t="s">
        <v>1157</v>
      </c>
      <c r="BN362" s="347" t="s">
        <v>1173</v>
      </c>
      <c r="BO362" s="347"/>
      <c r="BP362" s="347"/>
      <c r="BQ362" s="347"/>
      <c r="BR362" s="347"/>
      <c r="BS362" s="347"/>
      <c r="BT362" s="347"/>
      <c r="BU362" s="347"/>
      <c r="BV362" s="347" t="s">
        <v>2484</v>
      </c>
      <c r="BW362" s="347"/>
      <c r="BX362" s="347" t="s">
        <v>2485</v>
      </c>
      <c r="BY362" s="362" t="str">
        <f t="shared" si="20"/>
        <v>DISCONTINUED - MR304 Double Standard, 18x9, +18mm Offset, 6x5.5, 108mm Centerbore, Machined - Clear Coat</v>
      </c>
      <c r="BZ362" s="362" t="s">
        <v>4046</v>
      </c>
      <c r="CA362" s="362" t="s">
        <v>4045</v>
      </c>
      <c r="CB362" s="351" t="str">
        <f t="shared" si="22"/>
        <v>STREET (3XX)</v>
      </c>
    </row>
    <row r="363" spans="1:80" s="339" customFormat="1" ht="12.75">
      <c r="A363" s="23">
        <f t="shared" si="21"/>
        <v>360</v>
      </c>
      <c r="B363" s="105" t="s">
        <v>84</v>
      </c>
      <c r="C363" s="30" t="s">
        <v>1072</v>
      </c>
      <c r="D363" s="341" t="s">
        <v>1116</v>
      </c>
      <c r="E363" s="342" t="s">
        <v>2700</v>
      </c>
      <c r="F363" s="342"/>
      <c r="G363" s="342"/>
      <c r="H363" s="342" t="s">
        <v>428</v>
      </c>
      <c r="I363" s="393">
        <v>40909</v>
      </c>
      <c r="J363" s="340">
        <v>43388</v>
      </c>
      <c r="K363" s="331" t="s">
        <v>1277</v>
      </c>
      <c r="L363" s="343">
        <v>231.5</v>
      </c>
      <c r="M363" s="333"/>
      <c r="N363" s="333"/>
      <c r="O363" s="341">
        <v>18</v>
      </c>
      <c r="P363" s="8">
        <v>9</v>
      </c>
      <c r="Q363" s="30" t="s">
        <v>1123</v>
      </c>
      <c r="R363" s="341">
        <v>6</v>
      </c>
      <c r="S363" s="341">
        <v>5.5</v>
      </c>
      <c r="T363" s="344">
        <v>-12</v>
      </c>
      <c r="U363" s="378">
        <v>4.5</v>
      </c>
      <c r="V363" s="341" t="s">
        <v>85</v>
      </c>
      <c r="W363" s="349">
        <v>108</v>
      </c>
      <c r="X363" s="345">
        <v>31.300000000000004</v>
      </c>
      <c r="Y363" s="344">
        <v>2500</v>
      </c>
      <c r="Z363" s="344" t="s">
        <v>5827</v>
      </c>
      <c r="AA363" s="344"/>
      <c r="AB363" s="334" t="str">
        <f t="shared" si="23"/>
        <v>18x9, 6x5.5, -12 OS</v>
      </c>
      <c r="AC363" s="346" t="s">
        <v>1600</v>
      </c>
      <c r="AD363" s="336">
        <f>VLOOKUP(AC363,ACCESSORIES!F:K,6,FALSE)</f>
        <v>33</v>
      </c>
      <c r="AE363" s="346" t="s">
        <v>85</v>
      </c>
      <c r="AF363" s="347" t="s">
        <v>85</v>
      </c>
      <c r="AG363" s="346"/>
      <c r="AH363" s="346" t="s">
        <v>1951</v>
      </c>
      <c r="AI363" s="347">
        <f>VLOOKUP(AH363,ACCESSORIES!F:K,6,FALSE)</f>
        <v>1.1000000000000001</v>
      </c>
      <c r="AJ363" s="347" t="s">
        <v>266</v>
      </c>
      <c r="AK363" s="347" t="s">
        <v>85</v>
      </c>
      <c r="AL363" s="347" t="s">
        <v>85</v>
      </c>
      <c r="AM363" s="347" t="s">
        <v>85</v>
      </c>
      <c r="AN363" s="347">
        <v>16.2</v>
      </c>
      <c r="AO363" s="347"/>
      <c r="AP363" s="347">
        <v>3</v>
      </c>
      <c r="AQ363" s="347">
        <v>18</v>
      </c>
      <c r="AR363" s="347"/>
      <c r="AS363" s="347">
        <v>31</v>
      </c>
      <c r="AT363" s="347"/>
      <c r="AU363" s="347">
        <v>180</v>
      </c>
      <c r="AV363" s="347">
        <v>106.5</v>
      </c>
      <c r="AW363" s="347">
        <v>38</v>
      </c>
      <c r="AX363" s="83"/>
      <c r="AY363" s="347"/>
      <c r="AZ363" s="348" t="s">
        <v>85</v>
      </c>
      <c r="BA363" s="347" t="s">
        <v>85</v>
      </c>
      <c r="BB363" s="105" t="s">
        <v>85</v>
      </c>
      <c r="BC363" s="347" t="s">
        <v>85</v>
      </c>
      <c r="BD363" s="348">
        <v>34.800000000000004</v>
      </c>
      <c r="BE363" s="347">
        <v>20.7</v>
      </c>
      <c r="BF363" s="347">
        <v>20.7</v>
      </c>
      <c r="BG363" s="347">
        <v>11.2</v>
      </c>
      <c r="BH363" s="341">
        <v>36</v>
      </c>
      <c r="BI363" s="347" t="s">
        <v>4096</v>
      </c>
      <c r="BJ363" s="82" t="s">
        <v>4217</v>
      </c>
      <c r="BK363" s="347" t="s">
        <v>2356</v>
      </c>
      <c r="BL363" s="347" t="s">
        <v>1166</v>
      </c>
      <c r="BM363" s="347" t="s">
        <v>1157</v>
      </c>
      <c r="BN363" s="347"/>
      <c r="BO363" s="347"/>
      <c r="BP363" s="347"/>
      <c r="BQ363" s="347"/>
      <c r="BR363" s="347"/>
      <c r="BS363" s="347"/>
      <c r="BT363" s="347"/>
      <c r="BU363" s="347"/>
      <c r="BV363" s="347" t="s">
        <v>2482</v>
      </c>
      <c r="BW363" s="347"/>
      <c r="BX363" s="347" t="s">
        <v>2483</v>
      </c>
      <c r="BY363" s="362" t="str">
        <f t="shared" si="20"/>
        <v>DISCONTINUED - MR304 Double Standard, 18x9, -12mm Offset, 6x5.5, 108mm Centerbore, Matte Black - Machined Lip</v>
      </c>
      <c r="BZ363" s="362" t="s">
        <v>4046</v>
      </c>
      <c r="CA363" s="362" t="s">
        <v>4045</v>
      </c>
      <c r="CB363" s="351" t="str">
        <f t="shared" si="22"/>
        <v>STREET (3XX)</v>
      </c>
    </row>
    <row r="364" spans="1:80" s="339" customFormat="1" ht="12.75">
      <c r="A364" s="23">
        <f t="shared" si="21"/>
        <v>361</v>
      </c>
      <c r="B364" s="105" t="s">
        <v>84</v>
      </c>
      <c r="C364" s="30" t="s">
        <v>1072</v>
      </c>
      <c r="D364" s="341" t="s">
        <v>1118</v>
      </c>
      <c r="E364" s="342" t="s">
        <v>2701</v>
      </c>
      <c r="F364" s="342"/>
      <c r="G364" s="342"/>
      <c r="H364" s="342" t="s">
        <v>535</v>
      </c>
      <c r="I364" s="393">
        <v>41640</v>
      </c>
      <c r="J364" s="340">
        <v>43388</v>
      </c>
      <c r="K364" s="331" t="s">
        <v>1277</v>
      </c>
      <c r="L364" s="343">
        <v>172.5</v>
      </c>
      <c r="M364" s="333"/>
      <c r="N364" s="333"/>
      <c r="O364" s="341">
        <v>15</v>
      </c>
      <c r="P364" s="8">
        <v>8</v>
      </c>
      <c r="Q364" s="30" t="s">
        <v>1123</v>
      </c>
      <c r="R364" s="341">
        <v>6</v>
      </c>
      <c r="S364" s="341">
        <v>5.5</v>
      </c>
      <c r="T364" s="344">
        <v>-24</v>
      </c>
      <c r="U364" s="378">
        <v>3.5</v>
      </c>
      <c r="V364" s="341" t="s">
        <v>85</v>
      </c>
      <c r="W364" s="349">
        <v>108</v>
      </c>
      <c r="X364" s="345">
        <v>21.4</v>
      </c>
      <c r="Y364" s="344">
        <v>2500</v>
      </c>
      <c r="Z364" s="344" t="s">
        <v>2309</v>
      </c>
      <c r="AA364" s="344"/>
      <c r="AB364" s="334" t="str">
        <f t="shared" si="23"/>
        <v>15x8, 6x5.5, -24 OS</v>
      </c>
      <c r="AC364" s="346" t="s">
        <v>1600</v>
      </c>
      <c r="AD364" s="336">
        <f>VLOOKUP(AC364,ACCESSORIES!F:K,6,FALSE)</f>
        <v>33</v>
      </c>
      <c r="AE364" s="346" t="s">
        <v>85</v>
      </c>
      <c r="AF364" s="347" t="s">
        <v>85</v>
      </c>
      <c r="AG364" s="346"/>
      <c r="AH364" s="346" t="s">
        <v>1950</v>
      </c>
      <c r="AI364" s="347">
        <f>VLOOKUP(AH364,ACCESSORIES!F:K,6,FALSE)</f>
        <v>1.1000000000000001</v>
      </c>
      <c r="AJ364" s="347" t="s">
        <v>266</v>
      </c>
      <c r="AK364" s="347" t="s">
        <v>85</v>
      </c>
      <c r="AL364" s="347" t="s">
        <v>85</v>
      </c>
      <c r="AM364" s="347" t="s">
        <v>85</v>
      </c>
      <c r="AN364" s="347">
        <v>16.100000000000001</v>
      </c>
      <c r="AO364" s="347"/>
      <c r="AP364" s="347">
        <v>11</v>
      </c>
      <c r="AQ364" s="347">
        <v>22</v>
      </c>
      <c r="AR364" s="347"/>
      <c r="AS364" s="347">
        <v>21</v>
      </c>
      <c r="AT364" s="347"/>
      <c r="AU364" s="347">
        <v>177</v>
      </c>
      <c r="AV364" s="347">
        <v>106.5</v>
      </c>
      <c r="AW364" s="347">
        <v>38</v>
      </c>
      <c r="AX364" s="83"/>
      <c r="AY364" s="347"/>
      <c r="AZ364" s="348" t="s">
        <v>85</v>
      </c>
      <c r="BA364" s="347" t="s">
        <v>85</v>
      </c>
      <c r="BB364" s="105" t="s">
        <v>85</v>
      </c>
      <c r="BC364" s="347" t="s">
        <v>85</v>
      </c>
      <c r="BD364" s="348">
        <v>24.9</v>
      </c>
      <c r="BE364" s="347">
        <v>17.399999999999999</v>
      </c>
      <c r="BF364" s="347">
        <v>17.399999999999999</v>
      </c>
      <c r="BG364" s="347">
        <v>10.199999999999999</v>
      </c>
      <c r="BH364" s="341">
        <v>36</v>
      </c>
      <c r="BI364" s="347" t="s">
        <v>4096</v>
      </c>
      <c r="BJ364" s="82" t="s">
        <v>4217</v>
      </c>
      <c r="BK364" s="347" t="s">
        <v>2355</v>
      </c>
      <c r="BL364" s="347" t="s">
        <v>1181</v>
      </c>
      <c r="BM364" s="347" t="s">
        <v>1157</v>
      </c>
      <c r="BN364" s="347"/>
      <c r="BO364" s="347"/>
      <c r="BP364" s="347"/>
      <c r="BQ364" s="347"/>
      <c r="BR364" s="347"/>
      <c r="BS364" s="347"/>
      <c r="BT364" s="347"/>
      <c r="BU364" s="347"/>
      <c r="BV364" s="347" t="s">
        <v>2498</v>
      </c>
      <c r="BW364" s="347"/>
      <c r="BX364" s="347" t="s">
        <v>2499</v>
      </c>
      <c r="BY364" s="362" t="str">
        <f t="shared" si="20"/>
        <v>DISCONTINUED - MR307 Hole, 15x8, -24mm Offset, 6x5.5, 108mm Centerbore, Matte Black</v>
      </c>
      <c r="BZ364" s="362" t="s">
        <v>4046</v>
      </c>
      <c r="CA364" s="362" t="s">
        <v>4045</v>
      </c>
      <c r="CB364" s="351" t="str">
        <f t="shared" si="22"/>
        <v>STREET (3XX)</v>
      </c>
    </row>
    <row r="365" spans="1:80" s="339" customFormat="1" ht="12.75">
      <c r="A365" s="23">
        <f t="shared" si="21"/>
        <v>362</v>
      </c>
      <c r="B365" s="105" t="s">
        <v>84</v>
      </c>
      <c r="C365" s="30" t="s">
        <v>1072</v>
      </c>
      <c r="D365" s="341" t="s">
        <v>1120</v>
      </c>
      <c r="E365" s="342" t="s">
        <v>2702</v>
      </c>
      <c r="F365" s="342"/>
      <c r="G365" s="342"/>
      <c r="H365" s="342" t="s">
        <v>636</v>
      </c>
      <c r="I365" s="393">
        <v>42005</v>
      </c>
      <c r="J365" s="340">
        <v>43388</v>
      </c>
      <c r="K365" s="331" t="s">
        <v>1277</v>
      </c>
      <c r="L365" s="343">
        <v>270.5</v>
      </c>
      <c r="M365" s="333"/>
      <c r="N365" s="333"/>
      <c r="O365" s="341">
        <v>20</v>
      </c>
      <c r="P365" s="8">
        <v>9</v>
      </c>
      <c r="Q365" s="30" t="s">
        <v>1765</v>
      </c>
      <c r="R365" s="341">
        <v>8</v>
      </c>
      <c r="S365" s="341">
        <v>6.5</v>
      </c>
      <c r="T365" s="344">
        <v>18</v>
      </c>
      <c r="U365" s="378">
        <v>5.75</v>
      </c>
      <c r="V365" s="341" t="s">
        <v>85</v>
      </c>
      <c r="W365" s="349">
        <v>130.81</v>
      </c>
      <c r="X365" s="345">
        <v>39.1</v>
      </c>
      <c r="Y365" s="344">
        <v>3640</v>
      </c>
      <c r="Z365" s="344" t="s">
        <v>5830</v>
      </c>
      <c r="AA365" s="344"/>
      <c r="AB365" s="334" t="str">
        <f t="shared" si="23"/>
        <v>20x9, 8x6.5, 18 OS</v>
      </c>
      <c r="AC365" s="346" t="s">
        <v>1606</v>
      </c>
      <c r="AD365" s="336">
        <f>VLOOKUP(AC365,ACCESSORIES!F:K,6,FALSE)</f>
        <v>33</v>
      </c>
      <c r="AE365" s="346" t="s">
        <v>85</v>
      </c>
      <c r="AF365" s="347" t="s">
        <v>85</v>
      </c>
      <c r="AG365" s="346"/>
      <c r="AH365" s="346" t="s">
        <v>1951</v>
      </c>
      <c r="AI365" s="347">
        <f>VLOOKUP(AH365,ACCESSORIES!F:K,6,FALSE)</f>
        <v>1.1000000000000001</v>
      </c>
      <c r="AJ365" s="347" t="s">
        <v>266</v>
      </c>
      <c r="AK365" s="347" t="s">
        <v>85</v>
      </c>
      <c r="AL365" s="347" t="s">
        <v>85</v>
      </c>
      <c r="AM365" s="347" t="s">
        <v>85</v>
      </c>
      <c r="AN365" s="347">
        <v>16.100000000000001</v>
      </c>
      <c r="AO365" s="347"/>
      <c r="AP365" s="347">
        <v>3</v>
      </c>
      <c r="AQ365" s="347">
        <v>3</v>
      </c>
      <c r="AR365" s="347"/>
      <c r="AS365" s="347">
        <v>33</v>
      </c>
      <c r="AT365" s="347"/>
      <c r="AU365" s="347">
        <v>234</v>
      </c>
      <c r="AV365" s="347">
        <v>123</v>
      </c>
      <c r="AW365" s="347">
        <v>93</v>
      </c>
      <c r="AX365" s="83"/>
      <c r="AY365" s="347"/>
      <c r="AZ365" s="348" t="s">
        <v>85</v>
      </c>
      <c r="BA365" s="347" t="s">
        <v>85</v>
      </c>
      <c r="BB365" s="105" t="s">
        <v>85</v>
      </c>
      <c r="BC365" s="347" t="s">
        <v>85</v>
      </c>
      <c r="BD365" s="348">
        <v>42.6</v>
      </c>
      <c r="BE365" s="347">
        <v>22.8</v>
      </c>
      <c r="BF365" s="347">
        <v>22.8</v>
      </c>
      <c r="BG365" s="347">
        <v>11.1</v>
      </c>
      <c r="BH365" s="341">
        <v>24</v>
      </c>
      <c r="BI365" s="347" t="s">
        <v>4096</v>
      </c>
      <c r="BJ365" s="82" t="s">
        <v>4217</v>
      </c>
      <c r="BK365" s="347" t="s">
        <v>2359</v>
      </c>
      <c r="BL365" s="347" t="s">
        <v>1181</v>
      </c>
      <c r="BM365" s="347" t="s">
        <v>1157</v>
      </c>
      <c r="BN365" s="347"/>
      <c r="BO365" s="347"/>
      <c r="BP365" s="347"/>
      <c r="BQ365" s="347"/>
      <c r="BR365" s="347"/>
      <c r="BS365" s="347"/>
      <c r="BT365" s="347"/>
      <c r="BU365" s="347"/>
      <c r="BV365" s="347" t="s">
        <v>2518</v>
      </c>
      <c r="BW365" s="347"/>
      <c r="BX365" s="347" t="s">
        <v>2519</v>
      </c>
      <c r="BY365" s="362" t="str">
        <f t="shared" si="20"/>
        <v>DISCONTINUED - MR309 Grid, 20x9, +18mm Offset, 8x6.5, 130.81mm Centerbore, Titanium - Matte Black  Lip</v>
      </c>
      <c r="BZ365" s="362" t="s">
        <v>4046</v>
      </c>
      <c r="CA365" s="362" t="s">
        <v>4045</v>
      </c>
      <c r="CB365" s="351" t="str">
        <f t="shared" si="22"/>
        <v>STREET (3XX)</v>
      </c>
    </row>
    <row r="366" spans="1:80" s="339" customFormat="1" ht="12.75">
      <c r="A366" s="23">
        <f t="shared" si="21"/>
        <v>363</v>
      </c>
      <c r="B366" s="105" t="s">
        <v>84</v>
      </c>
      <c r="C366" s="30" t="s">
        <v>1072</v>
      </c>
      <c r="D366" s="341" t="s">
        <v>1119</v>
      </c>
      <c r="E366" s="342" t="s">
        <v>2703</v>
      </c>
      <c r="F366" s="342"/>
      <c r="G366" s="342"/>
      <c r="H366" s="342" t="s">
        <v>571</v>
      </c>
      <c r="I366" s="393">
        <v>42005</v>
      </c>
      <c r="J366" s="340">
        <v>43388</v>
      </c>
      <c r="K366" s="331" t="s">
        <v>1277</v>
      </c>
      <c r="L366" s="343">
        <v>260.5</v>
      </c>
      <c r="M366" s="333"/>
      <c r="N366" s="333"/>
      <c r="O366" s="341">
        <v>20</v>
      </c>
      <c r="P366" s="8">
        <v>9</v>
      </c>
      <c r="Q366" s="30" t="s">
        <v>1763</v>
      </c>
      <c r="R366" s="341">
        <v>6</v>
      </c>
      <c r="S366" s="341">
        <v>135</v>
      </c>
      <c r="T366" s="344">
        <v>0</v>
      </c>
      <c r="U366" s="378">
        <v>5</v>
      </c>
      <c r="V366" s="341" t="s">
        <v>85</v>
      </c>
      <c r="W366" s="349">
        <v>87</v>
      </c>
      <c r="X366" s="345">
        <v>34.799999999999997</v>
      </c>
      <c r="Y366" s="344">
        <v>2500</v>
      </c>
      <c r="Z366" s="344" t="s">
        <v>2309</v>
      </c>
      <c r="AA366" s="344"/>
      <c r="AB366" s="334" t="str">
        <f t="shared" si="23"/>
        <v>20x9, 6x135, 0 OS</v>
      </c>
      <c r="AC366" s="346" t="s">
        <v>1633</v>
      </c>
      <c r="AD366" s="336">
        <f>VLOOKUP(AC366,ACCESSORIES!F:K,6,FALSE)</f>
        <v>33</v>
      </c>
      <c r="AE366" s="346" t="s">
        <v>1808</v>
      </c>
      <c r="AF366" s="347" t="s">
        <v>1899</v>
      </c>
      <c r="AG366" s="346"/>
      <c r="AH366" s="346" t="s">
        <v>85</v>
      </c>
      <c r="AI366" s="347" t="e">
        <f>VLOOKUP(AH366,ACCESSORIES!F:K,6,FALSE)</f>
        <v>#N/A</v>
      </c>
      <c r="AJ366" s="347" t="s">
        <v>265</v>
      </c>
      <c r="AK366" s="347" t="s">
        <v>85</v>
      </c>
      <c r="AL366" s="347" t="s">
        <v>85</v>
      </c>
      <c r="AM366" s="347" t="s">
        <v>85</v>
      </c>
      <c r="AN366" s="347">
        <v>16.100000000000001</v>
      </c>
      <c r="AO366" s="347"/>
      <c r="AP366" s="347">
        <v>3</v>
      </c>
      <c r="AQ366" s="347">
        <v>18</v>
      </c>
      <c r="AR366" s="347"/>
      <c r="AS366" s="347">
        <v>62</v>
      </c>
      <c r="AT366" s="347"/>
      <c r="AU366" s="347">
        <v>236</v>
      </c>
      <c r="AV366" s="347">
        <v>87</v>
      </c>
      <c r="AW366" s="347">
        <v>30</v>
      </c>
      <c r="AX366" s="83"/>
      <c r="AY366" s="347"/>
      <c r="AZ366" s="348" t="s">
        <v>85</v>
      </c>
      <c r="BA366" s="347" t="s">
        <v>85</v>
      </c>
      <c r="BB366" s="105" t="s">
        <v>85</v>
      </c>
      <c r="BC366" s="347" t="s">
        <v>85</v>
      </c>
      <c r="BD366" s="348">
        <v>38.299999999999997</v>
      </c>
      <c r="BE366" s="347">
        <v>22.8</v>
      </c>
      <c r="BF366" s="347">
        <v>22.8</v>
      </c>
      <c r="BG366" s="347">
        <v>11.1</v>
      </c>
      <c r="BH366" s="341">
        <v>24</v>
      </c>
      <c r="BI366" s="347" t="s">
        <v>4096</v>
      </c>
      <c r="BJ366" s="82" t="s">
        <v>4217</v>
      </c>
      <c r="BK366" s="347" t="s">
        <v>2338</v>
      </c>
      <c r="BL366" s="347" t="s">
        <v>1185</v>
      </c>
      <c r="BM366" s="347" t="s">
        <v>1186</v>
      </c>
      <c r="BN366" s="347" t="s">
        <v>1187</v>
      </c>
      <c r="BO366" s="347"/>
      <c r="BP366" s="347"/>
      <c r="BQ366" s="347"/>
      <c r="BR366" s="347"/>
      <c r="BS366" s="347"/>
      <c r="BT366" s="347"/>
      <c r="BU366" s="347"/>
      <c r="BV366" s="347" t="s">
        <v>2506</v>
      </c>
      <c r="BW366" s="347"/>
      <c r="BX366" s="347" t="s">
        <v>2507</v>
      </c>
      <c r="BY366" s="362" t="str">
        <f t="shared" si="20"/>
        <v>DISCONTINUED - MR308 Roost, 20x9, 0mm Offset, 6x135, 87mm Centerbore, Matte Black</v>
      </c>
      <c r="BZ366" s="362" t="s">
        <v>4046</v>
      </c>
      <c r="CA366" s="362" t="s">
        <v>4045</v>
      </c>
      <c r="CB366" s="351" t="str">
        <f t="shared" si="22"/>
        <v>STREET (3XX)</v>
      </c>
    </row>
    <row r="367" spans="1:80" s="339" customFormat="1" ht="12.75">
      <c r="A367" s="23">
        <f t="shared" si="21"/>
        <v>364</v>
      </c>
      <c r="B367" s="105" t="s">
        <v>84</v>
      </c>
      <c r="C367" s="30" t="s">
        <v>1072</v>
      </c>
      <c r="D367" s="341" t="s">
        <v>1120</v>
      </c>
      <c r="E367" s="342" t="s">
        <v>2704</v>
      </c>
      <c r="F367" s="342"/>
      <c r="G367" s="342"/>
      <c r="H367" s="342" t="s">
        <v>604</v>
      </c>
      <c r="I367" s="393">
        <v>42005</v>
      </c>
      <c r="J367" s="340">
        <v>43388</v>
      </c>
      <c r="K367" s="331" t="s">
        <v>1277</v>
      </c>
      <c r="L367" s="343">
        <v>252.5</v>
      </c>
      <c r="M367" s="333"/>
      <c r="N367" s="333"/>
      <c r="O367" s="341">
        <v>18</v>
      </c>
      <c r="P367" s="8">
        <v>9</v>
      </c>
      <c r="Q367" s="30" t="s">
        <v>1758</v>
      </c>
      <c r="R367" s="341">
        <v>5</v>
      </c>
      <c r="S367" s="341">
        <v>5</v>
      </c>
      <c r="T367" s="344">
        <v>-12</v>
      </c>
      <c r="U367" s="378">
        <v>4.5</v>
      </c>
      <c r="V367" s="341" t="s">
        <v>85</v>
      </c>
      <c r="W367" s="349">
        <v>94</v>
      </c>
      <c r="X367" s="345">
        <v>31.300000000000004</v>
      </c>
      <c r="Y367" s="344">
        <v>2650</v>
      </c>
      <c r="Z367" s="344" t="s">
        <v>5830</v>
      </c>
      <c r="AA367" s="344"/>
      <c r="AB367" s="334" t="str">
        <f t="shared" si="23"/>
        <v>18x9, 5x5, -12 OS</v>
      </c>
      <c r="AC367" s="346" t="s">
        <v>1596</v>
      </c>
      <c r="AD367" s="336">
        <f>VLOOKUP(AC367,ACCESSORIES!F:K,6,FALSE)</f>
        <v>33</v>
      </c>
      <c r="AE367" s="346" t="s">
        <v>85</v>
      </c>
      <c r="AF367" s="347" t="s">
        <v>85</v>
      </c>
      <c r="AG367" s="346"/>
      <c r="AH367" s="346" t="s">
        <v>1951</v>
      </c>
      <c r="AI367" s="347">
        <f>VLOOKUP(AH367,ACCESSORIES!F:K,6,FALSE)</f>
        <v>1.1000000000000001</v>
      </c>
      <c r="AJ367" s="347" t="s">
        <v>266</v>
      </c>
      <c r="AK367" s="347" t="s">
        <v>85</v>
      </c>
      <c r="AL367" s="347" t="s">
        <v>85</v>
      </c>
      <c r="AM367" s="347" t="s">
        <v>85</v>
      </c>
      <c r="AN367" s="347">
        <v>16.100000000000001</v>
      </c>
      <c r="AO367" s="347"/>
      <c r="AP367" s="347">
        <v>7</v>
      </c>
      <c r="AQ367" s="347">
        <v>19</v>
      </c>
      <c r="AR367" s="347"/>
      <c r="AS367" s="347">
        <v>66</v>
      </c>
      <c r="AT367" s="347"/>
      <c r="AU367" s="347">
        <v>216</v>
      </c>
      <c r="AV367" s="347">
        <v>90</v>
      </c>
      <c r="AW367" s="347">
        <v>54</v>
      </c>
      <c r="AX367" s="83"/>
      <c r="AY367" s="347"/>
      <c r="AZ367" s="348" t="s">
        <v>85</v>
      </c>
      <c r="BA367" s="347" t="s">
        <v>85</v>
      </c>
      <c r="BB367" s="105" t="s">
        <v>85</v>
      </c>
      <c r="BC367" s="347" t="s">
        <v>85</v>
      </c>
      <c r="BD367" s="348">
        <v>34.800000000000004</v>
      </c>
      <c r="BE367" s="347">
        <v>20.7</v>
      </c>
      <c r="BF367" s="347">
        <v>20.7</v>
      </c>
      <c r="BG367" s="347">
        <v>11.2</v>
      </c>
      <c r="BH367" s="341">
        <v>36</v>
      </c>
      <c r="BI367" s="347" t="s">
        <v>4096</v>
      </c>
      <c r="BJ367" s="82" t="s">
        <v>4217</v>
      </c>
      <c r="BK367" s="347" t="s">
        <v>2359</v>
      </c>
      <c r="BL367" s="347" t="s">
        <v>1181</v>
      </c>
      <c r="BM367" s="347" t="s">
        <v>1157</v>
      </c>
      <c r="BN367" s="347"/>
      <c r="BO367" s="347"/>
      <c r="BP367" s="347"/>
      <c r="BQ367" s="347"/>
      <c r="BR367" s="347"/>
      <c r="BS367" s="347"/>
      <c r="BT367" s="347"/>
      <c r="BU367" s="347"/>
      <c r="BV367" s="347" t="s">
        <v>2514</v>
      </c>
      <c r="BW367" s="347"/>
      <c r="BX367" s="347" t="s">
        <v>2515</v>
      </c>
      <c r="BY367" s="362" t="str">
        <f t="shared" si="20"/>
        <v>DISCONTINUED - MR309 Grid, 18x9, -12mm Offset, 5x5, 94mm Centerbore, Titanium - Matte Black  Lip</v>
      </c>
      <c r="BZ367" s="362" t="s">
        <v>4046</v>
      </c>
      <c r="CA367" s="362" t="s">
        <v>4045</v>
      </c>
      <c r="CB367" s="351" t="str">
        <f t="shared" si="22"/>
        <v>STREET (3XX)</v>
      </c>
    </row>
    <row r="368" spans="1:80" s="339" customFormat="1" ht="12.75">
      <c r="A368" s="23">
        <f t="shared" si="21"/>
        <v>365</v>
      </c>
      <c r="B368" s="105" t="s">
        <v>84</v>
      </c>
      <c r="C368" s="30" t="s">
        <v>1072</v>
      </c>
      <c r="D368" s="341" t="s">
        <v>1121</v>
      </c>
      <c r="E368" s="342" t="s">
        <v>2705</v>
      </c>
      <c r="F368" s="342"/>
      <c r="G368" s="342"/>
      <c r="H368" s="342" t="s">
        <v>643</v>
      </c>
      <c r="I368" s="393">
        <v>42370</v>
      </c>
      <c r="J368" s="340">
        <v>43388</v>
      </c>
      <c r="K368" s="331" t="s">
        <v>1277</v>
      </c>
      <c r="L368" s="343">
        <v>285.5</v>
      </c>
      <c r="M368" s="333"/>
      <c r="N368" s="333"/>
      <c r="O368" s="341">
        <v>20</v>
      </c>
      <c r="P368" s="8">
        <v>9</v>
      </c>
      <c r="Q368" s="30" t="s">
        <v>1123</v>
      </c>
      <c r="R368" s="341">
        <v>6</v>
      </c>
      <c r="S368" s="341">
        <v>5.5</v>
      </c>
      <c r="T368" s="344">
        <v>0</v>
      </c>
      <c r="U368" s="378">
        <v>5</v>
      </c>
      <c r="V368" s="341" t="s">
        <v>85</v>
      </c>
      <c r="W368" s="349">
        <v>106.25</v>
      </c>
      <c r="X368" s="345">
        <v>42.7</v>
      </c>
      <c r="Y368" s="344">
        <v>2650</v>
      </c>
      <c r="Z368" s="344" t="s">
        <v>2309</v>
      </c>
      <c r="AA368" s="344"/>
      <c r="AB368" s="334" t="str">
        <f t="shared" si="23"/>
        <v>20x9, 6x5.5, 0 OS</v>
      </c>
      <c r="AC368" s="346" t="s">
        <v>1637</v>
      </c>
      <c r="AD368" s="336">
        <f>VLOOKUP(AC368,ACCESSORIES!F:K,6,FALSE)</f>
        <v>38.5</v>
      </c>
      <c r="AE368" s="346" t="s">
        <v>1809</v>
      </c>
      <c r="AF368" s="347" t="s">
        <v>1901</v>
      </c>
      <c r="AG368" s="346"/>
      <c r="AH368" s="346" t="s">
        <v>1951</v>
      </c>
      <c r="AI368" s="347">
        <f>VLOOKUP(AH368,ACCESSORIES!F:K,6,FALSE)</f>
        <v>1.1000000000000001</v>
      </c>
      <c r="AJ368" s="347" t="s">
        <v>265</v>
      </c>
      <c r="AK368" s="347" t="s">
        <v>1712</v>
      </c>
      <c r="AL368" s="347">
        <v>2.5</v>
      </c>
      <c r="AM368" s="347">
        <v>78.3</v>
      </c>
      <c r="AN368" s="347">
        <v>16.100000000000001</v>
      </c>
      <c r="AO368" s="347"/>
      <c r="AP368" s="347">
        <v>3</v>
      </c>
      <c r="AQ368" s="347">
        <v>12</v>
      </c>
      <c r="AR368" s="347"/>
      <c r="AS368" s="347">
        <v>43</v>
      </c>
      <c r="AT368" s="347"/>
      <c r="AU368" s="347">
        <v>234</v>
      </c>
      <c r="AV368" s="347">
        <v>106.25</v>
      </c>
      <c r="AW368" s="347">
        <v>34</v>
      </c>
      <c r="AX368" s="83"/>
      <c r="AY368" s="347"/>
      <c r="AZ368" s="348" t="s">
        <v>85</v>
      </c>
      <c r="BA368" s="347" t="s">
        <v>85</v>
      </c>
      <c r="BB368" s="105" t="s">
        <v>85</v>
      </c>
      <c r="BC368" s="347" t="s">
        <v>85</v>
      </c>
      <c r="BD368" s="348">
        <v>46.2</v>
      </c>
      <c r="BE368" s="347">
        <v>22.5</v>
      </c>
      <c r="BF368" s="347">
        <v>22.5</v>
      </c>
      <c r="BG368" s="347">
        <v>11.2</v>
      </c>
      <c r="BH368" s="341">
        <v>24</v>
      </c>
      <c r="BI368" s="347" t="s">
        <v>4096</v>
      </c>
      <c r="BJ368" s="82" t="s">
        <v>4217</v>
      </c>
      <c r="BK368" s="347" t="s">
        <v>2360</v>
      </c>
      <c r="BL368" s="347" t="s">
        <v>1166</v>
      </c>
      <c r="BM368" s="347" t="s">
        <v>1157</v>
      </c>
      <c r="BN368" s="347"/>
      <c r="BO368" s="347"/>
      <c r="BP368" s="347"/>
      <c r="BQ368" s="347"/>
      <c r="BR368" s="347"/>
      <c r="BS368" s="347"/>
      <c r="BT368" s="347"/>
      <c r="BU368" s="347"/>
      <c r="BV368" s="347" t="s">
        <v>2524</v>
      </c>
      <c r="BW368" s="347"/>
      <c r="BX368" s="347" t="s">
        <v>2525</v>
      </c>
      <c r="BY368" s="362" t="str">
        <f t="shared" ref="BY368:BY431" si="24">CONCATENATE("DISCONTINUED"," ","-"," ",D368,", ",O368,"x",P368,", ",IF(V368="N/A", "", CONCATENATE(V368, "/")),IF(T368&gt;0, CONCATENATE("+",T368), T368),"mm Offset, ",Q368,", ",W368,"mm Centerbore, ",PROPER(Z368), "", IF(BB368="N/A", "", CONCATENATE(", w/ ", BB368)))</f>
        <v>DISCONTINUED - MR310 Con6, 20x9, 0mm Offset, 6x5.5, 106.25mm Centerbore, Matte Black</v>
      </c>
      <c r="BZ368" s="362" t="s">
        <v>4046</v>
      </c>
      <c r="CA368" s="362" t="s">
        <v>4045</v>
      </c>
      <c r="CB368" s="351" t="str">
        <f t="shared" si="22"/>
        <v>STREET (3XX)</v>
      </c>
    </row>
    <row r="369" spans="1:80" s="339" customFormat="1" ht="12.75">
      <c r="A369" s="23">
        <f t="shared" si="21"/>
        <v>366</v>
      </c>
      <c r="B369" s="105" t="s">
        <v>84</v>
      </c>
      <c r="C369" s="30" t="s">
        <v>1072</v>
      </c>
      <c r="D369" s="341" t="s">
        <v>1121</v>
      </c>
      <c r="E369" s="342" t="s">
        <v>2706</v>
      </c>
      <c r="F369" s="342"/>
      <c r="G369" s="342"/>
      <c r="H369" s="342" t="s">
        <v>681</v>
      </c>
      <c r="I369" s="393">
        <v>42370</v>
      </c>
      <c r="J369" s="340">
        <v>43388</v>
      </c>
      <c r="K369" s="331" t="s">
        <v>1277</v>
      </c>
      <c r="L369" s="343">
        <v>249.5</v>
      </c>
      <c r="M369" s="333"/>
      <c r="N369" s="333"/>
      <c r="O369" s="341">
        <v>18</v>
      </c>
      <c r="P369" s="8">
        <v>9</v>
      </c>
      <c r="Q369" s="30" t="s">
        <v>1765</v>
      </c>
      <c r="R369" s="341">
        <v>8</v>
      </c>
      <c r="S369" s="341">
        <v>6.5</v>
      </c>
      <c r="T369" s="344">
        <v>-12</v>
      </c>
      <c r="U369" s="378">
        <v>4.5</v>
      </c>
      <c r="V369" s="341" t="s">
        <v>85</v>
      </c>
      <c r="W369" s="349">
        <v>130.81</v>
      </c>
      <c r="X369" s="345">
        <v>38.200000000000003</v>
      </c>
      <c r="Y369" s="344">
        <v>3640</v>
      </c>
      <c r="Z369" s="344" t="s">
        <v>2309</v>
      </c>
      <c r="AA369" s="344"/>
      <c r="AB369" s="334" t="str">
        <f t="shared" si="23"/>
        <v>18x9, 8x6.5, -12 OS</v>
      </c>
      <c r="AC369" s="346" t="s">
        <v>1606</v>
      </c>
      <c r="AD369" s="336">
        <f>VLOOKUP(AC369,ACCESSORIES!F:K,6,FALSE)</f>
        <v>33</v>
      </c>
      <c r="AE369" s="346" t="s">
        <v>85</v>
      </c>
      <c r="AF369" s="347" t="s">
        <v>85</v>
      </c>
      <c r="AG369" s="346"/>
      <c r="AH369" s="346" t="s">
        <v>1951</v>
      </c>
      <c r="AI369" s="347">
        <f>VLOOKUP(AH369,ACCESSORIES!F:K,6,FALSE)</f>
        <v>1.1000000000000001</v>
      </c>
      <c r="AJ369" s="347" t="s">
        <v>266</v>
      </c>
      <c r="AK369" s="347" t="s">
        <v>85</v>
      </c>
      <c r="AL369" s="347" t="s">
        <v>85</v>
      </c>
      <c r="AM369" s="347" t="s">
        <v>85</v>
      </c>
      <c r="AN369" s="347">
        <v>16.100000000000001</v>
      </c>
      <c r="AO369" s="347"/>
      <c r="AP369" s="347">
        <v>3</v>
      </c>
      <c r="AQ369" s="347">
        <v>3</v>
      </c>
      <c r="AR369" s="347"/>
      <c r="AS369" s="347">
        <v>70</v>
      </c>
      <c r="AT369" s="347"/>
      <c r="AU369" s="347">
        <v>215</v>
      </c>
      <c r="AV369" s="347">
        <v>123</v>
      </c>
      <c r="AW369" s="347">
        <v>93</v>
      </c>
      <c r="AX369" s="83"/>
      <c r="AY369" s="347"/>
      <c r="AZ369" s="348" t="s">
        <v>85</v>
      </c>
      <c r="BA369" s="347" t="s">
        <v>85</v>
      </c>
      <c r="BB369" s="105" t="s">
        <v>85</v>
      </c>
      <c r="BC369" s="347" t="s">
        <v>85</v>
      </c>
      <c r="BD369" s="348">
        <v>41.7</v>
      </c>
      <c r="BE369" s="347">
        <v>20.5</v>
      </c>
      <c r="BF369" s="347">
        <v>20.5</v>
      </c>
      <c r="BG369" s="347">
        <v>11.2</v>
      </c>
      <c r="BH369" s="341">
        <v>36</v>
      </c>
      <c r="BI369" s="347" t="s">
        <v>4096</v>
      </c>
      <c r="BJ369" s="82" t="s">
        <v>4217</v>
      </c>
      <c r="BK369" s="347" t="s">
        <v>2360</v>
      </c>
      <c r="BL369" s="347" t="s">
        <v>1166</v>
      </c>
      <c r="BM369" s="347" t="s">
        <v>1157</v>
      </c>
      <c r="BN369" s="347"/>
      <c r="BO369" s="347"/>
      <c r="BP369" s="347"/>
      <c r="BQ369" s="347"/>
      <c r="BR369" s="347"/>
      <c r="BS369" s="347"/>
      <c r="BT369" s="347"/>
      <c r="BU369" s="347"/>
      <c r="BV369" s="347" t="s">
        <v>2528</v>
      </c>
      <c r="BW369" s="347"/>
      <c r="BX369" s="347" t="s">
        <v>2529</v>
      </c>
      <c r="BY369" s="362" t="str">
        <f t="shared" si="24"/>
        <v>DISCONTINUED - MR310 Con6, 18x9, -12mm Offset, 8x6.5, 130.81mm Centerbore, Matte Black</v>
      </c>
      <c r="BZ369" s="362" t="s">
        <v>4046</v>
      </c>
      <c r="CA369" s="362" t="s">
        <v>4045</v>
      </c>
      <c r="CB369" s="351" t="str">
        <f t="shared" si="22"/>
        <v>STREET (3XX)</v>
      </c>
    </row>
    <row r="370" spans="1:80" s="339" customFormat="1" ht="12.75">
      <c r="A370" s="23">
        <f t="shared" si="21"/>
        <v>367</v>
      </c>
      <c r="B370" s="105" t="s">
        <v>84</v>
      </c>
      <c r="C370" s="30" t="s">
        <v>1072</v>
      </c>
      <c r="D370" s="341" t="s">
        <v>1122</v>
      </c>
      <c r="E370" s="342" t="s">
        <v>2707</v>
      </c>
      <c r="F370" s="342"/>
      <c r="G370" s="342"/>
      <c r="H370" s="342" t="s">
        <v>702</v>
      </c>
      <c r="I370" s="393">
        <v>42370</v>
      </c>
      <c r="J370" s="340">
        <v>43388</v>
      </c>
      <c r="K370" s="331" t="s">
        <v>1277</v>
      </c>
      <c r="L370" s="343">
        <v>215.5</v>
      </c>
      <c r="M370" s="333"/>
      <c r="N370" s="333"/>
      <c r="O370" s="341">
        <v>16</v>
      </c>
      <c r="P370" s="8">
        <v>8</v>
      </c>
      <c r="Q370" s="30" t="s">
        <v>1123</v>
      </c>
      <c r="R370" s="341">
        <v>6</v>
      </c>
      <c r="S370" s="341">
        <v>5.5</v>
      </c>
      <c r="T370" s="344">
        <v>0</v>
      </c>
      <c r="U370" s="378">
        <v>4.5</v>
      </c>
      <c r="V370" s="341" t="s">
        <v>85</v>
      </c>
      <c r="W370" s="349">
        <v>106.25</v>
      </c>
      <c r="X370" s="345">
        <v>25.4</v>
      </c>
      <c r="Y370" s="344">
        <v>2650</v>
      </c>
      <c r="Z370" s="344" t="s">
        <v>5830</v>
      </c>
      <c r="AA370" s="344"/>
      <c r="AB370" s="334" t="str">
        <f t="shared" si="23"/>
        <v>16x8, 6x5.5, 0 OS</v>
      </c>
      <c r="AC370" s="346" t="s">
        <v>1637</v>
      </c>
      <c r="AD370" s="336">
        <f>VLOOKUP(AC370,ACCESSORIES!F:K,6,FALSE)</f>
        <v>38.5</v>
      </c>
      <c r="AE370" s="346" t="s">
        <v>1809</v>
      </c>
      <c r="AF370" s="347" t="s">
        <v>1901</v>
      </c>
      <c r="AG370" s="346"/>
      <c r="AH370" s="346" t="s">
        <v>1951</v>
      </c>
      <c r="AI370" s="347">
        <f>VLOOKUP(AH370,ACCESSORIES!F:K,6,FALSE)</f>
        <v>1.1000000000000001</v>
      </c>
      <c r="AJ370" s="347" t="s">
        <v>265</v>
      </c>
      <c r="AK370" s="347" t="s">
        <v>1712</v>
      </c>
      <c r="AL370" s="347">
        <v>2.5</v>
      </c>
      <c r="AM370" s="347">
        <v>78.3</v>
      </c>
      <c r="AN370" s="347">
        <v>16.100000000000001</v>
      </c>
      <c r="AO370" s="347"/>
      <c r="AP370" s="347">
        <v>4</v>
      </c>
      <c r="AQ370" s="347">
        <v>21</v>
      </c>
      <c r="AR370" s="347"/>
      <c r="AS370" s="347">
        <v>39</v>
      </c>
      <c r="AT370" s="347"/>
      <c r="AU370" s="347">
        <v>185</v>
      </c>
      <c r="AV370" s="347">
        <v>106.25</v>
      </c>
      <c r="AW370" s="347">
        <v>42</v>
      </c>
      <c r="AX370" s="83"/>
      <c r="AY370" s="347"/>
      <c r="AZ370" s="348" t="s">
        <v>85</v>
      </c>
      <c r="BA370" s="347" t="s">
        <v>85</v>
      </c>
      <c r="BB370" s="105" t="s">
        <v>85</v>
      </c>
      <c r="BC370" s="347" t="s">
        <v>85</v>
      </c>
      <c r="BD370" s="348">
        <v>28.9</v>
      </c>
      <c r="BE370" s="347">
        <v>18.3</v>
      </c>
      <c r="BF370" s="347">
        <v>18.3</v>
      </c>
      <c r="BG370" s="347">
        <v>10.199999999999999</v>
      </c>
      <c r="BH370" s="341">
        <v>36</v>
      </c>
      <c r="BI370" s="347" t="s">
        <v>4096</v>
      </c>
      <c r="BJ370" s="82" t="s">
        <v>4217</v>
      </c>
      <c r="BK370" s="347" t="s">
        <v>2359</v>
      </c>
      <c r="BL370" s="347" t="s">
        <v>1166</v>
      </c>
      <c r="BM370" s="347" t="s">
        <v>1186</v>
      </c>
      <c r="BN370" s="347" t="s">
        <v>1203</v>
      </c>
      <c r="BO370" s="347"/>
      <c r="BP370" s="347"/>
      <c r="BQ370" s="347"/>
      <c r="BR370" s="347"/>
      <c r="BS370" s="347"/>
      <c r="BT370" s="347"/>
      <c r="BU370" s="347"/>
      <c r="BV370" s="347" t="s">
        <v>2536</v>
      </c>
      <c r="BW370" s="347"/>
      <c r="BX370" s="347" t="s">
        <v>2537</v>
      </c>
      <c r="BY370" s="362" t="str">
        <f t="shared" si="24"/>
        <v>DISCONTINUED - MR311 Vex, 16x8, 0mm Offset, 6x5.5, 106.25mm Centerbore, Titanium - Matte Black  Lip</v>
      </c>
      <c r="BZ370" s="362" t="s">
        <v>4046</v>
      </c>
      <c r="CA370" s="362" t="s">
        <v>4045</v>
      </c>
      <c r="CB370" s="351" t="str">
        <f t="shared" si="22"/>
        <v>STREET (3XX)</v>
      </c>
    </row>
    <row r="371" spans="1:80" s="339" customFormat="1" ht="12.75">
      <c r="A371" s="23">
        <f t="shared" si="21"/>
        <v>368</v>
      </c>
      <c r="B371" s="105" t="s">
        <v>84</v>
      </c>
      <c r="C371" s="30" t="s">
        <v>1093</v>
      </c>
      <c r="D371" s="341" t="s">
        <v>262</v>
      </c>
      <c r="E371" s="342" t="s">
        <v>2695</v>
      </c>
      <c r="F371" s="342"/>
      <c r="G371" s="342"/>
      <c r="H371" s="342" t="s">
        <v>900</v>
      </c>
      <c r="I371" s="393">
        <v>41640</v>
      </c>
      <c r="J371" s="340">
        <v>43388</v>
      </c>
      <c r="K371" s="331" t="s">
        <v>1277</v>
      </c>
      <c r="L371" s="343">
        <v>236.5</v>
      </c>
      <c r="M371" s="333"/>
      <c r="N371" s="333"/>
      <c r="O371" s="341">
        <v>18</v>
      </c>
      <c r="P371" s="8">
        <v>8</v>
      </c>
      <c r="Q371" s="30" t="s">
        <v>1750</v>
      </c>
      <c r="R371" s="341">
        <v>5</v>
      </c>
      <c r="S371" s="341">
        <v>100</v>
      </c>
      <c r="T371" s="344">
        <v>42</v>
      </c>
      <c r="U371" s="378">
        <v>6.2</v>
      </c>
      <c r="V371" s="341" t="s">
        <v>85</v>
      </c>
      <c r="W371" s="349">
        <v>67.099999999999994</v>
      </c>
      <c r="X371" s="345">
        <v>24.6</v>
      </c>
      <c r="Y371" s="344">
        <v>1850</v>
      </c>
      <c r="Z371" s="344" t="s">
        <v>2312</v>
      </c>
      <c r="AA371" s="344"/>
      <c r="AB371" s="334" t="str">
        <f t="shared" si="23"/>
        <v>18x8, 5x100, 42 OS</v>
      </c>
      <c r="AC371" s="346" t="s">
        <v>1627</v>
      </c>
      <c r="AD371" s="336">
        <f>VLOOKUP(AC371,ACCESSORIES!F:K,6,FALSE)</f>
        <v>33</v>
      </c>
      <c r="AE371" s="346" t="s">
        <v>85</v>
      </c>
      <c r="AF371" s="347" t="s">
        <v>1899</v>
      </c>
      <c r="AG371" s="346"/>
      <c r="AH371" s="346" t="s">
        <v>85</v>
      </c>
      <c r="AI371" s="347" t="e">
        <f>VLOOKUP(AH371,ACCESSORIES!F:K,6,FALSE)</f>
        <v>#N/A</v>
      </c>
      <c r="AJ371" s="347" t="s">
        <v>265</v>
      </c>
      <c r="AK371" s="347" t="s">
        <v>1675</v>
      </c>
      <c r="AL371" s="347">
        <v>2.5</v>
      </c>
      <c r="AM371" s="347">
        <v>56.1</v>
      </c>
      <c r="AN371" s="347">
        <v>16</v>
      </c>
      <c r="AO371" s="347"/>
      <c r="AP371" s="347">
        <v>28</v>
      </c>
      <c r="AQ371" s="347">
        <v>37</v>
      </c>
      <c r="AR371" s="347"/>
      <c r="AS371" s="347">
        <v>46</v>
      </c>
      <c r="AT371" s="347"/>
      <c r="AU371" s="347">
        <v>208</v>
      </c>
      <c r="AV371" s="347">
        <v>67.099999999999994</v>
      </c>
      <c r="AW371" s="347">
        <v>25</v>
      </c>
      <c r="AX371" s="83"/>
      <c r="AY371" s="347"/>
      <c r="AZ371" s="348" t="s">
        <v>85</v>
      </c>
      <c r="BA371" s="347" t="s">
        <v>85</v>
      </c>
      <c r="BB371" s="105" t="s">
        <v>85</v>
      </c>
      <c r="BC371" s="347" t="s">
        <v>85</v>
      </c>
      <c r="BD371" s="348">
        <v>28.1</v>
      </c>
      <c r="BE371" s="347">
        <v>20.7</v>
      </c>
      <c r="BF371" s="347">
        <v>20.7</v>
      </c>
      <c r="BG371" s="347">
        <v>10</v>
      </c>
      <c r="BH371" s="341">
        <v>36</v>
      </c>
      <c r="BI371" s="347" t="s">
        <v>4096</v>
      </c>
      <c r="BJ371" s="82" t="s">
        <v>4217</v>
      </c>
      <c r="BK371" s="347" t="s">
        <v>1257</v>
      </c>
      <c r="BL371" s="347" t="s">
        <v>1185</v>
      </c>
      <c r="BM371" s="347" t="s">
        <v>1258</v>
      </c>
      <c r="BN371" s="347"/>
      <c r="BO371" s="347"/>
      <c r="BP371" s="347"/>
      <c r="BQ371" s="347"/>
      <c r="BR371" s="347"/>
      <c r="BS371" s="347"/>
      <c r="BT371" s="347"/>
      <c r="BU371" s="347"/>
      <c r="BV371" s="347" t="s">
        <v>2572</v>
      </c>
      <c r="BW371" s="347"/>
      <c r="BX371" s="347" t="s">
        <v>2573</v>
      </c>
      <c r="BY371" s="362" t="str">
        <f t="shared" si="24"/>
        <v>DISCONTINUED - MR501 RALLY, 18x8, +42mm Offset, 5x100, 67.1mm Centerbore, Method Bronze</v>
      </c>
      <c r="BZ371" s="362" t="s">
        <v>4046</v>
      </c>
      <c r="CA371" s="362" t="s">
        <v>4045</v>
      </c>
      <c r="CB371" s="351" t="str">
        <f t="shared" si="22"/>
        <v>RALLY (5XX)</v>
      </c>
    </row>
    <row r="372" spans="1:80" s="339" customFormat="1" ht="12.75">
      <c r="A372" s="23">
        <f t="shared" si="21"/>
        <v>369</v>
      </c>
      <c r="B372" s="105" t="s">
        <v>84</v>
      </c>
      <c r="C372" s="30" t="s">
        <v>1089</v>
      </c>
      <c r="D372" s="341" t="s">
        <v>1148</v>
      </c>
      <c r="E372" s="342" t="s">
        <v>2692</v>
      </c>
      <c r="F372" s="342"/>
      <c r="G372" s="342"/>
      <c r="H372" s="342" t="s">
        <v>767</v>
      </c>
      <c r="I372" s="393">
        <v>42736</v>
      </c>
      <c r="J372" s="340">
        <v>43389</v>
      </c>
      <c r="K372" s="331" t="s">
        <v>1277</v>
      </c>
      <c r="L372" s="343">
        <v>249.5</v>
      </c>
      <c r="M372" s="333"/>
      <c r="N372" s="333"/>
      <c r="O372" s="341">
        <v>15</v>
      </c>
      <c r="P372" s="8">
        <v>5</v>
      </c>
      <c r="Q372" s="30" t="s">
        <v>1749</v>
      </c>
      <c r="R372" s="341">
        <v>4</v>
      </c>
      <c r="S372" s="341">
        <v>156</v>
      </c>
      <c r="T372" s="344">
        <v>0</v>
      </c>
      <c r="U372" s="378">
        <v>3</v>
      </c>
      <c r="V372" s="341" t="s">
        <v>202</v>
      </c>
      <c r="W372" s="349">
        <v>132</v>
      </c>
      <c r="X372" s="345">
        <v>15</v>
      </c>
      <c r="Y372" s="344">
        <v>1600</v>
      </c>
      <c r="Z372" s="344" t="s">
        <v>5854</v>
      </c>
      <c r="AA372" s="344"/>
      <c r="AB372" s="334" t="str">
        <f t="shared" si="23"/>
        <v>15x5, 4x156, 0 OS</v>
      </c>
      <c r="AC372" s="346" t="s">
        <v>85</v>
      </c>
      <c r="AD372" s="336" t="e">
        <f>VLOOKUP(AC372,ACCESSORIES!F:K,6,FALSE)</f>
        <v>#N/A</v>
      </c>
      <c r="AE372" s="346" t="s">
        <v>85</v>
      </c>
      <c r="AF372" s="347" t="s">
        <v>85</v>
      </c>
      <c r="AG372" s="346"/>
      <c r="AH372" s="346" t="s">
        <v>85</v>
      </c>
      <c r="AI372" s="347" t="e">
        <f>VLOOKUP(AH372,ACCESSORIES!F:K,6,FALSE)</f>
        <v>#N/A</v>
      </c>
      <c r="AJ372" s="347" t="s">
        <v>266</v>
      </c>
      <c r="AK372" s="347" t="s">
        <v>85</v>
      </c>
      <c r="AL372" s="347" t="s">
        <v>85</v>
      </c>
      <c r="AM372" s="347" t="s">
        <v>85</v>
      </c>
      <c r="AN372" s="347">
        <v>14.1</v>
      </c>
      <c r="AO372" s="347"/>
      <c r="AP372" s="347">
        <v>0</v>
      </c>
      <c r="AQ372" s="347">
        <v>4</v>
      </c>
      <c r="AR372" s="347"/>
      <c r="AS372" s="347">
        <v>17</v>
      </c>
      <c r="AT372" s="347"/>
      <c r="AU372" s="347">
        <v>167</v>
      </c>
      <c r="AV372" s="347" t="s">
        <v>85</v>
      </c>
      <c r="AW372" s="347" t="s">
        <v>85</v>
      </c>
      <c r="AX372" s="83"/>
      <c r="AY372" s="347"/>
      <c r="AZ372" s="348" t="s">
        <v>1533</v>
      </c>
      <c r="BA372" s="347">
        <v>108</v>
      </c>
      <c r="BB372" s="105" t="s">
        <v>1523</v>
      </c>
      <c r="BC372" s="347">
        <v>10</v>
      </c>
      <c r="BD372" s="348">
        <v>18.5</v>
      </c>
      <c r="BE372" s="347">
        <v>17.8</v>
      </c>
      <c r="BF372" s="347">
        <v>17.8</v>
      </c>
      <c r="BG372" s="347">
        <v>7.4</v>
      </c>
      <c r="BH372" s="341">
        <v>48</v>
      </c>
      <c r="BI372" s="347" t="s">
        <v>4096</v>
      </c>
      <c r="BJ372" s="82" t="s">
        <v>4217</v>
      </c>
      <c r="BK372" s="347" t="s">
        <v>1214</v>
      </c>
      <c r="BL372" s="347" t="s">
        <v>2363</v>
      </c>
      <c r="BM372" s="347" t="s">
        <v>1215</v>
      </c>
      <c r="BN372" s="347" t="s">
        <v>2350</v>
      </c>
      <c r="BO372" s="347" t="s">
        <v>2351</v>
      </c>
      <c r="BP372" s="347"/>
      <c r="BQ372" s="347"/>
      <c r="BR372" s="347"/>
      <c r="BS372" s="347"/>
      <c r="BT372" s="347"/>
      <c r="BU372" s="347"/>
      <c r="BV372" s="347" t="s">
        <v>2548</v>
      </c>
      <c r="BW372" s="347"/>
      <c r="BX372" s="347" t="s">
        <v>2549</v>
      </c>
      <c r="BY372" s="362" t="str">
        <f t="shared" si="24"/>
        <v>DISCONTINUED - MR401-R UTV Beadlock, 15x5, 2.5+2.5/0mm Offset, 4x156, 132mm Centerbore, Machined - Raw , w/ BH-H24100</v>
      </c>
      <c r="BZ372" s="362" t="s">
        <v>4046</v>
      </c>
      <c r="CA372" s="362" t="s">
        <v>4045</v>
      </c>
      <c r="CB372" s="351" t="str">
        <f t="shared" si="22"/>
        <v>UTV (4XX)</v>
      </c>
    </row>
    <row r="373" spans="1:80" s="339" customFormat="1" ht="12.75">
      <c r="A373" s="23">
        <f t="shared" si="21"/>
        <v>370</v>
      </c>
      <c r="B373" s="105" t="s">
        <v>84</v>
      </c>
      <c r="C373" s="30" t="s">
        <v>1089</v>
      </c>
      <c r="D373" s="341" t="s">
        <v>1148</v>
      </c>
      <c r="E373" s="342" t="s">
        <v>2693</v>
      </c>
      <c r="F373" s="342"/>
      <c r="G373" s="342"/>
      <c r="H373" s="342" t="s">
        <v>1029</v>
      </c>
      <c r="I373" s="393">
        <v>42736</v>
      </c>
      <c r="J373" s="340">
        <v>43389</v>
      </c>
      <c r="K373" s="331" t="s">
        <v>1277</v>
      </c>
      <c r="L373" s="343">
        <v>249.5</v>
      </c>
      <c r="M373" s="333"/>
      <c r="N373" s="333"/>
      <c r="O373" s="341">
        <v>15</v>
      </c>
      <c r="P373" s="8">
        <v>5</v>
      </c>
      <c r="Q373" s="30" t="s">
        <v>1749</v>
      </c>
      <c r="R373" s="341">
        <v>4</v>
      </c>
      <c r="S373" s="341">
        <v>156</v>
      </c>
      <c r="T373" s="344">
        <v>46</v>
      </c>
      <c r="U373" s="378">
        <v>4.9000000000000004</v>
      </c>
      <c r="V373" s="341" t="s">
        <v>963</v>
      </c>
      <c r="W373" s="349">
        <v>132</v>
      </c>
      <c r="X373" s="345">
        <v>16.8</v>
      </c>
      <c r="Y373" s="344">
        <v>1600</v>
      </c>
      <c r="Z373" s="344" t="s">
        <v>5854</v>
      </c>
      <c r="AA373" s="344"/>
      <c r="AB373" s="334" t="str">
        <f t="shared" si="23"/>
        <v>15x5, 4x156, 46 OS</v>
      </c>
      <c r="AC373" s="346" t="s">
        <v>85</v>
      </c>
      <c r="AD373" s="336" t="e">
        <f>VLOOKUP(AC373,ACCESSORIES!F:K,6,FALSE)</f>
        <v>#N/A</v>
      </c>
      <c r="AE373" s="346" t="s">
        <v>85</v>
      </c>
      <c r="AF373" s="347" t="s">
        <v>85</v>
      </c>
      <c r="AG373" s="346"/>
      <c r="AH373" s="346" t="s">
        <v>85</v>
      </c>
      <c r="AI373" s="347" t="e">
        <f>VLOOKUP(AH373,ACCESSORIES!F:K,6,FALSE)</f>
        <v>#N/A</v>
      </c>
      <c r="AJ373" s="347" t="s">
        <v>266</v>
      </c>
      <c r="AK373" s="347" t="s">
        <v>85</v>
      </c>
      <c r="AL373" s="347" t="s">
        <v>85</v>
      </c>
      <c r="AM373" s="347" t="s">
        <v>85</v>
      </c>
      <c r="AN373" s="347">
        <v>14.1</v>
      </c>
      <c r="AO373" s="347"/>
      <c r="AP373" s="347">
        <v>3</v>
      </c>
      <c r="AQ373" s="347">
        <v>3</v>
      </c>
      <c r="AR373" s="347"/>
      <c r="AS373" s="347">
        <v>3</v>
      </c>
      <c r="AT373" s="347"/>
      <c r="AU373" s="347">
        <v>167</v>
      </c>
      <c r="AV373" s="347" t="s">
        <v>85</v>
      </c>
      <c r="AW373" s="347" t="s">
        <v>85</v>
      </c>
      <c r="AX373" s="83"/>
      <c r="AY373" s="347"/>
      <c r="AZ373" s="348" t="s">
        <v>1715</v>
      </c>
      <c r="BA373" s="347">
        <v>108</v>
      </c>
      <c r="BB373" s="105" t="s">
        <v>1525</v>
      </c>
      <c r="BC373" s="347">
        <v>10</v>
      </c>
      <c r="BD373" s="348">
        <v>20.3</v>
      </c>
      <c r="BE373" s="347">
        <v>17.8</v>
      </c>
      <c r="BF373" s="347">
        <v>17.8</v>
      </c>
      <c r="BG373" s="347">
        <v>7.4</v>
      </c>
      <c r="BH373" s="341">
        <v>48</v>
      </c>
      <c r="BI373" s="347" t="s">
        <v>4096</v>
      </c>
      <c r="BJ373" s="82" t="s">
        <v>4217</v>
      </c>
      <c r="BK373" s="347" t="s">
        <v>1214</v>
      </c>
      <c r="BL373" s="347" t="s">
        <v>2363</v>
      </c>
      <c r="BM373" s="347" t="s">
        <v>2352</v>
      </c>
      <c r="BN373" s="347" t="s">
        <v>2350</v>
      </c>
      <c r="BO373" s="347" t="s">
        <v>2351</v>
      </c>
      <c r="BP373" s="347"/>
      <c r="BQ373" s="347"/>
      <c r="BR373" s="347"/>
      <c r="BS373" s="347"/>
      <c r="BT373" s="347"/>
      <c r="BU373" s="347"/>
      <c r="BV373" s="347" t="s">
        <v>2550</v>
      </c>
      <c r="BW373" s="347"/>
      <c r="BX373" s="347" t="s">
        <v>2551</v>
      </c>
      <c r="BY373" s="362" t="str">
        <f t="shared" si="24"/>
        <v>DISCONTINUED - MR401-R UTV Beadlock, 15x5, 5+0/+46mm Offset, 4x156, 132mm Centerbore, Machined - Raw , w/ BH-H24155</v>
      </c>
      <c r="BZ373" s="362" t="s">
        <v>4046</v>
      </c>
      <c r="CA373" s="362" t="s">
        <v>4045</v>
      </c>
      <c r="CB373" s="351" t="str">
        <f t="shared" si="22"/>
        <v>UTV (4XX)</v>
      </c>
    </row>
    <row r="374" spans="1:80" s="339" customFormat="1" ht="12.75">
      <c r="A374" s="23">
        <f t="shared" si="21"/>
        <v>371</v>
      </c>
      <c r="B374" s="105" t="s">
        <v>84</v>
      </c>
      <c r="C374" s="30" t="s">
        <v>1089</v>
      </c>
      <c r="D374" s="341" t="s">
        <v>1148</v>
      </c>
      <c r="E374" s="342" t="s">
        <v>2694</v>
      </c>
      <c r="F374" s="342"/>
      <c r="G374" s="342"/>
      <c r="H374" s="342" t="s">
        <v>1030</v>
      </c>
      <c r="I374" s="393">
        <v>42736</v>
      </c>
      <c r="J374" s="340">
        <v>43389</v>
      </c>
      <c r="K374" s="331" t="s">
        <v>1277</v>
      </c>
      <c r="L374" s="343">
        <v>249.5</v>
      </c>
      <c r="M374" s="333"/>
      <c r="N374" s="333"/>
      <c r="O374" s="341">
        <v>15</v>
      </c>
      <c r="P374" s="8">
        <v>5</v>
      </c>
      <c r="Q374" s="30" t="s">
        <v>1748</v>
      </c>
      <c r="R374" s="341">
        <v>4</v>
      </c>
      <c r="S374" s="341">
        <v>136</v>
      </c>
      <c r="T374" s="344">
        <v>46</v>
      </c>
      <c r="U374" s="378">
        <v>4.9000000000000004</v>
      </c>
      <c r="V374" s="341" t="s">
        <v>963</v>
      </c>
      <c r="W374" s="349">
        <v>106</v>
      </c>
      <c r="X374" s="345">
        <v>16.8</v>
      </c>
      <c r="Y374" s="344">
        <v>1600</v>
      </c>
      <c r="Z374" s="344" t="s">
        <v>5854</v>
      </c>
      <c r="AA374" s="344"/>
      <c r="AB374" s="334" t="str">
        <f t="shared" si="23"/>
        <v>15x5, 4x136, 46 OS</v>
      </c>
      <c r="AC374" s="346" t="s">
        <v>85</v>
      </c>
      <c r="AD374" s="336" t="e">
        <f>VLOOKUP(AC374,ACCESSORIES!F:K,6,FALSE)</f>
        <v>#N/A</v>
      </c>
      <c r="AE374" s="346" t="s">
        <v>85</v>
      </c>
      <c r="AF374" s="347" t="s">
        <v>85</v>
      </c>
      <c r="AG374" s="346"/>
      <c r="AH374" s="346" t="s">
        <v>85</v>
      </c>
      <c r="AI374" s="347" t="e">
        <f>VLOOKUP(AH374,ACCESSORIES!F:K,6,FALSE)</f>
        <v>#N/A</v>
      </c>
      <c r="AJ374" s="347" t="s">
        <v>266</v>
      </c>
      <c r="AK374" s="347" t="s">
        <v>85</v>
      </c>
      <c r="AL374" s="347" t="s">
        <v>85</v>
      </c>
      <c r="AM374" s="347" t="s">
        <v>85</v>
      </c>
      <c r="AN374" s="347">
        <v>14.1</v>
      </c>
      <c r="AO374" s="347"/>
      <c r="AP374" s="347">
        <v>3</v>
      </c>
      <c r="AQ374" s="347">
        <v>3</v>
      </c>
      <c r="AR374" s="347"/>
      <c r="AS374" s="347">
        <v>3</v>
      </c>
      <c r="AT374" s="347"/>
      <c r="AU374" s="347">
        <v>167</v>
      </c>
      <c r="AV374" s="347" t="s">
        <v>85</v>
      </c>
      <c r="AW374" s="347" t="s">
        <v>85</v>
      </c>
      <c r="AX374" s="83"/>
      <c r="AY374" s="347"/>
      <c r="AZ374" s="348" t="s">
        <v>1715</v>
      </c>
      <c r="BA374" s="347">
        <v>108</v>
      </c>
      <c r="BB374" s="105" t="s">
        <v>1525</v>
      </c>
      <c r="BC374" s="347">
        <v>10</v>
      </c>
      <c r="BD374" s="348">
        <v>20.3</v>
      </c>
      <c r="BE374" s="347">
        <v>17.8</v>
      </c>
      <c r="BF374" s="347">
        <v>17.8</v>
      </c>
      <c r="BG374" s="347">
        <v>7.4</v>
      </c>
      <c r="BH374" s="341">
        <v>48</v>
      </c>
      <c r="BI374" s="347" t="s">
        <v>4096</v>
      </c>
      <c r="BJ374" s="82" t="s">
        <v>4217</v>
      </c>
      <c r="BK374" s="347" t="s">
        <v>1214</v>
      </c>
      <c r="BL374" s="347" t="s">
        <v>2363</v>
      </c>
      <c r="BM374" s="347" t="s">
        <v>2352</v>
      </c>
      <c r="BN374" s="347" t="s">
        <v>2350</v>
      </c>
      <c r="BO374" s="347" t="s">
        <v>2351</v>
      </c>
      <c r="BP374" s="347"/>
      <c r="BQ374" s="347"/>
      <c r="BR374" s="347"/>
      <c r="BS374" s="347"/>
      <c r="BT374" s="347"/>
      <c r="BU374" s="347"/>
      <c r="BV374" s="347" t="s">
        <v>2550</v>
      </c>
      <c r="BW374" s="347"/>
      <c r="BX374" s="347" t="s">
        <v>2551</v>
      </c>
      <c r="BY374" s="362" t="str">
        <f t="shared" si="24"/>
        <v>DISCONTINUED - MR401-R UTV Beadlock, 15x5, 5+0/+46mm Offset, 4x136, 106mm Centerbore, Machined - Raw , w/ BH-H24155</v>
      </c>
      <c r="BZ374" s="362" t="s">
        <v>4046</v>
      </c>
      <c r="CA374" s="362" t="s">
        <v>4045</v>
      </c>
      <c r="CB374" s="351" t="str">
        <f t="shared" si="22"/>
        <v>UTV (4XX)</v>
      </c>
    </row>
    <row r="375" spans="1:80" s="339" customFormat="1" ht="12.75">
      <c r="A375" s="23">
        <f t="shared" si="21"/>
        <v>372</v>
      </c>
      <c r="B375" s="105" t="s">
        <v>84</v>
      </c>
      <c r="C375" s="30" t="s">
        <v>1090</v>
      </c>
      <c r="D375" s="341" t="s">
        <v>1105</v>
      </c>
      <c r="E375" s="342" t="s">
        <v>5341</v>
      </c>
      <c r="F375" s="342" t="s">
        <v>1129</v>
      </c>
      <c r="G375" s="342"/>
      <c r="H375" s="342" t="s">
        <v>851</v>
      </c>
      <c r="I375" s="393">
        <v>40179</v>
      </c>
      <c r="J375" s="340">
        <v>43406</v>
      </c>
      <c r="K375" s="331" t="s">
        <v>1277</v>
      </c>
      <c r="L375" s="343">
        <v>367.5</v>
      </c>
      <c r="M375" s="333"/>
      <c r="N375" s="333"/>
      <c r="O375" s="341">
        <v>16</v>
      </c>
      <c r="P375" s="8">
        <v>8</v>
      </c>
      <c r="Q375" s="30" t="s">
        <v>1759</v>
      </c>
      <c r="R375" s="341">
        <v>5</v>
      </c>
      <c r="S375" s="341">
        <v>5.5</v>
      </c>
      <c r="T375" s="344">
        <v>44</v>
      </c>
      <c r="U375" s="378">
        <v>6.25</v>
      </c>
      <c r="V375" s="341" t="s">
        <v>85</v>
      </c>
      <c r="W375" s="349">
        <v>108</v>
      </c>
      <c r="X375" s="345">
        <v>33.200000000000003</v>
      </c>
      <c r="Y375" s="344">
        <v>1900</v>
      </c>
      <c r="Z375" s="344" t="s">
        <v>5854</v>
      </c>
      <c r="AA375" s="344"/>
      <c r="AB375" s="334" t="str">
        <f t="shared" si="23"/>
        <v>16x8, 5x5.5, 44 OS</v>
      </c>
      <c r="AC375" s="346" t="s">
        <v>85</v>
      </c>
      <c r="AD375" s="336" t="e">
        <f>VLOOKUP(AC375,ACCESSORIES!F:K,6,FALSE)</f>
        <v>#N/A</v>
      </c>
      <c r="AE375" s="346" t="s">
        <v>85</v>
      </c>
      <c r="AF375" s="347" t="s">
        <v>85</v>
      </c>
      <c r="AG375" s="346"/>
      <c r="AH375" s="346" t="s">
        <v>85</v>
      </c>
      <c r="AI375" s="347" t="e">
        <f>VLOOKUP(AH375,ACCESSORIES!F:K,6,FALSE)</f>
        <v>#N/A</v>
      </c>
      <c r="AJ375" s="347" t="s">
        <v>266</v>
      </c>
      <c r="AK375" s="347" t="s">
        <v>85</v>
      </c>
      <c r="AL375" s="347" t="s">
        <v>85</v>
      </c>
      <c r="AM375" s="347" t="s">
        <v>85</v>
      </c>
      <c r="AN375" s="347">
        <v>18.3</v>
      </c>
      <c r="AO375" s="347"/>
      <c r="AP375" s="347">
        <v>0</v>
      </c>
      <c r="AQ375" s="347">
        <v>6</v>
      </c>
      <c r="AR375" s="347"/>
      <c r="AS375" s="347">
        <v>18</v>
      </c>
      <c r="AT375" s="347"/>
      <c r="AU375" s="347">
        <v>185</v>
      </c>
      <c r="AV375" s="347" t="s">
        <v>85</v>
      </c>
      <c r="AW375" s="347" t="s">
        <v>85</v>
      </c>
      <c r="AX375" s="83"/>
      <c r="AY375" s="347"/>
      <c r="AZ375" s="348" t="s">
        <v>1775</v>
      </c>
      <c r="BA375" s="347">
        <v>137.5</v>
      </c>
      <c r="BB375" s="105" t="s">
        <v>1523</v>
      </c>
      <c r="BC375" s="347">
        <v>10</v>
      </c>
      <c r="BD375" s="348">
        <v>36.700000000000003</v>
      </c>
      <c r="BE375" s="347">
        <v>19</v>
      </c>
      <c r="BF375" s="347">
        <v>19</v>
      </c>
      <c r="BG375" s="347">
        <v>10.8</v>
      </c>
      <c r="BH375" s="341">
        <v>36</v>
      </c>
      <c r="BI375" s="347" t="s">
        <v>4096</v>
      </c>
      <c r="BJ375" s="82" t="s">
        <v>4217</v>
      </c>
      <c r="BK375" s="347" t="s">
        <v>2364</v>
      </c>
      <c r="BL375" s="347" t="s">
        <v>1239</v>
      </c>
      <c r="BM375" s="347" t="s">
        <v>1240</v>
      </c>
      <c r="BN375" s="347"/>
      <c r="BO375" s="347"/>
      <c r="BP375" s="347"/>
      <c r="BQ375" s="347"/>
      <c r="BR375" s="347"/>
      <c r="BS375" s="347"/>
      <c r="BT375" s="347"/>
      <c r="BU375" s="347"/>
      <c r="BV375" s="347" t="s">
        <v>2565</v>
      </c>
      <c r="BW375" s="347"/>
      <c r="BX375" s="347"/>
      <c r="BY375" s="362" t="str">
        <f t="shared" si="24"/>
        <v>DISCONTINUED - MR101 Beadlock, 16x8, +44mm Offset, 5x5.5, 108mm Centerbore, Machined - Raw , w/ BH-H24100</v>
      </c>
      <c r="BZ375" s="362" t="s">
        <v>4046</v>
      </c>
      <c r="CA375" s="362" t="s">
        <v>4045</v>
      </c>
      <c r="CB375" s="351" t="str">
        <f t="shared" si="22"/>
        <v>RACE (1XX)</v>
      </c>
    </row>
    <row r="376" spans="1:80" s="339" customFormat="1" ht="12.75">
      <c r="A376" s="23">
        <f t="shared" si="21"/>
        <v>373</v>
      </c>
      <c r="B376" s="105" t="s">
        <v>84</v>
      </c>
      <c r="C376" s="30" t="s">
        <v>1072</v>
      </c>
      <c r="D376" s="341" t="s">
        <v>1116</v>
      </c>
      <c r="E376" s="342" t="s">
        <v>2731</v>
      </c>
      <c r="F376" s="342"/>
      <c r="G376" s="342"/>
      <c r="H376" s="342" t="s">
        <v>404</v>
      </c>
      <c r="I376" s="393">
        <v>40909</v>
      </c>
      <c r="J376" s="340">
        <v>43406</v>
      </c>
      <c r="K376" s="331" t="s">
        <v>1277</v>
      </c>
      <c r="L376" s="343">
        <v>195.5</v>
      </c>
      <c r="M376" s="333"/>
      <c r="N376" s="333"/>
      <c r="O376" s="341">
        <v>17</v>
      </c>
      <c r="P376" s="8">
        <v>8.5</v>
      </c>
      <c r="Q376" s="30" t="s">
        <v>1754</v>
      </c>
      <c r="R376" s="341">
        <v>5</v>
      </c>
      <c r="S376" s="341">
        <v>150</v>
      </c>
      <c r="T376" s="344">
        <v>0</v>
      </c>
      <c r="U376" s="378">
        <v>4.75</v>
      </c>
      <c r="V376" s="341" t="s">
        <v>85</v>
      </c>
      <c r="W376" s="349">
        <v>116.5</v>
      </c>
      <c r="X376" s="345">
        <v>27.3</v>
      </c>
      <c r="Y376" s="344">
        <v>2500</v>
      </c>
      <c r="Z376" s="344" t="s">
        <v>5824</v>
      </c>
      <c r="AA376" s="344"/>
      <c r="AB376" s="334" t="str">
        <f t="shared" si="23"/>
        <v>17x8.5, 5x150, 0 OS</v>
      </c>
      <c r="AC376" s="346" t="s">
        <v>1601</v>
      </c>
      <c r="AD376" s="336">
        <f>VLOOKUP(AC376,ACCESSORIES!F:K,6,FALSE)</f>
        <v>33</v>
      </c>
      <c r="AE376" s="346" t="s">
        <v>85</v>
      </c>
      <c r="AF376" s="347" t="s">
        <v>85</v>
      </c>
      <c r="AG376" s="346"/>
      <c r="AH376" s="346" t="s">
        <v>1951</v>
      </c>
      <c r="AI376" s="347">
        <f>VLOOKUP(AH376,ACCESSORIES!F:K,6,FALSE)</f>
        <v>1.1000000000000001</v>
      </c>
      <c r="AJ376" s="347" t="s">
        <v>266</v>
      </c>
      <c r="AK376" s="347" t="s">
        <v>85</v>
      </c>
      <c r="AL376" s="347" t="s">
        <v>85</v>
      </c>
      <c r="AM376" s="347" t="s">
        <v>85</v>
      </c>
      <c r="AN376" s="347">
        <v>16.100000000000001</v>
      </c>
      <c r="AO376" s="347"/>
      <c r="AP376" s="347">
        <v>3</v>
      </c>
      <c r="AQ376" s="347">
        <v>19</v>
      </c>
      <c r="AR376" s="347"/>
      <c r="AS376" s="347">
        <v>24</v>
      </c>
      <c r="AT376" s="347"/>
      <c r="AU376" s="347">
        <v>180</v>
      </c>
      <c r="AV376" s="347">
        <v>110.5</v>
      </c>
      <c r="AW376" s="347">
        <v>41</v>
      </c>
      <c r="AX376" s="83"/>
      <c r="AY376" s="347"/>
      <c r="AZ376" s="348" t="s">
        <v>85</v>
      </c>
      <c r="BA376" s="347" t="s">
        <v>85</v>
      </c>
      <c r="BB376" s="105" t="s">
        <v>85</v>
      </c>
      <c r="BC376" s="347" t="s">
        <v>85</v>
      </c>
      <c r="BD376" s="348">
        <v>30.8</v>
      </c>
      <c r="BE376" s="347">
        <v>19.8</v>
      </c>
      <c r="BF376" s="347">
        <v>19.8</v>
      </c>
      <c r="BG376" s="347">
        <v>10.7</v>
      </c>
      <c r="BH376" s="341">
        <v>36</v>
      </c>
      <c r="BI376" s="347" t="s">
        <v>4096</v>
      </c>
      <c r="BJ376" s="82" t="s">
        <v>4217</v>
      </c>
      <c r="BK376" s="347" t="s">
        <v>2357</v>
      </c>
      <c r="BL376" s="347" t="s">
        <v>1166</v>
      </c>
      <c r="BM376" s="347" t="s">
        <v>1157</v>
      </c>
      <c r="BN376" s="347" t="s">
        <v>1173</v>
      </c>
      <c r="BO376" s="347"/>
      <c r="BP376" s="347"/>
      <c r="BQ376" s="347"/>
      <c r="BR376" s="347"/>
      <c r="BS376" s="347"/>
      <c r="BT376" s="347"/>
      <c r="BU376" s="347"/>
      <c r="BV376" s="347" t="s">
        <v>2487</v>
      </c>
      <c r="BW376" s="347"/>
      <c r="BX376" s="347" t="s">
        <v>2488</v>
      </c>
      <c r="BY376" s="362" t="str">
        <f t="shared" si="24"/>
        <v>DISCONTINUED - MR304 Double Standard, 17x8.5, 0mm Offset, 5x150, 116.5mm Centerbore, Machined - Clear Coat</v>
      </c>
      <c r="BZ376" s="362" t="s">
        <v>4046</v>
      </c>
      <c r="CA376" s="362" t="s">
        <v>4045</v>
      </c>
      <c r="CB376" s="351" t="str">
        <f t="shared" si="22"/>
        <v>STREET (3XX)</v>
      </c>
    </row>
    <row r="377" spans="1:80" s="339" customFormat="1" ht="12.75">
      <c r="A377" s="23">
        <f t="shared" si="21"/>
        <v>374</v>
      </c>
      <c r="B377" s="105" t="s">
        <v>84</v>
      </c>
      <c r="C377" s="30" t="s">
        <v>1072</v>
      </c>
      <c r="D377" s="341" t="s">
        <v>2369</v>
      </c>
      <c r="E377" s="342" t="s">
        <v>2732</v>
      </c>
      <c r="F377" s="342"/>
      <c r="G377" s="342"/>
      <c r="H377" s="342" t="s">
        <v>441</v>
      </c>
      <c r="I377" s="393">
        <v>41275</v>
      </c>
      <c r="J377" s="340">
        <v>43406</v>
      </c>
      <c r="K377" s="331" t="s">
        <v>1277</v>
      </c>
      <c r="L377" s="343">
        <v>260.5</v>
      </c>
      <c r="M377" s="333"/>
      <c r="N377" s="333"/>
      <c r="O377" s="341">
        <v>20</v>
      </c>
      <c r="P377" s="8">
        <v>9</v>
      </c>
      <c r="Q377" s="30" t="s">
        <v>1754</v>
      </c>
      <c r="R377" s="341">
        <v>5</v>
      </c>
      <c r="S377" s="341">
        <v>150</v>
      </c>
      <c r="T377" s="344">
        <v>25</v>
      </c>
      <c r="U377" s="378">
        <v>6</v>
      </c>
      <c r="V377" s="341" t="s">
        <v>85</v>
      </c>
      <c r="W377" s="349">
        <v>116.5</v>
      </c>
      <c r="X377" s="345">
        <v>39.1</v>
      </c>
      <c r="Y377" s="344">
        <v>2500</v>
      </c>
      <c r="Z377" s="344" t="s">
        <v>5826</v>
      </c>
      <c r="AA377" s="344"/>
      <c r="AB377" s="334" t="str">
        <f t="shared" si="23"/>
        <v>20x9, 5x150, 25 OS</v>
      </c>
      <c r="AC377" s="346" t="s">
        <v>1603</v>
      </c>
      <c r="AD377" s="336">
        <f>VLOOKUP(AC377,ACCESSORIES!F:K,6,FALSE)</f>
        <v>33</v>
      </c>
      <c r="AE377" s="346" t="s">
        <v>85</v>
      </c>
      <c r="AF377" s="347" t="s">
        <v>85</v>
      </c>
      <c r="AG377" s="346"/>
      <c r="AH377" s="346" t="s">
        <v>1951</v>
      </c>
      <c r="AI377" s="347">
        <f>VLOOKUP(AH377,ACCESSORIES!F:K,6,FALSE)</f>
        <v>1.1000000000000001</v>
      </c>
      <c r="AJ377" s="347" t="s">
        <v>266</v>
      </c>
      <c r="AK377" s="347" t="s">
        <v>85</v>
      </c>
      <c r="AL377" s="347" t="s">
        <v>85</v>
      </c>
      <c r="AM377" s="347" t="s">
        <v>85</v>
      </c>
      <c r="AN377" s="347">
        <v>16.2</v>
      </c>
      <c r="AO377" s="347"/>
      <c r="AP377" s="347">
        <v>3</v>
      </c>
      <c r="AQ377" s="347">
        <v>5</v>
      </c>
      <c r="AR377" s="347"/>
      <c r="AS377" s="347">
        <v>30</v>
      </c>
      <c r="AT377" s="347"/>
      <c r="AU377" s="347">
        <v>190</v>
      </c>
      <c r="AV377" s="347">
        <v>110.5</v>
      </c>
      <c r="AW377" s="347">
        <v>41</v>
      </c>
      <c r="AX377" s="83"/>
      <c r="AY377" s="347"/>
      <c r="AZ377" s="348" t="s">
        <v>85</v>
      </c>
      <c r="BA377" s="347" t="s">
        <v>85</v>
      </c>
      <c r="BB377" s="105" t="s">
        <v>85</v>
      </c>
      <c r="BC377" s="347" t="s">
        <v>85</v>
      </c>
      <c r="BD377" s="348">
        <v>42.6</v>
      </c>
      <c r="BE377" s="347">
        <v>22.8</v>
      </c>
      <c r="BF377" s="347">
        <v>22.8</v>
      </c>
      <c r="BG377" s="347">
        <v>11.1</v>
      </c>
      <c r="BH377" s="341">
        <v>24</v>
      </c>
      <c r="BI377" s="347" t="s">
        <v>4096</v>
      </c>
      <c r="BJ377" s="82" t="s">
        <v>4217</v>
      </c>
      <c r="BK377" s="347" t="s">
        <v>2358</v>
      </c>
      <c r="BL377" s="347" t="s">
        <v>1166</v>
      </c>
      <c r="BM377" s="347" t="s">
        <v>1157</v>
      </c>
      <c r="BN377" s="347"/>
      <c r="BO377" s="347"/>
      <c r="BP377" s="347"/>
      <c r="BQ377" s="347"/>
      <c r="BR377" s="347"/>
      <c r="BS377" s="347"/>
      <c r="BT377" s="347"/>
      <c r="BU377" s="347"/>
      <c r="BV377" s="347" t="s">
        <v>2490</v>
      </c>
      <c r="BW377" s="347"/>
      <c r="BX377" s="347" t="s">
        <v>2491</v>
      </c>
      <c r="BY377" s="362" t="str">
        <f t="shared" si="24"/>
        <v>DISCONTINUED - MR305 NV, 20x9, +25mm Offset, 5x150, 116.5mm Centerbore, Machined - Matte Black Lip</v>
      </c>
      <c r="BZ377" s="362" t="s">
        <v>4046</v>
      </c>
      <c r="CA377" s="362" t="s">
        <v>4045</v>
      </c>
      <c r="CB377" s="351" t="str">
        <f t="shared" si="22"/>
        <v>STREET (3XX)</v>
      </c>
    </row>
    <row r="378" spans="1:80" s="339" customFormat="1" ht="12.75">
      <c r="A378" s="23">
        <f t="shared" si="21"/>
        <v>375</v>
      </c>
      <c r="B378" s="105" t="s">
        <v>84</v>
      </c>
      <c r="C378" s="30" t="s">
        <v>1072</v>
      </c>
      <c r="D378" s="341" t="s">
        <v>2369</v>
      </c>
      <c r="E378" s="342" t="s">
        <v>2733</v>
      </c>
      <c r="F378" s="342"/>
      <c r="G378" s="342"/>
      <c r="H378" s="342" t="s">
        <v>450</v>
      </c>
      <c r="I378" s="393">
        <v>41275</v>
      </c>
      <c r="J378" s="340">
        <v>43406</v>
      </c>
      <c r="K378" s="331" t="s">
        <v>1277</v>
      </c>
      <c r="L378" s="343">
        <v>260.5</v>
      </c>
      <c r="M378" s="333"/>
      <c r="N378" s="333"/>
      <c r="O378" s="341">
        <v>20</v>
      </c>
      <c r="P378" s="8">
        <v>9</v>
      </c>
      <c r="Q378" s="30" t="s">
        <v>1766</v>
      </c>
      <c r="R378" s="341">
        <v>8</v>
      </c>
      <c r="S378" s="341">
        <v>170</v>
      </c>
      <c r="T378" s="344">
        <v>18</v>
      </c>
      <c r="U378" s="378">
        <v>5.75</v>
      </c>
      <c r="V378" s="341" t="s">
        <v>85</v>
      </c>
      <c r="W378" s="349">
        <v>130.81</v>
      </c>
      <c r="X378" s="345">
        <v>39.1</v>
      </c>
      <c r="Y378" s="344">
        <v>3640</v>
      </c>
      <c r="Z378" s="344" t="s">
        <v>5826</v>
      </c>
      <c r="AA378" s="344"/>
      <c r="AB378" s="334" t="str">
        <f t="shared" si="23"/>
        <v>20x9, 8x170, 18 OS</v>
      </c>
      <c r="AC378" s="346" t="s">
        <v>1864</v>
      </c>
      <c r="AD378" s="336">
        <f>VLOOKUP(AC378,ACCESSORIES!F:K,6,FALSE)</f>
        <v>33</v>
      </c>
      <c r="AE378" s="346" t="s">
        <v>85</v>
      </c>
      <c r="AF378" s="347" t="s">
        <v>85</v>
      </c>
      <c r="AG378" s="346"/>
      <c r="AH378" s="346" t="s">
        <v>1951</v>
      </c>
      <c r="AI378" s="347">
        <f>VLOOKUP(AH378,ACCESSORIES!F:K,6,FALSE)</f>
        <v>1.1000000000000001</v>
      </c>
      <c r="AJ378" s="347" t="s">
        <v>266</v>
      </c>
      <c r="AK378" s="347" t="s">
        <v>85</v>
      </c>
      <c r="AL378" s="347" t="s">
        <v>85</v>
      </c>
      <c r="AM378" s="347" t="s">
        <v>85</v>
      </c>
      <c r="AN378" s="347">
        <v>16.2</v>
      </c>
      <c r="AO378" s="347"/>
      <c r="AP378" s="347">
        <v>3</v>
      </c>
      <c r="AQ378" s="347">
        <v>3</v>
      </c>
      <c r="AR378" s="347"/>
      <c r="AS378" s="347">
        <v>30</v>
      </c>
      <c r="AT378" s="347"/>
      <c r="AU378" s="347">
        <v>235</v>
      </c>
      <c r="AV378" s="347">
        <v>127</v>
      </c>
      <c r="AW378" s="347">
        <v>98</v>
      </c>
      <c r="AX378" s="83"/>
      <c r="AY378" s="347"/>
      <c r="AZ378" s="348" t="s">
        <v>85</v>
      </c>
      <c r="BA378" s="347" t="s">
        <v>85</v>
      </c>
      <c r="BB378" s="105" t="s">
        <v>85</v>
      </c>
      <c r="BC378" s="347" t="s">
        <v>85</v>
      </c>
      <c r="BD378" s="348">
        <v>42.6</v>
      </c>
      <c r="BE378" s="347">
        <v>22.8</v>
      </c>
      <c r="BF378" s="347">
        <v>22.8</v>
      </c>
      <c r="BG378" s="347">
        <v>11.1</v>
      </c>
      <c r="BH378" s="341">
        <v>24</v>
      </c>
      <c r="BI378" s="347" t="s">
        <v>4096</v>
      </c>
      <c r="BJ378" s="82" t="s">
        <v>4217</v>
      </c>
      <c r="BK378" s="347" t="s">
        <v>2358</v>
      </c>
      <c r="BL378" s="347" t="s">
        <v>1166</v>
      </c>
      <c r="BM378" s="347" t="s">
        <v>1157</v>
      </c>
      <c r="BN378" s="347"/>
      <c r="BO378" s="347"/>
      <c r="BP378" s="347"/>
      <c r="BQ378" s="347"/>
      <c r="BR378" s="347"/>
      <c r="BS378" s="347"/>
      <c r="BT378" s="347"/>
      <c r="BU378" s="347"/>
      <c r="BV378" s="347" t="s">
        <v>2494</v>
      </c>
      <c r="BW378" s="347"/>
      <c r="BX378" s="347" t="s">
        <v>2495</v>
      </c>
      <c r="BY378" s="362" t="str">
        <f t="shared" si="24"/>
        <v>DISCONTINUED - MR305 NV, 20x9, +18mm Offset, 8x170, 130.81mm Centerbore, Machined - Matte Black Lip</v>
      </c>
      <c r="BZ378" s="362" t="s">
        <v>4046</v>
      </c>
      <c r="CA378" s="362" t="s">
        <v>4045</v>
      </c>
      <c r="CB378" s="351" t="str">
        <f t="shared" si="22"/>
        <v>STREET (3XX)</v>
      </c>
    </row>
    <row r="379" spans="1:80" s="339" customFormat="1" ht="12.75">
      <c r="A379" s="23">
        <f t="shared" si="21"/>
        <v>376</v>
      </c>
      <c r="B379" s="105" t="s">
        <v>84</v>
      </c>
      <c r="C379" s="30" t="s">
        <v>1072</v>
      </c>
      <c r="D379" s="341" t="s">
        <v>1121</v>
      </c>
      <c r="E379" s="342" t="s">
        <v>2734</v>
      </c>
      <c r="F379" s="342"/>
      <c r="G379" s="342"/>
      <c r="H379" s="342" t="s">
        <v>641</v>
      </c>
      <c r="I379" s="393">
        <v>42370</v>
      </c>
      <c r="J379" s="340">
        <v>43406</v>
      </c>
      <c r="K379" s="331" t="s">
        <v>1277</v>
      </c>
      <c r="L379" s="343">
        <v>285.5</v>
      </c>
      <c r="M379" s="333"/>
      <c r="N379" s="333"/>
      <c r="O379" s="341">
        <v>20</v>
      </c>
      <c r="P379" s="8">
        <v>9</v>
      </c>
      <c r="Q379" s="30" t="s">
        <v>1754</v>
      </c>
      <c r="R379" s="341">
        <v>5</v>
      </c>
      <c r="S379" s="341">
        <v>150</v>
      </c>
      <c r="T379" s="344">
        <v>0</v>
      </c>
      <c r="U379" s="378">
        <v>5</v>
      </c>
      <c r="V379" s="341" t="s">
        <v>85</v>
      </c>
      <c r="W379" s="349">
        <v>110.5</v>
      </c>
      <c r="X379" s="345">
        <v>42.7</v>
      </c>
      <c r="Y379" s="344">
        <v>2650</v>
      </c>
      <c r="Z379" s="344" t="s">
        <v>2309</v>
      </c>
      <c r="AA379" s="344"/>
      <c r="AB379" s="334" t="str">
        <f t="shared" si="23"/>
        <v>20x9, 5x150, 0 OS</v>
      </c>
      <c r="AC379" s="346" t="s">
        <v>1640</v>
      </c>
      <c r="AD379" s="336">
        <f>VLOOKUP(AC379,ACCESSORIES!F:K,6,FALSE)</f>
        <v>38.5</v>
      </c>
      <c r="AE379" s="346" t="s">
        <v>1810</v>
      </c>
      <c r="AF379" s="347" t="s">
        <v>1901</v>
      </c>
      <c r="AG379" s="346"/>
      <c r="AH379" s="346" t="s">
        <v>1951</v>
      </c>
      <c r="AI379" s="347">
        <f>VLOOKUP(AH379,ACCESSORIES!F:K,6,FALSE)</f>
        <v>1.1000000000000001</v>
      </c>
      <c r="AJ379" s="347" t="s">
        <v>265</v>
      </c>
      <c r="AK379" s="347" t="s">
        <v>85</v>
      </c>
      <c r="AL379" s="347" t="s">
        <v>85</v>
      </c>
      <c r="AM379" s="347" t="s">
        <v>85</v>
      </c>
      <c r="AN379" s="347">
        <v>16.100000000000001</v>
      </c>
      <c r="AO379" s="347"/>
      <c r="AP379" s="347">
        <v>4</v>
      </c>
      <c r="AQ379" s="347">
        <v>21</v>
      </c>
      <c r="AR379" s="347"/>
      <c r="AS379" s="347">
        <v>61</v>
      </c>
      <c r="AT379" s="347"/>
      <c r="AU379" s="347">
        <v>239</v>
      </c>
      <c r="AV379" s="347">
        <v>110.5</v>
      </c>
      <c r="AW379" s="347">
        <v>52</v>
      </c>
      <c r="AX379" s="83"/>
      <c r="AY379" s="347"/>
      <c r="AZ379" s="348" t="s">
        <v>85</v>
      </c>
      <c r="BA379" s="347" t="s">
        <v>85</v>
      </c>
      <c r="BB379" s="105" t="s">
        <v>85</v>
      </c>
      <c r="BC379" s="347" t="s">
        <v>85</v>
      </c>
      <c r="BD379" s="348">
        <v>46.2</v>
      </c>
      <c r="BE379" s="347">
        <v>22.5</v>
      </c>
      <c r="BF379" s="347">
        <v>22.5</v>
      </c>
      <c r="BG379" s="347">
        <v>11.2</v>
      </c>
      <c r="BH379" s="341">
        <v>24</v>
      </c>
      <c r="BI379" s="347" t="s">
        <v>4096</v>
      </c>
      <c r="BJ379" s="82" t="s">
        <v>4217</v>
      </c>
      <c r="BK379" s="347" t="s">
        <v>2360</v>
      </c>
      <c r="BL379" s="347" t="s">
        <v>1166</v>
      </c>
      <c r="BM379" s="347" t="s">
        <v>1157</v>
      </c>
      <c r="BN379" s="347"/>
      <c r="BO379" s="347"/>
      <c r="BP379" s="347"/>
      <c r="BQ379" s="347"/>
      <c r="BR379" s="347"/>
      <c r="BS379" s="347"/>
      <c r="BT379" s="347"/>
      <c r="BU379" s="347"/>
      <c r="BV379" s="347" t="s">
        <v>2520</v>
      </c>
      <c r="BW379" s="347"/>
      <c r="BX379" s="347" t="s">
        <v>2521</v>
      </c>
      <c r="BY379" s="362" t="str">
        <f t="shared" si="24"/>
        <v>DISCONTINUED - MR310 Con6, 20x9, 0mm Offset, 5x150, 110.5mm Centerbore, Matte Black</v>
      </c>
      <c r="BZ379" s="362" t="s">
        <v>4046</v>
      </c>
      <c r="CA379" s="362" t="s">
        <v>4045</v>
      </c>
      <c r="CB379" s="351" t="str">
        <f t="shared" si="22"/>
        <v>STREET (3XX)</v>
      </c>
    </row>
    <row r="380" spans="1:80" s="339" customFormat="1" ht="12.75">
      <c r="A380" s="23">
        <f t="shared" si="21"/>
        <v>377</v>
      </c>
      <c r="B380" s="105" t="s">
        <v>84</v>
      </c>
      <c r="C380" s="30" t="s">
        <v>1072</v>
      </c>
      <c r="D380" s="341" t="s">
        <v>1121</v>
      </c>
      <c r="E380" s="342" t="s">
        <v>2735</v>
      </c>
      <c r="F380" s="342"/>
      <c r="G380" s="342"/>
      <c r="H380" s="342" t="s">
        <v>647</v>
      </c>
      <c r="I380" s="393">
        <v>42370</v>
      </c>
      <c r="J380" s="340">
        <v>43406</v>
      </c>
      <c r="K380" s="331" t="s">
        <v>1277</v>
      </c>
      <c r="L380" s="343">
        <v>285.5</v>
      </c>
      <c r="M380" s="333"/>
      <c r="N380" s="333"/>
      <c r="O380" s="341">
        <v>20</v>
      </c>
      <c r="P380" s="8">
        <v>9</v>
      </c>
      <c r="Q380" s="30" t="s">
        <v>1766</v>
      </c>
      <c r="R380" s="341">
        <v>8</v>
      </c>
      <c r="S380" s="341">
        <v>170</v>
      </c>
      <c r="T380" s="344">
        <v>0</v>
      </c>
      <c r="U380" s="378">
        <v>5</v>
      </c>
      <c r="V380" s="341" t="s">
        <v>85</v>
      </c>
      <c r="W380" s="349">
        <v>130.81</v>
      </c>
      <c r="X380" s="345">
        <v>42.2</v>
      </c>
      <c r="Y380" s="344">
        <v>3640</v>
      </c>
      <c r="Z380" s="344" t="s">
        <v>2309</v>
      </c>
      <c r="AA380" s="344"/>
      <c r="AB380" s="334" t="str">
        <f t="shared" si="23"/>
        <v>20x9, 8x170, 0 OS</v>
      </c>
      <c r="AC380" s="346" t="s">
        <v>1864</v>
      </c>
      <c r="AD380" s="336">
        <f>VLOOKUP(AC380,ACCESSORIES!F:K,6,FALSE)</f>
        <v>33</v>
      </c>
      <c r="AE380" s="346" t="s">
        <v>85</v>
      </c>
      <c r="AF380" s="347" t="s">
        <v>85</v>
      </c>
      <c r="AG380" s="346"/>
      <c r="AH380" s="346" t="s">
        <v>1951</v>
      </c>
      <c r="AI380" s="347">
        <f>VLOOKUP(AH380,ACCESSORIES!F:K,6,FALSE)</f>
        <v>1.1000000000000001</v>
      </c>
      <c r="AJ380" s="347" t="s">
        <v>266</v>
      </c>
      <c r="AK380" s="347" t="s">
        <v>85</v>
      </c>
      <c r="AL380" s="347" t="s">
        <v>85</v>
      </c>
      <c r="AM380" s="347" t="s">
        <v>85</v>
      </c>
      <c r="AN380" s="347">
        <v>16.100000000000001</v>
      </c>
      <c r="AO380" s="347"/>
      <c r="AP380" s="347">
        <v>3</v>
      </c>
      <c r="AQ380" s="347">
        <v>12</v>
      </c>
      <c r="AR380" s="347"/>
      <c r="AS380" s="347">
        <v>43</v>
      </c>
      <c r="AT380" s="347"/>
      <c r="AU380" s="347">
        <v>234</v>
      </c>
      <c r="AV380" s="347">
        <v>127</v>
      </c>
      <c r="AW380" s="347">
        <v>98</v>
      </c>
      <c r="AX380" s="83"/>
      <c r="AY380" s="347"/>
      <c r="AZ380" s="348" t="s">
        <v>85</v>
      </c>
      <c r="BA380" s="347" t="s">
        <v>85</v>
      </c>
      <c r="BB380" s="105" t="s">
        <v>85</v>
      </c>
      <c r="BC380" s="347" t="s">
        <v>85</v>
      </c>
      <c r="BD380" s="348">
        <v>45.7</v>
      </c>
      <c r="BE380" s="347">
        <v>22.5</v>
      </c>
      <c r="BF380" s="347">
        <v>22.5</v>
      </c>
      <c r="BG380" s="347">
        <v>11.2</v>
      </c>
      <c r="BH380" s="341">
        <v>24</v>
      </c>
      <c r="BI380" s="347" t="s">
        <v>4096</v>
      </c>
      <c r="BJ380" s="82" t="s">
        <v>4217</v>
      </c>
      <c r="BK380" s="347" t="s">
        <v>2360</v>
      </c>
      <c r="BL380" s="347" t="s">
        <v>1166</v>
      </c>
      <c r="BM380" s="347" t="s">
        <v>1157</v>
      </c>
      <c r="BN380" s="347"/>
      <c r="BO380" s="347"/>
      <c r="BP380" s="347"/>
      <c r="BQ380" s="347"/>
      <c r="BR380" s="347"/>
      <c r="BS380" s="347"/>
      <c r="BT380" s="347"/>
      <c r="BU380" s="347"/>
      <c r="BV380" s="347" t="s">
        <v>2528</v>
      </c>
      <c r="BW380" s="347"/>
      <c r="BX380" s="347" t="s">
        <v>2529</v>
      </c>
      <c r="BY380" s="362" t="str">
        <f t="shared" si="24"/>
        <v>DISCONTINUED - MR310 Con6, 20x9, 0mm Offset, 8x170, 130.81mm Centerbore, Matte Black</v>
      </c>
      <c r="BZ380" s="362" t="s">
        <v>4046</v>
      </c>
      <c r="CA380" s="362" t="s">
        <v>4045</v>
      </c>
      <c r="CB380" s="351" t="str">
        <f t="shared" si="22"/>
        <v>STREET (3XX)</v>
      </c>
    </row>
    <row r="381" spans="1:80" s="339" customFormat="1" ht="12.75">
      <c r="A381" s="23">
        <f t="shared" si="21"/>
        <v>378</v>
      </c>
      <c r="B381" s="105" t="s">
        <v>84</v>
      </c>
      <c r="C381" s="30" t="s">
        <v>1072</v>
      </c>
      <c r="D381" s="341" t="s">
        <v>1121</v>
      </c>
      <c r="E381" s="342" t="s">
        <v>2975</v>
      </c>
      <c r="F381" s="342"/>
      <c r="G381" s="342"/>
      <c r="H381" s="342" t="s">
        <v>676</v>
      </c>
      <c r="I381" s="393">
        <v>42370</v>
      </c>
      <c r="J381" s="340">
        <v>43406</v>
      </c>
      <c r="K381" s="331" t="s">
        <v>1277</v>
      </c>
      <c r="L381" s="343">
        <v>259.5</v>
      </c>
      <c r="M381" s="333"/>
      <c r="N381" s="333"/>
      <c r="O381" s="341">
        <v>18</v>
      </c>
      <c r="P381" s="8">
        <v>9</v>
      </c>
      <c r="Q381" s="30" t="s">
        <v>1758</v>
      </c>
      <c r="R381" s="341">
        <v>5</v>
      </c>
      <c r="S381" s="341">
        <v>5</v>
      </c>
      <c r="T381" s="344">
        <v>-12</v>
      </c>
      <c r="U381" s="378">
        <v>4.5</v>
      </c>
      <c r="V381" s="341" t="s">
        <v>85</v>
      </c>
      <c r="W381" s="349">
        <v>71.5</v>
      </c>
      <c r="X381" s="345">
        <v>38.299999999999997</v>
      </c>
      <c r="Y381" s="344">
        <v>2650</v>
      </c>
      <c r="Z381" s="344" t="s">
        <v>5833</v>
      </c>
      <c r="AA381" s="344"/>
      <c r="AB381" s="334" t="str">
        <f t="shared" si="23"/>
        <v>18x9, 5x5, -12 OS</v>
      </c>
      <c r="AC381" s="346" t="s">
        <v>1632</v>
      </c>
      <c r="AD381" s="336">
        <f>VLOOKUP(AC381,ACCESSORIES!F:K,6,FALSE)</f>
        <v>38.5</v>
      </c>
      <c r="AE381" s="346" t="s">
        <v>1806</v>
      </c>
      <c r="AF381" s="347" t="s">
        <v>1899</v>
      </c>
      <c r="AG381" s="346"/>
      <c r="AH381" s="346" t="s">
        <v>1951</v>
      </c>
      <c r="AI381" s="347">
        <f>VLOOKUP(AH381,ACCESSORIES!F:K,6,FALSE)</f>
        <v>1.1000000000000001</v>
      </c>
      <c r="AJ381" s="347" t="s">
        <v>265</v>
      </c>
      <c r="AK381" s="347" t="s">
        <v>85</v>
      </c>
      <c r="AL381" s="347" t="s">
        <v>85</v>
      </c>
      <c r="AM381" s="347" t="s">
        <v>85</v>
      </c>
      <c r="AN381" s="347">
        <v>16.100000000000001</v>
      </c>
      <c r="AO381" s="347"/>
      <c r="AP381" s="347">
        <v>10</v>
      </c>
      <c r="AQ381" s="347">
        <v>30</v>
      </c>
      <c r="AR381" s="347"/>
      <c r="AS381" s="347">
        <v>75</v>
      </c>
      <c r="AT381" s="347"/>
      <c r="AU381" s="347">
        <v>215</v>
      </c>
      <c r="AV381" s="347">
        <v>71.5</v>
      </c>
      <c r="AW381" s="347">
        <v>34</v>
      </c>
      <c r="AX381" s="83"/>
      <c r="AY381" s="347"/>
      <c r="AZ381" s="348" t="s">
        <v>85</v>
      </c>
      <c r="BA381" s="347" t="s">
        <v>85</v>
      </c>
      <c r="BB381" s="105" t="s">
        <v>85</v>
      </c>
      <c r="BC381" s="347" t="s">
        <v>85</v>
      </c>
      <c r="BD381" s="348">
        <v>41.8</v>
      </c>
      <c r="BE381" s="347">
        <v>20.5</v>
      </c>
      <c r="BF381" s="347">
        <v>20.5</v>
      </c>
      <c r="BG381" s="347">
        <v>11.2</v>
      </c>
      <c r="BH381" s="341">
        <v>36</v>
      </c>
      <c r="BI381" s="347" t="s">
        <v>4096</v>
      </c>
      <c r="BJ381" s="82" t="s">
        <v>4217</v>
      </c>
      <c r="BK381" s="347" t="s">
        <v>2361</v>
      </c>
      <c r="BL381" s="347" t="s">
        <v>1166</v>
      </c>
      <c r="BM381" s="347" t="s">
        <v>1157</v>
      </c>
      <c r="BN381" s="347"/>
      <c r="BO381" s="347"/>
      <c r="BP381" s="347"/>
      <c r="BQ381" s="347"/>
      <c r="BR381" s="347"/>
      <c r="BS381" s="347"/>
      <c r="BT381" s="347"/>
      <c r="BU381" s="347"/>
      <c r="BV381" s="347" t="s">
        <v>2522</v>
      </c>
      <c r="BW381" s="347"/>
      <c r="BX381" s="347" t="s">
        <v>2523</v>
      </c>
      <c r="BY381" s="362" t="str">
        <f t="shared" si="24"/>
        <v>DISCONTINUED - MR310 Con6, 18x9, -12mm Offset, 5x5, 71.5mm Centerbore, Method Bronze - Matte Black Lip</v>
      </c>
      <c r="BZ381" s="362" t="s">
        <v>4046</v>
      </c>
      <c r="CA381" s="362" t="s">
        <v>4045</v>
      </c>
      <c r="CB381" s="351" t="str">
        <f t="shared" si="22"/>
        <v>STREET (3XX)</v>
      </c>
    </row>
    <row r="382" spans="1:80" s="339" customFormat="1" ht="12.75">
      <c r="A382" s="23">
        <f t="shared" si="21"/>
        <v>379</v>
      </c>
      <c r="B382" s="105" t="s">
        <v>84</v>
      </c>
      <c r="C382" s="30" t="s">
        <v>1072</v>
      </c>
      <c r="D382" s="341" t="s">
        <v>1121</v>
      </c>
      <c r="E382" s="342" t="s">
        <v>2976</v>
      </c>
      <c r="F382" s="342"/>
      <c r="G382" s="342"/>
      <c r="H382" s="342" t="s">
        <v>680</v>
      </c>
      <c r="I382" s="393">
        <v>42370</v>
      </c>
      <c r="J382" s="340">
        <v>43406</v>
      </c>
      <c r="K382" s="331" t="s">
        <v>1277</v>
      </c>
      <c r="L382" s="343">
        <v>259.5</v>
      </c>
      <c r="M382" s="333"/>
      <c r="N382" s="333"/>
      <c r="O382" s="341">
        <v>18</v>
      </c>
      <c r="P382" s="8">
        <v>9</v>
      </c>
      <c r="Q382" s="30" t="s">
        <v>1123</v>
      </c>
      <c r="R382" s="341">
        <v>6</v>
      </c>
      <c r="S382" s="341">
        <v>5.5</v>
      </c>
      <c r="T382" s="344">
        <v>-12</v>
      </c>
      <c r="U382" s="378">
        <v>4.5</v>
      </c>
      <c r="V382" s="341" t="s">
        <v>85</v>
      </c>
      <c r="W382" s="349">
        <v>106.25</v>
      </c>
      <c r="X382" s="345">
        <v>38.299999999999997</v>
      </c>
      <c r="Y382" s="344">
        <v>2650</v>
      </c>
      <c r="Z382" s="344" t="s">
        <v>5833</v>
      </c>
      <c r="AA382" s="344"/>
      <c r="AB382" s="334" t="str">
        <f t="shared" si="23"/>
        <v>18x9, 6x5.5, -12 OS</v>
      </c>
      <c r="AC382" s="346" t="s">
        <v>1637</v>
      </c>
      <c r="AD382" s="336">
        <f>VLOOKUP(AC382,ACCESSORIES!F:K,6,FALSE)</f>
        <v>38.5</v>
      </c>
      <c r="AE382" s="346" t="s">
        <v>1809</v>
      </c>
      <c r="AF382" s="347" t="s">
        <v>1901</v>
      </c>
      <c r="AG382" s="346"/>
      <c r="AH382" s="346" t="s">
        <v>1951</v>
      </c>
      <c r="AI382" s="347">
        <f>VLOOKUP(AH382,ACCESSORIES!F:K,6,FALSE)</f>
        <v>1.1000000000000001</v>
      </c>
      <c r="AJ382" s="347" t="s">
        <v>265</v>
      </c>
      <c r="AK382" s="347" t="s">
        <v>1712</v>
      </c>
      <c r="AL382" s="347">
        <v>2.5</v>
      </c>
      <c r="AM382" s="347">
        <v>78.3</v>
      </c>
      <c r="AN382" s="347">
        <v>16.100000000000001</v>
      </c>
      <c r="AO382" s="347"/>
      <c r="AP382" s="347">
        <v>10</v>
      </c>
      <c r="AQ382" s="347">
        <v>30</v>
      </c>
      <c r="AR382" s="347"/>
      <c r="AS382" s="347">
        <v>75</v>
      </c>
      <c r="AT382" s="347"/>
      <c r="AU382" s="347">
        <v>215</v>
      </c>
      <c r="AV382" s="347">
        <v>106.25</v>
      </c>
      <c r="AW382" s="347">
        <v>34</v>
      </c>
      <c r="AX382" s="83"/>
      <c r="AY382" s="347"/>
      <c r="AZ382" s="348" t="s">
        <v>85</v>
      </c>
      <c r="BA382" s="347" t="s">
        <v>85</v>
      </c>
      <c r="BB382" s="105" t="s">
        <v>85</v>
      </c>
      <c r="BC382" s="347" t="s">
        <v>85</v>
      </c>
      <c r="BD382" s="348">
        <v>41.8</v>
      </c>
      <c r="BE382" s="347">
        <v>20.5</v>
      </c>
      <c r="BF382" s="347">
        <v>20.5</v>
      </c>
      <c r="BG382" s="347">
        <v>11.2</v>
      </c>
      <c r="BH382" s="341">
        <v>36</v>
      </c>
      <c r="BI382" s="347" t="s">
        <v>4096</v>
      </c>
      <c r="BJ382" s="82" t="s">
        <v>4217</v>
      </c>
      <c r="BK382" s="347" t="s">
        <v>2361</v>
      </c>
      <c r="BL382" s="347" t="s">
        <v>1166</v>
      </c>
      <c r="BM382" s="347" t="s">
        <v>1157</v>
      </c>
      <c r="BN382" s="347"/>
      <c r="BO382" s="347"/>
      <c r="BP382" s="347"/>
      <c r="BQ382" s="347"/>
      <c r="BR382" s="347"/>
      <c r="BS382" s="347"/>
      <c r="BT382" s="347"/>
      <c r="BU382" s="347"/>
      <c r="BV382" s="347" t="s">
        <v>2526</v>
      </c>
      <c r="BW382" s="347"/>
      <c r="BX382" s="347" t="s">
        <v>2527</v>
      </c>
      <c r="BY382" s="362" t="str">
        <f t="shared" si="24"/>
        <v>DISCONTINUED - MR310 Con6, 18x9, -12mm Offset, 6x5.5, 106.25mm Centerbore, Method Bronze - Matte Black Lip</v>
      </c>
      <c r="BZ382" s="362" t="s">
        <v>4046</v>
      </c>
      <c r="CA382" s="362" t="s">
        <v>4045</v>
      </c>
      <c r="CB382" s="351" t="str">
        <f t="shared" si="22"/>
        <v>STREET (3XX)</v>
      </c>
    </row>
    <row r="383" spans="1:80" s="339" customFormat="1" ht="12.75">
      <c r="A383" s="23">
        <f t="shared" si="21"/>
        <v>380</v>
      </c>
      <c r="B383" s="105" t="s">
        <v>84</v>
      </c>
      <c r="C383" s="30" t="s">
        <v>1072</v>
      </c>
      <c r="D383" s="341" t="s">
        <v>1121</v>
      </c>
      <c r="E383" s="342" t="s">
        <v>2736</v>
      </c>
      <c r="F383" s="342"/>
      <c r="G383" s="342"/>
      <c r="H383" s="342" t="s">
        <v>698</v>
      </c>
      <c r="I383" s="393">
        <v>42370</v>
      </c>
      <c r="J383" s="340">
        <v>43406</v>
      </c>
      <c r="K383" s="331" t="s">
        <v>1277</v>
      </c>
      <c r="L383" s="343">
        <v>259.5</v>
      </c>
      <c r="M383" s="333"/>
      <c r="N383" s="333"/>
      <c r="O383" s="341">
        <v>18</v>
      </c>
      <c r="P383" s="8">
        <v>9</v>
      </c>
      <c r="Q383" s="30" t="s">
        <v>1767</v>
      </c>
      <c r="R383" s="341">
        <v>8</v>
      </c>
      <c r="S383" s="341">
        <v>180</v>
      </c>
      <c r="T383" s="344">
        <v>18</v>
      </c>
      <c r="U383" s="378">
        <v>5.75</v>
      </c>
      <c r="V383" s="341" t="s">
        <v>85</v>
      </c>
      <c r="W383" s="349">
        <v>130.81</v>
      </c>
      <c r="X383" s="345">
        <v>36.799999999999997</v>
      </c>
      <c r="Y383" s="344">
        <v>3640</v>
      </c>
      <c r="Z383" s="344" t="s">
        <v>5833</v>
      </c>
      <c r="AA383" s="344"/>
      <c r="AB383" s="334" t="str">
        <f t="shared" si="23"/>
        <v>18x9, 8x180, 18 OS</v>
      </c>
      <c r="AC383" s="346" t="s">
        <v>1606</v>
      </c>
      <c r="AD383" s="336">
        <f>VLOOKUP(AC383,ACCESSORIES!F:K,6,FALSE)</f>
        <v>33</v>
      </c>
      <c r="AE383" s="346" t="s">
        <v>85</v>
      </c>
      <c r="AF383" s="347" t="s">
        <v>85</v>
      </c>
      <c r="AG383" s="346"/>
      <c r="AH383" s="346" t="s">
        <v>1951</v>
      </c>
      <c r="AI383" s="347">
        <f>VLOOKUP(AH383,ACCESSORIES!F:K,6,FALSE)</f>
        <v>1.1000000000000001</v>
      </c>
      <c r="AJ383" s="347" t="s">
        <v>266</v>
      </c>
      <c r="AK383" s="347" t="s">
        <v>85</v>
      </c>
      <c r="AL383" s="347" t="s">
        <v>85</v>
      </c>
      <c r="AM383" s="347" t="s">
        <v>85</v>
      </c>
      <c r="AN383" s="347">
        <v>16.100000000000001</v>
      </c>
      <c r="AO383" s="347"/>
      <c r="AP383" s="347">
        <v>3</v>
      </c>
      <c r="AQ383" s="347">
        <v>3</v>
      </c>
      <c r="AR383" s="347"/>
      <c r="AS383" s="347">
        <v>48</v>
      </c>
      <c r="AT383" s="347"/>
      <c r="AU383" s="347">
        <v>210</v>
      </c>
      <c r="AV383" s="347">
        <v>123</v>
      </c>
      <c r="AW383" s="347">
        <v>93</v>
      </c>
      <c r="AX383" s="83"/>
      <c r="AY383" s="347"/>
      <c r="AZ383" s="348" t="s">
        <v>85</v>
      </c>
      <c r="BA383" s="347" t="s">
        <v>85</v>
      </c>
      <c r="BB383" s="105" t="s">
        <v>85</v>
      </c>
      <c r="BC383" s="347" t="s">
        <v>85</v>
      </c>
      <c r="BD383" s="348">
        <v>40.299999999999997</v>
      </c>
      <c r="BE383" s="347">
        <v>20.5</v>
      </c>
      <c r="BF383" s="347">
        <v>20.5</v>
      </c>
      <c r="BG383" s="347">
        <v>11.2</v>
      </c>
      <c r="BH383" s="341">
        <v>36</v>
      </c>
      <c r="BI383" s="347" t="s">
        <v>4096</v>
      </c>
      <c r="BJ383" s="82" t="s">
        <v>4217</v>
      </c>
      <c r="BK383" s="347" t="s">
        <v>2361</v>
      </c>
      <c r="BL383" s="347" t="s">
        <v>1166</v>
      </c>
      <c r="BM383" s="347" t="s">
        <v>1157</v>
      </c>
      <c r="BN383" s="347"/>
      <c r="BO383" s="347"/>
      <c r="BP383" s="347"/>
      <c r="BQ383" s="347"/>
      <c r="BR383" s="347"/>
      <c r="BS383" s="347"/>
      <c r="BT383" s="347"/>
      <c r="BU383" s="347"/>
      <c r="BV383" s="347" t="s">
        <v>2530</v>
      </c>
      <c r="BW383" s="347"/>
      <c r="BX383" s="347" t="s">
        <v>2531</v>
      </c>
      <c r="BY383" s="362" t="str">
        <f t="shared" si="24"/>
        <v>DISCONTINUED - MR310 Con6, 18x9, +18mm Offset, 8x180, 130.81mm Centerbore, Method Bronze - Matte Black Lip</v>
      </c>
      <c r="BZ383" s="362" t="s">
        <v>4046</v>
      </c>
      <c r="CA383" s="362" t="s">
        <v>4045</v>
      </c>
      <c r="CB383" s="351" t="str">
        <f t="shared" si="22"/>
        <v>STREET (3XX)</v>
      </c>
    </row>
    <row r="384" spans="1:80" s="339" customFormat="1" ht="12.75">
      <c r="A384" s="23">
        <f t="shared" si="21"/>
        <v>381</v>
      </c>
      <c r="B384" s="105" t="s">
        <v>84</v>
      </c>
      <c r="C384" s="30" t="s">
        <v>1072</v>
      </c>
      <c r="D384" s="341" t="s">
        <v>1122</v>
      </c>
      <c r="E384" s="342" t="s">
        <v>2737</v>
      </c>
      <c r="F384" s="342"/>
      <c r="G384" s="342"/>
      <c r="H384" s="342" t="s">
        <v>717</v>
      </c>
      <c r="I384" s="393">
        <v>42370</v>
      </c>
      <c r="J384" s="340">
        <v>43406</v>
      </c>
      <c r="K384" s="331" t="s">
        <v>1277</v>
      </c>
      <c r="L384" s="343">
        <v>215.5</v>
      </c>
      <c r="M384" s="333"/>
      <c r="N384" s="333"/>
      <c r="O384" s="341">
        <v>17</v>
      </c>
      <c r="P384" s="8">
        <v>8.5</v>
      </c>
      <c r="Q384" s="30" t="s">
        <v>1766</v>
      </c>
      <c r="R384" s="341">
        <v>8</v>
      </c>
      <c r="S384" s="341">
        <v>170</v>
      </c>
      <c r="T384" s="344">
        <v>0</v>
      </c>
      <c r="U384" s="378">
        <v>4.75</v>
      </c>
      <c r="V384" s="341" t="s">
        <v>85</v>
      </c>
      <c r="W384" s="349">
        <v>130.81</v>
      </c>
      <c r="X384" s="345">
        <v>29.5</v>
      </c>
      <c r="Y384" s="344">
        <v>3640</v>
      </c>
      <c r="Z384" s="344" t="s">
        <v>2309</v>
      </c>
      <c r="AA384" s="344"/>
      <c r="AB384" s="334" t="str">
        <f t="shared" si="23"/>
        <v>17x8.5, 8x170, 0 OS</v>
      </c>
      <c r="AC384" s="346" t="s">
        <v>1864</v>
      </c>
      <c r="AD384" s="336">
        <f>VLOOKUP(AC384,ACCESSORIES!F:K,6,FALSE)</f>
        <v>33</v>
      </c>
      <c r="AE384" s="346" t="s">
        <v>85</v>
      </c>
      <c r="AF384" s="347" t="s">
        <v>85</v>
      </c>
      <c r="AG384" s="346"/>
      <c r="AH384" s="346" t="s">
        <v>1951</v>
      </c>
      <c r="AI384" s="347">
        <f>VLOOKUP(AH384,ACCESSORIES!F:K,6,FALSE)</f>
        <v>1.1000000000000001</v>
      </c>
      <c r="AJ384" s="347" t="s">
        <v>266</v>
      </c>
      <c r="AK384" s="347" t="s">
        <v>85</v>
      </c>
      <c r="AL384" s="347" t="s">
        <v>85</v>
      </c>
      <c r="AM384" s="347" t="s">
        <v>85</v>
      </c>
      <c r="AN384" s="347">
        <v>16.100000000000001</v>
      </c>
      <c r="AO384" s="347"/>
      <c r="AP384" s="347">
        <v>3</v>
      </c>
      <c r="AQ384" s="347">
        <v>3</v>
      </c>
      <c r="AR384" s="347"/>
      <c r="AS384" s="347">
        <v>35</v>
      </c>
      <c r="AT384" s="347"/>
      <c r="AU384" s="347">
        <v>210</v>
      </c>
      <c r="AV384" s="347">
        <v>127</v>
      </c>
      <c r="AW384" s="347">
        <v>98</v>
      </c>
      <c r="AX384" s="83"/>
      <c r="AY384" s="347"/>
      <c r="AZ384" s="348" t="s">
        <v>85</v>
      </c>
      <c r="BA384" s="347" t="s">
        <v>85</v>
      </c>
      <c r="BB384" s="105" t="s">
        <v>85</v>
      </c>
      <c r="BC384" s="347" t="s">
        <v>85</v>
      </c>
      <c r="BD384" s="348">
        <v>33</v>
      </c>
      <c r="BE384" s="347">
        <v>19.5</v>
      </c>
      <c r="BF384" s="347">
        <v>19.5</v>
      </c>
      <c r="BG384" s="347">
        <v>10.8</v>
      </c>
      <c r="BH384" s="341">
        <v>36</v>
      </c>
      <c r="BI384" s="347" t="s">
        <v>4096</v>
      </c>
      <c r="BJ384" s="82" t="s">
        <v>4217</v>
      </c>
      <c r="BK384" s="347" t="s">
        <v>2360</v>
      </c>
      <c r="BL384" s="347" t="s">
        <v>1166</v>
      </c>
      <c r="BM384" s="347" t="s">
        <v>1186</v>
      </c>
      <c r="BN384" s="347" t="s">
        <v>1203</v>
      </c>
      <c r="BO384" s="347"/>
      <c r="BP384" s="347"/>
      <c r="BQ384" s="347"/>
      <c r="BR384" s="347"/>
      <c r="BS384" s="347"/>
      <c r="BT384" s="347"/>
      <c r="BU384" s="347"/>
      <c r="BV384" s="347" t="s">
        <v>2538</v>
      </c>
      <c r="BW384" s="347"/>
      <c r="BX384" s="347" t="s">
        <v>2539</v>
      </c>
      <c r="BY384" s="362" t="str">
        <f t="shared" si="24"/>
        <v>DISCONTINUED - MR311 Vex, 17x8.5, 0mm Offset, 8x170, 130.81mm Centerbore, Matte Black</v>
      </c>
      <c r="BZ384" s="362" t="s">
        <v>4046</v>
      </c>
      <c r="CA384" s="362" t="s">
        <v>4045</v>
      </c>
      <c r="CB384" s="351" t="str">
        <f t="shared" si="22"/>
        <v>STREET (3XX)</v>
      </c>
    </row>
    <row r="385" spans="1:80" s="339" customFormat="1" ht="12.75">
      <c r="A385" s="23">
        <f t="shared" si="21"/>
        <v>382</v>
      </c>
      <c r="B385" s="105" t="s">
        <v>84</v>
      </c>
      <c r="C385" s="30" t="s">
        <v>1072</v>
      </c>
      <c r="D385" s="341" t="s">
        <v>1122</v>
      </c>
      <c r="E385" s="342" t="s">
        <v>2738</v>
      </c>
      <c r="F385" s="342"/>
      <c r="G385" s="342"/>
      <c r="H385" s="342" t="s">
        <v>715</v>
      </c>
      <c r="I385" s="393">
        <v>42370</v>
      </c>
      <c r="J385" s="340">
        <v>43406</v>
      </c>
      <c r="K385" s="331" t="s">
        <v>1277</v>
      </c>
      <c r="L385" s="343">
        <v>215.5</v>
      </c>
      <c r="M385" s="333"/>
      <c r="N385" s="333"/>
      <c r="O385" s="341">
        <v>17</v>
      </c>
      <c r="P385" s="8">
        <v>8.5</v>
      </c>
      <c r="Q385" s="30" t="s">
        <v>1767</v>
      </c>
      <c r="R385" s="341">
        <v>8</v>
      </c>
      <c r="S385" s="341">
        <v>180</v>
      </c>
      <c r="T385" s="344">
        <v>0</v>
      </c>
      <c r="U385" s="378">
        <v>4.75</v>
      </c>
      <c r="V385" s="341" t="s">
        <v>85</v>
      </c>
      <c r="W385" s="349">
        <v>130.81</v>
      </c>
      <c r="X385" s="345">
        <v>29.5</v>
      </c>
      <c r="Y385" s="344">
        <v>3640</v>
      </c>
      <c r="Z385" s="344" t="s">
        <v>2309</v>
      </c>
      <c r="AA385" s="344"/>
      <c r="AB385" s="334" t="str">
        <f t="shared" si="23"/>
        <v>17x8.5, 8x180, 0 OS</v>
      </c>
      <c r="AC385" s="346" t="s">
        <v>1606</v>
      </c>
      <c r="AD385" s="336">
        <f>VLOOKUP(AC385,ACCESSORIES!F:K,6,FALSE)</f>
        <v>33</v>
      </c>
      <c r="AE385" s="346" t="s">
        <v>85</v>
      </c>
      <c r="AF385" s="347" t="s">
        <v>85</v>
      </c>
      <c r="AG385" s="346"/>
      <c r="AH385" s="346" t="s">
        <v>1951</v>
      </c>
      <c r="AI385" s="347">
        <f>VLOOKUP(AH385,ACCESSORIES!F:K,6,FALSE)</f>
        <v>1.1000000000000001</v>
      </c>
      <c r="AJ385" s="347" t="s">
        <v>266</v>
      </c>
      <c r="AK385" s="347" t="s">
        <v>85</v>
      </c>
      <c r="AL385" s="347" t="s">
        <v>85</v>
      </c>
      <c r="AM385" s="347" t="s">
        <v>85</v>
      </c>
      <c r="AN385" s="347">
        <v>16.100000000000001</v>
      </c>
      <c r="AO385" s="347"/>
      <c r="AP385" s="347">
        <v>3</v>
      </c>
      <c r="AQ385" s="347">
        <v>3</v>
      </c>
      <c r="AR385" s="347"/>
      <c r="AS385" s="347">
        <v>35</v>
      </c>
      <c r="AT385" s="347"/>
      <c r="AU385" s="347">
        <v>210</v>
      </c>
      <c r="AV385" s="347">
        <v>123</v>
      </c>
      <c r="AW385" s="347">
        <v>93</v>
      </c>
      <c r="AX385" s="83"/>
      <c r="AY385" s="347"/>
      <c r="AZ385" s="348" t="s">
        <v>85</v>
      </c>
      <c r="BA385" s="347" t="s">
        <v>85</v>
      </c>
      <c r="BB385" s="105" t="s">
        <v>85</v>
      </c>
      <c r="BC385" s="347" t="s">
        <v>85</v>
      </c>
      <c r="BD385" s="348">
        <v>33</v>
      </c>
      <c r="BE385" s="347">
        <v>19.5</v>
      </c>
      <c r="BF385" s="347">
        <v>19.5</v>
      </c>
      <c r="BG385" s="347">
        <v>10.8</v>
      </c>
      <c r="BH385" s="341">
        <v>36</v>
      </c>
      <c r="BI385" s="347" t="s">
        <v>4096</v>
      </c>
      <c r="BJ385" s="82" t="s">
        <v>4217</v>
      </c>
      <c r="BK385" s="347" t="s">
        <v>2360</v>
      </c>
      <c r="BL385" s="347" t="s">
        <v>1166</v>
      </c>
      <c r="BM385" s="347" t="s">
        <v>1186</v>
      </c>
      <c r="BN385" s="347" t="s">
        <v>1203</v>
      </c>
      <c r="BO385" s="347"/>
      <c r="BP385" s="347"/>
      <c r="BQ385" s="347"/>
      <c r="BR385" s="347"/>
      <c r="BS385" s="347"/>
      <c r="BT385" s="347"/>
      <c r="BU385" s="347"/>
      <c r="BV385" s="347" t="s">
        <v>2538</v>
      </c>
      <c r="BW385" s="347"/>
      <c r="BX385" s="347" t="s">
        <v>2539</v>
      </c>
      <c r="BY385" s="362" t="str">
        <f t="shared" si="24"/>
        <v>DISCONTINUED - MR311 Vex, 17x8.5, 0mm Offset, 8x180, 130.81mm Centerbore, Matte Black</v>
      </c>
      <c r="BZ385" s="362" t="s">
        <v>4046</v>
      </c>
      <c r="CA385" s="362" t="s">
        <v>4045</v>
      </c>
      <c r="CB385" s="351" t="str">
        <f t="shared" si="22"/>
        <v>STREET (3XX)</v>
      </c>
    </row>
    <row r="386" spans="1:80" s="339" customFormat="1" ht="12.75">
      <c r="A386" s="23">
        <f t="shared" si="21"/>
        <v>383</v>
      </c>
      <c r="B386" s="105" t="s">
        <v>84</v>
      </c>
      <c r="C386" s="30" t="s">
        <v>1072</v>
      </c>
      <c r="D386" s="341" t="s">
        <v>1122</v>
      </c>
      <c r="E386" s="342" t="s">
        <v>2739</v>
      </c>
      <c r="F386" s="342"/>
      <c r="G386" s="342"/>
      <c r="H386" s="342" t="s">
        <v>733</v>
      </c>
      <c r="I386" s="393">
        <v>42370</v>
      </c>
      <c r="J386" s="340">
        <v>43406</v>
      </c>
      <c r="K386" s="331" t="s">
        <v>1277</v>
      </c>
      <c r="L386" s="343">
        <v>249.5</v>
      </c>
      <c r="M386" s="333"/>
      <c r="N386" s="333"/>
      <c r="O386" s="341">
        <v>18</v>
      </c>
      <c r="P386" s="8">
        <v>9</v>
      </c>
      <c r="Q386" s="30" t="s">
        <v>1763</v>
      </c>
      <c r="R386" s="341">
        <v>6</v>
      </c>
      <c r="S386" s="341">
        <v>135</v>
      </c>
      <c r="T386" s="344">
        <v>18</v>
      </c>
      <c r="U386" s="378">
        <v>5.75</v>
      </c>
      <c r="V386" s="341" t="s">
        <v>85</v>
      </c>
      <c r="W386" s="349">
        <v>87</v>
      </c>
      <c r="X386" s="345">
        <v>33</v>
      </c>
      <c r="Y386" s="344">
        <v>2650</v>
      </c>
      <c r="Z386" s="344" t="s">
        <v>2309</v>
      </c>
      <c r="AA386" s="344"/>
      <c r="AB386" s="334" t="str">
        <f t="shared" si="23"/>
        <v>18x9, 6x135, 18 OS</v>
      </c>
      <c r="AC386" s="346" t="s">
        <v>1634</v>
      </c>
      <c r="AD386" s="336">
        <f>VLOOKUP(AC386,ACCESSORIES!F:K,6,FALSE)</f>
        <v>38.5</v>
      </c>
      <c r="AE386" s="346" t="s">
        <v>1808</v>
      </c>
      <c r="AF386" s="347" t="s">
        <v>1899</v>
      </c>
      <c r="AG386" s="346"/>
      <c r="AH386" s="346" t="s">
        <v>1951</v>
      </c>
      <c r="AI386" s="347">
        <f>VLOOKUP(AH386,ACCESSORIES!F:K,6,FALSE)</f>
        <v>1.1000000000000001</v>
      </c>
      <c r="AJ386" s="347" t="s">
        <v>265</v>
      </c>
      <c r="AK386" s="347" t="s">
        <v>85</v>
      </c>
      <c r="AL386" s="347" t="s">
        <v>85</v>
      </c>
      <c r="AM386" s="347" t="s">
        <v>85</v>
      </c>
      <c r="AN386" s="347">
        <v>16.100000000000001</v>
      </c>
      <c r="AO386" s="347"/>
      <c r="AP386" s="347">
        <v>10</v>
      </c>
      <c r="AQ386" s="347">
        <v>25</v>
      </c>
      <c r="AR386" s="347"/>
      <c r="AS386" s="347">
        <v>34</v>
      </c>
      <c r="AT386" s="347"/>
      <c r="AU386" s="347">
        <v>210</v>
      </c>
      <c r="AV386" s="347">
        <v>87</v>
      </c>
      <c r="AW386" s="347">
        <v>35</v>
      </c>
      <c r="AX386" s="83"/>
      <c r="AY386" s="347"/>
      <c r="AZ386" s="348" t="s">
        <v>85</v>
      </c>
      <c r="BA386" s="347" t="s">
        <v>85</v>
      </c>
      <c r="BB386" s="105" t="s">
        <v>85</v>
      </c>
      <c r="BC386" s="347" t="s">
        <v>85</v>
      </c>
      <c r="BD386" s="348">
        <v>36.5</v>
      </c>
      <c r="BE386" s="347">
        <v>20.5</v>
      </c>
      <c r="BF386" s="347">
        <v>20.5</v>
      </c>
      <c r="BG386" s="347">
        <v>11.2</v>
      </c>
      <c r="BH386" s="341">
        <v>36</v>
      </c>
      <c r="BI386" s="347" t="s">
        <v>4096</v>
      </c>
      <c r="BJ386" s="82" t="s">
        <v>4217</v>
      </c>
      <c r="BK386" s="347" t="s">
        <v>2360</v>
      </c>
      <c r="BL386" s="347" t="s">
        <v>1166</v>
      </c>
      <c r="BM386" s="347" t="s">
        <v>1186</v>
      </c>
      <c r="BN386" s="347" t="s">
        <v>1203</v>
      </c>
      <c r="BO386" s="347"/>
      <c r="BP386" s="347"/>
      <c r="BQ386" s="347"/>
      <c r="BR386" s="347"/>
      <c r="BS386" s="347"/>
      <c r="BT386" s="347"/>
      <c r="BU386" s="347"/>
      <c r="BV386" s="347" t="s">
        <v>2534</v>
      </c>
      <c r="BW386" s="347"/>
      <c r="BX386" s="347" t="s">
        <v>2535</v>
      </c>
      <c r="BY386" s="362" t="str">
        <f t="shared" si="24"/>
        <v>DISCONTINUED - MR311 Vex, 18x9, +18mm Offset, 6x135, 87mm Centerbore, Matte Black</v>
      </c>
      <c r="BZ386" s="362" t="s">
        <v>4046</v>
      </c>
      <c r="CA386" s="362" t="s">
        <v>4045</v>
      </c>
      <c r="CB386" s="351" t="str">
        <f t="shared" si="22"/>
        <v>STREET (3XX)</v>
      </c>
    </row>
    <row r="387" spans="1:80" s="339" customFormat="1" ht="12.75">
      <c r="A387" s="23">
        <f t="shared" si="21"/>
        <v>384</v>
      </c>
      <c r="B387" s="105" t="s">
        <v>84</v>
      </c>
      <c r="C387" s="30" t="s">
        <v>1072</v>
      </c>
      <c r="D387" s="341" t="s">
        <v>1122</v>
      </c>
      <c r="E387" s="342" t="s">
        <v>2740</v>
      </c>
      <c r="F387" s="342"/>
      <c r="G387" s="342"/>
      <c r="H387" s="342" t="s">
        <v>734</v>
      </c>
      <c r="I387" s="393">
        <v>42370</v>
      </c>
      <c r="J387" s="340">
        <v>43406</v>
      </c>
      <c r="K387" s="331" t="s">
        <v>1277</v>
      </c>
      <c r="L387" s="343">
        <v>265.5</v>
      </c>
      <c r="M387" s="333"/>
      <c r="N387" s="333"/>
      <c r="O387" s="341">
        <v>18</v>
      </c>
      <c r="P387" s="8">
        <v>9</v>
      </c>
      <c r="Q387" s="30" t="s">
        <v>1763</v>
      </c>
      <c r="R387" s="341">
        <v>6</v>
      </c>
      <c r="S387" s="341">
        <v>135</v>
      </c>
      <c r="T387" s="344">
        <v>18</v>
      </c>
      <c r="U387" s="378">
        <v>5.75</v>
      </c>
      <c r="V387" s="341" t="s">
        <v>85</v>
      </c>
      <c r="W387" s="349">
        <v>87</v>
      </c>
      <c r="X387" s="345">
        <v>33</v>
      </c>
      <c r="Y387" s="344">
        <v>2650</v>
      </c>
      <c r="Z387" s="344" t="s">
        <v>5830</v>
      </c>
      <c r="AA387" s="344"/>
      <c r="AB387" s="334" t="str">
        <f t="shared" si="23"/>
        <v>18x9, 6x135, 18 OS</v>
      </c>
      <c r="AC387" s="346" t="s">
        <v>1634</v>
      </c>
      <c r="AD387" s="336">
        <f>VLOOKUP(AC387,ACCESSORIES!F:K,6,FALSE)</f>
        <v>38.5</v>
      </c>
      <c r="AE387" s="346" t="s">
        <v>1808</v>
      </c>
      <c r="AF387" s="347" t="s">
        <v>1899</v>
      </c>
      <c r="AG387" s="346"/>
      <c r="AH387" s="346" t="s">
        <v>1951</v>
      </c>
      <c r="AI387" s="347">
        <f>VLOOKUP(AH387,ACCESSORIES!F:K,6,FALSE)</f>
        <v>1.1000000000000001</v>
      </c>
      <c r="AJ387" s="347" t="s">
        <v>265</v>
      </c>
      <c r="AK387" s="347" t="s">
        <v>85</v>
      </c>
      <c r="AL387" s="347" t="s">
        <v>85</v>
      </c>
      <c r="AM387" s="347" t="s">
        <v>85</v>
      </c>
      <c r="AN387" s="347">
        <v>16.100000000000001</v>
      </c>
      <c r="AO387" s="347"/>
      <c r="AP387" s="347">
        <v>10</v>
      </c>
      <c r="AQ387" s="347">
        <v>25</v>
      </c>
      <c r="AR387" s="347"/>
      <c r="AS387" s="347">
        <v>34</v>
      </c>
      <c r="AT387" s="347"/>
      <c r="AU387" s="347">
        <v>210</v>
      </c>
      <c r="AV387" s="347">
        <v>87</v>
      </c>
      <c r="AW387" s="347">
        <v>35</v>
      </c>
      <c r="AX387" s="83"/>
      <c r="AY387" s="347"/>
      <c r="AZ387" s="348" t="s">
        <v>85</v>
      </c>
      <c r="BA387" s="347" t="s">
        <v>85</v>
      </c>
      <c r="BB387" s="105" t="s">
        <v>85</v>
      </c>
      <c r="BC387" s="347" t="s">
        <v>85</v>
      </c>
      <c r="BD387" s="348">
        <v>36.5</v>
      </c>
      <c r="BE387" s="347">
        <v>20.5</v>
      </c>
      <c r="BF387" s="347">
        <v>20.5</v>
      </c>
      <c r="BG387" s="347">
        <v>11.2</v>
      </c>
      <c r="BH387" s="341">
        <v>36</v>
      </c>
      <c r="BI387" s="347" t="s">
        <v>4096</v>
      </c>
      <c r="BJ387" s="82" t="s">
        <v>4217</v>
      </c>
      <c r="BK387" s="347" t="s">
        <v>2359</v>
      </c>
      <c r="BL387" s="347" t="s">
        <v>1166</v>
      </c>
      <c r="BM387" s="347" t="s">
        <v>1186</v>
      </c>
      <c r="BN387" s="347" t="s">
        <v>1203</v>
      </c>
      <c r="BO387" s="347"/>
      <c r="BP387" s="347"/>
      <c r="BQ387" s="347"/>
      <c r="BR387" s="347"/>
      <c r="BS387" s="347"/>
      <c r="BT387" s="347"/>
      <c r="BU387" s="347"/>
      <c r="BV387" s="347" t="s">
        <v>2536</v>
      </c>
      <c r="BW387" s="347"/>
      <c r="BX387" s="347" t="s">
        <v>2537</v>
      </c>
      <c r="BY387" s="362" t="str">
        <f t="shared" si="24"/>
        <v>DISCONTINUED - MR311 Vex, 18x9, +18mm Offset, 6x135, 87mm Centerbore, Titanium - Matte Black  Lip</v>
      </c>
      <c r="BZ387" s="362" t="s">
        <v>4046</v>
      </c>
      <c r="CA387" s="362" t="s">
        <v>4045</v>
      </c>
      <c r="CB387" s="351" t="str">
        <f t="shared" si="22"/>
        <v>STREET (3XX)</v>
      </c>
    </row>
    <row r="388" spans="1:80" s="339" customFormat="1" ht="12.75">
      <c r="A388" s="23">
        <f t="shared" ref="A388:A451" si="25">ROW(B388)-3</f>
        <v>385</v>
      </c>
      <c r="B388" s="105" t="s">
        <v>84</v>
      </c>
      <c r="C388" s="30" t="s">
        <v>1072</v>
      </c>
      <c r="D388" s="341" t="s">
        <v>1122</v>
      </c>
      <c r="E388" s="342" t="s">
        <v>2741</v>
      </c>
      <c r="F388" s="342"/>
      <c r="G388" s="342"/>
      <c r="H388" s="342" t="s">
        <v>736</v>
      </c>
      <c r="I388" s="393">
        <v>42370</v>
      </c>
      <c r="J388" s="340">
        <v>43406</v>
      </c>
      <c r="K388" s="331" t="s">
        <v>1277</v>
      </c>
      <c r="L388" s="343">
        <v>265.5</v>
      </c>
      <c r="M388" s="333"/>
      <c r="N388" s="333"/>
      <c r="O388" s="341">
        <v>18</v>
      </c>
      <c r="P388" s="8">
        <v>9</v>
      </c>
      <c r="Q388" s="30" t="s">
        <v>1123</v>
      </c>
      <c r="R388" s="341">
        <v>6</v>
      </c>
      <c r="S388" s="341">
        <v>5.5</v>
      </c>
      <c r="T388" s="344">
        <v>18</v>
      </c>
      <c r="U388" s="378">
        <v>5.75</v>
      </c>
      <c r="V388" s="341" t="s">
        <v>85</v>
      </c>
      <c r="W388" s="349">
        <v>106.25</v>
      </c>
      <c r="X388" s="345">
        <v>33</v>
      </c>
      <c r="Y388" s="344">
        <v>2650</v>
      </c>
      <c r="Z388" s="344" t="s">
        <v>5830</v>
      </c>
      <c r="AA388" s="344"/>
      <c r="AB388" s="334" t="str">
        <f t="shared" si="23"/>
        <v>18x9, 6x5.5, 18 OS</v>
      </c>
      <c r="AC388" s="346" t="s">
        <v>1637</v>
      </c>
      <c r="AD388" s="336">
        <f>VLOOKUP(AC388,ACCESSORIES!F:K,6,FALSE)</f>
        <v>38.5</v>
      </c>
      <c r="AE388" s="346" t="s">
        <v>1809</v>
      </c>
      <c r="AF388" s="347" t="s">
        <v>1901</v>
      </c>
      <c r="AG388" s="346"/>
      <c r="AH388" s="346" t="s">
        <v>1951</v>
      </c>
      <c r="AI388" s="347">
        <f>VLOOKUP(AH388,ACCESSORIES!F:K,6,FALSE)</f>
        <v>1.1000000000000001</v>
      </c>
      <c r="AJ388" s="347" t="s">
        <v>265</v>
      </c>
      <c r="AK388" s="347" t="s">
        <v>1712</v>
      </c>
      <c r="AL388" s="347">
        <v>2.5</v>
      </c>
      <c r="AM388" s="347">
        <v>78.3</v>
      </c>
      <c r="AN388" s="347">
        <v>16.100000000000001</v>
      </c>
      <c r="AO388" s="347"/>
      <c r="AP388" s="347">
        <v>10</v>
      </c>
      <c r="AQ388" s="347">
        <v>25</v>
      </c>
      <c r="AR388" s="347"/>
      <c r="AS388" s="347">
        <v>34</v>
      </c>
      <c r="AT388" s="347"/>
      <c r="AU388" s="347">
        <v>215</v>
      </c>
      <c r="AV388" s="347">
        <v>123</v>
      </c>
      <c r="AW388" s="347">
        <v>93</v>
      </c>
      <c r="AX388" s="83"/>
      <c r="AY388" s="347"/>
      <c r="AZ388" s="348" t="s">
        <v>85</v>
      </c>
      <c r="BA388" s="347" t="s">
        <v>85</v>
      </c>
      <c r="BB388" s="105" t="s">
        <v>85</v>
      </c>
      <c r="BC388" s="347" t="s">
        <v>85</v>
      </c>
      <c r="BD388" s="348">
        <v>36.5</v>
      </c>
      <c r="BE388" s="347">
        <v>20.5</v>
      </c>
      <c r="BF388" s="347">
        <v>20.5</v>
      </c>
      <c r="BG388" s="347">
        <v>11.2</v>
      </c>
      <c r="BH388" s="341">
        <v>36</v>
      </c>
      <c r="BI388" s="347" t="s">
        <v>4096</v>
      </c>
      <c r="BJ388" s="82" t="s">
        <v>4217</v>
      </c>
      <c r="BK388" s="347" t="s">
        <v>2359</v>
      </c>
      <c r="BL388" s="347" t="s">
        <v>1166</v>
      </c>
      <c r="BM388" s="347" t="s">
        <v>1186</v>
      </c>
      <c r="BN388" s="347" t="s">
        <v>1203</v>
      </c>
      <c r="BO388" s="347"/>
      <c r="BP388" s="347"/>
      <c r="BQ388" s="347"/>
      <c r="BR388" s="347"/>
      <c r="BS388" s="347"/>
      <c r="BT388" s="347"/>
      <c r="BU388" s="347"/>
      <c r="BV388" s="347" t="s">
        <v>2536</v>
      </c>
      <c r="BW388" s="347"/>
      <c r="BX388" s="347" t="s">
        <v>2537</v>
      </c>
      <c r="BY388" s="362" t="str">
        <f t="shared" si="24"/>
        <v>DISCONTINUED - MR311 Vex, 18x9, +18mm Offset, 6x5.5, 106.25mm Centerbore, Titanium - Matte Black  Lip</v>
      </c>
      <c r="BZ388" s="362" t="s">
        <v>4046</v>
      </c>
      <c r="CA388" s="362" t="s">
        <v>4045</v>
      </c>
      <c r="CB388" s="351" t="str">
        <f t="shared" ref="CB388:CB451" si="26">C388</f>
        <v>STREET (3XX)</v>
      </c>
    </row>
    <row r="389" spans="1:80" s="339" customFormat="1" ht="12.75">
      <c r="A389" s="23">
        <f t="shared" si="25"/>
        <v>386</v>
      </c>
      <c r="B389" s="105" t="s">
        <v>84</v>
      </c>
      <c r="C389" s="30" t="s">
        <v>1072</v>
      </c>
      <c r="D389" s="341" t="s">
        <v>1122</v>
      </c>
      <c r="E389" s="342" t="s">
        <v>2742</v>
      </c>
      <c r="F389" s="342"/>
      <c r="G389" s="342"/>
      <c r="H389" s="342" t="s">
        <v>740</v>
      </c>
      <c r="I389" s="393">
        <v>42370</v>
      </c>
      <c r="J389" s="340">
        <v>43406</v>
      </c>
      <c r="K389" s="331" t="s">
        <v>1277</v>
      </c>
      <c r="L389" s="343">
        <v>265.5</v>
      </c>
      <c r="M389" s="333"/>
      <c r="N389" s="333"/>
      <c r="O389" s="341">
        <v>18</v>
      </c>
      <c r="P389" s="8">
        <v>9</v>
      </c>
      <c r="Q389" s="30" t="s">
        <v>1766</v>
      </c>
      <c r="R389" s="341">
        <v>8</v>
      </c>
      <c r="S389" s="341">
        <v>170</v>
      </c>
      <c r="T389" s="344">
        <v>18</v>
      </c>
      <c r="U389" s="378">
        <v>5.75</v>
      </c>
      <c r="V389" s="341" t="s">
        <v>85</v>
      </c>
      <c r="W389" s="349">
        <v>130.81</v>
      </c>
      <c r="X389" s="345">
        <v>32.299999999999997</v>
      </c>
      <c r="Y389" s="344">
        <v>3640</v>
      </c>
      <c r="Z389" s="344" t="s">
        <v>5830</v>
      </c>
      <c r="AA389" s="344"/>
      <c r="AB389" s="334" t="str">
        <f t="shared" ref="AB389:AB452" si="27">_xlfn.CONCAT(O389,"x",P389,","," ",Q389,","," ",T389," ","OS")</f>
        <v>18x9, 8x170, 18 OS</v>
      </c>
      <c r="AC389" s="346" t="s">
        <v>1864</v>
      </c>
      <c r="AD389" s="336">
        <f>VLOOKUP(AC389,ACCESSORIES!F:K,6,FALSE)</f>
        <v>33</v>
      </c>
      <c r="AE389" s="346" t="s">
        <v>85</v>
      </c>
      <c r="AF389" s="347" t="s">
        <v>85</v>
      </c>
      <c r="AG389" s="346"/>
      <c r="AH389" s="346" t="s">
        <v>1951</v>
      </c>
      <c r="AI389" s="347">
        <f>VLOOKUP(AH389,ACCESSORIES!F:K,6,FALSE)</f>
        <v>1.1000000000000001</v>
      </c>
      <c r="AJ389" s="347" t="s">
        <v>266</v>
      </c>
      <c r="AK389" s="347" t="s">
        <v>85</v>
      </c>
      <c r="AL389" s="347" t="s">
        <v>85</v>
      </c>
      <c r="AM389" s="347" t="s">
        <v>85</v>
      </c>
      <c r="AN389" s="347">
        <v>16.100000000000001</v>
      </c>
      <c r="AO389" s="347"/>
      <c r="AP389" s="347">
        <v>3</v>
      </c>
      <c r="AQ389" s="347">
        <v>3</v>
      </c>
      <c r="AR389" s="347"/>
      <c r="AS389" s="347">
        <v>34</v>
      </c>
      <c r="AT389" s="347"/>
      <c r="AU389" s="347">
        <v>215</v>
      </c>
      <c r="AV389" s="347">
        <v>127</v>
      </c>
      <c r="AW389" s="347">
        <v>98</v>
      </c>
      <c r="AX389" s="83"/>
      <c r="AY389" s="347"/>
      <c r="AZ389" s="348" t="s">
        <v>85</v>
      </c>
      <c r="BA389" s="347" t="s">
        <v>85</v>
      </c>
      <c r="BB389" s="105" t="s">
        <v>85</v>
      </c>
      <c r="BC389" s="347" t="s">
        <v>85</v>
      </c>
      <c r="BD389" s="348">
        <v>35.799999999999997</v>
      </c>
      <c r="BE389" s="347">
        <v>20.5</v>
      </c>
      <c r="BF389" s="347">
        <v>20.5</v>
      </c>
      <c r="BG389" s="347">
        <v>11.2</v>
      </c>
      <c r="BH389" s="341">
        <v>36</v>
      </c>
      <c r="BI389" s="347" t="s">
        <v>4096</v>
      </c>
      <c r="BJ389" s="82" t="s">
        <v>4217</v>
      </c>
      <c r="BK389" s="347" t="s">
        <v>2359</v>
      </c>
      <c r="BL389" s="347" t="s">
        <v>1166</v>
      </c>
      <c r="BM389" s="347" t="s">
        <v>1186</v>
      </c>
      <c r="BN389" s="347" t="s">
        <v>1203</v>
      </c>
      <c r="BO389" s="347"/>
      <c r="BP389" s="347"/>
      <c r="BQ389" s="347"/>
      <c r="BR389" s="347"/>
      <c r="BS389" s="347"/>
      <c r="BT389" s="347"/>
      <c r="BU389" s="347"/>
      <c r="BV389" s="347" t="s">
        <v>2540</v>
      </c>
      <c r="BW389" s="347"/>
      <c r="BX389" s="347" t="s">
        <v>2541</v>
      </c>
      <c r="BY389" s="362" t="str">
        <f t="shared" si="24"/>
        <v>DISCONTINUED - MR311 Vex, 18x9, +18mm Offset, 8x170, 130.81mm Centerbore, Titanium - Matte Black  Lip</v>
      </c>
      <c r="BZ389" s="362" t="s">
        <v>4046</v>
      </c>
      <c r="CA389" s="362" t="s">
        <v>4045</v>
      </c>
      <c r="CB389" s="351" t="str">
        <f t="shared" si="26"/>
        <v>STREET (3XX)</v>
      </c>
    </row>
    <row r="390" spans="1:80" s="339" customFormat="1" ht="12.75">
      <c r="A390" s="23">
        <f t="shared" si="25"/>
        <v>387</v>
      </c>
      <c r="B390" s="105" t="s">
        <v>84</v>
      </c>
      <c r="C390" s="30" t="s">
        <v>1072</v>
      </c>
      <c r="D390" s="341" t="s">
        <v>1122</v>
      </c>
      <c r="E390" s="342" t="s">
        <v>2977</v>
      </c>
      <c r="F390" s="342"/>
      <c r="G390" s="342"/>
      <c r="H390" s="342" t="s">
        <v>728</v>
      </c>
      <c r="I390" s="393">
        <v>42370</v>
      </c>
      <c r="J390" s="340">
        <v>43406</v>
      </c>
      <c r="K390" s="331" t="s">
        <v>1277</v>
      </c>
      <c r="L390" s="343">
        <v>265.5</v>
      </c>
      <c r="M390" s="333"/>
      <c r="N390" s="333"/>
      <c r="O390" s="341">
        <v>18</v>
      </c>
      <c r="P390" s="8">
        <v>9</v>
      </c>
      <c r="Q390" s="30" t="s">
        <v>1767</v>
      </c>
      <c r="R390" s="341">
        <v>8</v>
      </c>
      <c r="S390" s="341">
        <v>180</v>
      </c>
      <c r="T390" s="344">
        <v>-12</v>
      </c>
      <c r="U390" s="378">
        <v>4.5</v>
      </c>
      <c r="V390" s="341" t="s">
        <v>85</v>
      </c>
      <c r="W390" s="349">
        <v>130.81</v>
      </c>
      <c r="X390" s="345">
        <v>32.700000000000003</v>
      </c>
      <c r="Y390" s="344">
        <v>3640</v>
      </c>
      <c r="Z390" s="344" t="s">
        <v>5830</v>
      </c>
      <c r="AA390" s="344"/>
      <c r="AB390" s="334" t="str">
        <f t="shared" si="27"/>
        <v>18x9, 8x180, -12 OS</v>
      </c>
      <c r="AC390" s="346" t="s">
        <v>1606</v>
      </c>
      <c r="AD390" s="336">
        <f>VLOOKUP(AC390,ACCESSORIES!F:K,6,FALSE)</f>
        <v>33</v>
      </c>
      <c r="AE390" s="346" t="s">
        <v>85</v>
      </c>
      <c r="AF390" s="347" t="s">
        <v>85</v>
      </c>
      <c r="AG390" s="346"/>
      <c r="AH390" s="346" t="s">
        <v>1951</v>
      </c>
      <c r="AI390" s="347">
        <f>VLOOKUP(AH390,ACCESSORIES!F:K,6,FALSE)</f>
        <v>1.1000000000000001</v>
      </c>
      <c r="AJ390" s="347" t="s">
        <v>266</v>
      </c>
      <c r="AK390" s="347" t="s">
        <v>85</v>
      </c>
      <c r="AL390" s="347" t="s">
        <v>85</v>
      </c>
      <c r="AM390" s="347" t="s">
        <v>85</v>
      </c>
      <c r="AN390" s="347">
        <v>16.100000000000001</v>
      </c>
      <c r="AO390" s="347"/>
      <c r="AP390" s="347">
        <v>3</v>
      </c>
      <c r="AQ390" s="347">
        <v>3</v>
      </c>
      <c r="AR390" s="347"/>
      <c r="AS390" s="347">
        <v>37</v>
      </c>
      <c r="AT390" s="347"/>
      <c r="AU390" s="347">
        <v>215</v>
      </c>
      <c r="AV390" s="347">
        <v>123</v>
      </c>
      <c r="AW390" s="347">
        <v>93</v>
      </c>
      <c r="AX390" s="83"/>
      <c r="AY390" s="347"/>
      <c r="AZ390" s="348" t="s">
        <v>85</v>
      </c>
      <c r="BA390" s="347" t="s">
        <v>85</v>
      </c>
      <c r="BB390" s="105" t="s">
        <v>85</v>
      </c>
      <c r="BC390" s="347" t="s">
        <v>85</v>
      </c>
      <c r="BD390" s="348">
        <v>36.200000000000003</v>
      </c>
      <c r="BE390" s="347">
        <v>20.5</v>
      </c>
      <c r="BF390" s="347">
        <v>20.5</v>
      </c>
      <c r="BG390" s="347">
        <v>11.2</v>
      </c>
      <c r="BH390" s="341">
        <v>36</v>
      </c>
      <c r="BI390" s="347" t="s">
        <v>4096</v>
      </c>
      <c r="BJ390" s="82" t="s">
        <v>4217</v>
      </c>
      <c r="BK390" s="347" t="s">
        <v>2359</v>
      </c>
      <c r="BL390" s="347" t="s">
        <v>1166</v>
      </c>
      <c r="BM390" s="347" t="s">
        <v>1186</v>
      </c>
      <c r="BN390" s="347" t="s">
        <v>1203</v>
      </c>
      <c r="BO390" s="347"/>
      <c r="BP390" s="347"/>
      <c r="BQ390" s="347"/>
      <c r="BR390" s="347"/>
      <c r="BS390" s="347"/>
      <c r="BT390" s="347"/>
      <c r="BU390" s="347"/>
      <c r="BV390" s="347" t="s">
        <v>2540</v>
      </c>
      <c r="BW390" s="347"/>
      <c r="BX390" s="347" t="s">
        <v>2541</v>
      </c>
      <c r="BY390" s="362" t="str">
        <f t="shared" si="24"/>
        <v>DISCONTINUED - MR311 Vex, 18x9, -12mm Offset, 8x180, 130.81mm Centerbore, Titanium - Matte Black  Lip</v>
      </c>
      <c r="BZ390" s="362" t="s">
        <v>4046</v>
      </c>
      <c r="CA390" s="362" t="s">
        <v>4045</v>
      </c>
      <c r="CB390" s="351" t="str">
        <f t="shared" si="26"/>
        <v>STREET (3XX)</v>
      </c>
    </row>
    <row r="391" spans="1:80" s="339" customFormat="1" ht="12.75">
      <c r="A391" s="23">
        <f t="shared" si="25"/>
        <v>388</v>
      </c>
      <c r="B391" s="105" t="s">
        <v>84</v>
      </c>
      <c r="C391" s="30" t="s">
        <v>1072</v>
      </c>
      <c r="D391" s="341" t="s">
        <v>1122</v>
      </c>
      <c r="E391" s="342" t="s">
        <v>2743</v>
      </c>
      <c r="F391" s="342"/>
      <c r="G391" s="342"/>
      <c r="H391" s="342" t="s">
        <v>742</v>
      </c>
      <c r="I391" s="393">
        <v>42370</v>
      </c>
      <c r="J391" s="340">
        <v>43406</v>
      </c>
      <c r="K391" s="331" t="s">
        <v>1277</v>
      </c>
      <c r="L391" s="343">
        <v>265.5</v>
      </c>
      <c r="M391" s="333"/>
      <c r="N391" s="333"/>
      <c r="O391" s="341">
        <v>18</v>
      </c>
      <c r="P391" s="8">
        <v>9</v>
      </c>
      <c r="Q391" s="30" t="s">
        <v>1767</v>
      </c>
      <c r="R391" s="341">
        <v>8</v>
      </c>
      <c r="S391" s="341">
        <v>180</v>
      </c>
      <c r="T391" s="344">
        <v>18</v>
      </c>
      <c r="U391" s="378">
        <v>5.75</v>
      </c>
      <c r="V391" s="341" t="s">
        <v>85</v>
      </c>
      <c r="W391" s="349">
        <v>130.81</v>
      </c>
      <c r="X391" s="345">
        <v>32.299999999999997</v>
      </c>
      <c r="Y391" s="344">
        <v>3640</v>
      </c>
      <c r="Z391" s="344" t="s">
        <v>5830</v>
      </c>
      <c r="AA391" s="344"/>
      <c r="AB391" s="334" t="str">
        <f t="shared" si="27"/>
        <v>18x9, 8x180, 18 OS</v>
      </c>
      <c r="AC391" s="346" t="s">
        <v>1606</v>
      </c>
      <c r="AD391" s="336">
        <f>VLOOKUP(AC391,ACCESSORIES!F:K,6,FALSE)</f>
        <v>33</v>
      </c>
      <c r="AE391" s="346" t="s">
        <v>85</v>
      </c>
      <c r="AF391" s="347" t="s">
        <v>85</v>
      </c>
      <c r="AG391" s="346"/>
      <c r="AH391" s="346" t="s">
        <v>1951</v>
      </c>
      <c r="AI391" s="347">
        <f>VLOOKUP(AH391,ACCESSORIES!F:K,6,FALSE)</f>
        <v>1.1000000000000001</v>
      </c>
      <c r="AJ391" s="347" t="s">
        <v>266</v>
      </c>
      <c r="AK391" s="347" t="s">
        <v>85</v>
      </c>
      <c r="AL391" s="347" t="s">
        <v>85</v>
      </c>
      <c r="AM391" s="347" t="s">
        <v>85</v>
      </c>
      <c r="AN391" s="347">
        <v>16.100000000000001</v>
      </c>
      <c r="AO391" s="347"/>
      <c r="AP391" s="347">
        <v>3</v>
      </c>
      <c r="AQ391" s="347">
        <v>3</v>
      </c>
      <c r="AR391" s="347"/>
      <c r="AS391" s="347">
        <v>34</v>
      </c>
      <c r="AT391" s="347"/>
      <c r="AU391" s="347">
        <v>215</v>
      </c>
      <c r="AV391" s="347">
        <v>123</v>
      </c>
      <c r="AW391" s="347">
        <v>93</v>
      </c>
      <c r="AX391" s="83"/>
      <c r="AY391" s="347"/>
      <c r="AZ391" s="348" t="s">
        <v>85</v>
      </c>
      <c r="BA391" s="347" t="s">
        <v>85</v>
      </c>
      <c r="BB391" s="105" t="s">
        <v>85</v>
      </c>
      <c r="BC391" s="347" t="s">
        <v>85</v>
      </c>
      <c r="BD391" s="348">
        <v>35.799999999999997</v>
      </c>
      <c r="BE391" s="347">
        <v>20.5</v>
      </c>
      <c r="BF391" s="347">
        <v>20.5</v>
      </c>
      <c r="BG391" s="347">
        <v>11.2</v>
      </c>
      <c r="BH391" s="341">
        <v>36</v>
      </c>
      <c r="BI391" s="347" t="s">
        <v>4096</v>
      </c>
      <c r="BJ391" s="82" t="s">
        <v>4217</v>
      </c>
      <c r="BK391" s="347" t="s">
        <v>2359</v>
      </c>
      <c r="BL391" s="347" t="s">
        <v>1166</v>
      </c>
      <c r="BM391" s="347" t="s">
        <v>1186</v>
      </c>
      <c r="BN391" s="347" t="s">
        <v>1203</v>
      </c>
      <c r="BO391" s="347"/>
      <c r="BP391" s="347"/>
      <c r="BQ391" s="347"/>
      <c r="BR391" s="347"/>
      <c r="BS391" s="347"/>
      <c r="BT391" s="347"/>
      <c r="BU391" s="347"/>
      <c r="BV391" s="347" t="s">
        <v>2540</v>
      </c>
      <c r="BW391" s="347"/>
      <c r="BX391" s="347" t="s">
        <v>2541</v>
      </c>
      <c r="BY391" s="362" t="str">
        <f t="shared" si="24"/>
        <v>DISCONTINUED - MR311 Vex, 18x9, +18mm Offset, 8x180, 130.81mm Centerbore, Titanium - Matte Black  Lip</v>
      </c>
      <c r="BZ391" s="362" t="s">
        <v>4046</v>
      </c>
      <c r="CA391" s="362" t="s">
        <v>4045</v>
      </c>
      <c r="CB391" s="351" t="str">
        <f t="shared" si="26"/>
        <v>STREET (3XX)</v>
      </c>
    </row>
    <row r="392" spans="1:80" s="339" customFormat="1" ht="12.75">
      <c r="A392" s="23">
        <f t="shared" si="25"/>
        <v>389</v>
      </c>
      <c r="B392" s="105" t="s">
        <v>84</v>
      </c>
      <c r="C392" s="30" t="s">
        <v>1093</v>
      </c>
      <c r="D392" s="341" t="s">
        <v>262</v>
      </c>
      <c r="E392" s="342" t="s">
        <v>2744</v>
      </c>
      <c r="F392" s="342"/>
      <c r="G392" s="342"/>
      <c r="H392" s="342" t="s">
        <v>898</v>
      </c>
      <c r="I392" s="393">
        <v>41640</v>
      </c>
      <c r="J392" s="340">
        <v>43406</v>
      </c>
      <c r="K392" s="331" t="s">
        <v>1277</v>
      </c>
      <c r="L392" s="343">
        <v>236.5</v>
      </c>
      <c r="M392" s="333"/>
      <c r="N392" s="333"/>
      <c r="O392" s="341">
        <v>18</v>
      </c>
      <c r="P392" s="8">
        <v>8</v>
      </c>
      <c r="Q392" s="30" t="s">
        <v>1858</v>
      </c>
      <c r="R392" s="341">
        <v>5</v>
      </c>
      <c r="S392" s="341">
        <v>4.5</v>
      </c>
      <c r="T392" s="344">
        <v>42</v>
      </c>
      <c r="U392" s="378">
        <v>6.2</v>
      </c>
      <c r="V392" s="341" t="s">
        <v>85</v>
      </c>
      <c r="W392" s="349">
        <v>67.099999999999994</v>
      </c>
      <c r="X392" s="345">
        <v>24.6</v>
      </c>
      <c r="Y392" s="344">
        <v>1850</v>
      </c>
      <c r="Z392" s="344" t="s">
        <v>2312</v>
      </c>
      <c r="AA392" s="344"/>
      <c r="AB392" s="334" t="str">
        <f t="shared" si="27"/>
        <v>18x8, 5x4.5, 42 OS</v>
      </c>
      <c r="AC392" s="346" t="s">
        <v>1627</v>
      </c>
      <c r="AD392" s="336">
        <f>VLOOKUP(AC392,ACCESSORIES!F:K,6,FALSE)</f>
        <v>33</v>
      </c>
      <c r="AE392" s="346" t="s">
        <v>85</v>
      </c>
      <c r="AF392" s="347" t="s">
        <v>1899</v>
      </c>
      <c r="AG392" s="346"/>
      <c r="AH392" s="346" t="s">
        <v>85</v>
      </c>
      <c r="AI392" s="347" t="e">
        <f>VLOOKUP(AH392,ACCESSORIES!F:K,6,FALSE)</f>
        <v>#N/A</v>
      </c>
      <c r="AJ392" s="347" t="s">
        <v>265</v>
      </c>
      <c r="AK392" s="347" t="s">
        <v>1675</v>
      </c>
      <c r="AL392" s="347">
        <v>2.5</v>
      </c>
      <c r="AM392" s="347">
        <v>56.1</v>
      </c>
      <c r="AN392" s="347">
        <v>16</v>
      </c>
      <c r="AO392" s="347"/>
      <c r="AP392" s="347">
        <v>28</v>
      </c>
      <c r="AQ392" s="347">
        <v>37</v>
      </c>
      <c r="AR392" s="347"/>
      <c r="AS392" s="347">
        <v>46</v>
      </c>
      <c r="AT392" s="347"/>
      <c r="AU392" s="347">
        <v>208</v>
      </c>
      <c r="AV392" s="347">
        <v>67.099999999999994</v>
      </c>
      <c r="AW392" s="347">
        <v>25</v>
      </c>
      <c r="AX392" s="83"/>
      <c r="AY392" s="347"/>
      <c r="AZ392" s="348" t="s">
        <v>85</v>
      </c>
      <c r="BA392" s="347" t="s">
        <v>85</v>
      </c>
      <c r="BB392" s="105" t="s">
        <v>85</v>
      </c>
      <c r="BC392" s="347" t="s">
        <v>85</v>
      </c>
      <c r="BD392" s="348">
        <v>28.1</v>
      </c>
      <c r="BE392" s="347">
        <v>20.7</v>
      </c>
      <c r="BF392" s="347">
        <v>20.7</v>
      </c>
      <c r="BG392" s="347">
        <v>10</v>
      </c>
      <c r="BH392" s="341">
        <v>36</v>
      </c>
      <c r="BI392" s="347" t="s">
        <v>4096</v>
      </c>
      <c r="BJ392" s="82" t="s">
        <v>4217</v>
      </c>
      <c r="BK392" s="347" t="s">
        <v>1257</v>
      </c>
      <c r="BL392" s="347" t="s">
        <v>1185</v>
      </c>
      <c r="BM392" s="347" t="s">
        <v>1258</v>
      </c>
      <c r="BN392" s="347"/>
      <c r="BO392" s="347"/>
      <c r="BP392" s="347"/>
      <c r="BQ392" s="347"/>
      <c r="BR392" s="347"/>
      <c r="BS392" s="347"/>
      <c r="BT392" s="347"/>
      <c r="BU392" s="347"/>
      <c r="BV392" s="347" t="s">
        <v>2572</v>
      </c>
      <c r="BW392" s="347"/>
      <c r="BX392" s="347" t="s">
        <v>2573</v>
      </c>
      <c r="BY392" s="362" t="str">
        <f t="shared" si="24"/>
        <v>DISCONTINUED - MR501 RALLY, 18x8, +42mm Offset, 5x4.5, 67.1mm Centerbore, Method Bronze</v>
      </c>
      <c r="BZ392" s="362" t="s">
        <v>4046</v>
      </c>
      <c r="CA392" s="362" t="s">
        <v>4045</v>
      </c>
      <c r="CB392" s="351" t="str">
        <f t="shared" si="26"/>
        <v>RALLY (5XX)</v>
      </c>
    </row>
    <row r="393" spans="1:80" s="339" customFormat="1" ht="12.75">
      <c r="A393" s="23">
        <f t="shared" si="25"/>
        <v>390</v>
      </c>
      <c r="B393" s="105" t="s">
        <v>84</v>
      </c>
      <c r="C393" s="30" t="s">
        <v>1072</v>
      </c>
      <c r="D393" s="341" t="s">
        <v>1114</v>
      </c>
      <c r="E393" s="342" t="s">
        <v>2778</v>
      </c>
      <c r="F393" s="342"/>
      <c r="G393" s="342"/>
      <c r="H393" s="342" t="s">
        <v>303</v>
      </c>
      <c r="I393" s="393">
        <v>40544</v>
      </c>
      <c r="J393" s="340">
        <v>43423</v>
      </c>
      <c r="K393" s="331" t="s">
        <v>1277</v>
      </c>
      <c r="L393" s="343">
        <v>203.5</v>
      </c>
      <c r="M393" s="333"/>
      <c r="N393" s="333"/>
      <c r="O393" s="341">
        <v>17</v>
      </c>
      <c r="P393" s="8">
        <v>7.5</v>
      </c>
      <c r="Q393" s="30" t="s">
        <v>1765</v>
      </c>
      <c r="R393" s="341">
        <v>8</v>
      </c>
      <c r="S393" s="341">
        <v>6.5</v>
      </c>
      <c r="T393" s="344">
        <v>20</v>
      </c>
      <c r="U393" s="378">
        <v>5</v>
      </c>
      <c r="V393" s="341" t="s">
        <v>85</v>
      </c>
      <c r="W393" s="349">
        <v>130.81</v>
      </c>
      <c r="X393" s="345">
        <v>27.3</v>
      </c>
      <c r="Y393" s="344">
        <v>3600</v>
      </c>
      <c r="Z393" s="344" t="s">
        <v>2309</v>
      </c>
      <c r="AA393" s="344"/>
      <c r="AB393" s="334" t="str">
        <f t="shared" si="27"/>
        <v>17x7.5, 8x6.5, 20 OS</v>
      </c>
      <c r="AC393" s="346" t="s">
        <v>1921</v>
      </c>
      <c r="AD393" s="336" t="e">
        <f>VLOOKUP(AC393,ACCESSORIES!F:K,6,FALSE)</f>
        <v>#N/A</v>
      </c>
      <c r="AE393" s="346" t="s">
        <v>85</v>
      </c>
      <c r="AF393" s="347" t="s">
        <v>85</v>
      </c>
      <c r="AG393" s="346"/>
      <c r="AH393" s="346" t="s">
        <v>1950</v>
      </c>
      <c r="AI393" s="347">
        <f>VLOOKUP(AH393,ACCESSORIES!F:K,6,FALSE)</f>
        <v>1.1000000000000001</v>
      </c>
      <c r="AJ393" s="347" t="s">
        <v>266</v>
      </c>
      <c r="AK393" s="347" t="s">
        <v>85</v>
      </c>
      <c r="AL393" s="347" t="s">
        <v>85</v>
      </c>
      <c r="AM393" s="347" t="s">
        <v>85</v>
      </c>
      <c r="AN393" s="347">
        <v>16.2</v>
      </c>
      <c r="AO393" s="347"/>
      <c r="AP393" s="347">
        <v>3</v>
      </c>
      <c r="AQ393" s="347">
        <v>16</v>
      </c>
      <c r="AR393" s="347"/>
      <c r="AS393" s="347">
        <v>45</v>
      </c>
      <c r="AT393" s="347"/>
      <c r="AU393" s="347">
        <v>201</v>
      </c>
      <c r="AV393" s="347">
        <v>125.5</v>
      </c>
      <c r="AW393" s="347">
        <v>89.5</v>
      </c>
      <c r="AX393" s="83"/>
      <c r="AY393" s="347"/>
      <c r="AZ393" s="348" t="s">
        <v>85</v>
      </c>
      <c r="BA393" s="347" t="s">
        <v>85</v>
      </c>
      <c r="BB393" s="105" t="s">
        <v>85</v>
      </c>
      <c r="BC393" s="347" t="s">
        <v>85</v>
      </c>
      <c r="BD393" s="348">
        <v>30.8</v>
      </c>
      <c r="BE393" s="347">
        <v>19.8</v>
      </c>
      <c r="BF393" s="347">
        <v>19.8</v>
      </c>
      <c r="BG393" s="347">
        <v>10.7</v>
      </c>
      <c r="BH393" s="341">
        <v>36</v>
      </c>
      <c r="BI393" s="347" t="s">
        <v>4096</v>
      </c>
      <c r="BJ393" s="82" t="s">
        <v>4217</v>
      </c>
      <c r="BK393" s="347" t="s">
        <v>2338</v>
      </c>
      <c r="BL393" s="347" t="s">
        <v>1156</v>
      </c>
      <c r="BM393" s="347" t="s">
        <v>1157</v>
      </c>
      <c r="BN393" s="347"/>
      <c r="BO393" s="347"/>
      <c r="BP393" s="347"/>
      <c r="BQ393" s="347"/>
      <c r="BR393" s="347"/>
      <c r="BS393" s="347"/>
      <c r="BT393" s="347"/>
      <c r="BU393" s="347"/>
      <c r="BV393" s="347" t="s">
        <v>2475</v>
      </c>
      <c r="BW393" s="347"/>
      <c r="BX393" s="347" t="s">
        <v>2476</v>
      </c>
      <c r="BY393" s="362" t="str">
        <f t="shared" si="24"/>
        <v>DISCONTINUED - MR301 The Standard, 17x7.5, +20mm Offset, 8x6.5, 130.81mm Centerbore, Matte Black</v>
      </c>
      <c r="BZ393" s="362" t="s">
        <v>4046</v>
      </c>
      <c r="CA393" s="362" t="s">
        <v>4045</v>
      </c>
      <c r="CB393" s="351" t="str">
        <f t="shared" si="26"/>
        <v>STREET (3XX)</v>
      </c>
    </row>
    <row r="394" spans="1:80" s="339" customFormat="1" ht="12.75">
      <c r="A394" s="23">
        <f t="shared" si="25"/>
        <v>391</v>
      </c>
      <c r="B394" s="105" t="s">
        <v>84</v>
      </c>
      <c r="C394" s="30" t="s">
        <v>1072</v>
      </c>
      <c r="D394" s="341" t="s">
        <v>1114</v>
      </c>
      <c r="E394" s="342" t="s">
        <v>2779</v>
      </c>
      <c r="F394" s="342"/>
      <c r="G394" s="342"/>
      <c r="H394" s="342" t="s">
        <v>357</v>
      </c>
      <c r="I394" s="393">
        <v>40544</v>
      </c>
      <c r="J394" s="340">
        <v>43423</v>
      </c>
      <c r="K394" s="331" t="s">
        <v>1277</v>
      </c>
      <c r="L394" s="343">
        <v>195.5</v>
      </c>
      <c r="M394" s="333"/>
      <c r="N394" s="333"/>
      <c r="O394" s="341">
        <v>17</v>
      </c>
      <c r="P394" s="8">
        <v>8.5</v>
      </c>
      <c r="Q394" s="30" t="s">
        <v>1764</v>
      </c>
      <c r="R394" s="341">
        <v>6</v>
      </c>
      <c r="S394" s="341">
        <v>4.5</v>
      </c>
      <c r="T394" s="344">
        <v>25</v>
      </c>
      <c r="U394" s="378">
        <v>5.75</v>
      </c>
      <c r="V394" s="341" t="s">
        <v>85</v>
      </c>
      <c r="W394" s="349">
        <v>83</v>
      </c>
      <c r="X394" s="345">
        <v>27.7</v>
      </c>
      <c r="Y394" s="344">
        <v>2500</v>
      </c>
      <c r="Z394" s="344" t="s">
        <v>5824</v>
      </c>
      <c r="AA394" s="344"/>
      <c r="AB394" s="334" t="str">
        <f t="shared" si="27"/>
        <v>17x8.5, 6x4.5, 25 OS</v>
      </c>
      <c r="AC394" s="346" t="s">
        <v>1589</v>
      </c>
      <c r="AD394" s="336">
        <f>VLOOKUP(AC394,ACCESSORIES!F:K,6,FALSE)</f>
        <v>33</v>
      </c>
      <c r="AE394" s="346" t="s">
        <v>85</v>
      </c>
      <c r="AF394" s="347" t="s">
        <v>85</v>
      </c>
      <c r="AG394" s="346"/>
      <c r="AH394" s="346" t="s">
        <v>1950</v>
      </c>
      <c r="AI394" s="347">
        <f>VLOOKUP(AH394,ACCESSORIES!F:K,6,FALSE)</f>
        <v>1.1000000000000001</v>
      </c>
      <c r="AJ394" s="347" t="s">
        <v>266</v>
      </c>
      <c r="AK394" s="347" t="s">
        <v>85</v>
      </c>
      <c r="AL394" s="347" t="s">
        <v>85</v>
      </c>
      <c r="AM394" s="347" t="s">
        <v>85</v>
      </c>
      <c r="AN394" s="347">
        <v>16.2</v>
      </c>
      <c r="AO394" s="347">
        <v>150</v>
      </c>
      <c r="AP394" s="347">
        <v>14</v>
      </c>
      <c r="AQ394" s="347">
        <v>19</v>
      </c>
      <c r="AR394" s="347"/>
      <c r="AS394" s="347">
        <v>27</v>
      </c>
      <c r="AT394" s="347"/>
      <c r="AU394" s="347">
        <v>205</v>
      </c>
      <c r="AV394" s="347">
        <v>81.400000000000006</v>
      </c>
      <c r="AW394" s="347">
        <v>78</v>
      </c>
      <c r="AX394" s="83"/>
      <c r="AY394" s="347"/>
      <c r="AZ394" s="348" t="s">
        <v>85</v>
      </c>
      <c r="BA394" s="347" t="s">
        <v>85</v>
      </c>
      <c r="BB394" s="105" t="s">
        <v>85</v>
      </c>
      <c r="BC394" s="347" t="s">
        <v>85</v>
      </c>
      <c r="BD394" s="348">
        <v>31.2</v>
      </c>
      <c r="BE394" s="347">
        <v>19.8</v>
      </c>
      <c r="BF394" s="347">
        <v>19.8</v>
      </c>
      <c r="BG394" s="347">
        <v>10.7</v>
      </c>
      <c r="BH394" s="341">
        <v>36</v>
      </c>
      <c r="BI394" s="347" t="s">
        <v>4096</v>
      </c>
      <c r="BJ394" s="82" t="s">
        <v>4217</v>
      </c>
      <c r="BK394" s="347" t="s">
        <v>2354</v>
      </c>
      <c r="BL394" s="347" t="s">
        <v>1156</v>
      </c>
      <c r="BM394" s="347" t="s">
        <v>1157</v>
      </c>
      <c r="BN394" s="347"/>
      <c r="BO394" s="347"/>
      <c r="BP394" s="347"/>
      <c r="BQ394" s="347"/>
      <c r="BR394" s="347"/>
      <c r="BS394" s="347"/>
      <c r="BT394" s="347"/>
      <c r="BU394" s="347"/>
      <c r="BV394" s="347" t="s">
        <v>2473</v>
      </c>
      <c r="BW394" s="347"/>
      <c r="BX394" s="347" t="s">
        <v>2474</v>
      </c>
      <c r="BY394" s="362" t="str">
        <f t="shared" si="24"/>
        <v>DISCONTINUED - MR301 The Standard, 17x8.5, +25mm Offset, 6x4.5, 83mm Centerbore, Machined - Clear Coat</v>
      </c>
      <c r="BZ394" s="362" t="s">
        <v>4046</v>
      </c>
      <c r="CA394" s="362" t="s">
        <v>4045</v>
      </c>
      <c r="CB394" s="351" t="str">
        <f t="shared" si="26"/>
        <v>STREET (3XX)</v>
      </c>
    </row>
    <row r="395" spans="1:80" s="339" customFormat="1" ht="12.75">
      <c r="A395" s="23">
        <f t="shared" si="25"/>
        <v>392</v>
      </c>
      <c r="B395" s="105" t="s">
        <v>84</v>
      </c>
      <c r="C395" s="30" t="s">
        <v>1072</v>
      </c>
      <c r="D395" s="341" t="s">
        <v>1114</v>
      </c>
      <c r="E395" s="342" t="s">
        <v>2780</v>
      </c>
      <c r="F395" s="342"/>
      <c r="G395" s="342"/>
      <c r="H395" s="342" t="s">
        <v>359</v>
      </c>
      <c r="I395" s="393">
        <v>40544</v>
      </c>
      <c r="J395" s="340">
        <v>43423</v>
      </c>
      <c r="K395" s="331" t="s">
        <v>1277</v>
      </c>
      <c r="L395" s="343">
        <v>195.5</v>
      </c>
      <c r="M395" s="333"/>
      <c r="N395" s="333"/>
      <c r="O395" s="341">
        <v>17</v>
      </c>
      <c r="P395" s="8">
        <v>8.5</v>
      </c>
      <c r="Q395" s="30" t="s">
        <v>1765</v>
      </c>
      <c r="R395" s="341">
        <v>8</v>
      </c>
      <c r="S395" s="341">
        <v>6.5</v>
      </c>
      <c r="T395" s="344">
        <v>25</v>
      </c>
      <c r="U395" s="378">
        <v>5.75</v>
      </c>
      <c r="V395" s="341" t="s">
        <v>85</v>
      </c>
      <c r="W395" s="349">
        <v>130.81</v>
      </c>
      <c r="X395" s="345">
        <v>25.5</v>
      </c>
      <c r="Y395" s="344">
        <v>3600</v>
      </c>
      <c r="Z395" s="344" t="s">
        <v>5824</v>
      </c>
      <c r="AA395" s="344"/>
      <c r="AB395" s="334" t="str">
        <f t="shared" si="27"/>
        <v>17x8.5, 8x6.5, 25 OS</v>
      </c>
      <c r="AC395" s="346" t="s">
        <v>1920</v>
      </c>
      <c r="AD395" s="336" t="e">
        <f>VLOOKUP(AC395,ACCESSORIES!F:K,6,FALSE)</f>
        <v>#N/A</v>
      </c>
      <c r="AE395" s="346" t="s">
        <v>85</v>
      </c>
      <c r="AF395" s="347" t="s">
        <v>85</v>
      </c>
      <c r="AG395" s="346"/>
      <c r="AH395" s="346" t="s">
        <v>1950</v>
      </c>
      <c r="AI395" s="347">
        <f>VLOOKUP(AH395,ACCESSORIES!F:K,6,FALSE)</f>
        <v>1.1000000000000001</v>
      </c>
      <c r="AJ395" s="347" t="s">
        <v>266</v>
      </c>
      <c r="AK395" s="347" t="s">
        <v>85</v>
      </c>
      <c r="AL395" s="347" t="s">
        <v>85</v>
      </c>
      <c r="AM395" s="347" t="s">
        <v>85</v>
      </c>
      <c r="AN395" s="347">
        <v>16.2</v>
      </c>
      <c r="AO395" s="347"/>
      <c r="AP395" s="347">
        <v>3</v>
      </c>
      <c r="AQ395" s="347">
        <v>3</v>
      </c>
      <c r="AR395" s="347"/>
      <c r="AS395" s="347">
        <v>26</v>
      </c>
      <c r="AT395" s="347"/>
      <c r="AU395" s="347">
        <v>185</v>
      </c>
      <c r="AV395" s="347">
        <v>125.5</v>
      </c>
      <c r="AW395" s="347">
        <v>89.5</v>
      </c>
      <c r="AX395" s="83"/>
      <c r="AY395" s="347"/>
      <c r="AZ395" s="348" t="s">
        <v>85</v>
      </c>
      <c r="BA395" s="347" t="s">
        <v>85</v>
      </c>
      <c r="BB395" s="105" t="s">
        <v>85</v>
      </c>
      <c r="BC395" s="347" t="s">
        <v>85</v>
      </c>
      <c r="BD395" s="348">
        <v>29</v>
      </c>
      <c r="BE395" s="347">
        <v>19.8</v>
      </c>
      <c r="BF395" s="347">
        <v>19.8</v>
      </c>
      <c r="BG395" s="347">
        <v>10.7</v>
      </c>
      <c r="BH395" s="341">
        <v>36</v>
      </c>
      <c r="BI395" s="347" t="s">
        <v>4096</v>
      </c>
      <c r="BJ395" s="82" t="s">
        <v>4217</v>
      </c>
      <c r="BK395" s="347" t="s">
        <v>2354</v>
      </c>
      <c r="BL395" s="347" t="s">
        <v>1156</v>
      </c>
      <c r="BM395" s="347" t="s">
        <v>1157</v>
      </c>
      <c r="BN395" s="347"/>
      <c r="BO395" s="347"/>
      <c r="BP395" s="347"/>
      <c r="BQ395" s="347"/>
      <c r="BR395" s="347"/>
      <c r="BS395" s="347"/>
      <c r="BT395" s="347"/>
      <c r="BU395" s="347"/>
      <c r="BV395" s="347" t="s">
        <v>2477</v>
      </c>
      <c r="BW395" s="347"/>
      <c r="BX395" s="347" t="s">
        <v>2478</v>
      </c>
      <c r="BY395" s="362" t="str">
        <f t="shared" si="24"/>
        <v>DISCONTINUED - MR301 The Standard, 17x8.5, +25mm Offset, 8x6.5, 130.81mm Centerbore, Machined - Clear Coat</v>
      </c>
      <c r="BZ395" s="362" t="s">
        <v>4046</v>
      </c>
      <c r="CA395" s="362" t="s">
        <v>4045</v>
      </c>
      <c r="CB395" s="351" t="str">
        <f t="shared" si="26"/>
        <v>STREET (3XX)</v>
      </c>
    </row>
    <row r="396" spans="1:80" s="339" customFormat="1" ht="12.75">
      <c r="A396" s="23">
        <f t="shared" si="25"/>
        <v>393</v>
      </c>
      <c r="B396" s="105" t="s">
        <v>84</v>
      </c>
      <c r="C396" s="30" t="s">
        <v>1072</v>
      </c>
      <c r="D396" s="341" t="s">
        <v>1114</v>
      </c>
      <c r="E396" s="342" t="s">
        <v>2781</v>
      </c>
      <c r="F396" s="342"/>
      <c r="G396" s="342"/>
      <c r="H396" s="342" t="s">
        <v>339</v>
      </c>
      <c r="I396" s="393">
        <v>40544</v>
      </c>
      <c r="J396" s="340">
        <v>43423</v>
      </c>
      <c r="K396" s="331" t="s">
        <v>1277</v>
      </c>
      <c r="L396" s="343">
        <v>231.5</v>
      </c>
      <c r="M396" s="333"/>
      <c r="N396" s="333"/>
      <c r="O396" s="341">
        <v>18</v>
      </c>
      <c r="P396" s="8">
        <v>9</v>
      </c>
      <c r="Q396" s="30" t="s">
        <v>1123</v>
      </c>
      <c r="R396" s="341">
        <v>6</v>
      </c>
      <c r="S396" s="341">
        <v>5.5</v>
      </c>
      <c r="T396" s="344">
        <v>18</v>
      </c>
      <c r="U396" s="378">
        <v>5.75</v>
      </c>
      <c r="V396" s="341" t="s">
        <v>85</v>
      </c>
      <c r="W396" s="349">
        <v>108</v>
      </c>
      <c r="X396" s="345">
        <v>28.9</v>
      </c>
      <c r="Y396" s="344">
        <v>2500</v>
      </c>
      <c r="Z396" s="344" t="s">
        <v>5824</v>
      </c>
      <c r="AA396" s="344"/>
      <c r="AB396" s="334" t="str">
        <f t="shared" si="27"/>
        <v>18x9, 6x5.5, 18 OS</v>
      </c>
      <c r="AC396" s="346" t="s">
        <v>1580</v>
      </c>
      <c r="AD396" s="336">
        <f>VLOOKUP(AC396,ACCESSORIES!F:K,6,FALSE)</f>
        <v>33</v>
      </c>
      <c r="AE396" s="346" t="s">
        <v>85</v>
      </c>
      <c r="AF396" s="347" t="s">
        <v>85</v>
      </c>
      <c r="AG396" s="346"/>
      <c r="AH396" s="346" t="s">
        <v>1950</v>
      </c>
      <c r="AI396" s="347">
        <f>VLOOKUP(AH396,ACCESSORIES!F:K,6,FALSE)</f>
        <v>1.1000000000000001</v>
      </c>
      <c r="AJ396" s="347" t="s">
        <v>266</v>
      </c>
      <c r="AK396" s="347" t="s">
        <v>85</v>
      </c>
      <c r="AL396" s="347" t="s">
        <v>85</v>
      </c>
      <c r="AM396" s="347" t="s">
        <v>85</v>
      </c>
      <c r="AN396" s="347">
        <v>16.2</v>
      </c>
      <c r="AO396" s="347"/>
      <c r="AP396" s="347">
        <v>9</v>
      </c>
      <c r="AQ396" s="347">
        <v>18</v>
      </c>
      <c r="AR396" s="347"/>
      <c r="AS396" s="347">
        <v>29</v>
      </c>
      <c r="AT396" s="347"/>
      <c r="AU396" s="347">
        <v>211</v>
      </c>
      <c r="AV396" s="347">
        <v>106.4</v>
      </c>
      <c r="AW396" s="347">
        <v>56</v>
      </c>
      <c r="AX396" s="83"/>
      <c r="AY396" s="347"/>
      <c r="AZ396" s="348" t="s">
        <v>85</v>
      </c>
      <c r="BA396" s="347" t="s">
        <v>85</v>
      </c>
      <c r="BB396" s="105" t="s">
        <v>85</v>
      </c>
      <c r="BC396" s="347" t="s">
        <v>85</v>
      </c>
      <c r="BD396" s="348">
        <v>32.4</v>
      </c>
      <c r="BE396" s="347">
        <v>20.7</v>
      </c>
      <c r="BF396" s="347">
        <v>20.7</v>
      </c>
      <c r="BG396" s="347">
        <v>11.2</v>
      </c>
      <c r="BH396" s="341">
        <v>36</v>
      </c>
      <c r="BI396" s="347" t="s">
        <v>4096</v>
      </c>
      <c r="BJ396" s="82" t="s">
        <v>4217</v>
      </c>
      <c r="BK396" s="347" t="s">
        <v>2354</v>
      </c>
      <c r="BL396" s="347" t="s">
        <v>1156</v>
      </c>
      <c r="BM396" s="347" t="s">
        <v>1157</v>
      </c>
      <c r="BN396" s="347"/>
      <c r="BO396" s="347"/>
      <c r="BP396" s="347"/>
      <c r="BQ396" s="347"/>
      <c r="BR396" s="347"/>
      <c r="BS396" s="347"/>
      <c r="BT396" s="347"/>
      <c r="BU396" s="347"/>
      <c r="BV396" s="347" t="s">
        <v>2473</v>
      </c>
      <c r="BW396" s="347"/>
      <c r="BX396" s="347" t="s">
        <v>2474</v>
      </c>
      <c r="BY396" s="362" t="str">
        <f t="shared" si="24"/>
        <v>DISCONTINUED - MR301 The Standard, 18x9, +18mm Offset, 6x5.5, 108mm Centerbore, Machined - Clear Coat</v>
      </c>
      <c r="BZ396" s="362" t="s">
        <v>4046</v>
      </c>
      <c r="CA396" s="362" t="s">
        <v>4045</v>
      </c>
      <c r="CB396" s="351" t="str">
        <f t="shared" si="26"/>
        <v>STREET (3XX)</v>
      </c>
    </row>
    <row r="397" spans="1:80" s="339" customFormat="1" ht="12.75">
      <c r="A397" s="23">
        <f t="shared" si="25"/>
        <v>394</v>
      </c>
      <c r="B397" s="105" t="s">
        <v>84</v>
      </c>
      <c r="C397" s="30" t="s">
        <v>1072</v>
      </c>
      <c r="D397" s="341" t="s">
        <v>1114</v>
      </c>
      <c r="E397" s="342" t="s">
        <v>2777</v>
      </c>
      <c r="F397" s="342"/>
      <c r="G397" s="342"/>
      <c r="H397" s="342" t="s">
        <v>270</v>
      </c>
      <c r="I397" s="393">
        <v>40544</v>
      </c>
      <c r="J397" s="340">
        <v>43423</v>
      </c>
      <c r="K397" s="331" t="s">
        <v>1277</v>
      </c>
      <c r="L397" s="343">
        <v>249.5</v>
      </c>
      <c r="M397" s="333"/>
      <c r="N397" s="333"/>
      <c r="O397" s="341">
        <v>20</v>
      </c>
      <c r="P397" s="8">
        <v>9</v>
      </c>
      <c r="Q397" s="30" t="s">
        <v>1763</v>
      </c>
      <c r="R397" s="341">
        <v>6</v>
      </c>
      <c r="S397" s="341">
        <v>135</v>
      </c>
      <c r="T397" s="344">
        <v>18</v>
      </c>
      <c r="U397" s="378">
        <v>5.75</v>
      </c>
      <c r="V397" s="341" t="s">
        <v>85</v>
      </c>
      <c r="W397" s="349">
        <v>94</v>
      </c>
      <c r="X397" s="345">
        <v>36.700000000000003</v>
      </c>
      <c r="Y397" s="344">
        <v>2500</v>
      </c>
      <c r="Z397" s="344" t="s">
        <v>5824</v>
      </c>
      <c r="AA397" s="344"/>
      <c r="AB397" s="334" t="str">
        <f t="shared" si="27"/>
        <v>20x9, 6x135, 18 OS</v>
      </c>
      <c r="AC397" s="346" t="s">
        <v>1578</v>
      </c>
      <c r="AD397" s="336">
        <f>VLOOKUP(AC397,ACCESSORIES!F:K,6,FALSE)</f>
        <v>33</v>
      </c>
      <c r="AE397" s="346" t="s">
        <v>85</v>
      </c>
      <c r="AF397" s="347" t="s">
        <v>85</v>
      </c>
      <c r="AG397" s="346"/>
      <c r="AH397" s="346" t="s">
        <v>1950</v>
      </c>
      <c r="AI397" s="347">
        <f>VLOOKUP(AH397,ACCESSORIES!F:K,6,FALSE)</f>
        <v>1.1000000000000001</v>
      </c>
      <c r="AJ397" s="347" t="s">
        <v>266</v>
      </c>
      <c r="AK397" s="347" t="s">
        <v>85</v>
      </c>
      <c r="AL397" s="347" t="s">
        <v>85</v>
      </c>
      <c r="AM397" s="347" t="s">
        <v>85</v>
      </c>
      <c r="AN397" s="347">
        <v>16.2</v>
      </c>
      <c r="AO397" s="347"/>
      <c r="AP397" s="347">
        <v>3</v>
      </c>
      <c r="AQ397" s="347">
        <v>8</v>
      </c>
      <c r="AR397" s="347"/>
      <c r="AS397" s="347">
        <v>35</v>
      </c>
      <c r="AT397" s="347"/>
      <c r="AU397" s="347">
        <v>239</v>
      </c>
      <c r="AV397" s="347">
        <v>92.4</v>
      </c>
      <c r="AW397" s="347">
        <v>78</v>
      </c>
      <c r="AX397" s="83"/>
      <c r="AY397" s="347"/>
      <c r="AZ397" s="348" t="s">
        <v>85</v>
      </c>
      <c r="BA397" s="347" t="s">
        <v>85</v>
      </c>
      <c r="BB397" s="105" t="s">
        <v>85</v>
      </c>
      <c r="BC397" s="347" t="s">
        <v>85</v>
      </c>
      <c r="BD397" s="348">
        <v>40.200000000000003</v>
      </c>
      <c r="BE397" s="347">
        <v>22.8</v>
      </c>
      <c r="BF397" s="347">
        <v>22.8</v>
      </c>
      <c r="BG397" s="347">
        <v>11.1</v>
      </c>
      <c r="BH397" s="341">
        <v>24</v>
      </c>
      <c r="BI397" s="347" t="s">
        <v>4096</v>
      </c>
      <c r="BJ397" s="82" t="s">
        <v>4217</v>
      </c>
      <c r="BK397" s="347" t="s">
        <v>2354</v>
      </c>
      <c r="BL397" s="347" t="s">
        <v>1156</v>
      </c>
      <c r="BM397" s="347" t="s">
        <v>1157</v>
      </c>
      <c r="BN397" s="347"/>
      <c r="BO397" s="347"/>
      <c r="BP397" s="347"/>
      <c r="BQ397" s="347"/>
      <c r="BR397" s="347"/>
      <c r="BS397" s="347"/>
      <c r="BT397" s="347"/>
      <c r="BU397" s="347"/>
      <c r="BV397" s="347" t="s">
        <v>2473</v>
      </c>
      <c r="BW397" s="347"/>
      <c r="BX397" s="347" t="s">
        <v>2474</v>
      </c>
      <c r="BY397" s="362" t="str">
        <f t="shared" si="24"/>
        <v>DISCONTINUED - MR301 The Standard, 20x9, +18mm Offset, 6x135, 94mm Centerbore, Machined - Clear Coat</v>
      </c>
      <c r="BZ397" s="362" t="s">
        <v>4046</v>
      </c>
      <c r="CA397" s="362" t="s">
        <v>4045</v>
      </c>
      <c r="CB397" s="351" t="str">
        <f t="shared" si="26"/>
        <v>STREET (3XX)</v>
      </c>
    </row>
    <row r="398" spans="1:80" s="339" customFormat="1" ht="12.75">
      <c r="A398" s="23">
        <f t="shared" si="25"/>
        <v>395</v>
      </c>
      <c r="B398" s="105" t="s">
        <v>84</v>
      </c>
      <c r="C398" s="30" t="s">
        <v>1072</v>
      </c>
      <c r="D398" s="341" t="s">
        <v>1116</v>
      </c>
      <c r="E398" s="342" t="s">
        <v>2782</v>
      </c>
      <c r="F398" s="342"/>
      <c r="G398" s="342"/>
      <c r="H398" s="342" t="s">
        <v>415</v>
      </c>
      <c r="I398" s="393">
        <v>40909</v>
      </c>
      <c r="J398" s="340">
        <v>43423</v>
      </c>
      <c r="K398" s="331" t="s">
        <v>1277</v>
      </c>
      <c r="L398" s="343">
        <v>195.5</v>
      </c>
      <c r="M398" s="333"/>
      <c r="N398" s="333"/>
      <c r="O398" s="341">
        <v>17</v>
      </c>
      <c r="P398" s="8">
        <v>8.5</v>
      </c>
      <c r="Q398" s="30" t="s">
        <v>1766</v>
      </c>
      <c r="R398" s="341">
        <v>8</v>
      </c>
      <c r="S398" s="341">
        <v>170</v>
      </c>
      <c r="T398" s="344">
        <v>0</v>
      </c>
      <c r="U398" s="378">
        <v>4.75</v>
      </c>
      <c r="V398" s="341" t="s">
        <v>85</v>
      </c>
      <c r="W398" s="349">
        <v>130.81</v>
      </c>
      <c r="X398" s="345">
        <v>28.5</v>
      </c>
      <c r="Y398" s="344">
        <v>3640</v>
      </c>
      <c r="Z398" s="344" t="s">
        <v>5827</v>
      </c>
      <c r="AA398" s="344"/>
      <c r="AB398" s="334" t="str">
        <f t="shared" si="27"/>
        <v>17x8.5, 8x170, 0 OS</v>
      </c>
      <c r="AC398" s="346" t="s">
        <v>1864</v>
      </c>
      <c r="AD398" s="336">
        <f>VLOOKUP(AC398,ACCESSORIES!F:K,6,FALSE)</f>
        <v>33</v>
      </c>
      <c r="AE398" s="346" t="s">
        <v>85</v>
      </c>
      <c r="AF398" s="347" t="s">
        <v>85</v>
      </c>
      <c r="AG398" s="346"/>
      <c r="AH398" s="346" t="s">
        <v>1951</v>
      </c>
      <c r="AI398" s="347">
        <f>VLOOKUP(AH398,ACCESSORIES!F:K,6,FALSE)</f>
        <v>1.1000000000000001</v>
      </c>
      <c r="AJ398" s="347" t="s">
        <v>266</v>
      </c>
      <c r="AK398" s="347" t="s">
        <v>85</v>
      </c>
      <c r="AL398" s="347" t="s">
        <v>85</v>
      </c>
      <c r="AM398" s="347" t="s">
        <v>85</v>
      </c>
      <c r="AN398" s="347">
        <v>16.2</v>
      </c>
      <c r="AO398" s="347"/>
      <c r="AP398" s="347">
        <v>3</v>
      </c>
      <c r="AQ398" s="347">
        <v>3</v>
      </c>
      <c r="AR398" s="347"/>
      <c r="AS398" s="347">
        <v>24</v>
      </c>
      <c r="AT398" s="347"/>
      <c r="AU398" s="347">
        <v>200</v>
      </c>
      <c r="AV398" s="347">
        <v>127</v>
      </c>
      <c r="AW398" s="347">
        <v>98</v>
      </c>
      <c r="AX398" s="83"/>
      <c r="AY398" s="347"/>
      <c r="AZ398" s="348" t="s">
        <v>85</v>
      </c>
      <c r="BA398" s="347" t="s">
        <v>85</v>
      </c>
      <c r="BB398" s="105" t="s">
        <v>85</v>
      </c>
      <c r="BC398" s="347" t="s">
        <v>85</v>
      </c>
      <c r="BD398" s="348">
        <v>32</v>
      </c>
      <c r="BE398" s="347">
        <v>19.8</v>
      </c>
      <c r="BF398" s="347">
        <v>19.8</v>
      </c>
      <c r="BG398" s="347">
        <v>10.7</v>
      </c>
      <c r="BH398" s="341">
        <v>36</v>
      </c>
      <c r="BI398" s="347" t="s">
        <v>4096</v>
      </c>
      <c r="BJ398" s="82" t="s">
        <v>4217</v>
      </c>
      <c r="BK398" s="347" t="s">
        <v>2356</v>
      </c>
      <c r="BL398" s="347" t="s">
        <v>1166</v>
      </c>
      <c r="BM398" s="347" t="s">
        <v>1157</v>
      </c>
      <c r="BN398" s="347"/>
      <c r="BO398" s="347"/>
      <c r="BP398" s="347"/>
      <c r="BQ398" s="347"/>
      <c r="BR398" s="347"/>
      <c r="BS398" s="347"/>
      <c r="BT398" s="347"/>
      <c r="BU398" s="347"/>
      <c r="BV398" s="347" t="s">
        <v>2489</v>
      </c>
      <c r="BW398" s="347"/>
      <c r="BX398" s="347"/>
      <c r="BY398" s="362" t="str">
        <f t="shared" si="24"/>
        <v>DISCONTINUED - MR304 Double Standard, 17x8.5, 0mm Offset, 8x170, 130.81mm Centerbore, Matte Black - Machined Lip</v>
      </c>
      <c r="BZ398" s="362" t="s">
        <v>4046</v>
      </c>
      <c r="CA398" s="362" t="s">
        <v>4045</v>
      </c>
      <c r="CB398" s="351" t="str">
        <f t="shared" si="26"/>
        <v>STREET (3XX)</v>
      </c>
    </row>
    <row r="399" spans="1:80" s="339" customFormat="1" ht="12.75">
      <c r="A399" s="23">
        <f t="shared" si="25"/>
        <v>396</v>
      </c>
      <c r="B399" s="105" t="s">
        <v>84</v>
      </c>
      <c r="C399" s="30" t="s">
        <v>1072</v>
      </c>
      <c r="D399" s="341" t="s">
        <v>2369</v>
      </c>
      <c r="E399" s="342" t="s">
        <v>2784</v>
      </c>
      <c r="F399" s="342"/>
      <c r="G399" s="342"/>
      <c r="H399" s="342" t="s">
        <v>461</v>
      </c>
      <c r="I399" s="393">
        <v>41275</v>
      </c>
      <c r="J399" s="340">
        <v>43423</v>
      </c>
      <c r="K399" s="331" t="s">
        <v>1277</v>
      </c>
      <c r="L399" s="343">
        <v>183.5</v>
      </c>
      <c r="M399" s="333"/>
      <c r="N399" s="333"/>
      <c r="O399" s="341">
        <v>16</v>
      </c>
      <c r="P399" s="8">
        <v>8</v>
      </c>
      <c r="Q399" s="30" t="s">
        <v>1766</v>
      </c>
      <c r="R399" s="341">
        <v>8</v>
      </c>
      <c r="S399" s="341">
        <v>170</v>
      </c>
      <c r="T399" s="344">
        <v>0</v>
      </c>
      <c r="U399" s="378">
        <v>4.5</v>
      </c>
      <c r="V399" s="341" t="s">
        <v>85</v>
      </c>
      <c r="W399" s="349">
        <v>130.81</v>
      </c>
      <c r="X399" s="345">
        <v>22.900000000000002</v>
      </c>
      <c r="Y399" s="344">
        <v>3600</v>
      </c>
      <c r="Z399" s="344" t="s">
        <v>2309</v>
      </c>
      <c r="AA399" s="344"/>
      <c r="AB399" s="334" t="str">
        <f t="shared" si="27"/>
        <v>16x8, 8x170, 0 OS</v>
      </c>
      <c r="AC399" s="346" t="s">
        <v>1864</v>
      </c>
      <c r="AD399" s="336">
        <f>VLOOKUP(AC399,ACCESSORIES!F:K,6,FALSE)</f>
        <v>33</v>
      </c>
      <c r="AE399" s="346" t="s">
        <v>85</v>
      </c>
      <c r="AF399" s="347" t="s">
        <v>85</v>
      </c>
      <c r="AG399" s="346"/>
      <c r="AH399" s="346" t="s">
        <v>1951</v>
      </c>
      <c r="AI399" s="347">
        <f>VLOOKUP(AH399,ACCESSORIES!F:K,6,FALSE)</f>
        <v>1.1000000000000001</v>
      </c>
      <c r="AJ399" s="347" t="s">
        <v>266</v>
      </c>
      <c r="AK399" s="347" t="s">
        <v>85</v>
      </c>
      <c r="AL399" s="347" t="s">
        <v>85</v>
      </c>
      <c r="AM399" s="347" t="s">
        <v>85</v>
      </c>
      <c r="AN399" s="347">
        <v>16.2</v>
      </c>
      <c r="AO399" s="347"/>
      <c r="AP399" s="347">
        <v>3</v>
      </c>
      <c r="AQ399" s="347">
        <v>3</v>
      </c>
      <c r="AR399" s="347"/>
      <c r="AS399" s="347">
        <v>43</v>
      </c>
      <c r="AT399" s="347"/>
      <c r="AU399" s="347">
        <v>187</v>
      </c>
      <c r="AV399" s="347">
        <v>127</v>
      </c>
      <c r="AW399" s="347">
        <v>98</v>
      </c>
      <c r="AX399" s="83"/>
      <c r="AY399" s="347"/>
      <c r="AZ399" s="348" t="s">
        <v>85</v>
      </c>
      <c r="BA399" s="347" t="s">
        <v>85</v>
      </c>
      <c r="BB399" s="105" t="s">
        <v>85</v>
      </c>
      <c r="BC399" s="347" t="s">
        <v>85</v>
      </c>
      <c r="BD399" s="348">
        <v>26.400000000000002</v>
      </c>
      <c r="BE399" s="347">
        <v>18.8</v>
      </c>
      <c r="BF399" s="347">
        <v>18.8</v>
      </c>
      <c r="BG399" s="347">
        <v>10.6</v>
      </c>
      <c r="BH399" s="341">
        <v>36</v>
      </c>
      <c r="BI399" s="347" t="s">
        <v>4096</v>
      </c>
      <c r="BJ399" s="82" t="s">
        <v>4217</v>
      </c>
      <c r="BK399" s="347" t="s">
        <v>2355</v>
      </c>
      <c r="BL399" s="347" t="s">
        <v>1166</v>
      </c>
      <c r="BM399" s="347" t="s">
        <v>1157</v>
      </c>
      <c r="BN399" s="347"/>
      <c r="BO399" s="347"/>
      <c r="BP399" s="347"/>
      <c r="BQ399" s="347"/>
      <c r="BR399" s="347"/>
      <c r="BS399" s="347"/>
      <c r="BT399" s="347"/>
      <c r="BU399" s="347"/>
      <c r="BV399" s="347" t="s">
        <v>2496</v>
      </c>
      <c r="BW399" s="347"/>
      <c r="BX399" s="347" t="s">
        <v>2497</v>
      </c>
      <c r="BY399" s="362" t="str">
        <f t="shared" si="24"/>
        <v>DISCONTINUED - MR305 NV, 16x8, 0mm Offset, 8x170, 130.81mm Centerbore, Matte Black</v>
      </c>
      <c r="BZ399" s="362" t="s">
        <v>4046</v>
      </c>
      <c r="CA399" s="362" t="s">
        <v>4045</v>
      </c>
      <c r="CB399" s="351" t="str">
        <f t="shared" si="26"/>
        <v>STREET (3XX)</v>
      </c>
    </row>
    <row r="400" spans="1:80" s="339" customFormat="1" ht="12.75">
      <c r="A400" s="23">
        <f t="shared" si="25"/>
        <v>397</v>
      </c>
      <c r="B400" s="105" t="s">
        <v>84</v>
      </c>
      <c r="C400" s="30" t="s">
        <v>1072</v>
      </c>
      <c r="D400" s="341" t="s">
        <v>2369</v>
      </c>
      <c r="E400" s="342" t="s">
        <v>2783</v>
      </c>
      <c r="F400" s="342"/>
      <c r="G400" s="342"/>
      <c r="H400" s="342" t="s">
        <v>447</v>
      </c>
      <c r="I400" s="393">
        <v>41275</v>
      </c>
      <c r="J400" s="340">
        <v>43423</v>
      </c>
      <c r="K400" s="331" t="s">
        <v>1277</v>
      </c>
      <c r="L400" s="343">
        <v>260.5</v>
      </c>
      <c r="M400" s="333"/>
      <c r="N400" s="333"/>
      <c r="O400" s="341">
        <v>20</v>
      </c>
      <c r="P400" s="8">
        <v>9</v>
      </c>
      <c r="Q400" s="30" t="s">
        <v>1765</v>
      </c>
      <c r="R400" s="341">
        <v>8</v>
      </c>
      <c r="S400" s="341">
        <v>6.5</v>
      </c>
      <c r="T400" s="344">
        <v>18</v>
      </c>
      <c r="U400" s="378">
        <v>5.75</v>
      </c>
      <c r="V400" s="341" t="s">
        <v>85</v>
      </c>
      <c r="W400" s="349">
        <v>130.81</v>
      </c>
      <c r="X400" s="345">
        <v>39.1</v>
      </c>
      <c r="Y400" s="344">
        <v>3640</v>
      </c>
      <c r="Z400" s="344" t="s">
        <v>5826</v>
      </c>
      <c r="AA400" s="344"/>
      <c r="AB400" s="334" t="str">
        <f t="shared" si="27"/>
        <v>20x9, 8x6.5, 18 OS</v>
      </c>
      <c r="AC400" s="346" t="s">
        <v>1606</v>
      </c>
      <c r="AD400" s="336">
        <f>VLOOKUP(AC400,ACCESSORIES!F:K,6,FALSE)</f>
        <v>33</v>
      </c>
      <c r="AE400" s="346" t="s">
        <v>85</v>
      </c>
      <c r="AF400" s="347" t="s">
        <v>85</v>
      </c>
      <c r="AG400" s="346"/>
      <c r="AH400" s="346" t="s">
        <v>1951</v>
      </c>
      <c r="AI400" s="347">
        <f>VLOOKUP(AH400,ACCESSORIES!F:K,6,FALSE)</f>
        <v>1.1000000000000001</v>
      </c>
      <c r="AJ400" s="347" t="s">
        <v>266</v>
      </c>
      <c r="AK400" s="347" t="s">
        <v>85</v>
      </c>
      <c r="AL400" s="347" t="s">
        <v>85</v>
      </c>
      <c r="AM400" s="347" t="s">
        <v>85</v>
      </c>
      <c r="AN400" s="347">
        <v>16.2</v>
      </c>
      <c r="AO400" s="347"/>
      <c r="AP400" s="347">
        <v>3</v>
      </c>
      <c r="AQ400" s="347">
        <v>3</v>
      </c>
      <c r="AR400" s="347"/>
      <c r="AS400" s="347">
        <v>30</v>
      </c>
      <c r="AT400" s="347"/>
      <c r="AU400" s="347">
        <v>235</v>
      </c>
      <c r="AV400" s="347">
        <v>123</v>
      </c>
      <c r="AW400" s="347">
        <v>93</v>
      </c>
      <c r="AX400" s="83"/>
      <c r="AY400" s="347"/>
      <c r="AZ400" s="348" t="s">
        <v>85</v>
      </c>
      <c r="BA400" s="347" t="s">
        <v>85</v>
      </c>
      <c r="BB400" s="105" t="s">
        <v>85</v>
      </c>
      <c r="BC400" s="347" t="s">
        <v>85</v>
      </c>
      <c r="BD400" s="348">
        <v>42.6</v>
      </c>
      <c r="BE400" s="347">
        <v>22.8</v>
      </c>
      <c r="BF400" s="347">
        <v>22.8</v>
      </c>
      <c r="BG400" s="347">
        <v>11.1</v>
      </c>
      <c r="BH400" s="341">
        <v>24</v>
      </c>
      <c r="BI400" s="347" t="s">
        <v>4096</v>
      </c>
      <c r="BJ400" s="82" t="s">
        <v>4217</v>
      </c>
      <c r="BK400" s="347" t="s">
        <v>2358</v>
      </c>
      <c r="BL400" s="347" t="s">
        <v>1166</v>
      </c>
      <c r="BM400" s="347" t="s">
        <v>1157</v>
      </c>
      <c r="BN400" s="347"/>
      <c r="BO400" s="347"/>
      <c r="BP400" s="347"/>
      <c r="BQ400" s="347"/>
      <c r="BR400" s="347"/>
      <c r="BS400" s="347"/>
      <c r="BT400" s="347"/>
      <c r="BU400" s="347"/>
      <c r="BV400" s="347" t="s">
        <v>2494</v>
      </c>
      <c r="BW400" s="347"/>
      <c r="BX400" s="347" t="s">
        <v>2495</v>
      </c>
      <c r="BY400" s="362" t="str">
        <f t="shared" si="24"/>
        <v>DISCONTINUED - MR305 NV, 20x9, +18mm Offset, 8x6.5, 130.81mm Centerbore, Machined - Matte Black Lip</v>
      </c>
      <c r="BZ400" s="362" t="s">
        <v>4046</v>
      </c>
      <c r="CA400" s="362" t="s">
        <v>4045</v>
      </c>
      <c r="CB400" s="351" t="str">
        <f t="shared" si="26"/>
        <v>STREET (3XX)</v>
      </c>
    </row>
    <row r="401" spans="1:80" s="339" customFormat="1" ht="12.75">
      <c r="A401" s="23">
        <f t="shared" si="25"/>
        <v>398</v>
      </c>
      <c r="B401" s="105" t="s">
        <v>84</v>
      </c>
      <c r="C401" s="30" t="s">
        <v>1072</v>
      </c>
      <c r="D401" s="341" t="s">
        <v>1119</v>
      </c>
      <c r="E401" s="342" t="s">
        <v>2785</v>
      </c>
      <c r="F401" s="342"/>
      <c r="G401" s="342"/>
      <c r="H401" s="342" t="s">
        <v>574</v>
      </c>
      <c r="I401" s="393">
        <v>42005</v>
      </c>
      <c r="J401" s="340">
        <v>43423</v>
      </c>
      <c r="K401" s="331" t="s">
        <v>1277</v>
      </c>
      <c r="L401" s="343">
        <v>260.5</v>
      </c>
      <c r="M401" s="333"/>
      <c r="N401" s="333"/>
      <c r="O401" s="341">
        <v>20</v>
      </c>
      <c r="P401" s="8">
        <v>9</v>
      </c>
      <c r="Q401" s="30" t="s">
        <v>1754</v>
      </c>
      <c r="R401" s="341">
        <v>5</v>
      </c>
      <c r="S401" s="341">
        <v>150</v>
      </c>
      <c r="T401" s="344">
        <v>18</v>
      </c>
      <c r="U401" s="378">
        <v>5.75</v>
      </c>
      <c r="V401" s="341" t="s">
        <v>85</v>
      </c>
      <c r="W401" s="349">
        <v>110.5</v>
      </c>
      <c r="X401" s="345">
        <v>34.799999999999997</v>
      </c>
      <c r="Y401" s="344">
        <v>2500</v>
      </c>
      <c r="Z401" s="344" t="s">
        <v>2312</v>
      </c>
      <c r="AA401" s="344"/>
      <c r="AB401" s="334" t="str">
        <f t="shared" si="27"/>
        <v>20x9, 5x150, 18 OS</v>
      </c>
      <c r="AC401" s="346" t="s">
        <v>1639</v>
      </c>
      <c r="AD401" s="336">
        <f>VLOOKUP(AC401,ACCESSORIES!F:K,6,FALSE)</f>
        <v>33</v>
      </c>
      <c r="AE401" s="346" t="s">
        <v>1810</v>
      </c>
      <c r="AF401" s="347" t="s">
        <v>1901</v>
      </c>
      <c r="AG401" s="346"/>
      <c r="AH401" s="346" t="s">
        <v>85</v>
      </c>
      <c r="AI401" s="347" t="e">
        <f>VLOOKUP(AH401,ACCESSORIES!F:K,6,FALSE)</f>
        <v>#N/A</v>
      </c>
      <c r="AJ401" s="347" t="s">
        <v>265</v>
      </c>
      <c r="AK401" s="347" t="s">
        <v>85</v>
      </c>
      <c r="AL401" s="347" t="s">
        <v>85</v>
      </c>
      <c r="AM401" s="347" t="s">
        <v>85</v>
      </c>
      <c r="AN401" s="347">
        <v>16.100000000000001</v>
      </c>
      <c r="AO401" s="347"/>
      <c r="AP401" s="347">
        <v>3</v>
      </c>
      <c r="AQ401" s="347">
        <v>18</v>
      </c>
      <c r="AR401" s="347"/>
      <c r="AS401" s="347">
        <v>62</v>
      </c>
      <c r="AT401" s="347"/>
      <c r="AU401" s="347">
        <v>236</v>
      </c>
      <c r="AV401" s="347">
        <v>110.5</v>
      </c>
      <c r="AW401" s="347">
        <v>37</v>
      </c>
      <c r="AX401" s="83"/>
      <c r="AY401" s="347"/>
      <c r="AZ401" s="348" t="s">
        <v>85</v>
      </c>
      <c r="BA401" s="347" t="s">
        <v>85</v>
      </c>
      <c r="BB401" s="105" t="s">
        <v>85</v>
      </c>
      <c r="BC401" s="347" t="s">
        <v>85</v>
      </c>
      <c r="BD401" s="348">
        <v>38.299999999999997</v>
      </c>
      <c r="BE401" s="347">
        <v>22.8</v>
      </c>
      <c r="BF401" s="347">
        <v>22.8</v>
      </c>
      <c r="BG401" s="347">
        <v>11.1</v>
      </c>
      <c r="BH401" s="341">
        <v>24</v>
      </c>
      <c r="BI401" s="347" t="s">
        <v>4096</v>
      </c>
      <c r="BJ401" s="82" t="s">
        <v>4217</v>
      </c>
      <c r="BK401" s="347" t="s">
        <v>1184</v>
      </c>
      <c r="BL401" s="347" t="s">
        <v>1185</v>
      </c>
      <c r="BM401" s="347" t="s">
        <v>1186</v>
      </c>
      <c r="BN401" s="347" t="s">
        <v>1187</v>
      </c>
      <c r="BO401" s="347"/>
      <c r="BP401" s="347"/>
      <c r="BQ401" s="347"/>
      <c r="BR401" s="347"/>
      <c r="BS401" s="347"/>
      <c r="BT401" s="347"/>
      <c r="BU401" s="347"/>
      <c r="BV401" s="347" t="s">
        <v>2508</v>
      </c>
      <c r="BW401" s="347"/>
      <c r="BX401" s="347" t="s">
        <v>2509</v>
      </c>
      <c r="BY401" s="362" t="str">
        <f t="shared" si="24"/>
        <v>DISCONTINUED - MR308 Roost, 20x9, +18mm Offset, 5x150, 110.5mm Centerbore, Method Bronze</v>
      </c>
      <c r="BZ401" s="362" t="s">
        <v>4046</v>
      </c>
      <c r="CA401" s="362" t="s">
        <v>4045</v>
      </c>
      <c r="CB401" s="351" t="str">
        <f t="shared" si="26"/>
        <v>STREET (3XX)</v>
      </c>
    </row>
    <row r="402" spans="1:80" s="339" customFormat="1" ht="12.75">
      <c r="A402" s="23">
        <f t="shared" si="25"/>
        <v>399</v>
      </c>
      <c r="B402" s="105" t="s">
        <v>84</v>
      </c>
      <c r="C402" s="30" t="s">
        <v>1072</v>
      </c>
      <c r="D402" s="341" t="s">
        <v>1120</v>
      </c>
      <c r="E402" s="342" t="s">
        <v>2786</v>
      </c>
      <c r="F402" s="342"/>
      <c r="G402" s="342"/>
      <c r="H402" s="342" t="s">
        <v>635</v>
      </c>
      <c r="I402" s="393">
        <v>42005</v>
      </c>
      <c r="J402" s="340">
        <v>43423</v>
      </c>
      <c r="K402" s="331" t="s">
        <v>1277</v>
      </c>
      <c r="L402" s="343">
        <v>270.5</v>
      </c>
      <c r="M402" s="333"/>
      <c r="N402" s="333"/>
      <c r="O402" s="341">
        <v>20</v>
      </c>
      <c r="P402" s="8">
        <v>9</v>
      </c>
      <c r="Q402" s="30" t="s">
        <v>1765</v>
      </c>
      <c r="R402" s="341">
        <v>8</v>
      </c>
      <c r="S402" s="341">
        <v>6.5</v>
      </c>
      <c r="T402" s="344">
        <v>18</v>
      </c>
      <c r="U402" s="378">
        <v>5.75</v>
      </c>
      <c r="V402" s="341" t="s">
        <v>85</v>
      </c>
      <c r="W402" s="349">
        <v>130.81</v>
      </c>
      <c r="X402" s="345">
        <v>39.1</v>
      </c>
      <c r="Y402" s="344">
        <v>3640</v>
      </c>
      <c r="Z402" s="344" t="s">
        <v>2309</v>
      </c>
      <c r="AA402" s="344"/>
      <c r="AB402" s="334" t="str">
        <f t="shared" si="27"/>
        <v>20x9, 8x6.5, 18 OS</v>
      </c>
      <c r="AC402" s="346" t="s">
        <v>1606</v>
      </c>
      <c r="AD402" s="336">
        <f>VLOOKUP(AC402,ACCESSORIES!F:K,6,FALSE)</f>
        <v>33</v>
      </c>
      <c r="AE402" s="346" t="s">
        <v>85</v>
      </c>
      <c r="AF402" s="347" t="s">
        <v>85</v>
      </c>
      <c r="AG402" s="346"/>
      <c r="AH402" s="346" t="s">
        <v>1951</v>
      </c>
      <c r="AI402" s="347">
        <f>VLOOKUP(AH402,ACCESSORIES!F:K,6,FALSE)</f>
        <v>1.1000000000000001</v>
      </c>
      <c r="AJ402" s="347" t="s">
        <v>266</v>
      </c>
      <c r="AK402" s="347" t="s">
        <v>85</v>
      </c>
      <c r="AL402" s="347" t="s">
        <v>85</v>
      </c>
      <c r="AM402" s="347" t="s">
        <v>85</v>
      </c>
      <c r="AN402" s="347">
        <v>16.100000000000001</v>
      </c>
      <c r="AO402" s="347"/>
      <c r="AP402" s="347">
        <v>3</v>
      </c>
      <c r="AQ402" s="347">
        <v>3</v>
      </c>
      <c r="AR402" s="347"/>
      <c r="AS402" s="347">
        <v>33</v>
      </c>
      <c r="AT402" s="347"/>
      <c r="AU402" s="347">
        <v>234</v>
      </c>
      <c r="AV402" s="347">
        <v>123</v>
      </c>
      <c r="AW402" s="347">
        <v>93</v>
      </c>
      <c r="AX402" s="83"/>
      <c r="AY402" s="347"/>
      <c r="AZ402" s="348" t="s">
        <v>85</v>
      </c>
      <c r="BA402" s="347" t="s">
        <v>85</v>
      </c>
      <c r="BB402" s="105" t="s">
        <v>85</v>
      </c>
      <c r="BC402" s="347" t="s">
        <v>85</v>
      </c>
      <c r="BD402" s="348">
        <v>42.6</v>
      </c>
      <c r="BE402" s="347">
        <v>22.8</v>
      </c>
      <c r="BF402" s="347">
        <v>22.8</v>
      </c>
      <c r="BG402" s="347">
        <v>11.1</v>
      </c>
      <c r="BH402" s="341">
        <v>24</v>
      </c>
      <c r="BI402" s="347" t="s">
        <v>4096</v>
      </c>
      <c r="BJ402" s="82" t="s">
        <v>4217</v>
      </c>
      <c r="BK402" s="347" t="s">
        <v>2355</v>
      </c>
      <c r="BL402" s="347" t="s">
        <v>1181</v>
      </c>
      <c r="BM402" s="347" t="s">
        <v>1157</v>
      </c>
      <c r="BN402" s="347"/>
      <c r="BO402" s="347"/>
      <c r="BP402" s="347"/>
      <c r="BQ402" s="347"/>
      <c r="BR402" s="347"/>
      <c r="BS402" s="347"/>
      <c r="BT402" s="347"/>
      <c r="BU402" s="347"/>
      <c r="BV402" s="347" t="s">
        <v>2516</v>
      </c>
      <c r="BW402" s="347"/>
      <c r="BX402" s="347" t="s">
        <v>2517</v>
      </c>
      <c r="BY402" s="362" t="str">
        <f t="shared" si="24"/>
        <v>DISCONTINUED - MR309 Grid, 20x9, +18mm Offset, 8x6.5, 130.81mm Centerbore, Matte Black</v>
      </c>
      <c r="BZ402" s="362" t="s">
        <v>4046</v>
      </c>
      <c r="CA402" s="362" t="s">
        <v>4045</v>
      </c>
      <c r="CB402" s="351" t="str">
        <f t="shared" si="26"/>
        <v>STREET (3XX)</v>
      </c>
    </row>
    <row r="403" spans="1:80" s="339" customFormat="1" ht="12.75">
      <c r="A403" s="23">
        <f t="shared" si="25"/>
        <v>400</v>
      </c>
      <c r="B403" s="105" t="s">
        <v>84</v>
      </c>
      <c r="C403" s="30" t="s">
        <v>1072</v>
      </c>
      <c r="D403" s="341" t="s">
        <v>1121</v>
      </c>
      <c r="E403" s="342" t="s">
        <v>2789</v>
      </c>
      <c r="F403" s="342"/>
      <c r="G403" s="342"/>
      <c r="H403" s="342" t="s">
        <v>672</v>
      </c>
      <c r="I403" s="393">
        <v>42370</v>
      </c>
      <c r="J403" s="340">
        <v>43423</v>
      </c>
      <c r="K403" s="331" t="s">
        <v>1277</v>
      </c>
      <c r="L403" s="343">
        <v>232.5</v>
      </c>
      <c r="M403" s="333"/>
      <c r="N403" s="333"/>
      <c r="O403" s="341">
        <v>17</v>
      </c>
      <c r="P403" s="8">
        <v>8.5</v>
      </c>
      <c r="Q403" s="30" t="s">
        <v>1766</v>
      </c>
      <c r="R403" s="341">
        <v>8</v>
      </c>
      <c r="S403" s="341">
        <v>170</v>
      </c>
      <c r="T403" s="344">
        <v>0</v>
      </c>
      <c r="U403" s="378">
        <v>4.75</v>
      </c>
      <c r="V403" s="341" t="s">
        <v>85</v>
      </c>
      <c r="W403" s="349">
        <v>130.81</v>
      </c>
      <c r="X403" s="345">
        <v>33.9</v>
      </c>
      <c r="Y403" s="344">
        <v>3640</v>
      </c>
      <c r="Z403" s="344" t="s">
        <v>5833</v>
      </c>
      <c r="AA403" s="344"/>
      <c r="AB403" s="334" t="str">
        <f t="shared" si="27"/>
        <v>17x8.5, 8x170, 0 OS</v>
      </c>
      <c r="AC403" s="346" t="s">
        <v>1864</v>
      </c>
      <c r="AD403" s="336">
        <f>VLOOKUP(AC403,ACCESSORIES!F:K,6,FALSE)</f>
        <v>33</v>
      </c>
      <c r="AE403" s="346" t="s">
        <v>85</v>
      </c>
      <c r="AF403" s="347" t="s">
        <v>85</v>
      </c>
      <c r="AG403" s="346"/>
      <c r="AH403" s="346" t="s">
        <v>1951</v>
      </c>
      <c r="AI403" s="347">
        <f>VLOOKUP(AH403,ACCESSORIES!F:K,6,FALSE)</f>
        <v>1.1000000000000001</v>
      </c>
      <c r="AJ403" s="347" t="s">
        <v>266</v>
      </c>
      <c r="AK403" s="347" t="s">
        <v>85</v>
      </c>
      <c r="AL403" s="347" t="s">
        <v>85</v>
      </c>
      <c r="AM403" s="347" t="s">
        <v>85</v>
      </c>
      <c r="AN403" s="347">
        <v>16.100000000000001</v>
      </c>
      <c r="AO403" s="347"/>
      <c r="AP403" s="347">
        <v>3</v>
      </c>
      <c r="AQ403" s="347">
        <v>3</v>
      </c>
      <c r="AR403" s="347"/>
      <c r="AS403" s="347">
        <v>63</v>
      </c>
      <c r="AT403" s="347"/>
      <c r="AU403" s="347">
        <v>200</v>
      </c>
      <c r="AV403" s="347">
        <v>127</v>
      </c>
      <c r="AW403" s="347">
        <v>98</v>
      </c>
      <c r="AX403" s="83"/>
      <c r="AY403" s="347"/>
      <c r="AZ403" s="348" t="s">
        <v>85</v>
      </c>
      <c r="BA403" s="347" t="s">
        <v>85</v>
      </c>
      <c r="BB403" s="105" t="s">
        <v>85</v>
      </c>
      <c r="BC403" s="347" t="s">
        <v>85</v>
      </c>
      <c r="BD403" s="348">
        <v>37.4</v>
      </c>
      <c r="BE403" s="347">
        <v>19.5</v>
      </c>
      <c r="BF403" s="347">
        <v>19.5</v>
      </c>
      <c r="BG403" s="347">
        <v>10.8</v>
      </c>
      <c r="BH403" s="341">
        <v>36</v>
      </c>
      <c r="BI403" s="347" t="s">
        <v>4096</v>
      </c>
      <c r="BJ403" s="82" t="s">
        <v>4217</v>
      </c>
      <c r="BK403" s="347" t="s">
        <v>2361</v>
      </c>
      <c r="BL403" s="347" t="s">
        <v>1166</v>
      </c>
      <c r="BM403" s="347" t="s">
        <v>1157</v>
      </c>
      <c r="BN403" s="347"/>
      <c r="BO403" s="347"/>
      <c r="BP403" s="347"/>
      <c r="BQ403" s="347"/>
      <c r="BR403" s="347"/>
      <c r="BS403" s="347"/>
      <c r="BT403" s="347"/>
      <c r="BU403" s="347"/>
      <c r="BV403" s="347" t="s">
        <v>2530</v>
      </c>
      <c r="BW403" s="347"/>
      <c r="BX403" s="347" t="s">
        <v>2531</v>
      </c>
      <c r="BY403" s="362" t="str">
        <f t="shared" si="24"/>
        <v>DISCONTINUED - MR310 Con6, 17x8.5, 0mm Offset, 8x170, 130.81mm Centerbore, Method Bronze - Matte Black Lip</v>
      </c>
      <c r="BZ403" s="362" t="s">
        <v>4046</v>
      </c>
      <c r="CA403" s="362" t="s">
        <v>4045</v>
      </c>
      <c r="CB403" s="351" t="str">
        <f t="shared" si="26"/>
        <v>STREET (3XX)</v>
      </c>
    </row>
    <row r="404" spans="1:80" s="339" customFormat="1" ht="12.75">
      <c r="A404" s="23">
        <f t="shared" si="25"/>
        <v>401</v>
      </c>
      <c r="B404" s="105" t="s">
        <v>84</v>
      </c>
      <c r="C404" s="30" t="s">
        <v>1072</v>
      </c>
      <c r="D404" s="341" t="s">
        <v>1121</v>
      </c>
      <c r="E404" s="342" t="s">
        <v>2794</v>
      </c>
      <c r="F404" s="342"/>
      <c r="G404" s="342"/>
      <c r="H404" s="342" t="s">
        <v>683</v>
      </c>
      <c r="I404" s="393">
        <v>42370</v>
      </c>
      <c r="J404" s="340">
        <v>43423</v>
      </c>
      <c r="K404" s="331" t="s">
        <v>1277</v>
      </c>
      <c r="L404" s="343">
        <v>249.5</v>
      </c>
      <c r="M404" s="333"/>
      <c r="N404" s="333"/>
      <c r="O404" s="341">
        <v>18</v>
      </c>
      <c r="P404" s="8">
        <v>9</v>
      </c>
      <c r="Q404" s="30" t="s">
        <v>1767</v>
      </c>
      <c r="R404" s="341">
        <v>8</v>
      </c>
      <c r="S404" s="341">
        <v>180</v>
      </c>
      <c r="T404" s="344">
        <v>-12</v>
      </c>
      <c r="U404" s="378">
        <v>4.5</v>
      </c>
      <c r="V404" s="341" t="s">
        <v>85</v>
      </c>
      <c r="W404" s="349">
        <v>130.81</v>
      </c>
      <c r="X404" s="345">
        <v>38.200000000000003</v>
      </c>
      <c r="Y404" s="344">
        <v>3640</v>
      </c>
      <c r="Z404" s="344" t="s">
        <v>2309</v>
      </c>
      <c r="AA404" s="344"/>
      <c r="AB404" s="334" t="str">
        <f t="shared" si="27"/>
        <v>18x9, 8x180, -12 OS</v>
      </c>
      <c r="AC404" s="346" t="s">
        <v>1606</v>
      </c>
      <c r="AD404" s="336">
        <f>VLOOKUP(AC404,ACCESSORIES!F:K,6,FALSE)</f>
        <v>33</v>
      </c>
      <c r="AE404" s="346" t="s">
        <v>85</v>
      </c>
      <c r="AF404" s="347" t="s">
        <v>85</v>
      </c>
      <c r="AG404" s="346"/>
      <c r="AH404" s="346" t="s">
        <v>1951</v>
      </c>
      <c r="AI404" s="347">
        <f>VLOOKUP(AH404,ACCESSORIES!F:K,6,FALSE)</f>
        <v>1.1000000000000001</v>
      </c>
      <c r="AJ404" s="347" t="s">
        <v>266</v>
      </c>
      <c r="AK404" s="347" t="s">
        <v>85</v>
      </c>
      <c r="AL404" s="347" t="s">
        <v>85</v>
      </c>
      <c r="AM404" s="347" t="s">
        <v>85</v>
      </c>
      <c r="AN404" s="347">
        <v>16.100000000000001</v>
      </c>
      <c r="AO404" s="347"/>
      <c r="AP404" s="347">
        <v>3</v>
      </c>
      <c r="AQ404" s="347">
        <v>3</v>
      </c>
      <c r="AR404" s="347"/>
      <c r="AS404" s="347">
        <v>70</v>
      </c>
      <c r="AT404" s="347"/>
      <c r="AU404" s="347">
        <v>215</v>
      </c>
      <c r="AV404" s="347">
        <v>123</v>
      </c>
      <c r="AW404" s="347">
        <v>93</v>
      </c>
      <c r="AX404" s="83"/>
      <c r="AY404" s="347"/>
      <c r="AZ404" s="348" t="s">
        <v>85</v>
      </c>
      <c r="BA404" s="347" t="s">
        <v>85</v>
      </c>
      <c r="BB404" s="105" t="s">
        <v>85</v>
      </c>
      <c r="BC404" s="347" t="s">
        <v>85</v>
      </c>
      <c r="BD404" s="348">
        <v>41.7</v>
      </c>
      <c r="BE404" s="347">
        <v>20.5</v>
      </c>
      <c r="BF404" s="347">
        <v>20.5</v>
      </c>
      <c r="BG404" s="347">
        <v>11.2</v>
      </c>
      <c r="BH404" s="341">
        <v>36</v>
      </c>
      <c r="BI404" s="347" t="s">
        <v>4096</v>
      </c>
      <c r="BJ404" s="82" t="s">
        <v>4217</v>
      </c>
      <c r="BK404" s="347" t="s">
        <v>2360</v>
      </c>
      <c r="BL404" s="347" t="s">
        <v>1166</v>
      </c>
      <c r="BM404" s="347" t="s">
        <v>1157</v>
      </c>
      <c r="BN404" s="347"/>
      <c r="BO404" s="347"/>
      <c r="BP404" s="347"/>
      <c r="BQ404" s="347"/>
      <c r="BR404" s="347"/>
      <c r="BS404" s="347"/>
      <c r="BT404" s="347"/>
      <c r="BU404" s="347"/>
      <c r="BV404" s="347" t="s">
        <v>2528</v>
      </c>
      <c r="BW404" s="347"/>
      <c r="BX404" s="347" t="s">
        <v>2529</v>
      </c>
      <c r="BY404" s="362" t="str">
        <f t="shared" si="24"/>
        <v>DISCONTINUED - MR310 Con6, 18x9, -12mm Offset, 8x180, 130.81mm Centerbore, Matte Black</v>
      </c>
      <c r="BZ404" s="362" t="s">
        <v>4046</v>
      </c>
      <c r="CA404" s="362" t="s">
        <v>4045</v>
      </c>
      <c r="CB404" s="351" t="str">
        <f t="shared" si="26"/>
        <v>STREET (3XX)</v>
      </c>
    </row>
    <row r="405" spans="1:80" s="339" customFormat="1" ht="12.75">
      <c r="A405" s="23">
        <f t="shared" si="25"/>
        <v>402</v>
      </c>
      <c r="B405" s="105" t="s">
        <v>84</v>
      </c>
      <c r="C405" s="30" t="s">
        <v>1072</v>
      </c>
      <c r="D405" s="341" t="s">
        <v>1121</v>
      </c>
      <c r="E405" s="342" t="s">
        <v>2796</v>
      </c>
      <c r="F405" s="342"/>
      <c r="G405" s="342"/>
      <c r="H405" s="342" t="s">
        <v>684</v>
      </c>
      <c r="I405" s="393">
        <v>42370</v>
      </c>
      <c r="J405" s="340">
        <v>43423</v>
      </c>
      <c r="K405" s="331" t="s">
        <v>1277</v>
      </c>
      <c r="L405" s="343">
        <v>259.5</v>
      </c>
      <c r="M405" s="333"/>
      <c r="N405" s="333"/>
      <c r="O405" s="341">
        <v>18</v>
      </c>
      <c r="P405" s="8">
        <v>9</v>
      </c>
      <c r="Q405" s="30" t="s">
        <v>1767</v>
      </c>
      <c r="R405" s="341">
        <v>8</v>
      </c>
      <c r="S405" s="341">
        <v>180</v>
      </c>
      <c r="T405" s="344">
        <v>-12</v>
      </c>
      <c r="U405" s="378">
        <v>4.5</v>
      </c>
      <c r="V405" s="341" t="s">
        <v>85</v>
      </c>
      <c r="W405" s="349">
        <v>130.81</v>
      </c>
      <c r="X405" s="345">
        <v>38.200000000000003</v>
      </c>
      <c r="Y405" s="344">
        <v>3640</v>
      </c>
      <c r="Z405" s="344" t="s">
        <v>5833</v>
      </c>
      <c r="AA405" s="344"/>
      <c r="AB405" s="334" t="str">
        <f t="shared" si="27"/>
        <v>18x9, 8x180, -12 OS</v>
      </c>
      <c r="AC405" s="346" t="s">
        <v>1606</v>
      </c>
      <c r="AD405" s="336">
        <f>VLOOKUP(AC405,ACCESSORIES!F:K,6,FALSE)</f>
        <v>33</v>
      </c>
      <c r="AE405" s="346" t="s">
        <v>85</v>
      </c>
      <c r="AF405" s="347" t="s">
        <v>85</v>
      </c>
      <c r="AG405" s="346"/>
      <c r="AH405" s="346" t="s">
        <v>1951</v>
      </c>
      <c r="AI405" s="347">
        <f>VLOOKUP(AH405,ACCESSORIES!F:K,6,FALSE)</f>
        <v>1.1000000000000001</v>
      </c>
      <c r="AJ405" s="347" t="s">
        <v>266</v>
      </c>
      <c r="AK405" s="347" t="s">
        <v>85</v>
      </c>
      <c r="AL405" s="347" t="s">
        <v>85</v>
      </c>
      <c r="AM405" s="347" t="s">
        <v>85</v>
      </c>
      <c r="AN405" s="347">
        <v>16.100000000000001</v>
      </c>
      <c r="AO405" s="347"/>
      <c r="AP405" s="347">
        <v>3</v>
      </c>
      <c r="AQ405" s="347">
        <v>3</v>
      </c>
      <c r="AR405" s="347"/>
      <c r="AS405" s="347">
        <v>70</v>
      </c>
      <c r="AT405" s="347"/>
      <c r="AU405" s="347">
        <v>215</v>
      </c>
      <c r="AV405" s="347">
        <v>123</v>
      </c>
      <c r="AW405" s="347">
        <v>93</v>
      </c>
      <c r="AX405" s="83"/>
      <c r="AY405" s="347"/>
      <c r="AZ405" s="348" t="s">
        <v>85</v>
      </c>
      <c r="BA405" s="347" t="s">
        <v>85</v>
      </c>
      <c r="BB405" s="105" t="s">
        <v>85</v>
      </c>
      <c r="BC405" s="347" t="s">
        <v>85</v>
      </c>
      <c r="BD405" s="348">
        <v>41.7</v>
      </c>
      <c r="BE405" s="347">
        <v>20.5</v>
      </c>
      <c r="BF405" s="347">
        <v>20.5</v>
      </c>
      <c r="BG405" s="347">
        <v>11.2</v>
      </c>
      <c r="BH405" s="341">
        <v>36</v>
      </c>
      <c r="BI405" s="347" t="s">
        <v>4096</v>
      </c>
      <c r="BJ405" s="82" t="s">
        <v>4217</v>
      </c>
      <c r="BK405" s="347" t="s">
        <v>2361</v>
      </c>
      <c r="BL405" s="347" t="s">
        <v>1166</v>
      </c>
      <c r="BM405" s="347" t="s">
        <v>1157</v>
      </c>
      <c r="BN405" s="347"/>
      <c r="BO405" s="347"/>
      <c r="BP405" s="347"/>
      <c r="BQ405" s="347"/>
      <c r="BR405" s="347"/>
      <c r="BS405" s="347"/>
      <c r="BT405" s="347"/>
      <c r="BU405" s="347"/>
      <c r="BV405" s="347" t="s">
        <v>2530</v>
      </c>
      <c r="BW405" s="347"/>
      <c r="BX405" s="347" t="s">
        <v>2531</v>
      </c>
      <c r="BY405" s="362" t="str">
        <f t="shared" si="24"/>
        <v>DISCONTINUED - MR310 Con6, 18x9, -12mm Offset, 8x180, 130.81mm Centerbore, Method Bronze - Matte Black Lip</v>
      </c>
      <c r="BZ405" s="362" t="s">
        <v>4046</v>
      </c>
      <c r="CA405" s="362" t="s">
        <v>4045</v>
      </c>
      <c r="CB405" s="351" t="str">
        <f t="shared" si="26"/>
        <v>STREET (3XX)</v>
      </c>
    </row>
    <row r="406" spans="1:80" s="339" customFormat="1" ht="12.75">
      <c r="A406" s="23">
        <f t="shared" si="25"/>
        <v>403</v>
      </c>
      <c r="B406" s="105" t="s">
        <v>84</v>
      </c>
      <c r="C406" s="30" t="s">
        <v>1072</v>
      </c>
      <c r="D406" s="341" t="s">
        <v>1121</v>
      </c>
      <c r="E406" s="342" t="s">
        <v>2790</v>
      </c>
      <c r="F406" s="342"/>
      <c r="G406" s="342"/>
      <c r="H406" s="342" t="s">
        <v>687</v>
      </c>
      <c r="I406" s="393">
        <v>42370</v>
      </c>
      <c r="J406" s="340">
        <v>43423</v>
      </c>
      <c r="K406" s="331" t="s">
        <v>1277</v>
      </c>
      <c r="L406" s="343">
        <v>249.5</v>
      </c>
      <c r="M406" s="333"/>
      <c r="N406" s="333"/>
      <c r="O406" s="341">
        <v>18</v>
      </c>
      <c r="P406" s="8">
        <v>9</v>
      </c>
      <c r="Q406" s="30" t="s">
        <v>1759</v>
      </c>
      <c r="R406" s="341">
        <v>5</v>
      </c>
      <c r="S406" s="341">
        <v>5.5</v>
      </c>
      <c r="T406" s="344">
        <v>18</v>
      </c>
      <c r="U406" s="378">
        <v>5.75</v>
      </c>
      <c r="V406" s="341" t="s">
        <v>85</v>
      </c>
      <c r="W406" s="349">
        <v>108</v>
      </c>
      <c r="X406" s="345">
        <v>36.1</v>
      </c>
      <c r="Y406" s="344">
        <v>2650</v>
      </c>
      <c r="Z406" s="344" t="s">
        <v>2309</v>
      </c>
      <c r="AA406" s="344"/>
      <c r="AB406" s="334" t="str">
        <f t="shared" si="27"/>
        <v>18x9, 5x5.5, 18 OS</v>
      </c>
      <c r="AC406" s="346" t="s">
        <v>1638</v>
      </c>
      <c r="AD406" s="336">
        <f>VLOOKUP(AC406,ACCESSORIES!F:K,6,FALSE)</f>
        <v>38.5</v>
      </c>
      <c r="AE406" s="346" t="s">
        <v>1809</v>
      </c>
      <c r="AF406" s="347" t="s">
        <v>1899</v>
      </c>
      <c r="AG406" s="346"/>
      <c r="AH406" s="346" t="s">
        <v>1951</v>
      </c>
      <c r="AI406" s="347">
        <f>VLOOKUP(AH406,ACCESSORIES!F:K,6,FALSE)</f>
        <v>1.1000000000000001</v>
      </c>
      <c r="AJ406" s="347" t="s">
        <v>265</v>
      </c>
      <c r="AK406" s="347" t="s">
        <v>85</v>
      </c>
      <c r="AL406" s="347" t="s">
        <v>85</v>
      </c>
      <c r="AM406" s="347" t="s">
        <v>85</v>
      </c>
      <c r="AN406" s="347">
        <v>16.100000000000001</v>
      </c>
      <c r="AO406" s="347"/>
      <c r="AP406" s="347">
        <v>5</v>
      </c>
      <c r="AQ406" s="347">
        <v>25</v>
      </c>
      <c r="AR406" s="347"/>
      <c r="AS406" s="347">
        <v>53</v>
      </c>
      <c r="AT406" s="347"/>
      <c r="AU406" s="347">
        <v>210</v>
      </c>
      <c r="AV406" s="347">
        <v>108</v>
      </c>
      <c r="AW406" s="347">
        <v>34</v>
      </c>
      <c r="AX406" s="83"/>
      <c r="AY406" s="347"/>
      <c r="AZ406" s="348" t="s">
        <v>85</v>
      </c>
      <c r="BA406" s="347" t="s">
        <v>85</v>
      </c>
      <c r="BB406" s="105" t="s">
        <v>85</v>
      </c>
      <c r="BC406" s="347" t="s">
        <v>85</v>
      </c>
      <c r="BD406" s="348">
        <v>39.6</v>
      </c>
      <c r="BE406" s="347">
        <v>20.5</v>
      </c>
      <c r="BF406" s="347">
        <v>20.5</v>
      </c>
      <c r="BG406" s="347">
        <v>11.2</v>
      </c>
      <c r="BH406" s="341">
        <v>36</v>
      </c>
      <c r="BI406" s="347" t="s">
        <v>4096</v>
      </c>
      <c r="BJ406" s="82" t="s">
        <v>4217</v>
      </c>
      <c r="BK406" s="347" t="s">
        <v>2360</v>
      </c>
      <c r="BL406" s="347" t="s">
        <v>1166</v>
      </c>
      <c r="BM406" s="347" t="s">
        <v>1157</v>
      </c>
      <c r="BN406" s="347"/>
      <c r="BO406" s="347"/>
      <c r="BP406" s="347"/>
      <c r="BQ406" s="347"/>
      <c r="BR406" s="347"/>
      <c r="BS406" s="347"/>
      <c r="BT406" s="347"/>
      <c r="BU406" s="347"/>
      <c r="BV406" s="347" t="s">
        <v>2520</v>
      </c>
      <c r="BW406" s="347"/>
      <c r="BX406" s="347" t="s">
        <v>2521</v>
      </c>
      <c r="BY406" s="362" t="str">
        <f t="shared" si="24"/>
        <v>DISCONTINUED - MR310 Con6, 18x9, +18mm Offset, 5x5.5, 108mm Centerbore, Matte Black</v>
      </c>
      <c r="BZ406" s="362" t="s">
        <v>4046</v>
      </c>
      <c r="CA406" s="362" t="s">
        <v>4045</v>
      </c>
      <c r="CB406" s="351" t="str">
        <f t="shared" si="26"/>
        <v>STREET (3XX)</v>
      </c>
    </row>
    <row r="407" spans="1:80" s="339" customFormat="1" ht="12.75">
      <c r="A407" s="23">
        <f t="shared" si="25"/>
        <v>404</v>
      </c>
      <c r="B407" s="105" t="s">
        <v>84</v>
      </c>
      <c r="C407" s="30" t="s">
        <v>1072</v>
      </c>
      <c r="D407" s="341" t="s">
        <v>1121</v>
      </c>
      <c r="E407" s="342" t="s">
        <v>2791</v>
      </c>
      <c r="F407" s="342"/>
      <c r="G407" s="342"/>
      <c r="H407" s="342" t="s">
        <v>688</v>
      </c>
      <c r="I407" s="393">
        <v>42370</v>
      </c>
      <c r="J407" s="340">
        <v>43423</v>
      </c>
      <c r="K407" s="331" t="s">
        <v>1277</v>
      </c>
      <c r="L407" s="343">
        <v>259.5</v>
      </c>
      <c r="M407" s="333"/>
      <c r="N407" s="333"/>
      <c r="O407" s="341">
        <v>18</v>
      </c>
      <c r="P407" s="8">
        <v>9</v>
      </c>
      <c r="Q407" s="30" t="s">
        <v>1759</v>
      </c>
      <c r="R407" s="341">
        <v>5</v>
      </c>
      <c r="S407" s="341">
        <v>5.5</v>
      </c>
      <c r="T407" s="344">
        <v>18</v>
      </c>
      <c r="U407" s="378">
        <v>5.75</v>
      </c>
      <c r="V407" s="341" t="s">
        <v>85</v>
      </c>
      <c r="W407" s="349">
        <v>108</v>
      </c>
      <c r="X407" s="345">
        <v>36.1</v>
      </c>
      <c r="Y407" s="344">
        <v>2650</v>
      </c>
      <c r="Z407" s="344" t="s">
        <v>5833</v>
      </c>
      <c r="AA407" s="344"/>
      <c r="AB407" s="334" t="str">
        <f t="shared" si="27"/>
        <v>18x9, 5x5.5, 18 OS</v>
      </c>
      <c r="AC407" s="346" t="s">
        <v>1638</v>
      </c>
      <c r="AD407" s="336">
        <f>VLOOKUP(AC407,ACCESSORIES!F:K,6,FALSE)</f>
        <v>38.5</v>
      </c>
      <c r="AE407" s="346" t="s">
        <v>1809</v>
      </c>
      <c r="AF407" s="347" t="s">
        <v>1899</v>
      </c>
      <c r="AG407" s="346"/>
      <c r="AH407" s="346" t="s">
        <v>1951</v>
      </c>
      <c r="AI407" s="347">
        <f>VLOOKUP(AH407,ACCESSORIES!F:K,6,FALSE)</f>
        <v>1.1000000000000001</v>
      </c>
      <c r="AJ407" s="347" t="s">
        <v>265</v>
      </c>
      <c r="AK407" s="347" t="s">
        <v>85</v>
      </c>
      <c r="AL407" s="347" t="s">
        <v>85</v>
      </c>
      <c r="AM407" s="347" t="s">
        <v>85</v>
      </c>
      <c r="AN407" s="347">
        <v>16.100000000000001</v>
      </c>
      <c r="AO407" s="347"/>
      <c r="AP407" s="347">
        <v>5</v>
      </c>
      <c r="AQ407" s="347">
        <v>25</v>
      </c>
      <c r="AR407" s="347"/>
      <c r="AS407" s="347">
        <v>53</v>
      </c>
      <c r="AT407" s="347"/>
      <c r="AU407" s="347">
        <v>210</v>
      </c>
      <c r="AV407" s="347">
        <v>108</v>
      </c>
      <c r="AW407" s="347">
        <v>34</v>
      </c>
      <c r="AX407" s="83"/>
      <c r="AY407" s="347"/>
      <c r="AZ407" s="348" t="s">
        <v>85</v>
      </c>
      <c r="BA407" s="347" t="s">
        <v>85</v>
      </c>
      <c r="BB407" s="105" t="s">
        <v>85</v>
      </c>
      <c r="BC407" s="347" t="s">
        <v>85</v>
      </c>
      <c r="BD407" s="348">
        <v>39.6</v>
      </c>
      <c r="BE407" s="347">
        <v>20.5</v>
      </c>
      <c r="BF407" s="347">
        <v>20.5</v>
      </c>
      <c r="BG407" s="347">
        <v>11.2</v>
      </c>
      <c r="BH407" s="341">
        <v>36</v>
      </c>
      <c r="BI407" s="347" t="s">
        <v>4096</v>
      </c>
      <c r="BJ407" s="82" t="s">
        <v>4217</v>
      </c>
      <c r="BK407" s="347" t="s">
        <v>2361</v>
      </c>
      <c r="BL407" s="347" t="s">
        <v>1166</v>
      </c>
      <c r="BM407" s="347" t="s">
        <v>1157</v>
      </c>
      <c r="BN407" s="347"/>
      <c r="BO407" s="347"/>
      <c r="BP407" s="347"/>
      <c r="BQ407" s="347"/>
      <c r="BR407" s="347"/>
      <c r="BS407" s="347"/>
      <c r="BT407" s="347"/>
      <c r="BU407" s="347"/>
      <c r="BV407" s="347" t="s">
        <v>2522</v>
      </c>
      <c r="BW407" s="347"/>
      <c r="BX407" s="347" t="s">
        <v>2523</v>
      </c>
      <c r="BY407" s="362" t="str">
        <f t="shared" si="24"/>
        <v>DISCONTINUED - MR310 Con6, 18x9, +18mm Offset, 5x5.5, 108mm Centerbore, Method Bronze - Matte Black Lip</v>
      </c>
      <c r="BZ407" s="362" t="s">
        <v>4046</v>
      </c>
      <c r="CA407" s="362" t="s">
        <v>4045</v>
      </c>
      <c r="CB407" s="351" t="str">
        <f t="shared" si="26"/>
        <v>STREET (3XX)</v>
      </c>
    </row>
    <row r="408" spans="1:80" s="339" customFormat="1" ht="12.75">
      <c r="A408" s="23">
        <f t="shared" si="25"/>
        <v>405</v>
      </c>
      <c r="B408" s="105" t="s">
        <v>84</v>
      </c>
      <c r="C408" s="30" t="s">
        <v>1072</v>
      </c>
      <c r="D408" s="341" t="s">
        <v>1121</v>
      </c>
      <c r="E408" s="342" t="s">
        <v>2792</v>
      </c>
      <c r="F408" s="342"/>
      <c r="G408" s="342"/>
      <c r="H408" s="342" t="s">
        <v>693</v>
      </c>
      <c r="I408" s="393">
        <v>42370</v>
      </c>
      <c r="J408" s="340">
        <v>43423</v>
      </c>
      <c r="K408" s="331" t="s">
        <v>1277</v>
      </c>
      <c r="L408" s="343">
        <v>249.5</v>
      </c>
      <c r="M408" s="333"/>
      <c r="N408" s="333"/>
      <c r="O408" s="341">
        <v>18</v>
      </c>
      <c r="P408" s="8">
        <v>9</v>
      </c>
      <c r="Q408" s="30" t="s">
        <v>1765</v>
      </c>
      <c r="R408" s="341">
        <v>8</v>
      </c>
      <c r="S408" s="341">
        <v>6.5</v>
      </c>
      <c r="T408" s="344">
        <v>18</v>
      </c>
      <c r="U408" s="378">
        <v>5.75</v>
      </c>
      <c r="V408" s="341" t="s">
        <v>85</v>
      </c>
      <c r="W408" s="349">
        <v>130.81</v>
      </c>
      <c r="X408" s="345">
        <v>36.799999999999997</v>
      </c>
      <c r="Y408" s="344">
        <v>3640</v>
      </c>
      <c r="Z408" s="344" t="s">
        <v>2309</v>
      </c>
      <c r="AA408" s="344"/>
      <c r="AB408" s="334" t="str">
        <f t="shared" si="27"/>
        <v>18x9, 8x6.5, 18 OS</v>
      </c>
      <c r="AC408" s="346" t="s">
        <v>1606</v>
      </c>
      <c r="AD408" s="336">
        <f>VLOOKUP(AC408,ACCESSORIES!F:K,6,FALSE)</f>
        <v>33</v>
      </c>
      <c r="AE408" s="346" t="s">
        <v>85</v>
      </c>
      <c r="AF408" s="347" t="s">
        <v>85</v>
      </c>
      <c r="AG408" s="346"/>
      <c r="AH408" s="346" t="s">
        <v>1951</v>
      </c>
      <c r="AI408" s="347">
        <f>VLOOKUP(AH408,ACCESSORIES!F:K,6,FALSE)</f>
        <v>1.1000000000000001</v>
      </c>
      <c r="AJ408" s="347" t="s">
        <v>266</v>
      </c>
      <c r="AK408" s="347" t="s">
        <v>85</v>
      </c>
      <c r="AL408" s="347" t="s">
        <v>85</v>
      </c>
      <c r="AM408" s="347" t="s">
        <v>85</v>
      </c>
      <c r="AN408" s="347">
        <v>16.100000000000001</v>
      </c>
      <c r="AO408" s="347"/>
      <c r="AP408" s="347">
        <v>3</v>
      </c>
      <c r="AQ408" s="347">
        <v>3</v>
      </c>
      <c r="AR408" s="347"/>
      <c r="AS408" s="347">
        <v>48</v>
      </c>
      <c r="AT408" s="347"/>
      <c r="AU408" s="347">
        <v>210</v>
      </c>
      <c r="AV408" s="347">
        <v>123</v>
      </c>
      <c r="AW408" s="347">
        <v>93</v>
      </c>
      <c r="AX408" s="83"/>
      <c r="AY408" s="347"/>
      <c r="AZ408" s="348" t="s">
        <v>85</v>
      </c>
      <c r="BA408" s="347" t="s">
        <v>85</v>
      </c>
      <c r="BB408" s="105" t="s">
        <v>85</v>
      </c>
      <c r="BC408" s="347" t="s">
        <v>85</v>
      </c>
      <c r="BD408" s="348">
        <v>40.299999999999997</v>
      </c>
      <c r="BE408" s="347">
        <v>20.5</v>
      </c>
      <c r="BF408" s="347">
        <v>20.5</v>
      </c>
      <c r="BG408" s="347">
        <v>11.2</v>
      </c>
      <c r="BH408" s="341">
        <v>36</v>
      </c>
      <c r="BI408" s="347" t="s">
        <v>4096</v>
      </c>
      <c r="BJ408" s="82" t="s">
        <v>4217</v>
      </c>
      <c r="BK408" s="347" t="s">
        <v>2360</v>
      </c>
      <c r="BL408" s="347" t="s">
        <v>1166</v>
      </c>
      <c r="BM408" s="347" t="s">
        <v>1157</v>
      </c>
      <c r="BN408" s="347"/>
      <c r="BO408" s="347"/>
      <c r="BP408" s="347"/>
      <c r="BQ408" s="347"/>
      <c r="BR408" s="347"/>
      <c r="BS408" s="347"/>
      <c r="BT408" s="347"/>
      <c r="BU408" s="347"/>
      <c r="BV408" s="347" t="s">
        <v>2528</v>
      </c>
      <c r="BW408" s="347"/>
      <c r="BX408" s="347" t="s">
        <v>2529</v>
      </c>
      <c r="BY408" s="362" t="str">
        <f t="shared" si="24"/>
        <v>DISCONTINUED - MR310 Con6, 18x9, +18mm Offset, 8x6.5, 130.81mm Centerbore, Matte Black</v>
      </c>
      <c r="BZ408" s="362" t="s">
        <v>4046</v>
      </c>
      <c r="CA408" s="362" t="s">
        <v>4045</v>
      </c>
      <c r="CB408" s="351" t="str">
        <f t="shared" si="26"/>
        <v>STREET (3XX)</v>
      </c>
    </row>
    <row r="409" spans="1:80" s="339" customFormat="1" ht="12.75">
      <c r="A409" s="23">
        <f t="shared" si="25"/>
        <v>406</v>
      </c>
      <c r="B409" s="105" t="s">
        <v>84</v>
      </c>
      <c r="C409" s="30" t="s">
        <v>1072</v>
      </c>
      <c r="D409" s="341" t="s">
        <v>1121</v>
      </c>
      <c r="E409" s="342" t="s">
        <v>2793</v>
      </c>
      <c r="F409" s="342"/>
      <c r="G409" s="342"/>
      <c r="H409" s="342" t="s">
        <v>696</v>
      </c>
      <c r="I409" s="393">
        <v>42370</v>
      </c>
      <c r="J409" s="340">
        <v>43423</v>
      </c>
      <c r="K409" s="331" t="s">
        <v>1277</v>
      </c>
      <c r="L409" s="343">
        <v>259.5</v>
      </c>
      <c r="M409" s="333"/>
      <c r="N409" s="333"/>
      <c r="O409" s="341">
        <v>18</v>
      </c>
      <c r="P409" s="8">
        <v>9</v>
      </c>
      <c r="Q409" s="30" t="s">
        <v>1766</v>
      </c>
      <c r="R409" s="341">
        <v>8</v>
      </c>
      <c r="S409" s="341">
        <v>170</v>
      </c>
      <c r="T409" s="344">
        <v>18</v>
      </c>
      <c r="U409" s="378">
        <v>5.75</v>
      </c>
      <c r="V409" s="341" t="s">
        <v>85</v>
      </c>
      <c r="W409" s="349">
        <v>130.81</v>
      </c>
      <c r="X409" s="345">
        <v>36.799999999999997</v>
      </c>
      <c r="Y409" s="344">
        <v>3640</v>
      </c>
      <c r="Z409" s="344" t="s">
        <v>5833</v>
      </c>
      <c r="AA409" s="344"/>
      <c r="AB409" s="334" t="str">
        <f t="shared" si="27"/>
        <v>18x9, 8x170, 18 OS</v>
      </c>
      <c r="AC409" s="346" t="s">
        <v>1864</v>
      </c>
      <c r="AD409" s="336">
        <f>VLOOKUP(AC409,ACCESSORIES!F:K,6,FALSE)</f>
        <v>33</v>
      </c>
      <c r="AE409" s="346" t="s">
        <v>85</v>
      </c>
      <c r="AF409" s="347" t="s">
        <v>85</v>
      </c>
      <c r="AG409" s="346"/>
      <c r="AH409" s="346" t="s">
        <v>1951</v>
      </c>
      <c r="AI409" s="347">
        <f>VLOOKUP(AH409,ACCESSORIES!F:K,6,FALSE)</f>
        <v>1.1000000000000001</v>
      </c>
      <c r="AJ409" s="347" t="s">
        <v>266</v>
      </c>
      <c r="AK409" s="347" t="s">
        <v>85</v>
      </c>
      <c r="AL409" s="347" t="s">
        <v>85</v>
      </c>
      <c r="AM409" s="347" t="s">
        <v>85</v>
      </c>
      <c r="AN409" s="347">
        <v>16.100000000000001</v>
      </c>
      <c r="AO409" s="347"/>
      <c r="AP409" s="347">
        <v>3</v>
      </c>
      <c r="AQ409" s="347">
        <v>3</v>
      </c>
      <c r="AR409" s="347"/>
      <c r="AS409" s="347">
        <v>48</v>
      </c>
      <c r="AT409" s="347"/>
      <c r="AU409" s="347">
        <v>210</v>
      </c>
      <c r="AV409" s="347">
        <v>127</v>
      </c>
      <c r="AW409" s="347">
        <v>98</v>
      </c>
      <c r="AX409" s="83"/>
      <c r="AY409" s="347"/>
      <c r="AZ409" s="348" t="s">
        <v>85</v>
      </c>
      <c r="BA409" s="347" t="s">
        <v>85</v>
      </c>
      <c r="BB409" s="105" t="s">
        <v>85</v>
      </c>
      <c r="BC409" s="347" t="s">
        <v>85</v>
      </c>
      <c r="BD409" s="348">
        <v>40.299999999999997</v>
      </c>
      <c r="BE409" s="347">
        <v>20.5</v>
      </c>
      <c r="BF409" s="347">
        <v>20.5</v>
      </c>
      <c r="BG409" s="347">
        <v>11.2</v>
      </c>
      <c r="BH409" s="341">
        <v>36</v>
      </c>
      <c r="BI409" s="347" t="s">
        <v>4096</v>
      </c>
      <c r="BJ409" s="82" t="s">
        <v>4217</v>
      </c>
      <c r="BK409" s="347" t="s">
        <v>2361</v>
      </c>
      <c r="BL409" s="347" t="s">
        <v>1166</v>
      </c>
      <c r="BM409" s="347" t="s">
        <v>1157</v>
      </c>
      <c r="BN409" s="347"/>
      <c r="BO409" s="347"/>
      <c r="BP409" s="347"/>
      <c r="BQ409" s="347"/>
      <c r="BR409" s="347"/>
      <c r="BS409" s="347"/>
      <c r="BT409" s="347"/>
      <c r="BU409" s="347"/>
      <c r="BV409" s="347" t="s">
        <v>2530</v>
      </c>
      <c r="BW409" s="347"/>
      <c r="BX409" s="347" t="s">
        <v>2531</v>
      </c>
      <c r="BY409" s="362" t="str">
        <f t="shared" si="24"/>
        <v>DISCONTINUED - MR310 Con6, 18x9, +18mm Offset, 8x170, 130.81mm Centerbore, Method Bronze - Matte Black Lip</v>
      </c>
      <c r="BZ409" s="362" t="s">
        <v>4046</v>
      </c>
      <c r="CA409" s="362" t="s">
        <v>4045</v>
      </c>
      <c r="CB409" s="351" t="str">
        <f t="shared" si="26"/>
        <v>STREET (3XX)</v>
      </c>
    </row>
    <row r="410" spans="1:80" s="339" customFormat="1" ht="12.75">
      <c r="A410" s="23">
        <f t="shared" si="25"/>
        <v>407</v>
      </c>
      <c r="B410" s="105" t="s">
        <v>84</v>
      </c>
      <c r="C410" s="30" t="s">
        <v>1072</v>
      </c>
      <c r="D410" s="341" t="s">
        <v>1121</v>
      </c>
      <c r="E410" s="342" t="s">
        <v>2795</v>
      </c>
      <c r="F410" s="342"/>
      <c r="G410" s="342"/>
      <c r="H410" s="342" t="s">
        <v>697</v>
      </c>
      <c r="I410" s="393">
        <v>42370</v>
      </c>
      <c r="J410" s="340">
        <v>43423</v>
      </c>
      <c r="K410" s="331" t="s">
        <v>1277</v>
      </c>
      <c r="L410" s="343">
        <v>249.5</v>
      </c>
      <c r="M410" s="333"/>
      <c r="N410" s="333"/>
      <c r="O410" s="341">
        <v>18</v>
      </c>
      <c r="P410" s="8">
        <v>9</v>
      </c>
      <c r="Q410" s="30" t="s">
        <v>1767</v>
      </c>
      <c r="R410" s="341">
        <v>8</v>
      </c>
      <c r="S410" s="341">
        <v>180</v>
      </c>
      <c r="T410" s="344">
        <v>18</v>
      </c>
      <c r="U410" s="378">
        <v>5.75</v>
      </c>
      <c r="V410" s="341" t="s">
        <v>85</v>
      </c>
      <c r="W410" s="349">
        <v>130.81</v>
      </c>
      <c r="X410" s="345">
        <v>36.799999999999997</v>
      </c>
      <c r="Y410" s="344">
        <v>3640</v>
      </c>
      <c r="Z410" s="344" t="s">
        <v>2309</v>
      </c>
      <c r="AA410" s="344"/>
      <c r="AB410" s="334" t="str">
        <f t="shared" si="27"/>
        <v>18x9, 8x180, 18 OS</v>
      </c>
      <c r="AC410" s="346" t="s">
        <v>1606</v>
      </c>
      <c r="AD410" s="336">
        <f>VLOOKUP(AC410,ACCESSORIES!F:K,6,FALSE)</f>
        <v>33</v>
      </c>
      <c r="AE410" s="346" t="s">
        <v>85</v>
      </c>
      <c r="AF410" s="347" t="s">
        <v>85</v>
      </c>
      <c r="AG410" s="346"/>
      <c r="AH410" s="346" t="s">
        <v>1951</v>
      </c>
      <c r="AI410" s="347">
        <f>VLOOKUP(AH410,ACCESSORIES!F:K,6,FALSE)</f>
        <v>1.1000000000000001</v>
      </c>
      <c r="AJ410" s="347" t="s">
        <v>266</v>
      </c>
      <c r="AK410" s="347" t="s">
        <v>85</v>
      </c>
      <c r="AL410" s="347" t="s">
        <v>85</v>
      </c>
      <c r="AM410" s="347" t="s">
        <v>85</v>
      </c>
      <c r="AN410" s="347">
        <v>16.100000000000001</v>
      </c>
      <c r="AO410" s="347"/>
      <c r="AP410" s="347">
        <v>3</v>
      </c>
      <c r="AQ410" s="347">
        <v>3</v>
      </c>
      <c r="AR410" s="347"/>
      <c r="AS410" s="347">
        <v>48</v>
      </c>
      <c r="AT410" s="347"/>
      <c r="AU410" s="347">
        <v>210</v>
      </c>
      <c r="AV410" s="347">
        <v>123</v>
      </c>
      <c r="AW410" s="347">
        <v>93</v>
      </c>
      <c r="AX410" s="83"/>
      <c r="AY410" s="347"/>
      <c r="AZ410" s="348" t="s">
        <v>85</v>
      </c>
      <c r="BA410" s="347" t="s">
        <v>85</v>
      </c>
      <c r="BB410" s="105" t="s">
        <v>85</v>
      </c>
      <c r="BC410" s="347" t="s">
        <v>85</v>
      </c>
      <c r="BD410" s="348">
        <v>40.299999999999997</v>
      </c>
      <c r="BE410" s="347">
        <v>20.5</v>
      </c>
      <c r="BF410" s="347">
        <v>20.5</v>
      </c>
      <c r="BG410" s="347">
        <v>11.2</v>
      </c>
      <c r="BH410" s="341">
        <v>36</v>
      </c>
      <c r="BI410" s="347" t="s">
        <v>4096</v>
      </c>
      <c r="BJ410" s="82" t="s">
        <v>4217</v>
      </c>
      <c r="BK410" s="347" t="s">
        <v>2360</v>
      </c>
      <c r="BL410" s="347" t="s">
        <v>1166</v>
      </c>
      <c r="BM410" s="347" t="s">
        <v>1157</v>
      </c>
      <c r="BN410" s="347"/>
      <c r="BO410" s="347"/>
      <c r="BP410" s="347"/>
      <c r="BQ410" s="347"/>
      <c r="BR410" s="347"/>
      <c r="BS410" s="347"/>
      <c r="BT410" s="347"/>
      <c r="BU410" s="347"/>
      <c r="BV410" s="347" t="s">
        <v>2528</v>
      </c>
      <c r="BW410" s="347"/>
      <c r="BX410" s="347" t="s">
        <v>2529</v>
      </c>
      <c r="BY410" s="362" t="str">
        <f t="shared" si="24"/>
        <v>DISCONTINUED - MR310 Con6, 18x9, +18mm Offset, 8x180, 130.81mm Centerbore, Matte Black</v>
      </c>
      <c r="BZ410" s="362" t="s">
        <v>4046</v>
      </c>
      <c r="CA410" s="362" t="s">
        <v>4045</v>
      </c>
      <c r="CB410" s="351" t="str">
        <f t="shared" si="26"/>
        <v>STREET (3XX)</v>
      </c>
    </row>
    <row r="411" spans="1:80" s="339" customFormat="1" ht="12.75">
      <c r="A411" s="23">
        <f t="shared" si="25"/>
        <v>408</v>
      </c>
      <c r="B411" s="105" t="s">
        <v>84</v>
      </c>
      <c r="C411" s="30" t="s">
        <v>1072</v>
      </c>
      <c r="D411" s="341" t="s">
        <v>1121</v>
      </c>
      <c r="E411" s="342" t="s">
        <v>2787</v>
      </c>
      <c r="F411" s="342"/>
      <c r="G411" s="342"/>
      <c r="H411" s="342" t="s">
        <v>642</v>
      </c>
      <c r="I411" s="393">
        <v>42370</v>
      </c>
      <c r="J411" s="340">
        <v>43423</v>
      </c>
      <c r="K411" s="331" t="s">
        <v>1277</v>
      </c>
      <c r="L411" s="343">
        <v>299.5</v>
      </c>
      <c r="M411" s="333"/>
      <c r="N411" s="333"/>
      <c r="O411" s="341">
        <v>20</v>
      </c>
      <c r="P411" s="8">
        <v>9</v>
      </c>
      <c r="Q411" s="30" t="s">
        <v>1754</v>
      </c>
      <c r="R411" s="341">
        <v>5</v>
      </c>
      <c r="S411" s="341">
        <v>150</v>
      </c>
      <c r="T411" s="344">
        <v>0</v>
      </c>
      <c r="U411" s="378">
        <v>5</v>
      </c>
      <c r="V411" s="341" t="s">
        <v>85</v>
      </c>
      <c r="W411" s="349">
        <v>110.5</v>
      </c>
      <c r="X411" s="345">
        <v>42.7</v>
      </c>
      <c r="Y411" s="344">
        <v>2650</v>
      </c>
      <c r="Z411" s="344" t="s">
        <v>5833</v>
      </c>
      <c r="AA411" s="344"/>
      <c r="AB411" s="334" t="str">
        <f t="shared" si="27"/>
        <v>20x9, 5x150, 0 OS</v>
      </c>
      <c r="AC411" s="346" t="s">
        <v>1640</v>
      </c>
      <c r="AD411" s="336">
        <f>VLOOKUP(AC411,ACCESSORIES!F:K,6,FALSE)</f>
        <v>38.5</v>
      </c>
      <c r="AE411" s="346" t="s">
        <v>1810</v>
      </c>
      <c r="AF411" s="347" t="s">
        <v>1901</v>
      </c>
      <c r="AG411" s="346"/>
      <c r="AH411" s="346" t="s">
        <v>1951</v>
      </c>
      <c r="AI411" s="347">
        <f>VLOOKUP(AH411,ACCESSORIES!F:K,6,FALSE)</f>
        <v>1.1000000000000001</v>
      </c>
      <c r="AJ411" s="347" t="s">
        <v>265</v>
      </c>
      <c r="AK411" s="347" t="s">
        <v>85</v>
      </c>
      <c r="AL411" s="347" t="s">
        <v>85</v>
      </c>
      <c r="AM411" s="347" t="s">
        <v>85</v>
      </c>
      <c r="AN411" s="347">
        <v>16.100000000000001</v>
      </c>
      <c r="AO411" s="347"/>
      <c r="AP411" s="347">
        <v>4</v>
      </c>
      <c r="AQ411" s="347">
        <v>21</v>
      </c>
      <c r="AR411" s="347"/>
      <c r="AS411" s="347">
        <v>61</v>
      </c>
      <c r="AT411" s="347"/>
      <c r="AU411" s="347">
        <v>239</v>
      </c>
      <c r="AV411" s="347">
        <v>110.5</v>
      </c>
      <c r="AW411" s="347">
        <v>52</v>
      </c>
      <c r="AX411" s="83"/>
      <c r="AY411" s="347"/>
      <c r="AZ411" s="348" t="s">
        <v>85</v>
      </c>
      <c r="BA411" s="347" t="s">
        <v>85</v>
      </c>
      <c r="BB411" s="105" t="s">
        <v>85</v>
      </c>
      <c r="BC411" s="347" t="s">
        <v>85</v>
      </c>
      <c r="BD411" s="348">
        <v>46.2</v>
      </c>
      <c r="BE411" s="347">
        <v>22.5</v>
      </c>
      <c r="BF411" s="347">
        <v>22.5</v>
      </c>
      <c r="BG411" s="347">
        <v>11.2</v>
      </c>
      <c r="BH411" s="341">
        <v>24</v>
      </c>
      <c r="BI411" s="347" t="s">
        <v>4096</v>
      </c>
      <c r="BJ411" s="82" t="s">
        <v>4217</v>
      </c>
      <c r="BK411" s="347" t="s">
        <v>2361</v>
      </c>
      <c r="BL411" s="347" t="s">
        <v>1166</v>
      </c>
      <c r="BM411" s="347" t="s">
        <v>1157</v>
      </c>
      <c r="BN411" s="347"/>
      <c r="BO411" s="347"/>
      <c r="BP411" s="347"/>
      <c r="BQ411" s="347"/>
      <c r="BR411" s="347"/>
      <c r="BS411" s="347"/>
      <c r="BT411" s="347"/>
      <c r="BU411" s="347"/>
      <c r="BV411" s="347" t="s">
        <v>2522</v>
      </c>
      <c r="BW411" s="347"/>
      <c r="BX411" s="347" t="s">
        <v>2523</v>
      </c>
      <c r="BY411" s="362" t="str">
        <f t="shared" si="24"/>
        <v>DISCONTINUED - MR310 Con6, 20x9, 0mm Offset, 5x150, 110.5mm Centerbore, Method Bronze - Matte Black Lip</v>
      </c>
      <c r="BZ411" s="362" t="s">
        <v>4046</v>
      </c>
      <c r="CA411" s="362" t="s">
        <v>4045</v>
      </c>
      <c r="CB411" s="351" t="str">
        <f t="shared" si="26"/>
        <v>STREET (3XX)</v>
      </c>
    </row>
    <row r="412" spans="1:80" s="339" customFormat="1" ht="12.75">
      <c r="A412" s="23">
        <f t="shared" si="25"/>
        <v>409</v>
      </c>
      <c r="B412" s="105" t="s">
        <v>84</v>
      </c>
      <c r="C412" s="30" t="s">
        <v>1072</v>
      </c>
      <c r="D412" s="341" t="s">
        <v>1121</v>
      </c>
      <c r="E412" s="342" t="s">
        <v>2788</v>
      </c>
      <c r="F412" s="342"/>
      <c r="G412" s="342"/>
      <c r="H412" s="342" t="s">
        <v>649</v>
      </c>
      <c r="I412" s="393">
        <v>42370</v>
      </c>
      <c r="J412" s="340">
        <v>43423</v>
      </c>
      <c r="K412" s="331" t="s">
        <v>1277</v>
      </c>
      <c r="L412" s="343">
        <v>285.5</v>
      </c>
      <c r="M412" s="333"/>
      <c r="N412" s="333"/>
      <c r="O412" s="341">
        <v>20</v>
      </c>
      <c r="P412" s="8">
        <v>9</v>
      </c>
      <c r="Q412" s="30" t="s">
        <v>1767</v>
      </c>
      <c r="R412" s="341">
        <v>8</v>
      </c>
      <c r="S412" s="341">
        <v>180</v>
      </c>
      <c r="T412" s="344">
        <v>0</v>
      </c>
      <c r="U412" s="378">
        <v>5</v>
      </c>
      <c r="V412" s="341" t="s">
        <v>85</v>
      </c>
      <c r="W412" s="349">
        <v>130.81</v>
      </c>
      <c r="X412" s="345">
        <v>42.2</v>
      </c>
      <c r="Y412" s="344">
        <v>3640</v>
      </c>
      <c r="Z412" s="344" t="s">
        <v>2309</v>
      </c>
      <c r="AA412" s="344"/>
      <c r="AB412" s="334" t="str">
        <f t="shared" si="27"/>
        <v>20x9, 8x180, 0 OS</v>
      </c>
      <c r="AC412" s="346" t="s">
        <v>1606</v>
      </c>
      <c r="AD412" s="336">
        <f>VLOOKUP(AC412,ACCESSORIES!F:K,6,FALSE)</f>
        <v>33</v>
      </c>
      <c r="AE412" s="346" t="s">
        <v>85</v>
      </c>
      <c r="AF412" s="347" t="s">
        <v>85</v>
      </c>
      <c r="AG412" s="346"/>
      <c r="AH412" s="346" t="s">
        <v>1951</v>
      </c>
      <c r="AI412" s="347">
        <f>VLOOKUP(AH412,ACCESSORIES!F:K,6,FALSE)</f>
        <v>1.1000000000000001</v>
      </c>
      <c r="AJ412" s="347" t="s">
        <v>266</v>
      </c>
      <c r="AK412" s="347" t="s">
        <v>85</v>
      </c>
      <c r="AL412" s="347" t="s">
        <v>85</v>
      </c>
      <c r="AM412" s="347" t="s">
        <v>85</v>
      </c>
      <c r="AN412" s="347">
        <v>16.100000000000001</v>
      </c>
      <c r="AO412" s="347"/>
      <c r="AP412" s="347">
        <v>3</v>
      </c>
      <c r="AQ412" s="347">
        <v>12</v>
      </c>
      <c r="AR412" s="347"/>
      <c r="AS412" s="347">
        <v>43</v>
      </c>
      <c r="AT412" s="347"/>
      <c r="AU412" s="347">
        <v>234</v>
      </c>
      <c r="AV412" s="347">
        <v>123</v>
      </c>
      <c r="AW412" s="347">
        <v>93</v>
      </c>
      <c r="AX412" s="83"/>
      <c r="AY412" s="347"/>
      <c r="AZ412" s="348" t="s">
        <v>85</v>
      </c>
      <c r="BA412" s="347" t="s">
        <v>85</v>
      </c>
      <c r="BB412" s="105" t="s">
        <v>85</v>
      </c>
      <c r="BC412" s="347" t="s">
        <v>85</v>
      </c>
      <c r="BD412" s="348">
        <v>45.7</v>
      </c>
      <c r="BE412" s="347">
        <v>22.5</v>
      </c>
      <c r="BF412" s="347">
        <v>22.5</v>
      </c>
      <c r="BG412" s="347">
        <v>11.2</v>
      </c>
      <c r="BH412" s="341">
        <v>24</v>
      </c>
      <c r="BI412" s="347" t="s">
        <v>4096</v>
      </c>
      <c r="BJ412" s="82" t="s">
        <v>4217</v>
      </c>
      <c r="BK412" s="347" t="s">
        <v>2360</v>
      </c>
      <c r="BL412" s="347" t="s">
        <v>1166</v>
      </c>
      <c r="BM412" s="347" t="s">
        <v>1157</v>
      </c>
      <c r="BN412" s="347"/>
      <c r="BO412" s="347"/>
      <c r="BP412" s="347"/>
      <c r="BQ412" s="347"/>
      <c r="BR412" s="347"/>
      <c r="BS412" s="347"/>
      <c r="BT412" s="347"/>
      <c r="BU412" s="347"/>
      <c r="BV412" s="347" t="s">
        <v>2528</v>
      </c>
      <c r="BW412" s="347"/>
      <c r="BX412" s="347" t="s">
        <v>2529</v>
      </c>
      <c r="BY412" s="362" t="str">
        <f t="shared" si="24"/>
        <v>DISCONTINUED - MR310 Con6, 20x9, 0mm Offset, 8x180, 130.81mm Centerbore, Matte Black</v>
      </c>
      <c r="BZ412" s="362" t="s">
        <v>4046</v>
      </c>
      <c r="CA412" s="362" t="s">
        <v>4045</v>
      </c>
      <c r="CB412" s="351" t="str">
        <f t="shared" si="26"/>
        <v>STREET (3XX)</v>
      </c>
    </row>
    <row r="413" spans="1:80" s="339" customFormat="1" ht="12.75">
      <c r="A413" s="23">
        <f t="shared" si="25"/>
        <v>410</v>
      </c>
      <c r="B413" s="105" t="s">
        <v>84</v>
      </c>
      <c r="C413" s="30" t="s">
        <v>1072</v>
      </c>
      <c r="D413" s="341" t="s">
        <v>1122</v>
      </c>
      <c r="E413" s="342" t="s">
        <v>2797</v>
      </c>
      <c r="F413" s="342"/>
      <c r="G413" s="342"/>
      <c r="H413" s="342" t="s">
        <v>699</v>
      </c>
      <c r="I413" s="393">
        <v>42370</v>
      </c>
      <c r="J413" s="340">
        <v>43423</v>
      </c>
      <c r="K413" s="331" t="s">
        <v>1277</v>
      </c>
      <c r="L413" s="343">
        <v>205.5</v>
      </c>
      <c r="M413" s="333"/>
      <c r="N413" s="333"/>
      <c r="O413" s="341">
        <v>16</v>
      </c>
      <c r="P413" s="8">
        <v>8</v>
      </c>
      <c r="Q413" s="30" t="s">
        <v>1858</v>
      </c>
      <c r="R413" s="341">
        <v>5</v>
      </c>
      <c r="S413" s="341">
        <v>4.5</v>
      </c>
      <c r="T413" s="344">
        <v>0</v>
      </c>
      <c r="U413" s="378">
        <v>4.5</v>
      </c>
      <c r="V413" s="341" t="s">
        <v>85</v>
      </c>
      <c r="W413" s="349">
        <v>83</v>
      </c>
      <c r="X413" s="345">
        <v>25.4</v>
      </c>
      <c r="Y413" s="344">
        <v>2650</v>
      </c>
      <c r="Z413" s="344" t="s">
        <v>2309</v>
      </c>
      <c r="AA413" s="344"/>
      <c r="AB413" s="334" t="str">
        <f t="shared" si="27"/>
        <v>16x8, 5x4.5, 0 OS</v>
      </c>
      <c r="AC413" s="346" t="s">
        <v>1630</v>
      </c>
      <c r="AD413" s="336">
        <f>VLOOKUP(AC413,ACCESSORIES!F:K,6,FALSE)</f>
        <v>38.5</v>
      </c>
      <c r="AE413" s="346" t="s">
        <v>1807</v>
      </c>
      <c r="AF413" s="347" t="s">
        <v>1899</v>
      </c>
      <c r="AG413" s="346"/>
      <c r="AH413" s="346" t="s">
        <v>1951</v>
      </c>
      <c r="AI413" s="347">
        <f>VLOOKUP(AH413,ACCESSORIES!F:K,6,FALSE)</f>
        <v>1.1000000000000001</v>
      </c>
      <c r="AJ413" s="347" t="s">
        <v>265</v>
      </c>
      <c r="AK413" s="347" t="s">
        <v>85</v>
      </c>
      <c r="AL413" s="347" t="s">
        <v>85</v>
      </c>
      <c r="AM413" s="347" t="s">
        <v>85</v>
      </c>
      <c r="AN413" s="347">
        <v>16.100000000000001</v>
      </c>
      <c r="AO413" s="347"/>
      <c r="AP413" s="347">
        <v>13</v>
      </c>
      <c r="AQ413" s="347">
        <v>28</v>
      </c>
      <c r="AR413" s="347"/>
      <c r="AS413" s="347">
        <v>39</v>
      </c>
      <c r="AT413" s="347"/>
      <c r="AU413" s="347">
        <v>185</v>
      </c>
      <c r="AV413" s="347">
        <v>83</v>
      </c>
      <c r="AW413" s="347">
        <v>35</v>
      </c>
      <c r="AX413" s="83"/>
      <c r="AY413" s="347"/>
      <c r="AZ413" s="348" t="s">
        <v>85</v>
      </c>
      <c r="BA413" s="347" t="s">
        <v>85</v>
      </c>
      <c r="BB413" s="105" t="s">
        <v>85</v>
      </c>
      <c r="BC413" s="347" t="s">
        <v>85</v>
      </c>
      <c r="BD413" s="348">
        <v>28.9</v>
      </c>
      <c r="BE413" s="347">
        <v>18.3</v>
      </c>
      <c r="BF413" s="347">
        <v>18.3</v>
      </c>
      <c r="BG413" s="347">
        <v>10.199999999999999</v>
      </c>
      <c r="BH413" s="341">
        <v>36</v>
      </c>
      <c r="BI413" s="347" t="s">
        <v>4096</v>
      </c>
      <c r="BJ413" s="82" t="s">
        <v>4217</v>
      </c>
      <c r="BK413" s="347" t="s">
        <v>2360</v>
      </c>
      <c r="BL413" s="347" t="s">
        <v>1166</v>
      </c>
      <c r="BM413" s="347" t="s">
        <v>1186</v>
      </c>
      <c r="BN413" s="347" t="s">
        <v>1203</v>
      </c>
      <c r="BO413" s="347"/>
      <c r="BP413" s="347"/>
      <c r="BQ413" s="347"/>
      <c r="BR413" s="347"/>
      <c r="BS413" s="347"/>
      <c r="BT413" s="347"/>
      <c r="BU413" s="347"/>
      <c r="BV413" s="347" t="s">
        <v>2532</v>
      </c>
      <c r="BW413" s="347"/>
      <c r="BX413" s="347" t="s">
        <v>2533</v>
      </c>
      <c r="BY413" s="362" t="str">
        <f t="shared" si="24"/>
        <v>DISCONTINUED - MR311 Vex, 16x8, 0mm Offset, 5x4.5, 83mm Centerbore, Matte Black</v>
      </c>
      <c r="BZ413" s="362" t="s">
        <v>4046</v>
      </c>
      <c r="CA413" s="362" t="s">
        <v>4045</v>
      </c>
      <c r="CB413" s="351" t="str">
        <f t="shared" si="26"/>
        <v>STREET (3XX)</v>
      </c>
    </row>
    <row r="414" spans="1:80" s="339" customFormat="1" ht="12.75">
      <c r="A414" s="23">
        <f t="shared" si="25"/>
        <v>411</v>
      </c>
      <c r="B414" s="105" t="s">
        <v>84</v>
      </c>
      <c r="C414" s="30" t="s">
        <v>1072</v>
      </c>
      <c r="D414" s="341" t="s">
        <v>1122</v>
      </c>
      <c r="E414" s="342" t="s">
        <v>2798</v>
      </c>
      <c r="F414" s="342"/>
      <c r="G414" s="342"/>
      <c r="H414" s="342" t="s">
        <v>915</v>
      </c>
      <c r="I414" s="393">
        <v>42370</v>
      </c>
      <c r="J414" s="340">
        <v>43423</v>
      </c>
      <c r="K414" s="331" t="s">
        <v>1277</v>
      </c>
      <c r="L414" s="343">
        <v>205.5</v>
      </c>
      <c r="M414" s="333"/>
      <c r="N414" s="333"/>
      <c r="O414" s="341">
        <v>16</v>
      </c>
      <c r="P414" s="8">
        <v>8</v>
      </c>
      <c r="Q414" s="30" t="s">
        <v>1766</v>
      </c>
      <c r="R414" s="341">
        <v>8</v>
      </c>
      <c r="S414" s="341">
        <v>170</v>
      </c>
      <c r="T414" s="344">
        <v>0</v>
      </c>
      <c r="U414" s="378">
        <v>4.5</v>
      </c>
      <c r="V414" s="341" t="s">
        <v>85</v>
      </c>
      <c r="W414" s="349">
        <v>130.81</v>
      </c>
      <c r="X414" s="345">
        <v>25.4</v>
      </c>
      <c r="Y414" s="344">
        <v>3640</v>
      </c>
      <c r="Z414" s="344" t="s">
        <v>2309</v>
      </c>
      <c r="AA414" s="344"/>
      <c r="AB414" s="334" t="str">
        <f t="shared" si="27"/>
        <v>16x8, 8x170, 0 OS</v>
      </c>
      <c r="AC414" s="346" t="s">
        <v>1864</v>
      </c>
      <c r="AD414" s="336">
        <f>VLOOKUP(AC414,ACCESSORIES!F:K,6,FALSE)</f>
        <v>33</v>
      </c>
      <c r="AE414" s="346" t="s">
        <v>85</v>
      </c>
      <c r="AF414" s="347" t="s">
        <v>85</v>
      </c>
      <c r="AG414" s="346"/>
      <c r="AH414" s="346" t="s">
        <v>1951</v>
      </c>
      <c r="AI414" s="347">
        <f>VLOOKUP(AH414,ACCESSORIES!F:K,6,FALSE)</f>
        <v>1.1000000000000001</v>
      </c>
      <c r="AJ414" s="347" t="s">
        <v>266</v>
      </c>
      <c r="AK414" s="347" t="s">
        <v>85</v>
      </c>
      <c r="AL414" s="347" t="s">
        <v>85</v>
      </c>
      <c r="AM414" s="347" t="s">
        <v>85</v>
      </c>
      <c r="AN414" s="347">
        <v>16.100000000000001</v>
      </c>
      <c r="AO414" s="347"/>
      <c r="AP414" s="347">
        <v>3</v>
      </c>
      <c r="AQ414" s="347">
        <v>3</v>
      </c>
      <c r="AR414" s="347"/>
      <c r="AS414" s="347">
        <v>36</v>
      </c>
      <c r="AT414" s="347"/>
      <c r="AU414" s="347">
        <v>185</v>
      </c>
      <c r="AV414" s="347">
        <v>127</v>
      </c>
      <c r="AW414" s="347">
        <v>98</v>
      </c>
      <c r="AX414" s="83"/>
      <c r="AY414" s="347"/>
      <c r="AZ414" s="348" t="s">
        <v>85</v>
      </c>
      <c r="BA414" s="347" t="s">
        <v>85</v>
      </c>
      <c r="BB414" s="105" t="s">
        <v>85</v>
      </c>
      <c r="BC414" s="347" t="s">
        <v>85</v>
      </c>
      <c r="BD414" s="348">
        <v>28.9</v>
      </c>
      <c r="BE414" s="347">
        <v>18.3</v>
      </c>
      <c r="BF414" s="347">
        <v>18.3</v>
      </c>
      <c r="BG414" s="347">
        <v>10.199999999999999</v>
      </c>
      <c r="BH414" s="341">
        <v>36</v>
      </c>
      <c r="BI414" s="347" t="s">
        <v>4096</v>
      </c>
      <c r="BJ414" s="82" t="s">
        <v>4217</v>
      </c>
      <c r="BK414" s="347" t="s">
        <v>2360</v>
      </c>
      <c r="BL414" s="347" t="s">
        <v>1166</v>
      </c>
      <c r="BM414" s="347" t="s">
        <v>1186</v>
      </c>
      <c r="BN414" s="347" t="s">
        <v>1203</v>
      </c>
      <c r="BO414" s="347"/>
      <c r="BP414" s="347"/>
      <c r="BQ414" s="347"/>
      <c r="BR414" s="347"/>
      <c r="BS414" s="347"/>
      <c r="BT414" s="347"/>
      <c r="BU414" s="347"/>
      <c r="BV414" s="347" t="s">
        <v>2538</v>
      </c>
      <c r="BW414" s="347"/>
      <c r="BX414" s="347" t="s">
        <v>2539</v>
      </c>
      <c r="BY414" s="362" t="str">
        <f t="shared" si="24"/>
        <v>DISCONTINUED - MR311 Vex, 16x8, 0mm Offset, 8x170, 130.81mm Centerbore, Matte Black</v>
      </c>
      <c r="BZ414" s="362" t="s">
        <v>4046</v>
      </c>
      <c r="CA414" s="362" t="s">
        <v>4045</v>
      </c>
      <c r="CB414" s="351" t="str">
        <f t="shared" si="26"/>
        <v>STREET (3XX)</v>
      </c>
    </row>
    <row r="415" spans="1:80" s="339" customFormat="1" ht="12.75">
      <c r="A415" s="23">
        <f t="shared" si="25"/>
        <v>412</v>
      </c>
      <c r="B415" s="105" t="s">
        <v>84</v>
      </c>
      <c r="C415" s="30" t="s">
        <v>1072</v>
      </c>
      <c r="D415" s="341" t="s">
        <v>1122</v>
      </c>
      <c r="E415" s="342" t="s">
        <v>2799</v>
      </c>
      <c r="F415" s="342"/>
      <c r="G415" s="342"/>
      <c r="H415" s="342" t="s">
        <v>916</v>
      </c>
      <c r="I415" s="393">
        <v>42370</v>
      </c>
      <c r="J415" s="340">
        <v>43423</v>
      </c>
      <c r="K415" s="331" t="s">
        <v>1277</v>
      </c>
      <c r="L415" s="343">
        <v>215.5</v>
      </c>
      <c r="M415" s="333"/>
      <c r="N415" s="333"/>
      <c r="O415" s="341">
        <v>16</v>
      </c>
      <c r="P415" s="8">
        <v>8</v>
      </c>
      <c r="Q415" s="30" t="s">
        <v>1766</v>
      </c>
      <c r="R415" s="341">
        <v>8</v>
      </c>
      <c r="S415" s="341">
        <v>170</v>
      </c>
      <c r="T415" s="344">
        <v>0</v>
      </c>
      <c r="U415" s="378">
        <v>4.5</v>
      </c>
      <c r="V415" s="341" t="s">
        <v>85</v>
      </c>
      <c r="W415" s="349">
        <v>130.81</v>
      </c>
      <c r="X415" s="345">
        <v>25.4</v>
      </c>
      <c r="Y415" s="344">
        <v>3640</v>
      </c>
      <c r="Z415" s="344" t="s">
        <v>5830</v>
      </c>
      <c r="AA415" s="344"/>
      <c r="AB415" s="334" t="str">
        <f t="shared" si="27"/>
        <v>16x8, 8x170, 0 OS</v>
      </c>
      <c r="AC415" s="346" t="s">
        <v>1864</v>
      </c>
      <c r="AD415" s="336">
        <f>VLOOKUP(AC415,ACCESSORIES!F:K,6,FALSE)</f>
        <v>33</v>
      </c>
      <c r="AE415" s="346" t="s">
        <v>85</v>
      </c>
      <c r="AF415" s="347" t="s">
        <v>85</v>
      </c>
      <c r="AG415" s="346"/>
      <c r="AH415" s="346" t="s">
        <v>1951</v>
      </c>
      <c r="AI415" s="347">
        <f>VLOOKUP(AH415,ACCESSORIES!F:K,6,FALSE)</f>
        <v>1.1000000000000001</v>
      </c>
      <c r="AJ415" s="347" t="s">
        <v>266</v>
      </c>
      <c r="AK415" s="347" t="s">
        <v>85</v>
      </c>
      <c r="AL415" s="347" t="s">
        <v>85</v>
      </c>
      <c r="AM415" s="347" t="s">
        <v>85</v>
      </c>
      <c r="AN415" s="347">
        <v>16.100000000000001</v>
      </c>
      <c r="AO415" s="347"/>
      <c r="AP415" s="347">
        <v>3</v>
      </c>
      <c r="AQ415" s="347">
        <v>3</v>
      </c>
      <c r="AR415" s="347"/>
      <c r="AS415" s="347">
        <v>36</v>
      </c>
      <c r="AT415" s="347"/>
      <c r="AU415" s="347">
        <v>185</v>
      </c>
      <c r="AV415" s="347">
        <v>127</v>
      </c>
      <c r="AW415" s="347">
        <v>98</v>
      </c>
      <c r="AX415" s="83"/>
      <c r="AY415" s="347"/>
      <c r="AZ415" s="348" t="s">
        <v>85</v>
      </c>
      <c r="BA415" s="347" t="s">
        <v>85</v>
      </c>
      <c r="BB415" s="105" t="s">
        <v>85</v>
      </c>
      <c r="BC415" s="347" t="s">
        <v>85</v>
      </c>
      <c r="BD415" s="348">
        <v>28.9</v>
      </c>
      <c r="BE415" s="347">
        <v>18.3</v>
      </c>
      <c r="BF415" s="347">
        <v>18.3</v>
      </c>
      <c r="BG415" s="347">
        <v>10.199999999999999</v>
      </c>
      <c r="BH415" s="341">
        <v>36</v>
      </c>
      <c r="BI415" s="347" t="s">
        <v>4096</v>
      </c>
      <c r="BJ415" s="82" t="s">
        <v>4217</v>
      </c>
      <c r="BK415" s="347" t="s">
        <v>2359</v>
      </c>
      <c r="BL415" s="347" t="s">
        <v>1166</v>
      </c>
      <c r="BM415" s="347" t="s">
        <v>1186</v>
      </c>
      <c r="BN415" s="347" t="s">
        <v>1203</v>
      </c>
      <c r="BO415" s="347"/>
      <c r="BP415" s="347"/>
      <c r="BQ415" s="347"/>
      <c r="BR415" s="347"/>
      <c r="BS415" s="347"/>
      <c r="BT415" s="347"/>
      <c r="BU415" s="347"/>
      <c r="BV415" s="347" t="s">
        <v>2540</v>
      </c>
      <c r="BW415" s="347"/>
      <c r="BX415" s="347" t="s">
        <v>2541</v>
      </c>
      <c r="BY415" s="362" t="str">
        <f t="shared" si="24"/>
        <v>DISCONTINUED - MR311 Vex, 16x8, 0mm Offset, 8x170, 130.81mm Centerbore, Titanium - Matte Black  Lip</v>
      </c>
      <c r="BZ415" s="362" t="s">
        <v>4046</v>
      </c>
      <c r="CA415" s="362" t="s">
        <v>4045</v>
      </c>
      <c r="CB415" s="351" t="str">
        <f t="shared" si="26"/>
        <v>STREET (3XX)</v>
      </c>
    </row>
    <row r="416" spans="1:80" s="339" customFormat="1" ht="12.75">
      <c r="A416" s="23">
        <f t="shared" si="25"/>
        <v>413</v>
      </c>
      <c r="B416" s="105" t="s">
        <v>84</v>
      </c>
      <c r="C416" s="30" t="s">
        <v>1072</v>
      </c>
      <c r="D416" s="341" t="s">
        <v>1122</v>
      </c>
      <c r="E416" s="342" t="s">
        <v>2800</v>
      </c>
      <c r="F416" s="342"/>
      <c r="G416" s="342"/>
      <c r="H416" s="342" t="s">
        <v>708</v>
      </c>
      <c r="I416" s="393">
        <v>42370</v>
      </c>
      <c r="J416" s="340">
        <v>43423</v>
      </c>
      <c r="K416" s="331" t="s">
        <v>1277</v>
      </c>
      <c r="L416" s="343">
        <v>229.5</v>
      </c>
      <c r="M416" s="333"/>
      <c r="N416" s="333"/>
      <c r="O416" s="341">
        <v>17</v>
      </c>
      <c r="P416" s="8">
        <v>8.5</v>
      </c>
      <c r="Q416" s="30" t="s">
        <v>1754</v>
      </c>
      <c r="R416" s="341">
        <v>5</v>
      </c>
      <c r="S416" s="341">
        <v>150</v>
      </c>
      <c r="T416" s="344">
        <v>0</v>
      </c>
      <c r="U416" s="378">
        <v>4.75</v>
      </c>
      <c r="V416" s="341" t="s">
        <v>85</v>
      </c>
      <c r="W416" s="349">
        <v>110.5</v>
      </c>
      <c r="X416" s="345">
        <v>29.5</v>
      </c>
      <c r="Y416" s="344">
        <v>2650</v>
      </c>
      <c r="Z416" s="344" t="s">
        <v>5830</v>
      </c>
      <c r="AA416" s="344"/>
      <c r="AB416" s="334" t="str">
        <f t="shared" si="27"/>
        <v>17x8.5, 5x150, 0 OS</v>
      </c>
      <c r="AC416" s="346" t="s">
        <v>1640</v>
      </c>
      <c r="AD416" s="336">
        <f>VLOOKUP(AC416,ACCESSORIES!F:K,6,FALSE)</f>
        <v>38.5</v>
      </c>
      <c r="AE416" s="346" t="s">
        <v>1810</v>
      </c>
      <c r="AF416" s="347" t="s">
        <v>1901</v>
      </c>
      <c r="AG416" s="346"/>
      <c r="AH416" s="346" t="s">
        <v>1951</v>
      </c>
      <c r="AI416" s="347">
        <f>VLOOKUP(AH416,ACCESSORIES!F:K,6,FALSE)</f>
        <v>1.1000000000000001</v>
      </c>
      <c r="AJ416" s="347" t="s">
        <v>265</v>
      </c>
      <c r="AK416" s="347" t="s">
        <v>85</v>
      </c>
      <c r="AL416" s="347" t="s">
        <v>85</v>
      </c>
      <c r="AM416" s="347" t="s">
        <v>85</v>
      </c>
      <c r="AN416" s="347">
        <v>16.100000000000001</v>
      </c>
      <c r="AO416" s="347"/>
      <c r="AP416" s="347">
        <v>3</v>
      </c>
      <c r="AQ416" s="347">
        <v>12</v>
      </c>
      <c r="AR416" s="347"/>
      <c r="AS416" s="347">
        <v>38</v>
      </c>
      <c r="AT416" s="347"/>
      <c r="AU416" s="347">
        <v>202</v>
      </c>
      <c r="AV416" s="347">
        <v>110.5</v>
      </c>
      <c r="AW416" s="347">
        <v>35</v>
      </c>
      <c r="AX416" s="83"/>
      <c r="AY416" s="347"/>
      <c r="AZ416" s="348" t="s">
        <v>85</v>
      </c>
      <c r="BA416" s="347" t="s">
        <v>85</v>
      </c>
      <c r="BB416" s="105" t="s">
        <v>85</v>
      </c>
      <c r="BC416" s="347" t="s">
        <v>85</v>
      </c>
      <c r="BD416" s="348">
        <v>33</v>
      </c>
      <c r="BE416" s="347">
        <v>19.5</v>
      </c>
      <c r="BF416" s="347">
        <v>19.5</v>
      </c>
      <c r="BG416" s="347">
        <v>10.8</v>
      </c>
      <c r="BH416" s="341">
        <v>36</v>
      </c>
      <c r="BI416" s="347" t="s">
        <v>4096</v>
      </c>
      <c r="BJ416" s="82" t="s">
        <v>4217</v>
      </c>
      <c r="BK416" s="347" t="s">
        <v>2359</v>
      </c>
      <c r="BL416" s="347" t="s">
        <v>1166</v>
      </c>
      <c r="BM416" s="347" t="s">
        <v>1186</v>
      </c>
      <c r="BN416" s="347" t="s">
        <v>1203</v>
      </c>
      <c r="BO416" s="347"/>
      <c r="BP416" s="347"/>
      <c r="BQ416" s="347"/>
      <c r="BR416" s="347"/>
      <c r="BS416" s="347"/>
      <c r="BT416" s="347"/>
      <c r="BU416" s="347"/>
      <c r="BV416" s="347" t="s">
        <v>2542</v>
      </c>
      <c r="BW416" s="347"/>
      <c r="BX416" s="347" t="s">
        <v>2543</v>
      </c>
      <c r="BY416" s="362" t="str">
        <f t="shared" si="24"/>
        <v>DISCONTINUED - MR311 Vex, 17x8.5, 0mm Offset, 5x150, 110.5mm Centerbore, Titanium - Matte Black  Lip</v>
      </c>
      <c r="BZ416" s="362" t="s">
        <v>4046</v>
      </c>
      <c r="CA416" s="362" t="s">
        <v>4045</v>
      </c>
      <c r="CB416" s="351" t="str">
        <f t="shared" si="26"/>
        <v>STREET (3XX)</v>
      </c>
    </row>
    <row r="417" spans="1:80" s="339" customFormat="1" ht="12.75">
      <c r="A417" s="23">
        <f t="shared" si="25"/>
        <v>414</v>
      </c>
      <c r="B417" s="105" t="s">
        <v>84</v>
      </c>
      <c r="C417" s="30" t="s">
        <v>1072</v>
      </c>
      <c r="D417" s="341" t="s">
        <v>1122</v>
      </c>
      <c r="E417" s="342" t="s">
        <v>2801</v>
      </c>
      <c r="F417" s="342"/>
      <c r="G417" s="342"/>
      <c r="H417" s="342" t="s">
        <v>718</v>
      </c>
      <c r="I417" s="393">
        <v>42370</v>
      </c>
      <c r="J417" s="340">
        <v>43423</v>
      </c>
      <c r="K417" s="331" t="s">
        <v>1277</v>
      </c>
      <c r="L417" s="343">
        <v>229.5</v>
      </c>
      <c r="M417" s="333"/>
      <c r="N417" s="333"/>
      <c r="O417" s="341">
        <v>17</v>
      </c>
      <c r="P417" s="8">
        <v>8.5</v>
      </c>
      <c r="Q417" s="30" t="s">
        <v>1766</v>
      </c>
      <c r="R417" s="341">
        <v>8</v>
      </c>
      <c r="S417" s="341">
        <v>170</v>
      </c>
      <c r="T417" s="344">
        <v>0</v>
      </c>
      <c r="U417" s="378">
        <v>4.75</v>
      </c>
      <c r="V417" s="341" t="s">
        <v>85</v>
      </c>
      <c r="W417" s="349">
        <v>130.81</v>
      </c>
      <c r="X417" s="345">
        <v>29.5</v>
      </c>
      <c r="Y417" s="344">
        <v>3640</v>
      </c>
      <c r="Z417" s="344" t="s">
        <v>5830</v>
      </c>
      <c r="AA417" s="344"/>
      <c r="AB417" s="334" t="str">
        <f t="shared" si="27"/>
        <v>17x8.5, 8x170, 0 OS</v>
      </c>
      <c r="AC417" s="346" t="s">
        <v>1864</v>
      </c>
      <c r="AD417" s="336">
        <f>VLOOKUP(AC417,ACCESSORIES!F:K,6,FALSE)</f>
        <v>33</v>
      </c>
      <c r="AE417" s="346" t="s">
        <v>85</v>
      </c>
      <c r="AF417" s="347" t="s">
        <v>85</v>
      </c>
      <c r="AG417" s="346"/>
      <c r="AH417" s="346" t="s">
        <v>1951</v>
      </c>
      <c r="AI417" s="347">
        <f>VLOOKUP(AH417,ACCESSORIES!F:K,6,FALSE)</f>
        <v>1.1000000000000001</v>
      </c>
      <c r="AJ417" s="347" t="s">
        <v>266</v>
      </c>
      <c r="AK417" s="347" t="s">
        <v>85</v>
      </c>
      <c r="AL417" s="347" t="s">
        <v>85</v>
      </c>
      <c r="AM417" s="347" t="s">
        <v>85</v>
      </c>
      <c r="AN417" s="347">
        <v>16.100000000000001</v>
      </c>
      <c r="AO417" s="347"/>
      <c r="AP417" s="347">
        <v>3</v>
      </c>
      <c r="AQ417" s="347">
        <v>3</v>
      </c>
      <c r="AR417" s="347"/>
      <c r="AS417" s="347">
        <v>35</v>
      </c>
      <c r="AT417" s="347"/>
      <c r="AU417" s="347">
        <v>210</v>
      </c>
      <c r="AV417" s="347">
        <v>127</v>
      </c>
      <c r="AW417" s="347">
        <v>98</v>
      </c>
      <c r="AX417" s="83"/>
      <c r="AY417" s="347"/>
      <c r="AZ417" s="348" t="s">
        <v>85</v>
      </c>
      <c r="BA417" s="347" t="s">
        <v>85</v>
      </c>
      <c r="BB417" s="105" t="s">
        <v>85</v>
      </c>
      <c r="BC417" s="347" t="s">
        <v>85</v>
      </c>
      <c r="BD417" s="348">
        <v>33</v>
      </c>
      <c r="BE417" s="347">
        <v>19.5</v>
      </c>
      <c r="BF417" s="347">
        <v>19.5</v>
      </c>
      <c r="BG417" s="347">
        <v>10.8</v>
      </c>
      <c r="BH417" s="341">
        <v>36</v>
      </c>
      <c r="BI417" s="347" t="s">
        <v>4096</v>
      </c>
      <c r="BJ417" s="82" t="s">
        <v>4217</v>
      </c>
      <c r="BK417" s="347" t="s">
        <v>2359</v>
      </c>
      <c r="BL417" s="347" t="s">
        <v>1166</v>
      </c>
      <c r="BM417" s="347" t="s">
        <v>1186</v>
      </c>
      <c r="BN417" s="347" t="s">
        <v>1203</v>
      </c>
      <c r="BO417" s="347"/>
      <c r="BP417" s="347"/>
      <c r="BQ417" s="347"/>
      <c r="BR417" s="347"/>
      <c r="BS417" s="347"/>
      <c r="BT417" s="347"/>
      <c r="BU417" s="347"/>
      <c r="BV417" s="347" t="s">
        <v>2540</v>
      </c>
      <c r="BW417" s="347"/>
      <c r="BX417" s="347" t="s">
        <v>2541</v>
      </c>
      <c r="BY417" s="362" t="str">
        <f t="shared" si="24"/>
        <v>DISCONTINUED - MR311 Vex, 17x8.5, 0mm Offset, 8x170, 130.81mm Centerbore, Titanium - Matte Black  Lip</v>
      </c>
      <c r="BZ417" s="362" t="s">
        <v>4046</v>
      </c>
      <c r="CA417" s="362" t="s">
        <v>4045</v>
      </c>
      <c r="CB417" s="351" t="str">
        <f t="shared" si="26"/>
        <v>STREET (3XX)</v>
      </c>
    </row>
    <row r="418" spans="1:80" s="339" customFormat="1" ht="12.75">
      <c r="A418" s="23">
        <f t="shared" si="25"/>
        <v>415</v>
      </c>
      <c r="B418" s="105" t="s">
        <v>84</v>
      </c>
      <c r="C418" s="30" t="s">
        <v>1072</v>
      </c>
      <c r="D418" s="341" t="s">
        <v>1122</v>
      </c>
      <c r="E418" s="342" t="s">
        <v>2804</v>
      </c>
      <c r="F418" s="342"/>
      <c r="G418" s="342"/>
      <c r="H418" s="342" t="s">
        <v>723</v>
      </c>
      <c r="I418" s="393">
        <v>42370</v>
      </c>
      <c r="J418" s="340">
        <v>43423</v>
      </c>
      <c r="K418" s="331" t="s">
        <v>1277</v>
      </c>
      <c r="L418" s="343">
        <v>249.5</v>
      </c>
      <c r="M418" s="333"/>
      <c r="N418" s="333"/>
      <c r="O418" s="341">
        <v>18</v>
      </c>
      <c r="P418" s="8">
        <v>9</v>
      </c>
      <c r="Q418" s="30" t="s">
        <v>1765</v>
      </c>
      <c r="R418" s="341">
        <v>8</v>
      </c>
      <c r="S418" s="341">
        <v>6.5</v>
      </c>
      <c r="T418" s="344">
        <v>-12</v>
      </c>
      <c r="U418" s="378">
        <v>4.5</v>
      </c>
      <c r="V418" s="341" t="s">
        <v>85</v>
      </c>
      <c r="W418" s="349">
        <v>130.81</v>
      </c>
      <c r="X418" s="345">
        <v>32.700000000000003</v>
      </c>
      <c r="Y418" s="344">
        <v>3640</v>
      </c>
      <c r="Z418" s="344" t="s">
        <v>2309</v>
      </c>
      <c r="AA418" s="344"/>
      <c r="AB418" s="334" t="str">
        <f t="shared" si="27"/>
        <v>18x9, 8x6.5, -12 OS</v>
      </c>
      <c r="AC418" s="346" t="s">
        <v>1606</v>
      </c>
      <c r="AD418" s="336">
        <f>VLOOKUP(AC418,ACCESSORIES!F:K,6,FALSE)</f>
        <v>33</v>
      </c>
      <c r="AE418" s="346" t="s">
        <v>85</v>
      </c>
      <c r="AF418" s="347" t="s">
        <v>85</v>
      </c>
      <c r="AG418" s="346"/>
      <c r="AH418" s="346" t="s">
        <v>1951</v>
      </c>
      <c r="AI418" s="347">
        <f>VLOOKUP(AH418,ACCESSORIES!F:K,6,FALSE)</f>
        <v>1.1000000000000001</v>
      </c>
      <c r="AJ418" s="347" t="s">
        <v>266</v>
      </c>
      <c r="AK418" s="347" t="s">
        <v>85</v>
      </c>
      <c r="AL418" s="347" t="s">
        <v>85</v>
      </c>
      <c r="AM418" s="347" t="s">
        <v>85</v>
      </c>
      <c r="AN418" s="347">
        <v>16.100000000000001</v>
      </c>
      <c r="AO418" s="347"/>
      <c r="AP418" s="347">
        <v>5</v>
      </c>
      <c r="AQ418" s="347">
        <v>20</v>
      </c>
      <c r="AR418" s="347"/>
      <c r="AS418" s="347">
        <v>40</v>
      </c>
      <c r="AT418" s="347"/>
      <c r="AU418" s="347">
        <v>215</v>
      </c>
      <c r="AV418" s="347">
        <v>123</v>
      </c>
      <c r="AW418" s="347">
        <v>93</v>
      </c>
      <c r="AX418" s="83"/>
      <c r="AY418" s="347"/>
      <c r="AZ418" s="348" t="s">
        <v>85</v>
      </c>
      <c r="BA418" s="347" t="s">
        <v>85</v>
      </c>
      <c r="BB418" s="105" t="s">
        <v>85</v>
      </c>
      <c r="BC418" s="347" t="s">
        <v>85</v>
      </c>
      <c r="BD418" s="348">
        <v>36.200000000000003</v>
      </c>
      <c r="BE418" s="347">
        <v>20.5</v>
      </c>
      <c r="BF418" s="347">
        <v>20.5</v>
      </c>
      <c r="BG418" s="347">
        <v>11.2</v>
      </c>
      <c r="BH418" s="341">
        <v>36</v>
      </c>
      <c r="BI418" s="347" t="s">
        <v>4096</v>
      </c>
      <c r="BJ418" s="82" t="s">
        <v>4217</v>
      </c>
      <c r="BK418" s="347" t="s">
        <v>2360</v>
      </c>
      <c r="BL418" s="347" t="s">
        <v>1166</v>
      </c>
      <c r="BM418" s="347" t="s">
        <v>1186</v>
      </c>
      <c r="BN418" s="347" t="s">
        <v>1203</v>
      </c>
      <c r="BO418" s="347"/>
      <c r="BP418" s="347"/>
      <c r="BQ418" s="347"/>
      <c r="BR418" s="347"/>
      <c r="BS418" s="347"/>
      <c r="BT418" s="347"/>
      <c r="BU418" s="347"/>
      <c r="BV418" s="347" t="s">
        <v>2538</v>
      </c>
      <c r="BW418" s="347"/>
      <c r="BX418" s="347" t="s">
        <v>2539</v>
      </c>
      <c r="BY418" s="362" t="str">
        <f t="shared" si="24"/>
        <v>DISCONTINUED - MR311 Vex, 18x9, -12mm Offset, 8x6.5, 130.81mm Centerbore, Matte Black</v>
      </c>
      <c r="BZ418" s="362" t="s">
        <v>4046</v>
      </c>
      <c r="CA418" s="362" t="s">
        <v>4045</v>
      </c>
      <c r="CB418" s="351" t="str">
        <f t="shared" si="26"/>
        <v>STREET (3XX)</v>
      </c>
    </row>
    <row r="419" spans="1:80" s="339" customFormat="1" ht="12.75">
      <c r="A419" s="23">
        <f t="shared" si="25"/>
        <v>416</v>
      </c>
      <c r="B419" s="105" t="s">
        <v>84</v>
      </c>
      <c r="C419" s="30" t="s">
        <v>1072</v>
      </c>
      <c r="D419" s="341" t="s">
        <v>1122</v>
      </c>
      <c r="E419" s="342" t="s">
        <v>2805</v>
      </c>
      <c r="F419" s="342"/>
      <c r="G419" s="342"/>
      <c r="H419" s="342" t="s">
        <v>727</v>
      </c>
      <c r="I419" s="393">
        <v>42370</v>
      </c>
      <c r="J419" s="340">
        <v>43423</v>
      </c>
      <c r="K419" s="331" t="s">
        <v>1277</v>
      </c>
      <c r="L419" s="343">
        <v>249.5</v>
      </c>
      <c r="M419" s="333"/>
      <c r="N419" s="333"/>
      <c r="O419" s="341">
        <v>18</v>
      </c>
      <c r="P419" s="8">
        <v>9</v>
      </c>
      <c r="Q419" s="30" t="s">
        <v>1767</v>
      </c>
      <c r="R419" s="341">
        <v>8</v>
      </c>
      <c r="S419" s="341">
        <v>180</v>
      </c>
      <c r="T419" s="344">
        <v>-12</v>
      </c>
      <c r="U419" s="378">
        <v>4.5</v>
      </c>
      <c r="V419" s="341" t="s">
        <v>85</v>
      </c>
      <c r="W419" s="349">
        <v>130.81</v>
      </c>
      <c r="X419" s="345">
        <v>32.700000000000003</v>
      </c>
      <c r="Y419" s="344">
        <v>3640</v>
      </c>
      <c r="Z419" s="344" t="s">
        <v>2309</v>
      </c>
      <c r="AA419" s="344"/>
      <c r="AB419" s="334" t="str">
        <f t="shared" si="27"/>
        <v>18x9, 8x180, -12 OS</v>
      </c>
      <c r="AC419" s="346" t="s">
        <v>1606</v>
      </c>
      <c r="AD419" s="336">
        <f>VLOOKUP(AC419,ACCESSORIES!F:K,6,FALSE)</f>
        <v>33</v>
      </c>
      <c r="AE419" s="346" t="s">
        <v>85</v>
      </c>
      <c r="AF419" s="347" t="s">
        <v>85</v>
      </c>
      <c r="AG419" s="346"/>
      <c r="AH419" s="346" t="s">
        <v>1951</v>
      </c>
      <c r="AI419" s="347">
        <f>VLOOKUP(AH419,ACCESSORIES!F:K,6,FALSE)</f>
        <v>1.1000000000000001</v>
      </c>
      <c r="AJ419" s="347" t="s">
        <v>266</v>
      </c>
      <c r="AK419" s="347" t="s">
        <v>85</v>
      </c>
      <c r="AL419" s="347" t="s">
        <v>85</v>
      </c>
      <c r="AM419" s="347" t="s">
        <v>85</v>
      </c>
      <c r="AN419" s="347">
        <v>16.100000000000001</v>
      </c>
      <c r="AO419" s="347"/>
      <c r="AP419" s="347">
        <v>10</v>
      </c>
      <c r="AQ419" s="347">
        <v>25</v>
      </c>
      <c r="AR419" s="347"/>
      <c r="AS419" s="347">
        <v>34</v>
      </c>
      <c r="AT419" s="347"/>
      <c r="AU419" s="347">
        <v>210</v>
      </c>
      <c r="AV419" s="347">
        <v>123</v>
      </c>
      <c r="AW419" s="347">
        <v>93</v>
      </c>
      <c r="AX419" s="83"/>
      <c r="AY419" s="347"/>
      <c r="AZ419" s="348" t="s">
        <v>85</v>
      </c>
      <c r="BA419" s="347" t="s">
        <v>85</v>
      </c>
      <c r="BB419" s="105" t="s">
        <v>85</v>
      </c>
      <c r="BC419" s="347" t="s">
        <v>85</v>
      </c>
      <c r="BD419" s="348">
        <v>36.200000000000003</v>
      </c>
      <c r="BE419" s="347">
        <v>20.5</v>
      </c>
      <c r="BF419" s="347">
        <v>20.5</v>
      </c>
      <c r="BG419" s="347">
        <v>11.2</v>
      </c>
      <c r="BH419" s="341">
        <v>36</v>
      </c>
      <c r="BI419" s="347" t="s">
        <v>4096</v>
      </c>
      <c r="BJ419" s="82" t="s">
        <v>4217</v>
      </c>
      <c r="BK419" s="347" t="s">
        <v>2360</v>
      </c>
      <c r="BL419" s="347" t="s">
        <v>1166</v>
      </c>
      <c r="BM419" s="347" t="s">
        <v>1186</v>
      </c>
      <c r="BN419" s="347" t="s">
        <v>1203</v>
      </c>
      <c r="BO419" s="347"/>
      <c r="BP419" s="347"/>
      <c r="BQ419" s="347"/>
      <c r="BR419" s="347"/>
      <c r="BS419" s="347"/>
      <c r="BT419" s="347"/>
      <c r="BU419" s="347"/>
      <c r="BV419" s="347" t="s">
        <v>2538</v>
      </c>
      <c r="BW419" s="347"/>
      <c r="BX419" s="347" t="s">
        <v>2539</v>
      </c>
      <c r="BY419" s="362" t="str">
        <f t="shared" si="24"/>
        <v>DISCONTINUED - MR311 Vex, 18x9, -12mm Offset, 8x180, 130.81mm Centerbore, Matte Black</v>
      </c>
      <c r="BZ419" s="362" t="s">
        <v>4046</v>
      </c>
      <c r="CA419" s="362" t="s">
        <v>4045</v>
      </c>
      <c r="CB419" s="351" t="str">
        <f t="shared" si="26"/>
        <v>STREET (3XX)</v>
      </c>
    </row>
    <row r="420" spans="1:80" s="339" customFormat="1" ht="12.75">
      <c r="A420" s="23">
        <f t="shared" si="25"/>
        <v>417</v>
      </c>
      <c r="B420" s="105" t="s">
        <v>84</v>
      </c>
      <c r="C420" s="30" t="s">
        <v>1072</v>
      </c>
      <c r="D420" s="341" t="s">
        <v>1122</v>
      </c>
      <c r="E420" s="342" t="s">
        <v>2802</v>
      </c>
      <c r="F420" s="342"/>
      <c r="G420" s="342"/>
      <c r="H420" s="342" t="s">
        <v>732</v>
      </c>
      <c r="I420" s="393">
        <v>42370</v>
      </c>
      <c r="J420" s="340">
        <v>43423</v>
      </c>
      <c r="K420" s="331" t="s">
        <v>1277</v>
      </c>
      <c r="L420" s="343">
        <v>265.5</v>
      </c>
      <c r="M420" s="333"/>
      <c r="N420" s="333"/>
      <c r="O420" s="341">
        <v>18</v>
      </c>
      <c r="P420" s="8">
        <v>9</v>
      </c>
      <c r="Q420" s="30" t="s">
        <v>1754</v>
      </c>
      <c r="R420" s="341">
        <v>5</v>
      </c>
      <c r="S420" s="341">
        <v>150</v>
      </c>
      <c r="T420" s="344">
        <v>18</v>
      </c>
      <c r="U420" s="378">
        <v>5.75</v>
      </c>
      <c r="V420" s="341" t="s">
        <v>85</v>
      </c>
      <c r="W420" s="349">
        <v>110.5</v>
      </c>
      <c r="X420" s="345">
        <v>33</v>
      </c>
      <c r="Y420" s="344">
        <v>2650</v>
      </c>
      <c r="Z420" s="344" t="s">
        <v>5830</v>
      </c>
      <c r="AA420" s="344"/>
      <c r="AB420" s="334" t="str">
        <f t="shared" si="27"/>
        <v>18x9, 5x150, 18 OS</v>
      </c>
      <c r="AC420" s="346" t="s">
        <v>1640</v>
      </c>
      <c r="AD420" s="336">
        <f>VLOOKUP(AC420,ACCESSORIES!F:K,6,FALSE)</f>
        <v>38.5</v>
      </c>
      <c r="AE420" s="346" t="s">
        <v>1810</v>
      </c>
      <c r="AF420" s="347" t="s">
        <v>1901</v>
      </c>
      <c r="AG420" s="346"/>
      <c r="AH420" s="346" t="s">
        <v>1951</v>
      </c>
      <c r="AI420" s="347">
        <f>VLOOKUP(AH420,ACCESSORIES!F:K,6,FALSE)</f>
        <v>1.1000000000000001</v>
      </c>
      <c r="AJ420" s="347" t="s">
        <v>265</v>
      </c>
      <c r="AK420" s="347" t="s">
        <v>85</v>
      </c>
      <c r="AL420" s="347" t="s">
        <v>85</v>
      </c>
      <c r="AM420" s="347" t="s">
        <v>85</v>
      </c>
      <c r="AN420" s="347">
        <v>16.100000000000001</v>
      </c>
      <c r="AO420" s="347"/>
      <c r="AP420" s="347">
        <v>10</v>
      </c>
      <c r="AQ420" s="347">
        <v>25</v>
      </c>
      <c r="AR420" s="347"/>
      <c r="AS420" s="347">
        <v>34</v>
      </c>
      <c r="AT420" s="347"/>
      <c r="AU420" s="347">
        <v>210</v>
      </c>
      <c r="AV420" s="347">
        <v>110.5</v>
      </c>
      <c r="AW420" s="347">
        <v>42</v>
      </c>
      <c r="AX420" s="83"/>
      <c r="AY420" s="347"/>
      <c r="AZ420" s="348" t="s">
        <v>85</v>
      </c>
      <c r="BA420" s="347" t="s">
        <v>85</v>
      </c>
      <c r="BB420" s="105" t="s">
        <v>85</v>
      </c>
      <c r="BC420" s="347" t="s">
        <v>85</v>
      </c>
      <c r="BD420" s="348">
        <v>36.5</v>
      </c>
      <c r="BE420" s="347">
        <v>20.5</v>
      </c>
      <c r="BF420" s="347">
        <v>20.5</v>
      </c>
      <c r="BG420" s="347">
        <v>11.2</v>
      </c>
      <c r="BH420" s="341">
        <v>36</v>
      </c>
      <c r="BI420" s="347" t="s">
        <v>4096</v>
      </c>
      <c r="BJ420" s="82" t="s">
        <v>4217</v>
      </c>
      <c r="BK420" s="347" t="s">
        <v>2359</v>
      </c>
      <c r="BL420" s="347" t="s">
        <v>1166</v>
      </c>
      <c r="BM420" s="347" t="s">
        <v>1186</v>
      </c>
      <c r="BN420" s="347" t="s">
        <v>1203</v>
      </c>
      <c r="BO420" s="347"/>
      <c r="BP420" s="347"/>
      <c r="BQ420" s="347"/>
      <c r="BR420" s="347"/>
      <c r="BS420" s="347"/>
      <c r="BT420" s="347"/>
      <c r="BU420" s="347"/>
      <c r="BV420" s="347" t="s">
        <v>2542</v>
      </c>
      <c r="BW420" s="347"/>
      <c r="BX420" s="347" t="s">
        <v>2543</v>
      </c>
      <c r="BY420" s="362" t="str">
        <f t="shared" si="24"/>
        <v>DISCONTINUED - MR311 Vex, 18x9, +18mm Offset, 5x150, 110.5mm Centerbore, Titanium - Matte Black  Lip</v>
      </c>
      <c r="BZ420" s="362" t="s">
        <v>4046</v>
      </c>
      <c r="CA420" s="362" t="s">
        <v>4045</v>
      </c>
      <c r="CB420" s="351" t="str">
        <f t="shared" si="26"/>
        <v>STREET (3XX)</v>
      </c>
    </row>
    <row r="421" spans="1:80" s="339" customFormat="1" ht="12.75">
      <c r="A421" s="23">
        <f t="shared" si="25"/>
        <v>418</v>
      </c>
      <c r="B421" s="105" t="s">
        <v>84</v>
      </c>
      <c r="C421" s="30" t="s">
        <v>1072</v>
      </c>
      <c r="D421" s="341" t="s">
        <v>1122</v>
      </c>
      <c r="E421" s="342" t="s">
        <v>2803</v>
      </c>
      <c r="F421" s="342"/>
      <c r="G421" s="342"/>
      <c r="H421" s="342" t="s">
        <v>735</v>
      </c>
      <c r="I421" s="393">
        <v>42370</v>
      </c>
      <c r="J421" s="340">
        <v>43423</v>
      </c>
      <c r="K421" s="331" t="s">
        <v>1277</v>
      </c>
      <c r="L421" s="343">
        <v>249.5</v>
      </c>
      <c r="M421" s="333"/>
      <c r="N421" s="333"/>
      <c r="O421" s="341">
        <v>18</v>
      </c>
      <c r="P421" s="8">
        <v>9</v>
      </c>
      <c r="Q421" s="30" t="s">
        <v>1123</v>
      </c>
      <c r="R421" s="341">
        <v>6</v>
      </c>
      <c r="S421" s="341">
        <v>5.5</v>
      </c>
      <c r="T421" s="344">
        <v>18</v>
      </c>
      <c r="U421" s="378">
        <v>5.75</v>
      </c>
      <c r="V421" s="341" t="s">
        <v>85</v>
      </c>
      <c r="W421" s="349">
        <v>106.25</v>
      </c>
      <c r="X421" s="345">
        <v>33</v>
      </c>
      <c r="Y421" s="344">
        <v>2650</v>
      </c>
      <c r="Z421" s="344" t="s">
        <v>2309</v>
      </c>
      <c r="AA421" s="344"/>
      <c r="AB421" s="334" t="str">
        <f t="shared" si="27"/>
        <v>18x9, 6x5.5, 18 OS</v>
      </c>
      <c r="AC421" s="346" t="s">
        <v>1637</v>
      </c>
      <c r="AD421" s="336">
        <f>VLOOKUP(AC421,ACCESSORIES!F:K,6,FALSE)</f>
        <v>38.5</v>
      </c>
      <c r="AE421" s="346" t="s">
        <v>1809</v>
      </c>
      <c r="AF421" s="347" t="s">
        <v>1901</v>
      </c>
      <c r="AG421" s="346"/>
      <c r="AH421" s="346" t="s">
        <v>1951</v>
      </c>
      <c r="AI421" s="347">
        <f>VLOOKUP(AH421,ACCESSORIES!F:K,6,FALSE)</f>
        <v>1.1000000000000001</v>
      </c>
      <c r="AJ421" s="347" t="s">
        <v>265</v>
      </c>
      <c r="AK421" s="347" t="s">
        <v>1712</v>
      </c>
      <c r="AL421" s="347">
        <v>2.5</v>
      </c>
      <c r="AM421" s="347">
        <v>78.3</v>
      </c>
      <c r="AN421" s="347">
        <v>16.100000000000001</v>
      </c>
      <c r="AO421" s="347"/>
      <c r="AP421" s="347">
        <v>3</v>
      </c>
      <c r="AQ421" s="347">
        <v>3</v>
      </c>
      <c r="AR421" s="347"/>
      <c r="AS421" s="347">
        <v>37</v>
      </c>
      <c r="AT421" s="347"/>
      <c r="AU421" s="347">
        <v>215</v>
      </c>
      <c r="AV421" s="347">
        <v>123</v>
      </c>
      <c r="AW421" s="347">
        <v>93</v>
      </c>
      <c r="AX421" s="83"/>
      <c r="AY421" s="347"/>
      <c r="AZ421" s="348" t="s">
        <v>85</v>
      </c>
      <c r="BA421" s="347" t="s">
        <v>85</v>
      </c>
      <c r="BB421" s="105" t="s">
        <v>85</v>
      </c>
      <c r="BC421" s="347" t="s">
        <v>85</v>
      </c>
      <c r="BD421" s="348">
        <v>36.5</v>
      </c>
      <c r="BE421" s="347">
        <v>20.5</v>
      </c>
      <c r="BF421" s="347">
        <v>20.5</v>
      </c>
      <c r="BG421" s="347">
        <v>11.2</v>
      </c>
      <c r="BH421" s="341">
        <v>36</v>
      </c>
      <c r="BI421" s="347" t="s">
        <v>4096</v>
      </c>
      <c r="BJ421" s="82" t="s">
        <v>4217</v>
      </c>
      <c r="BK421" s="347" t="s">
        <v>2360</v>
      </c>
      <c r="BL421" s="347" t="s">
        <v>1166</v>
      </c>
      <c r="BM421" s="347" t="s">
        <v>1186</v>
      </c>
      <c r="BN421" s="347" t="s">
        <v>1203</v>
      </c>
      <c r="BO421" s="347"/>
      <c r="BP421" s="347"/>
      <c r="BQ421" s="347"/>
      <c r="BR421" s="347"/>
      <c r="BS421" s="347"/>
      <c r="BT421" s="347"/>
      <c r="BU421" s="347"/>
      <c r="BV421" s="347" t="s">
        <v>2534</v>
      </c>
      <c r="BW421" s="347"/>
      <c r="BX421" s="347" t="s">
        <v>2535</v>
      </c>
      <c r="BY421" s="362" t="str">
        <f t="shared" si="24"/>
        <v>DISCONTINUED - MR311 Vex, 18x9, +18mm Offset, 6x5.5, 106.25mm Centerbore, Matte Black</v>
      </c>
      <c r="BZ421" s="362" t="s">
        <v>4046</v>
      </c>
      <c r="CA421" s="362" t="s">
        <v>4045</v>
      </c>
      <c r="CB421" s="351" t="str">
        <f t="shared" si="26"/>
        <v>STREET (3XX)</v>
      </c>
    </row>
    <row r="422" spans="1:80" s="339" customFormat="1" ht="12.75">
      <c r="A422" s="23">
        <f t="shared" si="25"/>
        <v>419</v>
      </c>
      <c r="B422" s="105" t="s">
        <v>84</v>
      </c>
      <c r="C422" s="30" t="s">
        <v>1072</v>
      </c>
      <c r="D422" s="341" t="s">
        <v>1122</v>
      </c>
      <c r="E422" s="342" t="s">
        <v>2806</v>
      </c>
      <c r="F422" s="342"/>
      <c r="G422" s="342"/>
      <c r="H422" s="342" t="s">
        <v>741</v>
      </c>
      <c r="I422" s="393">
        <v>42370</v>
      </c>
      <c r="J422" s="340">
        <v>43423</v>
      </c>
      <c r="K422" s="331" t="s">
        <v>1277</v>
      </c>
      <c r="L422" s="343">
        <v>249.5</v>
      </c>
      <c r="M422" s="333"/>
      <c r="N422" s="333"/>
      <c r="O422" s="341">
        <v>18</v>
      </c>
      <c r="P422" s="8">
        <v>9</v>
      </c>
      <c r="Q422" s="30" t="s">
        <v>1767</v>
      </c>
      <c r="R422" s="341">
        <v>8</v>
      </c>
      <c r="S422" s="341">
        <v>180</v>
      </c>
      <c r="T422" s="344">
        <v>18</v>
      </c>
      <c r="U422" s="378">
        <v>5.75</v>
      </c>
      <c r="V422" s="341" t="s">
        <v>85</v>
      </c>
      <c r="W422" s="349">
        <v>130.81</v>
      </c>
      <c r="X422" s="345">
        <v>32.299999999999997</v>
      </c>
      <c r="Y422" s="344">
        <v>3640</v>
      </c>
      <c r="Z422" s="344" t="s">
        <v>2309</v>
      </c>
      <c r="AA422" s="344"/>
      <c r="AB422" s="334" t="str">
        <f t="shared" si="27"/>
        <v>18x9, 8x180, 18 OS</v>
      </c>
      <c r="AC422" s="346" t="s">
        <v>1606</v>
      </c>
      <c r="AD422" s="336">
        <f>VLOOKUP(AC422,ACCESSORIES!F:K,6,FALSE)</f>
        <v>33</v>
      </c>
      <c r="AE422" s="346" t="s">
        <v>85</v>
      </c>
      <c r="AF422" s="347" t="s">
        <v>85</v>
      </c>
      <c r="AG422" s="346"/>
      <c r="AH422" s="346" t="s">
        <v>1951</v>
      </c>
      <c r="AI422" s="347">
        <f>VLOOKUP(AH422,ACCESSORIES!F:K,6,FALSE)</f>
        <v>1.1000000000000001</v>
      </c>
      <c r="AJ422" s="347" t="s">
        <v>266</v>
      </c>
      <c r="AK422" s="347" t="s">
        <v>85</v>
      </c>
      <c r="AL422" s="347" t="s">
        <v>85</v>
      </c>
      <c r="AM422" s="347" t="s">
        <v>85</v>
      </c>
      <c r="AN422" s="347">
        <v>16.100000000000001</v>
      </c>
      <c r="AO422" s="347"/>
      <c r="AP422" s="347">
        <v>3</v>
      </c>
      <c r="AQ422" s="347">
        <v>3</v>
      </c>
      <c r="AR422" s="347"/>
      <c r="AS422" s="347">
        <v>34</v>
      </c>
      <c r="AT422" s="347"/>
      <c r="AU422" s="347">
        <v>215</v>
      </c>
      <c r="AV422" s="347">
        <v>123</v>
      </c>
      <c r="AW422" s="347">
        <v>93</v>
      </c>
      <c r="AX422" s="83"/>
      <c r="AY422" s="347"/>
      <c r="AZ422" s="348" t="s">
        <v>85</v>
      </c>
      <c r="BA422" s="347" t="s">
        <v>85</v>
      </c>
      <c r="BB422" s="105" t="s">
        <v>85</v>
      </c>
      <c r="BC422" s="347" t="s">
        <v>85</v>
      </c>
      <c r="BD422" s="348">
        <v>35.799999999999997</v>
      </c>
      <c r="BE422" s="347">
        <v>20.5</v>
      </c>
      <c r="BF422" s="347">
        <v>20.5</v>
      </c>
      <c r="BG422" s="347">
        <v>11.2</v>
      </c>
      <c r="BH422" s="341">
        <v>36</v>
      </c>
      <c r="BI422" s="347" t="s">
        <v>4096</v>
      </c>
      <c r="BJ422" s="82" t="s">
        <v>4217</v>
      </c>
      <c r="BK422" s="347" t="s">
        <v>2360</v>
      </c>
      <c r="BL422" s="347" t="s">
        <v>1166</v>
      </c>
      <c r="BM422" s="347" t="s">
        <v>1186</v>
      </c>
      <c r="BN422" s="347" t="s">
        <v>1203</v>
      </c>
      <c r="BO422" s="347"/>
      <c r="BP422" s="347"/>
      <c r="BQ422" s="347"/>
      <c r="BR422" s="347"/>
      <c r="BS422" s="347"/>
      <c r="BT422" s="347"/>
      <c r="BU422" s="347"/>
      <c r="BV422" s="347" t="s">
        <v>2538</v>
      </c>
      <c r="BW422" s="347"/>
      <c r="BX422" s="347" t="s">
        <v>2539</v>
      </c>
      <c r="BY422" s="362" t="str">
        <f t="shared" si="24"/>
        <v>DISCONTINUED - MR311 Vex, 18x9, +18mm Offset, 8x180, 130.81mm Centerbore, Matte Black</v>
      </c>
      <c r="BZ422" s="362" t="s">
        <v>4046</v>
      </c>
      <c r="CA422" s="362" t="s">
        <v>4045</v>
      </c>
      <c r="CB422" s="351" t="str">
        <f t="shared" si="26"/>
        <v>STREET (3XX)</v>
      </c>
    </row>
    <row r="423" spans="1:80" s="339" customFormat="1" ht="12.75">
      <c r="A423" s="23">
        <f t="shared" si="25"/>
        <v>420</v>
      </c>
      <c r="B423" s="105" t="s">
        <v>84</v>
      </c>
      <c r="C423" s="30" t="s">
        <v>1090</v>
      </c>
      <c r="D423" s="341" t="s">
        <v>1108</v>
      </c>
      <c r="E423" s="342" t="s">
        <v>2776</v>
      </c>
      <c r="F423" s="342"/>
      <c r="G423" s="342"/>
      <c r="H423" s="342" t="s">
        <v>874</v>
      </c>
      <c r="I423" s="393">
        <v>41275</v>
      </c>
      <c r="J423" s="340">
        <v>43423</v>
      </c>
      <c r="K423" s="331" t="s">
        <v>1277</v>
      </c>
      <c r="L423" s="343">
        <v>299.5</v>
      </c>
      <c r="M423" s="333"/>
      <c r="N423" s="333"/>
      <c r="O423" s="341">
        <v>17</v>
      </c>
      <c r="P423" s="8">
        <v>8.5</v>
      </c>
      <c r="Q423" s="30" t="s">
        <v>1765</v>
      </c>
      <c r="R423" s="341">
        <v>8</v>
      </c>
      <c r="S423" s="341">
        <v>6.5</v>
      </c>
      <c r="T423" s="344">
        <v>0</v>
      </c>
      <c r="U423" s="378">
        <v>4.75</v>
      </c>
      <c r="V423" s="341" t="s">
        <v>85</v>
      </c>
      <c r="W423" s="349">
        <v>130.81</v>
      </c>
      <c r="X423" s="345">
        <v>31.4</v>
      </c>
      <c r="Y423" s="344">
        <v>3600</v>
      </c>
      <c r="Z423" s="344" t="s">
        <v>5825</v>
      </c>
      <c r="AA423" s="344"/>
      <c r="AB423" s="334" t="str">
        <f t="shared" si="27"/>
        <v>17x8.5, 8x6.5, 0 OS</v>
      </c>
      <c r="AC423" s="346" t="s">
        <v>1606</v>
      </c>
      <c r="AD423" s="336">
        <f>VLOOKUP(AC423,ACCESSORIES!F:K,6,FALSE)</f>
        <v>33</v>
      </c>
      <c r="AE423" s="346" t="s">
        <v>85</v>
      </c>
      <c r="AF423" s="347" t="s">
        <v>85</v>
      </c>
      <c r="AG423" s="346"/>
      <c r="AH423" s="346" t="s">
        <v>85</v>
      </c>
      <c r="AI423" s="347" t="e">
        <f>VLOOKUP(AH423,ACCESSORIES!F:K,6,FALSE)</f>
        <v>#N/A</v>
      </c>
      <c r="AJ423" s="347" t="s">
        <v>266</v>
      </c>
      <c r="AK423" s="347" t="s">
        <v>85</v>
      </c>
      <c r="AL423" s="347" t="s">
        <v>85</v>
      </c>
      <c r="AM423" s="347" t="s">
        <v>85</v>
      </c>
      <c r="AN423" s="347">
        <v>16</v>
      </c>
      <c r="AO423" s="347"/>
      <c r="AP423" s="347">
        <v>0</v>
      </c>
      <c r="AQ423" s="347">
        <v>0</v>
      </c>
      <c r="AR423" s="347"/>
      <c r="AS423" s="347">
        <v>40</v>
      </c>
      <c r="AT423" s="347"/>
      <c r="AU423" s="347">
        <v>200</v>
      </c>
      <c r="AV423" s="347">
        <v>123</v>
      </c>
      <c r="AW423" s="347">
        <v>93</v>
      </c>
      <c r="AX423" s="83"/>
      <c r="AY423" s="347"/>
      <c r="AZ423" s="348" t="s">
        <v>1536</v>
      </c>
      <c r="BA423" s="347">
        <v>138.75</v>
      </c>
      <c r="BB423" s="105" t="s">
        <v>1524</v>
      </c>
      <c r="BC423" s="347">
        <v>10</v>
      </c>
      <c r="BD423" s="348">
        <v>34.9</v>
      </c>
      <c r="BE423" s="347">
        <v>19.899999999999999</v>
      </c>
      <c r="BF423" s="347">
        <v>19.899999999999999</v>
      </c>
      <c r="BG423" s="347">
        <v>11.1</v>
      </c>
      <c r="BH423" s="341">
        <v>36</v>
      </c>
      <c r="BI423" s="347" t="s">
        <v>4096</v>
      </c>
      <c r="BJ423" s="82" t="s">
        <v>4217</v>
      </c>
      <c r="BK423" s="347" t="s">
        <v>1243</v>
      </c>
      <c r="BL423" s="347" t="s">
        <v>2364</v>
      </c>
      <c r="BM423" s="347"/>
      <c r="BN423" s="347"/>
      <c r="BO423" s="347"/>
      <c r="BP423" s="347"/>
      <c r="BQ423" s="347"/>
      <c r="BR423" s="347"/>
      <c r="BS423" s="347"/>
      <c r="BT423" s="347"/>
      <c r="BU423" s="347"/>
      <c r="BV423" s="347" t="s">
        <v>2567</v>
      </c>
      <c r="BW423" s="347"/>
      <c r="BX423" s="347"/>
      <c r="BY423" s="362" t="str">
        <f t="shared" si="24"/>
        <v>DISCONTINUED - MR105 Beadlock, 17x8.5, 0mm Offset, 8x6.5, 130.81mm Centerbore, Machined - Matte Black Ring, w/ BH-H24125</v>
      </c>
      <c r="BZ423" s="362" t="s">
        <v>4046</v>
      </c>
      <c r="CA423" s="362" t="s">
        <v>4045</v>
      </c>
      <c r="CB423" s="351" t="str">
        <f t="shared" si="26"/>
        <v>RACE (1XX)</v>
      </c>
    </row>
    <row r="424" spans="1:80" s="339" customFormat="1" ht="12.75">
      <c r="A424" s="23">
        <f t="shared" si="25"/>
        <v>421</v>
      </c>
      <c r="B424" s="105" t="s">
        <v>84</v>
      </c>
      <c r="C424" s="30" t="s">
        <v>1093</v>
      </c>
      <c r="D424" s="341" t="s">
        <v>263</v>
      </c>
      <c r="E424" s="342" t="s">
        <v>2807</v>
      </c>
      <c r="F424" s="342"/>
      <c r="G424" s="342"/>
      <c r="H424" s="342" t="s">
        <v>909</v>
      </c>
      <c r="I424" s="393">
        <v>41640</v>
      </c>
      <c r="J424" s="340">
        <v>43423</v>
      </c>
      <c r="K424" s="331" t="s">
        <v>1277</v>
      </c>
      <c r="L424" s="343">
        <v>236.5</v>
      </c>
      <c r="M424" s="333"/>
      <c r="N424" s="333"/>
      <c r="O424" s="341">
        <v>18</v>
      </c>
      <c r="P424" s="8">
        <v>8</v>
      </c>
      <c r="Q424" s="30" t="s">
        <v>1858</v>
      </c>
      <c r="R424" s="341">
        <v>5</v>
      </c>
      <c r="S424" s="341">
        <v>4.5</v>
      </c>
      <c r="T424" s="344">
        <v>38</v>
      </c>
      <c r="U424" s="378">
        <v>6.1</v>
      </c>
      <c r="V424" s="341" t="s">
        <v>85</v>
      </c>
      <c r="W424" s="349">
        <v>67.099999999999994</v>
      </c>
      <c r="X424" s="345">
        <v>25.2</v>
      </c>
      <c r="Y424" s="344">
        <v>1850</v>
      </c>
      <c r="Z424" s="344" t="s">
        <v>2237</v>
      </c>
      <c r="AA424" s="344"/>
      <c r="AB424" s="334" t="str">
        <f t="shared" si="27"/>
        <v>18x8, 5x4.5, 38 OS</v>
      </c>
      <c r="AC424" s="346" t="s">
        <v>1627</v>
      </c>
      <c r="AD424" s="336">
        <f>VLOOKUP(AC424,ACCESSORIES!F:K,6,FALSE)</f>
        <v>33</v>
      </c>
      <c r="AE424" s="346" t="s">
        <v>85</v>
      </c>
      <c r="AF424" s="347" t="s">
        <v>1899</v>
      </c>
      <c r="AG424" s="346"/>
      <c r="AH424" s="346" t="s">
        <v>85</v>
      </c>
      <c r="AI424" s="347" t="e">
        <f>VLOOKUP(AH424,ACCESSORIES!F:K,6,FALSE)</f>
        <v>#N/A</v>
      </c>
      <c r="AJ424" s="347" t="s">
        <v>265</v>
      </c>
      <c r="AK424" s="347" t="s">
        <v>1675</v>
      </c>
      <c r="AL424" s="347">
        <v>2.5</v>
      </c>
      <c r="AM424" s="347">
        <v>56.1</v>
      </c>
      <c r="AN424" s="347">
        <v>16</v>
      </c>
      <c r="AO424" s="347"/>
      <c r="AP424" s="347">
        <v>18</v>
      </c>
      <c r="AQ424" s="347">
        <v>34</v>
      </c>
      <c r="AR424" s="347"/>
      <c r="AS424" s="347">
        <v>45</v>
      </c>
      <c r="AT424" s="347"/>
      <c r="AU424" s="347">
        <v>215</v>
      </c>
      <c r="AV424" s="347">
        <v>67.099999999999994</v>
      </c>
      <c r="AW424" s="347">
        <v>20.399999999999999</v>
      </c>
      <c r="AX424" s="83"/>
      <c r="AY424" s="347"/>
      <c r="AZ424" s="348" t="s">
        <v>85</v>
      </c>
      <c r="BA424" s="347" t="s">
        <v>85</v>
      </c>
      <c r="BB424" s="105" t="s">
        <v>85</v>
      </c>
      <c r="BC424" s="347" t="s">
        <v>85</v>
      </c>
      <c r="BD424" s="348">
        <v>28.7</v>
      </c>
      <c r="BE424" s="347">
        <v>20.7</v>
      </c>
      <c r="BF424" s="347">
        <v>20.7</v>
      </c>
      <c r="BG424" s="347">
        <v>10</v>
      </c>
      <c r="BH424" s="341">
        <v>36</v>
      </c>
      <c r="BI424" s="347" t="s">
        <v>4096</v>
      </c>
      <c r="BJ424" s="82" t="s">
        <v>4217</v>
      </c>
      <c r="BK424" s="347" t="s">
        <v>1248</v>
      </c>
      <c r="BL424" s="347" t="s">
        <v>1261</v>
      </c>
      <c r="BM424" s="347" t="s">
        <v>1186</v>
      </c>
      <c r="BN424" s="347"/>
      <c r="BO424" s="347"/>
      <c r="BP424" s="347"/>
      <c r="BQ424" s="347"/>
      <c r="BR424" s="347"/>
      <c r="BS424" s="347"/>
      <c r="BT424" s="347"/>
      <c r="BU424" s="347"/>
      <c r="BV424" s="347" t="s">
        <v>2574</v>
      </c>
      <c r="BW424" s="347"/>
      <c r="BX424" s="347" t="s">
        <v>2575</v>
      </c>
      <c r="BY424" s="362" t="str">
        <f t="shared" si="24"/>
        <v>DISCONTINUED - MR502 RALLY, 18x8, +38mm Offset, 5x4.5, 67.1mm Centerbore, Titanium</v>
      </c>
      <c r="BZ424" s="362" t="s">
        <v>4046</v>
      </c>
      <c r="CA424" s="362" t="s">
        <v>4045</v>
      </c>
      <c r="CB424" s="351" t="str">
        <f t="shared" si="26"/>
        <v>RALLY (5XX)</v>
      </c>
    </row>
    <row r="425" spans="1:80" s="339" customFormat="1" ht="12.75">
      <c r="A425" s="23">
        <f t="shared" si="25"/>
        <v>422</v>
      </c>
      <c r="B425" s="105" t="s">
        <v>84</v>
      </c>
      <c r="C425" s="30" t="s">
        <v>1072</v>
      </c>
      <c r="D425" s="341" t="s">
        <v>1114</v>
      </c>
      <c r="E425" s="342" t="s">
        <v>2921</v>
      </c>
      <c r="F425" s="342"/>
      <c r="G425" s="342"/>
      <c r="H425" s="342" t="s">
        <v>297</v>
      </c>
      <c r="I425" s="393">
        <v>40544</v>
      </c>
      <c r="J425" s="340">
        <v>43444</v>
      </c>
      <c r="K425" s="331" t="s">
        <v>1277</v>
      </c>
      <c r="L425" s="343">
        <v>203.5</v>
      </c>
      <c r="M425" s="333"/>
      <c r="N425" s="333"/>
      <c r="O425" s="341">
        <v>17</v>
      </c>
      <c r="P425" s="8">
        <v>7.5</v>
      </c>
      <c r="Q425" s="30" t="s">
        <v>1858</v>
      </c>
      <c r="R425" s="341">
        <v>5</v>
      </c>
      <c r="S425" s="341">
        <v>4.5</v>
      </c>
      <c r="T425" s="344">
        <v>35</v>
      </c>
      <c r="U425" s="378">
        <v>5.6</v>
      </c>
      <c r="V425" s="341" t="s">
        <v>85</v>
      </c>
      <c r="W425" s="349">
        <v>83</v>
      </c>
      <c r="X425" s="345">
        <v>27.3</v>
      </c>
      <c r="Y425" s="344">
        <v>3000</v>
      </c>
      <c r="Z425" s="344" t="s">
        <v>2309</v>
      </c>
      <c r="AA425" s="344"/>
      <c r="AB425" s="334" t="str">
        <f t="shared" si="27"/>
        <v>17x7.5, 5x4.5, 35 OS</v>
      </c>
      <c r="AC425" s="346" t="s">
        <v>1591</v>
      </c>
      <c r="AD425" s="336">
        <f>VLOOKUP(AC425,ACCESSORIES!F:K,6,FALSE)</f>
        <v>33</v>
      </c>
      <c r="AE425" s="346" t="s">
        <v>85</v>
      </c>
      <c r="AF425" s="347" t="s">
        <v>85</v>
      </c>
      <c r="AG425" s="346" t="s">
        <v>85</v>
      </c>
      <c r="AH425" s="346" t="s">
        <v>1950</v>
      </c>
      <c r="AI425" s="347">
        <f>VLOOKUP(AH425,ACCESSORIES!F:K,6,FALSE)</f>
        <v>1.1000000000000001</v>
      </c>
      <c r="AJ425" s="347" t="s">
        <v>266</v>
      </c>
      <c r="AK425" s="347" t="s">
        <v>85</v>
      </c>
      <c r="AL425" s="347" t="s">
        <v>85</v>
      </c>
      <c r="AM425" s="347" t="s">
        <v>85</v>
      </c>
      <c r="AN425" s="347">
        <v>16.2</v>
      </c>
      <c r="AO425" s="347"/>
      <c r="AP425" s="347">
        <v>3</v>
      </c>
      <c r="AQ425" s="347">
        <v>16</v>
      </c>
      <c r="AR425" s="347"/>
      <c r="AS425" s="347">
        <v>45</v>
      </c>
      <c r="AT425" s="347"/>
      <c r="AU425" s="347">
        <v>201</v>
      </c>
      <c r="AV425" s="347">
        <v>81.400000000000006</v>
      </c>
      <c r="AW425" s="347">
        <v>78</v>
      </c>
      <c r="AX425" s="83"/>
      <c r="AY425" s="347"/>
      <c r="AZ425" s="348" t="s">
        <v>85</v>
      </c>
      <c r="BA425" s="347" t="s">
        <v>85</v>
      </c>
      <c r="BB425" s="105" t="s">
        <v>85</v>
      </c>
      <c r="BC425" s="347" t="s">
        <v>85</v>
      </c>
      <c r="BD425" s="348">
        <v>30.8</v>
      </c>
      <c r="BE425" s="347">
        <v>19.8</v>
      </c>
      <c r="BF425" s="347">
        <v>19.8</v>
      </c>
      <c r="BG425" s="347">
        <v>10.7</v>
      </c>
      <c r="BH425" s="341">
        <v>36</v>
      </c>
      <c r="BI425" s="347" t="s">
        <v>4096</v>
      </c>
      <c r="BJ425" s="82" t="s">
        <v>4217</v>
      </c>
      <c r="BK425" s="347" t="s">
        <v>2833</v>
      </c>
      <c r="BL425" s="347" t="s">
        <v>2834</v>
      </c>
      <c r="BM425" s="347" t="s">
        <v>2835</v>
      </c>
      <c r="BN425" s="347" t="s">
        <v>2836</v>
      </c>
      <c r="BO425" s="347"/>
      <c r="BP425" s="347"/>
      <c r="BQ425" s="347"/>
      <c r="BR425" s="347"/>
      <c r="BS425" s="347"/>
      <c r="BT425" s="347"/>
      <c r="BU425" s="347"/>
      <c r="BV425" s="347" t="s">
        <v>2479</v>
      </c>
      <c r="BW425" s="347"/>
      <c r="BX425" s="347"/>
      <c r="BY425" s="362" t="str">
        <f t="shared" si="24"/>
        <v>DISCONTINUED - MR301 The Standard, 17x7.5, +35mm Offset, 5x4.5, 83mm Centerbore, Matte Black</v>
      </c>
      <c r="BZ425" s="362" t="s">
        <v>4046</v>
      </c>
      <c r="CA425" s="362" t="s">
        <v>4045</v>
      </c>
      <c r="CB425" s="351" t="str">
        <f t="shared" si="26"/>
        <v>STREET (3XX)</v>
      </c>
    </row>
    <row r="426" spans="1:80" s="339" customFormat="1" ht="12.75">
      <c r="A426" s="23">
        <f t="shared" si="25"/>
        <v>423</v>
      </c>
      <c r="B426" s="105" t="s">
        <v>84</v>
      </c>
      <c r="C426" s="30" t="s">
        <v>1072</v>
      </c>
      <c r="D426" s="341" t="s">
        <v>1114</v>
      </c>
      <c r="E426" s="342" t="s">
        <v>2907</v>
      </c>
      <c r="F426" s="342"/>
      <c r="G426" s="342"/>
      <c r="H426" s="342" t="s">
        <v>361</v>
      </c>
      <c r="I426" s="393">
        <v>40544</v>
      </c>
      <c r="J426" s="340">
        <v>43444</v>
      </c>
      <c r="K426" s="331" t="s">
        <v>1277</v>
      </c>
      <c r="L426" s="343">
        <v>195.5</v>
      </c>
      <c r="M426" s="333"/>
      <c r="N426" s="333"/>
      <c r="O426" s="341">
        <v>17</v>
      </c>
      <c r="P426" s="8">
        <v>8.5</v>
      </c>
      <c r="Q426" s="30" t="s">
        <v>1767</v>
      </c>
      <c r="R426" s="341">
        <v>8</v>
      </c>
      <c r="S426" s="341">
        <v>180</v>
      </c>
      <c r="T426" s="344">
        <v>0</v>
      </c>
      <c r="U426" s="378">
        <v>4.75</v>
      </c>
      <c r="V426" s="341" t="s">
        <v>85</v>
      </c>
      <c r="W426" s="349">
        <v>130.81</v>
      </c>
      <c r="X426" s="345">
        <v>27</v>
      </c>
      <c r="Y426" s="344">
        <v>3600</v>
      </c>
      <c r="Z426" s="344" t="s">
        <v>2309</v>
      </c>
      <c r="AA426" s="344"/>
      <c r="AB426" s="334" t="str">
        <f t="shared" si="27"/>
        <v>17x8.5, 8x180, 0 OS</v>
      </c>
      <c r="AC426" s="346" t="s">
        <v>1921</v>
      </c>
      <c r="AD426" s="336" t="e">
        <f>VLOOKUP(AC426,ACCESSORIES!F:K,6,FALSE)</f>
        <v>#N/A</v>
      </c>
      <c r="AE426" s="346" t="s">
        <v>85</v>
      </c>
      <c r="AF426" s="347" t="s">
        <v>85</v>
      </c>
      <c r="AG426" s="346" t="s">
        <v>85</v>
      </c>
      <c r="AH426" s="346" t="s">
        <v>1950</v>
      </c>
      <c r="AI426" s="347">
        <f>VLOOKUP(AH426,ACCESSORIES!F:K,6,FALSE)</f>
        <v>1.1000000000000001</v>
      </c>
      <c r="AJ426" s="347" t="s">
        <v>266</v>
      </c>
      <c r="AK426" s="347" t="s">
        <v>85</v>
      </c>
      <c r="AL426" s="347" t="s">
        <v>85</v>
      </c>
      <c r="AM426" s="347" t="s">
        <v>85</v>
      </c>
      <c r="AN426" s="347">
        <v>16.2</v>
      </c>
      <c r="AO426" s="347"/>
      <c r="AP426" s="347">
        <v>3</v>
      </c>
      <c r="AQ426" s="347">
        <v>3</v>
      </c>
      <c r="AR426" s="347"/>
      <c r="AS426" s="347">
        <v>27</v>
      </c>
      <c r="AT426" s="347"/>
      <c r="AU426" s="347">
        <v>205</v>
      </c>
      <c r="AV426" s="347">
        <v>125.5</v>
      </c>
      <c r="AW426" s="347">
        <v>89.5</v>
      </c>
      <c r="AX426" s="83"/>
      <c r="AY426" s="347"/>
      <c r="AZ426" s="348" t="s">
        <v>85</v>
      </c>
      <c r="BA426" s="347" t="s">
        <v>85</v>
      </c>
      <c r="BB426" s="105" t="s">
        <v>85</v>
      </c>
      <c r="BC426" s="347" t="s">
        <v>85</v>
      </c>
      <c r="BD426" s="348">
        <v>30.5</v>
      </c>
      <c r="BE426" s="347">
        <v>19.8</v>
      </c>
      <c r="BF426" s="347">
        <v>19.8</v>
      </c>
      <c r="BG426" s="347">
        <v>10.7</v>
      </c>
      <c r="BH426" s="341">
        <v>36</v>
      </c>
      <c r="BI426" s="347" t="s">
        <v>4096</v>
      </c>
      <c r="BJ426" s="82" t="s">
        <v>4217</v>
      </c>
      <c r="BK426" s="347" t="s">
        <v>2833</v>
      </c>
      <c r="BL426" s="347" t="s">
        <v>2834</v>
      </c>
      <c r="BM426" s="347" t="s">
        <v>2835</v>
      </c>
      <c r="BN426" s="347" t="s">
        <v>2836</v>
      </c>
      <c r="BO426" s="347"/>
      <c r="BP426" s="347"/>
      <c r="BQ426" s="347"/>
      <c r="BR426" s="347"/>
      <c r="BS426" s="347"/>
      <c r="BT426" s="347"/>
      <c r="BU426" s="347"/>
      <c r="BV426" s="347" t="s">
        <v>2475</v>
      </c>
      <c r="BW426" s="347"/>
      <c r="BX426" s="347" t="s">
        <v>2476</v>
      </c>
      <c r="BY426" s="362" t="str">
        <f t="shared" si="24"/>
        <v>DISCONTINUED - MR301 The Standard, 17x8.5, 0mm Offset, 8x180, 130.81mm Centerbore, Matte Black</v>
      </c>
      <c r="BZ426" s="362" t="s">
        <v>4046</v>
      </c>
      <c r="CA426" s="362" t="s">
        <v>4045</v>
      </c>
      <c r="CB426" s="351" t="str">
        <f t="shared" si="26"/>
        <v>STREET (3XX)</v>
      </c>
    </row>
    <row r="427" spans="1:80" s="339" customFormat="1" ht="12.75">
      <c r="A427" s="23">
        <f t="shared" si="25"/>
        <v>424</v>
      </c>
      <c r="B427" s="105" t="s">
        <v>84</v>
      </c>
      <c r="C427" s="30" t="s">
        <v>1072</v>
      </c>
      <c r="D427" s="341" t="s">
        <v>1114</v>
      </c>
      <c r="E427" s="342" t="s">
        <v>2920</v>
      </c>
      <c r="F427" s="342"/>
      <c r="G427" s="342"/>
      <c r="H427" s="342" t="s">
        <v>337</v>
      </c>
      <c r="I427" s="393">
        <v>40544</v>
      </c>
      <c r="J427" s="340">
        <v>43444</v>
      </c>
      <c r="K427" s="331" t="s">
        <v>1277</v>
      </c>
      <c r="L427" s="343">
        <v>231.5</v>
      </c>
      <c r="M427" s="333"/>
      <c r="N427" s="333"/>
      <c r="O427" s="341">
        <v>18</v>
      </c>
      <c r="P427" s="8">
        <v>9</v>
      </c>
      <c r="Q427" s="30" t="s">
        <v>1759</v>
      </c>
      <c r="R427" s="341">
        <v>5</v>
      </c>
      <c r="S427" s="341">
        <v>5.5</v>
      </c>
      <c r="T427" s="344">
        <v>18</v>
      </c>
      <c r="U427" s="378">
        <v>5.75</v>
      </c>
      <c r="V427" s="341" t="s">
        <v>85</v>
      </c>
      <c r="W427" s="349">
        <v>108</v>
      </c>
      <c r="X427" s="345">
        <v>28.199999999999996</v>
      </c>
      <c r="Y427" s="344">
        <v>2500</v>
      </c>
      <c r="Z427" s="344" t="s">
        <v>2309</v>
      </c>
      <c r="AA427" s="344"/>
      <c r="AB427" s="334" t="str">
        <f t="shared" si="27"/>
        <v>18x9, 5x5.5, 18 OS</v>
      </c>
      <c r="AC427" s="346" t="s">
        <v>1582</v>
      </c>
      <c r="AD427" s="336">
        <f>VLOOKUP(AC427,ACCESSORIES!F:K,6,FALSE)</f>
        <v>33</v>
      </c>
      <c r="AE427" s="346" t="s">
        <v>85</v>
      </c>
      <c r="AF427" s="347" t="s">
        <v>85</v>
      </c>
      <c r="AG427" s="346" t="s">
        <v>85</v>
      </c>
      <c r="AH427" s="346" t="s">
        <v>1950</v>
      </c>
      <c r="AI427" s="347">
        <f>VLOOKUP(AH427,ACCESSORIES!F:K,6,FALSE)</f>
        <v>1.1000000000000001</v>
      </c>
      <c r="AJ427" s="347" t="s">
        <v>266</v>
      </c>
      <c r="AK427" s="347" t="s">
        <v>85</v>
      </c>
      <c r="AL427" s="347" t="s">
        <v>85</v>
      </c>
      <c r="AM427" s="347" t="s">
        <v>85</v>
      </c>
      <c r="AN427" s="347">
        <v>16.2</v>
      </c>
      <c r="AO427" s="347"/>
      <c r="AP427" s="347">
        <v>9</v>
      </c>
      <c r="AQ427" s="347">
        <v>18</v>
      </c>
      <c r="AR427" s="347"/>
      <c r="AS427" s="347">
        <v>29</v>
      </c>
      <c r="AT427" s="347"/>
      <c r="AU427" s="347">
        <v>211</v>
      </c>
      <c r="AV427" s="347">
        <v>106.4</v>
      </c>
      <c r="AW427" s="347">
        <v>56</v>
      </c>
      <c r="AX427" s="83"/>
      <c r="AY427" s="347"/>
      <c r="AZ427" s="348" t="s">
        <v>85</v>
      </c>
      <c r="BA427" s="347" t="s">
        <v>85</v>
      </c>
      <c r="BB427" s="105" t="s">
        <v>85</v>
      </c>
      <c r="BC427" s="347" t="s">
        <v>85</v>
      </c>
      <c r="BD427" s="348">
        <v>31.699999999999996</v>
      </c>
      <c r="BE427" s="347">
        <v>20.7</v>
      </c>
      <c r="BF427" s="347">
        <v>20.7</v>
      </c>
      <c r="BG427" s="347">
        <v>11.2</v>
      </c>
      <c r="BH427" s="341">
        <v>36</v>
      </c>
      <c r="BI427" s="347" t="s">
        <v>4096</v>
      </c>
      <c r="BJ427" s="82" t="s">
        <v>4217</v>
      </c>
      <c r="BK427" s="347" t="s">
        <v>2833</v>
      </c>
      <c r="BL427" s="347" t="s">
        <v>2834</v>
      </c>
      <c r="BM427" s="347" t="s">
        <v>2835</v>
      </c>
      <c r="BN427" s="347" t="s">
        <v>2836</v>
      </c>
      <c r="BO427" s="347"/>
      <c r="BP427" s="347"/>
      <c r="BQ427" s="347"/>
      <c r="BR427" s="347"/>
      <c r="BS427" s="347"/>
      <c r="BT427" s="347"/>
      <c r="BU427" s="347"/>
      <c r="BV427" s="347" t="s">
        <v>2471</v>
      </c>
      <c r="BW427" s="347"/>
      <c r="BX427" s="347" t="s">
        <v>2472</v>
      </c>
      <c r="BY427" s="362" t="str">
        <f t="shared" si="24"/>
        <v>DISCONTINUED - MR301 The Standard, 18x9, +18mm Offset, 5x5.5, 108mm Centerbore, Matte Black</v>
      </c>
      <c r="BZ427" s="362" t="s">
        <v>4046</v>
      </c>
      <c r="CA427" s="362" t="s">
        <v>4045</v>
      </c>
      <c r="CB427" s="351" t="str">
        <f t="shared" si="26"/>
        <v>STREET (3XX)</v>
      </c>
    </row>
    <row r="428" spans="1:80" s="339" customFormat="1" ht="12.75">
      <c r="A428" s="23">
        <f t="shared" si="25"/>
        <v>425</v>
      </c>
      <c r="B428" s="105" t="s">
        <v>84</v>
      </c>
      <c r="C428" s="30" t="s">
        <v>1072</v>
      </c>
      <c r="D428" s="341" t="s">
        <v>1114</v>
      </c>
      <c r="E428" s="342" t="s">
        <v>2928</v>
      </c>
      <c r="F428" s="342"/>
      <c r="G428" s="342"/>
      <c r="H428" s="342" t="s">
        <v>272</v>
      </c>
      <c r="I428" s="393">
        <v>40544</v>
      </c>
      <c r="J428" s="340">
        <v>43444</v>
      </c>
      <c r="K428" s="331" t="s">
        <v>1277</v>
      </c>
      <c r="L428" s="343">
        <v>249.5</v>
      </c>
      <c r="M428" s="333"/>
      <c r="N428" s="333"/>
      <c r="O428" s="341">
        <v>20</v>
      </c>
      <c r="P428" s="8">
        <v>9</v>
      </c>
      <c r="Q428" s="30" t="s">
        <v>1754</v>
      </c>
      <c r="R428" s="341">
        <v>5</v>
      </c>
      <c r="S428" s="341">
        <v>150</v>
      </c>
      <c r="T428" s="344">
        <v>18</v>
      </c>
      <c r="U428" s="378">
        <v>5.75</v>
      </c>
      <c r="V428" s="341" t="s">
        <v>85</v>
      </c>
      <c r="W428" s="349">
        <v>116.5</v>
      </c>
      <c r="X428" s="345">
        <v>34.299999999999997</v>
      </c>
      <c r="Y428" s="344">
        <v>2500</v>
      </c>
      <c r="Z428" s="344" t="s">
        <v>5824</v>
      </c>
      <c r="AA428" s="344"/>
      <c r="AB428" s="334" t="str">
        <f t="shared" si="27"/>
        <v>20x9, 5x150, 18 OS</v>
      </c>
      <c r="AC428" s="346" t="s">
        <v>1584</v>
      </c>
      <c r="AD428" s="336">
        <f>VLOOKUP(AC428,ACCESSORIES!F:K,6,FALSE)</f>
        <v>33</v>
      </c>
      <c r="AE428" s="346" t="s">
        <v>85</v>
      </c>
      <c r="AF428" s="347" t="s">
        <v>85</v>
      </c>
      <c r="AG428" s="346" t="s">
        <v>85</v>
      </c>
      <c r="AH428" s="346" t="s">
        <v>1950</v>
      </c>
      <c r="AI428" s="347">
        <f>VLOOKUP(AH428,ACCESSORIES!F:K,6,FALSE)</f>
        <v>1.1000000000000001</v>
      </c>
      <c r="AJ428" s="347" t="s">
        <v>266</v>
      </c>
      <c r="AK428" s="347" t="s">
        <v>85</v>
      </c>
      <c r="AL428" s="347" t="s">
        <v>85</v>
      </c>
      <c r="AM428" s="347" t="s">
        <v>85</v>
      </c>
      <c r="AN428" s="347">
        <v>16.2</v>
      </c>
      <c r="AO428" s="347"/>
      <c r="AP428" s="347">
        <v>3</v>
      </c>
      <c r="AQ428" s="347">
        <v>8</v>
      </c>
      <c r="AR428" s="347"/>
      <c r="AS428" s="347">
        <v>35</v>
      </c>
      <c r="AT428" s="347"/>
      <c r="AU428" s="347">
        <v>239</v>
      </c>
      <c r="AV428" s="347">
        <v>112.5</v>
      </c>
      <c r="AW428" s="347">
        <v>35</v>
      </c>
      <c r="AX428" s="83"/>
      <c r="AY428" s="347"/>
      <c r="AZ428" s="348" t="s">
        <v>85</v>
      </c>
      <c r="BA428" s="347" t="s">
        <v>85</v>
      </c>
      <c r="BB428" s="105" t="s">
        <v>85</v>
      </c>
      <c r="BC428" s="347" t="s">
        <v>85</v>
      </c>
      <c r="BD428" s="348">
        <v>37.799999999999997</v>
      </c>
      <c r="BE428" s="347">
        <v>22.8</v>
      </c>
      <c r="BF428" s="347">
        <v>22.8</v>
      </c>
      <c r="BG428" s="347">
        <v>11.1</v>
      </c>
      <c r="BH428" s="341">
        <v>24</v>
      </c>
      <c r="BI428" s="347" t="s">
        <v>4096</v>
      </c>
      <c r="BJ428" s="82" t="s">
        <v>4217</v>
      </c>
      <c r="BK428" s="347" t="s">
        <v>2833</v>
      </c>
      <c r="BL428" s="347" t="s">
        <v>2834</v>
      </c>
      <c r="BM428" s="347" t="s">
        <v>2835</v>
      </c>
      <c r="BN428" s="347" t="s">
        <v>2836</v>
      </c>
      <c r="BO428" s="347"/>
      <c r="BP428" s="347"/>
      <c r="BQ428" s="347"/>
      <c r="BR428" s="347"/>
      <c r="BS428" s="347"/>
      <c r="BT428" s="347"/>
      <c r="BU428" s="347"/>
      <c r="BV428" s="347" t="s">
        <v>2469</v>
      </c>
      <c r="BW428" s="347"/>
      <c r="BX428" s="347" t="s">
        <v>2470</v>
      </c>
      <c r="BY428" s="362" t="str">
        <f t="shared" si="24"/>
        <v>DISCONTINUED - MR301 The Standard, 20x9, +18mm Offset, 5x150, 116.5mm Centerbore, Machined - Clear Coat</v>
      </c>
      <c r="BZ428" s="362" t="s">
        <v>4046</v>
      </c>
      <c r="CA428" s="362" t="s">
        <v>4045</v>
      </c>
      <c r="CB428" s="351" t="str">
        <f t="shared" si="26"/>
        <v>STREET (3XX)</v>
      </c>
    </row>
    <row r="429" spans="1:80" s="339" customFormat="1" ht="12.75">
      <c r="A429" s="23">
        <f t="shared" si="25"/>
        <v>426</v>
      </c>
      <c r="B429" s="105" t="s">
        <v>84</v>
      </c>
      <c r="C429" s="30" t="s">
        <v>1072</v>
      </c>
      <c r="D429" s="341" t="s">
        <v>1116</v>
      </c>
      <c r="E429" s="342" t="s">
        <v>2911</v>
      </c>
      <c r="F429" s="342"/>
      <c r="G429" s="342"/>
      <c r="H429" s="342" t="s">
        <v>385</v>
      </c>
      <c r="I429" s="393">
        <v>40909</v>
      </c>
      <c r="J429" s="340">
        <v>43444</v>
      </c>
      <c r="K429" s="331" t="s">
        <v>1277</v>
      </c>
      <c r="L429" s="343">
        <v>177.5</v>
      </c>
      <c r="M429" s="333"/>
      <c r="N429" s="333"/>
      <c r="O429" s="341">
        <v>16</v>
      </c>
      <c r="P429" s="8">
        <v>8</v>
      </c>
      <c r="Q429" s="30" t="s">
        <v>1758</v>
      </c>
      <c r="R429" s="341">
        <v>5</v>
      </c>
      <c r="S429" s="341">
        <v>5</v>
      </c>
      <c r="T429" s="344">
        <v>0</v>
      </c>
      <c r="U429" s="378">
        <v>4.5</v>
      </c>
      <c r="V429" s="341" t="s">
        <v>85</v>
      </c>
      <c r="W429" s="349">
        <v>94</v>
      </c>
      <c r="X429" s="345">
        <v>23.7</v>
      </c>
      <c r="Y429" s="344">
        <v>2100</v>
      </c>
      <c r="Z429" s="344" t="s">
        <v>2309</v>
      </c>
      <c r="AA429" s="344"/>
      <c r="AB429" s="334" t="str">
        <f t="shared" si="27"/>
        <v>16x8, 5x5, 0 OS</v>
      </c>
      <c r="AC429" s="346" t="s">
        <v>1596</v>
      </c>
      <c r="AD429" s="336">
        <f>VLOOKUP(AC429,ACCESSORIES!F:K,6,FALSE)</f>
        <v>33</v>
      </c>
      <c r="AE429" s="346" t="s">
        <v>85</v>
      </c>
      <c r="AF429" s="347" t="s">
        <v>85</v>
      </c>
      <c r="AG429" s="346" t="s">
        <v>85</v>
      </c>
      <c r="AH429" s="346" t="s">
        <v>1951</v>
      </c>
      <c r="AI429" s="347">
        <f>VLOOKUP(AH429,ACCESSORIES!F:K,6,FALSE)</f>
        <v>1.1000000000000001</v>
      </c>
      <c r="AJ429" s="347" t="s">
        <v>266</v>
      </c>
      <c r="AK429" s="347" t="s">
        <v>85</v>
      </c>
      <c r="AL429" s="347" t="s">
        <v>85</v>
      </c>
      <c r="AM429" s="347" t="s">
        <v>85</v>
      </c>
      <c r="AN429" s="347">
        <v>16.2</v>
      </c>
      <c r="AO429" s="347"/>
      <c r="AP429" s="347">
        <v>12</v>
      </c>
      <c r="AQ429" s="347">
        <v>22</v>
      </c>
      <c r="AR429" s="347"/>
      <c r="AS429" s="347">
        <v>27</v>
      </c>
      <c r="AT429" s="347"/>
      <c r="AU429" s="347">
        <v>191</v>
      </c>
      <c r="AV429" s="347">
        <v>90</v>
      </c>
      <c r="AW429" s="347">
        <v>54</v>
      </c>
      <c r="AX429" s="83"/>
      <c r="AY429" s="347"/>
      <c r="AZ429" s="348" t="s">
        <v>85</v>
      </c>
      <c r="BA429" s="347" t="s">
        <v>85</v>
      </c>
      <c r="BB429" s="105" t="s">
        <v>85</v>
      </c>
      <c r="BC429" s="347" t="s">
        <v>85</v>
      </c>
      <c r="BD429" s="348">
        <v>27.2</v>
      </c>
      <c r="BE429" s="347">
        <v>18.8</v>
      </c>
      <c r="BF429" s="347">
        <v>18.8</v>
      </c>
      <c r="BG429" s="347">
        <v>10.6</v>
      </c>
      <c r="BH429" s="341">
        <v>36</v>
      </c>
      <c r="BI429" s="347" t="s">
        <v>4096</v>
      </c>
      <c r="BJ429" s="82" t="s">
        <v>4217</v>
      </c>
      <c r="BK429" s="347" t="s">
        <v>2833</v>
      </c>
      <c r="BL429" s="347" t="s">
        <v>2837</v>
      </c>
      <c r="BM429" s="347" t="s">
        <v>2838</v>
      </c>
      <c r="BN429" s="347" t="s">
        <v>2839</v>
      </c>
      <c r="BO429" s="347"/>
      <c r="BP429" s="347"/>
      <c r="BQ429" s="347"/>
      <c r="BR429" s="347"/>
      <c r="BS429" s="347"/>
      <c r="BT429" s="347"/>
      <c r="BU429" s="347"/>
      <c r="BV429" s="347" t="s">
        <v>2480</v>
      </c>
      <c r="BW429" s="347"/>
      <c r="BX429" s="347"/>
      <c r="BY429" s="362" t="str">
        <f t="shared" si="24"/>
        <v>DISCONTINUED - MR304 Double Standard, 16x8, 0mm Offset, 5x5, 94mm Centerbore, Matte Black</v>
      </c>
      <c r="BZ429" s="362" t="s">
        <v>4046</v>
      </c>
      <c r="CA429" s="362" t="s">
        <v>4045</v>
      </c>
      <c r="CB429" s="351" t="str">
        <f t="shared" si="26"/>
        <v>STREET (3XX)</v>
      </c>
    </row>
    <row r="430" spans="1:80" s="339" customFormat="1" ht="12.75">
      <c r="A430" s="23">
        <f t="shared" si="25"/>
        <v>427</v>
      </c>
      <c r="B430" s="105" t="s">
        <v>84</v>
      </c>
      <c r="C430" s="30" t="s">
        <v>1072</v>
      </c>
      <c r="D430" s="341" t="s">
        <v>1116</v>
      </c>
      <c r="E430" s="342" t="s">
        <v>2913</v>
      </c>
      <c r="F430" s="342"/>
      <c r="G430" s="342"/>
      <c r="H430" s="342" t="s">
        <v>429</v>
      </c>
      <c r="I430" s="393">
        <v>40909</v>
      </c>
      <c r="J430" s="340">
        <v>43444</v>
      </c>
      <c r="K430" s="331" t="s">
        <v>1277</v>
      </c>
      <c r="L430" s="343">
        <v>231.5</v>
      </c>
      <c r="M430" s="333"/>
      <c r="N430" s="333"/>
      <c r="O430" s="341">
        <v>18</v>
      </c>
      <c r="P430" s="8">
        <v>9</v>
      </c>
      <c r="Q430" s="30" t="s">
        <v>1123</v>
      </c>
      <c r="R430" s="341">
        <v>6</v>
      </c>
      <c r="S430" s="341">
        <v>5.5</v>
      </c>
      <c r="T430" s="344">
        <v>18</v>
      </c>
      <c r="U430" s="378">
        <v>5.75</v>
      </c>
      <c r="V430" s="341" t="s">
        <v>85</v>
      </c>
      <c r="W430" s="349">
        <v>108</v>
      </c>
      <c r="X430" s="345">
        <v>31.300000000000004</v>
      </c>
      <c r="Y430" s="344">
        <v>2500</v>
      </c>
      <c r="Z430" s="344" t="s">
        <v>5827</v>
      </c>
      <c r="AA430" s="344"/>
      <c r="AB430" s="334" t="str">
        <f t="shared" si="27"/>
        <v>18x9, 6x5.5, 18 OS</v>
      </c>
      <c r="AC430" s="346" t="s">
        <v>1600</v>
      </c>
      <c r="AD430" s="336">
        <f>VLOOKUP(AC430,ACCESSORIES!F:K,6,FALSE)</f>
        <v>33</v>
      </c>
      <c r="AE430" s="346" t="s">
        <v>85</v>
      </c>
      <c r="AF430" s="347" t="s">
        <v>85</v>
      </c>
      <c r="AG430" s="346" t="s">
        <v>85</v>
      </c>
      <c r="AH430" s="346" t="s">
        <v>1951</v>
      </c>
      <c r="AI430" s="347">
        <f>VLOOKUP(AH430,ACCESSORIES!F:K,6,FALSE)</f>
        <v>1.1000000000000001</v>
      </c>
      <c r="AJ430" s="347" t="s">
        <v>266</v>
      </c>
      <c r="AK430" s="347" t="s">
        <v>85</v>
      </c>
      <c r="AL430" s="347" t="s">
        <v>85</v>
      </c>
      <c r="AM430" s="347" t="s">
        <v>85</v>
      </c>
      <c r="AN430" s="347">
        <v>16.2</v>
      </c>
      <c r="AO430" s="347"/>
      <c r="AP430" s="347">
        <v>3</v>
      </c>
      <c r="AQ430" s="347">
        <v>24</v>
      </c>
      <c r="AR430" s="347"/>
      <c r="AS430" s="347">
        <v>31</v>
      </c>
      <c r="AT430" s="347"/>
      <c r="AU430" s="347">
        <v>213</v>
      </c>
      <c r="AV430" s="347">
        <v>106.5</v>
      </c>
      <c r="AW430" s="347">
        <v>38</v>
      </c>
      <c r="AX430" s="83"/>
      <c r="AY430" s="347"/>
      <c r="AZ430" s="348" t="s">
        <v>85</v>
      </c>
      <c r="BA430" s="347" t="s">
        <v>85</v>
      </c>
      <c r="BB430" s="105" t="s">
        <v>85</v>
      </c>
      <c r="BC430" s="347" t="s">
        <v>85</v>
      </c>
      <c r="BD430" s="348">
        <v>34.800000000000004</v>
      </c>
      <c r="BE430" s="347">
        <v>20.7</v>
      </c>
      <c r="BF430" s="347">
        <v>20.7</v>
      </c>
      <c r="BG430" s="347">
        <v>11.2</v>
      </c>
      <c r="BH430" s="341">
        <v>36</v>
      </c>
      <c r="BI430" s="347" t="s">
        <v>4096</v>
      </c>
      <c r="BJ430" s="82" t="s">
        <v>4217</v>
      </c>
      <c r="BK430" s="347" t="s">
        <v>2833</v>
      </c>
      <c r="BL430" s="347" t="s">
        <v>2837</v>
      </c>
      <c r="BM430" s="347" t="s">
        <v>2838</v>
      </c>
      <c r="BN430" s="347" t="s">
        <v>2839</v>
      </c>
      <c r="BO430" s="347"/>
      <c r="BP430" s="347"/>
      <c r="BQ430" s="347"/>
      <c r="BR430" s="347"/>
      <c r="BS430" s="347"/>
      <c r="BT430" s="347"/>
      <c r="BU430" s="347"/>
      <c r="BV430" s="347" t="s">
        <v>2482</v>
      </c>
      <c r="BW430" s="347"/>
      <c r="BX430" s="347" t="s">
        <v>2483</v>
      </c>
      <c r="BY430" s="362" t="str">
        <f t="shared" si="24"/>
        <v>DISCONTINUED - MR304 Double Standard, 18x9, +18mm Offset, 6x5.5, 108mm Centerbore, Matte Black - Machined Lip</v>
      </c>
      <c r="BZ430" s="362" t="s">
        <v>4046</v>
      </c>
      <c r="CA430" s="362" t="s">
        <v>4045</v>
      </c>
      <c r="CB430" s="351" t="str">
        <f t="shared" si="26"/>
        <v>STREET (3XX)</v>
      </c>
    </row>
    <row r="431" spans="1:80" s="339" customFormat="1" ht="12.75">
      <c r="A431" s="23">
        <f t="shared" si="25"/>
        <v>428</v>
      </c>
      <c r="B431" s="105" t="s">
        <v>84</v>
      </c>
      <c r="C431" s="30" t="s">
        <v>1072</v>
      </c>
      <c r="D431" s="341" t="s">
        <v>2369</v>
      </c>
      <c r="E431" s="342" t="s">
        <v>2922</v>
      </c>
      <c r="F431" s="342"/>
      <c r="G431" s="342"/>
      <c r="H431" s="342" t="s">
        <v>444</v>
      </c>
      <c r="I431" s="393">
        <v>41275</v>
      </c>
      <c r="J431" s="340">
        <v>43444</v>
      </c>
      <c r="K431" s="331" t="s">
        <v>1277</v>
      </c>
      <c r="L431" s="343">
        <v>260.5</v>
      </c>
      <c r="M431" s="333"/>
      <c r="N431" s="333"/>
      <c r="O431" s="341">
        <v>20</v>
      </c>
      <c r="P431" s="8">
        <v>9</v>
      </c>
      <c r="Q431" s="30" t="s">
        <v>1123</v>
      </c>
      <c r="R431" s="341">
        <v>6</v>
      </c>
      <c r="S431" s="341">
        <v>5.5</v>
      </c>
      <c r="T431" s="344">
        <v>18</v>
      </c>
      <c r="U431" s="378">
        <v>5.75</v>
      </c>
      <c r="V431" s="341" t="s">
        <v>85</v>
      </c>
      <c r="W431" s="349">
        <v>108</v>
      </c>
      <c r="X431" s="345">
        <v>39.1</v>
      </c>
      <c r="Y431" s="344">
        <v>2500</v>
      </c>
      <c r="Z431" s="344" t="s">
        <v>5826</v>
      </c>
      <c r="AA431" s="344"/>
      <c r="AB431" s="334" t="str">
        <f t="shared" si="27"/>
        <v>20x9, 6x5.5, 18 OS</v>
      </c>
      <c r="AC431" s="346" t="s">
        <v>1600</v>
      </c>
      <c r="AD431" s="336">
        <f>VLOOKUP(AC431,ACCESSORIES!F:K,6,FALSE)</f>
        <v>33</v>
      </c>
      <c r="AE431" s="346" t="s">
        <v>85</v>
      </c>
      <c r="AF431" s="347" t="s">
        <v>85</v>
      </c>
      <c r="AG431" s="346" t="s">
        <v>85</v>
      </c>
      <c r="AH431" s="346" t="s">
        <v>1951</v>
      </c>
      <c r="AI431" s="347">
        <f>VLOOKUP(AH431,ACCESSORIES!F:K,6,FALSE)</f>
        <v>1.1000000000000001</v>
      </c>
      <c r="AJ431" s="347" t="s">
        <v>266</v>
      </c>
      <c r="AK431" s="347" t="s">
        <v>85</v>
      </c>
      <c r="AL431" s="347" t="s">
        <v>85</v>
      </c>
      <c r="AM431" s="347" t="s">
        <v>85</v>
      </c>
      <c r="AN431" s="347">
        <v>16.2</v>
      </c>
      <c r="AO431" s="347"/>
      <c r="AP431" s="347">
        <v>3</v>
      </c>
      <c r="AQ431" s="347">
        <v>22</v>
      </c>
      <c r="AR431" s="347"/>
      <c r="AS431" s="347">
        <v>30</v>
      </c>
      <c r="AT431" s="347"/>
      <c r="AU431" s="347">
        <v>235</v>
      </c>
      <c r="AV431" s="347">
        <v>106.5</v>
      </c>
      <c r="AW431" s="347">
        <v>38</v>
      </c>
      <c r="AX431" s="83"/>
      <c r="AY431" s="347"/>
      <c r="AZ431" s="348" t="s">
        <v>85</v>
      </c>
      <c r="BA431" s="347" t="s">
        <v>85</v>
      </c>
      <c r="BB431" s="105" t="s">
        <v>85</v>
      </c>
      <c r="BC431" s="347" t="s">
        <v>85</v>
      </c>
      <c r="BD431" s="348">
        <v>42.6</v>
      </c>
      <c r="BE431" s="347">
        <v>22.8</v>
      </c>
      <c r="BF431" s="347">
        <v>22.8</v>
      </c>
      <c r="BG431" s="347">
        <v>11.1</v>
      </c>
      <c r="BH431" s="341">
        <v>24</v>
      </c>
      <c r="BI431" s="347" t="s">
        <v>4096</v>
      </c>
      <c r="BJ431" s="82" t="s">
        <v>4217</v>
      </c>
      <c r="BK431" s="347" t="s">
        <v>2833</v>
      </c>
      <c r="BL431" s="347" t="s">
        <v>2837</v>
      </c>
      <c r="BM431" s="347" t="s">
        <v>2839</v>
      </c>
      <c r="BN431" s="347" t="s">
        <v>2840</v>
      </c>
      <c r="BO431" s="347"/>
      <c r="BP431" s="347"/>
      <c r="BQ431" s="347"/>
      <c r="BR431" s="347"/>
      <c r="BS431" s="347"/>
      <c r="BT431" s="347"/>
      <c r="BU431" s="347"/>
      <c r="BV431" s="347" t="s">
        <v>2492</v>
      </c>
      <c r="BW431" s="347"/>
      <c r="BX431" s="347" t="s">
        <v>2493</v>
      </c>
      <c r="BY431" s="362" t="str">
        <f t="shared" si="24"/>
        <v>DISCONTINUED - MR305 NV, 20x9, +18mm Offset, 6x5.5, 108mm Centerbore, Machined - Matte Black Lip</v>
      </c>
      <c r="BZ431" s="362" t="s">
        <v>4046</v>
      </c>
      <c r="CA431" s="362" t="s">
        <v>4045</v>
      </c>
      <c r="CB431" s="351" t="str">
        <f t="shared" si="26"/>
        <v>STREET (3XX)</v>
      </c>
    </row>
    <row r="432" spans="1:80" s="339" customFormat="1" ht="12.75">
      <c r="A432" s="23">
        <f t="shared" si="25"/>
        <v>429</v>
      </c>
      <c r="B432" s="105" t="s">
        <v>84</v>
      </c>
      <c r="C432" s="30" t="s">
        <v>1072</v>
      </c>
      <c r="D432" s="341" t="s">
        <v>1118</v>
      </c>
      <c r="E432" s="342" t="s">
        <v>2918</v>
      </c>
      <c r="F432" s="342"/>
      <c r="G432" s="342"/>
      <c r="H432" s="342" t="s">
        <v>548</v>
      </c>
      <c r="I432" s="393">
        <v>41640</v>
      </c>
      <c r="J432" s="340">
        <v>43444</v>
      </c>
      <c r="K432" s="331" t="s">
        <v>1277</v>
      </c>
      <c r="L432" s="343">
        <v>212.5</v>
      </c>
      <c r="M432" s="333"/>
      <c r="N432" s="333"/>
      <c r="O432" s="341">
        <v>17</v>
      </c>
      <c r="P432" s="8">
        <v>8.5</v>
      </c>
      <c r="Q432" s="30" t="s">
        <v>1759</v>
      </c>
      <c r="R432" s="341">
        <v>5</v>
      </c>
      <c r="S432" s="341">
        <v>5.5</v>
      </c>
      <c r="T432" s="344">
        <v>0</v>
      </c>
      <c r="U432" s="378">
        <v>4.75</v>
      </c>
      <c r="V432" s="341" t="s">
        <v>85</v>
      </c>
      <c r="W432" s="349">
        <v>108</v>
      </c>
      <c r="X432" s="345">
        <v>27</v>
      </c>
      <c r="Y432" s="344">
        <v>2500</v>
      </c>
      <c r="Z432" s="344" t="s">
        <v>2309</v>
      </c>
      <c r="AA432" s="344"/>
      <c r="AB432" s="334" t="str">
        <f t="shared" si="27"/>
        <v>17x8.5, 5x5.5, 0 OS</v>
      </c>
      <c r="AC432" s="346" t="s">
        <v>1600</v>
      </c>
      <c r="AD432" s="336">
        <f>VLOOKUP(AC432,ACCESSORIES!F:K,6,FALSE)</f>
        <v>33</v>
      </c>
      <c r="AE432" s="346" t="s">
        <v>85</v>
      </c>
      <c r="AF432" s="347" t="s">
        <v>85</v>
      </c>
      <c r="AG432" s="346" t="s">
        <v>85</v>
      </c>
      <c r="AH432" s="346" t="s">
        <v>1950</v>
      </c>
      <c r="AI432" s="347">
        <f>VLOOKUP(AH432,ACCESSORIES!F:K,6,FALSE)</f>
        <v>1.1000000000000001</v>
      </c>
      <c r="AJ432" s="347" t="s">
        <v>266</v>
      </c>
      <c r="AK432" s="347" t="s">
        <v>85</v>
      </c>
      <c r="AL432" s="347" t="s">
        <v>85</v>
      </c>
      <c r="AM432" s="347" t="s">
        <v>85</v>
      </c>
      <c r="AN432" s="347">
        <v>16.100000000000001</v>
      </c>
      <c r="AO432" s="347"/>
      <c r="AP432" s="347">
        <v>3</v>
      </c>
      <c r="AQ432" s="347">
        <v>3</v>
      </c>
      <c r="AR432" s="347"/>
      <c r="AS432" s="347">
        <v>21</v>
      </c>
      <c r="AT432" s="347"/>
      <c r="AU432" s="347">
        <v>203</v>
      </c>
      <c r="AV432" s="347">
        <v>106.5</v>
      </c>
      <c r="AW432" s="347">
        <v>38</v>
      </c>
      <c r="AX432" s="83"/>
      <c r="AY432" s="347"/>
      <c r="AZ432" s="348" t="s">
        <v>85</v>
      </c>
      <c r="BA432" s="347" t="s">
        <v>85</v>
      </c>
      <c r="BB432" s="105" t="s">
        <v>85</v>
      </c>
      <c r="BC432" s="347" t="s">
        <v>85</v>
      </c>
      <c r="BD432" s="348">
        <v>30.5</v>
      </c>
      <c r="BE432" s="347">
        <v>19.8</v>
      </c>
      <c r="BF432" s="347">
        <v>19.8</v>
      </c>
      <c r="BG432" s="347">
        <v>10.7</v>
      </c>
      <c r="BH432" s="341">
        <v>36</v>
      </c>
      <c r="BI432" s="347" t="s">
        <v>4096</v>
      </c>
      <c r="BJ432" s="82" t="s">
        <v>4217</v>
      </c>
      <c r="BK432" s="347" t="s">
        <v>2833</v>
      </c>
      <c r="BL432" s="347" t="s">
        <v>2837</v>
      </c>
      <c r="BM432" s="347" t="s">
        <v>2834</v>
      </c>
      <c r="BN432" s="347" t="s">
        <v>2842</v>
      </c>
      <c r="BO432" s="347"/>
      <c r="BP432" s="347"/>
      <c r="BQ432" s="347"/>
      <c r="BR432" s="347"/>
      <c r="BS432" s="347"/>
      <c r="BT432" s="347"/>
      <c r="BU432" s="347"/>
      <c r="BV432" s="347" t="s">
        <v>2500</v>
      </c>
      <c r="BW432" s="347"/>
      <c r="BX432" s="347" t="s">
        <v>2501</v>
      </c>
      <c r="BY432" s="362" t="str">
        <f t="shared" ref="BY432:BY467" si="28">CONCATENATE("DISCONTINUED"," ","-"," ",D432,", ",O432,"x",P432,", ",IF(V432="N/A", "", CONCATENATE(V432, "/")),IF(T432&gt;0, CONCATENATE("+",T432), T432),"mm Offset, ",Q432,", ",W432,"mm Centerbore, ",PROPER(Z432), "", IF(BB432="N/A", "", CONCATENATE(", w/ ", BB432)))</f>
        <v>DISCONTINUED - MR307 Hole, 17x8.5, 0mm Offset, 5x5.5, 108mm Centerbore, Matte Black</v>
      </c>
      <c r="BZ432" s="362" t="s">
        <v>4046</v>
      </c>
      <c r="CA432" s="362" t="s">
        <v>4045</v>
      </c>
      <c r="CB432" s="351" t="str">
        <f t="shared" si="26"/>
        <v>STREET (3XX)</v>
      </c>
    </row>
    <row r="433" spans="1:80" s="339" customFormat="1" ht="12.75">
      <c r="A433" s="23">
        <f t="shared" si="25"/>
        <v>430</v>
      </c>
      <c r="B433" s="105" t="s">
        <v>84</v>
      </c>
      <c r="C433" s="30" t="s">
        <v>1072</v>
      </c>
      <c r="D433" s="341" t="s">
        <v>1120</v>
      </c>
      <c r="E433" s="342" t="s">
        <v>2927</v>
      </c>
      <c r="F433" s="342"/>
      <c r="G433" s="342"/>
      <c r="H433" s="342" t="s">
        <v>609</v>
      </c>
      <c r="I433" s="393">
        <v>42005</v>
      </c>
      <c r="J433" s="340">
        <v>43444</v>
      </c>
      <c r="K433" s="331" t="s">
        <v>1277</v>
      </c>
      <c r="L433" s="343">
        <v>252.5</v>
      </c>
      <c r="M433" s="333"/>
      <c r="N433" s="333"/>
      <c r="O433" s="341">
        <v>18</v>
      </c>
      <c r="P433" s="8">
        <v>9</v>
      </c>
      <c r="Q433" s="30" t="s">
        <v>1766</v>
      </c>
      <c r="R433" s="341">
        <v>8</v>
      </c>
      <c r="S433" s="341">
        <v>170</v>
      </c>
      <c r="T433" s="344">
        <v>-12</v>
      </c>
      <c r="U433" s="378">
        <v>4.5</v>
      </c>
      <c r="V433" s="341" t="s">
        <v>85</v>
      </c>
      <c r="W433" s="349">
        <v>130.81</v>
      </c>
      <c r="X433" s="345">
        <v>31.300000000000004</v>
      </c>
      <c r="Y433" s="344">
        <v>3640</v>
      </c>
      <c r="Z433" s="344" t="s">
        <v>2309</v>
      </c>
      <c r="AA433" s="344"/>
      <c r="AB433" s="334" t="str">
        <f t="shared" si="27"/>
        <v>18x9, 8x170, -12 OS</v>
      </c>
      <c r="AC433" s="346" t="s">
        <v>1864</v>
      </c>
      <c r="AD433" s="336">
        <f>VLOOKUP(AC433,ACCESSORIES!F:K,6,FALSE)</f>
        <v>33</v>
      </c>
      <c r="AE433" s="346" t="s">
        <v>85</v>
      </c>
      <c r="AF433" s="347" t="s">
        <v>85</v>
      </c>
      <c r="AG433" s="346" t="s">
        <v>85</v>
      </c>
      <c r="AH433" s="346" t="s">
        <v>1951</v>
      </c>
      <c r="AI433" s="347">
        <f>VLOOKUP(AH433,ACCESSORIES!F:K,6,FALSE)</f>
        <v>1.1000000000000001</v>
      </c>
      <c r="AJ433" s="347" t="s">
        <v>266</v>
      </c>
      <c r="AK433" s="347" t="s">
        <v>85</v>
      </c>
      <c r="AL433" s="347" t="s">
        <v>85</v>
      </c>
      <c r="AM433" s="347" t="s">
        <v>85</v>
      </c>
      <c r="AN433" s="347">
        <v>16.100000000000001</v>
      </c>
      <c r="AO433" s="347"/>
      <c r="AP433" s="347">
        <v>3</v>
      </c>
      <c r="AQ433" s="347">
        <v>3</v>
      </c>
      <c r="AR433" s="347"/>
      <c r="AS433" s="347">
        <v>66</v>
      </c>
      <c r="AT433" s="347"/>
      <c r="AU433" s="347">
        <v>216</v>
      </c>
      <c r="AV433" s="347">
        <v>127</v>
      </c>
      <c r="AW433" s="347">
        <v>98</v>
      </c>
      <c r="AX433" s="83"/>
      <c r="AY433" s="347"/>
      <c r="AZ433" s="348" t="s">
        <v>85</v>
      </c>
      <c r="BA433" s="347" t="s">
        <v>85</v>
      </c>
      <c r="BB433" s="105" t="s">
        <v>85</v>
      </c>
      <c r="BC433" s="347" t="s">
        <v>85</v>
      </c>
      <c r="BD433" s="348">
        <v>34.800000000000004</v>
      </c>
      <c r="BE433" s="347">
        <v>20.7</v>
      </c>
      <c r="BF433" s="347">
        <v>20.7</v>
      </c>
      <c r="BG433" s="347">
        <v>11.2</v>
      </c>
      <c r="BH433" s="341">
        <v>36</v>
      </c>
      <c r="BI433" s="347" t="s">
        <v>4096</v>
      </c>
      <c r="BJ433" s="82" t="s">
        <v>4217</v>
      </c>
      <c r="BK433" s="347" t="s">
        <v>2833</v>
      </c>
      <c r="BL433" s="347" t="s">
        <v>2837</v>
      </c>
      <c r="BM433" s="347" t="s">
        <v>2839</v>
      </c>
      <c r="BN433" s="347" t="s">
        <v>2845</v>
      </c>
      <c r="BO433" s="347"/>
      <c r="BP433" s="347"/>
      <c r="BQ433" s="347"/>
      <c r="BR433" s="347"/>
      <c r="BS433" s="347"/>
      <c r="BT433" s="347"/>
      <c r="BU433" s="347"/>
      <c r="BV433" s="347" t="s">
        <v>2516</v>
      </c>
      <c r="BW433" s="347"/>
      <c r="BX433" s="347" t="s">
        <v>2517</v>
      </c>
      <c r="BY433" s="362" t="str">
        <f t="shared" si="28"/>
        <v>DISCONTINUED - MR309 Grid, 18x9, -12mm Offset, 8x170, 130.81mm Centerbore, Matte Black</v>
      </c>
      <c r="BZ433" s="362" t="s">
        <v>4046</v>
      </c>
      <c r="CA433" s="362" t="s">
        <v>4045</v>
      </c>
      <c r="CB433" s="351" t="str">
        <f t="shared" si="26"/>
        <v>STREET (3XX)</v>
      </c>
    </row>
    <row r="434" spans="1:80" s="339" customFormat="1" ht="12.75">
      <c r="A434" s="23">
        <f t="shared" si="25"/>
        <v>431</v>
      </c>
      <c r="B434" s="105" t="s">
        <v>84</v>
      </c>
      <c r="C434" s="30" t="s">
        <v>1072</v>
      </c>
      <c r="D434" s="341" t="s">
        <v>1120</v>
      </c>
      <c r="E434" s="342" t="s">
        <v>2912</v>
      </c>
      <c r="F434" s="342"/>
      <c r="G434" s="342"/>
      <c r="H434" s="342" t="s">
        <v>607</v>
      </c>
      <c r="I434" s="393">
        <v>42005</v>
      </c>
      <c r="J434" s="340">
        <v>43444</v>
      </c>
      <c r="K434" s="331" t="s">
        <v>1277</v>
      </c>
      <c r="L434" s="343">
        <v>252.5</v>
      </c>
      <c r="M434" s="333"/>
      <c r="N434" s="333"/>
      <c r="O434" s="341">
        <v>18</v>
      </c>
      <c r="P434" s="8">
        <v>9</v>
      </c>
      <c r="Q434" s="30" t="s">
        <v>1765</v>
      </c>
      <c r="R434" s="341">
        <v>8</v>
      </c>
      <c r="S434" s="341">
        <v>6.5</v>
      </c>
      <c r="T434" s="344">
        <v>-12</v>
      </c>
      <c r="U434" s="378">
        <v>4.5</v>
      </c>
      <c r="V434" s="341" t="s">
        <v>85</v>
      </c>
      <c r="W434" s="349">
        <v>130.81</v>
      </c>
      <c r="X434" s="345">
        <v>31.300000000000004</v>
      </c>
      <c r="Y434" s="344">
        <v>3640</v>
      </c>
      <c r="Z434" s="344" t="s">
        <v>2309</v>
      </c>
      <c r="AA434" s="344"/>
      <c r="AB434" s="334" t="str">
        <f t="shared" si="27"/>
        <v>18x9, 8x6.5, -12 OS</v>
      </c>
      <c r="AC434" s="346" t="s">
        <v>1606</v>
      </c>
      <c r="AD434" s="336">
        <f>VLOOKUP(AC434,ACCESSORIES!F:K,6,FALSE)</f>
        <v>33</v>
      </c>
      <c r="AE434" s="346" t="s">
        <v>85</v>
      </c>
      <c r="AF434" s="347" t="s">
        <v>85</v>
      </c>
      <c r="AG434" s="346" t="s">
        <v>85</v>
      </c>
      <c r="AH434" s="346" t="s">
        <v>1951</v>
      </c>
      <c r="AI434" s="347">
        <f>VLOOKUP(AH434,ACCESSORIES!F:K,6,FALSE)</f>
        <v>1.1000000000000001</v>
      </c>
      <c r="AJ434" s="347" t="s">
        <v>266</v>
      </c>
      <c r="AK434" s="347" t="s">
        <v>85</v>
      </c>
      <c r="AL434" s="347" t="s">
        <v>85</v>
      </c>
      <c r="AM434" s="347" t="s">
        <v>85</v>
      </c>
      <c r="AN434" s="347">
        <v>16.100000000000001</v>
      </c>
      <c r="AO434" s="347"/>
      <c r="AP434" s="347">
        <v>3</v>
      </c>
      <c r="AQ434" s="347">
        <v>3</v>
      </c>
      <c r="AR434" s="347"/>
      <c r="AS434" s="347">
        <v>66</v>
      </c>
      <c r="AT434" s="347"/>
      <c r="AU434" s="347">
        <v>216</v>
      </c>
      <c r="AV434" s="347">
        <v>123</v>
      </c>
      <c r="AW434" s="347">
        <v>93</v>
      </c>
      <c r="AX434" s="83"/>
      <c r="AY434" s="347"/>
      <c r="AZ434" s="348" t="s">
        <v>85</v>
      </c>
      <c r="BA434" s="347" t="s">
        <v>85</v>
      </c>
      <c r="BB434" s="105" t="s">
        <v>85</v>
      </c>
      <c r="BC434" s="347" t="s">
        <v>85</v>
      </c>
      <c r="BD434" s="348">
        <v>34.800000000000004</v>
      </c>
      <c r="BE434" s="347">
        <v>20.7</v>
      </c>
      <c r="BF434" s="347">
        <v>20.7</v>
      </c>
      <c r="BG434" s="347">
        <v>11.2</v>
      </c>
      <c r="BH434" s="341">
        <v>36</v>
      </c>
      <c r="BI434" s="347" t="s">
        <v>4096</v>
      </c>
      <c r="BJ434" s="82" t="s">
        <v>4217</v>
      </c>
      <c r="BK434" s="347" t="s">
        <v>2833</v>
      </c>
      <c r="BL434" s="347" t="s">
        <v>2837</v>
      </c>
      <c r="BM434" s="347" t="s">
        <v>2839</v>
      </c>
      <c r="BN434" s="347" t="s">
        <v>2845</v>
      </c>
      <c r="BO434" s="347"/>
      <c r="BP434" s="347"/>
      <c r="BQ434" s="347"/>
      <c r="BR434" s="347"/>
      <c r="BS434" s="347"/>
      <c r="BT434" s="347"/>
      <c r="BU434" s="347"/>
      <c r="BV434" s="347" t="s">
        <v>2516</v>
      </c>
      <c r="BW434" s="347"/>
      <c r="BX434" s="347" t="s">
        <v>2517</v>
      </c>
      <c r="BY434" s="362" t="str">
        <f t="shared" si="28"/>
        <v>DISCONTINUED - MR309 Grid, 18x9, -12mm Offset, 8x6.5, 130.81mm Centerbore, Matte Black</v>
      </c>
      <c r="BZ434" s="362" t="s">
        <v>4046</v>
      </c>
      <c r="CA434" s="362" t="s">
        <v>4045</v>
      </c>
      <c r="CB434" s="351" t="str">
        <f t="shared" si="26"/>
        <v>STREET (3XX)</v>
      </c>
    </row>
    <row r="435" spans="1:80" s="339" customFormat="1" ht="12.75">
      <c r="A435" s="23">
        <f t="shared" si="25"/>
        <v>432</v>
      </c>
      <c r="B435" s="105" t="s">
        <v>84</v>
      </c>
      <c r="C435" s="30" t="s">
        <v>1072</v>
      </c>
      <c r="D435" s="341" t="s">
        <v>1121</v>
      </c>
      <c r="E435" s="342" t="s">
        <v>2908</v>
      </c>
      <c r="F435" s="342"/>
      <c r="G435" s="342"/>
      <c r="H435" s="342" t="s">
        <v>677</v>
      </c>
      <c r="I435" s="393">
        <v>42370</v>
      </c>
      <c r="J435" s="340">
        <v>43444</v>
      </c>
      <c r="K435" s="331" t="s">
        <v>1277</v>
      </c>
      <c r="L435" s="343">
        <v>249.5</v>
      </c>
      <c r="M435" s="333"/>
      <c r="N435" s="333"/>
      <c r="O435" s="341">
        <v>18</v>
      </c>
      <c r="P435" s="8">
        <v>9</v>
      </c>
      <c r="Q435" s="30" t="s">
        <v>1759</v>
      </c>
      <c r="R435" s="341">
        <v>5</v>
      </c>
      <c r="S435" s="341">
        <v>5.5</v>
      </c>
      <c r="T435" s="344">
        <v>-12</v>
      </c>
      <c r="U435" s="378">
        <v>4.5</v>
      </c>
      <c r="V435" s="341" t="s">
        <v>85</v>
      </c>
      <c r="W435" s="349">
        <v>108</v>
      </c>
      <c r="X435" s="345">
        <v>38.299999999999997</v>
      </c>
      <c r="Y435" s="344">
        <v>2650</v>
      </c>
      <c r="Z435" s="344" t="s">
        <v>2309</v>
      </c>
      <c r="AA435" s="344"/>
      <c r="AB435" s="334" t="str">
        <f t="shared" si="27"/>
        <v>18x9, 5x5.5, -12 OS</v>
      </c>
      <c r="AC435" s="346" t="s">
        <v>1638</v>
      </c>
      <c r="AD435" s="336">
        <f>VLOOKUP(AC435,ACCESSORIES!F:K,6,FALSE)</f>
        <v>38.5</v>
      </c>
      <c r="AE435" s="346" t="s">
        <v>1809</v>
      </c>
      <c r="AF435" s="347" t="s">
        <v>1899</v>
      </c>
      <c r="AG435" s="346" t="s">
        <v>85</v>
      </c>
      <c r="AH435" s="346" t="s">
        <v>1951</v>
      </c>
      <c r="AI435" s="347">
        <f>VLOOKUP(AH435,ACCESSORIES!F:K,6,FALSE)</f>
        <v>1.1000000000000001</v>
      </c>
      <c r="AJ435" s="347" t="s">
        <v>265</v>
      </c>
      <c r="AK435" s="347" t="s">
        <v>85</v>
      </c>
      <c r="AL435" s="347" t="s">
        <v>85</v>
      </c>
      <c r="AM435" s="347" t="s">
        <v>85</v>
      </c>
      <c r="AN435" s="347">
        <v>16.100000000000001</v>
      </c>
      <c r="AO435" s="347"/>
      <c r="AP435" s="347">
        <v>10</v>
      </c>
      <c r="AQ435" s="347">
        <v>30</v>
      </c>
      <c r="AR435" s="347"/>
      <c r="AS435" s="347">
        <v>75</v>
      </c>
      <c r="AT435" s="347"/>
      <c r="AU435" s="347">
        <v>215</v>
      </c>
      <c r="AV435" s="347">
        <v>108</v>
      </c>
      <c r="AW435" s="347">
        <v>34</v>
      </c>
      <c r="AX435" s="83"/>
      <c r="AY435" s="347"/>
      <c r="AZ435" s="348" t="s">
        <v>85</v>
      </c>
      <c r="BA435" s="347" t="s">
        <v>85</v>
      </c>
      <c r="BB435" s="105" t="s">
        <v>85</v>
      </c>
      <c r="BC435" s="347" t="s">
        <v>85</v>
      </c>
      <c r="BD435" s="348">
        <v>41.8</v>
      </c>
      <c r="BE435" s="347">
        <v>20.5</v>
      </c>
      <c r="BF435" s="347">
        <v>20.5</v>
      </c>
      <c r="BG435" s="347">
        <v>11.2</v>
      </c>
      <c r="BH435" s="341">
        <v>36</v>
      </c>
      <c r="BI435" s="347" t="s">
        <v>4096</v>
      </c>
      <c r="BJ435" s="82" t="s">
        <v>4217</v>
      </c>
      <c r="BK435" s="347" t="s">
        <v>2833</v>
      </c>
      <c r="BL435" s="347" t="s">
        <v>2846</v>
      </c>
      <c r="BM435" s="347" t="s">
        <v>2839</v>
      </c>
      <c r="BN435" s="347" t="s">
        <v>2847</v>
      </c>
      <c r="BO435" s="347" t="s">
        <v>2845</v>
      </c>
      <c r="BP435" s="347"/>
      <c r="BQ435" s="347"/>
      <c r="BR435" s="347"/>
      <c r="BS435" s="347"/>
      <c r="BT435" s="347"/>
      <c r="BU435" s="347"/>
      <c r="BV435" s="347" t="s">
        <v>2520</v>
      </c>
      <c r="BW435" s="347"/>
      <c r="BX435" s="347" t="s">
        <v>2521</v>
      </c>
      <c r="BY435" s="362" t="str">
        <f t="shared" si="28"/>
        <v>DISCONTINUED - MR310 Con6, 18x9, -12mm Offset, 5x5.5, 108mm Centerbore, Matte Black</v>
      </c>
      <c r="BZ435" s="362" t="s">
        <v>4046</v>
      </c>
      <c r="CA435" s="362" t="s">
        <v>4045</v>
      </c>
      <c r="CB435" s="351" t="str">
        <f t="shared" si="26"/>
        <v>STREET (3XX)</v>
      </c>
    </row>
    <row r="436" spans="1:80" s="339" customFormat="1" ht="12.75">
      <c r="A436" s="23">
        <f t="shared" si="25"/>
        <v>433</v>
      </c>
      <c r="B436" s="105" t="s">
        <v>84</v>
      </c>
      <c r="C436" s="30" t="s">
        <v>1072</v>
      </c>
      <c r="D436" s="341" t="s">
        <v>1121</v>
      </c>
      <c r="E436" s="342" t="s">
        <v>2909</v>
      </c>
      <c r="F436" s="342"/>
      <c r="G436" s="342"/>
      <c r="H436" s="342" t="s">
        <v>646</v>
      </c>
      <c r="I436" s="393">
        <v>42370</v>
      </c>
      <c r="J436" s="340">
        <v>43444</v>
      </c>
      <c r="K436" s="331" t="s">
        <v>1277</v>
      </c>
      <c r="L436" s="343">
        <v>299.5</v>
      </c>
      <c r="M436" s="333"/>
      <c r="N436" s="333"/>
      <c r="O436" s="341">
        <v>20</v>
      </c>
      <c r="P436" s="8">
        <v>9</v>
      </c>
      <c r="Q436" s="30" t="s">
        <v>1765</v>
      </c>
      <c r="R436" s="341">
        <v>8</v>
      </c>
      <c r="S436" s="341">
        <v>6.5</v>
      </c>
      <c r="T436" s="344">
        <v>0</v>
      </c>
      <c r="U436" s="378">
        <v>5</v>
      </c>
      <c r="V436" s="341" t="s">
        <v>85</v>
      </c>
      <c r="W436" s="349">
        <v>130.81</v>
      </c>
      <c r="X436" s="345">
        <v>42.2</v>
      </c>
      <c r="Y436" s="344">
        <v>3640</v>
      </c>
      <c r="Z436" s="344" t="s">
        <v>5833</v>
      </c>
      <c r="AA436" s="344"/>
      <c r="AB436" s="334" t="str">
        <f t="shared" si="27"/>
        <v>20x9, 8x6.5, 0 OS</v>
      </c>
      <c r="AC436" s="346" t="s">
        <v>1606</v>
      </c>
      <c r="AD436" s="336">
        <f>VLOOKUP(AC436,ACCESSORIES!F:K,6,FALSE)</f>
        <v>33</v>
      </c>
      <c r="AE436" s="346" t="s">
        <v>85</v>
      </c>
      <c r="AF436" s="347" t="s">
        <v>85</v>
      </c>
      <c r="AG436" s="346" t="s">
        <v>85</v>
      </c>
      <c r="AH436" s="346" t="s">
        <v>1951</v>
      </c>
      <c r="AI436" s="347">
        <f>VLOOKUP(AH436,ACCESSORIES!F:K,6,FALSE)</f>
        <v>1.1000000000000001</v>
      </c>
      <c r="AJ436" s="347" t="s">
        <v>266</v>
      </c>
      <c r="AK436" s="347" t="s">
        <v>85</v>
      </c>
      <c r="AL436" s="347" t="s">
        <v>85</v>
      </c>
      <c r="AM436" s="347" t="s">
        <v>85</v>
      </c>
      <c r="AN436" s="347">
        <v>16.100000000000001</v>
      </c>
      <c r="AO436" s="347"/>
      <c r="AP436" s="347">
        <v>3</v>
      </c>
      <c r="AQ436" s="347">
        <v>3</v>
      </c>
      <c r="AR436" s="347"/>
      <c r="AS436" s="347">
        <v>58</v>
      </c>
      <c r="AT436" s="347"/>
      <c r="AU436" s="347">
        <v>239</v>
      </c>
      <c r="AV436" s="347">
        <v>123</v>
      </c>
      <c r="AW436" s="347">
        <v>93</v>
      </c>
      <c r="AX436" s="83"/>
      <c r="AY436" s="347"/>
      <c r="AZ436" s="348" t="s">
        <v>85</v>
      </c>
      <c r="BA436" s="347" t="s">
        <v>85</v>
      </c>
      <c r="BB436" s="105" t="s">
        <v>85</v>
      </c>
      <c r="BC436" s="347" t="s">
        <v>85</v>
      </c>
      <c r="BD436" s="348">
        <v>45.7</v>
      </c>
      <c r="BE436" s="347">
        <v>22.5</v>
      </c>
      <c r="BF436" s="347">
        <v>22.5</v>
      </c>
      <c r="BG436" s="347">
        <v>11.2</v>
      </c>
      <c r="BH436" s="341">
        <v>24</v>
      </c>
      <c r="BI436" s="347" t="s">
        <v>4096</v>
      </c>
      <c r="BJ436" s="82" t="s">
        <v>4217</v>
      </c>
      <c r="BK436" s="347" t="s">
        <v>2833</v>
      </c>
      <c r="BL436" s="347" t="s">
        <v>2846</v>
      </c>
      <c r="BM436" s="347" t="s">
        <v>2839</v>
      </c>
      <c r="BN436" s="347" t="s">
        <v>2847</v>
      </c>
      <c r="BO436" s="347" t="s">
        <v>2845</v>
      </c>
      <c r="BP436" s="347"/>
      <c r="BQ436" s="347"/>
      <c r="BR436" s="347"/>
      <c r="BS436" s="347"/>
      <c r="BT436" s="347"/>
      <c r="BU436" s="347"/>
      <c r="BV436" s="347" t="s">
        <v>2530</v>
      </c>
      <c r="BW436" s="347"/>
      <c r="BX436" s="347" t="s">
        <v>2531</v>
      </c>
      <c r="BY436" s="362" t="str">
        <f t="shared" si="28"/>
        <v>DISCONTINUED - MR310 Con6, 20x9, 0mm Offset, 8x6.5, 130.81mm Centerbore, Method Bronze - Matte Black Lip</v>
      </c>
      <c r="BZ436" s="362" t="s">
        <v>4046</v>
      </c>
      <c r="CA436" s="362" t="s">
        <v>4045</v>
      </c>
      <c r="CB436" s="351" t="str">
        <f t="shared" si="26"/>
        <v>STREET (3XX)</v>
      </c>
    </row>
    <row r="437" spans="1:80" s="339" customFormat="1" ht="12.75">
      <c r="A437" s="23">
        <f t="shared" si="25"/>
        <v>434</v>
      </c>
      <c r="B437" s="105" t="s">
        <v>84</v>
      </c>
      <c r="C437" s="30" t="s">
        <v>1072</v>
      </c>
      <c r="D437" s="341" t="s">
        <v>1122</v>
      </c>
      <c r="E437" s="342" t="s">
        <v>2919</v>
      </c>
      <c r="F437" s="342"/>
      <c r="G437" s="342"/>
      <c r="H437" s="342" t="s">
        <v>703</v>
      </c>
      <c r="I437" s="393">
        <v>42370</v>
      </c>
      <c r="J437" s="340">
        <v>43444</v>
      </c>
      <c r="K437" s="331" t="s">
        <v>1277</v>
      </c>
      <c r="L437" s="343">
        <v>205.5</v>
      </c>
      <c r="M437" s="333"/>
      <c r="N437" s="333"/>
      <c r="O437" s="341">
        <v>16</v>
      </c>
      <c r="P437" s="8">
        <v>8</v>
      </c>
      <c r="Q437" s="30" t="s">
        <v>1765</v>
      </c>
      <c r="R437" s="341">
        <v>8</v>
      </c>
      <c r="S437" s="341">
        <v>6.5</v>
      </c>
      <c r="T437" s="344">
        <v>0</v>
      </c>
      <c r="U437" s="378">
        <v>4.5</v>
      </c>
      <c r="V437" s="341" t="s">
        <v>85</v>
      </c>
      <c r="W437" s="349">
        <v>130.81</v>
      </c>
      <c r="X437" s="345">
        <v>25.4</v>
      </c>
      <c r="Y437" s="344">
        <v>3640</v>
      </c>
      <c r="Z437" s="344" t="s">
        <v>2309</v>
      </c>
      <c r="AA437" s="344"/>
      <c r="AB437" s="334" t="str">
        <f t="shared" si="27"/>
        <v>16x8, 8x6.5, 0 OS</v>
      </c>
      <c r="AC437" s="346" t="s">
        <v>1606</v>
      </c>
      <c r="AD437" s="336">
        <f>VLOOKUP(AC437,ACCESSORIES!F:K,6,FALSE)</f>
        <v>33</v>
      </c>
      <c r="AE437" s="346" t="s">
        <v>85</v>
      </c>
      <c r="AF437" s="347" t="s">
        <v>85</v>
      </c>
      <c r="AG437" s="346" t="s">
        <v>85</v>
      </c>
      <c r="AH437" s="346" t="s">
        <v>1951</v>
      </c>
      <c r="AI437" s="347">
        <f>VLOOKUP(AH437,ACCESSORIES!F:K,6,FALSE)</f>
        <v>1.1000000000000001</v>
      </c>
      <c r="AJ437" s="347" t="s">
        <v>266</v>
      </c>
      <c r="AK437" s="347" t="s">
        <v>85</v>
      </c>
      <c r="AL437" s="347" t="s">
        <v>85</v>
      </c>
      <c r="AM437" s="347" t="s">
        <v>85</v>
      </c>
      <c r="AN437" s="347">
        <v>16.100000000000001</v>
      </c>
      <c r="AO437" s="347"/>
      <c r="AP437" s="347">
        <v>3</v>
      </c>
      <c r="AQ437" s="347">
        <v>3</v>
      </c>
      <c r="AR437" s="347"/>
      <c r="AS437" s="347">
        <v>36</v>
      </c>
      <c r="AT437" s="347"/>
      <c r="AU437" s="347">
        <v>185</v>
      </c>
      <c r="AV437" s="347">
        <v>123</v>
      </c>
      <c r="AW437" s="347">
        <v>93</v>
      </c>
      <c r="AX437" s="83"/>
      <c r="AY437" s="347"/>
      <c r="AZ437" s="348" t="s">
        <v>85</v>
      </c>
      <c r="BA437" s="347" t="s">
        <v>85</v>
      </c>
      <c r="BB437" s="105" t="s">
        <v>85</v>
      </c>
      <c r="BC437" s="347" t="s">
        <v>85</v>
      </c>
      <c r="BD437" s="348">
        <v>28.9</v>
      </c>
      <c r="BE437" s="347">
        <v>18.3</v>
      </c>
      <c r="BF437" s="347">
        <v>18.3</v>
      </c>
      <c r="BG437" s="347">
        <v>10.199999999999999</v>
      </c>
      <c r="BH437" s="341">
        <v>36</v>
      </c>
      <c r="BI437" s="347" t="s">
        <v>4096</v>
      </c>
      <c r="BJ437" s="82" t="s">
        <v>4217</v>
      </c>
      <c r="BK437" s="347" t="s">
        <v>2833</v>
      </c>
      <c r="BL437" s="347" t="s">
        <v>2846</v>
      </c>
      <c r="BM437" s="347" t="s">
        <v>2839</v>
      </c>
      <c r="BN437" s="347" t="s">
        <v>2847</v>
      </c>
      <c r="BO437" s="347" t="s">
        <v>2845</v>
      </c>
      <c r="BP437" s="347"/>
      <c r="BQ437" s="347"/>
      <c r="BR437" s="347"/>
      <c r="BS437" s="347"/>
      <c r="BT437" s="347"/>
      <c r="BU437" s="347"/>
      <c r="BV437" s="347" t="s">
        <v>2538</v>
      </c>
      <c r="BW437" s="347"/>
      <c r="BX437" s="347" t="s">
        <v>2539</v>
      </c>
      <c r="BY437" s="362" t="str">
        <f t="shared" si="28"/>
        <v>DISCONTINUED - MR311 Vex, 16x8, 0mm Offset, 8x6.5, 130.81mm Centerbore, Matte Black</v>
      </c>
      <c r="BZ437" s="362" t="s">
        <v>4046</v>
      </c>
      <c r="CA437" s="362" t="s">
        <v>4045</v>
      </c>
      <c r="CB437" s="351" t="str">
        <f t="shared" si="26"/>
        <v>STREET (3XX)</v>
      </c>
    </row>
    <row r="438" spans="1:80" s="339" customFormat="1" ht="12.75">
      <c r="A438" s="23">
        <f t="shared" si="25"/>
        <v>435</v>
      </c>
      <c r="B438" s="105" t="s">
        <v>84</v>
      </c>
      <c r="C438" s="30" t="s">
        <v>1072</v>
      </c>
      <c r="D438" s="341" t="s">
        <v>1122</v>
      </c>
      <c r="E438" s="342" t="s">
        <v>2924</v>
      </c>
      <c r="F438" s="342"/>
      <c r="G438" s="342"/>
      <c r="H438" s="342" t="s">
        <v>705</v>
      </c>
      <c r="I438" s="393">
        <v>42370</v>
      </c>
      <c r="J438" s="340">
        <v>43444</v>
      </c>
      <c r="K438" s="331" t="s">
        <v>1277</v>
      </c>
      <c r="L438" s="343">
        <v>215.5</v>
      </c>
      <c r="M438" s="333"/>
      <c r="N438" s="333"/>
      <c r="O438" s="341">
        <v>17</v>
      </c>
      <c r="P438" s="8">
        <v>8.5</v>
      </c>
      <c r="Q438" s="30" t="s">
        <v>1759</v>
      </c>
      <c r="R438" s="341">
        <v>5</v>
      </c>
      <c r="S438" s="341">
        <v>5.5</v>
      </c>
      <c r="T438" s="344">
        <v>0</v>
      </c>
      <c r="U438" s="378">
        <v>4.75</v>
      </c>
      <c r="V438" s="341" t="s">
        <v>85</v>
      </c>
      <c r="W438" s="349">
        <v>108</v>
      </c>
      <c r="X438" s="345">
        <v>29.5</v>
      </c>
      <c r="Y438" s="344">
        <v>2650</v>
      </c>
      <c r="Z438" s="344" t="s">
        <v>2309</v>
      </c>
      <c r="AA438" s="344"/>
      <c r="AB438" s="334" t="str">
        <f t="shared" si="27"/>
        <v>17x8.5, 5x5.5, 0 OS</v>
      </c>
      <c r="AC438" s="346" t="s">
        <v>1638</v>
      </c>
      <c r="AD438" s="336">
        <f>VLOOKUP(AC438,ACCESSORIES!F:K,6,FALSE)</f>
        <v>38.5</v>
      </c>
      <c r="AE438" s="346" t="s">
        <v>1809</v>
      </c>
      <c r="AF438" s="347" t="s">
        <v>1899</v>
      </c>
      <c r="AG438" s="346" t="s">
        <v>85</v>
      </c>
      <c r="AH438" s="346" t="s">
        <v>1951</v>
      </c>
      <c r="AI438" s="347">
        <f>VLOOKUP(AH438,ACCESSORIES!F:K,6,FALSE)</f>
        <v>1.1000000000000001</v>
      </c>
      <c r="AJ438" s="347" t="s">
        <v>265</v>
      </c>
      <c r="AK438" s="347" t="s">
        <v>85</v>
      </c>
      <c r="AL438" s="347" t="s">
        <v>85</v>
      </c>
      <c r="AM438" s="347" t="s">
        <v>85</v>
      </c>
      <c r="AN438" s="347">
        <v>16.100000000000001</v>
      </c>
      <c r="AO438" s="347"/>
      <c r="AP438" s="347">
        <v>3</v>
      </c>
      <c r="AQ438" s="347">
        <v>12</v>
      </c>
      <c r="AR438" s="347"/>
      <c r="AS438" s="347">
        <v>38</v>
      </c>
      <c r="AT438" s="347"/>
      <c r="AU438" s="347">
        <v>202</v>
      </c>
      <c r="AV438" s="347">
        <v>108</v>
      </c>
      <c r="AW438" s="347">
        <v>35</v>
      </c>
      <c r="AX438" s="83"/>
      <c r="AY438" s="347"/>
      <c r="AZ438" s="348" t="s">
        <v>85</v>
      </c>
      <c r="BA438" s="347" t="s">
        <v>85</v>
      </c>
      <c r="BB438" s="105" t="s">
        <v>85</v>
      </c>
      <c r="BC438" s="347" t="s">
        <v>85</v>
      </c>
      <c r="BD438" s="348">
        <v>33</v>
      </c>
      <c r="BE438" s="347">
        <v>19.5</v>
      </c>
      <c r="BF438" s="347">
        <v>19.5</v>
      </c>
      <c r="BG438" s="347">
        <v>10.8</v>
      </c>
      <c r="BH438" s="341">
        <v>36</v>
      </c>
      <c r="BI438" s="347" t="s">
        <v>4096</v>
      </c>
      <c r="BJ438" s="82" t="s">
        <v>4217</v>
      </c>
      <c r="BK438" s="347" t="s">
        <v>2833</v>
      </c>
      <c r="BL438" s="347" t="s">
        <v>2846</v>
      </c>
      <c r="BM438" s="347" t="s">
        <v>2839</v>
      </c>
      <c r="BN438" s="347" t="s">
        <v>2847</v>
      </c>
      <c r="BO438" s="347" t="s">
        <v>2845</v>
      </c>
      <c r="BP438" s="347"/>
      <c r="BQ438" s="347"/>
      <c r="BR438" s="347"/>
      <c r="BS438" s="347"/>
      <c r="BT438" s="347"/>
      <c r="BU438" s="347"/>
      <c r="BV438" s="347" t="s">
        <v>2532</v>
      </c>
      <c r="BW438" s="347"/>
      <c r="BX438" s="347" t="s">
        <v>2533</v>
      </c>
      <c r="BY438" s="362" t="str">
        <f t="shared" si="28"/>
        <v>DISCONTINUED - MR311 Vex, 17x8.5, 0mm Offset, 5x5.5, 108mm Centerbore, Matte Black</v>
      </c>
      <c r="BZ438" s="362" t="s">
        <v>4046</v>
      </c>
      <c r="CA438" s="362" t="s">
        <v>4045</v>
      </c>
      <c r="CB438" s="351" t="str">
        <f t="shared" si="26"/>
        <v>STREET (3XX)</v>
      </c>
    </row>
    <row r="439" spans="1:80" s="339" customFormat="1" ht="12.75">
      <c r="A439" s="23">
        <f t="shared" si="25"/>
        <v>436</v>
      </c>
      <c r="B439" s="105" t="s">
        <v>84</v>
      </c>
      <c r="C439" s="30" t="s">
        <v>1072</v>
      </c>
      <c r="D439" s="341" t="s">
        <v>1122</v>
      </c>
      <c r="E439" s="342" t="s">
        <v>2925</v>
      </c>
      <c r="F439" s="342"/>
      <c r="G439" s="342"/>
      <c r="H439" s="342" t="s">
        <v>706</v>
      </c>
      <c r="I439" s="393">
        <v>42370</v>
      </c>
      <c r="J439" s="340">
        <v>43444</v>
      </c>
      <c r="K439" s="331" t="s">
        <v>1277</v>
      </c>
      <c r="L439" s="343">
        <v>229.5</v>
      </c>
      <c r="M439" s="333"/>
      <c r="N439" s="333"/>
      <c r="O439" s="341">
        <v>17</v>
      </c>
      <c r="P439" s="8">
        <v>8.5</v>
      </c>
      <c r="Q439" s="30" t="s">
        <v>1759</v>
      </c>
      <c r="R439" s="341">
        <v>5</v>
      </c>
      <c r="S439" s="341">
        <v>5.5</v>
      </c>
      <c r="T439" s="344">
        <v>0</v>
      </c>
      <c r="U439" s="378">
        <v>4.75</v>
      </c>
      <c r="V439" s="341" t="s">
        <v>85</v>
      </c>
      <c r="W439" s="349">
        <v>108</v>
      </c>
      <c r="X439" s="345">
        <v>29.5</v>
      </c>
      <c r="Y439" s="344">
        <v>2650</v>
      </c>
      <c r="Z439" s="344" t="s">
        <v>5830</v>
      </c>
      <c r="AA439" s="344"/>
      <c r="AB439" s="334" t="str">
        <f t="shared" si="27"/>
        <v>17x8.5, 5x5.5, 0 OS</v>
      </c>
      <c r="AC439" s="346" t="s">
        <v>1638</v>
      </c>
      <c r="AD439" s="336">
        <f>VLOOKUP(AC439,ACCESSORIES!F:K,6,FALSE)</f>
        <v>38.5</v>
      </c>
      <c r="AE439" s="346" t="s">
        <v>1809</v>
      </c>
      <c r="AF439" s="347" t="s">
        <v>1899</v>
      </c>
      <c r="AG439" s="346" t="s">
        <v>85</v>
      </c>
      <c r="AH439" s="346" t="s">
        <v>1951</v>
      </c>
      <c r="AI439" s="347">
        <f>VLOOKUP(AH439,ACCESSORIES!F:K,6,FALSE)</f>
        <v>1.1000000000000001</v>
      </c>
      <c r="AJ439" s="347" t="s">
        <v>265</v>
      </c>
      <c r="AK439" s="347" t="s">
        <v>85</v>
      </c>
      <c r="AL439" s="347" t="s">
        <v>85</v>
      </c>
      <c r="AM439" s="347" t="s">
        <v>85</v>
      </c>
      <c r="AN439" s="347">
        <v>16.100000000000001</v>
      </c>
      <c r="AO439" s="347"/>
      <c r="AP439" s="347">
        <v>3</v>
      </c>
      <c r="AQ439" s="347">
        <v>12</v>
      </c>
      <c r="AR439" s="347"/>
      <c r="AS439" s="347">
        <v>38</v>
      </c>
      <c r="AT439" s="347"/>
      <c r="AU439" s="347">
        <v>202</v>
      </c>
      <c r="AV439" s="347">
        <v>108</v>
      </c>
      <c r="AW439" s="347">
        <v>35</v>
      </c>
      <c r="AX439" s="83"/>
      <c r="AY439" s="347"/>
      <c r="AZ439" s="348" t="s">
        <v>85</v>
      </c>
      <c r="BA439" s="347" t="s">
        <v>85</v>
      </c>
      <c r="BB439" s="105" t="s">
        <v>85</v>
      </c>
      <c r="BC439" s="347" t="s">
        <v>85</v>
      </c>
      <c r="BD439" s="348">
        <v>33</v>
      </c>
      <c r="BE439" s="347">
        <v>19.5</v>
      </c>
      <c r="BF439" s="347">
        <v>19.5</v>
      </c>
      <c r="BG439" s="347">
        <v>10.8</v>
      </c>
      <c r="BH439" s="341">
        <v>36</v>
      </c>
      <c r="BI439" s="347" t="s">
        <v>4096</v>
      </c>
      <c r="BJ439" s="82" t="s">
        <v>4217</v>
      </c>
      <c r="BK439" s="347" t="s">
        <v>2833</v>
      </c>
      <c r="BL439" s="347" t="s">
        <v>2846</v>
      </c>
      <c r="BM439" s="347" t="s">
        <v>2839</v>
      </c>
      <c r="BN439" s="347" t="s">
        <v>2847</v>
      </c>
      <c r="BO439" s="347" t="s">
        <v>2845</v>
      </c>
      <c r="BP439" s="347"/>
      <c r="BQ439" s="347"/>
      <c r="BR439" s="347"/>
      <c r="BS439" s="347"/>
      <c r="BT439" s="347"/>
      <c r="BU439" s="347"/>
      <c r="BV439" s="347" t="s">
        <v>2542</v>
      </c>
      <c r="BW439" s="347"/>
      <c r="BX439" s="347" t="s">
        <v>2543</v>
      </c>
      <c r="BY439" s="362" t="str">
        <f t="shared" si="28"/>
        <v>DISCONTINUED - MR311 Vex, 17x8.5, 0mm Offset, 5x5.5, 108mm Centerbore, Titanium - Matte Black  Lip</v>
      </c>
      <c r="BZ439" s="362" t="s">
        <v>4046</v>
      </c>
      <c r="CA439" s="362" t="s">
        <v>4045</v>
      </c>
      <c r="CB439" s="351" t="str">
        <f t="shared" si="26"/>
        <v>STREET (3XX)</v>
      </c>
    </row>
    <row r="440" spans="1:80" s="339" customFormat="1" ht="12.75">
      <c r="A440" s="23">
        <f t="shared" si="25"/>
        <v>437</v>
      </c>
      <c r="B440" s="105" t="s">
        <v>84</v>
      </c>
      <c r="C440" s="30" t="s">
        <v>1072</v>
      </c>
      <c r="D440" s="341" t="s">
        <v>1122</v>
      </c>
      <c r="E440" s="342" t="s">
        <v>2926</v>
      </c>
      <c r="F440" s="342"/>
      <c r="G440" s="342"/>
      <c r="H440" s="342" t="s">
        <v>721</v>
      </c>
      <c r="I440" s="393">
        <v>42370</v>
      </c>
      <c r="J440" s="340">
        <v>43444</v>
      </c>
      <c r="K440" s="331" t="s">
        <v>1277</v>
      </c>
      <c r="L440" s="343">
        <v>249.5</v>
      </c>
      <c r="M440" s="333"/>
      <c r="N440" s="333"/>
      <c r="O440" s="341">
        <v>18</v>
      </c>
      <c r="P440" s="8">
        <v>9</v>
      </c>
      <c r="Q440" s="30" t="s">
        <v>1123</v>
      </c>
      <c r="R440" s="341">
        <v>6</v>
      </c>
      <c r="S440" s="341">
        <v>5.5</v>
      </c>
      <c r="T440" s="344">
        <v>-12</v>
      </c>
      <c r="U440" s="378">
        <v>4.5</v>
      </c>
      <c r="V440" s="341" t="s">
        <v>85</v>
      </c>
      <c r="W440" s="349">
        <v>106.25</v>
      </c>
      <c r="X440" s="345">
        <v>33</v>
      </c>
      <c r="Y440" s="344">
        <v>2650</v>
      </c>
      <c r="Z440" s="344" t="s">
        <v>2309</v>
      </c>
      <c r="AA440" s="344"/>
      <c r="AB440" s="334" t="str">
        <f t="shared" si="27"/>
        <v>18x9, 6x5.5, -12 OS</v>
      </c>
      <c r="AC440" s="346" t="s">
        <v>1637</v>
      </c>
      <c r="AD440" s="336">
        <f>VLOOKUP(AC440,ACCESSORIES!F:K,6,FALSE)</f>
        <v>38.5</v>
      </c>
      <c r="AE440" s="346" t="s">
        <v>1809</v>
      </c>
      <c r="AF440" s="347" t="s">
        <v>1901</v>
      </c>
      <c r="AG440" s="346" t="s">
        <v>85</v>
      </c>
      <c r="AH440" s="346" t="s">
        <v>1951</v>
      </c>
      <c r="AI440" s="347">
        <f>VLOOKUP(AH440,ACCESSORIES!F:K,6,FALSE)</f>
        <v>1.1000000000000001</v>
      </c>
      <c r="AJ440" s="347" t="s">
        <v>265</v>
      </c>
      <c r="AK440" s="347" t="s">
        <v>1712</v>
      </c>
      <c r="AL440" s="347">
        <v>2.5</v>
      </c>
      <c r="AM440" s="347">
        <v>78.3</v>
      </c>
      <c r="AN440" s="347">
        <v>16.100000000000001</v>
      </c>
      <c r="AO440" s="347"/>
      <c r="AP440" s="347">
        <v>10</v>
      </c>
      <c r="AQ440" s="347">
        <v>25</v>
      </c>
      <c r="AR440" s="347"/>
      <c r="AS440" s="347">
        <v>34</v>
      </c>
      <c r="AT440" s="347"/>
      <c r="AU440" s="347">
        <v>210</v>
      </c>
      <c r="AV440" s="347">
        <v>106.25</v>
      </c>
      <c r="AW440" s="347">
        <v>35</v>
      </c>
      <c r="AX440" s="83"/>
      <c r="AY440" s="347"/>
      <c r="AZ440" s="348" t="s">
        <v>85</v>
      </c>
      <c r="BA440" s="347" t="s">
        <v>85</v>
      </c>
      <c r="BB440" s="105" t="s">
        <v>85</v>
      </c>
      <c r="BC440" s="347" t="s">
        <v>85</v>
      </c>
      <c r="BD440" s="348">
        <v>36.5</v>
      </c>
      <c r="BE440" s="347">
        <v>20.5</v>
      </c>
      <c r="BF440" s="347">
        <v>20.5</v>
      </c>
      <c r="BG440" s="347">
        <v>11.2</v>
      </c>
      <c r="BH440" s="341">
        <v>36</v>
      </c>
      <c r="BI440" s="347" t="s">
        <v>4096</v>
      </c>
      <c r="BJ440" s="82" t="s">
        <v>4217</v>
      </c>
      <c r="BK440" s="347" t="s">
        <v>2833</v>
      </c>
      <c r="BL440" s="347" t="s">
        <v>2846</v>
      </c>
      <c r="BM440" s="347" t="s">
        <v>2839</v>
      </c>
      <c r="BN440" s="347" t="s">
        <v>2847</v>
      </c>
      <c r="BO440" s="347" t="s">
        <v>2845</v>
      </c>
      <c r="BP440" s="347"/>
      <c r="BQ440" s="347"/>
      <c r="BR440" s="347"/>
      <c r="BS440" s="347"/>
      <c r="BT440" s="347"/>
      <c r="BU440" s="347"/>
      <c r="BV440" s="347" t="s">
        <v>2534</v>
      </c>
      <c r="BW440" s="347"/>
      <c r="BX440" s="347" t="s">
        <v>2535</v>
      </c>
      <c r="BY440" s="362" t="str">
        <f t="shared" si="28"/>
        <v>DISCONTINUED - MR311 Vex, 18x9, -12mm Offset, 6x5.5, 106.25mm Centerbore, Matte Black</v>
      </c>
      <c r="BZ440" s="362" t="s">
        <v>4046</v>
      </c>
      <c r="CA440" s="362" t="s">
        <v>4045</v>
      </c>
      <c r="CB440" s="351" t="str">
        <f t="shared" si="26"/>
        <v>STREET (3XX)</v>
      </c>
    </row>
    <row r="441" spans="1:80" s="339" customFormat="1" ht="12.75">
      <c r="A441" s="23">
        <f t="shared" si="25"/>
        <v>438</v>
      </c>
      <c r="B441" s="105" t="s">
        <v>84</v>
      </c>
      <c r="C441" s="30" t="s">
        <v>1072</v>
      </c>
      <c r="D441" s="341" t="s">
        <v>1122</v>
      </c>
      <c r="E441" s="342" t="s">
        <v>2916</v>
      </c>
      <c r="F441" s="342"/>
      <c r="G441" s="342"/>
      <c r="H441" s="342" t="s">
        <v>729</v>
      </c>
      <c r="I441" s="393">
        <v>42370</v>
      </c>
      <c r="J441" s="340">
        <v>43444</v>
      </c>
      <c r="K441" s="331" t="s">
        <v>1277</v>
      </c>
      <c r="L441" s="343">
        <v>249.5</v>
      </c>
      <c r="M441" s="333"/>
      <c r="N441" s="333"/>
      <c r="O441" s="341">
        <v>18</v>
      </c>
      <c r="P441" s="8">
        <v>9</v>
      </c>
      <c r="Q441" s="30" t="s">
        <v>1759</v>
      </c>
      <c r="R441" s="341">
        <v>5</v>
      </c>
      <c r="S441" s="341">
        <v>5.5</v>
      </c>
      <c r="T441" s="344">
        <v>18</v>
      </c>
      <c r="U441" s="378">
        <v>5.75</v>
      </c>
      <c r="V441" s="341" t="s">
        <v>85</v>
      </c>
      <c r="W441" s="349">
        <v>108</v>
      </c>
      <c r="X441" s="345">
        <v>33</v>
      </c>
      <c r="Y441" s="344">
        <v>2650</v>
      </c>
      <c r="Z441" s="344" t="s">
        <v>2309</v>
      </c>
      <c r="AA441" s="344"/>
      <c r="AB441" s="334" t="str">
        <f t="shared" si="27"/>
        <v>18x9, 5x5.5, 18 OS</v>
      </c>
      <c r="AC441" s="346" t="s">
        <v>1638</v>
      </c>
      <c r="AD441" s="336">
        <f>VLOOKUP(AC441,ACCESSORIES!F:K,6,FALSE)</f>
        <v>38.5</v>
      </c>
      <c r="AE441" s="346" t="s">
        <v>1809</v>
      </c>
      <c r="AF441" s="347" t="s">
        <v>1899</v>
      </c>
      <c r="AG441" s="346" t="s">
        <v>85</v>
      </c>
      <c r="AH441" s="346" t="s">
        <v>1951</v>
      </c>
      <c r="AI441" s="347">
        <f>VLOOKUP(AH441,ACCESSORIES!F:K,6,FALSE)</f>
        <v>1.1000000000000001</v>
      </c>
      <c r="AJ441" s="347" t="s">
        <v>265</v>
      </c>
      <c r="AK441" s="347" t="s">
        <v>85</v>
      </c>
      <c r="AL441" s="347" t="s">
        <v>85</v>
      </c>
      <c r="AM441" s="347" t="s">
        <v>85</v>
      </c>
      <c r="AN441" s="347">
        <v>16.100000000000001</v>
      </c>
      <c r="AO441" s="347"/>
      <c r="AP441" s="347">
        <v>3</v>
      </c>
      <c r="AQ441" s="347">
        <v>15</v>
      </c>
      <c r="AR441" s="347"/>
      <c r="AS441" s="347">
        <v>34</v>
      </c>
      <c r="AT441" s="347"/>
      <c r="AU441" s="347">
        <v>210</v>
      </c>
      <c r="AV441" s="347">
        <v>108</v>
      </c>
      <c r="AW441" s="347">
        <v>35</v>
      </c>
      <c r="AX441" s="83"/>
      <c r="AY441" s="347"/>
      <c r="AZ441" s="348" t="s">
        <v>85</v>
      </c>
      <c r="BA441" s="347" t="s">
        <v>85</v>
      </c>
      <c r="BB441" s="105" t="s">
        <v>85</v>
      </c>
      <c r="BC441" s="347" t="s">
        <v>85</v>
      </c>
      <c r="BD441" s="348">
        <v>36.5</v>
      </c>
      <c r="BE441" s="347">
        <v>20.5</v>
      </c>
      <c r="BF441" s="347">
        <v>20.5</v>
      </c>
      <c r="BG441" s="347">
        <v>11.2</v>
      </c>
      <c r="BH441" s="341">
        <v>36</v>
      </c>
      <c r="BI441" s="347" t="s">
        <v>4096</v>
      </c>
      <c r="BJ441" s="82" t="s">
        <v>4217</v>
      </c>
      <c r="BK441" s="347" t="s">
        <v>2833</v>
      </c>
      <c r="BL441" s="347" t="s">
        <v>2846</v>
      </c>
      <c r="BM441" s="347" t="s">
        <v>2839</v>
      </c>
      <c r="BN441" s="347" t="s">
        <v>2847</v>
      </c>
      <c r="BO441" s="347" t="s">
        <v>2845</v>
      </c>
      <c r="BP441" s="347"/>
      <c r="BQ441" s="347"/>
      <c r="BR441" s="347"/>
      <c r="BS441" s="347"/>
      <c r="BT441" s="347"/>
      <c r="BU441" s="347"/>
      <c r="BV441" s="347" t="s">
        <v>2532</v>
      </c>
      <c r="BW441" s="347"/>
      <c r="BX441" s="347" t="s">
        <v>2533</v>
      </c>
      <c r="BY441" s="362" t="str">
        <f t="shared" si="28"/>
        <v>DISCONTINUED - MR311 Vex, 18x9, +18mm Offset, 5x5.5, 108mm Centerbore, Matte Black</v>
      </c>
      <c r="BZ441" s="362" t="s">
        <v>4046</v>
      </c>
      <c r="CA441" s="362" t="s">
        <v>4045</v>
      </c>
      <c r="CB441" s="351" t="str">
        <f t="shared" si="26"/>
        <v>STREET (3XX)</v>
      </c>
    </row>
    <row r="442" spans="1:80" s="339" customFormat="1" ht="12.75">
      <c r="A442" s="23">
        <f t="shared" si="25"/>
        <v>439</v>
      </c>
      <c r="B442" s="105" t="s">
        <v>84</v>
      </c>
      <c r="C442" s="30" t="s">
        <v>1072</v>
      </c>
      <c r="D442" s="341" t="s">
        <v>1122</v>
      </c>
      <c r="E442" s="342" t="s">
        <v>2914</v>
      </c>
      <c r="F442" s="342"/>
      <c r="G442" s="342"/>
      <c r="H442" s="342" t="s">
        <v>731</v>
      </c>
      <c r="I442" s="393">
        <v>42370</v>
      </c>
      <c r="J442" s="340">
        <v>43444</v>
      </c>
      <c r="K442" s="331" t="s">
        <v>1277</v>
      </c>
      <c r="L442" s="343">
        <v>249.5</v>
      </c>
      <c r="M442" s="333"/>
      <c r="N442" s="333"/>
      <c r="O442" s="341">
        <v>18</v>
      </c>
      <c r="P442" s="8">
        <v>9</v>
      </c>
      <c r="Q442" s="30" t="s">
        <v>1754</v>
      </c>
      <c r="R442" s="341">
        <v>5</v>
      </c>
      <c r="S442" s="341">
        <v>150</v>
      </c>
      <c r="T442" s="344">
        <v>18</v>
      </c>
      <c r="U442" s="378">
        <v>5.75</v>
      </c>
      <c r="V442" s="341" t="s">
        <v>85</v>
      </c>
      <c r="W442" s="349">
        <v>110.5</v>
      </c>
      <c r="X442" s="345">
        <v>33</v>
      </c>
      <c r="Y442" s="344">
        <v>2650</v>
      </c>
      <c r="Z442" s="344" t="s">
        <v>2309</v>
      </c>
      <c r="AA442" s="344"/>
      <c r="AB442" s="334" t="str">
        <f t="shared" si="27"/>
        <v>18x9, 5x150, 18 OS</v>
      </c>
      <c r="AC442" s="346" t="s">
        <v>1640</v>
      </c>
      <c r="AD442" s="336">
        <f>VLOOKUP(AC442,ACCESSORIES!F:K,6,FALSE)</f>
        <v>38.5</v>
      </c>
      <c r="AE442" s="346" t="s">
        <v>1810</v>
      </c>
      <c r="AF442" s="347" t="s">
        <v>1901</v>
      </c>
      <c r="AG442" s="346" t="s">
        <v>85</v>
      </c>
      <c r="AH442" s="346" t="s">
        <v>1951</v>
      </c>
      <c r="AI442" s="347">
        <f>VLOOKUP(AH442,ACCESSORIES!F:K,6,FALSE)</f>
        <v>1.1000000000000001</v>
      </c>
      <c r="AJ442" s="347" t="s">
        <v>265</v>
      </c>
      <c r="AK442" s="347" t="s">
        <v>85</v>
      </c>
      <c r="AL442" s="347" t="s">
        <v>85</v>
      </c>
      <c r="AM442" s="347" t="s">
        <v>85</v>
      </c>
      <c r="AN442" s="347">
        <v>16.100000000000001</v>
      </c>
      <c r="AO442" s="347"/>
      <c r="AP442" s="347">
        <v>3</v>
      </c>
      <c r="AQ442" s="347">
        <v>3</v>
      </c>
      <c r="AR442" s="347"/>
      <c r="AS442" s="347">
        <v>37</v>
      </c>
      <c r="AT442" s="347"/>
      <c r="AU442" s="347">
        <v>215</v>
      </c>
      <c r="AV442" s="347">
        <v>123</v>
      </c>
      <c r="AW442" s="347">
        <v>93</v>
      </c>
      <c r="AX442" s="83"/>
      <c r="AY442" s="347"/>
      <c r="AZ442" s="348" t="s">
        <v>85</v>
      </c>
      <c r="BA442" s="347" t="s">
        <v>85</v>
      </c>
      <c r="BB442" s="105" t="s">
        <v>85</v>
      </c>
      <c r="BC442" s="347" t="s">
        <v>85</v>
      </c>
      <c r="BD442" s="348">
        <v>36.5</v>
      </c>
      <c r="BE442" s="347">
        <v>20.5</v>
      </c>
      <c r="BF442" s="347">
        <v>20.5</v>
      </c>
      <c r="BG442" s="347">
        <v>11.2</v>
      </c>
      <c r="BH442" s="341">
        <v>36</v>
      </c>
      <c r="BI442" s="347" t="s">
        <v>4096</v>
      </c>
      <c r="BJ442" s="82" t="s">
        <v>4217</v>
      </c>
      <c r="BK442" s="347" t="s">
        <v>2833</v>
      </c>
      <c r="BL442" s="347" t="s">
        <v>2846</v>
      </c>
      <c r="BM442" s="347" t="s">
        <v>2839</v>
      </c>
      <c r="BN442" s="347" t="s">
        <v>2847</v>
      </c>
      <c r="BO442" s="347" t="s">
        <v>2845</v>
      </c>
      <c r="BP442" s="347"/>
      <c r="BQ442" s="347"/>
      <c r="BR442" s="347"/>
      <c r="BS442" s="347"/>
      <c r="BT442" s="347"/>
      <c r="BU442" s="347"/>
      <c r="BV442" s="347" t="s">
        <v>2532</v>
      </c>
      <c r="BW442" s="347"/>
      <c r="BX442" s="347" t="s">
        <v>2533</v>
      </c>
      <c r="BY442" s="362" t="str">
        <f t="shared" si="28"/>
        <v>DISCONTINUED - MR311 Vex, 18x9, +18mm Offset, 5x150, 110.5mm Centerbore, Matte Black</v>
      </c>
      <c r="BZ442" s="362" t="s">
        <v>4046</v>
      </c>
      <c r="CA442" s="362" t="s">
        <v>4045</v>
      </c>
      <c r="CB442" s="351" t="str">
        <f t="shared" si="26"/>
        <v>STREET (3XX)</v>
      </c>
    </row>
    <row r="443" spans="1:80" s="339" customFormat="1" ht="12.75">
      <c r="A443" s="23">
        <f t="shared" si="25"/>
        <v>440</v>
      </c>
      <c r="B443" s="105" t="s">
        <v>84</v>
      </c>
      <c r="C443" s="30" t="s">
        <v>1072</v>
      </c>
      <c r="D443" s="341" t="s">
        <v>1122</v>
      </c>
      <c r="E443" s="342" t="s">
        <v>2910</v>
      </c>
      <c r="F443" s="342"/>
      <c r="G443" s="342"/>
      <c r="H443" s="342" t="s">
        <v>738</v>
      </c>
      <c r="I443" s="393">
        <v>42370</v>
      </c>
      <c r="J443" s="340">
        <v>43444</v>
      </c>
      <c r="K443" s="331" t="s">
        <v>1277</v>
      </c>
      <c r="L443" s="343">
        <v>265.5</v>
      </c>
      <c r="M443" s="333"/>
      <c r="N443" s="333"/>
      <c r="O443" s="341">
        <v>18</v>
      </c>
      <c r="P443" s="8">
        <v>9</v>
      </c>
      <c r="Q443" s="30" t="s">
        <v>1765</v>
      </c>
      <c r="R443" s="341">
        <v>8</v>
      </c>
      <c r="S443" s="341">
        <v>6.5</v>
      </c>
      <c r="T443" s="344">
        <v>18</v>
      </c>
      <c r="U443" s="378">
        <v>5.75</v>
      </c>
      <c r="V443" s="341" t="s">
        <v>85</v>
      </c>
      <c r="W443" s="349">
        <v>130.81</v>
      </c>
      <c r="X443" s="345">
        <v>32.299999999999997</v>
      </c>
      <c r="Y443" s="344">
        <v>3640</v>
      </c>
      <c r="Z443" s="344" t="s">
        <v>5830</v>
      </c>
      <c r="AA443" s="344"/>
      <c r="AB443" s="334" t="str">
        <f t="shared" si="27"/>
        <v>18x9, 8x6.5, 18 OS</v>
      </c>
      <c r="AC443" s="346" t="s">
        <v>1606</v>
      </c>
      <c r="AD443" s="336">
        <f>VLOOKUP(AC443,ACCESSORIES!F:K,6,FALSE)</f>
        <v>33</v>
      </c>
      <c r="AE443" s="346" t="s">
        <v>85</v>
      </c>
      <c r="AF443" s="347" t="s">
        <v>85</v>
      </c>
      <c r="AG443" s="346" t="s">
        <v>85</v>
      </c>
      <c r="AH443" s="346" t="s">
        <v>1951</v>
      </c>
      <c r="AI443" s="347">
        <f>VLOOKUP(AH443,ACCESSORIES!F:K,6,FALSE)</f>
        <v>1.1000000000000001</v>
      </c>
      <c r="AJ443" s="347" t="s">
        <v>266</v>
      </c>
      <c r="AK443" s="347" t="s">
        <v>85</v>
      </c>
      <c r="AL443" s="347" t="s">
        <v>85</v>
      </c>
      <c r="AM443" s="347" t="s">
        <v>85</v>
      </c>
      <c r="AN443" s="347">
        <v>16.100000000000001</v>
      </c>
      <c r="AO443" s="347"/>
      <c r="AP443" s="347">
        <v>3</v>
      </c>
      <c r="AQ443" s="347">
        <v>3</v>
      </c>
      <c r="AR443" s="347"/>
      <c r="AS443" s="347">
        <v>34</v>
      </c>
      <c r="AT443" s="347"/>
      <c r="AU443" s="347">
        <v>215</v>
      </c>
      <c r="AV443" s="347">
        <v>123</v>
      </c>
      <c r="AW443" s="347">
        <v>93</v>
      </c>
      <c r="AX443" s="83"/>
      <c r="AY443" s="347"/>
      <c r="AZ443" s="348" t="s">
        <v>85</v>
      </c>
      <c r="BA443" s="347" t="s">
        <v>85</v>
      </c>
      <c r="BB443" s="105" t="s">
        <v>85</v>
      </c>
      <c r="BC443" s="347" t="s">
        <v>85</v>
      </c>
      <c r="BD443" s="348">
        <v>35.799999999999997</v>
      </c>
      <c r="BE443" s="347">
        <v>20.5</v>
      </c>
      <c r="BF443" s="347">
        <v>20.5</v>
      </c>
      <c r="BG443" s="347">
        <v>11.2</v>
      </c>
      <c r="BH443" s="341">
        <v>36</v>
      </c>
      <c r="BI443" s="347" t="s">
        <v>4096</v>
      </c>
      <c r="BJ443" s="82" t="s">
        <v>4217</v>
      </c>
      <c r="BK443" s="347" t="s">
        <v>2833</v>
      </c>
      <c r="BL443" s="347" t="s">
        <v>2846</v>
      </c>
      <c r="BM443" s="347" t="s">
        <v>2839</v>
      </c>
      <c r="BN443" s="347" t="s">
        <v>2847</v>
      </c>
      <c r="BO443" s="347" t="s">
        <v>2845</v>
      </c>
      <c r="BP443" s="347"/>
      <c r="BQ443" s="347"/>
      <c r="BR443" s="347"/>
      <c r="BS443" s="347"/>
      <c r="BT443" s="347"/>
      <c r="BU443" s="347"/>
      <c r="BV443" s="347" t="s">
        <v>2540</v>
      </c>
      <c r="BW443" s="347"/>
      <c r="BX443" s="347" t="s">
        <v>2541</v>
      </c>
      <c r="BY443" s="362" t="str">
        <f t="shared" si="28"/>
        <v>DISCONTINUED - MR311 Vex, 18x9, +18mm Offset, 8x6.5, 130.81mm Centerbore, Titanium - Matte Black  Lip</v>
      </c>
      <c r="BZ443" s="362" t="s">
        <v>4046</v>
      </c>
      <c r="CA443" s="362" t="s">
        <v>4045</v>
      </c>
      <c r="CB443" s="351" t="str">
        <f t="shared" si="26"/>
        <v>STREET (3XX)</v>
      </c>
    </row>
    <row r="444" spans="1:80" s="339" customFormat="1" ht="12.75">
      <c r="A444" s="23">
        <f t="shared" si="25"/>
        <v>441</v>
      </c>
      <c r="B444" s="105" t="s">
        <v>84</v>
      </c>
      <c r="C444" s="30" t="s">
        <v>1089</v>
      </c>
      <c r="D444" s="341" t="s">
        <v>1149</v>
      </c>
      <c r="E444" s="342" t="s">
        <v>2923</v>
      </c>
      <c r="F444" s="342"/>
      <c r="G444" s="342"/>
      <c r="H444" s="342" t="s">
        <v>781</v>
      </c>
      <c r="I444" s="393">
        <v>41640</v>
      </c>
      <c r="J444" s="340">
        <v>43444</v>
      </c>
      <c r="K444" s="331" t="s">
        <v>1277</v>
      </c>
      <c r="L444" s="343">
        <v>118.5</v>
      </c>
      <c r="M444" s="333"/>
      <c r="N444" s="333"/>
      <c r="O444" s="341">
        <v>14</v>
      </c>
      <c r="P444" s="8">
        <v>7</v>
      </c>
      <c r="Q444" s="30" t="s">
        <v>1748</v>
      </c>
      <c r="R444" s="341">
        <v>4</v>
      </c>
      <c r="S444" s="341">
        <v>136</v>
      </c>
      <c r="T444" s="344">
        <v>13</v>
      </c>
      <c r="U444" s="378">
        <v>4.3</v>
      </c>
      <c r="V444" s="341" t="s">
        <v>189</v>
      </c>
      <c r="W444" s="349">
        <v>106</v>
      </c>
      <c r="X444" s="345">
        <v>13.8</v>
      </c>
      <c r="Y444" s="344">
        <v>1000</v>
      </c>
      <c r="Z444" s="344" t="s">
        <v>2311</v>
      </c>
      <c r="AA444" s="344"/>
      <c r="AB444" s="334" t="str">
        <f t="shared" si="27"/>
        <v>14x7, 4x136, 13 OS</v>
      </c>
      <c r="AC444" s="346" t="s">
        <v>1813</v>
      </c>
      <c r="AD444" s="336">
        <f>VLOOKUP(AC444,ACCESSORIES!F:K,6,FALSE)</f>
        <v>22</v>
      </c>
      <c r="AE444" s="346" t="s">
        <v>85</v>
      </c>
      <c r="AF444" s="347" t="s">
        <v>1907</v>
      </c>
      <c r="AG444" s="346" t="s">
        <v>85</v>
      </c>
      <c r="AH444" s="346" t="s">
        <v>1544</v>
      </c>
      <c r="AI444" s="347">
        <f>VLOOKUP(AH444,ACCESSORIES!F:K,6,FALSE)</f>
        <v>1.1000000000000001</v>
      </c>
      <c r="AJ444" s="347" t="s">
        <v>266</v>
      </c>
      <c r="AK444" s="347" t="s">
        <v>85</v>
      </c>
      <c r="AL444" s="347" t="s">
        <v>85</v>
      </c>
      <c r="AM444" s="347" t="s">
        <v>85</v>
      </c>
      <c r="AN444" s="347">
        <v>12.4</v>
      </c>
      <c r="AO444" s="347"/>
      <c r="AP444" s="347">
        <v>3</v>
      </c>
      <c r="AQ444" s="347">
        <v>3</v>
      </c>
      <c r="AR444" s="347"/>
      <c r="AS444" s="347">
        <v>3</v>
      </c>
      <c r="AT444" s="347"/>
      <c r="AU444" s="347">
        <v>161</v>
      </c>
      <c r="AV444" s="347">
        <v>60</v>
      </c>
      <c r="AW444" s="347">
        <v>43</v>
      </c>
      <c r="AX444" s="83"/>
      <c r="AY444" s="347"/>
      <c r="AZ444" s="348" t="s">
        <v>85</v>
      </c>
      <c r="BA444" s="347" t="s">
        <v>85</v>
      </c>
      <c r="BB444" s="105" t="s">
        <v>85</v>
      </c>
      <c r="BC444" s="347" t="s">
        <v>85</v>
      </c>
      <c r="BD444" s="348">
        <v>17.3</v>
      </c>
      <c r="BE444" s="347">
        <v>16.7</v>
      </c>
      <c r="BF444" s="347">
        <v>16.7</v>
      </c>
      <c r="BG444" s="347">
        <v>9.5</v>
      </c>
      <c r="BH444" s="341">
        <v>48</v>
      </c>
      <c r="BI444" s="347" t="s">
        <v>4096</v>
      </c>
      <c r="BJ444" s="82" t="s">
        <v>4217</v>
      </c>
      <c r="BK444" s="347" t="s">
        <v>2833</v>
      </c>
      <c r="BL444" s="347" t="s">
        <v>2880</v>
      </c>
      <c r="BM444" s="347" t="s">
        <v>1156</v>
      </c>
      <c r="BN444" s="347" t="s">
        <v>2881</v>
      </c>
      <c r="BO444" s="347" t="s">
        <v>2882</v>
      </c>
      <c r="BP444" s="347"/>
      <c r="BQ444" s="347"/>
      <c r="BR444" s="347"/>
      <c r="BS444" s="347"/>
      <c r="BT444" s="347"/>
      <c r="BU444" s="347"/>
      <c r="BV444" s="347" t="s">
        <v>2552</v>
      </c>
      <c r="BW444" s="347"/>
      <c r="BX444" s="347" t="s">
        <v>2553</v>
      </c>
      <c r="BY444" s="362" t="str">
        <f t="shared" si="28"/>
        <v>DISCONTINUED - MR402 The Standard UTV, 14x7, 4+3/+13mm Offset, 4x136, 106mm Centerbore, Machined/Black</v>
      </c>
      <c r="BZ444" s="362" t="s">
        <v>4046</v>
      </c>
      <c r="CA444" s="362" t="s">
        <v>4045</v>
      </c>
      <c r="CB444" s="351" t="str">
        <f t="shared" si="26"/>
        <v>UTV (4XX)</v>
      </c>
    </row>
    <row r="445" spans="1:80" s="339" customFormat="1" ht="12.75">
      <c r="A445" s="23">
        <f t="shared" si="25"/>
        <v>442</v>
      </c>
      <c r="B445" s="105" t="s">
        <v>84</v>
      </c>
      <c r="C445" s="30" t="s">
        <v>1089</v>
      </c>
      <c r="D445" s="341" t="s">
        <v>2368</v>
      </c>
      <c r="E445" s="342" t="s">
        <v>2929</v>
      </c>
      <c r="F445" s="342"/>
      <c r="G445" s="342"/>
      <c r="H445" s="342" t="s">
        <v>820</v>
      </c>
      <c r="I445" s="393">
        <v>41640</v>
      </c>
      <c r="J445" s="340">
        <v>43444</v>
      </c>
      <c r="K445" s="331" t="s">
        <v>1277</v>
      </c>
      <c r="L445" s="343">
        <v>215.5</v>
      </c>
      <c r="M445" s="333"/>
      <c r="N445" s="333"/>
      <c r="O445" s="341">
        <v>14</v>
      </c>
      <c r="P445" s="8">
        <v>8</v>
      </c>
      <c r="Q445" s="30" t="s">
        <v>1747</v>
      </c>
      <c r="R445" s="341">
        <v>4</v>
      </c>
      <c r="S445" s="341">
        <v>115</v>
      </c>
      <c r="T445" s="344">
        <v>0</v>
      </c>
      <c r="U445" s="378">
        <v>4.3</v>
      </c>
      <c r="V445" s="341" t="s">
        <v>193</v>
      </c>
      <c r="W445" s="349">
        <v>85.5</v>
      </c>
      <c r="X445" s="345">
        <v>16.600000000000001</v>
      </c>
      <c r="Y445" s="344">
        <v>1600</v>
      </c>
      <c r="Z445" s="344" t="s">
        <v>87</v>
      </c>
      <c r="AA445" s="344"/>
      <c r="AB445" s="334" t="str">
        <f t="shared" si="27"/>
        <v>14x8, 4x115, 0 OS</v>
      </c>
      <c r="AC445" s="346" t="s">
        <v>1645</v>
      </c>
      <c r="AD445" s="336">
        <f>VLOOKUP(AC445,ACCESSORIES!F:K,6,FALSE)</f>
        <v>22</v>
      </c>
      <c r="AE445" s="346" t="s">
        <v>85</v>
      </c>
      <c r="AF445" s="347" t="s">
        <v>1907</v>
      </c>
      <c r="AG445" s="346" t="s">
        <v>85</v>
      </c>
      <c r="AH445" s="346" t="s">
        <v>85</v>
      </c>
      <c r="AI445" s="347" t="e">
        <f>VLOOKUP(AH445,ACCESSORIES!F:K,6,FALSE)</f>
        <v>#N/A</v>
      </c>
      <c r="AJ445" s="347" t="s">
        <v>266</v>
      </c>
      <c r="AK445" s="347" t="s">
        <v>85</v>
      </c>
      <c r="AL445" s="347" t="s">
        <v>85</v>
      </c>
      <c r="AM445" s="347" t="s">
        <v>85</v>
      </c>
      <c r="AN445" s="347">
        <v>12.4</v>
      </c>
      <c r="AO445" s="347"/>
      <c r="AP445" s="347">
        <v>0</v>
      </c>
      <c r="AQ445" s="347">
        <v>11</v>
      </c>
      <c r="AR445" s="347"/>
      <c r="AS445" s="347">
        <v>20.5</v>
      </c>
      <c r="AT445" s="347"/>
      <c r="AU445" s="347">
        <v>165</v>
      </c>
      <c r="AV445" s="347">
        <v>68</v>
      </c>
      <c r="AW445" s="347">
        <v>51</v>
      </c>
      <c r="AX445" s="83"/>
      <c r="AY445" s="347"/>
      <c r="AZ445" s="348" t="s">
        <v>1529</v>
      </c>
      <c r="BA445" s="347">
        <v>81</v>
      </c>
      <c r="BB445" s="105" t="s">
        <v>1522</v>
      </c>
      <c r="BC445" s="347">
        <v>10</v>
      </c>
      <c r="BD445" s="348">
        <v>20.100000000000001</v>
      </c>
      <c r="BE445" s="347">
        <v>16.399999999999999</v>
      </c>
      <c r="BF445" s="347">
        <v>16.399999999999999</v>
      </c>
      <c r="BG445" s="347">
        <v>10.199999999999999</v>
      </c>
      <c r="BH445" s="341">
        <v>48</v>
      </c>
      <c r="BI445" s="347" t="s">
        <v>4096</v>
      </c>
      <c r="BJ445" s="82" t="s">
        <v>4217</v>
      </c>
      <c r="BK445" s="347" t="s">
        <v>2833</v>
      </c>
      <c r="BL445" s="347" t="s">
        <v>2878</v>
      </c>
      <c r="BM445" s="347" t="s">
        <v>2868</v>
      </c>
      <c r="BN445" s="347" t="s">
        <v>2884</v>
      </c>
      <c r="BO445" s="347" t="s">
        <v>2877</v>
      </c>
      <c r="BP445" s="347"/>
      <c r="BQ445" s="347"/>
      <c r="BR445" s="347"/>
      <c r="BS445" s="347"/>
      <c r="BT445" s="347"/>
      <c r="BU445" s="347"/>
      <c r="BV445" s="347" t="s">
        <v>2562</v>
      </c>
      <c r="BW445" s="347"/>
      <c r="BX445" s="347" t="s">
        <v>2563</v>
      </c>
      <c r="BY445" s="362" t="str">
        <f t="shared" si="28"/>
        <v>DISCONTINUED - MR406 UTV Beadlock, 14x8, 4+4/0mm Offset, 4x115, 85.5mm Centerbore, Matte Black, w/ BH-H20875</v>
      </c>
      <c r="BZ445" s="362" t="s">
        <v>4046</v>
      </c>
      <c r="CA445" s="362" t="s">
        <v>4045</v>
      </c>
      <c r="CB445" s="351" t="str">
        <f t="shared" si="26"/>
        <v>UTV (4XX)</v>
      </c>
    </row>
    <row r="446" spans="1:80" s="339" customFormat="1" ht="12.75">
      <c r="A446" s="23">
        <f t="shared" si="25"/>
        <v>443</v>
      </c>
      <c r="B446" s="105" t="s">
        <v>84</v>
      </c>
      <c r="C446" s="30" t="s">
        <v>1089</v>
      </c>
      <c r="D446" s="341" t="s">
        <v>2368</v>
      </c>
      <c r="E446" s="342" t="s">
        <v>2930</v>
      </c>
      <c r="F446" s="342"/>
      <c r="G446" s="342"/>
      <c r="H446" s="342" t="s">
        <v>829</v>
      </c>
      <c r="I446" s="393">
        <v>41640</v>
      </c>
      <c r="J446" s="340">
        <v>43444</v>
      </c>
      <c r="K446" s="331" t="s">
        <v>1277</v>
      </c>
      <c r="L446" s="343">
        <v>255.5</v>
      </c>
      <c r="M446" s="333"/>
      <c r="N446" s="333"/>
      <c r="O446" s="341">
        <v>15</v>
      </c>
      <c r="P446" s="8">
        <v>8</v>
      </c>
      <c r="Q446" s="30" t="s">
        <v>1746</v>
      </c>
      <c r="R446" s="341">
        <v>4</v>
      </c>
      <c r="S446" s="341">
        <v>110</v>
      </c>
      <c r="T446" s="344">
        <v>-2</v>
      </c>
      <c r="U446" s="378">
        <v>5.3</v>
      </c>
      <c r="V446" s="341" t="s">
        <v>193</v>
      </c>
      <c r="W446" s="349">
        <v>80.3</v>
      </c>
      <c r="X446" s="345">
        <v>21.2</v>
      </c>
      <c r="Y446" s="344">
        <v>1600</v>
      </c>
      <c r="Z446" s="344" t="s">
        <v>87</v>
      </c>
      <c r="AA446" s="344"/>
      <c r="AB446" s="334" t="str">
        <f t="shared" si="27"/>
        <v>15x8, 4x110, -2 OS</v>
      </c>
      <c r="AC446" s="346" t="s">
        <v>1646</v>
      </c>
      <c r="AD446" s="336">
        <f>VLOOKUP(AC446,ACCESSORIES!F:K,6,FALSE)</f>
        <v>22</v>
      </c>
      <c r="AE446" s="346" t="s">
        <v>85</v>
      </c>
      <c r="AF446" s="347" t="s">
        <v>1907</v>
      </c>
      <c r="AG446" s="346" t="s">
        <v>85</v>
      </c>
      <c r="AH446" s="346" t="s">
        <v>85</v>
      </c>
      <c r="AI446" s="347" t="e">
        <f>VLOOKUP(AH446,ACCESSORIES!F:K,6,FALSE)</f>
        <v>#N/A</v>
      </c>
      <c r="AJ446" s="347" t="s">
        <v>266</v>
      </c>
      <c r="AK446" s="347" t="s">
        <v>85</v>
      </c>
      <c r="AL446" s="347" t="s">
        <v>85</v>
      </c>
      <c r="AM446" s="347" t="s">
        <v>85</v>
      </c>
      <c r="AN446" s="347">
        <v>12.4</v>
      </c>
      <c r="AO446" s="347"/>
      <c r="AP446" s="347">
        <v>3</v>
      </c>
      <c r="AQ446" s="347">
        <v>12</v>
      </c>
      <c r="AR446" s="347"/>
      <c r="AS446" s="347">
        <v>26</v>
      </c>
      <c r="AT446" s="347"/>
      <c r="AU446" s="347">
        <v>176</v>
      </c>
      <c r="AV446" s="347">
        <v>68</v>
      </c>
      <c r="AW446" s="347">
        <v>51</v>
      </c>
      <c r="AX446" s="83"/>
      <c r="AY446" s="347"/>
      <c r="AZ446" s="348" t="s">
        <v>203</v>
      </c>
      <c r="BA446" s="347">
        <v>92</v>
      </c>
      <c r="BB446" s="105" t="s">
        <v>1523</v>
      </c>
      <c r="BC446" s="347">
        <v>10</v>
      </c>
      <c r="BD446" s="348">
        <v>24.7</v>
      </c>
      <c r="BE446" s="347">
        <v>17.399999999999999</v>
      </c>
      <c r="BF446" s="347">
        <v>17.399999999999999</v>
      </c>
      <c r="BG446" s="347">
        <v>10.199999999999999</v>
      </c>
      <c r="BH446" s="341">
        <v>48</v>
      </c>
      <c r="BI446" s="347" t="s">
        <v>4096</v>
      </c>
      <c r="BJ446" s="82" t="s">
        <v>4217</v>
      </c>
      <c r="BK446" s="347" t="s">
        <v>2833</v>
      </c>
      <c r="BL446" s="347" t="s">
        <v>2878</v>
      </c>
      <c r="BM446" s="347" t="s">
        <v>2868</v>
      </c>
      <c r="BN446" s="347" t="s">
        <v>2884</v>
      </c>
      <c r="BO446" s="347" t="s">
        <v>2877</v>
      </c>
      <c r="BP446" s="347"/>
      <c r="BQ446" s="347"/>
      <c r="BR446" s="347"/>
      <c r="BS446" s="347"/>
      <c r="BT446" s="347"/>
      <c r="BU446" s="347"/>
      <c r="BV446" s="347" t="s">
        <v>2562</v>
      </c>
      <c r="BW446" s="347"/>
      <c r="BX446" s="347" t="s">
        <v>2563</v>
      </c>
      <c r="BY446" s="362" t="str">
        <f t="shared" si="28"/>
        <v>DISCONTINUED - MR406 UTV Beadlock, 15x8, 4+4/-2mm Offset, 4x110, 80.3mm Centerbore, Matte Black, w/ BH-H24100</v>
      </c>
      <c r="BZ446" s="362" t="s">
        <v>4046</v>
      </c>
      <c r="CA446" s="362" t="s">
        <v>4045</v>
      </c>
      <c r="CB446" s="351" t="str">
        <f t="shared" si="26"/>
        <v>UTV (4XX)</v>
      </c>
    </row>
    <row r="447" spans="1:80" s="339" customFormat="1" ht="12.75">
      <c r="A447" s="23">
        <f t="shared" si="25"/>
        <v>444</v>
      </c>
      <c r="B447" s="105" t="s">
        <v>84</v>
      </c>
      <c r="C447" s="30" t="s">
        <v>1089</v>
      </c>
      <c r="D447" s="341" t="s">
        <v>2368</v>
      </c>
      <c r="E447" s="342" t="s">
        <v>2931</v>
      </c>
      <c r="F447" s="342"/>
      <c r="G447" s="342"/>
      <c r="H447" s="342" t="s">
        <v>826</v>
      </c>
      <c r="I447" s="393">
        <v>41640</v>
      </c>
      <c r="J447" s="340">
        <v>43444</v>
      </c>
      <c r="K447" s="331" t="s">
        <v>1277</v>
      </c>
      <c r="L447" s="343">
        <v>262.5</v>
      </c>
      <c r="M447" s="333"/>
      <c r="N447" s="333"/>
      <c r="O447" s="341">
        <v>15</v>
      </c>
      <c r="P447" s="8">
        <v>10</v>
      </c>
      <c r="Q447" s="30" t="s">
        <v>1746</v>
      </c>
      <c r="R447" s="341">
        <v>4</v>
      </c>
      <c r="S447" s="341">
        <v>110</v>
      </c>
      <c r="T447" s="344">
        <v>-2</v>
      </c>
      <c r="U447" s="378">
        <v>5.3</v>
      </c>
      <c r="V447" s="341" t="s">
        <v>201</v>
      </c>
      <c r="W447" s="349">
        <v>80.3</v>
      </c>
      <c r="X447" s="345">
        <v>22.2</v>
      </c>
      <c r="Y447" s="344">
        <v>1600</v>
      </c>
      <c r="Z447" s="344" t="s">
        <v>87</v>
      </c>
      <c r="AA447" s="344"/>
      <c r="AB447" s="334" t="str">
        <f t="shared" si="27"/>
        <v>15x10, 4x110, -2 OS</v>
      </c>
      <c r="AC447" s="346" t="s">
        <v>1646</v>
      </c>
      <c r="AD447" s="336">
        <f>VLOOKUP(AC447,ACCESSORIES!F:K,6,FALSE)</f>
        <v>22</v>
      </c>
      <c r="AE447" s="346" t="s">
        <v>85</v>
      </c>
      <c r="AF447" s="347" t="s">
        <v>1907</v>
      </c>
      <c r="AG447" s="346" t="s">
        <v>85</v>
      </c>
      <c r="AH447" s="346" t="s">
        <v>85</v>
      </c>
      <c r="AI447" s="347" t="e">
        <f>VLOOKUP(AH447,ACCESSORIES!F:K,6,FALSE)</f>
        <v>#N/A</v>
      </c>
      <c r="AJ447" s="347" t="s">
        <v>266</v>
      </c>
      <c r="AK447" s="347" t="s">
        <v>85</v>
      </c>
      <c r="AL447" s="347" t="s">
        <v>85</v>
      </c>
      <c r="AM447" s="347" t="s">
        <v>85</v>
      </c>
      <c r="AN447" s="347">
        <v>12.4</v>
      </c>
      <c r="AO447" s="347"/>
      <c r="AP447" s="347">
        <v>3</v>
      </c>
      <c r="AQ447" s="347">
        <v>12</v>
      </c>
      <c r="AR447" s="347"/>
      <c r="AS447" s="347">
        <v>26</v>
      </c>
      <c r="AT447" s="347"/>
      <c r="AU447" s="347">
        <v>177</v>
      </c>
      <c r="AV447" s="347">
        <v>68</v>
      </c>
      <c r="AW447" s="347">
        <v>51</v>
      </c>
      <c r="AX447" s="83"/>
      <c r="AY447" s="347"/>
      <c r="AZ447" s="348" t="s">
        <v>203</v>
      </c>
      <c r="BA447" s="347">
        <v>92</v>
      </c>
      <c r="BB447" s="105" t="s">
        <v>1523</v>
      </c>
      <c r="BC447" s="347">
        <v>10</v>
      </c>
      <c r="BD447" s="348">
        <v>25.7</v>
      </c>
      <c r="BE447" s="347">
        <v>17.399999999999999</v>
      </c>
      <c r="BF447" s="347">
        <v>17.399999999999999</v>
      </c>
      <c r="BG447" s="347">
        <v>12.6</v>
      </c>
      <c r="BH447" s="341">
        <v>48</v>
      </c>
      <c r="BI447" s="347" t="s">
        <v>4096</v>
      </c>
      <c r="BJ447" s="82" t="s">
        <v>4217</v>
      </c>
      <c r="BK447" s="347" t="s">
        <v>2833</v>
      </c>
      <c r="BL447" s="347" t="s">
        <v>2878</v>
      </c>
      <c r="BM447" s="347" t="s">
        <v>2868</v>
      </c>
      <c r="BN447" s="347" t="s">
        <v>2884</v>
      </c>
      <c r="BO447" s="347" t="s">
        <v>2877</v>
      </c>
      <c r="BP447" s="347"/>
      <c r="BQ447" s="347"/>
      <c r="BR447" s="347"/>
      <c r="BS447" s="347"/>
      <c r="BT447" s="347"/>
      <c r="BU447" s="347"/>
      <c r="BV447" s="347" t="s">
        <v>2562</v>
      </c>
      <c r="BW447" s="347"/>
      <c r="BX447" s="347" t="s">
        <v>2563</v>
      </c>
      <c r="BY447" s="362" t="str">
        <f t="shared" si="28"/>
        <v>DISCONTINUED - MR406 UTV Beadlock, 15x10, 5+5/-2mm Offset, 4x110, 80.3mm Centerbore, Matte Black, w/ BH-H24100</v>
      </c>
      <c r="BZ447" s="362" t="s">
        <v>4046</v>
      </c>
      <c r="CA447" s="362" t="s">
        <v>4045</v>
      </c>
      <c r="CB447" s="351" t="str">
        <f t="shared" si="26"/>
        <v>UTV (4XX)</v>
      </c>
    </row>
    <row r="448" spans="1:80" s="339" customFormat="1" ht="12.75">
      <c r="A448" s="23">
        <f t="shared" si="25"/>
        <v>445</v>
      </c>
      <c r="B448" s="105" t="s">
        <v>84</v>
      </c>
      <c r="C448" s="30" t="s">
        <v>1089</v>
      </c>
      <c r="D448" s="341" t="s">
        <v>1150</v>
      </c>
      <c r="E448" s="342" t="s">
        <v>2915</v>
      </c>
      <c r="F448" s="342"/>
      <c r="G448" s="342"/>
      <c r="H448" s="342" t="s">
        <v>837</v>
      </c>
      <c r="I448" s="393">
        <v>42005</v>
      </c>
      <c r="J448" s="340">
        <v>43444</v>
      </c>
      <c r="K448" s="331" t="s">
        <v>1277</v>
      </c>
      <c r="L448" s="343">
        <v>145.5</v>
      </c>
      <c r="M448" s="333"/>
      <c r="N448" s="333"/>
      <c r="O448" s="341">
        <v>15</v>
      </c>
      <c r="P448" s="8">
        <v>7</v>
      </c>
      <c r="Q448" s="30" t="s">
        <v>1749</v>
      </c>
      <c r="R448" s="341">
        <v>4</v>
      </c>
      <c r="S448" s="341">
        <v>156</v>
      </c>
      <c r="T448" s="344">
        <v>38</v>
      </c>
      <c r="U448" s="378">
        <v>5.3</v>
      </c>
      <c r="V448" s="341" t="s">
        <v>186</v>
      </c>
      <c r="W448" s="349">
        <v>132</v>
      </c>
      <c r="X448" s="345">
        <v>17.399999999999999</v>
      </c>
      <c r="Y448" s="344">
        <v>1200</v>
      </c>
      <c r="Z448" s="344" t="s">
        <v>2309</v>
      </c>
      <c r="AA448" s="344"/>
      <c r="AB448" s="334" t="str">
        <f t="shared" si="27"/>
        <v>15x7, 4x156, 38 OS</v>
      </c>
      <c r="AC448" s="346" t="s">
        <v>1647</v>
      </c>
      <c r="AD448" s="336">
        <f>VLOOKUP(AC448,ACCESSORIES!F:K,6,FALSE)</f>
        <v>33</v>
      </c>
      <c r="AE448" s="346" t="s">
        <v>85</v>
      </c>
      <c r="AF448" s="347" t="s">
        <v>1909</v>
      </c>
      <c r="AG448" s="346" t="s">
        <v>85</v>
      </c>
      <c r="AH448" s="346" t="s">
        <v>85</v>
      </c>
      <c r="AI448" s="347" t="e">
        <f>VLOOKUP(AH448,ACCESSORIES!F:K,6,FALSE)</f>
        <v>#N/A</v>
      </c>
      <c r="AJ448" s="347" t="s">
        <v>266</v>
      </c>
      <c r="AK448" s="347" t="s">
        <v>85</v>
      </c>
      <c r="AL448" s="347" t="s">
        <v>85</v>
      </c>
      <c r="AM448" s="347" t="s">
        <v>85</v>
      </c>
      <c r="AN448" s="347">
        <v>12.4</v>
      </c>
      <c r="AO448" s="347"/>
      <c r="AP448" s="347">
        <v>3</v>
      </c>
      <c r="AQ448" s="347">
        <v>16</v>
      </c>
      <c r="AR448" s="347"/>
      <c r="AS448" s="347">
        <v>26</v>
      </c>
      <c r="AT448" s="347"/>
      <c r="AU448" s="347">
        <v>169</v>
      </c>
      <c r="AV448" s="347">
        <v>68</v>
      </c>
      <c r="AW448" s="347">
        <v>43</v>
      </c>
      <c r="AX448" s="83"/>
      <c r="AY448" s="347"/>
      <c r="AZ448" s="348" t="s">
        <v>85</v>
      </c>
      <c r="BA448" s="347" t="s">
        <v>85</v>
      </c>
      <c r="BB448" s="105" t="s">
        <v>85</v>
      </c>
      <c r="BC448" s="347" t="s">
        <v>85</v>
      </c>
      <c r="BD448" s="348">
        <v>20.9</v>
      </c>
      <c r="BE448" s="347">
        <v>17.399999999999999</v>
      </c>
      <c r="BF448" s="347">
        <v>17.399999999999999</v>
      </c>
      <c r="BG448" s="347">
        <v>9.1</v>
      </c>
      <c r="BH448" s="341">
        <v>48</v>
      </c>
      <c r="BI448" s="347" t="s">
        <v>4096</v>
      </c>
      <c r="BJ448" s="82" t="s">
        <v>4217</v>
      </c>
      <c r="BK448" s="347" t="s">
        <v>1232</v>
      </c>
      <c r="BL448" s="347" t="s">
        <v>1233</v>
      </c>
      <c r="BM448" s="347"/>
      <c r="BN448" s="347"/>
      <c r="BO448" s="347"/>
      <c r="BP448" s="347"/>
      <c r="BQ448" s="347"/>
      <c r="BR448" s="347"/>
      <c r="BS448" s="347"/>
      <c r="BT448" s="347"/>
      <c r="BU448" s="347"/>
      <c r="BV448" s="347"/>
      <c r="BW448" s="347"/>
      <c r="BX448" s="347"/>
      <c r="BY448" s="362" t="str">
        <f t="shared" si="28"/>
        <v>DISCONTINUED - MR408 Roost UTV, 15x7, 5+2/+38mm Offset, 4x156, 132mm Centerbore, Matte Black</v>
      </c>
      <c r="BZ448" s="362" t="s">
        <v>4046</v>
      </c>
      <c r="CA448" s="362" t="s">
        <v>4045</v>
      </c>
      <c r="CB448" s="351" t="str">
        <f t="shared" si="26"/>
        <v>UTV (4XX)</v>
      </c>
    </row>
    <row r="449" spans="1:80" s="339" customFormat="1" ht="12.75">
      <c r="A449" s="23">
        <f t="shared" si="25"/>
        <v>446</v>
      </c>
      <c r="B449" s="105" t="s">
        <v>84</v>
      </c>
      <c r="C449" s="30" t="s">
        <v>1090</v>
      </c>
      <c r="D449" s="341" t="s">
        <v>1108</v>
      </c>
      <c r="E449" s="342" t="s">
        <v>2917</v>
      </c>
      <c r="F449" s="342"/>
      <c r="G449" s="342"/>
      <c r="H449" s="342" t="s">
        <v>863</v>
      </c>
      <c r="I449" s="393">
        <v>41275</v>
      </c>
      <c r="J449" s="340">
        <v>43444</v>
      </c>
      <c r="K449" s="331" t="s">
        <v>1277</v>
      </c>
      <c r="L449" s="343">
        <v>510.5</v>
      </c>
      <c r="M449" s="333"/>
      <c r="N449" s="333"/>
      <c r="O449" s="341">
        <v>20</v>
      </c>
      <c r="P449" s="8">
        <v>9</v>
      </c>
      <c r="Q449" s="30" t="s">
        <v>1763</v>
      </c>
      <c r="R449" s="341">
        <v>6</v>
      </c>
      <c r="S449" s="341">
        <v>135</v>
      </c>
      <c r="T449" s="344">
        <v>-12</v>
      </c>
      <c r="U449" s="378">
        <v>4.5</v>
      </c>
      <c r="V449" s="341" t="s">
        <v>85</v>
      </c>
      <c r="W449" s="349">
        <v>108</v>
      </c>
      <c r="X449" s="345">
        <v>50.8</v>
      </c>
      <c r="Y449" s="344">
        <v>3500</v>
      </c>
      <c r="Z449" s="344" t="s">
        <v>2309</v>
      </c>
      <c r="AA449" s="344"/>
      <c r="AB449" s="334" t="str">
        <f t="shared" si="27"/>
        <v>20x9, 6x135, -12 OS</v>
      </c>
      <c r="AC449" s="346" t="s">
        <v>85</v>
      </c>
      <c r="AD449" s="336" t="e">
        <f>VLOOKUP(AC449,ACCESSORIES!F:K,6,FALSE)</f>
        <v>#N/A</v>
      </c>
      <c r="AE449" s="346" t="s">
        <v>85</v>
      </c>
      <c r="AF449" s="347" t="s">
        <v>85</v>
      </c>
      <c r="AG449" s="346" t="s">
        <v>85</v>
      </c>
      <c r="AH449" s="346" t="s">
        <v>85</v>
      </c>
      <c r="AI449" s="347" t="e">
        <f>VLOOKUP(AH449,ACCESSORIES!F:K,6,FALSE)</f>
        <v>#N/A</v>
      </c>
      <c r="AJ449" s="347" t="s">
        <v>266</v>
      </c>
      <c r="AK449" s="347" t="s">
        <v>85</v>
      </c>
      <c r="AL449" s="347" t="s">
        <v>85</v>
      </c>
      <c r="AM449" s="347" t="s">
        <v>85</v>
      </c>
      <c r="AN449" s="347">
        <v>16</v>
      </c>
      <c r="AO449" s="347"/>
      <c r="AP449" s="347">
        <v>0</v>
      </c>
      <c r="AQ449" s="347">
        <v>0</v>
      </c>
      <c r="AR449" s="347"/>
      <c r="AS449" s="347">
        <v>54</v>
      </c>
      <c r="AT449" s="347"/>
      <c r="AU449" s="347">
        <v>238</v>
      </c>
      <c r="AV449" s="347" t="s">
        <v>85</v>
      </c>
      <c r="AW449" s="347" t="s">
        <v>85</v>
      </c>
      <c r="AX449" s="83"/>
      <c r="AY449" s="347"/>
      <c r="AZ449" s="348" t="s">
        <v>1829</v>
      </c>
      <c r="BA449" s="347" t="s">
        <v>85</v>
      </c>
      <c r="BB449" s="105" t="s">
        <v>1524</v>
      </c>
      <c r="BC449" s="347">
        <v>10</v>
      </c>
      <c r="BD449" s="348">
        <v>54.3</v>
      </c>
      <c r="BE449" s="347">
        <v>22.8</v>
      </c>
      <c r="BF449" s="347">
        <v>22.8</v>
      </c>
      <c r="BG449" s="347">
        <v>11.1</v>
      </c>
      <c r="BH449" s="341">
        <v>24</v>
      </c>
      <c r="BI449" s="347" t="s">
        <v>4096</v>
      </c>
      <c r="BJ449" s="82" t="s">
        <v>4217</v>
      </c>
      <c r="BK449" s="347" t="s">
        <v>2871</v>
      </c>
      <c r="BL449" s="347" t="s">
        <v>2872</v>
      </c>
      <c r="BM449" s="347" t="s">
        <v>2873</v>
      </c>
      <c r="BN449" s="347" t="s">
        <v>2868</v>
      </c>
      <c r="BO449" s="347" t="s">
        <v>2869</v>
      </c>
      <c r="BP449" s="347"/>
      <c r="BQ449" s="347"/>
      <c r="BR449" s="347"/>
      <c r="BS449" s="347"/>
      <c r="BT449" s="347"/>
      <c r="BU449" s="347"/>
      <c r="BV449" s="347" t="s">
        <v>2566</v>
      </c>
      <c r="BW449" s="347"/>
      <c r="BX449" s="347"/>
      <c r="BY449" s="362" t="str">
        <f t="shared" si="28"/>
        <v>DISCONTINUED - MR105 Beadlock, 20x9, -12mm Offset, 6x135, 108mm Centerbore, Matte Black, w/ BH-H24125</v>
      </c>
      <c r="BZ449" s="362" t="s">
        <v>4046</v>
      </c>
      <c r="CA449" s="362" t="s">
        <v>4045</v>
      </c>
      <c r="CB449" s="351" t="str">
        <f t="shared" si="26"/>
        <v>RACE (1XX)</v>
      </c>
    </row>
    <row r="450" spans="1:80" s="339" customFormat="1" ht="12.75">
      <c r="A450" s="23">
        <f t="shared" si="25"/>
        <v>447</v>
      </c>
      <c r="B450" s="105" t="s">
        <v>84</v>
      </c>
      <c r="C450" s="30" t="s">
        <v>1072</v>
      </c>
      <c r="D450" s="341" t="s">
        <v>1116</v>
      </c>
      <c r="E450" s="342" t="s">
        <v>2982</v>
      </c>
      <c r="F450" s="342"/>
      <c r="G450" s="342"/>
      <c r="H450" s="342" t="s">
        <v>436</v>
      </c>
      <c r="I450" s="393">
        <v>40909</v>
      </c>
      <c r="J450" s="340">
        <v>43479</v>
      </c>
      <c r="K450" s="331" t="s">
        <v>1277</v>
      </c>
      <c r="L450" s="343">
        <v>254.65000000000003</v>
      </c>
      <c r="M450" s="333"/>
      <c r="N450" s="333"/>
      <c r="O450" s="341">
        <v>18</v>
      </c>
      <c r="P450" s="8">
        <v>9</v>
      </c>
      <c r="Q450" s="30" t="s">
        <v>1766</v>
      </c>
      <c r="R450" s="341">
        <v>8</v>
      </c>
      <c r="S450" s="341">
        <v>170</v>
      </c>
      <c r="T450" s="344">
        <v>18</v>
      </c>
      <c r="U450" s="378">
        <v>5.75</v>
      </c>
      <c r="V450" s="341" t="s">
        <v>85</v>
      </c>
      <c r="W450" s="349">
        <v>130.81</v>
      </c>
      <c r="X450" s="345">
        <v>31.1</v>
      </c>
      <c r="Y450" s="344">
        <v>3640</v>
      </c>
      <c r="Z450" s="344" t="s">
        <v>2309</v>
      </c>
      <c r="AA450" s="344"/>
      <c r="AB450" s="334" t="str">
        <f t="shared" si="27"/>
        <v>18x9, 8x170, 18 OS</v>
      </c>
      <c r="AC450" s="346" t="s">
        <v>1864</v>
      </c>
      <c r="AD450" s="336">
        <f>VLOOKUP(AC450,ACCESSORIES!F:K,6,FALSE)</f>
        <v>33</v>
      </c>
      <c r="AE450" s="346" t="s">
        <v>85</v>
      </c>
      <c r="AF450" s="347" t="s">
        <v>85</v>
      </c>
      <c r="AG450" s="346" t="s">
        <v>85</v>
      </c>
      <c r="AH450" s="346" t="s">
        <v>1951</v>
      </c>
      <c r="AI450" s="347">
        <f>VLOOKUP(AH450,ACCESSORIES!F:K,6,FALSE)</f>
        <v>1.1000000000000001</v>
      </c>
      <c r="AJ450" s="347" t="s">
        <v>266</v>
      </c>
      <c r="AK450" s="347" t="s">
        <v>85</v>
      </c>
      <c r="AL450" s="347" t="s">
        <v>85</v>
      </c>
      <c r="AM450" s="347" t="s">
        <v>85</v>
      </c>
      <c r="AN450" s="347">
        <v>16.2</v>
      </c>
      <c r="AO450" s="347"/>
      <c r="AP450" s="347">
        <v>3</v>
      </c>
      <c r="AQ450" s="347">
        <v>3</v>
      </c>
      <c r="AR450" s="347"/>
      <c r="AS450" s="347">
        <v>31</v>
      </c>
      <c r="AT450" s="347"/>
      <c r="AU450" s="347">
        <v>213</v>
      </c>
      <c r="AV450" s="347">
        <v>127</v>
      </c>
      <c r="AW450" s="347">
        <v>98</v>
      </c>
      <c r="AX450" s="83"/>
      <c r="AY450" s="347"/>
      <c r="AZ450" s="348" t="s">
        <v>85</v>
      </c>
      <c r="BA450" s="347" t="s">
        <v>85</v>
      </c>
      <c r="BB450" s="105" t="s">
        <v>85</v>
      </c>
      <c r="BC450" s="347" t="s">
        <v>85</v>
      </c>
      <c r="BD450" s="348">
        <v>34.6</v>
      </c>
      <c r="BE450" s="347">
        <v>20.7</v>
      </c>
      <c r="BF450" s="347">
        <v>20.7</v>
      </c>
      <c r="BG450" s="347">
        <v>11.2</v>
      </c>
      <c r="BH450" s="341">
        <v>36</v>
      </c>
      <c r="BI450" s="347" t="s">
        <v>4096</v>
      </c>
      <c r="BJ450" s="82" t="s">
        <v>4217</v>
      </c>
      <c r="BK450" s="347" t="s">
        <v>2833</v>
      </c>
      <c r="BL450" s="347" t="s">
        <v>2837</v>
      </c>
      <c r="BM450" s="347" t="s">
        <v>2838</v>
      </c>
      <c r="BN450" s="347" t="s">
        <v>2839</v>
      </c>
      <c r="BO450" s="347"/>
      <c r="BP450" s="347"/>
      <c r="BQ450" s="347"/>
      <c r="BR450" s="347"/>
      <c r="BS450" s="347"/>
      <c r="BT450" s="347"/>
      <c r="BU450" s="347"/>
      <c r="BV450" s="347" t="s">
        <v>2486</v>
      </c>
      <c r="BW450" s="347"/>
      <c r="BX450" s="347"/>
      <c r="BY450" s="362" t="str">
        <f t="shared" si="28"/>
        <v>DISCONTINUED - MR304 Double Standard, 18x9, +18mm Offset, 8x170, 130.81mm Centerbore, Matte Black</v>
      </c>
      <c r="BZ450" s="362" t="s">
        <v>4046</v>
      </c>
      <c r="CA450" s="362" t="s">
        <v>4045</v>
      </c>
      <c r="CB450" s="351" t="str">
        <f t="shared" si="26"/>
        <v>STREET (3XX)</v>
      </c>
    </row>
    <row r="451" spans="1:80" s="339" customFormat="1" ht="12.75">
      <c r="A451" s="23">
        <f t="shared" si="25"/>
        <v>448</v>
      </c>
      <c r="B451" s="105" t="s">
        <v>84</v>
      </c>
      <c r="C451" s="30" t="s">
        <v>1072</v>
      </c>
      <c r="D451" s="341" t="s">
        <v>1118</v>
      </c>
      <c r="E451" s="342" t="s">
        <v>2983</v>
      </c>
      <c r="F451" s="342"/>
      <c r="G451" s="342"/>
      <c r="H451" s="342" t="s">
        <v>542</v>
      </c>
      <c r="I451" s="393">
        <v>41640</v>
      </c>
      <c r="J451" s="340">
        <v>43479</v>
      </c>
      <c r="K451" s="331" t="s">
        <v>1277</v>
      </c>
      <c r="L451" s="343">
        <v>233.75000000000003</v>
      </c>
      <c r="M451" s="333"/>
      <c r="N451" s="333"/>
      <c r="O451" s="341">
        <v>17</v>
      </c>
      <c r="P451" s="8">
        <v>8.5</v>
      </c>
      <c r="Q451" s="30" t="s">
        <v>1767</v>
      </c>
      <c r="R451" s="341">
        <v>8</v>
      </c>
      <c r="S451" s="341">
        <v>180</v>
      </c>
      <c r="T451" s="344">
        <v>0</v>
      </c>
      <c r="U451" s="378">
        <v>4.75</v>
      </c>
      <c r="V451" s="341" t="s">
        <v>85</v>
      </c>
      <c r="W451" s="349">
        <v>130.81</v>
      </c>
      <c r="X451" s="345">
        <v>28.5</v>
      </c>
      <c r="Y451" s="344">
        <v>3640</v>
      </c>
      <c r="Z451" s="344" t="s">
        <v>2309</v>
      </c>
      <c r="AA451" s="344"/>
      <c r="AB451" s="334" t="str">
        <f t="shared" si="27"/>
        <v>17x8.5, 8x180, 0 OS</v>
      </c>
      <c r="AC451" s="346" t="s">
        <v>1606</v>
      </c>
      <c r="AD451" s="336">
        <f>VLOOKUP(AC451,ACCESSORIES!F:K,6,FALSE)</f>
        <v>33</v>
      </c>
      <c r="AE451" s="346" t="s">
        <v>85</v>
      </c>
      <c r="AF451" s="347" t="s">
        <v>85</v>
      </c>
      <c r="AG451" s="346" t="s">
        <v>85</v>
      </c>
      <c r="AH451" s="346" t="s">
        <v>1950</v>
      </c>
      <c r="AI451" s="347">
        <f>VLOOKUP(AH451,ACCESSORIES!F:K,6,FALSE)</f>
        <v>1.1000000000000001</v>
      </c>
      <c r="AJ451" s="347" t="s">
        <v>266</v>
      </c>
      <c r="AK451" s="347" t="s">
        <v>85</v>
      </c>
      <c r="AL451" s="347" t="s">
        <v>85</v>
      </c>
      <c r="AM451" s="347" t="s">
        <v>85</v>
      </c>
      <c r="AN451" s="347">
        <v>16.100000000000001</v>
      </c>
      <c r="AO451" s="347"/>
      <c r="AP451" s="347">
        <v>3</v>
      </c>
      <c r="AQ451" s="347">
        <v>10</v>
      </c>
      <c r="AR451" s="347"/>
      <c r="AS451" s="347">
        <v>21</v>
      </c>
      <c r="AT451" s="347"/>
      <c r="AU451" s="347">
        <v>203</v>
      </c>
      <c r="AV451" s="347">
        <v>123</v>
      </c>
      <c r="AW451" s="347">
        <v>93</v>
      </c>
      <c r="AX451" s="83"/>
      <c r="AY451" s="347"/>
      <c r="AZ451" s="348" t="s">
        <v>85</v>
      </c>
      <c r="BA451" s="347" t="s">
        <v>85</v>
      </c>
      <c r="BB451" s="105" t="s">
        <v>85</v>
      </c>
      <c r="BC451" s="347" t="s">
        <v>85</v>
      </c>
      <c r="BD451" s="348">
        <v>32</v>
      </c>
      <c r="BE451" s="347">
        <v>19.8</v>
      </c>
      <c r="BF451" s="347">
        <v>19.8</v>
      </c>
      <c r="BG451" s="347">
        <v>10.7</v>
      </c>
      <c r="BH451" s="341">
        <v>36</v>
      </c>
      <c r="BI451" s="347" t="s">
        <v>4096</v>
      </c>
      <c r="BJ451" s="82" t="s">
        <v>4217</v>
      </c>
      <c r="BK451" s="347" t="s">
        <v>2833</v>
      </c>
      <c r="BL451" s="347" t="s">
        <v>2837</v>
      </c>
      <c r="BM451" s="347" t="s">
        <v>2834</v>
      </c>
      <c r="BN451" s="347" t="s">
        <v>2842</v>
      </c>
      <c r="BO451" s="347"/>
      <c r="BP451" s="347"/>
      <c r="BQ451" s="347"/>
      <c r="BR451" s="347"/>
      <c r="BS451" s="347"/>
      <c r="BT451" s="347"/>
      <c r="BU451" s="347"/>
      <c r="BV451" s="347" t="s">
        <v>2502</v>
      </c>
      <c r="BW451" s="347"/>
      <c r="BX451" s="347" t="s">
        <v>2503</v>
      </c>
      <c r="BY451" s="362" t="str">
        <f t="shared" si="28"/>
        <v>DISCONTINUED - MR307 Hole, 17x8.5, 0mm Offset, 8x180, 130.81mm Centerbore, Matte Black</v>
      </c>
      <c r="BZ451" s="362" t="s">
        <v>4046</v>
      </c>
      <c r="CA451" s="362" t="s">
        <v>4045</v>
      </c>
      <c r="CB451" s="351" t="str">
        <f t="shared" si="26"/>
        <v>STREET (3XX)</v>
      </c>
    </row>
    <row r="452" spans="1:80" s="339" customFormat="1" ht="12.75">
      <c r="A452" s="23">
        <f t="shared" ref="A452:A515" si="29">ROW(B452)-3</f>
        <v>449</v>
      </c>
      <c r="B452" s="105" t="s">
        <v>84</v>
      </c>
      <c r="C452" s="30" t="s">
        <v>1072</v>
      </c>
      <c r="D452" s="341" t="s">
        <v>1120</v>
      </c>
      <c r="E452" s="342" t="s">
        <v>2984</v>
      </c>
      <c r="F452" s="342"/>
      <c r="G452" s="342"/>
      <c r="H452" s="342" t="s">
        <v>606</v>
      </c>
      <c r="I452" s="393">
        <v>42005</v>
      </c>
      <c r="J452" s="340">
        <v>43479</v>
      </c>
      <c r="K452" s="331" t="s">
        <v>1277</v>
      </c>
      <c r="L452" s="343">
        <v>277.75</v>
      </c>
      <c r="M452" s="333"/>
      <c r="N452" s="333"/>
      <c r="O452" s="341">
        <v>18</v>
      </c>
      <c r="P452" s="8">
        <v>9</v>
      </c>
      <c r="Q452" s="30" t="s">
        <v>1123</v>
      </c>
      <c r="R452" s="341">
        <v>6</v>
      </c>
      <c r="S452" s="341">
        <v>5.5</v>
      </c>
      <c r="T452" s="344">
        <v>-12</v>
      </c>
      <c r="U452" s="378">
        <v>4.5</v>
      </c>
      <c r="V452" s="341" t="s">
        <v>85</v>
      </c>
      <c r="W452" s="349">
        <v>108</v>
      </c>
      <c r="X452" s="345">
        <v>31.300000000000004</v>
      </c>
      <c r="Y452" s="344">
        <v>2650</v>
      </c>
      <c r="Z452" s="344" t="s">
        <v>5830</v>
      </c>
      <c r="AA452" s="344"/>
      <c r="AB452" s="334" t="str">
        <f t="shared" si="27"/>
        <v>18x9, 6x5.5, -12 OS</v>
      </c>
      <c r="AC452" s="346" t="s">
        <v>1600</v>
      </c>
      <c r="AD452" s="336">
        <f>VLOOKUP(AC452,ACCESSORIES!F:K,6,FALSE)</f>
        <v>33</v>
      </c>
      <c r="AE452" s="346" t="s">
        <v>85</v>
      </c>
      <c r="AF452" s="347" t="s">
        <v>85</v>
      </c>
      <c r="AG452" s="346" t="s">
        <v>85</v>
      </c>
      <c r="AH452" s="346" t="s">
        <v>1951</v>
      </c>
      <c r="AI452" s="347">
        <f>VLOOKUP(AH452,ACCESSORIES!F:K,6,FALSE)</f>
        <v>1.1000000000000001</v>
      </c>
      <c r="AJ452" s="347" t="s">
        <v>266</v>
      </c>
      <c r="AK452" s="347" t="s">
        <v>85</v>
      </c>
      <c r="AL452" s="347" t="s">
        <v>85</v>
      </c>
      <c r="AM452" s="347" t="s">
        <v>85</v>
      </c>
      <c r="AN452" s="347">
        <v>16.100000000000001</v>
      </c>
      <c r="AO452" s="347"/>
      <c r="AP452" s="347">
        <v>5</v>
      </c>
      <c r="AQ452" s="347">
        <v>17</v>
      </c>
      <c r="AR452" s="347"/>
      <c r="AS452" s="347">
        <v>66</v>
      </c>
      <c r="AT452" s="347"/>
      <c r="AU452" s="347">
        <v>216</v>
      </c>
      <c r="AV452" s="347">
        <v>106.5</v>
      </c>
      <c r="AW452" s="347">
        <v>38</v>
      </c>
      <c r="AX452" s="83"/>
      <c r="AY452" s="347"/>
      <c r="AZ452" s="348" t="s">
        <v>85</v>
      </c>
      <c r="BA452" s="347" t="s">
        <v>85</v>
      </c>
      <c r="BB452" s="105" t="s">
        <v>85</v>
      </c>
      <c r="BC452" s="347" t="s">
        <v>85</v>
      </c>
      <c r="BD452" s="348">
        <v>34.800000000000004</v>
      </c>
      <c r="BE452" s="347">
        <v>20.7</v>
      </c>
      <c r="BF452" s="347">
        <v>20.7</v>
      </c>
      <c r="BG452" s="347">
        <v>11.2</v>
      </c>
      <c r="BH452" s="341">
        <v>36</v>
      </c>
      <c r="BI452" s="347" t="s">
        <v>4096</v>
      </c>
      <c r="BJ452" s="82" t="s">
        <v>4217</v>
      </c>
      <c r="BK452" s="347" t="s">
        <v>2833</v>
      </c>
      <c r="BL452" s="347" t="s">
        <v>2837</v>
      </c>
      <c r="BM452" s="347" t="s">
        <v>2839</v>
      </c>
      <c r="BN452" s="347" t="s">
        <v>2845</v>
      </c>
      <c r="BO452" s="347"/>
      <c r="BP452" s="347"/>
      <c r="BQ452" s="347"/>
      <c r="BR452" s="347"/>
      <c r="BS452" s="347"/>
      <c r="BT452" s="347"/>
      <c r="BU452" s="347"/>
      <c r="BV452" s="347" t="s">
        <v>2512</v>
      </c>
      <c r="BW452" s="347"/>
      <c r="BX452" s="347" t="s">
        <v>2513</v>
      </c>
      <c r="BY452" s="362" t="str">
        <f t="shared" si="28"/>
        <v>DISCONTINUED - MR309 Grid, 18x9, -12mm Offset, 6x5.5, 108mm Centerbore, Titanium - Matte Black  Lip</v>
      </c>
      <c r="BZ452" s="362" t="s">
        <v>4046</v>
      </c>
      <c r="CA452" s="362" t="s">
        <v>4045</v>
      </c>
      <c r="CB452" s="351" t="str">
        <f t="shared" ref="CB452:CB515" si="30">C452</f>
        <v>STREET (3XX)</v>
      </c>
    </row>
    <row r="453" spans="1:80" s="339" customFormat="1" ht="12.75">
      <c r="A453" s="23">
        <f t="shared" si="29"/>
        <v>450</v>
      </c>
      <c r="B453" s="105" t="s">
        <v>84</v>
      </c>
      <c r="C453" s="30" t="s">
        <v>1072</v>
      </c>
      <c r="D453" s="341" t="s">
        <v>1121</v>
      </c>
      <c r="E453" s="342" t="s">
        <v>2985</v>
      </c>
      <c r="F453" s="342"/>
      <c r="G453" s="342"/>
      <c r="H453" s="342" t="s">
        <v>671</v>
      </c>
      <c r="I453" s="393">
        <v>42370</v>
      </c>
      <c r="J453" s="340">
        <v>43479</v>
      </c>
      <c r="K453" s="331" t="s">
        <v>1277</v>
      </c>
      <c r="L453" s="343">
        <v>241.45000000000002</v>
      </c>
      <c r="M453" s="333"/>
      <c r="N453" s="333"/>
      <c r="O453" s="341">
        <v>17</v>
      </c>
      <c r="P453" s="8">
        <v>8.5</v>
      </c>
      <c r="Q453" s="30" t="s">
        <v>1766</v>
      </c>
      <c r="R453" s="341">
        <v>8</v>
      </c>
      <c r="S453" s="341">
        <v>170</v>
      </c>
      <c r="T453" s="344">
        <v>0</v>
      </c>
      <c r="U453" s="378">
        <v>4.75</v>
      </c>
      <c r="V453" s="341" t="s">
        <v>85</v>
      </c>
      <c r="W453" s="349">
        <v>130.81</v>
      </c>
      <c r="X453" s="345">
        <v>33.9</v>
      </c>
      <c r="Y453" s="344">
        <v>3640</v>
      </c>
      <c r="Z453" s="344" t="s">
        <v>2309</v>
      </c>
      <c r="AA453" s="344"/>
      <c r="AB453" s="334" t="str">
        <f t="shared" ref="AB453:AB516" si="31">_xlfn.CONCAT(O453,"x",P453,","," ",Q453,","," ",T453," ","OS")</f>
        <v>17x8.5, 8x170, 0 OS</v>
      </c>
      <c r="AC453" s="346" t="s">
        <v>1864</v>
      </c>
      <c r="AD453" s="336">
        <f>VLOOKUP(AC453,ACCESSORIES!F:K,6,FALSE)</f>
        <v>33</v>
      </c>
      <c r="AE453" s="346" t="s">
        <v>85</v>
      </c>
      <c r="AF453" s="347" t="s">
        <v>85</v>
      </c>
      <c r="AG453" s="346" t="s">
        <v>85</v>
      </c>
      <c r="AH453" s="346" t="s">
        <v>1951</v>
      </c>
      <c r="AI453" s="347">
        <f>VLOOKUP(AH453,ACCESSORIES!F:K,6,FALSE)</f>
        <v>1.1000000000000001</v>
      </c>
      <c r="AJ453" s="347" t="s">
        <v>266</v>
      </c>
      <c r="AK453" s="347" t="s">
        <v>85</v>
      </c>
      <c r="AL453" s="347" t="s">
        <v>85</v>
      </c>
      <c r="AM453" s="347" t="s">
        <v>85</v>
      </c>
      <c r="AN453" s="347">
        <v>16.100000000000001</v>
      </c>
      <c r="AO453" s="347"/>
      <c r="AP453" s="347">
        <v>3</v>
      </c>
      <c r="AQ453" s="347">
        <v>3</v>
      </c>
      <c r="AR453" s="347"/>
      <c r="AS453" s="347">
        <v>63</v>
      </c>
      <c r="AT453" s="347"/>
      <c r="AU453" s="347">
        <v>200</v>
      </c>
      <c r="AV453" s="347">
        <v>127</v>
      </c>
      <c r="AW453" s="347">
        <v>98</v>
      </c>
      <c r="AX453" s="83"/>
      <c r="AY453" s="347"/>
      <c r="AZ453" s="348" t="s">
        <v>85</v>
      </c>
      <c r="BA453" s="347" t="s">
        <v>85</v>
      </c>
      <c r="BB453" s="105" t="s">
        <v>85</v>
      </c>
      <c r="BC453" s="347" t="s">
        <v>85</v>
      </c>
      <c r="BD453" s="348">
        <v>37.4</v>
      </c>
      <c r="BE453" s="347">
        <v>19.5</v>
      </c>
      <c r="BF453" s="347">
        <v>19.5</v>
      </c>
      <c r="BG453" s="347">
        <v>10.8</v>
      </c>
      <c r="BH453" s="341">
        <v>36</v>
      </c>
      <c r="BI453" s="347" t="s">
        <v>4096</v>
      </c>
      <c r="BJ453" s="82" t="s">
        <v>4217</v>
      </c>
      <c r="BK453" s="347" t="s">
        <v>2833</v>
      </c>
      <c r="BL453" s="347" t="s">
        <v>2846</v>
      </c>
      <c r="BM453" s="347" t="s">
        <v>2839</v>
      </c>
      <c r="BN453" s="347" t="s">
        <v>2847</v>
      </c>
      <c r="BO453" s="347" t="s">
        <v>2845</v>
      </c>
      <c r="BP453" s="347"/>
      <c r="BQ453" s="347"/>
      <c r="BR453" s="347"/>
      <c r="BS453" s="347"/>
      <c r="BT453" s="347"/>
      <c r="BU453" s="347"/>
      <c r="BV453" s="347" t="s">
        <v>2528</v>
      </c>
      <c r="BW453" s="347"/>
      <c r="BX453" s="347" t="s">
        <v>2529</v>
      </c>
      <c r="BY453" s="362" t="str">
        <f t="shared" si="28"/>
        <v>DISCONTINUED - MR310 Con6, 17x8.5, 0mm Offset, 8x170, 130.81mm Centerbore, Matte Black</v>
      </c>
      <c r="BZ453" s="362" t="s">
        <v>4046</v>
      </c>
      <c r="CA453" s="362" t="s">
        <v>4045</v>
      </c>
      <c r="CB453" s="351" t="str">
        <f t="shared" si="30"/>
        <v>STREET (3XX)</v>
      </c>
    </row>
    <row r="454" spans="1:80" s="339" customFormat="1" ht="12.75">
      <c r="A454" s="23">
        <f t="shared" si="29"/>
        <v>451</v>
      </c>
      <c r="B454" s="105" t="s">
        <v>84</v>
      </c>
      <c r="C454" s="30" t="s">
        <v>1072</v>
      </c>
      <c r="D454" s="341" t="s">
        <v>1121</v>
      </c>
      <c r="E454" s="342" t="s">
        <v>2986</v>
      </c>
      <c r="F454" s="342"/>
      <c r="G454" s="342"/>
      <c r="H454" s="342" t="s">
        <v>673</v>
      </c>
      <c r="I454" s="393">
        <v>42370</v>
      </c>
      <c r="J454" s="340">
        <v>43479</v>
      </c>
      <c r="K454" s="331" t="s">
        <v>1277</v>
      </c>
      <c r="L454" s="343">
        <v>241.45000000000002</v>
      </c>
      <c r="M454" s="333"/>
      <c r="N454" s="333"/>
      <c r="O454" s="341">
        <v>17</v>
      </c>
      <c r="P454" s="8">
        <v>8.5</v>
      </c>
      <c r="Q454" s="30" t="s">
        <v>1767</v>
      </c>
      <c r="R454" s="341">
        <v>8</v>
      </c>
      <c r="S454" s="341">
        <v>180</v>
      </c>
      <c r="T454" s="344">
        <v>0</v>
      </c>
      <c r="U454" s="378">
        <v>4.75</v>
      </c>
      <c r="V454" s="341" t="s">
        <v>85</v>
      </c>
      <c r="W454" s="349">
        <v>130.81</v>
      </c>
      <c r="X454" s="345">
        <v>33.9</v>
      </c>
      <c r="Y454" s="344">
        <v>3640</v>
      </c>
      <c r="Z454" s="344" t="s">
        <v>2309</v>
      </c>
      <c r="AA454" s="344"/>
      <c r="AB454" s="334" t="str">
        <f t="shared" si="31"/>
        <v>17x8.5, 8x180, 0 OS</v>
      </c>
      <c r="AC454" s="346" t="s">
        <v>1606</v>
      </c>
      <c r="AD454" s="336">
        <f>VLOOKUP(AC454,ACCESSORIES!F:K,6,FALSE)</f>
        <v>33</v>
      </c>
      <c r="AE454" s="346" t="s">
        <v>85</v>
      </c>
      <c r="AF454" s="347" t="s">
        <v>85</v>
      </c>
      <c r="AG454" s="346" t="s">
        <v>85</v>
      </c>
      <c r="AH454" s="346" t="s">
        <v>1951</v>
      </c>
      <c r="AI454" s="347">
        <f>VLOOKUP(AH454,ACCESSORIES!F:K,6,FALSE)</f>
        <v>1.1000000000000001</v>
      </c>
      <c r="AJ454" s="347" t="s">
        <v>266</v>
      </c>
      <c r="AK454" s="347" t="s">
        <v>85</v>
      </c>
      <c r="AL454" s="347" t="s">
        <v>85</v>
      </c>
      <c r="AM454" s="347" t="s">
        <v>85</v>
      </c>
      <c r="AN454" s="347">
        <v>16.100000000000001</v>
      </c>
      <c r="AO454" s="347"/>
      <c r="AP454" s="347">
        <v>3</v>
      </c>
      <c r="AQ454" s="347">
        <v>3</v>
      </c>
      <c r="AR454" s="347"/>
      <c r="AS454" s="347">
        <v>63</v>
      </c>
      <c r="AT454" s="347"/>
      <c r="AU454" s="347">
        <v>200</v>
      </c>
      <c r="AV454" s="347">
        <v>123</v>
      </c>
      <c r="AW454" s="347">
        <v>93</v>
      </c>
      <c r="AX454" s="83"/>
      <c r="AY454" s="347"/>
      <c r="AZ454" s="348" t="s">
        <v>85</v>
      </c>
      <c r="BA454" s="347" t="s">
        <v>85</v>
      </c>
      <c r="BB454" s="105" t="s">
        <v>85</v>
      </c>
      <c r="BC454" s="347" t="s">
        <v>85</v>
      </c>
      <c r="BD454" s="348">
        <v>37.4</v>
      </c>
      <c r="BE454" s="347">
        <v>19.5</v>
      </c>
      <c r="BF454" s="347">
        <v>19.5</v>
      </c>
      <c r="BG454" s="347">
        <v>10.8</v>
      </c>
      <c r="BH454" s="341">
        <v>36</v>
      </c>
      <c r="BI454" s="347" t="s">
        <v>4096</v>
      </c>
      <c r="BJ454" s="82" t="s">
        <v>4217</v>
      </c>
      <c r="BK454" s="347" t="s">
        <v>2833</v>
      </c>
      <c r="BL454" s="347" t="s">
        <v>2846</v>
      </c>
      <c r="BM454" s="347" t="s">
        <v>2839</v>
      </c>
      <c r="BN454" s="347" t="s">
        <v>2847</v>
      </c>
      <c r="BO454" s="347" t="s">
        <v>2845</v>
      </c>
      <c r="BP454" s="347"/>
      <c r="BQ454" s="347"/>
      <c r="BR454" s="347"/>
      <c r="BS454" s="347"/>
      <c r="BT454" s="347"/>
      <c r="BU454" s="347"/>
      <c r="BV454" s="347" t="s">
        <v>2528</v>
      </c>
      <c r="BW454" s="347"/>
      <c r="BX454" s="347" t="s">
        <v>2529</v>
      </c>
      <c r="BY454" s="362" t="str">
        <f t="shared" si="28"/>
        <v>DISCONTINUED - MR310 Con6, 17x8.5, 0mm Offset, 8x180, 130.81mm Centerbore, Matte Black</v>
      </c>
      <c r="BZ454" s="362" t="s">
        <v>4046</v>
      </c>
      <c r="CA454" s="362" t="s">
        <v>4045</v>
      </c>
      <c r="CB454" s="351" t="str">
        <f t="shared" si="30"/>
        <v>STREET (3XX)</v>
      </c>
    </row>
    <row r="455" spans="1:80" s="339" customFormat="1" ht="12.75">
      <c r="A455" s="23">
        <f t="shared" si="29"/>
        <v>452</v>
      </c>
      <c r="B455" s="105" t="s">
        <v>84</v>
      </c>
      <c r="C455" s="30" t="s">
        <v>1072</v>
      </c>
      <c r="D455" s="341" t="s">
        <v>1121</v>
      </c>
      <c r="E455" s="342" t="s">
        <v>2987</v>
      </c>
      <c r="F455" s="342"/>
      <c r="G455" s="342"/>
      <c r="H455" s="342" t="s">
        <v>674</v>
      </c>
      <c r="I455" s="393">
        <v>42370</v>
      </c>
      <c r="J455" s="340">
        <v>43479</v>
      </c>
      <c r="K455" s="331" t="s">
        <v>1277</v>
      </c>
      <c r="L455" s="343">
        <v>255.75000000000003</v>
      </c>
      <c r="M455" s="333"/>
      <c r="N455" s="333"/>
      <c r="O455" s="341">
        <v>17</v>
      </c>
      <c r="P455" s="8">
        <v>8.5</v>
      </c>
      <c r="Q455" s="30" t="s">
        <v>1767</v>
      </c>
      <c r="R455" s="341">
        <v>8</v>
      </c>
      <c r="S455" s="341">
        <v>180</v>
      </c>
      <c r="T455" s="344">
        <v>0</v>
      </c>
      <c r="U455" s="378">
        <v>4.75</v>
      </c>
      <c r="V455" s="341" t="s">
        <v>85</v>
      </c>
      <c r="W455" s="349">
        <v>130.81</v>
      </c>
      <c r="X455" s="345">
        <v>33.9</v>
      </c>
      <c r="Y455" s="344">
        <v>3640</v>
      </c>
      <c r="Z455" s="344" t="s">
        <v>5833</v>
      </c>
      <c r="AA455" s="344"/>
      <c r="AB455" s="334" t="str">
        <f t="shared" si="31"/>
        <v>17x8.5, 8x180, 0 OS</v>
      </c>
      <c r="AC455" s="346" t="s">
        <v>1606</v>
      </c>
      <c r="AD455" s="336">
        <f>VLOOKUP(AC455,ACCESSORIES!F:K,6,FALSE)</f>
        <v>33</v>
      </c>
      <c r="AE455" s="346" t="s">
        <v>85</v>
      </c>
      <c r="AF455" s="347" t="s">
        <v>85</v>
      </c>
      <c r="AG455" s="346" t="s">
        <v>85</v>
      </c>
      <c r="AH455" s="346" t="s">
        <v>1951</v>
      </c>
      <c r="AI455" s="347">
        <f>VLOOKUP(AH455,ACCESSORIES!F:K,6,FALSE)</f>
        <v>1.1000000000000001</v>
      </c>
      <c r="AJ455" s="347" t="s">
        <v>266</v>
      </c>
      <c r="AK455" s="347" t="s">
        <v>85</v>
      </c>
      <c r="AL455" s="347" t="s">
        <v>85</v>
      </c>
      <c r="AM455" s="347" t="s">
        <v>85</v>
      </c>
      <c r="AN455" s="347">
        <v>16.100000000000001</v>
      </c>
      <c r="AO455" s="347"/>
      <c r="AP455" s="347">
        <v>3</v>
      </c>
      <c r="AQ455" s="347">
        <v>3</v>
      </c>
      <c r="AR455" s="347"/>
      <c r="AS455" s="347">
        <v>63</v>
      </c>
      <c r="AT455" s="347"/>
      <c r="AU455" s="347">
        <v>200</v>
      </c>
      <c r="AV455" s="347">
        <v>123</v>
      </c>
      <c r="AW455" s="347">
        <v>93</v>
      </c>
      <c r="AX455" s="83"/>
      <c r="AY455" s="347"/>
      <c r="AZ455" s="348" t="s">
        <v>85</v>
      </c>
      <c r="BA455" s="347" t="s">
        <v>85</v>
      </c>
      <c r="BB455" s="105" t="s">
        <v>85</v>
      </c>
      <c r="BC455" s="347" t="s">
        <v>85</v>
      </c>
      <c r="BD455" s="348">
        <v>37.4</v>
      </c>
      <c r="BE455" s="347">
        <v>19.5</v>
      </c>
      <c r="BF455" s="347">
        <v>19.5</v>
      </c>
      <c r="BG455" s="347">
        <v>10.8</v>
      </c>
      <c r="BH455" s="341">
        <v>36</v>
      </c>
      <c r="BI455" s="347" t="s">
        <v>4096</v>
      </c>
      <c r="BJ455" s="82" t="s">
        <v>4217</v>
      </c>
      <c r="BK455" s="347" t="s">
        <v>2833</v>
      </c>
      <c r="BL455" s="347" t="s">
        <v>2846</v>
      </c>
      <c r="BM455" s="347" t="s">
        <v>2839</v>
      </c>
      <c r="BN455" s="347" t="s">
        <v>2847</v>
      </c>
      <c r="BO455" s="347" t="s">
        <v>2845</v>
      </c>
      <c r="BP455" s="347"/>
      <c r="BQ455" s="347"/>
      <c r="BR455" s="347"/>
      <c r="BS455" s="347"/>
      <c r="BT455" s="347"/>
      <c r="BU455" s="347"/>
      <c r="BV455" s="347" t="s">
        <v>2530</v>
      </c>
      <c r="BW455" s="347"/>
      <c r="BX455" s="347" t="s">
        <v>2531</v>
      </c>
      <c r="BY455" s="362" t="str">
        <f t="shared" si="28"/>
        <v>DISCONTINUED - MR310 Con6, 17x8.5, 0mm Offset, 8x180, 130.81mm Centerbore, Method Bronze - Matte Black Lip</v>
      </c>
      <c r="BZ455" s="362" t="s">
        <v>4046</v>
      </c>
      <c r="CA455" s="362" t="s">
        <v>4045</v>
      </c>
      <c r="CB455" s="351" t="str">
        <f t="shared" si="30"/>
        <v>STREET (3XX)</v>
      </c>
    </row>
    <row r="456" spans="1:80" s="339" customFormat="1" ht="12.75">
      <c r="A456" s="23">
        <f t="shared" si="29"/>
        <v>453</v>
      </c>
      <c r="B456" s="105" t="s">
        <v>84</v>
      </c>
      <c r="C456" s="30" t="s">
        <v>1072</v>
      </c>
      <c r="D456" s="341" t="s">
        <v>1122</v>
      </c>
      <c r="E456" s="342" t="s">
        <v>2988</v>
      </c>
      <c r="F456" s="342"/>
      <c r="G456" s="342"/>
      <c r="H456" s="342" t="s">
        <v>716</v>
      </c>
      <c r="I456" s="393">
        <v>42370</v>
      </c>
      <c r="J456" s="340">
        <v>43479</v>
      </c>
      <c r="K456" s="331" t="s">
        <v>1277</v>
      </c>
      <c r="L456" s="343">
        <v>252.45000000000002</v>
      </c>
      <c r="M456" s="333"/>
      <c r="N456" s="333"/>
      <c r="O456" s="341">
        <v>17</v>
      </c>
      <c r="P456" s="8">
        <v>8.5</v>
      </c>
      <c r="Q456" s="30" t="s">
        <v>1767</v>
      </c>
      <c r="R456" s="341">
        <v>8</v>
      </c>
      <c r="S456" s="341">
        <v>180</v>
      </c>
      <c r="T456" s="344">
        <v>0</v>
      </c>
      <c r="U456" s="378">
        <v>4.75</v>
      </c>
      <c r="V456" s="341" t="s">
        <v>85</v>
      </c>
      <c r="W456" s="349">
        <v>130.81</v>
      </c>
      <c r="X456" s="345">
        <v>29.5</v>
      </c>
      <c r="Y456" s="344">
        <v>3640</v>
      </c>
      <c r="Z456" s="344" t="s">
        <v>5830</v>
      </c>
      <c r="AA456" s="344"/>
      <c r="AB456" s="334" t="str">
        <f t="shared" si="31"/>
        <v>17x8.5, 8x180, 0 OS</v>
      </c>
      <c r="AC456" s="346" t="s">
        <v>1606</v>
      </c>
      <c r="AD456" s="336">
        <f>VLOOKUP(AC456,ACCESSORIES!F:K,6,FALSE)</f>
        <v>33</v>
      </c>
      <c r="AE456" s="346" t="s">
        <v>85</v>
      </c>
      <c r="AF456" s="347" t="s">
        <v>85</v>
      </c>
      <c r="AG456" s="346" t="s">
        <v>85</v>
      </c>
      <c r="AH456" s="346" t="s">
        <v>1951</v>
      </c>
      <c r="AI456" s="347">
        <f>VLOOKUP(AH456,ACCESSORIES!F:K,6,FALSE)</f>
        <v>1.1000000000000001</v>
      </c>
      <c r="AJ456" s="347" t="s">
        <v>266</v>
      </c>
      <c r="AK456" s="347" t="s">
        <v>85</v>
      </c>
      <c r="AL456" s="347" t="s">
        <v>85</v>
      </c>
      <c r="AM456" s="347" t="s">
        <v>85</v>
      </c>
      <c r="AN456" s="347">
        <v>16.100000000000001</v>
      </c>
      <c r="AO456" s="347"/>
      <c r="AP456" s="347">
        <v>3</v>
      </c>
      <c r="AQ456" s="347">
        <v>3</v>
      </c>
      <c r="AR456" s="347"/>
      <c r="AS456" s="347">
        <v>35</v>
      </c>
      <c r="AT456" s="347"/>
      <c r="AU456" s="347">
        <v>210</v>
      </c>
      <c r="AV456" s="347">
        <v>123</v>
      </c>
      <c r="AW456" s="347">
        <v>93</v>
      </c>
      <c r="AX456" s="83"/>
      <c r="AY456" s="347"/>
      <c r="AZ456" s="348" t="s">
        <v>85</v>
      </c>
      <c r="BA456" s="347" t="s">
        <v>85</v>
      </c>
      <c r="BB456" s="105" t="s">
        <v>85</v>
      </c>
      <c r="BC456" s="347" t="s">
        <v>85</v>
      </c>
      <c r="BD456" s="348">
        <v>33</v>
      </c>
      <c r="BE456" s="347">
        <v>19.5</v>
      </c>
      <c r="BF456" s="347">
        <v>19.5</v>
      </c>
      <c r="BG456" s="347">
        <v>10.8</v>
      </c>
      <c r="BH456" s="341">
        <v>36</v>
      </c>
      <c r="BI456" s="347" t="s">
        <v>4096</v>
      </c>
      <c r="BJ456" s="82" t="s">
        <v>4217</v>
      </c>
      <c r="BK456" s="347" t="s">
        <v>2833</v>
      </c>
      <c r="BL456" s="347" t="s">
        <v>2846</v>
      </c>
      <c r="BM456" s="347" t="s">
        <v>2839</v>
      </c>
      <c r="BN456" s="347" t="s">
        <v>2847</v>
      </c>
      <c r="BO456" s="347" t="s">
        <v>2845</v>
      </c>
      <c r="BP456" s="347"/>
      <c r="BQ456" s="347"/>
      <c r="BR456" s="347"/>
      <c r="BS456" s="347"/>
      <c r="BT456" s="347"/>
      <c r="BU456" s="347"/>
      <c r="BV456" s="347" t="s">
        <v>2540</v>
      </c>
      <c r="BW456" s="347"/>
      <c r="BX456" s="347" t="s">
        <v>2541</v>
      </c>
      <c r="BY456" s="362" t="str">
        <f t="shared" si="28"/>
        <v>DISCONTINUED - MR311 Vex, 17x8.5, 0mm Offset, 8x180, 130.81mm Centerbore, Titanium - Matte Black  Lip</v>
      </c>
      <c r="BZ456" s="362" t="s">
        <v>4046</v>
      </c>
      <c r="CA456" s="362" t="s">
        <v>4045</v>
      </c>
      <c r="CB456" s="351" t="str">
        <f t="shared" si="30"/>
        <v>STREET (3XX)</v>
      </c>
    </row>
    <row r="457" spans="1:80" s="339" customFormat="1" ht="12.75">
      <c r="A457" s="23">
        <f t="shared" si="29"/>
        <v>454</v>
      </c>
      <c r="B457" s="105" t="s">
        <v>84</v>
      </c>
      <c r="C457" s="30" t="s">
        <v>1072</v>
      </c>
      <c r="D457" s="341" t="s">
        <v>1122</v>
      </c>
      <c r="E457" s="342" t="s">
        <v>2989</v>
      </c>
      <c r="F457" s="342"/>
      <c r="G457" s="342"/>
      <c r="H457" s="342" t="s">
        <v>730</v>
      </c>
      <c r="I457" s="393">
        <v>42370</v>
      </c>
      <c r="J457" s="340">
        <v>43479</v>
      </c>
      <c r="K457" s="331" t="s">
        <v>1277</v>
      </c>
      <c r="L457" s="343">
        <v>292.05</v>
      </c>
      <c r="M457" s="333"/>
      <c r="N457" s="333"/>
      <c r="O457" s="341">
        <v>18</v>
      </c>
      <c r="P457" s="8">
        <v>9</v>
      </c>
      <c r="Q457" s="30" t="s">
        <v>1759</v>
      </c>
      <c r="R457" s="341">
        <v>5</v>
      </c>
      <c r="S457" s="341">
        <v>5.5</v>
      </c>
      <c r="T457" s="344">
        <v>18</v>
      </c>
      <c r="U457" s="378">
        <v>5.75</v>
      </c>
      <c r="V457" s="341" t="s">
        <v>85</v>
      </c>
      <c r="W457" s="349">
        <v>108</v>
      </c>
      <c r="X457" s="345">
        <v>33</v>
      </c>
      <c r="Y457" s="344">
        <v>2650</v>
      </c>
      <c r="Z457" s="344" t="s">
        <v>5830</v>
      </c>
      <c r="AA457" s="344"/>
      <c r="AB457" s="334" t="str">
        <f t="shared" si="31"/>
        <v>18x9, 5x5.5, 18 OS</v>
      </c>
      <c r="AC457" s="346" t="s">
        <v>1638</v>
      </c>
      <c r="AD457" s="336">
        <f>VLOOKUP(AC457,ACCESSORIES!F:K,6,FALSE)</f>
        <v>38.5</v>
      </c>
      <c r="AE457" s="346" t="s">
        <v>1809</v>
      </c>
      <c r="AF457" s="347" t="s">
        <v>1899</v>
      </c>
      <c r="AG457" s="346" t="s">
        <v>85</v>
      </c>
      <c r="AH457" s="346" t="s">
        <v>1951</v>
      </c>
      <c r="AI457" s="347">
        <f>VLOOKUP(AH457,ACCESSORIES!F:K,6,FALSE)</f>
        <v>1.1000000000000001</v>
      </c>
      <c r="AJ457" s="347" t="s">
        <v>265</v>
      </c>
      <c r="AK457" s="347" t="s">
        <v>85</v>
      </c>
      <c r="AL457" s="347" t="s">
        <v>85</v>
      </c>
      <c r="AM457" s="347" t="s">
        <v>85</v>
      </c>
      <c r="AN457" s="347">
        <v>16.100000000000001</v>
      </c>
      <c r="AO457" s="347"/>
      <c r="AP457" s="347">
        <v>3</v>
      </c>
      <c r="AQ457" s="347">
        <v>15</v>
      </c>
      <c r="AR457" s="347"/>
      <c r="AS457" s="347">
        <v>34</v>
      </c>
      <c r="AT457" s="347"/>
      <c r="AU457" s="347">
        <v>210</v>
      </c>
      <c r="AV457" s="347">
        <v>108</v>
      </c>
      <c r="AW457" s="347">
        <v>35</v>
      </c>
      <c r="AX457" s="83"/>
      <c r="AY457" s="347"/>
      <c r="AZ457" s="348" t="s">
        <v>85</v>
      </c>
      <c r="BA457" s="347" t="s">
        <v>85</v>
      </c>
      <c r="BB457" s="105" t="s">
        <v>85</v>
      </c>
      <c r="BC457" s="347" t="s">
        <v>85</v>
      </c>
      <c r="BD457" s="348">
        <v>36.5</v>
      </c>
      <c r="BE457" s="347">
        <v>20.5</v>
      </c>
      <c r="BF457" s="347">
        <v>20.5</v>
      </c>
      <c r="BG457" s="347">
        <v>11.2</v>
      </c>
      <c r="BH457" s="341">
        <v>36</v>
      </c>
      <c r="BI457" s="347" t="s">
        <v>4096</v>
      </c>
      <c r="BJ457" s="82" t="s">
        <v>4217</v>
      </c>
      <c r="BK457" s="347" t="s">
        <v>2833</v>
      </c>
      <c r="BL457" s="347" t="s">
        <v>2846</v>
      </c>
      <c r="BM457" s="347" t="s">
        <v>2839</v>
      </c>
      <c r="BN457" s="347" t="s">
        <v>2847</v>
      </c>
      <c r="BO457" s="347" t="s">
        <v>2845</v>
      </c>
      <c r="BP457" s="347"/>
      <c r="BQ457" s="347"/>
      <c r="BR457" s="347"/>
      <c r="BS457" s="347"/>
      <c r="BT457" s="347"/>
      <c r="BU457" s="347"/>
      <c r="BV457" s="347" t="s">
        <v>2542</v>
      </c>
      <c r="BW457" s="347"/>
      <c r="BX457" s="347" t="s">
        <v>2543</v>
      </c>
      <c r="BY457" s="362" t="str">
        <f t="shared" si="28"/>
        <v>DISCONTINUED - MR311 Vex, 18x9, +18mm Offset, 5x5.5, 108mm Centerbore, Titanium - Matte Black  Lip</v>
      </c>
      <c r="BZ457" s="362" t="s">
        <v>4046</v>
      </c>
      <c r="CA457" s="362" t="s">
        <v>4045</v>
      </c>
      <c r="CB457" s="351" t="str">
        <f t="shared" si="30"/>
        <v>STREET (3XX)</v>
      </c>
    </row>
    <row r="458" spans="1:80" s="339" customFormat="1" ht="12.75">
      <c r="A458" s="23">
        <f t="shared" si="29"/>
        <v>455</v>
      </c>
      <c r="B458" s="105" t="s">
        <v>84</v>
      </c>
      <c r="C458" s="30" t="s">
        <v>1093</v>
      </c>
      <c r="D458" s="341" t="s">
        <v>262</v>
      </c>
      <c r="E458" s="342" t="s">
        <v>2990</v>
      </c>
      <c r="F458" s="342"/>
      <c r="G458" s="342"/>
      <c r="H458" s="342" t="s">
        <v>895</v>
      </c>
      <c r="I458" s="393">
        <v>41640</v>
      </c>
      <c r="J458" s="340">
        <v>43479</v>
      </c>
      <c r="K458" s="331" t="s">
        <v>1277</v>
      </c>
      <c r="L458" s="343">
        <v>233.75000000000003</v>
      </c>
      <c r="M458" s="333"/>
      <c r="N458" s="333"/>
      <c r="O458" s="341">
        <v>17</v>
      </c>
      <c r="P458" s="8">
        <v>8</v>
      </c>
      <c r="Q458" s="30" t="s">
        <v>1751</v>
      </c>
      <c r="R458" s="341">
        <v>5</v>
      </c>
      <c r="S458" s="341">
        <v>108</v>
      </c>
      <c r="T458" s="344">
        <v>42</v>
      </c>
      <c r="U458" s="378">
        <v>6.2</v>
      </c>
      <c r="V458" s="341" t="s">
        <v>85</v>
      </c>
      <c r="W458" s="349">
        <v>63.4</v>
      </c>
      <c r="X458" s="345">
        <v>23.8</v>
      </c>
      <c r="Y458" s="344">
        <v>1850</v>
      </c>
      <c r="Z458" s="344" t="s">
        <v>2237</v>
      </c>
      <c r="AA458" s="344"/>
      <c r="AB458" s="334" t="str">
        <f t="shared" si="31"/>
        <v>17x8, 5x108, 42 OS</v>
      </c>
      <c r="AC458" s="346" t="s">
        <v>1627</v>
      </c>
      <c r="AD458" s="336">
        <f>VLOOKUP(AC458,ACCESSORIES!F:K,6,FALSE)</f>
        <v>33</v>
      </c>
      <c r="AE458" s="346" t="s">
        <v>85</v>
      </c>
      <c r="AF458" s="347" t="s">
        <v>1899</v>
      </c>
      <c r="AG458" s="346" t="s">
        <v>85</v>
      </c>
      <c r="AH458" s="346" t="s">
        <v>85</v>
      </c>
      <c r="AI458" s="347" t="e">
        <f>VLOOKUP(AH458,ACCESSORIES!F:K,6,FALSE)</f>
        <v>#N/A</v>
      </c>
      <c r="AJ458" s="347" t="s">
        <v>266</v>
      </c>
      <c r="AK458" s="347" t="s">
        <v>85</v>
      </c>
      <c r="AL458" s="347" t="s">
        <v>85</v>
      </c>
      <c r="AM458" s="347" t="s">
        <v>85</v>
      </c>
      <c r="AN458" s="347">
        <v>16</v>
      </c>
      <c r="AO458" s="347"/>
      <c r="AP458" s="347">
        <v>31</v>
      </c>
      <c r="AQ458" s="347">
        <v>40</v>
      </c>
      <c r="AR458" s="347"/>
      <c r="AS458" s="347">
        <v>46</v>
      </c>
      <c r="AT458" s="347"/>
      <c r="AU458" s="347">
        <v>195</v>
      </c>
      <c r="AV458" s="347">
        <v>63.4</v>
      </c>
      <c r="AW458" s="347">
        <v>25</v>
      </c>
      <c r="AX458" s="83"/>
      <c r="AY458" s="347"/>
      <c r="AZ458" s="348" t="s">
        <v>85</v>
      </c>
      <c r="BA458" s="347" t="s">
        <v>85</v>
      </c>
      <c r="BB458" s="105" t="s">
        <v>85</v>
      </c>
      <c r="BC458" s="347" t="s">
        <v>85</v>
      </c>
      <c r="BD458" s="348">
        <v>27.3</v>
      </c>
      <c r="BE458" s="347">
        <v>19.8</v>
      </c>
      <c r="BF458" s="347">
        <v>19.8</v>
      </c>
      <c r="BG458" s="347">
        <v>10</v>
      </c>
      <c r="BH458" s="341">
        <v>36</v>
      </c>
      <c r="BI458" s="347" t="s">
        <v>4096</v>
      </c>
      <c r="BJ458" s="82" t="s">
        <v>4217</v>
      </c>
      <c r="BK458" s="347" t="s">
        <v>2890</v>
      </c>
      <c r="BL458" s="347" t="s">
        <v>2880</v>
      </c>
      <c r="BM458" s="347" t="s">
        <v>2891</v>
      </c>
      <c r="BN458" s="347" t="s">
        <v>2892</v>
      </c>
      <c r="BO458" s="347" t="s">
        <v>2893</v>
      </c>
      <c r="BP458" s="347"/>
      <c r="BQ458" s="347"/>
      <c r="BR458" s="347"/>
      <c r="BS458" s="347"/>
      <c r="BT458" s="347"/>
      <c r="BU458" s="347"/>
      <c r="BV458" s="347" t="s">
        <v>2570</v>
      </c>
      <c r="BW458" s="347"/>
      <c r="BX458" s="347" t="s">
        <v>2571</v>
      </c>
      <c r="BY458" s="362" t="str">
        <f t="shared" si="28"/>
        <v>DISCONTINUED - MR501 RALLY, 17x8, +42mm Offset, 5x108, 63.4mm Centerbore, Titanium</v>
      </c>
      <c r="BZ458" s="362" t="s">
        <v>4046</v>
      </c>
      <c r="CA458" s="362" t="s">
        <v>4045</v>
      </c>
      <c r="CB458" s="351" t="str">
        <f t="shared" si="30"/>
        <v>RALLY (5XX)</v>
      </c>
    </row>
    <row r="459" spans="1:80" s="339" customFormat="1" ht="12.75">
      <c r="A459" s="23">
        <f t="shared" si="29"/>
        <v>456</v>
      </c>
      <c r="B459" s="105" t="s">
        <v>84</v>
      </c>
      <c r="C459" s="30" t="s">
        <v>1093</v>
      </c>
      <c r="D459" s="341" t="s">
        <v>262</v>
      </c>
      <c r="E459" s="342" t="s">
        <v>2991</v>
      </c>
      <c r="F459" s="342"/>
      <c r="G459" s="342"/>
      <c r="H459" s="342" t="s">
        <v>896</v>
      </c>
      <c r="I459" s="393">
        <v>41640</v>
      </c>
      <c r="J459" s="340">
        <v>43479</v>
      </c>
      <c r="K459" s="331" t="s">
        <v>1277</v>
      </c>
      <c r="L459" s="343">
        <v>233.75000000000003</v>
      </c>
      <c r="M459" s="333"/>
      <c r="N459" s="333"/>
      <c r="O459" s="341">
        <v>17</v>
      </c>
      <c r="P459" s="8">
        <v>8</v>
      </c>
      <c r="Q459" s="30" t="s">
        <v>1751</v>
      </c>
      <c r="R459" s="341">
        <v>5</v>
      </c>
      <c r="S459" s="341">
        <v>108</v>
      </c>
      <c r="T459" s="344">
        <v>42</v>
      </c>
      <c r="U459" s="378">
        <v>6.2</v>
      </c>
      <c r="V459" s="341" t="s">
        <v>85</v>
      </c>
      <c r="W459" s="349">
        <v>63.4</v>
      </c>
      <c r="X459" s="345">
        <v>23.8</v>
      </c>
      <c r="Y459" s="344">
        <v>1850</v>
      </c>
      <c r="Z459" s="344" t="s">
        <v>2312</v>
      </c>
      <c r="AA459" s="344"/>
      <c r="AB459" s="334" t="str">
        <f t="shared" si="31"/>
        <v>17x8, 5x108, 42 OS</v>
      </c>
      <c r="AC459" s="346" t="s">
        <v>1627</v>
      </c>
      <c r="AD459" s="336">
        <f>VLOOKUP(AC459,ACCESSORIES!F:K,6,FALSE)</f>
        <v>33</v>
      </c>
      <c r="AE459" s="346" t="s">
        <v>85</v>
      </c>
      <c r="AF459" s="347" t="s">
        <v>1899</v>
      </c>
      <c r="AG459" s="346" t="s">
        <v>85</v>
      </c>
      <c r="AH459" s="346" t="s">
        <v>85</v>
      </c>
      <c r="AI459" s="347" t="e">
        <f>VLOOKUP(AH459,ACCESSORIES!F:K,6,FALSE)</f>
        <v>#N/A</v>
      </c>
      <c r="AJ459" s="347" t="s">
        <v>266</v>
      </c>
      <c r="AK459" s="347" t="s">
        <v>85</v>
      </c>
      <c r="AL459" s="347" t="s">
        <v>85</v>
      </c>
      <c r="AM459" s="347" t="s">
        <v>85</v>
      </c>
      <c r="AN459" s="347">
        <v>16</v>
      </c>
      <c r="AO459" s="347"/>
      <c r="AP459" s="347">
        <v>31</v>
      </c>
      <c r="AQ459" s="347">
        <v>40</v>
      </c>
      <c r="AR459" s="347"/>
      <c r="AS459" s="347">
        <v>46</v>
      </c>
      <c r="AT459" s="347"/>
      <c r="AU459" s="347">
        <v>195</v>
      </c>
      <c r="AV459" s="347">
        <v>63.4</v>
      </c>
      <c r="AW459" s="347">
        <v>25</v>
      </c>
      <c r="AX459" s="83"/>
      <c r="AY459" s="347"/>
      <c r="AZ459" s="348" t="s">
        <v>85</v>
      </c>
      <c r="BA459" s="347" t="s">
        <v>85</v>
      </c>
      <c r="BB459" s="105" t="s">
        <v>85</v>
      </c>
      <c r="BC459" s="347" t="s">
        <v>85</v>
      </c>
      <c r="BD459" s="348">
        <v>27.3</v>
      </c>
      <c r="BE459" s="347">
        <v>19.8</v>
      </c>
      <c r="BF459" s="347">
        <v>19.8</v>
      </c>
      <c r="BG459" s="347">
        <v>10</v>
      </c>
      <c r="BH459" s="341">
        <v>36</v>
      </c>
      <c r="BI459" s="347" t="s">
        <v>4096</v>
      </c>
      <c r="BJ459" s="82" t="s">
        <v>4217</v>
      </c>
      <c r="BK459" s="347" t="s">
        <v>2890</v>
      </c>
      <c r="BL459" s="347" t="s">
        <v>2880</v>
      </c>
      <c r="BM459" s="347" t="s">
        <v>2891</v>
      </c>
      <c r="BN459" s="347" t="s">
        <v>2892</v>
      </c>
      <c r="BO459" s="347" t="s">
        <v>2893</v>
      </c>
      <c r="BP459" s="347"/>
      <c r="BQ459" s="347"/>
      <c r="BR459" s="347"/>
      <c r="BS459" s="347"/>
      <c r="BT459" s="347"/>
      <c r="BU459" s="347"/>
      <c r="BV459" s="347" t="s">
        <v>2572</v>
      </c>
      <c r="BW459" s="347"/>
      <c r="BX459" s="347" t="s">
        <v>2573</v>
      </c>
      <c r="BY459" s="362" t="str">
        <f t="shared" si="28"/>
        <v>DISCONTINUED - MR501 RALLY, 17x8, +42mm Offset, 5x108, 63.4mm Centerbore, Method Bronze</v>
      </c>
      <c r="BZ459" s="362" t="s">
        <v>4046</v>
      </c>
      <c r="CA459" s="362" t="s">
        <v>4045</v>
      </c>
      <c r="CB459" s="351" t="str">
        <f t="shared" si="30"/>
        <v>RALLY (5XX)</v>
      </c>
    </row>
    <row r="460" spans="1:80" s="339" customFormat="1" ht="12.75">
      <c r="A460" s="23">
        <f t="shared" si="29"/>
        <v>457</v>
      </c>
      <c r="B460" s="105" t="s">
        <v>84</v>
      </c>
      <c r="C460" s="30" t="s">
        <v>1093</v>
      </c>
      <c r="D460" s="341" t="s">
        <v>262</v>
      </c>
      <c r="E460" s="342" t="s">
        <v>2992</v>
      </c>
      <c r="F460" s="342"/>
      <c r="G460" s="342"/>
      <c r="H460" s="342" t="s">
        <v>901</v>
      </c>
      <c r="I460" s="393">
        <v>41640</v>
      </c>
      <c r="J460" s="340">
        <v>43479</v>
      </c>
      <c r="K460" s="331" t="s">
        <v>1277</v>
      </c>
      <c r="L460" s="343">
        <v>260.15000000000003</v>
      </c>
      <c r="M460" s="333"/>
      <c r="N460" s="333"/>
      <c r="O460" s="341">
        <v>18</v>
      </c>
      <c r="P460" s="8">
        <v>8</v>
      </c>
      <c r="Q460" s="30" t="s">
        <v>1751</v>
      </c>
      <c r="R460" s="341">
        <v>5</v>
      </c>
      <c r="S460" s="341">
        <v>108</v>
      </c>
      <c r="T460" s="344">
        <v>42</v>
      </c>
      <c r="U460" s="378">
        <v>6.2</v>
      </c>
      <c r="V460" s="341" t="s">
        <v>85</v>
      </c>
      <c r="W460" s="349">
        <v>63.4</v>
      </c>
      <c r="X460" s="345">
        <v>24.6</v>
      </c>
      <c r="Y460" s="344">
        <v>1850</v>
      </c>
      <c r="Z460" s="344" t="s">
        <v>2237</v>
      </c>
      <c r="AA460" s="344"/>
      <c r="AB460" s="334" t="str">
        <f t="shared" si="31"/>
        <v>18x8, 5x108, 42 OS</v>
      </c>
      <c r="AC460" s="346" t="s">
        <v>1627</v>
      </c>
      <c r="AD460" s="336">
        <f>VLOOKUP(AC460,ACCESSORIES!F:K,6,FALSE)</f>
        <v>33</v>
      </c>
      <c r="AE460" s="346" t="s">
        <v>85</v>
      </c>
      <c r="AF460" s="347" t="s">
        <v>1899</v>
      </c>
      <c r="AG460" s="346" t="s">
        <v>85</v>
      </c>
      <c r="AH460" s="346" t="s">
        <v>85</v>
      </c>
      <c r="AI460" s="347" t="e">
        <f>VLOOKUP(AH460,ACCESSORIES!F:K,6,FALSE)</f>
        <v>#N/A</v>
      </c>
      <c r="AJ460" s="347" t="s">
        <v>266</v>
      </c>
      <c r="AK460" s="347" t="s">
        <v>85</v>
      </c>
      <c r="AL460" s="347" t="s">
        <v>85</v>
      </c>
      <c r="AM460" s="347" t="s">
        <v>85</v>
      </c>
      <c r="AN460" s="347">
        <v>16</v>
      </c>
      <c r="AO460" s="347"/>
      <c r="AP460" s="347">
        <v>28</v>
      </c>
      <c r="AQ460" s="347">
        <v>37</v>
      </c>
      <c r="AR460" s="347"/>
      <c r="AS460" s="347">
        <v>46</v>
      </c>
      <c r="AT460" s="347"/>
      <c r="AU460" s="347">
        <v>208</v>
      </c>
      <c r="AV460" s="347">
        <v>63.4</v>
      </c>
      <c r="AW460" s="347">
        <v>25</v>
      </c>
      <c r="AX460" s="83"/>
      <c r="AY460" s="347"/>
      <c r="AZ460" s="348" t="s">
        <v>85</v>
      </c>
      <c r="BA460" s="347" t="s">
        <v>85</v>
      </c>
      <c r="BB460" s="105" t="s">
        <v>85</v>
      </c>
      <c r="BC460" s="347" t="s">
        <v>85</v>
      </c>
      <c r="BD460" s="348">
        <v>28.1</v>
      </c>
      <c r="BE460" s="347">
        <v>20.7</v>
      </c>
      <c r="BF460" s="347">
        <v>20.7</v>
      </c>
      <c r="BG460" s="347">
        <v>10</v>
      </c>
      <c r="BH460" s="341">
        <v>36</v>
      </c>
      <c r="BI460" s="347" t="s">
        <v>4096</v>
      </c>
      <c r="BJ460" s="82" t="s">
        <v>4217</v>
      </c>
      <c r="BK460" s="347" t="s">
        <v>2890</v>
      </c>
      <c r="BL460" s="347" t="s">
        <v>2880</v>
      </c>
      <c r="BM460" s="347" t="s">
        <v>2891</v>
      </c>
      <c r="BN460" s="347" t="s">
        <v>2892</v>
      </c>
      <c r="BO460" s="347" t="s">
        <v>2893</v>
      </c>
      <c r="BP460" s="347"/>
      <c r="BQ460" s="347"/>
      <c r="BR460" s="347"/>
      <c r="BS460" s="347"/>
      <c r="BT460" s="347"/>
      <c r="BU460" s="347"/>
      <c r="BV460" s="347" t="s">
        <v>2570</v>
      </c>
      <c r="BW460" s="347"/>
      <c r="BX460" s="347" t="s">
        <v>2571</v>
      </c>
      <c r="BY460" s="362" t="str">
        <f t="shared" si="28"/>
        <v>DISCONTINUED - MR501 RALLY, 18x8, +42mm Offset, 5x108, 63.4mm Centerbore, Titanium</v>
      </c>
      <c r="BZ460" s="362" t="s">
        <v>4046</v>
      </c>
      <c r="CA460" s="362" t="s">
        <v>4045</v>
      </c>
      <c r="CB460" s="351" t="str">
        <f t="shared" si="30"/>
        <v>RALLY (5XX)</v>
      </c>
    </row>
    <row r="461" spans="1:80" s="339" customFormat="1" ht="12.75">
      <c r="A461" s="23">
        <f t="shared" si="29"/>
        <v>458</v>
      </c>
      <c r="B461" s="105" t="s">
        <v>84</v>
      </c>
      <c r="C461" s="30" t="s">
        <v>1093</v>
      </c>
      <c r="D461" s="341" t="s">
        <v>263</v>
      </c>
      <c r="E461" s="342" t="s">
        <v>2993</v>
      </c>
      <c r="F461" s="342"/>
      <c r="G461" s="342"/>
      <c r="H461" s="342" t="s">
        <v>907</v>
      </c>
      <c r="I461" s="393">
        <v>41640</v>
      </c>
      <c r="J461" s="340">
        <v>43479</v>
      </c>
      <c r="K461" s="331" t="s">
        <v>1277</v>
      </c>
      <c r="L461" s="343">
        <v>233.75000000000003</v>
      </c>
      <c r="M461" s="333"/>
      <c r="N461" s="333"/>
      <c r="O461" s="341">
        <v>17</v>
      </c>
      <c r="P461" s="8">
        <v>8</v>
      </c>
      <c r="Q461" s="30" t="s">
        <v>1751</v>
      </c>
      <c r="R461" s="341">
        <v>5</v>
      </c>
      <c r="S461" s="341">
        <v>108</v>
      </c>
      <c r="T461" s="344">
        <v>38</v>
      </c>
      <c r="U461" s="378">
        <v>6.1</v>
      </c>
      <c r="V461" s="341" t="s">
        <v>85</v>
      </c>
      <c r="W461" s="349">
        <v>63.4</v>
      </c>
      <c r="X461" s="345">
        <v>24.3</v>
      </c>
      <c r="Y461" s="344">
        <v>1850</v>
      </c>
      <c r="Z461" s="344" t="s">
        <v>2237</v>
      </c>
      <c r="AA461" s="344"/>
      <c r="AB461" s="334" t="str">
        <f t="shared" si="31"/>
        <v>17x8, 5x108, 38 OS</v>
      </c>
      <c r="AC461" s="346" t="s">
        <v>1627</v>
      </c>
      <c r="AD461" s="336">
        <f>VLOOKUP(AC461,ACCESSORIES!F:K,6,FALSE)</f>
        <v>33</v>
      </c>
      <c r="AE461" s="346" t="s">
        <v>85</v>
      </c>
      <c r="AF461" s="347" t="s">
        <v>1899</v>
      </c>
      <c r="AG461" s="346" t="s">
        <v>85</v>
      </c>
      <c r="AH461" s="346" t="s">
        <v>85</v>
      </c>
      <c r="AI461" s="347" t="e">
        <f>VLOOKUP(AH461,ACCESSORIES!F:K,6,FALSE)</f>
        <v>#N/A</v>
      </c>
      <c r="AJ461" s="347" t="s">
        <v>266</v>
      </c>
      <c r="AK461" s="347" t="s">
        <v>85</v>
      </c>
      <c r="AL461" s="347" t="s">
        <v>85</v>
      </c>
      <c r="AM461" s="347" t="s">
        <v>85</v>
      </c>
      <c r="AN461" s="347">
        <v>16</v>
      </c>
      <c r="AO461" s="347"/>
      <c r="AP461" s="347">
        <v>18</v>
      </c>
      <c r="AQ461" s="347">
        <v>34</v>
      </c>
      <c r="AR461" s="347"/>
      <c r="AS461" s="347">
        <v>45</v>
      </c>
      <c r="AT461" s="347"/>
      <c r="AU461" s="347">
        <v>203</v>
      </c>
      <c r="AV461" s="347">
        <v>63.4</v>
      </c>
      <c r="AW461" s="347">
        <v>20.399999999999999</v>
      </c>
      <c r="AX461" s="83"/>
      <c r="AY461" s="347"/>
      <c r="AZ461" s="348" t="s">
        <v>85</v>
      </c>
      <c r="BA461" s="347" t="s">
        <v>85</v>
      </c>
      <c r="BB461" s="105" t="s">
        <v>85</v>
      </c>
      <c r="BC461" s="347" t="s">
        <v>85</v>
      </c>
      <c r="BD461" s="348">
        <v>27.8</v>
      </c>
      <c r="BE461" s="347">
        <v>19.8</v>
      </c>
      <c r="BF461" s="347">
        <v>19.8</v>
      </c>
      <c r="BG461" s="347">
        <v>10</v>
      </c>
      <c r="BH461" s="341">
        <v>36</v>
      </c>
      <c r="BI461" s="347" t="s">
        <v>4096</v>
      </c>
      <c r="BJ461" s="82" t="s">
        <v>4217</v>
      </c>
      <c r="BK461" s="347" t="s">
        <v>2890</v>
      </c>
      <c r="BL461" s="347" t="s">
        <v>2880</v>
      </c>
      <c r="BM461" s="347" t="s">
        <v>2891</v>
      </c>
      <c r="BN461" s="347" t="s">
        <v>2892</v>
      </c>
      <c r="BO461" s="347" t="s">
        <v>2893</v>
      </c>
      <c r="BP461" s="347"/>
      <c r="BQ461" s="347"/>
      <c r="BR461" s="347"/>
      <c r="BS461" s="347"/>
      <c r="BT461" s="347"/>
      <c r="BU461" s="347"/>
      <c r="BV461" s="347" t="s">
        <v>2574</v>
      </c>
      <c r="BW461" s="347"/>
      <c r="BX461" s="347" t="s">
        <v>2575</v>
      </c>
      <c r="BY461" s="362" t="str">
        <f t="shared" si="28"/>
        <v>DISCONTINUED - MR502 RALLY, 17x8, +38mm Offset, 5x108, 63.4mm Centerbore, Titanium</v>
      </c>
      <c r="BZ461" s="362" t="s">
        <v>4046</v>
      </c>
      <c r="CA461" s="362" t="s">
        <v>4045</v>
      </c>
      <c r="CB461" s="351" t="str">
        <f t="shared" si="30"/>
        <v>RALLY (5XX)</v>
      </c>
    </row>
    <row r="462" spans="1:80" s="339" customFormat="1" ht="12.75">
      <c r="A462" s="23">
        <f t="shared" si="29"/>
        <v>459</v>
      </c>
      <c r="B462" s="105" t="s">
        <v>84</v>
      </c>
      <c r="C462" s="30" t="s">
        <v>1093</v>
      </c>
      <c r="D462" s="341" t="s">
        <v>263</v>
      </c>
      <c r="E462" s="342" t="s">
        <v>2994</v>
      </c>
      <c r="F462" s="342"/>
      <c r="G462" s="342"/>
      <c r="H462" s="342" t="s">
        <v>908</v>
      </c>
      <c r="I462" s="393">
        <v>41640</v>
      </c>
      <c r="J462" s="340">
        <v>43479</v>
      </c>
      <c r="K462" s="331" t="s">
        <v>1277</v>
      </c>
      <c r="L462" s="343">
        <v>233.75000000000003</v>
      </c>
      <c r="M462" s="333"/>
      <c r="N462" s="333"/>
      <c r="O462" s="341">
        <v>17</v>
      </c>
      <c r="P462" s="8">
        <v>8</v>
      </c>
      <c r="Q462" s="30" t="s">
        <v>1751</v>
      </c>
      <c r="R462" s="341">
        <v>5</v>
      </c>
      <c r="S462" s="341">
        <v>108</v>
      </c>
      <c r="T462" s="344">
        <v>38</v>
      </c>
      <c r="U462" s="378">
        <v>6.1</v>
      </c>
      <c r="V462" s="341" t="s">
        <v>85</v>
      </c>
      <c r="W462" s="349">
        <v>63.4</v>
      </c>
      <c r="X462" s="345">
        <v>24.3</v>
      </c>
      <c r="Y462" s="344">
        <v>1850</v>
      </c>
      <c r="Z462" s="344" t="s">
        <v>2312</v>
      </c>
      <c r="AA462" s="344"/>
      <c r="AB462" s="334" t="str">
        <f t="shared" si="31"/>
        <v>17x8, 5x108, 38 OS</v>
      </c>
      <c r="AC462" s="346" t="s">
        <v>1627</v>
      </c>
      <c r="AD462" s="336">
        <f>VLOOKUP(AC462,ACCESSORIES!F:K,6,FALSE)</f>
        <v>33</v>
      </c>
      <c r="AE462" s="346" t="s">
        <v>85</v>
      </c>
      <c r="AF462" s="347" t="s">
        <v>1899</v>
      </c>
      <c r="AG462" s="346" t="s">
        <v>85</v>
      </c>
      <c r="AH462" s="346" t="s">
        <v>85</v>
      </c>
      <c r="AI462" s="347" t="e">
        <f>VLOOKUP(AH462,ACCESSORIES!F:K,6,FALSE)</f>
        <v>#N/A</v>
      </c>
      <c r="AJ462" s="347" t="s">
        <v>266</v>
      </c>
      <c r="AK462" s="347" t="s">
        <v>85</v>
      </c>
      <c r="AL462" s="347" t="s">
        <v>85</v>
      </c>
      <c r="AM462" s="347" t="s">
        <v>85</v>
      </c>
      <c r="AN462" s="347">
        <v>16</v>
      </c>
      <c r="AO462" s="347"/>
      <c r="AP462" s="347">
        <v>18</v>
      </c>
      <c r="AQ462" s="347">
        <v>34</v>
      </c>
      <c r="AR462" s="347"/>
      <c r="AS462" s="347">
        <v>45</v>
      </c>
      <c r="AT462" s="347"/>
      <c r="AU462" s="347">
        <v>203</v>
      </c>
      <c r="AV462" s="347">
        <v>63.4</v>
      </c>
      <c r="AW462" s="347">
        <v>20.399999999999999</v>
      </c>
      <c r="AX462" s="83"/>
      <c r="AY462" s="347"/>
      <c r="AZ462" s="348" t="s">
        <v>85</v>
      </c>
      <c r="BA462" s="347" t="s">
        <v>85</v>
      </c>
      <c r="BB462" s="105" t="s">
        <v>85</v>
      </c>
      <c r="BC462" s="347" t="s">
        <v>85</v>
      </c>
      <c r="BD462" s="348">
        <v>27.8</v>
      </c>
      <c r="BE462" s="347">
        <v>19.8</v>
      </c>
      <c r="BF462" s="347">
        <v>19.8</v>
      </c>
      <c r="BG462" s="347">
        <v>10</v>
      </c>
      <c r="BH462" s="341">
        <v>36</v>
      </c>
      <c r="BI462" s="347" t="s">
        <v>4096</v>
      </c>
      <c r="BJ462" s="82" t="s">
        <v>4217</v>
      </c>
      <c r="BK462" s="347" t="s">
        <v>2890</v>
      </c>
      <c r="BL462" s="347" t="s">
        <v>2880</v>
      </c>
      <c r="BM462" s="347" t="s">
        <v>2891</v>
      </c>
      <c r="BN462" s="347" t="s">
        <v>2892</v>
      </c>
      <c r="BO462" s="347" t="s">
        <v>2893</v>
      </c>
      <c r="BP462" s="347"/>
      <c r="BQ462" s="347"/>
      <c r="BR462" s="347"/>
      <c r="BS462" s="347"/>
      <c r="BT462" s="347"/>
      <c r="BU462" s="347"/>
      <c r="BV462" s="347" t="s">
        <v>2576</v>
      </c>
      <c r="BW462" s="347"/>
      <c r="BX462" s="347" t="s">
        <v>2577</v>
      </c>
      <c r="BY462" s="362" t="str">
        <f t="shared" si="28"/>
        <v>DISCONTINUED - MR502 RALLY, 17x8, +38mm Offset, 5x108, 63.4mm Centerbore, Method Bronze</v>
      </c>
      <c r="BZ462" s="362" t="s">
        <v>4046</v>
      </c>
      <c r="CA462" s="362" t="s">
        <v>4045</v>
      </c>
      <c r="CB462" s="351" t="str">
        <f t="shared" si="30"/>
        <v>RALLY (5XX)</v>
      </c>
    </row>
    <row r="463" spans="1:80" s="339" customFormat="1" ht="12.75">
      <c r="A463" s="23">
        <f t="shared" si="29"/>
        <v>460</v>
      </c>
      <c r="B463" s="105" t="s">
        <v>84</v>
      </c>
      <c r="C463" s="30" t="s">
        <v>1093</v>
      </c>
      <c r="D463" s="341" t="s">
        <v>263</v>
      </c>
      <c r="E463" s="342" t="s">
        <v>2995</v>
      </c>
      <c r="F463" s="342"/>
      <c r="G463" s="342"/>
      <c r="H463" s="342" t="s">
        <v>913</v>
      </c>
      <c r="I463" s="393">
        <v>41640</v>
      </c>
      <c r="J463" s="340">
        <v>43479</v>
      </c>
      <c r="K463" s="331" t="s">
        <v>1277</v>
      </c>
      <c r="L463" s="343">
        <v>260.15000000000003</v>
      </c>
      <c r="M463" s="333"/>
      <c r="N463" s="333"/>
      <c r="O463" s="341">
        <v>18</v>
      </c>
      <c r="P463" s="8">
        <v>8</v>
      </c>
      <c r="Q463" s="30" t="s">
        <v>1751</v>
      </c>
      <c r="R463" s="341">
        <v>5</v>
      </c>
      <c r="S463" s="341">
        <v>108</v>
      </c>
      <c r="T463" s="344">
        <v>38</v>
      </c>
      <c r="U463" s="378">
        <v>6.1</v>
      </c>
      <c r="V463" s="341" t="s">
        <v>85</v>
      </c>
      <c r="W463" s="349">
        <v>63.4</v>
      </c>
      <c r="X463" s="345">
        <v>25.2</v>
      </c>
      <c r="Y463" s="344">
        <v>1850</v>
      </c>
      <c r="Z463" s="344" t="s">
        <v>2237</v>
      </c>
      <c r="AA463" s="344"/>
      <c r="AB463" s="334" t="str">
        <f t="shared" si="31"/>
        <v>18x8, 5x108, 38 OS</v>
      </c>
      <c r="AC463" s="346" t="s">
        <v>1627</v>
      </c>
      <c r="AD463" s="336">
        <f>VLOOKUP(AC463,ACCESSORIES!F:K,6,FALSE)</f>
        <v>33</v>
      </c>
      <c r="AE463" s="346" t="s">
        <v>85</v>
      </c>
      <c r="AF463" s="347" t="s">
        <v>1899</v>
      </c>
      <c r="AG463" s="346" t="s">
        <v>85</v>
      </c>
      <c r="AH463" s="346" t="s">
        <v>85</v>
      </c>
      <c r="AI463" s="347" t="e">
        <f>VLOOKUP(AH463,ACCESSORIES!F:K,6,FALSE)</f>
        <v>#N/A</v>
      </c>
      <c r="AJ463" s="347" t="s">
        <v>266</v>
      </c>
      <c r="AK463" s="347" t="s">
        <v>85</v>
      </c>
      <c r="AL463" s="347" t="s">
        <v>85</v>
      </c>
      <c r="AM463" s="347" t="s">
        <v>85</v>
      </c>
      <c r="AN463" s="347">
        <v>16</v>
      </c>
      <c r="AO463" s="347"/>
      <c r="AP463" s="347">
        <v>18</v>
      </c>
      <c r="AQ463" s="347">
        <v>34</v>
      </c>
      <c r="AR463" s="347"/>
      <c r="AS463" s="347">
        <v>45</v>
      </c>
      <c r="AT463" s="347"/>
      <c r="AU463" s="347">
        <v>215</v>
      </c>
      <c r="AV463" s="347">
        <v>63.4</v>
      </c>
      <c r="AW463" s="347">
        <v>20.399999999999999</v>
      </c>
      <c r="AX463" s="83"/>
      <c r="AY463" s="347"/>
      <c r="AZ463" s="348" t="s">
        <v>85</v>
      </c>
      <c r="BA463" s="347" t="s">
        <v>85</v>
      </c>
      <c r="BB463" s="105" t="s">
        <v>85</v>
      </c>
      <c r="BC463" s="347" t="s">
        <v>85</v>
      </c>
      <c r="BD463" s="348">
        <v>28.7</v>
      </c>
      <c r="BE463" s="347">
        <v>20.7</v>
      </c>
      <c r="BF463" s="347">
        <v>20.7</v>
      </c>
      <c r="BG463" s="347">
        <v>10</v>
      </c>
      <c r="BH463" s="341">
        <v>36</v>
      </c>
      <c r="BI463" s="347" t="s">
        <v>4096</v>
      </c>
      <c r="BJ463" s="82" t="s">
        <v>4217</v>
      </c>
      <c r="BK463" s="347" t="s">
        <v>2890</v>
      </c>
      <c r="BL463" s="347" t="s">
        <v>2880</v>
      </c>
      <c r="BM463" s="347" t="s">
        <v>2891</v>
      </c>
      <c r="BN463" s="347" t="s">
        <v>2892</v>
      </c>
      <c r="BO463" s="347" t="s">
        <v>2893</v>
      </c>
      <c r="BP463" s="347"/>
      <c r="BQ463" s="347"/>
      <c r="BR463" s="347"/>
      <c r="BS463" s="347"/>
      <c r="BT463" s="347"/>
      <c r="BU463" s="347"/>
      <c r="BV463" s="347" t="s">
        <v>2574</v>
      </c>
      <c r="BW463" s="347"/>
      <c r="BX463" s="347" t="s">
        <v>2575</v>
      </c>
      <c r="BY463" s="362" t="str">
        <f t="shared" si="28"/>
        <v>DISCONTINUED - MR502 RALLY, 18x8, +38mm Offset, 5x108, 63.4mm Centerbore, Titanium</v>
      </c>
      <c r="BZ463" s="362" t="s">
        <v>4046</v>
      </c>
      <c r="CA463" s="362" t="s">
        <v>4045</v>
      </c>
      <c r="CB463" s="351" t="str">
        <f t="shared" si="30"/>
        <v>RALLY (5XX)</v>
      </c>
    </row>
    <row r="464" spans="1:80" s="339" customFormat="1" ht="12.75">
      <c r="A464" s="23">
        <f t="shared" si="29"/>
        <v>461</v>
      </c>
      <c r="B464" s="105" t="s">
        <v>84</v>
      </c>
      <c r="C464" s="30" t="s">
        <v>1093</v>
      </c>
      <c r="D464" s="341" t="s">
        <v>263</v>
      </c>
      <c r="E464" s="342" t="s">
        <v>2996</v>
      </c>
      <c r="F464" s="342"/>
      <c r="G464" s="342"/>
      <c r="H464" s="342" t="s">
        <v>914</v>
      </c>
      <c r="I464" s="393">
        <v>41640</v>
      </c>
      <c r="J464" s="340">
        <v>43479</v>
      </c>
      <c r="K464" s="331" t="s">
        <v>1277</v>
      </c>
      <c r="L464" s="343">
        <v>260.15000000000003</v>
      </c>
      <c r="M464" s="333"/>
      <c r="N464" s="333"/>
      <c r="O464" s="341">
        <v>18</v>
      </c>
      <c r="P464" s="8">
        <v>8</v>
      </c>
      <c r="Q464" s="30" t="s">
        <v>1751</v>
      </c>
      <c r="R464" s="341">
        <v>5</v>
      </c>
      <c r="S464" s="341">
        <v>108</v>
      </c>
      <c r="T464" s="344">
        <v>38</v>
      </c>
      <c r="U464" s="378">
        <v>6.1</v>
      </c>
      <c r="V464" s="341" t="s">
        <v>85</v>
      </c>
      <c r="W464" s="349">
        <v>63.4</v>
      </c>
      <c r="X464" s="345">
        <v>25.2</v>
      </c>
      <c r="Y464" s="344">
        <v>1850</v>
      </c>
      <c r="Z464" s="344" t="s">
        <v>2312</v>
      </c>
      <c r="AA464" s="344"/>
      <c r="AB464" s="334" t="str">
        <f t="shared" si="31"/>
        <v>18x8, 5x108, 38 OS</v>
      </c>
      <c r="AC464" s="346" t="s">
        <v>1627</v>
      </c>
      <c r="AD464" s="336">
        <f>VLOOKUP(AC464,ACCESSORIES!F:K,6,FALSE)</f>
        <v>33</v>
      </c>
      <c r="AE464" s="346" t="s">
        <v>85</v>
      </c>
      <c r="AF464" s="347" t="s">
        <v>1899</v>
      </c>
      <c r="AG464" s="346" t="s">
        <v>85</v>
      </c>
      <c r="AH464" s="346" t="s">
        <v>85</v>
      </c>
      <c r="AI464" s="347" t="e">
        <f>VLOOKUP(AH464,ACCESSORIES!F:K,6,FALSE)</f>
        <v>#N/A</v>
      </c>
      <c r="AJ464" s="347" t="s">
        <v>266</v>
      </c>
      <c r="AK464" s="347" t="s">
        <v>85</v>
      </c>
      <c r="AL464" s="347" t="s">
        <v>85</v>
      </c>
      <c r="AM464" s="347" t="s">
        <v>85</v>
      </c>
      <c r="AN464" s="347">
        <v>16</v>
      </c>
      <c r="AO464" s="347"/>
      <c r="AP464" s="347">
        <v>18</v>
      </c>
      <c r="AQ464" s="347">
        <v>34</v>
      </c>
      <c r="AR464" s="347"/>
      <c r="AS464" s="347">
        <v>45</v>
      </c>
      <c r="AT464" s="347"/>
      <c r="AU464" s="347">
        <v>215</v>
      </c>
      <c r="AV464" s="347">
        <v>63.4</v>
      </c>
      <c r="AW464" s="347">
        <v>20.399999999999999</v>
      </c>
      <c r="AX464" s="83"/>
      <c r="AY464" s="347"/>
      <c r="AZ464" s="348" t="s">
        <v>85</v>
      </c>
      <c r="BA464" s="347" t="s">
        <v>85</v>
      </c>
      <c r="BB464" s="105" t="s">
        <v>85</v>
      </c>
      <c r="BC464" s="347" t="s">
        <v>85</v>
      </c>
      <c r="BD464" s="348">
        <v>28.7</v>
      </c>
      <c r="BE464" s="347">
        <v>20.7</v>
      </c>
      <c r="BF464" s="347">
        <v>20.7</v>
      </c>
      <c r="BG464" s="347">
        <v>10</v>
      </c>
      <c r="BH464" s="341">
        <v>36</v>
      </c>
      <c r="BI464" s="347" t="s">
        <v>4096</v>
      </c>
      <c r="BJ464" s="82" t="s">
        <v>4217</v>
      </c>
      <c r="BK464" s="347" t="s">
        <v>2890</v>
      </c>
      <c r="BL464" s="347" t="s">
        <v>2880</v>
      </c>
      <c r="BM464" s="347" t="s">
        <v>2891</v>
      </c>
      <c r="BN464" s="347" t="s">
        <v>2892</v>
      </c>
      <c r="BO464" s="347" t="s">
        <v>2893</v>
      </c>
      <c r="BP464" s="347"/>
      <c r="BQ464" s="347"/>
      <c r="BR464" s="347"/>
      <c r="BS464" s="347"/>
      <c r="BT464" s="347"/>
      <c r="BU464" s="347"/>
      <c r="BV464" s="347" t="s">
        <v>2576</v>
      </c>
      <c r="BW464" s="347"/>
      <c r="BX464" s="347" t="s">
        <v>2577</v>
      </c>
      <c r="BY464" s="362" t="str">
        <f t="shared" si="28"/>
        <v>DISCONTINUED - MR502 RALLY, 18x8, +38mm Offset, 5x108, 63.4mm Centerbore, Method Bronze</v>
      </c>
      <c r="BZ464" s="362" t="s">
        <v>4046</v>
      </c>
      <c r="CA464" s="362" t="s">
        <v>4045</v>
      </c>
      <c r="CB464" s="351" t="str">
        <f t="shared" si="30"/>
        <v>RALLY (5XX)</v>
      </c>
    </row>
    <row r="465" spans="1:80" s="339" customFormat="1" ht="12.75">
      <c r="A465" s="23">
        <f t="shared" si="29"/>
        <v>462</v>
      </c>
      <c r="B465" s="105" t="s">
        <v>3069</v>
      </c>
      <c r="C465" s="30" t="s">
        <v>3050</v>
      </c>
      <c r="D465" s="341" t="s">
        <v>3053</v>
      </c>
      <c r="E465" s="342" t="s">
        <v>3124</v>
      </c>
      <c r="F465" s="342"/>
      <c r="G465" s="342"/>
      <c r="H465" s="342" t="s">
        <v>3079</v>
      </c>
      <c r="I465" s="393">
        <v>43497</v>
      </c>
      <c r="J465" s="340">
        <v>43498</v>
      </c>
      <c r="K465" s="331" t="s">
        <v>1277</v>
      </c>
      <c r="L465" s="343">
        <v>186.94</v>
      </c>
      <c r="M465" s="333"/>
      <c r="N465" s="333"/>
      <c r="O465" s="341">
        <v>14</v>
      </c>
      <c r="P465" s="8">
        <v>7</v>
      </c>
      <c r="Q465" s="30" t="s">
        <v>1747</v>
      </c>
      <c r="R465" s="341">
        <v>4</v>
      </c>
      <c r="S465" s="341">
        <v>115</v>
      </c>
      <c r="T465" s="344">
        <v>38</v>
      </c>
      <c r="U465" s="378">
        <v>5</v>
      </c>
      <c r="V465" s="341" t="s">
        <v>3048</v>
      </c>
      <c r="W465" s="349">
        <v>84</v>
      </c>
      <c r="X465" s="345">
        <v>16</v>
      </c>
      <c r="Y465" s="344">
        <v>1400</v>
      </c>
      <c r="Z465" s="344" t="s">
        <v>2309</v>
      </c>
      <c r="AA465" s="344" t="s">
        <v>3002</v>
      </c>
      <c r="AB465" s="334" t="str">
        <f t="shared" si="31"/>
        <v>14x7, 4x115, 38 OS</v>
      </c>
      <c r="AC465" s="346" t="s">
        <v>3062</v>
      </c>
      <c r="AD465" s="336">
        <f>VLOOKUP(AC465,ACCESSORIES!F:K,6,FALSE)</f>
        <v>14.454000000000002</v>
      </c>
      <c r="AE465" s="346" t="s">
        <v>85</v>
      </c>
      <c r="AF465" s="347" t="s">
        <v>3065</v>
      </c>
      <c r="AG465" s="346" t="s">
        <v>85</v>
      </c>
      <c r="AH465" s="346" t="s">
        <v>85</v>
      </c>
      <c r="AI465" s="347" t="e">
        <f>VLOOKUP(AH465,ACCESSORIES!F:K,6,FALSE)</f>
        <v>#N/A</v>
      </c>
      <c r="AJ465" s="347" t="s">
        <v>3044</v>
      </c>
      <c r="AK465" s="347" t="s">
        <v>3045</v>
      </c>
      <c r="AL465" s="347" t="s">
        <v>3045</v>
      </c>
      <c r="AM465" s="347" t="s">
        <v>3045</v>
      </c>
      <c r="AN465" s="347" t="s">
        <v>3045</v>
      </c>
      <c r="AO465" s="347"/>
      <c r="AP465" s="347">
        <v>13</v>
      </c>
      <c r="AQ465" s="347">
        <v>17</v>
      </c>
      <c r="AR465" s="347"/>
      <c r="AS465" s="347">
        <v>20</v>
      </c>
      <c r="AT465" s="347"/>
      <c r="AU465" s="347">
        <v>157</v>
      </c>
      <c r="AV465" s="347">
        <v>80</v>
      </c>
      <c r="AW465" s="347">
        <v>47</v>
      </c>
      <c r="AX465" s="83"/>
      <c r="AY465" s="347"/>
      <c r="AZ465" s="348" t="s">
        <v>3058</v>
      </c>
      <c r="BA465" s="347">
        <v>41.74</v>
      </c>
      <c r="BB465" s="105" t="s">
        <v>3067</v>
      </c>
      <c r="BC465" s="347">
        <v>16.95</v>
      </c>
      <c r="BD465" s="348">
        <v>19.5</v>
      </c>
      <c r="BE465" s="347">
        <v>15</v>
      </c>
      <c r="BF465" s="347">
        <v>15</v>
      </c>
      <c r="BG465" s="347">
        <v>8</v>
      </c>
      <c r="BH465" s="341">
        <v>57</v>
      </c>
      <c r="BI465" s="347" t="s">
        <v>4096</v>
      </c>
      <c r="BJ465" s="82" t="s">
        <v>4217</v>
      </c>
      <c r="BK465" s="347"/>
      <c r="BL465" s="347"/>
      <c r="BM465" s="347"/>
      <c r="BN465" s="347"/>
      <c r="BO465" s="347"/>
      <c r="BP465" s="347"/>
      <c r="BQ465" s="347"/>
      <c r="BR465" s="347"/>
      <c r="BS465" s="347"/>
      <c r="BT465" s="347"/>
      <c r="BU465" s="347"/>
      <c r="BV465" s="347"/>
      <c r="BW465" s="347"/>
      <c r="BX465" s="347"/>
      <c r="BY465" s="362" t="str">
        <f t="shared" si="28"/>
        <v>DISCONTINUED - GZ803 Casino Beadlock, 14x7, 5+2/+38mm Offset, 4x115, 84mm Centerbore, Matte Black, w/ BH2020M</v>
      </c>
      <c r="BZ465" s="362" t="s">
        <v>4046</v>
      </c>
      <c r="CA465" s="362" t="s">
        <v>4045</v>
      </c>
      <c r="CB465" s="351" t="str">
        <f t="shared" si="30"/>
        <v>GMZ (8XX)</v>
      </c>
    </row>
    <row r="466" spans="1:80" s="339" customFormat="1" ht="12.75">
      <c r="A466" s="23">
        <f t="shared" si="29"/>
        <v>463</v>
      </c>
      <c r="B466" s="105" t="s">
        <v>3069</v>
      </c>
      <c r="C466" s="30" t="s">
        <v>3050</v>
      </c>
      <c r="D466" s="341" t="s">
        <v>3119</v>
      </c>
      <c r="E466" s="342" t="s">
        <v>3252</v>
      </c>
      <c r="F466" s="342"/>
      <c r="G466" s="342"/>
      <c r="H466" s="342" t="s">
        <v>3122</v>
      </c>
      <c r="I466" s="393">
        <v>43497</v>
      </c>
      <c r="J466" s="340">
        <v>43592</v>
      </c>
      <c r="K466" s="331" t="s">
        <v>1277</v>
      </c>
      <c r="L466" s="343">
        <v>98.94</v>
      </c>
      <c r="M466" s="333"/>
      <c r="N466" s="333"/>
      <c r="O466" s="341">
        <v>10</v>
      </c>
      <c r="P466" s="8">
        <v>5</v>
      </c>
      <c r="Q466" s="30" t="s">
        <v>1746</v>
      </c>
      <c r="R466" s="341">
        <v>4</v>
      </c>
      <c r="S466" s="341">
        <v>110</v>
      </c>
      <c r="T466" s="344">
        <v>13</v>
      </c>
      <c r="U466" s="378">
        <v>3.125</v>
      </c>
      <c r="V466" s="341" t="s">
        <v>3116</v>
      </c>
      <c r="W466" s="349">
        <v>84</v>
      </c>
      <c r="X466" s="345"/>
      <c r="Y466" s="344"/>
      <c r="Z466" s="344" t="s">
        <v>2309</v>
      </c>
      <c r="AA466" s="344" t="s">
        <v>3002</v>
      </c>
      <c r="AB466" s="334" t="str">
        <f t="shared" si="31"/>
        <v>10x5, 4x110, 13 OS</v>
      </c>
      <c r="AC466" s="346" t="s">
        <v>85</v>
      </c>
      <c r="AD466" s="336" t="e">
        <f>VLOOKUP(AC466,ACCESSORIES!F:K,6,FALSE)</f>
        <v>#N/A</v>
      </c>
      <c r="AE466" s="346" t="s">
        <v>85</v>
      </c>
      <c r="AF466" s="347" t="s">
        <v>85</v>
      </c>
      <c r="AG466" s="346" t="s">
        <v>85</v>
      </c>
      <c r="AH466" s="346" t="s">
        <v>85</v>
      </c>
      <c r="AI466" s="347" t="e">
        <f>VLOOKUP(AH466,ACCESSORIES!F:K,6,FALSE)</f>
        <v>#N/A</v>
      </c>
      <c r="AJ466" s="347" t="s">
        <v>266</v>
      </c>
      <c r="AK466" s="347" t="s">
        <v>3045</v>
      </c>
      <c r="AL466" s="347" t="s">
        <v>85</v>
      </c>
      <c r="AM466" s="347" t="s">
        <v>85</v>
      </c>
      <c r="AN466" s="347" t="s">
        <v>85</v>
      </c>
      <c r="AO466" s="347"/>
      <c r="AP466" s="347">
        <v>10</v>
      </c>
      <c r="AQ466" s="347"/>
      <c r="AR466" s="347"/>
      <c r="AS466" s="347"/>
      <c r="AT466" s="347"/>
      <c r="AU466" s="347"/>
      <c r="AV466" s="347"/>
      <c r="AW466" s="347" t="s">
        <v>85</v>
      </c>
      <c r="AX466" s="83"/>
      <c r="AY466" s="347"/>
      <c r="AZ466" s="348" t="s">
        <v>85</v>
      </c>
      <c r="BA466" s="347" t="s">
        <v>85</v>
      </c>
      <c r="BB466" s="105" t="s">
        <v>85</v>
      </c>
      <c r="BC466" s="347" t="s">
        <v>85</v>
      </c>
      <c r="BD466" s="348"/>
      <c r="BE466" s="347"/>
      <c r="BF466" s="347"/>
      <c r="BG466" s="347"/>
      <c r="BH466" s="341"/>
      <c r="BI466" s="347" t="s">
        <v>4096</v>
      </c>
      <c r="BJ466" s="82" t="s">
        <v>4217</v>
      </c>
      <c r="BK466" s="347" t="s">
        <v>3128</v>
      </c>
      <c r="BL466" s="347" t="s">
        <v>3129</v>
      </c>
      <c r="BM466" s="347" t="s">
        <v>3130</v>
      </c>
      <c r="BN466" s="347"/>
      <c r="BO466" s="347"/>
      <c r="BP466" s="347"/>
      <c r="BQ466" s="347"/>
      <c r="BR466" s="347"/>
      <c r="BS466" s="347"/>
      <c r="BT466" s="347"/>
      <c r="BU466" s="347"/>
      <c r="BV466" s="347"/>
      <c r="BW466" s="347"/>
      <c r="BX466" s="347"/>
      <c r="BY466" s="362" t="str">
        <f t="shared" si="28"/>
        <v>DISCONTINUED - GZ805 Sportech, 10x5, 3+2/+13mm Offset, 4x110, 84mm Centerbore, Matte Black</v>
      </c>
      <c r="BZ466" s="362" t="s">
        <v>4046</v>
      </c>
      <c r="CA466" s="362" t="s">
        <v>4045</v>
      </c>
      <c r="CB466" s="351" t="str">
        <f t="shared" si="30"/>
        <v>GMZ (8XX)</v>
      </c>
    </row>
    <row r="467" spans="1:80" s="339" customFormat="1" ht="12.75">
      <c r="A467" s="23">
        <f t="shared" si="29"/>
        <v>464</v>
      </c>
      <c r="B467" s="105" t="s">
        <v>3069</v>
      </c>
      <c r="C467" s="30" t="s">
        <v>3050</v>
      </c>
      <c r="D467" s="341" t="s">
        <v>3119</v>
      </c>
      <c r="E467" s="342" t="s">
        <v>3253</v>
      </c>
      <c r="F467" s="342"/>
      <c r="G467" s="342"/>
      <c r="H467" s="342" t="s">
        <v>3123</v>
      </c>
      <c r="I467" s="393">
        <v>43497</v>
      </c>
      <c r="J467" s="340">
        <v>43592</v>
      </c>
      <c r="K467" s="331" t="s">
        <v>1277</v>
      </c>
      <c r="L467" s="343">
        <v>98.94</v>
      </c>
      <c r="M467" s="333"/>
      <c r="N467" s="333"/>
      <c r="O467" s="341">
        <v>10</v>
      </c>
      <c r="P467" s="8">
        <v>5</v>
      </c>
      <c r="Q467" s="30" t="s">
        <v>1746</v>
      </c>
      <c r="R467" s="341">
        <v>4</v>
      </c>
      <c r="S467" s="341">
        <v>110</v>
      </c>
      <c r="T467" s="344">
        <v>38</v>
      </c>
      <c r="U467" s="378">
        <v>4.125</v>
      </c>
      <c r="V467" s="341" t="s">
        <v>3117</v>
      </c>
      <c r="W467" s="349">
        <v>84</v>
      </c>
      <c r="X467" s="345"/>
      <c r="Y467" s="344"/>
      <c r="Z467" s="344" t="s">
        <v>2309</v>
      </c>
      <c r="AA467" s="344" t="s">
        <v>3002</v>
      </c>
      <c r="AB467" s="334" t="str">
        <f t="shared" si="31"/>
        <v>10x5, 4x110, 38 OS</v>
      </c>
      <c r="AC467" s="346" t="s">
        <v>85</v>
      </c>
      <c r="AD467" s="336" t="e">
        <f>VLOOKUP(AC467,ACCESSORIES!F:K,6,FALSE)</f>
        <v>#N/A</v>
      </c>
      <c r="AE467" s="346" t="s">
        <v>85</v>
      </c>
      <c r="AF467" s="347" t="s">
        <v>85</v>
      </c>
      <c r="AG467" s="346" t="s">
        <v>85</v>
      </c>
      <c r="AH467" s="346" t="s">
        <v>85</v>
      </c>
      <c r="AI467" s="347" t="e">
        <f>VLOOKUP(AH467,ACCESSORIES!F:K,6,FALSE)</f>
        <v>#N/A</v>
      </c>
      <c r="AJ467" s="347" t="s">
        <v>266</v>
      </c>
      <c r="AK467" s="347" t="s">
        <v>3045</v>
      </c>
      <c r="AL467" s="347" t="s">
        <v>85</v>
      </c>
      <c r="AM467" s="347" t="s">
        <v>85</v>
      </c>
      <c r="AN467" s="347" t="s">
        <v>85</v>
      </c>
      <c r="AO467" s="347"/>
      <c r="AP467" s="347">
        <v>10</v>
      </c>
      <c r="AQ467" s="347"/>
      <c r="AR467" s="347"/>
      <c r="AS467" s="347"/>
      <c r="AT467" s="347"/>
      <c r="AU467" s="347"/>
      <c r="AV467" s="347"/>
      <c r="AW467" s="347" t="s">
        <v>85</v>
      </c>
      <c r="AX467" s="83"/>
      <c r="AY467" s="347"/>
      <c r="AZ467" s="348" t="s">
        <v>85</v>
      </c>
      <c r="BA467" s="347" t="s">
        <v>85</v>
      </c>
      <c r="BB467" s="105" t="s">
        <v>85</v>
      </c>
      <c r="BC467" s="347" t="s">
        <v>85</v>
      </c>
      <c r="BD467" s="348"/>
      <c r="BE467" s="347"/>
      <c r="BF467" s="347"/>
      <c r="BG467" s="347"/>
      <c r="BH467" s="341"/>
      <c r="BI467" s="347" t="s">
        <v>4096</v>
      </c>
      <c r="BJ467" s="82" t="s">
        <v>4217</v>
      </c>
      <c r="BK467" s="347" t="s">
        <v>3128</v>
      </c>
      <c r="BL467" s="347" t="s">
        <v>3129</v>
      </c>
      <c r="BM467" s="347" t="s">
        <v>3130</v>
      </c>
      <c r="BN467" s="347"/>
      <c r="BO467" s="347"/>
      <c r="BP467" s="347"/>
      <c r="BQ467" s="347"/>
      <c r="BR467" s="347"/>
      <c r="BS467" s="347"/>
      <c r="BT467" s="347"/>
      <c r="BU467" s="347"/>
      <c r="BV467" s="347"/>
      <c r="BW467" s="347"/>
      <c r="BX467" s="347"/>
      <c r="BY467" s="362" t="str">
        <f t="shared" si="28"/>
        <v>DISCONTINUED - GZ805 Sportech, 10x5, 4+1/+38mm Offset, 4x110, 84mm Centerbore, Matte Black</v>
      </c>
      <c r="BZ467" s="362" t="s">
        <v>4046</v>
      </c>
      <c r="CA467" s="362" t="s">
        <v>4045</v>
      </c>
      <c r="CB467" s="351" t="str">
        <f t="shared" si="30"/>
        <v>GMZ (8XX)</v>
      </c>
    </row>
    <row r="468" spans="1:80" s="339" customFormat="1" ht="12.75">
      <c r="A468" s="23">
        <f t="shared" si="29"/>
        <v>465</v>
      </c>
      <c r="B468" s="105" t="s">
        <v>84</v>
      </c>
      <c r="C468" s="30" t="s">
        <v>1072</v>
      </c>
      <c r="D468" s="341" t="s">
        <v>2119</v>
      </c>
      <c r="E468" s="342" t="s">
        <v>3282</v>
      </c>
      <c r="F468" s="342"/>
      <c r="G468" s="342"/>
      <c r="H468" s="342"/>
      <c r="I468" s="393">
        <v>43101</v>
      </c>
      <c r="J468" s="340">
        <v>43607</v>
      </c>
      <c r="K468" s="331" t="s">
        <v>1277</v>
      </c>
      <c r="L468" s="343"/>
      <c r="M468" s="333"/>
      <c r="N468" s="333"/>
      <c r="O468" s="341">
        <v>18</v>
      </c>
      <c r="P468" s="8">
        <v>9</v>
      </c>
      <c r="Q468" s="30" t="s">
        <v>1758</v>
      </c>
      <c r="R468" s="341">
        <v>5</v>
      </c>
      <c r="S468" s="341">
        <v>5</v>
      </c>
      <c r="T468" s="344">
        <v>18</v>
      </c>
      <c r="U468" s="378">
        <v>5.75</v>
      </c>
      <c r="V468" s="341" t="s">
        <v>85</v>
      </c>
      <c r="W468" s="349">
        <v>71.5</v>
      </c>
      <c r="X468" s="345"/>
      <c r="Y468" s="344">
        <v>2650</v>
      </c>
      <c r="Z468" s="344" t="s">
        <v>2309</v>
      </c>
      <c r="AA468" s="344" t="s">
        <v>3002</v>
      </c>
      <c r="AB468" s="334" t="str">
        <f t="shared" si="31"/>
        <v>18x9, 5x5, 18 OS</v>
      </c>
      <c r="AC468" s="346" t="s">
        <v>2192</v>
      </c>
      <c r="AD468" s="336">
        <f>VLOOKUP(AC468,ACCESSORIES!F:K,6,FALSE)</f>
        <v>33</v>
      </c>
      <c r="AE468" s="346" t="s">
        <v>85</v>
      </c>
      <c r="AF468" s="347" t="s">
        <v>1899</v>
      </c>
      <c r="AG468" s="346" t="s">
        <v>85</v>
      </c>
      <c r="AH468" s="346" t="s">
        <v>2629</v>
      </c>
      <c r="AI468" s="347">
        <f>VLOOKUP(AH468,ACCESSORIES!F:K,6,FALSE)</f>
        <v>1.1000000000000001</v>
      </c>
      <c r="AJ468" s="347" t="s">
        <v>266</v>
      </c>
      <c r="AK468" s="347" t="s">
        <v>85</v>
      </c>
      <c r="AL468" s="347" t="s">
        <v>85</v>
      </c>
      <c r="AM468" s="347" t="s">
        <v>3045</v>
      </c>
      <c r="AN468" s="347">
        <v>16.2</v>
      </c>
      <c r="AO468" s="347"/>
      <c r="AP468" s="347"/>
      <c r="AQ468" s="347"/>
      <c r="AR468" s="347"/>
      <c r="AS468" s="347"/>
      <c r="AT468" s="347"/>
      <c r="AU468" s="347"/>
      <c r="AV468" s="347"/>
      <c r="AW468" s="347"/>
      <c r="AX468" s="83"/>
      <c r="AY468" s="347"/>
      <c r="AZ468" s="348"/>
      <c r="BA468" s="347" t="s">
        <v>85</v>
      </c>
      <c r="BB468" s="105" t="e">
        <v>#N/A</v>
      </c>
      <c r="BC468" s="347" t="s">
        <v>85</v>
      </c>
      <c r="BD468" s="348">
        <v>20.7</v>
      </c>
      <c r="BE468" s="347">
        <v>20.7</v>
      </c>
      <c r="BF468" s="347">
        <v>20.7</v>
      </c>
      <c r="BG468" s="347">
        <v>11.2</v>
      </c>
      <c r="BH468" s="341">
        <v>36</v>
      </c>
      <c r="BI468" s="347" t="s">
        <v>4096</v>
      </c>
      <c r="BJ468" s="82" t="s">
        <v>4217</v>
      </c>
      <c r="BK468" s="347"/>
      <c r="BL468" s="347"/>
      <c r="BM468" s="347"/>
      <c r="BN468" s="347"/>
      <c r="BO468" s="347"/>
      <c r="BP468" s="347"/>
      <c r="BQ468" s="347"/>
      <c r="BR468" s="347"/>
      <c r="BS468" s="347"/>
      <c r="BT468" s="347"/>
      <c r="BU468" s="347"/>
      <c r="BV468" s="347"/>
      <c r="BW468" s="347"/>
      <c r="BX468" s="347"/>
      <c r="BY468" s="362" t="s">
        <v>4797</v>
      </c>
      <c r="BZ468" s="362" t="s">
        <v>4046</v>
      </c>
      <c r="CA468" s="362" t="s">
        <v>4045</v>
      </c>
      <c r="CB468" s="351" t="str">
        <f t="shared" si="30"/>
        <v>STREET (3XX)</v>
      </c>
    </row>
    <row r="469" spans="1:80" s="339" customFormat="1" ht="12.75">
      <c r="A469" s="23">
        <f t="shared" si="29"/>
        <v>466</v>
      </c>
      <c r="B469" s="105" t="s">
        <v>84</v>
      </c>
      <c r="C469" s="30" t="s">
        <v>1072</v>
      </c>
      <c r="D469" s="341" t="s">
        <v>2119</v>
      </c>
      <c r="E469" s="342" t="s">
        <v>3283</v>
      </c>
      <c r="F469" s="342"/>
      <c r="G469" s="342"/>
      <c r="H469" s="342"/>
      <c r="I469" s="393">
        <v>43101</v>
      </c>
      <c r="J469" s="340">
        <v>43607</v>
      </c>
      <c r="K469" s="331" t="s">
        <v>1277</v>
      </c>
      <c r="L469" s="343"/>
      <c r="M469" s="333"/>
      <c r="N469" s="333"/>
      <c r="O469" s="341">
        <v>18</v>
      </c>
      <c r="P469" s="8">
        <v>9</v>
      </c>
      <c r="Q469" s="30" t="s">
        <v>1758</v>
      </c>
      <c r="R469" s="341">
        <v>5</v>
      </c>
      <c r="S469" s="341">
        <v>5</v>
      </c>
      <c r="T469" s="344">
        <v>18</v>
      </c>
      <c r="U469" s="378">
        <v>5.75</v>
      </c>
      <c r="V469" s="341" t="s">
        <v>85</v>
      </c>
      <c r="W469" s="349">
        <v>71.5</v>
      </c>
      <c r="X469" s="345"/>
      <c r="Y469" s="344">
        <v>2650</v>
      </c>
      <c r="Z469" s="344" t="s">
        <v>5824</v>
      </c>
      <c r="AA469" s="344" t="s">
        <v>196</v>
      </c>
      <c r="AB469" s="334" t="str">
        <f t="shared" si="31"/>
        <v>18x9, 5x5, 18 OS</v>
      </c>
      <c r="AC469" s="346" t="s">
        <v>2192</v>
      </c>
      <c r="AD469" s="336">
        <f>VLOOKUP(AC469,ACCESSORIES!F:K,6,FALSE)</f>
        <v>33</v>
      </c>
      <c r="AE469" s="346" t="s">
        <v>85</v>
      </c>
      <c r="AF469" s="347" t="s">
        <v>1899</v>
      </c>
      <c r="AG469" s="346" t="s">
        <v>85</v>
      </c>
      <c r="AH469" s="346" t="s">
        <v>2629</v>
      </c>
      <c r="AI469" s="347">
        <f>VLOOKUP(AH469,ACCESSORIES!F:K,6,FALSE)</f>
        <v>1.1000000000000001</v>
      </c>
      <c r="AJ469" s="347" t="s">
        <v>266</v>
      </c>
      <c r="AK469" s="347" t="s">
        <v>85</v>
      </c>
      <c r="AL469" s="347" t="s">
        <v>85</v>
      </c>
      <c r="AM469" s="347" t="s">
        <v>3045</v>
      </c>
      <c r="AN469" s="347">
        <v>16.2</v>
      </c>
      <c r="AO469" s="347"/>
      <c r="AP469" s="347"/>
      <c r="AQ469" s="347"/>
      <c r="AR469" s="347"/>
      <c r="AS469" s="347"/>
      <c r="AT469" s="347"/>
      <c r="AU469" s="347"/>
      <c r="AV469" s="347"/>
      <c r="AW469" s="347"/>
      <c r="AX469" s="83"/>
      <c r="AY469" s="347"/>
      <c r="AZ469" s="348"/>
      <c r="BA469" s="347" t="s">
        <v>85</v>
      </c>
      <c r="BB469" s="105" t="e">
        <v>#N/A</v>
      </c>
      <c r="BC469" s="347" t="s">
        <v>85</v>
      </c>
      <c r="BD469" s="348">
        <v>20.7</v>
      </c>
      <c r="BE469" s="347">
        <v>20.7</v>
      </c>
      <c r="BF469" s="347">
        <v>20.7</v>
      </c>
      <c r="BG469" s="347">
        <v>11.2</v>
      </c>
      <c r="BH469" s="341">
        <v>36</v>
      </c>
      <c r="BI469" s="347" t="s">
        <v>4096</v>
      </c>
      <c r="BJ469" s="82" t="s">
        <v>4217</v>
      </c>
      <c r="BK469" s="347"/>
      <c r="BL469" s="347"/>
      <c r="BM469" s="347"/>
      <c r="BN469" s="347"/>
      <c r="BO469" s="347"/>
      <c r="BP469" s="347"/>
      <c r="BQ469" s="347"/>
      <c r="BR469" s="347"/>
      <c r="BS469" s="347"/>
      <c r="BT469" s="347"/>
      <c r="BU469" s="347"/>
      <c r="BV469" s="347"/>
      <c r="BW469" s="347"/>
      <c r="BX469" s="347"/>
      <c r="BY469" s="362" t="s">
        <v>4798</v>
      </c>
      <c r="BZ469" s="362" t="s">
        <v>4046</v>
      </c>
      <c r="CA469" s="362" t="s">
        <v>4045</v>
      </c>
      <c r="CB469" s="351" t="str">
        <f t="shared" si="30"/>
        <v>STREET (3XX)</v>
      </c>
    </row>
    <row r="470" spans="1:80" s="339" customFormat="1" ht="12.75">
      <c r="A470" s="23">
        <f t="shared" si="29"/>
        <v>467</v>
      </c>
      <c r="B470" s="105" t="s">
        <v>84</v>
      </c>
      <c r="C470" s="30" t="s">
        <v>1072</v>
      </c>
      <c r="D470" s="341" t="s">
        <v>2119</v>
      </c>
      <c r="E470" s="342" t="s">
        <v>3284</v>
      </c>
      <c r="F470" s="342"/>
      <c r="G470" s="342"/>
      <c r="H470" s="342"/>
      <c r="I470" s="393">
        <v>43101</v>
      </c>
      <c r="J470" s="340">
        <v>43607</v>
      </c>
      <c r="K470" s="331" t="s">
        <v>1277</v>
      </c>
      <c r="L470" s="343"/>
      <c r="M470" s="333"/>
      <c r="N470" s="333"/>
      <c r="O470" s="341">
        <v>18</v>
      </c>
      <c r="P470" s="8">
        <v>9</v>
      </c>
      <c r="Q470" s="30" t="s">
        <v>1758</v>
      </c>
      <c r="R470" s="341">
        <v>5</v>
      </c>
      <c r="S470" s="341">
        <v>5</v>
      </c>
      <c r="T470" s="344">
        <v>18</v>
      </c>
      <c r="U470" s="378">
        <v>5.75</v>
      </c>
      <c r="V470" s="341" t="s">
        <v>85</v>
      </c>
      <c r="W470" s="349">
        <v>71.5</v>
      </c>
      <c r="X470" s="345"/>
      <c r="Y470" s="344">
        <v>2650</v>
      </c>
      <c r="Z470" s="344" t="s">
        <v>5842</v>
      </c>
      <c r="AA470" s="344" t="s">
        <v>3004</v>
      </c>
      <c r="AB470" s="334" t="str">
        <f t="shared" si="31"/>
        <v>18x9, 5x5, 18 OS</v>
      </c>
      <c r="AC470" s="346" t="s">
        <v>2192</v>
      </c>
      <c r="AD470" s="336">
        <f>VLOOKUP(AC470,ACCESSORIES!F:K,6,FALSE)</f>
        <v>33</v>
      </c>
      <c r="AE470" s="346" t="s">
        <v>85</v>
      </c>
      <c r="AF470" s="347" t="s">
        <v>1899</v>
      </c>
      <c r="AG470" s="346" t="s">
        <v>85</v>
      </c>
      <c r="AH470" s="346" t="s">
        <v>2629</v>
      </c>
      <c r="AI470" s="347">
        <f>VLOOKUP(AH470,ACCESSORIES!F:K,6,FALSE)</f>
        <v>1.1000000000000001</v>
      </c>
      <c r="AJ470" s="347" t="s">
        <v>266</v>
      </c>
      <c r="AK470" s="347" t="s">
        <v>85</v>
      </c>
      <c r="AL470" s="347" t="s">
        <v>85</v>
      </c>
      <c r="AM470" s="347" t="s">
        <v>3045</v>
      </c>
      <c r="AN470" s="347">
        <v>16.2</v>
      </c>
      <c r="AO470" s="347"/>
      <c r="AP470" s="347"/>
      <c r="AQ470" s="347"/>
      <c r="AR470" s="347"/>
      <c r="AS470" s="347"/>
      <c r="AT470" s="347"/>
      <c r="AU470" s="347"/>
      <c r="AV470" s="347"/>
      <c r="AW470" s="347"/>
      <c r="AX470" s="83"/>
      <c r="AY470" s="347"/>
      <c r="AZ470" s="348"/>
      <c r="BA470" s="347" t="s">
        <v>85</v>
      </c>
      <c r="BB470" s="105" t="e">
        <v>#N/A</v>
      </c>
      <c r="BC470" s="347" t="s">
        <v>85</v>
      </c>
      <c r="BD470" s="348">
        <v>20.7</v>
      </c>
      <c r="BE470" s="347">
        <v>20.7</v>
      </c>
      <c r="BF470" s="347">
        <v>20.7</v>
      </c>
      <c r="BG470" s="347">
        <v>11.2</v>
      </c>
      <c r="BH470" s="341">
        <v>36</v>
      </c>
      <c r="BI470" s="347" t="s">
        <v>4096</v>
      </c>
      <c r="BJ470" s="82" t="s">
        <v>4217</v>
      </c>
      <c r="BK470" s="347"/>
      <c r="BL470" s="347"/>
      <c r="BM470" s="347"/>
      <c r="BN470" s="347"/>
      <c r="BO470" s="347"/>
      <c r="BP470" s="347"/>
      <c r="BQ470" s="347"/>
      <c r="BR470" s="347"/>
      <c r="BS470" s="347"/>
      <c r="BT470" s="347"/>
      <c r="BU470" s="347"/>
      <c r="BV470" s="347"/>
      <c r="BW470" s="347"/>
      <c r="BX470" s="347"/>
      <c r="BY470" s="362" t="s">
        <v>4799</v>
      </c>
      <c r="BZ470" s="362" t="s">
        <v>4046</v>
      </c>
      <c r="CA470" s="362" t="s">
        <v>4045</v>
      </c>
      <c r="CB470" s="351" t="str">
        <f t="shared" si="30"/>
        <v>STREET (3XX)</v>
      </c>
    </row>
    <row r="471" spans="1:80" s="339" customFormat="1" ht="12.75">
      <c r="A471" s="23">
        <f t="shared" si="29"/>
        <v>468</v>
      </c>
      <c r="B471" s="105" t="s">
        <v>84</v>
      </c>
      <c r="C471" s="30" t="s">
        <v>1285</v>
      </c>
      <c r="D471" s="341" t="s">
        <v>1286</v>
      </c>
      <c r="E471" s="342" t="s">
        <v>3285</v>
      </c>
      <c r="F471" s="342"/>
      <c r="G471" s="342"/>
      <c r="H471" s="432" t="s">
        <v>3215</v>
      </c>
      <c r="I471" s="393">
        <v>43101</v>
      </c>
      <c r="J471" s="340">
        <v>43607</v>
      </c>
      <c r="K471" s="331" t="s">
        <v>1277</v>
      </c>
      <c r="L471" s="343"/>
      <c r="M471" s="333"/>
      <c r="N471" s="333"/>
      <c r="O471" s="341">
        <v>18</v>
      </c>
      <c r="P471" s="8">
        <v>9</v>
      </c>
      <c r="Q471" s="30" t="s">
        <v>1758</v>
      </c>
      <c r="R471" s="341">
        <v>5</v>
      </c>
      <c r="S471" s="341">
        <v>5</v>
      </c>
      <c r="T471" s="344">
        <v>18</v>
      </c>
      <c r="U471" s="378">
        <v>5.75</v>
      </c>
      <c r="V471" s="341" t="s">
        <v>85</v>
      </c>
      <c r="W471" s="349">
        <v>71.5</v>
      </c>
      <c r="X471" s="345"/>
      <c r="Y471" s="344">
        <v>2650</v>
      </c>
      <c r="Z471" s="344" t="s">
        <v>2309</v>
      </c>
      <c r="AA471" s="344" t="s">
        <v>3002</v>
      </c>
      <c r="AB471" s="334" t="str">
        <f t="shared" si="31"/>
        <v>18x9, 5x5, 18 OS</v>
      </c>
      <c r="AC471" s="346" t="s">
        <v>1644</v>
      </c>
      <c r="AD471" s="336">
        <f>VLOOKUP(AC471,ACCESSORIES!F:K,6,FALSE)</f>
        <v>22</v>
      </c>
      <c r="AE471" s="346" t="s">
        <v>85</v>
      </c>
      <c r="AF471" s="347" t="s">
        <v>85</v>
      </c>
      <c r="AG471" s="346" t="s">
        <v>85</v>
      </c>
      <c r="AH471" s="346" t="s">
        <v>85</v>
      </c>
      <c r="AI471" s="347" t="e">
        <f>VLOOKUP(AH471,ACCESSORIES!F:K,6,FALSE)</f>
        <v>#N/A</v>
      </c>
      <c r="AJ471" s="347" t="s">
        <v>1046</v>
      </c>
      <c r="AK471" s="347" t="s">
        <v>85</v>
      </c>
      <c r="AL471" s="347" t="s">
        <v>85</v>
      </c>
      <c r="AM471" s="347" t="s">
        <v>3045</v>
      </c>
      <c r="AN471" s="347">
        <v>16.100000000000001</v>
      </c>
      <c r="AO471" s="347"/>
      <c r="AP471" s="347"/>
      <c r="AQ471" s="347"/>
      <c r="AR471" s="347"/>
      <c r="AS471" s="347"/>
      <c r="AT471" s="347"/>
      <c r="AU471" s="347"/>
      <c r="AV471" s="347"/>
      <c r="AW471" s="347"/>
      <c r="AX471" s="83"/>
      <c r="AY471" s="347"/>
      <c r="AZ471" s="348"/>
      <c r="BA471" s="347" t="s">
        <v>85</v>
      </c>
      <c r="BB471" s="105" t="e">
        <v>#N/A</v>
      </c>
      <c r="BC471" s="347" t="s">
        <v>85</v>
      </c>
      <c r="BD471" s="348"/>
      <c r="BE471" s="347"/>
      <c r="BF471" s="347"/>
      <c r="BG471" s="347"/>
      <c r="BH471" s="341"/>
      <c r="BI471" s="347" t="s">
        <v>4096</v>
      </c>
      <c r="BJ471" s="82" t="s">
        <v>4217</v>
      </c>
      <c r="BK471" s="347" t="s">
        <v>2886</v>
      </c>
      <c r="BL471" s="347" t="s">
        <v>2887</v>
      </c>
      <c r="BM471" s="347" t="s">
        <v>2888</v>
      </c>
      <c r="BN471" s="347" t="s">
        <v>2889</v>
      </c>
      <c r="BO471" s="347" t="s">
        <v>2857</v>
      </c>
      <c r="BP471" s="347" t="s">
        <v>2858</v>
      </c>
      <c r="BQ471" s="347" t="s">
        <v>2854</v>
      </c>
      <c r="BR471" s="347"/>
      <c r="BS471" s="347"/>
      <c r="BT471" s="347"/>
      <c r="BU471" s="347"/>
      <c r="BV471" s="347"/>
      <c r="BW471" s="347"/>
      <c r="BX471" s="347"/>
      <c r="BY471" s="362" t="s">
        <v>4800</v>
      </c>
      <c r="BZ471" s="362" t="s">
        <v>4046</v>
      </c>
      <c r="CA471" s="362" t="s">
        <v>4045</v>
      </c>
      <c r="CB471" s="351" t="str">
        <f t="shared" si="30"/>
        <v>TRAIL (7XX)</v>
      </c>
    </row>
    <row r="472" spans="1:80" s="339" customFormat="1" ht="12.75">
      <c r="A472" s="23">
        <f t="shared" si="29"/>
        <v>469</v>
      </c>
      <c r="B472" s="105" t="s">
        <v>84</v>
      </c>
      <c r="C472" s="30" t="s">
        <v>1285</v>
      </c>
      <c r="D472" s="341" t="s">
        <v>1286</v>
      </c>
      <c r="E472" s="342" t="s">
        <v>3286</v>
      </c>
      <c r="F472" s="342"/>
      <c r="G472" s="342"/>
      <c r="H472" s="432" t="s">
        <v>3216</v>
      </c>
      <c r="I472" s="393">
        <v>43101</v>
      </c>
      <c r="J472" s="340">
        <v>43607</v>
      </c>
      <c r="K472" s="331" t="s">
        <v>1277</v>
      </c>
      <c r="L472" s="343"/>
      <c r="M472" s="333"/>
      <c r="N472" s="333"/>
      <c r="O472" s="341">
        <v>18</v>
      </c>
      <c r="P472" s="8">
        <v>9</v>
      </c>
      <c r="Q472" s="30" t="s">
        <v>1758</v>
      </c>
      <c r="R472" s="341">
        <v>5</v>
      </c>
      <c r="S472" s="341">
        <v>5</v>
      </c>
      <c r="T472" s="344">
        <v>18</v>
      </c>
      <c r="U472" s="378">
        <v>5.75</v>
      </c>
      <c r="V472" s="341" t="s">
        <v>85</v>
      </c>
      <c r="W472" s="349">
        <v>71.5</v>
      </c>
      <c r="X472" s="345"/>
      <c r="Y472" s="344">
        <v>2650</v>
      </c>
      <c r="Z472" s="344" t="s">
        <v>2312</v>
      </c>
      <c r="AA472" s="344" t="s">
        <v>3003</v>
      </c>
      <c r="AB472" s="334" t="str">
        <f t="shared" si="31"/>
        <v>18x9, 5x5, 18 OS</v>
      </c>
      <c r="AC472" s="346" t="s">
        <v>1644</v>
      </c>
      <c r="AD472" s="336">
        <f>VLOOKUP(AC472,ACCESSORIES!F:K,6,FALSE)</f>
        <v>22</v>
      </c>
      <c r="AE472" s="346" t="s">
        <v>85</v>
      </c>
      <c r="AF472" s="347" t="s">
        <v>85</v>
      </c>
      <c r="AG472" s="346" t="s">
        <v>85</v>
      </c>
      <c r="AH472" s="346" t="s">
        <v>85</v>
      </c>
      <c r="AI472" s="347" t="e">
        <f>VLOOKUP(AH472,ACCESSORIES!F:K,6,FALSE)</f>
        <v>#N/A</v>
      </c>
      <c r="AJ472" s="347" t="s">
        <v>1046</v>
      </c>
      <c r="AK472" s="347" t="s">
        <v>85</v>
      </c>
      <c r="AL472" s="347" t="s">
        <v>85</v>
      </c>
      <c r="AM472" s="347" t="s">
        <v>3045</v>
      </c>
      <c r="AN472" s="347">
        <v>16.100000000000001</v>
      </c>
      <c r="AO472" s="347"/>
      <c r="AP472" s="347"/>
      <c r="AQ472" s="347"/>
      <c r="AR472" s="347"/>
      <c r="AS472" s="347"/>
      <c r="AT472" s="347"/>
      <c r="AU472" s="347"/>
      <c r="AV472" s="347"/>
      <c r="AW472" s="347"/>
      <c r="AX472" s="83"/>
      <c r="AY472" s="347"/>
      <c r="AZ472" s="348"/>
      <c r="BA472" s="347" t="s">
        <v>85</v>
      </c>
      <c r="BB472" s="105" t="e">
        <v>#N/A</v>
      </c>
      <c r="BC472" s="347" t="s">
        <v>85</v>
      </c>
      <c r="BD472" s="348"/>
      <c r="BE472" s="347"/>
      <c r="BF472" s="347"/>
      <c r="BG472" s="347"/>
      <c r="BH472" s="341"/>
      <c r="BI472" s="347" t="s">
        <v>4096</v>
      </c>
      <c r="BJ472" s="82" t="s">
        <v>4217</v>
      </c>
      <c r="BK472" s="347" t="s">
        <v>2886</v>
      </c>
      <c r="BL472" s="347" t="s">
        <v>2887</v>
      </c>
      <c r="BM472" s="347" t="s">
        <v>2888</v>
      </c>
      <c r="BN472" s="347" t="s">
        <v>2889</v>
      </c>
      <c r="BO472" s="347" t="s">
        <v>2857</v>
      </c>
      <c r="BP472" s="347" t="s">
        <v>2858</v>
      </c>
      <c r="BQ472" s="347" t="s">
        <v>2854</v>
      </c>
      <c r="BR472" s="347"/>
      <c r="BS472" s="347"/>
      <c r="BT472" s="347"/>
      <c r="BU472" s="347"/>
      <c r="BV472" s="347"/>
      <c r="BW472" s="347"/>
      <c r="BX472" s="347"/>
      <c r="BY472" s="362" t="s">
        <v>4801</v>
      </c>
      <c r="BZ472" s="362" t="s">
        <v>4046</v>
      </c>
      <c r="CA472" s="362" t="s">
        <v>4045</v>
      </c>
      <c r="CB472" s="351" t="str">
        <f t="shared" si="30"/>
        <v>TRAIL (7XX)</v>
      </c>
    </row>
    <row r="473" spans="1:80" s="339" customFormat="1" ht="12.75">
      <c r="A473" s="23">
        <f t="shared" si="29"/>
        <v>470</v>
      </c>
      <c r="B473" s="105" t="s">
        <v>84</v>
      </c>
      <c r="C473" s="30" t="s">
        <v>1285</v>
      </c>
      <c r="D473" s="341" t="s">
        <v>1286</v>
      </c>
      <c r="E473" s="342" t="s">
        <v>3319</v>
      </c>
      <c r="F473" s="342"/>
      <c r="G473" s="342"/>
      <c r="H473" s="432" t="s">
        <v>3217</v>
      </c>
      <c r="I473" s="393">
        <v>43101</v>
      </c>
      <c r="J473" s="340">
        <v>43616</v>
      </c>
      <c r="K473" s="331" t="s">
        <v>1277</v>
      </c>
      <c r="L473" s="343">
        <v>313.99</v>
      </c>
      <c r="M473" s="333"/>
      <c r="N473" s="333"/>
      <c r="O473" s="341">
        <v>18</v>
      </c>
      <c r="P473" s="8">
        <v>9</v>
      </c>
      <c r="Q473" s="30" t="s">
        <v>1754</v>
      </c>
      <c r="R473" s="341">
        <v>5</v>
      </c>
      <c r="S473" s="341">
        <v>150</v>
      </c>
      <c r="T473" s="344">
        <v>18</v>
      </c>
      <c r="U473" s="378">
        <v>5.75</v>
      </c>
      <c r="V473" s="341" t="s">
        <v>85</v>
      </c>
      <c r="W473" s="349">
        <v>110.5</v>
      </c>
      <c r="X473" s="345"/>
      <c r="Y473" s="344">
        <v>2650</v>
      </c>
      <c r="Z473" s="344" t="s">
        <v>2309</v>
      </c>
      <c r="AA473" s="344" t="s">
        <v>3002</v>
      </c>
      <c r="AB473" s="334" t="str">
        <f t="shared" si="31"/>
        <v>18x9, 5x150, 18 OS</v>
      </c>
      <c r="AC473" s="346" t="s">
        <v>1642</v>
      </c>
      <c r="AD473" s="336">
        <f>VLOOKUP(AC473,ACCESSORIES!F:K,6,FALSE)</f>
        <v>22</v>
      </c>
      <c r="AE473" s="346" t="s">
        <v>85</v>
      </c>
      <c r="AF473" s="347" t="s">
        <v>85</v>
      </c>
      <c r="AG473" s="346" t="s">
        <v>85</v>
      </c>
      <c r="AH473" s="346" t="s">
        <v>85</v>
      </c>
      <c r="AI473" s="347" t="e">
        <f>VLOOKUP(AH473,ACCESSORIES!F:K,6,FALSE)</f>
        <v>#N/A</v>
      </c>
      <c r="AJ473" s="347" t="s">
        <v>1046</v>
      </c>
      <c r="AK473" s="347" t="s">
        <v>85</v>
      </c>
      <c r="AL473" s="347" t="s">
        <v>85</v>
      </c>
      <c r="AM473" s="347" t="s">
        <v>3045</v>
      </c>
      <c r="AN473" s="347">
        <v>16.100000000000001</v>
      </c>
      <c r="AO473" s="347"/>
      <c r="AP473" s="347"/>
      <c r="AQ473" s="347"/>
      <c r="AR473" s="347"/>
      <c r="AS473" s="347"/>
      <c r="AT473" s="347"/>
      <c r="AU473" s="347"/>
      <c r="AV473" s="347"/>
      <c r="AW473" s="347"/>
      <c r="AX473" s="83"/>
      <c r="AY473" s="347"/>
      <c r="AZ473" s="348"/>
      <c r="BA473" s="347" t="s">
        <v>85</v>
      </c>
      <c r="BB473" s="105" t="e">
        <v>#N/A</v>
      </c>
      <c r="BC473" s="347" t="s">
        <v>85</v>
      </c>
      <c r="BD473" s="348"/>
      <c r="BE473" s="347"/>
      <c r="BF473" s="347"/>
      <c r="BG473" s="347"/>
      <c r="BH473" s="341"/>
      <c r="BI473" s="347" t="s">
        <v>4096</v>
      </c>
      <c r="BJ473" s="82" t="s">
        <v>4217</v>
      </c>
      <c r="BK473" s="347" t="s">
        <v>2886</v>
      </c>
      <c r="BL473" s="347" t="s">
        <v>2887</v>
      </c>
      <c r="BM473" s="347" t="s">
        <v>2888</v>
      </c>
      <c r="BN473" s="347" t="s">
        <v>2889</v>
      </c>
      <c r="BO473" s="347" t="s">
        <v>2857</v>
      </c>
      <c r="BP473" s="347" t="s">
        <v>2858</v>
      </c>
      <c r="BQ473" s="347" t="s">
        <v>2854</v>
      </c>
      <c r="BR473" s="347"/>
      <c r="BS473" s="347"/>
      <c r="BT473" s="347"/>
      <c r="BU473" s="347"/>
      <c r="BV473" s="347"/>
      <c r="BW473" s="347"/>
      <c r="BX473" s="347"/>
      <c r="BY473" s="362" t="s">
        <v>4802</v>
      </c>
      <c r="BZ473" s="362" t="s">
        <v>4046</v>
      </c>
      <c r="CA473" s="362" t="s">
        <v>4045</v>
      </c>
      <c r="CB473" s="351" t="str">
        <f t="shared" si="30"/>
        <v>TRAIL (7XX)</v>
      </c>
    </row>
    <row r="474" spans="1:80" s="339" customFormat="1" ht="12.75">
      <c r="A474" s="23">
        <f t="shared" si="29"/>
        <v>471</v>
      </c>
      <c r="B474" s="105" t="s">
        <v>84</v>
      </c>
      <c r="C474" s="30" t="s">
        <v>1285</v>
      </c>
      <c r="D474" s="341" t="s">
        <v>1286</v>
      </c>
      <c r="E474" s="342" t="s">
        <v>3320</v>
      </c>
      <c r="F474" s="342"/>
      <c r="G474" s="342"/>
      <c r="H474" s="432" t="s">
        <v>3218</v>
      </c>
      <c r="I474" s="393">
        <v>43101</v>
      </c>
      <c r="J474" s="340">
        <v>43616</v>
      </c>
      <c r="K474" s="331" t="s">
        <v>1277</v>
      </c>
      <c r="L474" s="343">
        <v>313.99</v>
      </c>
      <c r="M474" s="333"/>
      <c r="N474" s="333"/>
      <c r="O474" s="341">
        <v>18</v>
      </c>
      <c r="P474" s="8">
        <v>9</v>
      </c>
      <c r="Q474" s="30" t="s">
        <v>1754</v>
      </c>
      <c r="R474" s="341">
        <v>5</v>
      </c>
      <c r="S474" s="341">
        <v>150</v>
      </c>
      <c r="T474" s="344">
        <v>18</v>
      </c>
      <c r="U474" s="378">
        <v>5.75</v>
      </c>
      <c r="V474" s="341" t="s">
        <v>85</v>
      </c>
      <c r="W474" s="349">
        <v>110.5</v>
      </c>
      <c r="X474" s="345"/>
      <c r="Y474" s="344">
        <v>2650</v>
      </c>
      <c r="Z474" s="344" t="s">
        <v>2312</v>
      </c>
      <c r="AA474" s="344" t="s">
        <v>3003</v>
      </c>
      <c r="AB474" s="334" t="str">
        <f t="shared" si="31"/>
        <v>18x9, 5x150, 18 OS</v>
      </c>
      <c r="AC474" s="346" t="s">
        <v>1642</v>
      </c>
      <c r="AD474" s="336">
        <f>VLOOKUP(AC474,ACCESSORIES!F:K,6,FALSE)</f>
        <v>22</v>
      </c>
      <c r="AE474" s="346" t="s">
        <v>85</v>
      </c>
      <c r="AF474" s="347" t="s">
        <v>85</v>
      </c>
      <c r="AG474" s="346" t="s">
        <v>85</v>
      </c>
      <c r="AH474" s="346" t="s">
        <v>85</v>
      </c>
      <c r="AI474" s="347" t="e">
        <f>VLOOKUP(AH474,ACCESSORIES!F:K,6,FALSE)</f>
        <v>#N/A</v>
      </c>
      <c r="AJ474" s="347" t="s">
        <v>1046</v>
      </c>
      <c r="AK474" s="347" t="s">
        <v>85</v>
      </c>
      <c r="AL474" s="347" t="s">
        <v>85</v>
      </c>
      <c r="AM474" s="347" t="s">
        <v>3045</v>
      </c>
      <c r="AN474" s="347">
        <v>16.100000000000001</v>
      </c>
      <c r="AO474" s="347"/>
      <c r="AP474" s="347"/>
      <c r="AQ474" s="347"/>
      <c r="AR474" s="347"/>
      <c r="AS474" s="347"/>
      <c r="AT474" s="347"/>
      <c r="AU474" s="347"/>
      <c r="AV474" s="347"/>
      <c r="AW474" s="347"/>
      <c r="AX474" s="83"/>
      <c r="AY474" s="347"/>
      <c r="AZ474" s="348"/>
      <c r="BA474" s="347" t="s">
        <v>85</v>
      </c>
      <c r="BB474" s="105" t="e">
        <v>#N/A</v>
      </c>
      <c r="BC474" s="347" t="s">
        <v>85</v>
      </c>
      <c r="BD474" s="348"/>
      <c r="BE474" s="347"/>
      <c r="BF474" s="347"/>
      <c r="BG474" s="347"/>
      <c r="BH474" s="341"/>
      <c r="BI474" s="347" t="s">
        <v>4096</v>
      </c>
      <c r="BJ474" s="82" t="s">
        <v>4217</v>
      </c>
      <c r="BK474" s="347" t="s">
        <v>2886</v>
      </c>
      <c r="BL474" s="347" t="s">
        <v>2887</v>
      </c>
      <c r="BM474" s="347" t="s">
        <v>2888</v>
      </c>
      <c r="BN474" s="347" t="s">
        <v>2889</v>
      </c>
      <c r="BO474" s="347" t="s">
        <v>2857</v>
      </c>
      <c r="BP474" s="347" t="s">
        <v>2858</v>
      </c>
      <c r="BQ474" s="347" t="s">
        <v>2854</v>
      </c>
      <c r="BR474" s="347"/>
      <c r="BS474" s="347"/>
      <c r="BT474" s="347"/>
      <c r="BU474" s="347"/>
      <c r="BV474" s="347"/>
      <c r="BW474" s="347"/>
      <c r="BX474" s="347"/>
      <c r="BY474" s="362" t="s">
        <v>4803</v>
      </c>
      <c r="BZ474" s="362" t="s">
        <v>4046</v>
      </c>
      <c r="CA474" s="362" t="s">
        <v>4045</v>
      </c>
      <c r="CB474" s="351" t="str">
        <f t="shared" si="30"/>
        <v>TRAIL (7XX)</v>
      </c>
    </row>
    <row r="475" spans="1:80" s="339" customFormat="1" ht="12.75">
      <c r="A475" s="23">
        <f t="shared" si="29"/>
        <v>472</v>
      </c>
      <c r="B475" s="105" t="s">
        <v>84</v>
      </c>
      <c r="C475" s="30" t="s">
        <v>1072</v>
      </c>
      <c r="D475" s="341" t="s">
        <v>2119</v>
      </c>
      <c r="E475" s="342" t="s">
        <v>3331</v>
      </c>
      <c r="F475" s="342"/>
      <c r="G475" s="342"/>
      <c r="H475" s="432" t="s">
        <v>3293</v>
      </c>
      <c r="I475" s="393">
        <v>43101</v>
      </c>
      <c r="J475" s="340">
        <v>43629</v>
      </c>
      <c r="K475" s="331" t="s">
        <v>1277</v>
      </c>
      <c r="L475" s="343">
        <v>292.22000000000003</v>
      </c>
      <c r="M475" s="333"/>
      <c r="N475" s="333"/>
      <c r="O475" s="341">
        <v>17</v>
      </c>
      <c r="P475" s="8">
        <v>8.5</v>
      </c>
      <c r="Q475" s="30" t="s">
        <v>1766</v>
      </c>
      <c r="R475" s="341">
        <v>8</v>
      </c>
      <c r="S475" s="341">
        <v>170</v>
      </c>
      <c r="T475" s="344">
        <v>25</v>
      </c>
      <c r="U475" s="378">
        <v>5.8</v>
      </c>
      <c r="V475" s="341" t="s">
        <v>85</v>
      </c>
      <c r="W475" s="349">
        <v>130.81</v>
      </c>
      <c r="X475" s="345"/>
      <c r="Y475" s="344">
        <v>3640</v>
      </c>
      <c r="Z475" s="344" t="s">
        <v>2309</v>
      </c>
      <c r="AA475" s="344" t="s">
        <v>3002</v>
      </c>
      <c r="AB475" s="334" t="str">
        <f t="shared" si="31"/>
        <v>17x8.5, 8x170, 25 OS</v>
      </c>
      <c r="AC475" s="346" t="s">
        <v>1823</v>
      </c>
      <c r="AD475" s="336">
        <f>VLOOKUP(AC475,ACCESSORIES!F:K,6,FALSE)</f>
        <v>33</v>
      </c>
      <c r="AE475" s="346" t="s">
        <v>85</v>
      </c>
      <c r="AF475" s="347" t="s">
        <v>85</v>
      </c>
      <c r="AG475" s="346" t="s">
        <v>3020</v>
      </c>
      <c r="AH475" s="346" t="s">
        <v>2629</v>
      </c>
      <c r="AI475" s="347">
        <f>VLOOKUP(AH475,ACCESSORIES!F:K,6,FALSE)</f>
        <v>1.1000000000000001</v>
      </c>
      <c r="AJ475" s="347" t="s">
        <v>266</v>
      </c>
      <c r="AK475" s="347" t="s">
        <v>85</v>
      </c>
      <c r="AL475" s="347" t="s">
        <v>85</v>
      </c>
      <c r="AM475" s="347" t="s">
        <v>3045</v>
      </c>
      <c r="AN475" s="347">
        <v>16.2</v>
      </c>
      <c r="AO475" s="347"/>
      <c r="AP475" s="347"/>
      <c r="AQ475" s="347"/>
      <c r="AR475" s="347"/>
      <c r="AS475" s="347"/>
      <c r="AT475" s="347"/>
      <c r="AU475" s="347">
        <v>128</v>
      </c>
      <c r="AV475" s="347"/>
      <c r="AW475" s="347">
        <v>97</v>
      </c>
      <c r="AX475" s="83"/>
      <c r="AY475" s="347"/>
      <c r="AZ475" s="348"/>
      <c r="BA475" s="347" t="s">
        <v>85</v>
      </c>
      <c r="BB475" s="105" t="e">
        <v>#N/A</v>
      </c>
      <c r="BC475" s="347" t="s">
        <v>85</v>
      </c>
      <c r="BD475" s="348">
        <v>19.8</v>
      </c>
      <c r="BE475" s="347">
        <v>19.8</v>
      </c>
      <c r="BF475" s="347">
        <v>19.8</v>
      </c>
      <c r="BG475" s="347">
        <v>10.7</v>
      </c>
      <c r="BH475" s="341">
        <v>36</v>
      </c>
      <c r="BI475" s="347" t="s">
        <v>4096</v>
      </c>
      <c r="BJ475" s="82" t="s">
        <v>4217</v>
      </c>
      <c r="BK475" s="347"/>
      <c r="BL475" s="347"/>
      <c r="BM475" s="347"/>
      <c r="BN475" s="347"/>
      <c r="BO475" s="347"/>
      <c r="BP475" s="347"/>
      <c r="BQ475" s="347"/>
      <c r="BR475" s="347"/>
      <c r="BS475" s="347"/>
      <c r="BT475" s="347"/>
      <c r="BU475" s="347"/>
      <c r="BV475" s="347"/>
      <c r="BW475" s="347"/>
      <c r="BX475" s="347"/>
      <c r="BY475" s="362" t="s">
        <v>4804</v>
      </c>
      <c r="BZ475" s="362" t="s">
        <v>4046</v>
      </c>
      <c r="CA475" s="362" t="s">
        <v>4045</v>
      </c>
      <c r="CB475" s="351" t="str">
        <f t="shared" si="30"/>
        <v>STREET (3XX)</v>
      </c>
    </row>
    <row r="476" spans="1:80" s="339" customFormat="1" ht="12.75">
      <c r="A476" s="23">
        <f t="shared" si="29"/>
        <v>473</v>
      </c>
      <c r="B476" s="105" t="s">
        <v>84</v>
      </c>
      <c r="C476" s="30" t="s">
        <v>1072</v>
      </c>
      <c r="D476" s="341" t="s">
        <v>2119</v>
      </c>
      <c r="E476" s="342" t="s">
        <v>3332</v>
      </c>
      <c r="F476" s="342"/>
      <c r="G476" s="342"/>
      <c r="H476" s="432" t="s">
        <v>3294</v>
      </c>
      <c r="I476" s="393">
        <v>43101</v>
      </c>
      <c r="J476" s="340">
        <v>43629</v>
      </c>
      <c r="K476" s="331" t="s">
        <v>1277</v>
      </c>
      <c r="L476" s="343">
        <v>292.22000000000003</v>
      </c>
      <c r="M476" s="333"/>
      <c r="N476" s="333"/>
      <c r="O476" s="341">
        <v>17</v>
      </c>
      <c r="P476" s="8">
        <v>8.5</v>
      </c>
      <c r="Q476" s="30" t="s">
        <v>1766</v>
      </c>
      <c r="R476" s="341">
        <v>8</v>
      </c>
      <c r="S476" s="341">
        <v>170</v>
      </c>
      <c r="T476" s="344">
        <v>25</v>
      </c>
      <c r="U476" s="378">
        <v>5.8</v>
      </c>
      <c r="V476" s="341" t="s">
        <v>85</v>
      </c>
      <c r="W476" s="349">
        <v>130.81</v>
      </c>
      <c r="X476" s="345"/>
      <c r="Y476" s="344">
        <v>3640</v>
      </c>
      <c r="Z476" s="344" t="s">
        <v>5824</v>
      </c>
      <c r="AA476" s="344" t="s">
        <v>196</v>
      </c>
      <c r="AB476" s="334" t="str">
        <f t="shared" si="31"/>
        <v>17x8.5, 8x170, 25 OS</v>
      </c>
      <c r="AC476" s="346" t="s">
        <v>1823</v>
      </c>
      <c r="AD476" s="336">
        <f>VLOOKUP(AC476,ACCESSORIES!F:K,6,FALSE)</f>
        <v>33</v>
      </c>
      <c r="AE476" s="346" t="s">
        <v>85</v>
      </c>
      <c r="AF476" s="347" t="s">
        <v>85</v>
      </c>
      <c r="AG476" s="346" t="s">
        <v>3020</v>
      </c>
      <c r="AH476" s="346" t="s">
        <v>2629</v>
      </c>
      <c r="AI476" s="347">
        <f>VLOOKUP(AH476,ACCESSORIES!F:K,6,FALSE)</f>
        <v>1.1000000000000001</v>
      </c>
      <c r="AJ476" s="347" t="s">
        <v>266</v>
      </c>
      <c r="AK476" s="347" t="s">
        <v>85</v>
      </c>
      <c r="AL476" s="347" t="s">
        <v>85</v>
      </c>
      <c r="AM476" s="347" t="s">
        <v>3045</v>
      </c>
      <c r="AN476" s="347">
        <v>16.2</v>
      </c>
      <c r="AO476" s="347"/>
      <c r="AP476" s="347"/>
      <c r="AQ476" s="347"/>
      <c r="AR476" s="347"/>
      <c r="AS476" s="347"/>
      <c r="AT476" s="347"/>
      <c r="AU476" s="347">
        <v>128</v>
      </c>
      <c r="AV476" s="347"/>
      <c r="AW476" s="347">
        <v>97</v>
      </c>
      <c r="AX476" s="83"/>
      <c r="AY476" s="347"/>
      <c r="AZ476" s="348"/>
      <c r="BA476" s="347" t="s">
        <v>85</v>
      </c>
      <c r="BB476" s="105" t="e">
        <v>#N/A</v>
      </c>
      <c r="BC476" s="347" t="s">
        <v>85</v>
      </c>
      <c r="BD476" s="348">
        <v>19.8</v>
      </c>
      <c r="BE476" s="347">
        <v>19.8</v>
      </c>
      <c r="BF476" s="347">
        <v>19.8</v>
      </c>
      <c r="BG476" s="347">
        <v>10.7</v>
      </c>
      <c r="BH476" s="341">
        <v>36</v>
      </c>
      <c r="BI476" s="347" t="s">
        <v>4096</v>
      </c>
      <c r="BJ476" s="82" t="s">
        <v>4217</v>
      </c>
      <c r="BK476" s="347"/>
      <c r="BL476" s="347"/>
      <c r="BM476" s="347"/>
      <c r="BN476" s="347"/>
      <c r="BO476" s="347"/>
      <c r="BP476" s="347"/>
      <c r="BQ476" s="347"/>
      <c r="BR476" s="347"/>
      <c r="BS476" s="347"/>
      <c r="BT476" s="347"/>
      <c r="BU476" s="347"/>
      <c r="BV476" s="347"/>
      <c r="BW476" s="347"/>
      <c r="BX476" s="347"/>
      <c r="BY476" s="362" t="s">
        <v>4805</v>
      </c>
      <c r="BZ476" s="362" t="s">
        <v>4046</v>
      </c>
      <c r="CA476" s="362" t="s">
        <v>4045</v>
      </c>
      <c r="CB476" s="351" t="str">
        <f t="shared" si="30"/>
        <v>STREET (3XX)</v>
      </c>
    </row>
    <row r="477" spans="1:80" s="339" customFormat="1" ht="12.75">
      <c r="A477" s="23">
        <f t="shared" si="29"/>
        <v>474</v>
      </c>
      <c r="B477" s="105" t="s">
        <v>84</v>
      </c>
      <c r="C477" s="30" t="s">
        <v>1072</v>
      </c>
      <c r="D477" s="341" t="s">
        <v>2119</v>
      </c>
      <c r="E477" s="342" t="s">
        <v>3333</v>
      </c>
      <c r="F477" s="342"/>
      <c r="G477" s="342"/>
      <c r="H477" s="432" t="s">
        <v>3295</v>
      </c>
      <c r="I477" s="393">
        <v>43101</v>
      </c>
      <c r="J477" s="340">
        <v>43629</v>
      </c>
      <c r="K477" s="331" t="s">
        <v>1277</v>
      </c>
      <c r="L477" s="343">
        <v>320.05</v>
      </c>
      <c r="M477" s="333"/>
      <c r="N477" s="333"/>
      <c r="O477" s="341">
        <v>17</v>
      </c>
      <c r="P477" s="8">
        <v>8.5</v>
      </c>
      <c r="Q477" s="30" t="s">
        <v>1766</v>
      </c>
      <c r="R477" s="341">
        <v>8</v>
      </c>
      <c r="S477" s="341">
        <v>170</v>
      </c>
      <c r="T477" s="344">
        <v>25</v>
      </c>
      <c r="U477" s="378">
        <v>5.8</v>
      </c>
      <c r="V477" s="341" t="s">
        <v>85</v>
      </c>
      <c r="W477" s="349">
        <v>130.81</v>
      </c>
      <c r="X477" s="345"/>
      <c r="Y477" s="344">
        <v>3640</v>
      </c>
      <c r="Z477" s="344" t="s">
        <v>5842</v>
      </c>
      <c r="AA477" s="344" t="s">
        <v>3004</v>
      </c>
      <c r="AB477" s="334" t="str">
        <f t="shared" si="31"/>
        <v>17x8.5, 8x170, 25 OS</v>
      </c>
      <c r="AC477" s="346" t="s">
        <v>1823</v>
      </c>
      <c r="AD477" s="336">
        <f>VLOOKUP(AC477,ACCESSORIES!F:K,6,FALSE)</f>
        <v>33</v>
      </c>
      <c r="AE477" s="346" t="s">
        <v>85</v>
      </c>
      <c r="AF477" s="347" t="s">
        <v>85</v>
      </c>
      <c r="AG477" s="346" t="s">
        <v>3020</v>
      </c>
      <c r="AH477" s="346" t="s">
        <v>2629</v>
      </c>
      <c r="AI477" s="347">
        <f>VLOOKUP(AH477,ACCESSORIES!F:K,6,FALSE)</f>
        <v>1.1000000000000001</v>
      </c>
      <c r="AJ477" s="347" t="s">
        <v>266</v>
      </c>
      <c r="AK477" s="347" t="s">
        <v>85</v>
      </c>
      <c r="AL477" s="347" t="s">
        <v>85</v>
      </c>
      <c r="AM477" s="347" t="s">
        <v>3045</v>
      </c>
      <c r="AN477" s="347">
        <v>16.2</v>
      </c>
      <c r="AO477" s="347"/>
      <c r="AP477" s="347"/>
      <c r="AQ477" s="347"/>
      <c r="AR477" s="347"/>
      <c r="AS477" s="347"/>
      <c r="AT477" s="347"/>
      <c r="AU477" s="347">
        <v>128</v>
      </c>
      <c r="AV477" s="347"/>
      <c r="AW477" s="347">
        <v>97</v>
      </c>
      <c r="AX477" s="83"/>
      <c r="AY477" s="347"/>
      <c r="AZ477" s="348"/>
      <c r="BA477" s="347" t="s">
        <v>85</v>
      </c>
      <c r="BB477" s="105" t="e">
        <v>#N/A</v>
      </c>
      <c r="BC477" s="347" t="s">
        <v>85</v>
      </c>
      <c r="BD477" s="348">
        <v>19.8</v>
      </c>
      <c r="BE477" s="347">
        <v>19.8</v>
      </c>
      <c r="BF477" s="347">
        <v>19.8</v>
      </c>
      <c r="BG477" s="347">
        <v>10.7</v>
      </c>
      <c r="BH477" s="341">
        <v>36</v>
      </c>
      <c r="BI477" s="347" t="s">
        <v>4096</v>
      </c>
      <c r="BJ477" s="82" t="s">
        <v>4217</v>
      </c>
      <c r="BK477" s="347"/>
      <c r="BL477" s="347"/>
      <c r="BM477" s="347"/>
      <c r="BN477" s="347"/>
      <c r="BO477" s="347"/>
      <c r="BP477" s="347"/>
      <c r="BQ477" s="347"/>
      <c r="BR477" s="347"/>
      <c r="BS477" s="347"/>
      <c r="BT477" s="347"/>
      <c r="BU477" s="347"/>
      <c r="BV477" s="347"/>
      <c r="BW477" s="347"/>
      <c r="BX477" s="347"/>
      <c r="BY477" s="362" t="s">
        <v>4806</v>
      </c>
      <c r="BZ477" s="362" t="s">
        <v>4046</v>
      </c>
      <c r="CA477" s="362" t="s">
        <v>4045</v>
      </c>
      <c r="CB477" s="351" t="str">
        <f t="shared" si="30"/>
        <v>STREET (3XX)</v>
      </c>
    </row>
    <row r="478" spans="1:80" s="339" customFormat="1" ht="12.75">
      <c r="A478" s="23">
        <f t="shared" si="29"/>
        <v>475</v>
      </c>
      <c r="B478" s="105" t="s">
        <v>84</v>
      </c>
      <c r="C478" s="30" t="s">
        <v>1484</v>
      </c>
      <c r="D478" s="341" t="s">
        <v>1485</v>
      </c>
      <c r="E478" s="342" t="s">
        <v>1695</v>
      </c>
      <c r="F478" s="342"/>
      <c r="G478" s="342"/>
      <c r="H478" s="432">
        <v>191682001475</v>
      </c>
      <c r="I478" s="393">
        <v>42736</v>
      </c>
      <c r="J478" s="340">
        <v>43634</v>
      </c>
      <c r="K478" s="331" t="s">
        <v>1277</v>
      </c>
      <c r="L478" s="343">
        <v>152.625</v>
      </c>
      <c r="M478" s="333"/>
      <c r="N478" s="333"/>
      <c r="O478" s="341"/>
      <c r="P478" s="8"/>
      <c r="Q478" s="30"/>
      <c r="R478" s="341"/>
      <c r="S478" s="341"/>
      <c r="T478" s="344"/>
      <c r="U478" s="378"/>
      <c r="V478" s="341"/>
      <c r="W478" s="349"/>
      <c r="X478" s="345"/>
      <c r="Y478" s="344"/>
      <c r="Z478" s="344"/>
      <c r="AA478" s="344"/>
      <c r="AB478" s="334"/>
      <c r="AC478" s="346"/>
      <c r="AD478" s="336"/>
      <c r="AE478" s="346"/>
      <c r="AF478" s="347"/>
      <c r="AG478" s="346"/>
      <c r="AH478" s="346"/>
      <c r="AI478" s="347"/>
      <c r="AJ478" s="347"/>
      <c r="AK478" s="347"/>
      <c r="AL478" s="347"/>
      <c r="AM478" s="347"/>
      <c r="AN478" s="347"/>
      <c r="AO478" s="347"/>
      <c r="AP478" s="347"/>
      <c r="AQ478" s="347"/>
      <c r="AR478" s="347"/>
      <c r="AS478" s="347"/>
      <c r="AT478" s="347"/>
      <c r="AU478" s="347"/>
      <c r="AV478" s="347"/>
      <c r="AW478" s="347"/>
      <c r="AX478" s="83"/>
      <c r="AY478" s="347"/>
      <c r="AZ478" s="348"/>
      <c r="BA478" s="347"/>
      <c r="BB478" s="105"/>
      <c r="BC478" s="347"/>
      <c r="BD478" s="348"/>
      <c r="BE478" s="347"/>
      <c r="BF478" s="347"/>
      <c r="BG478" s="347"/>
      <c r="BH478" s="341"/>
      <c r="BI478" s="347"/>
      <c r="BJ478" s="82" t="s">
        <v>2112</v>
      </c>
      <c r="BK478" s="347" t="s">
        <v>2955</v>
      </c>
      <c r="BL478" s="347"/>
      <c r="BM478" s="347"/>
      <c r="BN478" s="347"/>
      <c r="BO478" s="347"/>
      <c r="BP478" s="347"/>
      <c r="BQ478" s="347"/>
      <c r="BR478" s="347"/>
      <c r="BS478" s="347"/>
      <c r="BT478" s="347"/>
      <c r="BU478" s="347" t="s">
        <v>2066</v>
      </c>
      <c r="BV478" s="347"/>
      <c r="BW478" s="347" t="s">
        <v>2067</v>
      </c>
      <c r="BX478" s="347"/>
      <c r="BY478" s="362" t="s">
        <v>4816</v>
      </c>
      <c r="BZ478" s="362" t="s">
        <v>4046</v>
      </c>
      <c r="CA478" s="362" t="s">
        <v>4047</v>
      </c>
      <c r="CB478" s="351" t="str">
        <f t="shared" si="30"/>
        <v>BEADLOCK RING</v>
      </c>
    </row>
    <row r="479" spans="1:80" s="339" customFormat="1" ht="12.75">
      <c r="A479" s="23">
        <f t="shared" si="29"/>
        <v>476</v>
      </c>
      <c r="B479" s="105" t="s">
        <v>84</v>
      </c>
      <c r="C479" s="30" t="s">
        <v>1484</v>
      </c>
      <c r="D479" s="341" t="s">
        <v>1485</v>
      </c>
      <c r="E479" s="342" t="s">
        <v>1530</v>
      </c>
      <c r="F479" s="342"/>
      <c r="G479" s="342"/>
      <c r="H479" s="432">
        <v>191682011559</v>
      </c>
      <c r="I479" s="393">
        <v>41640</v>
      </c>
      <c r="J479" s="340">
        <v>43634</v>
      </c>
      <c r="K479" s="331" t="s">
        <v>1277</v>
      </c>
      <c r="L479" s="343">
        <v>111.10000000000001</v>
      </c>
      <c r="M479" s="333"/>
      <c r="N479" s="333"/>
      <c r="O479" s="341"/>
      <c r="P479" s="8"/>
      <c r="Q479" s="30"/>
      <c r="R479" s="341"/>
      <c r="S479" s="341"/>
      <c r="T479" s="344"/>
      <c r="U479" s="378"/>
      <c r="V479" s="341"/>
      <c r="W479" s="349"/>
      <c r="X479" s="345"/>
      <c r="Y479" s="344"/>
      <c r="Z479" s="344"/>
      <c r="AA479" s="344"/>
      <c r="AB479" s="334"/>
      <c r="AC479" s="346"/>
      <c r="AD479" s="336"/>
      <c r="AE479" s="346"/>
      <c r="AF479" s="347"/>
      <c r="AG479" s="346"/>
      <c r="AH479" s="346"/>
      <c r="AI479" s="347"/>
      <c r="AJ479" s="347"/>
      <c r="AK479" s="347"/>
      <c r="AL479" s="347"/>
      <c r="AM479" s="347"/>
      <c r="AN479" s="347"/>
      <c r="AO479" s="347"/>
      <c r="AP479" s="347"/>
      <c r="AQ479" s="347"/>
      <c r="AR479" s="347"/>
      <c r="AS479" s="347"/>
      <c r="AT479" s="347"/>
      <c r="AU479" s="347"/>
      <c r="AV479" s="347"/>
      <c r="AW479" s="347"/>
      <c r="AX479" s="83"/>
      <c r="AY479" s="347"/>
      <c r="AZ479" s="348"/>
      <c r="BA479" s="347"/>
      <c r="BB479" s="105"/>
      <c r="BC479" s="347"/>
      <c r="BD479" s="348"/>
      <c r="BE479" s="347"/>
      <c r="BF479" s="347"/>
      <c r="BG479" s="347"/>
      <c r="BH479" s="341"/>
      <c r="BI479" s="347"/>
      <c r="BJ479" s="82" t="s">
        <v>2112</v>
      </c>
      <c r="BK479" s="347" t="s">
        <v>1693</v>
      </c>
      <c r="BL479" s="347"/>
      <c r="BM479" s="347"/>
      <c r="BN479" s="347"/>
      <c r="BO479" s="347"/>
      <c r="BP479" s="347"/>
      <c r="BQ479" s="347"/>
      <c r="BR479" s="347"/>
      <c r="BS479" s="347"/>
      <c r="BT479" s="347"/>
      <c r="BU479" s="347" t="s">
        <v>2066</v>
      </c>
      <c r="BV479" s="347"/>
      <c r="BW479" s="347" t="s">
        <v>2067</v>
      </c>
      <c r="BX479" s="347"/>
      <c r="BY479" s="362" t="s">
        <v>4815</v>
      </c>
      <c r="BZ479" s="362" t="s">
        <v>4046</v>
      </c>
      <c r="CA479" s="362" t="s">
        <v>4047</v>
      </c>
      <c r="CB479" s="351" t="str">
        <f t="shared" si="30"/>
        <v>BEADLOCK RING</v>
      </c>
    </row>
    <row r="480" spans="1:80" s="339" customFormat="1" ht="12.75">
      <c r="A480" s="23">
        <f t="shared" si="29"/>
        <v>477</v>
      </c>
      <c r="B480" s="105" t="s">
        <v>84</v>
      </c>
      <c r="C480" s="30" t="s">
        <v>1484</v>
      </c>
      <c r="D480" s="341" t="s">
        <v>1485</v>
      </c>
      <c r="E480" s="342" t="s">
        <v>1527</v>
      </c>
      <c r="F480" s="342"/>
      <c r="G480" s="342"/>
      <c r="H480" s="432">
        <v>191682001390</v>
      </c>
      <c r="I480" s="393">
        <v>41640</v>
      </c>
      <c r="J480" s="340">
        <v>43656</v>
      </c>
      <c r="K480" s="331" t="s">
        <v>1277</v>
      </c>
      <c r="L480" s="343"/>
      <c r="M480" s="333"/>
      <c r="N480" s="333"/>
      <c r="O480" s="341"/>
      <c r="P480" s="8"/>
      <c r="Q480" s="30"/>
      <c r="R480" s="341"/>
      <c r="S480" s="341"/>
      <c r="T480" s="344"/>
      <c r="U480" s="378"/>
      <c r="V480" s="341"/>
      <c r="W480" s="349"/>
      <c r="X480" s="345"/>
      <c r="Y480" s="344"/>
      <c r="Z480" s="344"/>
      <c r="AA480" s="344"/>
      <c r="AB480" s="334"/>
      <c r="AC480" s="346"/>
      <c r="AD480" s="336"/>
      <c r="AE480" s="346"/>
      <c r="AF480" s="347"/>
      <c r="AG480" s="346"/>
      <c r="AH480" s="346"/>
      <c r="AI480" s="347"/>
      <c r="AJ480" s="347"/>
      <c r="AK480" s="347"/>
      <c r="AL480" s="347"/>
      <c r="AM480" s="347"/>
      <c r="AN480" s="347"/>
      <c r="AO480" s="347"/>
      <c r="AP480" s="347"/>
      <c r="AQ480" s="347"/>
      <c r="AR480" s="347"/>
      <c r="AS480" s="347"/>
      <c r="AT480" s="347"/>
      <c r="AU480" s="347"/>
      <c r="AV480" s="347"/>
      <c r="AW480" s="347"/>
      <c r="AX480" s="83"/>
      <c r="AY480" s="347"/>
      <c r="AZ480" s="348"/>
      <c r="BA480" s="347"/>
      <c r="BB480" s="105"/>
      <c r="BC480" s="347"/>
      <c r="BD480" s="348"/>
      <c r="BE480" s="347"/>
      <c r="BF480" s="347"/>
      <c r="BG480" s="347"/>
      <c r="BH480" s="341"/>
      <c r="BI480" s="347"/>
      <c r="BJ480" s="82" t="s">
        <v>2112</v>
      </c>
      <c r="BK480" s="347" t="s">
        <v>1882</v>
      </c>
      <c r="BL480" s="347"/>
      <c r="BM480" s="347"/>
      <c r="BN480" s="347"/>
      <c r="BO480" s="347"/>
      <c r="BP480" s="347"/>
      <c r="BQ480" s="347"/>
      <c r="BR480" s="347"/>
      <c r="BS480" s="347"/>
      <c r="BT480" s="347"/>
      <c r="BU480" s="347" t="s">
        <v>2062</v>
      </c>
      <c r="BV480" s="347"/>
      <c r="BW480" s="347" t="s">
        <v>2063</v>
      </c>
      <c r="BX480" s="347"/>
      <c r="BY480" s="362" t="s">
        <v>4814</v>
      </c>
      <c r="BZ480" s="362" t="s">
        <v>4046</v>
      </c>
      <c r="CA480" s="362" t="s">
        <v>4047</v>
      </c>
      <c r="CB480" s="351" t="str">
        <f t="shared" si="30"/>
        <v>BEADLOCK RING</v>
      </c>
    </row>
    <row r="481" spans="1:80" s="339" customFormat="1" ht="12.75">
      <c r="A481" s="23">
        <f t="shared" si="29"/>
        <v>478</v>
      </c>
      <c r="B481" s="105" t="s">
        <v>84</v>
      </c>
      <c r="C481" s="30" t="s">
        <v>1484</v>
      </c>
      <c r="D481" s="341" t="s">
        <v>1485</v>
      </c>
      <c r="E481" s="342" t="s">
        <v>1526</v>
      </c>
      <c r="F481" s="342"/>
      <c r="G481" s="342"/>
      <c r="H481" s="432">
        <v>191682001383</v>
      </c>
      <c r="I481" s="393">
        <v>41640</v>
      </c>
      <c r="J481" s="340">
        <v>43656</v>
      </c>
      <c r="K481" s="331" t="s">
        <v>1277</v>
      </c>
      <c r="L481" s="343"/>
      <c r="M481" s="333"/>
      <c r="N481" s="333"/>
      <c r="O481" s="341"/>
      <c r="P481" s="8"/>
      <c r="Q481" s="30"/>
      <c r="R481" s="341"/>
      <c r="S481" s="341"/>
      <c r="T481" s="344"/>
      <c r="U481" s="378"/>
      <c r="V481" s="341"/>
      <c r="W481" s="349"/>
      <c r="X481" s="345"/>
      <c r="Y481" s="344"/>
      <c r="Z481" s="344"/>
      <c r="AA481" s="344"/>
      <c r="AB481" s="334"/>
      <c r="AC481" s="346"/>
      <c r="AD481" s="336"/>
      <c r="AE481" s="346"/>
      <c r="AF481" s="347"/>
      <c r="AG481" s="346"/>
      <c r="AH481" s="346"/>
      <c r="AI481" s="347"/>
      <c r="AJ481" s="347"/>
      <c r="AK481" s="347"/>
      <c r="AL481" s="347"/>
      <c r="AM481" s="347"/>
      <c r="AN481" s="347"/>
      <c r="AO481" s="347"/>
      <c r="AP481" s="347"/>
      <c r="AQ481" s="347"/>
      <c r="AR481" s="347"/>
      <c r="AS481" s="347"/>
      <c r="AT481" s="347"/>
      <c r="AU481" s="347"/>
      <c r="AV481" s="347"/>
      <c r="AW481" s="347"/>
      <c r="AX481" s="83"/>
      <c r="AY481" s="347"/>
      <c r="AZ481" s="348"/>
      <c r="BA481" s="347"/>
      <c r="BB481" s="105"/>
      <c r="BC481" s="347"/>
      <c r="BD481" s="348"/>
      <c r="BE481" s="347"/>
      <c r="BF481" s="347"/>
      <c r="BG481" s="347"/>
      <c r="BH481" s="341"/>
      <c r="BI481" s="347"/>
      <c r="BJ481" s="82" t="s">
        <v>2112</v>
      </c>
      <c r="BK481" s="347" t="s">
        <v>1881</v>
      </c>
      <c r="BL481" s="347"/>
      <c r="BM481" s="347"/>
      <c r="BN481" s="347"/>
      <c r="BO481" s="347"/>
      <c r="BP481" s="347"/>
      <c r="BQ481" s="347"/>
      <c r="BR481" s="347"/>
      <c r="BS481" s="347"/>
      <c r="BT481" s="347"/>
      <c r="BU481" s="347" t="s">
        <v>2064</v>
      </c>
      <c r="BV481" s="347"/>
      <c r="BW481" s="347" t="s">
        <v>2065</v>
      </c>
      <c r="BX481" s="347"/>
      <c r="BY481" s="362" t="s">
        <v>4813</v>
      </c>
      <c r="BZ481" s="362" t="s">
        <v>4046</v>
      </c>
      <c r="CA481" s="362" t="s">
        <v>4047</v>
      </c>
      <c r="CB481" s="351" t="str">
        <f t="shared" si="30"/>
        <v>BEADLOCK RING</v>
      </c>
    </row>
    <row r="482" spans="1:80" s="339" customFormat="1" ht="12.75">
      <c r="A482" s="23">
        <f t="shared" si="29"/>
        <v>479</v>
      </c>
      <c r="B482" s="105" t="s">
        <v>84</v>
      </c>
      <c r="C482" s="30" t="s">
        <v>1484</v>
      </c>
      <c r="D482" s="341" t="s">
        <v>1485</v>
      </c>
      <c r="E482" s="342" t="s">
        <v>1775</v>
      </c>
      <c r="F482" s="342"/>
      <c r="G482" s="342"/>
      <c r="H482" s="432">
        <v>191682001451</v>
      </c>
      <c r="I482" s="393">
        <v>40179</v>
      </c>
      <c r="J482" s="340">
        <v>43656</v>
      </c>
      <c r="K482" s="331" t="s">
        <v>1277</v>
      </c>
      <c r="L482" s="343">
        <v>151.25</v>
      </c>
      <c r="M482" s="333"/>
      <c r="N482" s="333"/>
      <c r="O482" s="341"/>
      <c r="P482" s="8"/>
      <c r="Q482" s="30"/>
      <c r="R482" s="341"/>
      <c r="S482" s="341"/>
      <c r="T482" s="344"/>
      <c r="U482" s="378"/>
      <c r="V482" s="341"/>
      <c r="W482" s="349"/>
      <c r="X482" s="345"/>
      <c r="Y482" s="344"/>
      <c r="Z482" s="344"/>
      <c r="AA482" s="344"/>
      <c r="AB482" s="334"/>
      <c r="AC482" s="346"/>
      <c r="AD482" s="336"/>
      <c r="AE482" s="346"/>
      <c r="AF482" s="347"/>
      <c r="AG482" s="346"/>
      <c r="AH482" s="346"/>
      <c r="AI482" s="347"/>
      <c r="AJ482" s="347"/>
      <c r="AK482" s="347"/>
      <c r="AL482" s="347"/>
      <c r="AM482" s="347"/>
      <c r="AN482" s="347"/>
      <c r="AO482" s="347"/>
      <c r="AP482" s="347"/>
      <c r="AQ482" s="347"/>
      <c r="AR482" s="347"/>
      <c r="AS482" s="347"/>
      <c r="AT482" s="347"/>
      <c r="AU482" s="347"/>
      <c r="AV482" s="347"/>
      <c r="AW482" s="347"/>
      <c r="AX482" s="83"/>
      <c r="AY482" s="347"/>
      <c r="AZ482" s="348"/>
      <c r="BA482" s="347"/>
      <c r="BB482" s="105"/>
      <c r="BC482" s="347"/>
      <c r="BD482" s="348"/>
      <c r="BE482" s="347"/>
      <c r="BF482" s="347"/>
      <c r="BG482" s="347"/>
      <c r="BH482" s="341"/>
      <c r="BI482" s="347" t="s">
        <v>4096</v>
      </c>
      <c r="BJ482" s="82" t="s">
        <v>2112</v>
      </c>
      <c r="BK482" s="347" t="s">
        <v>1870</v>
      </c>
      <c r="BL482" s="347"/>
      <c r="BM482" s="347"/>
      <c r="BN482" s="347"/>
      <c r="BO482" s="347"/>
      <c r="BP482" s="347"/>
      <c r="BQ482" s="347"/>
      <c r="BR482" s="347"/>
      <c r="BS482" s="347"/>
      <c r="BT482" s="347"/>
      <c r="BU482" s="347" t="s">
        <v>2064</v>
      </c>
      <c r="BV482" s="347"/>
      <c r="BW482" s="347" t="s">
        <v>2065</v>
      </c>
      <c r="BX482" s="347"/>
      <c r="BY482" s="362" t="s">
        <v>4817</v>
      </c>
      <c r="BZ482" s="362" t="s">
        <v>4046</v>
      </c>
      <c r="CA482" s="362" t="s">
        <v>4047</v>
      </c>
      <c r="CB482" s="351" t="str">
        <f t="shared" si="30"/>
        <v>BEADLOCK RING</v>
      </c>
    </row>
    <row r="483" spans="1:80" s="339" customFormat="1" ht="12.75">
      <c r="A483" s="23">
        <f t="shared" si="29"/>
        <v>480</v>
      </c>
      <c r="B483" s="105" t="s">
        <v>84</v>
      </c>
      <c r="C483" s="30" t="s">
        <v>1093</v>
      </c>
      <c r="D483" s="341" t="s">
        <v>1460</v>
      </c>
      <c r="E483" s="342" t="s">
        <v>3481</v>
      </c>
      <c r="F483" s="342"/>
      <c r="G483" s="342"/>
      <c r="H483" s="432" t="s">
        <v>1466</v>
      </c>
      <c r="I483" s="393">
        <v>43831</v>
      </c>
      <c r="J483" s="340">
        <v>43705</v>
      </c>
      <c r="K483" s="331" t="s">
        <v>1277</v>
      </c>
      <c r="L483" s="343">
        <v>208.73</v>
      </c>
      <c r="M483" s="333"/>
      <c r="N483" s="333"/>
      <c r="O483" s="341">
        <v>15</v>
      </c>
      <c r="P483" s="8">
        <v>7</v>
      </c>
      <c r="Q483" s="30" t="s">
        <v>1858</v>
      </c>
      <c r="R483" s="341">
        <v>5</v>
      </c>
      <c r="S483" s="341">
        <v>4.5</v>
      </c>
      <c r="T483" s="344">
        <v>48</v>
      </c>
      <c r="U483" s="378">
        <v>5.9</v>
      </c>
      <c r="V483" s="341" t="s">
        <v>85</v>
      </c>
      <c r="W483" s="349">
        <v>56.1</v>
      </c>
      <c r="X483" s="345">
        <v>16.7</v>
      </c>
      <c r="Y483" s="344">
        <v>1900</v>
      </c>
      <c r="Z483" s="344" t="s">
        <v>2312</v>
      </c>
      <c r="AA483" s="344" t="s">
        <v>3003</v>
      </c>
      <c r="AB483" s="334" t="str">
        <f t="shared" si="31"/>
        <v>15x7, 5x4.5, 48 OS</v>
      </c>
      <c r="AC483" s="346" t="s">
        <v>85</v>
      </c>
      <c r="AD483" s="336" t="e">
        <f>VLOOKUP(AC483,ACCESSORIES!F:K,6,FALSE)</f>
        <v>#N/A</v>
      </c>
      <c r="AE483" s="346" t="s">
        <v>85</v>
      </c>
      <c r="AF483" s="347" t="s">
        <v>85</v>
      </c>
      <c r="AG483" s="346" t="s">
        <v>85</v>
      </c>
      <c r="AH483" s="346" t="s">
        <v>85</v>
      </c>
      <c r="AI483" s="347" t="e">
        <f>VLOOKUP(AH483,ACCESSORIES!F:K,6,FALSE)</f>
        <v>#N/A</v>
      </c>
      <c r="AJ483" s="347" t="s">
        <v>266</v>
      </c>
      <c r="AK483" s="347" t="s">
        <v>85</v>
      </c>
      <c r="AL483" s="347" t="s">
        <v>85</v>
      </c>
      <c r="AM483" s="347" t="s">
        <v>85</v>
      </c>
      <c r="AN483" s="347">
        <v>14.9</v>
      </c>
      <c r="AO483" s="347">
        <v>145</v>
      </c>
      <c r="AP483" s="347">
        <v>23</v>
      </c>
      <c r="AQ483" s="347">
        <v>25</v>
      </c>
      <c r="AR483" s="347"/>
      <c r="AS483" s="347">
        <v>20</v>
      </c>
      <c r="AT483" s="347"/>
      <c r="AU483" s="347">
        <v>168</v>
      </c>
      <c r="AV483" s="347">
        <v>48</v>
      </c>
      <c r="AW483" s="347">
        <v>27</v>
      </c>
      <c r="AX483" s="83"/>
      <c r="AY483" s="347"/>
      <c r="AZ483" s="348" t="s">
        <v>85</v>
      </c>
      <c r="BA483" s="347" t="e">
        <v>#N/A</v>
      </c>
      <c r="BB483" s="105" t="s">
        <v>85</v>
      </c>
      <c r="BC483" s="347" t="e">
        <v>#N/A</v>
      </c>
      <c r="BD483" s="348">
        <v>20.2</v>
      </c>
      <c r="BE483" s="347">
        <v>18</v>
      </c>
      <c r="BF483" s="347">
        <v>18</v>
      </c>
      <c r="BG483" s="347">
        <v>9.8000000000000007</v>
      </c>
      <c r="BH483" s="341">
        <v>48</v>
      </c>
      <c r="BI483" s="347" t="s">
        <v>4096</v>
      </c>
      <c r="BJ483" s="82" t="s">
        <v>4217</v>
      </c>
      <c r="BK483" s="347" t="s">
        <v>2894</v>
      </c>
      <c r="BL483" s="347" t="s">
        <v>2895</v>
      </c>
      <c r="BM483" s="347" t="s">
        <v>2896</v>
      </c>
      <c r="BN483" s="347" t="s">
        <v>2897</v>
      </c>
      <c r="BO483" s="347"/>
      <c r="BP483" s="347"/>
      <c r="BQ483" s="347"/>
      <c r="BR483" s="347"/>
      <c r="BS483" s="347"/>
      <c r="BT483" s="347"/>
      <c r="BU483" s="347"/>
      <c r="BV483" s="347" t="s">
        <v>2568</v>
      </c>
      <c r="BW483" s="347"/>
      <c r="BX483" s="347" t="s">
        <v>2569</v>
      </c>
      <c r="BY483" s="362" t="str">
        <f t="shared" ref="BY483:BY514" si="32">CONCATENATE("DISCONTINUED"," ","-"," ",D483,", ",O483,"x",P483,", ",IF(V483="N/A", "", CONCATENATE(V483, "/")),IF(T483&gt;0, CONCATENATE("+",T483), T483),"mm Offset, ",Q483,", ",W483,"mm Centerbore, ",PROPER(Z483), "", IF(BB483="N/A", "", CONCATENATE(", w/ ", BB483)))</f>
        <v>DISCONTINUED - MR501 VT-SPEC 2, 15x7, +48mm Offset, 5x4.5, 56.1mm Centerbore, Method Bronze</v>
      </c>
      <c r="BZ483" s="362" t="s">
        <v>4046</v>
      </c>
      <c r="CA483" s="362" t="s">
        <v>4045</v>
      </c>
      <c r="CB483" s="351" t="str">
        <f t="shared" si="30"/>
        <v>RALLY (5XX)</v>
      </c>
    </row>
    <row r="484" spans="1:80" s="339" customFormat="1" ht="12.75">
      <c r="A484" s="23">
        <f t="shared" si="29"/>
        <v>481</v>
      </c>
      <c r="B484" s="105" t="s">
        <v>84</v>
      </c>
      <c r="C484" s="30" t="s">
        <v>1094</v>
      </c>
      <c r="D484" s="341" t="s">
        <v>941</v>
      </c>
      <c r="E484" s="342" t="s">
        <v>3482</v>
      </c>
      <c r="F484" s="342" t="s">
        <v>2239</v>
      </c>
      <c r="G484" s="342"/>
      <c r="H484" s="432" t="s">
        <v>1023</v>
      </c>
      <c r="I484" s="393">
        <v>42736</v>
      </c>
      <c r="J484" s="340">
        <v>43705</v>
      </c>
      <c r="K484" s="331" t="s">
        <v>1277</v>
      </c>
      <c r="L484" s="343">
        <v>422.9</v>
      </c>
      <c r="M484" s="333"/>
      <c r="N484" s="333"/>
      <c r="O484" s="341">
        <v>20</v>
      </c>
      <c r="P484" s="8">
        <v>12</v>
      </c>
      <c r="Q484" s="30" t="s">
        <v>1767</v>
      </c>
      <c r="R484" s="341">
        <v>8</v>
      </c>
      <c r="S484" s="341">
        <v>180</v>
      </c>
      <c r="T484" s="344">
        <v>-52</v>
      </c>
      <c r="U484" s="378">
        <v>4.5</v>
      </c>
      <c r="V484" s="341" t="s">
        <v>85</v>
      </c>
      <c r="W484" s="349">
        <v>124.1</v>
      </c>
      <c r="X484" s="345">
        <v>55.2</v>
      </c>
      <c r="Y484" s="344">
        <v>3640</v>
      </c>
      <c r="Z484" s="344" t="s">
        <v>5833</v>
      </c>
      <c r="AA484" s="344" t="s">
        <v>3003</v>
      </c>
      <c r="AB484" s="334" t="str">
        <f t="shared" si="31"/>
        <v>20x12, 8x180, -52 OS</v>
      </c>
      <c r="AC484" s="346" t="s">
        <v>1621</v>
      </c>
      <c r="AD484" s="336">
        <f>VLOOKUP(AC484,ACCESSORIES!F:K,6,FALSE)</f>
        <v>33</v>
      </c>
      <c r="AE484" s="346" t="s">
        <v>85</v>
      </c>
      <c r="AF484" s="347" t="s">
        <v>1901</v>
      </c>
      <c r="AG484" s="346" t="s">
        <v>85</v>
      </c>
      <c r="AH484" s="346" t="s">
        <v>1950</v>
      </c>
      <c r="AI484" s="347">
        <f>VLOOKUP(AH484,ACCESSORIES!F:K,6,FALSE)</f>
        <v>1.1000000000000001</v>
      </c>
      <c r="AJ484" s="347" t="s">
        <v>1046</v>
      </c>
      <c r="AK484" s="347" t="s">
        <v>85</v>
      </c>
      <c r="AL484" s="347" t="s">
        <v>85</v>
      </c>
      <c r="AM484" s="347" t="s">
        <v>85</v>
      </c>
      <c r="AN484" s="347">
        <v>15.8</v>
      </c>
      <c r="AO484" s="347">
        <v>206</v>
      </c>
      <c r="AP484" s="347">
        <v>3</v>
      </c>
      <c r="AQ484" s="347">
        <v>3</v>
      </c>
      <c r="AR484" s="347"/>
      <c r="AS484" s="347">
        <v>85</v>
      </c>
      <c r="AT484" s="347"/>
      <c r="AU484" s="347">
        <v>241</v>
      </c>
      <c r="AV484" s="347">
        <v>124.2</v>
      </c>
      <c r="AW484" s="347">
        <v>108.5</v>
      </c>
      <c r="AX484" s="83"/>
      <c r="AY484" s="347"/>
      <c r="AZ484" s="348" t="s">
        <v>85</v>
      </c>
      <c r="BA484" s="347" t="e">
        <v>#N/A</v>
      </c>
      <c r="BB484" s="105" t="s">
        <v>85</v>
      </c>
      <c r="BC484" s="347" t="e">
        <v>#N/A</v>
      </c>
      <c r="BD484" s="348">
        <v>58.7</v>
      </c>
      <c r="BE484" s="347">
        <v>22.007874015748033</v>
      </c>
      <c r="BF484" s="347">
        <v>22.007874015748033</v>
      </c>
      <c r="BG484" s="347">
        <v>13.700787401574804</v>
      </c>
      <c r="BH484" s="341">
        <v>16</v>
      </c>
      <c r="BI484" s="347" t="s">
        <v>4096</v>
      </c>
      <c r="BJ484" s="82" t="s">
        <v>4217</v>
      </c>
      <c r="BK484" s="347" t="s">
        <v>2890</v>
      </c>
      <c r="BL484" s="347" t="s">
        <v>2905</v>
      </c>
      <c r="BM484" s="347" t="s">
        <v>2834</v>
      </c>
      <c r="BN484" s="347" t="s">
        <v>2906</v>
      </c>
      <c r="BO484" s="347" t="s">
        <v>2904</v>
      </c>
      <c r="BP484" s="347"/>
      <c r="BQ484" s="347"/>
      <c r="BR484" s="347"/>
      <c r="BS484" s="347"/>
      <c r="BT484" s="347"/>
      <c r="BU484" s="347"/>
      <c r="BV484" s="347" t="s">
        <v>2578</v>
      </c>
      <c r="BW484" s="347"/>
      <c r="BX484" s="347" t="s">
        <v>2579</v>
      </c>
      <c r="BY484" s="362" t="str">
        <f t="shared" si="32"/>
        <v>DISCONTINUED - MR610 Con 6, 20x12, -52mm Offset, 8x180, 124.1mm Centerbore, Method Bronze - Matte Black Lip</v>
      </c>
      <c r="BZ484" s="362" t="s">
        <v>4046</v>
      </c>
      <c r="CA484" s="362" t="s">
        <v>4045</v>
      </c>
      <c r="CB484" s="351" t="str">
        <f t="shared" si="30"/>
        <v>DISCO (6XX)</v>
      </c>
    </row>
    <row r="485" spans="1:80" s="339" customFormat="1" ht="12.75">
      <c r="A485" s="23">
        <f t="shared" si="29"/>
        <v>482</v>
      </c>
      <c r="B485" s="105" t="s">
        <v>84</v>
      </c>
      <c r="C485" s="30" t="s">
        <v>1094</v>
      </c>
      <c r="D485" s="341" t="s">
        <v>941</v>
      </c>
      <c r="E485" s="342" t="s">
        <v>3483</v>
      </c>
      <c r="F485" s="342" t="s">
        <v>2239</v>
      </c>
      <c r="G485" s="342"/>
      <c r="H485" s="432" t="s">
        <v>1022</v>
      </c>
      <c r="I485" s="393">
        <v>42736</v>
      </c>
      <c r="J485" s="340">
        <v>43705</v>
      </c>
      <c r="K485" s="331" t="s">
        <v>1277</v>
      </c>
      <c r="L485" s="343">
        <v>410.8</v>
      </c>
      <c r="M485" s="333"/>
      <c r="N485" s="333"/>
      <c r="O485" s="341">
        <v>20</v>
      </c>
      <c r="P485" s="8">
        <v>12</v>
      </c>
      <c r="Q485" s="30" t="s">
        <v>1767</v>
      </c>
      <c r="R485" s="341">
        <v>8</v>
      </c>
      <c r="S485" s="341">
        <v>180</v>
      </c>
      <c r="T485" s="344">
        <v>-52</v>
      </c>
      <c r="U485" s="378">
        <v>4.5</v>
      </c>
      <c r="V485" s="341" t="s">
        <v>85</v>
      </c>
      <c r="W485" s="349">
        <v>124.1</v>
      </c>
      <c r="X485" s="345">
        <v>55.2</v>
      </c>
      <c r="Y485" s="344">
        <v>3640</v>
      </c>
      <c r="Z485" s="344" t="s">
        <v>2309</v>
      </c>
      <c r="AA485" s="344" t="s">
        <v>3002</v>
      </c>
      <c r="AB485" s="334" t="str">
        <f t="shared" si="31"/>
        <v>20x12, 8x180, -52 OS</v>
      </c>
      <c r="AC485" s="346" t="s">
        <v>1621</v>
      </c>
      <c r="AD485" s="336">
        <f>VLOOKUP(AC485,ACCESSORIES!F:K,6,FALSE)</f>
        <v>33</v>
      </c>
      <c r="AE485" s="346" t="s">
        <v>85</v>
      </c>
      <c r="AF485" s="347" t="s">
        <v>1901</v>
      </c>
      <c r="AG485" s="346" t="s">
        <v>85</v>
      </c>
      <c r="AH485" s="346" t="s">
        <v>1950</v>
      </c>
      <c r="AI485" s="347">
        <f>VLOOKUP(AH485,ACCESSORIES!F:K,6,FALSE)</f>
        <v>1.1000000000000001</v>
      </c>
      <c r="AJ485" s="347" t="s">
        <v>1046</v>
      </c>
      <c r="AK485" s="347" t="s">
        <v>85</v>
      </c>
      <c r="AL485" s="347" t="s">
        <v>85</v>
      </c>
      <c r="AM485" s="347" t="s">
        <v>85</v>
      </c>
      <c r="AN485" s="347">
        <v>15.8</v>
      </c>
      <c r="AO485" s="347">
        <v>206</v>
      </c>
      <c r="AP485" s="347">
        <v>3</v>
      </c>
      <c r="AQ485" s="347">
        <v>3</v>
      </c>
      <c r="AR485" s="347"/>
      <c r="AS485" s="347">
        <v>85</v>
      </c>
      <c r="AT485" s="347"/>
      <c r="AU485" s="347">
        <v>241</v>
      </c>
      <c r="AV485" s="347">
        <v>124.2</v>
      </c>
      <c r="AW485" s="347">
        <v>108.5</v>
      </c>
      <c r="AX485" s="83"/>
      <c r="AY485" s="347"/>
      <c r="AZ485" s="348" t="s">
        <v>85</v>
      </c>
      <c r="BA485" s="347" t="e">
        <v>#N/A</v>
      </c>
      <c r="BB485" s="105" t="s">
        <v>85</v>
      </c>
      <c r="BC485" s="347" t="e">
        <v>#N/A</v>
      </c>
      <c r="BD485" s="348">
        <v>58.7</v>
      </c>
      <c r="BE485" s="347">
        <v>22.007874015748033</v>
      </c>
      <c r="BF485" s="347">
        <v>22.007874015748033</v>
      </c>
      <c r="BG485" s="347">
        <v>13.700787401574804</v>
      </c>
      <c r="BH485" s="341">
        <v>16</v>
      </c>
      <c r="BI485" s="347" t="s">
        <v>4096</v>
      </c>
      <c r="BJ485" s="82" t="s">
        <v>4217</v>
      </c>
      <c r="BK485" s="347" t="s">
        <v>2890</v>
      </c>
      <c r="BL485" s="347" t="s">
        <v>2905</v>
      </c>
      <c r="BM485" s="347" t="s">
        <v>2834</v>
      </c>
      <c r="BN485" s="347" t="s">
        <v>2906</v>
      </c>
      <c r="BO485" s="347" t="s">
        <v>2904</v>
      </c>
      <c r="BP485" s="347"/>
      <c r="BQ485" s="347"/>
      <c r="BR485" s="347"/>
      <c r="BS485" s="347"/>
      <c r="BT485" s="347"/>
      <c r="BU485" s="347"/>
      <c r="BV485" s="347" t="s">
        <v>2580</v>
      </c>
      <c r="BW485" s="347"/>
      <c r="BX485" s="347" t="s">
        <v>2581</v>
      </c>
      <c r="BY485" s="362" t="str">
        <f t="shared" si="32"/>
        <v>DISCONTINUED - MR610 Con 6, 20x12, -52mm Offset, 8x180, 124.1mm Centerbore, Matte Black</v>
      </c>
      <c r="BZ485" s="362" t="s">
        <v>4046</v>
      </c>
      <c r="CA485" s="362" t="s">
        <v>4045</v>
      </c>
      <c r="CB485" s="351" t="str">
        <f t="shared" si="30"/>
        <v>DISCO (6XX)</v>
      </c>
    </row>
    <row r="486" spans="1:80" s="339" customFormat="1" ht="12.75">
      <c r="A486" s="23">
        <f t="shared" si="29"/>
        <v>483</v>
      </c>
      <c r="B486" s="105" t="s">
        <v>3069</v>
      </c>
      <c r="C486" s="30" t="s">
        <v>3050</v>
      </c>
      <c r="D486" s="341" t="s">
        <v>3051</v>
      </c>
      <c r="E486" s="342" t="s">
        <v>3484</v>
      </c>
      <c r="F486" s="342" t="s">
        <v>1129</v>
      </c>
      <c r="G486" s="342"/>
      <c r="H486" s="432" t="s">
        <v>3142</v>
      </c>
      <c r="I486" s="393">
        <v>43497</v>
      </c>
      <c r="J486" s="340">
        <v>43705</v>
      </c>
      <c r="K486" s="331" t="s">
        <v>1277</v>
      </c>
      <c r="L486" s="343">
        <v>219.26</v>
      </c>
      <c r="M486" s="333"/>
      <c r="N486" s="333"/>
      <c r="O486" s="341">
        <v>14</v>
      </c>
      <c r="P486" s="8">
        <v>7</v>
      </c>
      <c r="Q486" s="30" t="s">
        <v>1746</v>
      </c>
      <c r="R486" s="341">
        <v>4</v>
      </c>
      <c r="S486" s="341">
        <v>110</v>
      </c>
      <c r="T486" s="344">
        <v>10</v>
      </c>
      <c r="U486" s="378">
        <v>4</v>
      </c>
      <c r="V486" s="341" t="s">
        <v>3043</v>
      </c>
      <c r="W486" s="349">
        <v>84</v>
      </c>
      <c r="X486" s="345">
        <v>17</v>
      </c>
      <c r="Y486" s="344">
        <v>1200</v>
      </c>
      <c r="Z486" s="344" t="s">
        <v>5828</v>
      </c>
      <c r="AA486" s="344" t="s">
        <v>3007</v>
      </c>
      <c r="AB486" s="334" t="str">
        <f t="shared" si="31"/>
        <v>14x7, 4x110, 10 OS</v>
      </c>
      <c r="AC486" s="346" t="s">
        <v>3062</v>
      </c>
      <c r="AD486" s="336">
        <f>VLOOKUP(AC486,ACCESSORIES!F:K,6,FALSE)</f>
        <v>14.454000000000002</v>
      </c>
      <c r="AE486" s="346" t="s">
        <v>85</v>
      </c>
      <c r="AF486" s="347" t="s">
        <v>3065</v>
      </c>
      <c r="AG486" s="346" t="s">
        <v>85</v>
      </c>
      <c r="AH486" s="346" t="s">
        <v>85</v>
      </c>
      <c r="AI486" s="347" t="e">
        <f>VLOOKUP(AH486,ACCESSORIES!F:K,6,FALSE)</f>
        <v>#N/A</v>
      </c>
      <c r="AJ486" s="347" t="s">
        <v>266</v>
      </c>
      <c r="AK486" s="347" t="s">
        <v>85</v>
      </c>
      <c r="AL486" s="347" t="s">
        <v>85</v>
      </c>
      <c r="AM486" s="347" t="s">
        <v>85</v>
      </c>
      <c r="AN486" s="347">
        <v>14.5</v>
      </c>
      <c r="AO486" s="347">
        <v>145</v>
      </c>
      <c r="AP486" s="347">
        <v>27</v>
      </c>
      <c r="AQ486" s="347">
        <v>35</v>
      </c>
      <c r="AR486" s="347"/>
      <c r="AS486" s="347" t="s">
        <v>3141</v>
      </c>
      <c r="AT486" s="347"/>
      <c r="AU486" s="347">
        <v>163</v>
      </c>
      <c r="AV486" s="347">
        <v>80</v>
      </c>
      <c r="AW486" s="347">
        <v>51</v>
      </c>
      <c r="AX486" s="83"/>
      <c r="AY486" s="347"/>
      <c r="AZ486" s="348" t="s">
        <v>3058</v>
      </c>
      <c r="BA486" s="347">
        <v>45.914000000000009</v>
      </c>
      <c r="BB486" s="105" t="s">
        <v>3057</v>
      </c>
      <c r="BC486" s="347">
        <v>0</v>
      </c>
      <c r="BD486" s="348">
        <v>20.5</v>
      </c>
      <c r="BE486" s="347">
        <v>15</v>
      </c>
      <c r="BF486" s="347">
        <v>15</v>
      </c>
      <c r="BG486" s="347">
        <v>8</v>
      </c>
      <c r="BH486" s="341">
        <v>57</v>
      </c>
      <c r="BI486" s="347" t="s">
        <v>4096</v>
      </c>
      <c r="BJ486" s="82" t="s">
        <v>4217</v>
      </c>
      <c r="BK486" s="347"/>
      <c r="BL486" s="347"/>
      <c r="BM486" s="347"/>
      <c r="BN486" s="347"/>
      <c r="BO486" s="347"/>
      <c r="BP486" s="347"/>
      <c r="BQ486" s="347"/>
      <c r="BR486" s="347"/>
      <c r="BS486" s="347"/>
      <c r="BT486" s="347"/>
      <c r="BU486" s="347"/>
      <c r="BV486" s="347"/>
      <c r="BW486" s="347"/>
      <c r="BX486" s="347"/>
      <c r="BY486" s="362" t="str">
        <f t="shared" si="32"/>
        <v>DISCONTINUED - GZ801 LiteLoc, 14x7, 4+3/+10mm Offset, 4x110, 84mm Centerbore, Gloss Titanium - Matte Black Ring, w/ BH-H2020M</v>
      </c>
      <c r="BZ486" s="362" t="s">
        <v>4046</v>
      </c>
      <c r="CA486" s="362" t="s">
        <v>4045</v>
      </c>
      <c r="CB486" s="351" t="str">
        <f t="shared" si="30"/>
        <v>GMZ (8XX)</v>
      </c>
    </row>
    <row r="487" spans="1:80" s="339" customFormat="1" ht="12.75">
      <c r="A487" s="23">
        <f t="shared" si="29"/>
        <v>484</v>
      </c>
      <c r="B487" s="105" t="s">
        <v>3069</v>
      </c>
      <c r="C487" s="30" t="s">
        <v>3050</v>
      </c>
      <c r="D487" s="341" t="s">
        <v>3053</v>
      </c>
      <c r="E487" s="342" t="s">
        <v>3485</v>
      </c>
      <c r="F487" s="342" t="s">
        <v>1129</v>
      </c>
      <c r="G487" s="342"/>
      <c r="H487" s="432" t="s">
        <v>3148</v>
      </c>
      <c r="I487" s="393">
        <v>43497</v>
      </c>
      <c r="J487" s="340">
        <v>43705</v>
      </c>
      <c r="K487" s="331" t="s">
        <v>1277</v>
      </c>
      <c r="L487" s="343">
        <v>219.26</v>
      </c>
      <c r="M487" s="333"/>
      <c r="N487" s="333"/>
      <c r="O487" s="341">
        <v>14</v>
      </c>
      <c r="P487" s="8">
        <v>7</v>
      </c>
      <c r="Q487" s="30" t="s">
        <v>1746</v>
      </c>
      <c r="R487" s="341">
        <v>4</v>
      </c>
      <c r="S487" s="341">
        <v>110</v>
      </c>
      <c r="T487" s="344">
        <v>38</v>
      </c>
      <c r="U487" s="378">
        <v>5.4</v>
      </c>
      <c r="V487" s="341" t="s">
        <v>186</v>
      </c>
      <c r="W487" s="349">
        <v>84</v>
      </c>
      <c r="X487" s="345">
        <v>16</v>
      </c>
      <c r="Y487" s="344">
        <v>1400</v>
      </c>
      <c r="Z487" s="344" t="s">
        <v>5831</v>
      </c>
      <c r="AA487" s="344" t="s">
        <v>3002</v>
      </c>
      <c r="AB487" s="334" t="str">
        <f t="shared" si="31"/>
        <v>14x7, 4x110, 38 OS</v>
      </c>
      <c r="AC487" s="346" t="s">
        <v>3062</v>
      </c>
      <c r="AD487" s="336">
        <f>VLOOKUP(AC487,ACCESSORIES!F:K,6,FALSE)</f>
        <v>14.454000000000002</v>
      </c>
      <c r="AE487" s="346" t="s">
        <v>85</v>
      </c>
      <c r="AF487" s="347" t="s">
        <v>3065</v>
      </c>
      <c r="AG487" s="346" t="s">
        <v>85</v>
      </c>
      <c r="AH487" s="346" t="s">
        <v>85</v>
      </c>
      <c r="AI487" s="347" t="e">
        <f>VLOOKUP(AH487,ACCESSORIES!F:K,6,FALSE)</f>
        <v>#N/A</v>
      </c>
      <c r="AJ487" s="347" t="s">
        <v>266</v>
      </c>
      <c r="AK487" s="347" t="s">
        <v>85</v>
      </c>
      <c r="AL487" s="347" t="s">
        <v>85</v>
      </c>
      <c r="AM487" s="347" t="s">
        <v>85</v>
      </c>
      <c r="AN487" s="347">
        <v>13</v>
      </c>
      <c r="AO487" s="347">
        <v>150</v>
      </c>
      <c r="AP487" s="347">
        <v>17</v>
      </c>
      <c r="AQ487" s="347">
        <v>20</v>
      </c>
      <c r="AR487" s="347"/>
      <c r="AS487" s="347" t="s">
        <v>3141</v>
      </c>
      <c r="AT487" s="347"/>
      <c r="AU487" s="347">
        <v>157</v>
      </c>
      <c r="AV487" s="347">
        <v>60</v>
      </c>
      <c r="AW487" s="347">
        <v>47</v>
      </c>
      <c r="AX487" s="83"/>
      <c r="AY487" s="347"/>
      <c r="AZ487" s="348" t="s">
        <v>3058</v>
      </c>
      <c r="BA487" s="347">
        <v>45.914000000000009</v>
      </c>
      <c r="BB487" s="105" t="s">
        <v>3057</v>
      </c>
      <c r="BC487" s="347">
        <v>0</v>
      </c>
      <c r="BD487" s="348">
        <v>19.5</v>
      </c>
      <c r="BE487" s="347">
        <v>15</v>
      </c>
      <c r="BF487" s="347">
        <v>15</v>
      </c>
      <c r="BG487" s="347">
        <v>8</v>
      </c>
      <c r="BH487" s="341">
        <v>57</v>
      </c>
      <c r="BI487" s="347" t="s">
        <v>4096</v>
      </c>
      <c r="BJ487" s="82" t="s">
        <v>4217</v>
      </c>
      <c r="BK487" s="347"/>
      <c r="BL487" s="347"/>
      <c r="BM487" s="347"/>
      <c r="BN487" s="347"/>
      <c r="BO487" s="347"/>
      <c r="BP487" s="347"/>
      <c r="BQ487" s="347"/>
      <c r="BR487" s="347"/>
      <c r="BS487" s="347"/>
      <c r="BT487" s="347"/>
      <c r="BU487" s="347"/>
      <c r="BV487" s="347"/>
      <c r="BW487" s="347"/>
      <c r="BX487" s="347"/>
      <c r="BY487" s="362" t="str">
        <f t="shared" si="32"/>
        <v>DISCONTINUED - GZ803 Casino Beadlock, 14x7, 5+2/+38mm Offset, 4x110, 84mm Centerbore, Bronze - Matte Black Ring, w/ BH-H2020M</v>
      </c>
      <c r="BZ487" s="362" t="s">
        <v>4046</v>
      </c>
      <c r="CA487" s="362" t="s">
        <v>4045</v>
      </c>
      <c r="CB487" s="351" t="str">
        <f t="shared" si="30"/>
        <v>GMZ (8XX)</v>
      </c>
    </row>
    <row r="488" spans="1:80" s="339" customFormat="1" ht="12.75">
      <c r="A488" s="23">
        <f t="shared" si="29"/>
        <v>485</v>
      </c>
      <c r="B488" s="105" t="s">
        <v>3069</v>
      </c>
      <c r="C488" s="30" t="s">
        <v>3050</v>
      </c>
      <c r="D488" s="341" t="s">
        <v>3054</v>
      </c>
      <c r="E488" s="342" t="s">
        <v>3486</v>
      </c>
      <c r="F488" s="342"/>
      <c r="G488" s="342"/>
      <c r="H488" s="432" t="s">
        <v>3155</v>
      </c>
      <c r="I488" s="393">
        <v>43497</v>
      </c>
      <c r="J488" s="340">
        <v>43705</v>
      </c>
      <c r="K488" s="331" t="s">
        <v>1277</v>
      </c>
      <c r="L488" s="343">
        <v>143.05000000000001</v>
      </c>
      <c r="M488" s="333"/>
      <c r="N488" s="333"/>
      <c r="O488" s="341">
        <v>14</v>
      </c>
      <c r="P488" s="8">
        <v>8</v>
      </c>
      <c r="Q488" s="30" t="s">
        <v>1746</v>
      </c>
      <c r="R488" s="341">
        <v>4</v>
      </c>
      <c r="S488" s="341">
        <v>110</v>
      </c>
      <c r="T488" s="344">
        <v>0</v>
      </c>
      <c r="U488" s="378">
        <v>4.4000000000000004</v>
      </c>
      <c r="V488" s="341" t="s">
        <v>3049</v>
      </c>
      <c r="W488" s="349">
        <v>84</v>
      </c>
      <c r="X488" s="345">
        <v>13.5</v>
      </c>
      <c r="Y488" s="344">
        <v>1000</v>
      </c>
      <c r="Z488" s="344" t="s">
        <v>3171</v>
      </c>
      <c r="AA488" s="344" t="s">
        <v>3172</v>
      </c>
      <c r="AB488" s="334" t="str">
        <f t="shared" si="31"/>
        <v>14x8, 4x110, 0 OS</v>
      </c>
      <c r="AC488" s="346" t="s">
        <v>3062</v>
      </c>
      <c r="AD488" s="336">
        <f>VLOOKUP(AC488,ACCESSORIES!F:K,6,FALSE)</f>
        <v>14.454000000000002</v>
      </c>
      <c r="AE488" s="346" t="s">
        <v>85</v>
      </c>
      <c r="AF488" s="347" t="s">
        <v>3065</v>
      </c>
      <c r="AG488" s="346" t="s">
        <v>85</v>
      </c>
      <c r="AH488" s="346" t="s">
        <v>85</v>
      </c>
      <c r="AI488" s="347" t="e">
        <f>VLOOKUP(AH488,ACCESSORIES!F:K,6,FALSE)</f>
        <v>#N/A</v>
      </c>
      <c r="AJ488" s="347" t="s">
        <v>3044</v>
      </c>
      <c r="AK488" s="347" t="s">
        <v>3045</v>
      </c>
      <c r="AL488" s="347" t="s">
        <v>3045</v>
      </c>
      <c r="AM488" s="347" t="s">
        <v>3045</v>
      </c>
      <c r="AN488" s="347">
        <v>13</v>
      </c>
      <c r="AO488" s="347">
        <v>150</v>
      </c>
      <c r="AP488" s="347">
        <v>15</v>
      </c>
      <c r="AQ488" s="347">
        <v>17</v>
      </c>
      <c r="AR488" s="347"/>
      <c r="AS488" s="347" t="s">
        <v>3046</v>
      </c>
      <c r="AT488" s="347"/>
      <c r="AU488" s="347">
        <v>164</v>
      </c>
      <c r="AV488" s="347">
        <v>60</v>
      </c>
      <c r="AW488" s="347">
        <v>48</v>
      </c>
      <c r="AX488" s="83"/>
      <c r="AY488" s="347"/>
      <c r="AZ488" s="348" t="s">
        <v>85</v>
      </c>
      <c r="BA488" s="347" t="s">
        <v>85</v>
      </c>
      <c r="BB488" s="105" t="s">
        <v>85</v>
      </c>
      <c r="BC488" s="347" t="s">
        <v>85</v>
      </c>
      <c r="BD488" s="348">
        <v>17</v>
      </c>
      <c r="BE488" s="347">
        <v>16</v>
      </c>
      <c r="BF488" s="347">
        <v>16</v>
      </c>
      <c r="BG488" s="347">
        <v>9</v>
      </c>
      <c r="BH488" s="341">
        <v>57</v>
      </c>
      <c r="BI488" s="347" t="s">
        <v>4096</v>
      </c>
      <c r="BJ488" s="82" t="s">
        <v>4217</v>
      </c>
      <c r="BK488" s="347"/>
      <c r="BL488" s="347"/>
      <c r="BM488" s="347"/>
      <c r="BN488" s="347"/>
      <c r="BO488" s="347"/>
      <c r="BP488" s="347"/>
      <c r="BQ488" s="347"/>
      <c r="BR488" s="347"/>
      <c r="BS488" s="347"/>
      <c r="BT488" s="347"/>
      <c r="BU488" s="347"/>
      <c r="BV488" s="347"/>
      <c r="BW488" s="347"/>
      <c r="BX488" s="347"/>
      <c r="BY488" s="362" t="str">
        <f t="shared" si="32"/>
        <v xml:space="preserve">DISCONTINUED - GZ804 Casino, 14x8, 4+4/0mm Offset, 4x110, 84mm Centerbore, Bronze  </v>
      </c>
      <c r="BZ488" s="362" t="s">
        <v>4046</v>
      </c>
      <c r="CA488" s="362" t="s">
        <v>4045</v>
      </c>
      <c r="CB488" s="351" t="str">
        <f t="shared" si="30"/>
        <v>GMZ (8XX)</v>
      </c>
    </row>
    <row r="489" spans="1:80" s="339" customFormat="1" ht="12.75">
      <c r="A489" s="23">
        <f t="shared" si="29"/>
        <v>486</v>
      </c>
      <c r="B489" s="105" t="s">
        <v>3069</v>
      </c>
      <c r="C489" s="30" t="s">
        <v>3050</v>
      </c>
      <c r="D489" s="341" t="s">
        <v>3054</v>
      </c>
      <c r="E489" s="342" t="s">
        <v>3487</v>
      </c>
      <c r="F489" s="342"/>
      <c r="G489" s="342"/>
      <c r="H489" s="432" t="s">
        <v>3158</v>
      </c>
      <c r="I489" s="393">
        <v>43497</v>
      </c>
      <c r="J489" s="340">
        <v>43705</v>
      </c>
      <c r="K489" s="331" t="s">
        <v>1277</v>
      </c>
      <c r="L489" s="343">
        <v>158.63</v>
      </c>
      <c r="M489" s="333"/>
      <c r="N489" s="333"/>
      <c r="O489" s="341">
        <v>14</v>
      </c>
      <c r="P489" s="8">
        <v>10</v>
      </c>
      <c r="Q489" s="30" t="s">
        <v>1746</v>
      </c>
      <c r="R489" s="341">
        <v>4</v>
      </c>
      <c r="S489" s="341">
        <v>110</v>
      </c>
      <c r="T489" s="344">
        <v>0</v>
      </c>
      <c r="U489" s="378">
        <v>5.4</v>
      </c>
      <c r="V489" s="341" t="s">
        <v>3047</v>
      </c>
      <c r="W489" s="349">
        <v>84</v>
      </c>
      <c r="X489" s="345">
        <v>15.15</v>
      </c>
      <c r="Y489" s="344">
        <v>1000</v>
      </c>
      <c r="Z489" s="344" t="s">
        <v>3171</v>
      </c>
      <c r="AA489" s="344" t="s">
        <v>3172</v>
      </c>
      <c r="AB489" s="334" t="str">
        <f t="shared" si="31"/>
        <v>14x10, 4x110, 0 OS</v>
      </c>
      <c r="AC489" s="346" t="s">
        <v>3062</v>
      </c>
      <c r="AD489" s="336">
        <f>VLOOKUP(AC489,ACCESSORIES!F:K,6,FALSE)</f>
        <v>14.454000000000002</v>
      </c>
      <c r="AE489" s="346" t="s">
        <v>85</v>
      </c>
      <c r="AF489" s="347" t="s">
        <v>3065</v>
      </c>
      <c r="AG489" s="346" t="s">
        <v>85</v>
      </c>
      <c r="AH489" s="346" t="s">
        <v>85</v>
      </c>
      <c r="AI489" s="347" t="e">
        <f>VLOOKUP(AH489,ACCESSORIES!F:K,6,FALSE)</f>
        <v>#N/A</v>
      </c>
      <c r="AJ489" s="347" t="s">
        <v>3044</v>
      </c>
      <c r="AK489" s="347" t="s">
        <v>3045</v>
      </c>
      <c r="AL489" s="347" t="s">
        <v>3045</v>
      </c>
      <c r="AM489" s="347" t="s">
        <v>3045</v>
      </c>
      <c r="AN489" s="347">
        <v>13</v>
      </c>
      <c r="AO489" s="347">
        <v>150</v>
      </c>
      <c r="AP489" s="347">
        <v>18</v>
      </c>
      <c r="AQ489" s="347">
        <v>22</v>
      </c>
      <c r="AR489" s="347"/>
      <c r="AS489" s="347" t="s">
        <v>3046</v>
      </c>
      <c r="AT489" s="347"/>
      <c r="AU489" s="347">
        <v>162</v>
      </c>
      <c r="AV489" s="347">
        <v>60</v>
      </c>
      <c r="AW489" s="347">
        <v>48</v>
      </c>
      <c r="AX489" s="83"/>
      <c r="AY489" s="347"/>
      <c r="AZ489" s="348" t="s">
        <v>85</v>
      </c>
      <c r="BA489" s="347" t="s">
        <v>85</v>
      </c>
      <c r="BB489" s="105" t="s">
        <v>85</v>
      </c>
      <c r="BC489" s="347" t="s">
        <v>85</v>
      </c>
      <c r="BD489" s="348">
        <v>18.649999999999999</v>
      </c>
      <c r="BE489" s="347">
        <v>15</v>
      </c>
      <c r="BF489" s="347">
        <v>15</v>
      </c>
      <c r="BG489" s="347">
        <v>11</v>
      </c>
      <c r="BH489" s="341">
        <v>57</v>
      </c>
      <c r="BI489" s="347" t="s">
        <v>4096</v>
      </c>
      <c r="BJ489" s="82" t="s">
        <v>4217</v>
      </c>
      <c r="BK489" s="347"/>
      <c r="BL489" s="347"/>
      <c r="BM489" s="347"/>
      <c r="BN489" s="347"/>
      <c r="BO489" s="347"/>
      <c r="BP489" s="347"/>
      <c r="BQ489" s="347"/>
      <c r="BR489" s="347"/>
      <c r="BS489" s="347"/>
      <c r="BT489" s="347"/>
      <c r="BU489" s="347"/>
      <c r="BV489" s="347"/>
      <c r="BW489" s="347"/>
      <c r="BX489" s="347"/>
      <c r="BY489" s="362" t="str">
        <f t="shared" si="32"/>
        <v xml:space="preserve">DISCONTINUED - GZ804 Casino, 14x10, 5+5/0mm Offset, 4x110, 84mm Centerbore, Bronze  </v>
      </c>
      <c r="BZ489" s="362" t="s">
        <v>4046</v>
      </c>
      <c r="CA489" s="362" t="s">
        <v>4045</v>
      </c>
      <c r="CB489" s="351" t="str">
        <f t="shared" si="30"/>
        <v>GMZ (8XX)</v>
      </c>
    </row>
    <row r="490" spans="1:80" s="339" customFormat="1" ht="12.75">
      <c r="A490" s="23">
        <f t="shared" si="29"/>
        <v>487</v>
      </c>
      <c r="B490" s="105" t="s">
        <v>84</v>
      </c>
      <c r="C490" s="30" t="s">
        <v>1090</v>
      </c>
      <c r="D490" s="341" t="s">
        <v>1111</v>
      </c>
      <c r="E490" s="342" t="s">
        <v>3541</v>
      </c>
      <c r="F490" s="342" t="s">
        <v>1129</v>
      </c>
      <c r="G490" s="342"/>
      <c r="H490" s="432" t="s">
        <v>839</v>
      </c>
      <c r="I490" s="393">
        <v>43466</v>
      </c>
      <c r="J490" s="340">
        <v>43706</v>
      </c>
      <c r="K490" s="331" t="s">
        <v>1277</v>
      </c>
      <c r="L490" s="343">
        <v>349.09</v>
      </c>
      <c r="M490" s="333"/>
      <c r="N490" s="333"/>
      <c r="O490" s="341">
        <v>15</v>
      </c>
      <c r="P490" s="8">
        <v>4.5</v>
      </c>
      <c r="Q490" s="30" t="s">
        <v>1756</v>
      </c>
      <c r="R490" s="341">
        <v>5</v>
      </c>
      <c r="S490" s="341">
        <v>205</v>
      </c>
      <c r="T490" s="344">
        <v>-25</v>
      </c>
      <c r="U490" s="378">
        <v>1.75</v>
      </c>
      <c r="V490" s="341" t="s">
        <v>85</v>
      </c>
      <c r="W490" s="349">
        <v>160</v>
      </c>
      <c r="X490" s="345">
        <v>21.8</v>
      </c>
      <c r="Y490" s="344">
        <v>1600</v>
      </c>
      <c r="Z490" s="344" t="s">
        <v>5854</v>
      </c>
      <c r="AA490" s="344" t="s">
        <v>196</v>
      </c>
      <c r="AB490" s="334" t="str">
        <f t="shared" si="31"/>
        <v>15x4.5, 5x205, -25 OS</v>
      </c>
      <c r="AC490" s="346" t="s">
        <v>85</v>
      </c>
      <c r="AD490" s="336" t="e">
        <f>VLOOKUP(AC490,ACCESSORIES!F:K,6,FALSE)</f>
        <v>#N/A</v>
      </c>
      <c r="AE490" s="346" t="s">
        <v>85</v>
      </c>
      <c r="AF490" s="347" t="s">
        <v>85</v>
      </c>
      <c r="AG490" s="346" t="s">
        <v>85</v>
      </c>
      <c r="AH490" s="346" t="s">
        <v>85</v>
      </c>
      <c r="AI490" s="347" t="e">
        <f>VLOOKUP(AH490,ACCESSORIES!F:K,6,FALSE)</f>
        <v>#N/A</v>
      </c>
      <c r="AJ490" s="347" t="s">
        <v>266</v>
      </c>
      <c r="AK490" s="347" t="s">
        <v>85</v>
      </c>
      <c r="AL490" s="347" t="s">
        <v>85</v>
      </c>
      <c r="AM490" s="347" t="s">
        <v>85</v>
      </c>
      <c r="AN490" s="347">
        <v>15</v>
      </c>
      <c r="AO490" s="347">
        <v>247</v>
      </c>
      <c r="AP490" s="347">
        <v>0</v>
      </c>
      <c r="AQ490" s="347">
        <v>0</v>
      </c>
      <c r="AR490" s="347"/>
      <c r="AS490" s="347">
        <v>13</v>
      </c>
      <c r="AT490" s="347"/>
      <c r="AU490" s="347">
        <v>180</v>
      </c>
      <c r="AV490" s="347" t="s">
        <v>85</v>
      </c>
      <c r="AW490" s="347" t="s">
        <v>85</v>
      </c>
      <c r="AX490" s="83"/>
      <c r="AY490" s="347"/>
      <c r="AZ490" s="348" t="s">
        <v>3360</v>
      </c>
      <c r="BA490" s="347">
        <v>101.2</v>
      </c>
      <c r="BB490" s="105" t="s">
        <v>1523</v>
      </c>
      <c r="BC490" s="347">
        <v>11</v>
      </c>
      <c r="BD490" s="348">
        <v>25.3</v>
      </c>
      <c r="BE490" s="347">
        <v>17.600000000000001</v>
      </c>
      <c r="BF490" s="347">
        <v>17.600000000000001</v>
      </c>
      <c r="BG490" s="347">
        <v>7.3</v>
      </c>
      <c r="BH490" s="341">
        <v>48</v>
      </c>
      <c r="BI490" s="347" t="s">
        <v>4096</v>
      </c>
      <c r="BJ490" s="82" t="s">
        <v>4217</v>
      </c>
      <c r="BK490" s="347" t="s">
        <v>2866</v>
      </c>
      <c r="BL490" s="347" t="s">
        <v>2867</v>
      </c>
      <c r="BM490" s="347" t="s">
        <v>2868</v>
      </c>
      <c r="BN490" s="347" t="s">
        <v>2869</v>
      </c>
      <c r="BO490" s="347" t="s">
        <v>2870</v>
      </c>
      <c r="BP490" s="347"/>
      <c r="BQ490" s="347"/>
      <c r="BR490" s="347"/>
      <c r="BS490" s="347"/>
      <c r="BT490" s="347"/>
      <c r="BU490" s="347"/>
      <c r="BV490" s="347" t="s">
        <v>2564</v>
      </c>
      <c r="BW490" s="347"/>
      <c r="BX490" s="347"/>
      <c r="BY490" s="362" t="str">
        <f t="shared" si="32"/>
        <v>DISCONTINUED - MR101 Buggy Beadlock, 15x4.5, -25mm Offset, 5x205, 160mm Centerbore, Machined - Raw , w/ BH-H24100</v>
      </c>
      <c r="BZ490" s="362" t="s">
        <v>4046</v>
      </c>
      <c r="CA490" s="362" t="s">
        <v>4045</v>
      </c>
      <c r="CB490" s="351" t="str">
        <f t="shared" si="30"/>
        <v>RACE (1XX)</v>
      </c>
    </row>
    <row r="491" spans="1:80" s="339" customFormat="1" ht="12.75">
      <c r="A491" s="23">
        <f t="shared" si="29"/>
        <v>488</v>
      </c>
      <c r="B491" s="105" t="s">
        <v>84</v>
      </c>
      <c r="C491" s="30" t="s">
        <v>1090</v>
      </c>
      <c r="D491" s="341" t="s">
        <v>1111</v>
      </c>
      <c r="E491" s="342" t="s">
        <v>3542</v>
      </c>
      <c r="F491" s="342" t="s">
        <v>1129</v>
      </c>
      <c r="G491" s="342"/>
      <c r="H491" s="432" t="s">
        <v>842</v>
      </c>
      <c r="I491" s="393">
        <v>43466</v>
      </c>
      <c r="J491" s="340">
        <v>43706</v>
      </c>
      <c r="K491" s="331" t="s">
        <v>1277</v>
      </c>
      <c r="L491" s="343">
        <v>362.4</v>
      </c>
      <c r="M491" s="333"/>
      <c r="N491" s="333"/>
      <c r="O491" s="341">
        <v>15</v>
      </c>
      <c r="P491" s="8">
        <v>7</v>
      </c>
      <c r="Q491" s="30" t="s">
        <v>1756</v>
      </c>
      <c r="R491" s="341">
        <v>5</v>
      </c>
      <c r="S491" s="341">
        <v>205</v>
      </c>
      <c r="T491" s="344">
        <v>-25</v>
      </c>
      <c r="U491" s="378">
        <v>3</v>
      </c>
      <c r="V491" s="341" t="s">
        <v>85</v>
      </c>
      <c r="W491" s="349">
        <v>160</v>
      </c>
      <c r="X491" s="345">
        <v>24.6</v>
      </c>
      <c r="Y491" s="344">
        <v>2100</v>
      </c>
      <c r="Z491" s="344" t="s">
        <v>5854</v>
      </c>
      <c r="AA491" s="344" t="s">
        <v>196</v>
      </c>
      <c r="AB491" s="334" t="str">
        <f t="shared" si="31"/>
        <v>15x7, 5x205, -25 OS</v>
      </c>
      <c r="AC491" s="346" t="s">
        <v>85</v>
      </c>
      <c r="AD491" s="336" t="e">
        <f>VLOOKUP(AC491,ACCESSORIES!F:K,6,FALSE)</f>
        <v>#N/A</v>
      </c>
      <c r="AE491" s="346" t="s">
        <v>85</v>
      </c>
      <c r="AF491" s="347" t="s">
        <v>85</v>
      </c>
      <c r="AG491" s="346" t="s">
        <v>85</v>
      </c>
      <c r="AH491" s="346" t="s">
        <v>85</v>
      </c>
      <c r="AI491" s="347" t="e">
        <f>VLOOKUP(AH491,ACCESSORIES!F:K,6,FALSE)</f>
        <v>#N/A</v>
      </c>
      <c r="AJ491" s="347" t="s">
        <v>266</v>
      </c>
      <c r="AK491" s="347" t="s">
        <v>85</v>
      </c>
      <c r="AL491" s="347" t="s">
        <v>85</v>
      </c>
      <c r="AM491" s="347" t="s">
        <v>85</v>
      </c>
      <c r="AN491" s="347">
        <v>15</v>
      </c>
      <c r="AO491" s="347">
        <v>247</v>
      </c>
      <c r="AP491" s="347">
        <v>0</v>
      </c>
      <c r="AQ491" s="347">
        <v>0</v>
      </c>
      <c r="AR491" s="347"/>
      <c r="AS491" s="347">
        <v>7</v>
      </c>
      <c r="AT491" s="347"/>
      <c r="AU491" s="347">
        <v>168</v>
      </c>
      <c r="AV491" s="347" t="s">
        <v>85</v>
      </c>
      <c r="AW491" s="347" t="s">
        <v>85</v>
      </c>
      <c r="AX491" s="83"/>
      <c r="AY491" s="347"/>
      <c r="AZ491" s="348" t="s">
        <v>3360</v>
      </c>
      <c r="BA491" s="347">
        <v>101.2</v>
      </c>
      <c r="BB491" s="105" t="s">
        <v>1523</v>
      </c>
      <c r="BC491" s="347">
        <v>11</v>
      </c>
      <c r="BD491" s="348">
        <v>28.1</v>
      </c>
      <c r="BE491" s="347">
        <v>18</v>
      </c>
      <c r="BF491" s="347">
        <v>18</v>
      </c>
      <c r="BG491" s="347">
        <v>10.4</v>
      </c>
      <c r="BH491" s="341">
        <v>48</v>
      </c>
      <c r="BI491" s="347" t="s">
        <v>4096</v>
      </c>
      <c r="BJ491" s="82" t="s">
        <v>4217</v>
      </c>
      <c r="BK491" s="347" t="s">
        <v>2866</v>
      </c>
      <c r="BL491" s="347" t="s">
        <v>2867</v>
      </c>
      <c r="BM491" s="347" t="s">
        <v>2868</v>
      </c>
      <c r="BN491" s="347" t="s">
        <v>2869</v>
      </c>
      <c r="BO491" s="347" t="s">
        <v>2870</v>
      </c>
      <c r="BP491" s="347"/>
      <c r="BQ491" s="347"/>
      <c r="BR491" s="347"/>
      <c r="BS491" s="347"/>
      <c r="BT491" s="347"/>
      <c r="BU491" s="347"/>
      <c r="BV491" s="347" t="s">
        <v>2564</v>
      </c>
      <c r="BW491" s="347"/>
      <c r="BX491" s="347"/>
      <c r="BY491" s="362" t="str">
        <f t="shared" si="32"/>
        <v>DISCONTINUED - MR101 Buggy Beadlock, 15x7, -25mm Offset, 5x205, 160mm Centerbore, Machined - Raw , w/ BH-H24100</v>
      </c>
      <c r="BZ491" s="362" t="s">
        <v>4046</v>
      </c>
      <c r="CA491" s="362" t="s">
        <v>4045</v>
      </c>
      <c r="CB491" s="351" t="str">
        <f t="shared" si="30"/>
        <v>RACE (1XX)</v>
      </c>
    </row>
    <row r="492" spans="1:80" s="339" customFormat="1" ht="12.75">
      <c r="A492" s="23">
        <f t="shared" si="29"/>
        <v>489</v>
      </c>
      <c r="B492" s="105" t="s">
        <v>84</v>
      </c>
      <c r="C492" s="30" t="s">
        <v>1090</v>
      </c>
      <c r="D492" s="341" t="s">
        <v>1111</v>
      </c>
      <c r="E492" s="342" t="s">
        <v>3543</v>
      </c>
      <c r="F492" s="342" t="s">
        <v>1129</v>
      </c>
      <c r="G492" s="342"/>
      <c r="H492" s="432" t="s">
        <v>843</v>
      </c>
      <c r="I492" s="393">
        <v>43466</v>
      </c>
      <c r="J492" s="340">
        <v>43706</v>
      </c>
      <c r="K492" s="331" t="s">
        <v>1277</v>
      </c>
      <c r="L492" s="343">
        <v>362.4</v>
      </c>
      <c r="M492" s="333"/>
      <c r="N492" s="333"/>
      <c r="O492" s="341">
        <v>15</v>
      </c>
      <c r="P492" s="8">
        <v>7</v>
      </c>
      <c r="Q492" s="30" t="s">
        <v>1756</v>
      </c>
      <c r="R492" s="341">
        <v>5</v>
      </c>
      <c r="S492" s="341">
        <v>205</v>
      </c>
      <c r="T492" s="344">
        <v>-45</v>
      </c>
      <c r="U492" s="378">
        <v>2.25</v>
      </c>
      <c r="V492" s="341" t="s">
        <v>85</v>
      </c>
      <c r="W492" s="349">
        <v>160</v>
      </c>
      <c r="X492" s="345">
        <v>25.8</v>
      </c>
      <c r="Y492" s="344">
        <v>2100</v>
      </c>
      <c r="Z492" s="344" t="s">
        <v>5854</v>
      </c>
      <c r="AA492" s="344" t="s">
        <v>196</v>
      </c>
      <c r="AB492" s="334" t="str">
        <f t="shared" si="31"/>
        <v>15x7, 5x205, -45 OS</v>
      </c>
      <c r="AC492" s="346" t="s">
        <v>85</v>
      </c>
      <c r="AD492" s="336" t="e">
        <f>VLOOKUP(AC492,ACCESSORIES!F:K,6,FALSE)</f>
        <v>#N/A</v>
      </c>
      <c r="AE492" s="346" t="s">
        <v>85</v>
      </c>
      <c r="AF492" s="347" t="s">
        <v>85</v>
      </c>
      <c r="AG492" s="346" t="s">
        <v>85</v>
      </c>
      <c r="AH492" s="346" t="s">
        <v>85</v>
      </c>
      <c r="AI492" s="347" t="e">
        <f>VLOOKUP(AH492,ACCESSORIES!F:K,6,FALSE)</f>
        <v>#N/A</v>
      </c>
      <c r="AJ492" s="347" t="s">
        <v>266</v>
      </c>
      <c r="AK492" s="347" t="s">
        <v>85</v>
      </c>
      <c r="AL492" s="347" t="s">
        <v>85</v>
      </c>
      <c r="AM492" s="347" t="s">
        <v>85</v>
      </c>
      <c r="AN492" s="347">
        <v>15</v>
      </c>
      <c r="AO492" s="347">
        <v>247</v>
      </c>
      <c r="AP492" s="347">
        <v>0</v>
      </c>
      <c r="AQ492" s="347">
        <v>0</v>
      </c>
      <c r="AR492" s="347"/>
      <c r="AS492" s="347">
        <v>26</v>
      </c>
      <c r="AT492" s="347"/>
      <c r="AU492" s="347">
        <v>183</v>
      </c>
      <c r="AV492" s="347" t="s">
        <v>85</v>
      </c>
      <c r="AW492" s="347" t="s">
        <v>85</v>
      </c>
      <c r="AX492" s="83"/>
      <c r="AY492" s="347"/>
      <c r="AZ492" s="348" t="s">
        <v>3360</v>
      </c>
      <c r="BA492" s="347">
        <v>101.2</v>
      </c>
      <c r="BB492" s="105" t="s">
        <v>1523</v>
      </c>
      <c r="BC492" s="347">
        <v>11</v>
      </c>
      <c r="BD492" s="348">
        <v>29.3</v>
      </c>
      <c r="BE492" s="347">
        <v>18</v>
      </c>
      <c r="BF492" s="347">
        <v>18</v>
      </c>
      <c r="BG492" s="347">
        <v>10.4</v>
      </c>
      <c r="BH492" s="341">
        <v>48</v>
      </c>
      <c r="BI492" s="347" t="s">
        <v>4096</v>
      </c>
      <c r="BJ492" s="82" t="s">
        <v>4217</v>
      </c>
      <c r="BK492" s="347" t="s">
        <v>2866</v>
      </c>
      <c r="BL492" s="347" t="s">
        <v>2867</v>
      </c>
      <c r="BM492" s="347" t="s">
        <v>2868</v>
      </c>
      <c r="BN492" s="347" t="s">
        <v>2869</v>
      </c>
      <c r="BO492" s="347" t="s">
        <v>2870</v>
      </c>
      <c r="BP492" s="347"/>
      <c r="BQ492" s="347"/>
      <c r="BR492" s="347"/>
      <c r="BS492" s="347"/>
      <c r="BT492" s="347"/>
      <c r="BU492" s="347"/>
      <c r="BV492" s="347" t="s">
        <v>2564</v>
      </c>
      <c r="BW492" s="347"/>
      <c r="BX492" s="347"/>
      <c r="BY492" s="362" t="str">
        <f t="shared" si="32"/>
        <v>DISCONTINUED - MR101 Buggy Beadlock, 15x7, -45mm Offset, 5x205, 160mm Centerbore, Machined - Raw , w/ BH-H24100</v>
      </c>
      <c r="BZ492" s="362" t="s">
        <v>4046</v>
      </c>
      <c r="CA492" s="362" t="s">
        <v>4045</v>
      </c>
      <c r="CB492" s="351" t="str">
        <f t="shared" si="30"/>
        <v>RACE (1XX)</v>
      </c>
    </row>
    <row r="493" spans="1:80" s="339" customFormat="1" ht="12.75">
      <c r="A493" s="23">
        <f t="shared" si="29"/>
        <v>490</v>
      </c>
      <c r="B493" s="105" t="s">
        <v>84</v>
      </c>
      <c r="C493" s="30" t="s">
        <v>1090</v>
      </c>
      <c r="D493" s="341" t="s">
        <v>1111</v>
      </c>
      <c r="E493" s="342" t="s">
        <v>3544</v>
      </c>
      <c r="F493" s="342" t="s">
        <v>1129</v>
      </c>
      <c r="G493" s="342"/>
      <c r="H493" s="432" t="s">
        <v>849</v>
      </c>
      <c r="I493" s="393">
        <v>43466</v>
      </c>
      <c r="J493" s="340">
        <v>43706</v>
      </c>
      <c r="K493" s="331" t="s">
        <v>1277</v>
      </c>
      <c r="L493" s="343">
        <v>387.81</v>
      </c>
      <c r="M493" s="333"/>
      <c r="N493" s="333"/>
      <c r="O493" s="341">
        <v>16</v>
      </c>
      <c r="P493" s="8">
        <v>4.5</v>
      </c>
      <c r="Q493" s="30" t="s">
        <v>1756</v>
      </c>
      <c r="R493" s="341">
        <v>5</v>
      </c>
      <c r="S493" s="341">
        <v>205</v>
      </c>
      <c r="T493" s="344">
        <v>-25</v>
      </c>
      <c r="U493" s="378">
        <v>1.75</v>
      </c>
      <c r="V493" s="341" t="s">
        <v>85</v>
      </c>
      <c r="W493" s="349">
        <v>160</v>
      </c>
      <c r="X493" s="345">
        <v>24.4</v>
      </c>
      <c r="Y493" s="344">
        <v>1600</v>
      </c>
      <c r="Z493" s="344" t="s">
        <v>5854</v>
      </c>
      <c r="AA493" s="344" t="s">
        <v>196</v>
      </c>
      <c r="AB493" s="334" t="str">
        <f t="shared" si="31"/>
        <v>16x4.5, 5x205, -25 OS</v>
      </c>
      <c r="AC493" s="346" t="s">
        <v>85</v>
      </c>
      <c r="AD493" s="336" t="e">
        <f>VLOOKUP(AC493,ACCESSORIES!F:K,6,FALSE)</f>
        <v>#N/A</v>
      </c>
      <c r="AE493" s="346" t="s">
        <v>85</v>
      </c>
      <c r="AF493" s="347" t="s">
        <v>85</v>
      </c>
      <c r="AG493" s="346" t="s">
        <v>85</v>
      </c>
      <c r="AH493" s="346" t="s">
        <v>85</v>
      </c>
      <c r="AI493" s="347" t="e">
        <f>VLOOKUP(AH493,ACCESSORIES!F:K,6,FALSE)</f>
        <v>#N/A</v>
      </c>
      <c r="AJ493" s="347" t="s">
        <v>266</v>
      </c>
      <c r="AK493" s="347" t="s">
        <v>85</v>
      </c>
      <c r="AL493" s="347" t="s">
        <v>85</v>
      </c>
      <c r="AM493" s="347" t="s">
        <v>85</v>
      </c>
      <c r="AN493" s="347">
        <v>15</v>
      </c>
      <c r="AO493" s="347">
        <v>247</v>
      </c>
      <c r="AP493" s="347">
        <v>0</v>
      </c>
      <c r="AQ493" s="347">
        <v>0</v>
      </c>
      <c r="AR493" s="347"/>
      <c r="AS493" s="347">
        <v>14</v>
      </c>
      <c r="AT493" s="347"/>
      <c r="AU493" s="347">
        <v>194</v>
      </c>
      <c r="AV493" s="347" t="s">
        <v>85</v>
      </c>
      <c r="AW493" s="347" t="s">
        <v>85</v>
      </c>
      <c r="AX493" s="83"/>
      <c r="AY493" s="347"/>
      <c r="AZ493" s="348" t="s">
        <v>1775</v>
      </c>
      <c r="BA493" s="347" t="e">
        <v>#N/A</v>
      </c>
      <c r="BB493" s="105" t="s">
        <v>1523</v>
      </c>
      <c r="BC493" s="347">
        <v>11</v>
      </c>
      <c r="BD493" s="348">
        <v>27.9</v>
      </c>
      <c r="BE493" s="347">
        <v>18.818897637795299</v>
      </c>
      <c r="BF493" s="347">
        <v>18.818897637795299</v>
      </c>
      <c r="BG493" s="347">
        <v>6.75</v>
      </c>
      <c r="BH493" s="341">
        <v>36</v>
      </c>
      <c r="BI493" s="347" t="s">
        <v>4096</v>
      </c>
      <c r="BJ493" s="82" t="s">
        <v>4217</v>
      </c>
      <c r="BK493" s="347" t="s">
        <v>2866</v>
      </c>
      <c r="BL493" s="347" t="s">
        <v>2867</v>
      </c>
      <c r="BM493" s="347" t="s">
        <v>2868</v>
      </c>
      <c r="BN493" s="347" t="s">
        <v>2869</v>
      </c>
      <c r="BO493" s="347" t="s">
        <v>2870</v>
      </c>
      <c r="BP493" s="347"/>
      <c r="BQ493" s="347"/>
      <c r="BR493" s="347"/>
      <c r="BS493" s="347"/>
      <c r="BT493" s="347"/>
      <c r="BU493" s="347"/>
      <c r="BV493" s="347" t="s">
        <v>2564</v>
      </c>
      <c r="BW493" s="347"/>
      <c r="BX493" s="347"/>
      <c r="BY493" s="362" t="str">
        <f t="shared" si="32"/>
        <v>DISCONTINUED - MR101 Buggy Beadlock, 16x4.5, -25mm Offset, 5x205, 160mm Centerbore, Machined - Raw , w/ BH-H24100</v>
      </c>
      <c r="BZ493" s="362" t="s">
        <v>4046</v>
      </c>
      <c r="CA493" s="362" t="s">
        <v>4045</v>
      </c>
      <c r="CB493" s="351" t="str">
        <f t="shared" si="30"/>
        <v>RACE (1XX)</v>
      </c>
    </row>
    <row r="494" spans="1:80" s="339" customFormat="1" ht="12.75">
      <c r="A494" s="23">
        <f t="shared" si="29"/>
        <v>491</v>
      </c>
      <c r="B494" s="105" t="s">
        <v>84</v>
      </c>
      <c r="C494" s="30" t="s">
        <v>1090</v>
      </c>
      <c r="D494" s="341" t="s">
        <v>1111</v>
      </c>
      <c r="E494" s="342" t="s">
        <v>3545</v>
      </c>
      <c r="F494" s="342" t="s">
        <v>1129</v>
      </c>
      <c r="G494" s="342"/>
      <c r="H494" s="432" t="s">
        <v>853</v>
      </c>
      <c r="I494" s="393">
        <v>43466</v>
      </c>
      <c r="J494" s="340">
        <v>43706</v>
      </c>
      <c r="K494" s="331" t="s">
        <v>1277</v>
      </c>
      <c r="L494" s="343">
        <v>438.63</v>
      </c>
      <c r="M494" s="333"/>
      <c r="N494" s="333"/>
      <c r="O494" s="341">
        <v>17</v>
      </c>
      <c r="P494" s="8">
        <v>6.5</v>
      </c>
      <c r="Q494" s="30" t="s">
        <v>1756</v>
      </c>
      <c r="R494" s="341">
        <v>5</v>
      </c>
      <c r="S494" s="341">
        <v>205</v>
      </c>
      <c r="T494" s="344">
        <v>-25</v>
      </c>
      <c r="U494" s="378">
        <v>3</v>
      </c>
      <c r="V494" s="341" t="s">
        <v>85</v>
      </c>
      <c r="W494" s="349">
        <v>160</v>
      </c>
      <c r="X494" s="345">
        <v>31</v>
      </c>
      <c r="Y494" s="344">
        <v>3100</v>
      </c>
      <c r="Z494" s="344" t="s">
        <v>5854</v>
      </c>
      <c r="AA494" s="344" t="s">
        <v>196</v>
      </c>
      <c r="AB494" s="334" t="str">
        <f t="shared" si="31"/>
        <v>17x6.5, 5x205, -25 OS</v>
      </c>
      <c r="AC494" s="346" t="s">
        <v>85</v>
      </c>
      <c r="AD494" s="336" t="e">
        <f>VLOOKUP(AC494,ACCESSORIES!F:K,6,FALSE)</f>
        <v>#N/A</v>
      </c>
      <c r="AE494" s="346" t="s">
        <v>85</v>
      </c>
      <c r="AF494" s="347" t="s">
        <v>85</v>
      </c>
      <c r="AG494" s="346" t="s">
        <v>85</v>
      </c>
      <c r="AH494" s="346" t="s">
        <v>85</v>
      </c>
      <c r="AI494" s="347" t="e">
        <f>VLOOKUP(AH494,ACCESSORIES!F:K,6,FALSE)</f>
        <v>#N/A</v>
      </c>
      <c r="AJ494" s="347" t="s">
        <v>266</v>
      </c>
      <c r="AK494" s="347" t="s">
        <v>85</v>
      </c>
      <c r="AL494" s="347" t="s">
        <v>85</v>
      </c>
      <c r="AM494" s="347" t="s">
        <v>85</v>
      </c>
      <c r="AN494" s="347">
        <v>15</v>
      </c>
      <c r="AO494" s="347">
        <v>247</v>
      </c>
      <c r="AP494" s="347">
        <v>0</v>
      </c>
      <c r="AQ494" s="347">
        <v>0</v>
      </c>
      <c r="AR494" s="347"/>
      <c r="AS494" s="347">
        <v>6</v>
      </c>
      <c r="AT494" s="347"/>
      <c r="AU494" s="347">
        <v>186</v>
      </c>
      <c r="AV494" s="347" t="s">
        <v>85</v>
      </c>
      <c r="AW494" s="347" t="s">
        <v>85</v>
      </c>
      <c r="AX494" s="83"/>
      <c r="AY494" s="347"/>
      <c r="AZ494" s="348" t="s">
        <v>3365</v>
      </c>
      <c r="BA494" s="347">
        <v>152.625</v>
      </c>
      <c r="BB494" s="105" t="s">
        <v>1524</v>
      </c>
      <c r="BC494" s="347">
        <v>11</v>
      </c>
      <c r="BD494" s="348">
        <v>34.5</v>
      </c>
      <c r="BE494" s="347">
        <v>19.7</v>
      </c>
      <c r="BF494" s="347">
        <v>19.7</v>
      </c>
      <c r="BG494" s="347">
        <v>9.4</v>
      </c>
      <c r="BH494" s="341">
        <v>36</v>
      </c>
      <c r="BI494" s="347" t="s">
        <v>4096</v>
      </c>
      <c r="BJ494" s="82" t="s">
        <v>4217</v>
      </c>
      <c r="BK494" s="347" t="s">
        <v>2866</v>
      </c>
      <c r="BL494" s="347" t="s">
        <v>2867</v>
      </c>
      <c r="BM494" s="347" t="s">
        <v>2868</v>
      </c>
      <c r="BN494" s="347" t="s">
        <v>2869</v>
      </c>
      <c r="BO494" s="347" t="s">
        <v>2870</v>
      </c>
      <c r="BP494" s="347"/>
      <c r="BQ494" s="347"/>
      <c r="BR494" s="347"/>
      <c r="BS494" s="347"/>
      <c r="BT494" s="347"/>
      <c r="BU494" s="347"/>
      <c r="BV494" s="347" t="s">
        <v>2564</v>
      </c>
      <c r="BW494" s="347"/>
      <c r="BX494" s="347"/>
      <c r="BY494" s="362" t="str">
        <f t="shared" si="32"/>
        <v>DISCONTINUED - MR101 Buggy Beadlock, 17x6.5, -25mm Offset, 5x205, 160mm Centerbore, Machined - Raw , w/ BH-H24125</v>
      </c>
      <c r="BZ494" s="362" t="s">
        <v>4046</v>
      </c>
      <c r="CA494" s="362" t="s">
        <v>4045</v>
      </c>
      <c r="CB494" s="351" t="str">
        <f t="shared" si="30"/>
        <v>RACE (1XX)</v>
      </c>
    </row>
    <row r="495" spans="1:80" s="339" customFormat="1" ht="12.75">
      <c r="A495" s="23">
        <f t="shared" si="29"/>
        <v>492</v>
      </c>
      <c r="B495" s="105" t="s">
        <v>84</v>
      </c>
      <c r="C495" s="30" t="s">
        <v>1090</v>
      </c>
      <c r="D495" s="341" t="s">
        <v>1111</v>
      </c>
      <c r="E495" s="342" t="s">
        <v>3546</v>
      </c>
      <c r="F495" s="342" t="s">
        <v>1129</v>
      </c>
      <c r="G495" s="342"/>
      <c r="H495" s="432" t="s">
        <v>854</v>
      </c>
      <c r="I495" s="393">
        <v>43466</v>
      </c>
      <c r="J495" s="340">
        <v>43706</v>
      </c>
      <c r="K495" s="331" t="s">
        <v>1277</v>
      </c>
      <c r="L495" s="343">
        <v>438.63</v>
      </c>
      <c r="M495" s="333"/>
      <c r="N495" s="333"/>
      <c r="O495" s="341">
        <v>17</v>
      </c>
      <c r="P495" s="8">
        <v>6.5</v>
      </c>
      <c r="Q495" s="30" t="s">
        <v>1756</v>
      </c>
      <c r="R495" s="341">
        <v>5</v>
      </c>
      <c r="S495" s="341">
        <v>205</v>
      </c>
      <c r="T495" s="344">
        <v>-38</v>
      </c>
      <c r="U495" s="378">
        <v>2.25</v>
      </c>
      <c r="V495" s="341" t="s">
        <v>85</v>
      </c>
      <c r="W495" s="349">
        <v>160</v>
      </c>
      <c r="X495" s="345">
        <v>32.6</v>
      </c>
      <c r="Y495" s="344">
        <v>3100</v>
      </c>
      <c r="Z495" s="344" t="s">
        <v>5854</v>
      </c>
      <c r="AA495" s="344" t="s">
        <v>196</v>
      </c>
      <c r="AB495" s="334" t="str">
        <f t="shared" si="31"/>
        <v>17x6.5, 5x205, -38 OS</v>
      </c>
      <c r="AC495" s="346" t="s">
        <v>85</v>
      </c>
      <c r="AD495" s="336" t="e">
        <f>VLOOKUP(AC495,ACCESSORIES!F:K,6,FALSE)</f>
        <v>#N/A</v>
      </c>
      <c r="AE495" s="346" t="s">
        <v>85</v>
      </c>
      <c r="AF495" s="347" t="s">
        <v>85</v>
      </c>
      <c r="AG495" s="346" t="s">
        <v>85</v>
      </c>
      <c r="AH495" s="346" t="s">
        <v>85</v>
      </c>
      <c r="AI495" s="347" t="e">
        <f>VLOOKUP(AH495,ACCESSORIES!F:K,6,FALSE)</f>
        <v>#N/A</v>
      </c>
      <c r="AJ495" s="347" t="s">
        <v>266</v>
      </c>
      <c r="AK495" s="347" t="s">
        <v>85</v>
      </c>
      <c r="AL495" s="347" t="s">
        <v>85</v>
      </c>
      <c r="AM495" s="347" t="s">
        <v>85</v>
      </c>
      <c r="AN495" s="347">
        <v>15</v>
      </c>
      <c r="AO495" s="347">
        <v>247</v>
      </c>
      <c r="AP495" s="347">
        <v>0</v>
      </c>
      <c r="AQ495" s="347">
        <v>0</v>
      </c>
      <c r="AR495" s="347"/>
      <c r="AS495" s="347">
        <v>25</v>
      </c>
      <c r="AT495" s="347"/>
      <c r="AU495" s="347">
        <v>206</v>
      </c>
      <c r="AV495" s="347" t="s">
        <v>85</v>
      </c>
      <c r="AW495" s="347" t="s">
        <v>85</v>
      </c>
      <c r="AX495" s="83"/>
      <c r="AY495" s="347"/>
      <c r="AZ495" s="348" t="s">
        <v>3365</v>
      </c>
      <c r="BA495" s="347">
        <v>152.625</v>
      </c>
      <c r="BB495" s="105" t="s">
        <v>1524</v>
      </c>
      <c r="BC495" s="347">
        <v>11</v>
      </c>
      <c r="BD495" s="348">
        <v>36.1</v>
      </c>
      <c r="BE495" s="347">
        <v>19.7</v>
      </c>
      <c r="BF495" s="347">
        <v>19.7</v>
      </c>
      <c r="BG495" s="347">
        <v>9.4</v>
      </c>
      <c r="BH495" s="341">
        <v>36</v>
      </c>
      <c r="BI495" s="347" t="s">
        <v>4096</v>
      </c>
      <c r="BJ495" s="82" t="s">
        <v>4217</v>
      </c>
      <c r="BK495" s="347" t="s">
        <v>2866</v>
      </c>
      <c r="BL495" s="347" t="s">
        <v>2867</v>
      </c>
      <c r="BM495" s="347" t="s">
        <v>2868</v>
      </c>
      <c r="BN495" s="347" t="s">
        <v>2869</v>
      </c>
      <c r="BO495" s="347" t="s">
        <v>2870</v>
      </c>
      <c r="BP495" s="347"/>
      <c r="BQ495" s="347"/>
      <c r="BR495" s="347"/>
      <c r="BS495" s="347"/>
      <c r="BT495" s="347"/>
      <c r="BU495" s="347"/>
      <c r="BV495" s="347" t="s">
        <v>2564</v>
      </c>
      <c r="BW495" s="347"/>
      <c r="BX495" s="347"/>
      <c r="BY495" s="362" t="str">
        <f t="shared" si="32"/>
        <v>DISCONTINUED - MR101 Buggy Beadlock, 17x6.5, -38mm Offset, 5x205, 160mm Centerbore, Machined - Raw , w/ BH-H24125</v>
      </c>
      <c r="BZ495" s="362" t="s">
        <v>4046</v>
      </c>
      <c r="CA495" s="362" t="s">
        <v>4045</v>
      </c>
      <c r="CB495" s="351" t="str">
        <f t="shared" si="30"/>
        <v>RACE (1XX)</v>
      </c>
    </row>
    <row r="496" spans="1:80" s="339" customFormat="1" ht="12.75">
      <c r="A496" s="23">
        <f t="shared" si="29"/>
        <v>493</v>
      </c>
      <c r="B496" s="105" t="s">
        <v>84</v>
      </c>
      <c r="C496" s="30" t="s">
        <v>1090</v>
      </c>
      <c r="D496" s="341" t="s">
        <v>1105</v>
      </c>
      <c r="E496" s="342" t="s">
        <v>3547</v>
      </c>
      <c r="F496" s="342" t="s">
        <v>1129</v>
      </c>
      <c r="G496" s="342"/>
      <c r="H496" s="432" t="s">
        <v>847</v>
      </c>
      <c r="I496" s="393">
        <v>40179</v>
      </c>
      <c r="J496" s="340">
        <v>43706</v>
      </c>
      <c r="K496" s="331" t="s">
        <v>1277</v>
      </c>
      <c r="L496" s="343">
        <v>374.5</v>
      </c>
      <c r="M496" s="333"/>
      <c r="N496" s="333"/>
      <c r="O496" s="341">
        <v>15</v>
      </c>
      <c r="P496" s="8">
        <v>8</v>
      </c>
      <c r="Q496" s="30" t="s">
        <v>246</v>
      </c>
      <c r="R496" s="341" t="s">
        <v>246</v>
      </c>
      <c r="S496" s="341" t="s">
        <v>246</v>
      </c>
      <c r="T496" s="344">
        <v>-24</v>
      </c>
      <c r="U496" s="378">
        <v>3.5</v>
      </c>
      <c r="V496" s="341" t="s">
        <v>85</v>
      </c>
      <c r="W496" s="349">
        <v>83</v>
      </c>
      <c r="X496" s="345">
        <v>29.1</v>
      </c>
      <c r="Y496" s="344">
        <v>2400</v>
      </c>
      <c r="Z496" s="344" t="s">
        <v>5854</v>
      </c>
      <c r="AA496" s="344" t="s">
        <v>196</v>
      </c>
      <c r="AB496" s="334" t="str">
        <f t="shared" si="31"/>
        <v>15x8, BLANK, -24 OS</v>
      </c>
      <c r="AC496" s="346" t="s">
        <v>85</v>
      </c>
      <c r="AD496" s="336" t="e">
        <f>VLOOKUP(AC496,ACCESSORIES!F:K,6,FALSE)</f>
        <v>#N/A</v>
      </c>
      <c r="AE496" s="346" t="s">
        <v>85</v>
      </c>
      <c r="AF496" s="347" t="s">
        <v>85</v>
      </c>
      <c r="AG496" s="346" t="s">
        <v>85</v>
      </c>
      <c r="AH496" s="346" t="s">
        <v>85</v>
      </c>
      <c r="AI496" s="347" t="e">
        <f>VLOOKUP(AH496,ACCESSORIES!F:K,6,FALSE)</f>
        <v>#N/A</v>
      </c>
      <c r="AJ496" s="347" t="s">
        <v>266</v>
      </c>
      <c r="AK496" s="347" t="s">
        <v>85</v>
      </c>
      <c r="AL496" s="347" t="s">
        <v>85</v>
      </c>
      <c r="AM496" s="347" t="s">
        <v>85</v>
      </c>
      <c r="AN496" s="347" t="s">
        <v>85</v>
      </c>
      <c r="AO496" s="347">
        <v>190</v>
      </c>
      <c r="AP496" s="347">
        <v>0</v>
      </c>
      <c r="AQ496" s="347">
        <v>10</v>
      </c>
      <c r="AR496" s="347"/>
      <c r="AS496" s="347">
        <v>25</v>
      </c>
      <c r="AT496" s="347"/>
      <c r="AU496" s="347">
        <v>173</v>
      </c>
      <c r="AV496" s="347" t="s">
        <v>85</v>
      </c>
      <c r="AW496" s="347" t="s">
        <v>85</v>
      </c>
      <c r="AX496" s="83"/>
      <c r="AY496" s="347"/>
      <c r="AZ496" s="348" t="s">
        <v>3365</v>
      </c>
      <c r="BA496" s="347">
        <v>152.625</v>
      </c>
      <c r="BB496" s="105" t="s">
        <v>1523</v>
      </c>
      <c r="BC496" s="347">
        <v>11</v>
      </c>
      <c r="BD496" s="348">
        <v>32.6</v>
      </c>
      <c r="BE496" s="347">
        <v>17.899999999999999</v>
      </c>
      <c r="BF496" s="347">
        <v>17.899999999999999</v>
      </c>
      <c r="BG496" s="347">
        <v>11</v>
      </c>
      <c r="BH496" s="341">
        <v>48</v>
      </c>
      <c r="BI496" s="347" t="s">
        <v>4096</v>
      </c>
      <c r="BJ496" s="82" t="s">
        <v>4217</v>
      </c>
      <c r="BK496" s="347" t="s">
        <v>2866</v>
      </c>
      <c r="BL496" s="347" t="s">
        <v>2867</v>
      </c>
      <c r="BM496" s="347" t="s">
        <v>2868</v>
      </c>
      <c r="BN496" s="347" t="s">
        <v>2869</v>
      </c>
      <c r="BO496" s="347" t="s">
        <v>2870</v>
      </c>
      <c r="BP496" s="347"/>
      <c r="BQ496" s="347"/>
      <c r="BR496" s="347"/>
      <c r="BS496" s="347"/>
      <c r="BT496" s="347"/>
      <c r="BU496" s="347"/>
      <c r="BV496" s="347" t="s">
        <v>2565</v>
      </c>
      <c r="BW496" s="347"/>
      <c r="BX496" s="347"/>
      <c r="BY496" s="362" t="str">
        <f t="shared" si="32"/>
        <v>DISCONTINUED - MR101 Beadlock, 15x8, -24mm Offset, BLANK, 83mm Centerbore, Machined - Raw , w/ BH-H24100</v>
      </c>
      <c r="BZ496" s="362" t="s">
        <v>4046</v>
      </c>
      <c r="CA496" s="362" t="s">
        <v>4045</v>
      </c>
      <c r="CB496" s="351" t="str">
        <f t="shared" si="30"/>
        <v>RACE (1XX)</v>
      </c>
    </row>
    <row r="497" spans="1:80" s="339" customFormat="1" ht="12.75">
      <c r="A497" s="23">
        <f t="shared" si="29"/>
        <v>494</v>
      </c>
      <c r="B497" s="105" t="s">
        <v>84</v>
      </c>
      <c r="C497" s="30" t="s">
        <v>1090</v>
      </c>
      <c r="D497" s="341" t="s">
        <v>1105</v>
      </c>
      <c r="E497" s="342" t="s">
        <v>3548</v>
      </c>
      <c r="F497" s="342" t="s">
        <v>1129</v>
      </c>
      <c r="G497" s="342"/>
      <c r="H497" s="432" t="s">
        <v>852</v>
      </c>
      <c r="I497" s="393">
        <v>40179</v>
      </c>
      <c r="J497" s="340">
        <v>43706</v>
      </c>
      <c r="K497" s="331" t="s">
        <v>1277</v>
      </c>
      <c r="L497" s="343">
        <v>444.68</v>
      </c>
      <c r="M497" s="333"/>
      <c r="N497" s="333"/>
      <c r="O497" s="341">
        <v>16</v>
      </c>
      <c r="P497" s="8">
        <v>8</v>
      </c>
      <c r="Q497" s="30" t="s">
        <v>246</v>
      </c>
      <c r="R497" s="341" t="s">
        <v>246</v>
      </c>
      <c r="S497" s="341" t="s">
        <v>246</v>
      </c>
      <c r="T497" s="344">
        <v>44</v>
      </c>
      <c r="U497" s="378">
        <v>6.25</v>
      </c>
      <c r="V497" s="341" t="s">
        <v>85</v>
      </c>
      <c r="W497" s="349">
        <v>83</v>
      </c>
      <c r="X497" s="345">
        <v>33.200000000000003</v>
      </c>
      <c r="Y497" s="344">
        <v>1900</v>
      </c>
      <c r="Z497" s="344" t="s">
        <v>5854</v>
      </c>
      <c r="AA497" s="344" t="s">
        <v>196</v>
      </c>
      <c r="AB497" s="334" t="str">
        <f t="shared" si="31"/>
        <v>16x8, BLANK, 44 OS</v>
      </c>
      <c r="AC497" s="346" t="s">
        <v>85</v>
      </c>
      <c r="AD497" s="336" t="e">
        <f>VLOOKUP(AC497,ACCESSORIES!F:K,6,FALSE)</f>
        <v>#N/A</v>
      </c>
      <c r="AE497" s="346" t="s">
        <v>85</v>
      </c>
      <c r="AF497" s="347" t="s">
        <v>85</v>
      </c>
      <c r="AG497" s="346" t="s">
        <v>85</v>
      </c>
      <c r="AH497" s="346" t="s">
        <v>85</v>
      </c>
      <c r="AI497" s="347" t="e">
        <f>VLOOKUP(AH497,ACCESSORIES!F:K,6,FALSE)</f>
        <v>#N/A</v>
      </c>
      <c r="AJ497" s="347" t="s">
        <v>266</v>
      </c>
      <c r="AK497" s="347" t="s">
        <v>85</v>
      </c>
      <c r="AL497" s="347" t="s">
        <v>85</v>
      </c>
      <c r="AM497" s="347" t="s">
        <v>85</v>
      </c>
      <c r="AN497" s="347" t="s">
        <v>85</v>
      </c>
      <c r="AO497" s="347">
        <v>190</v>
      </c>
      <c r="AP497" s="347">
        <v>0</v>
      </c>
      <c r="AQ497" s="347">
        <v>6</v>
      </c>
      <c r="AR497" s="347"/>
      <c r="AS497" s="347">
        <v>18</v>
      </c>
      <c r="AT497" s="347"/>
      <c r="AU497" s="347">
        <v>185</v>
      </c>
      <c r="AV497" s="347" t="s">
        <v>85</v>
      </c>
      <c r="AW497" s="347" t="s">
        <v>85</v>
      </c>
      <c r="AX497" s="83"/>
      <c r="AY497" s="347"/>
      <c r="AZ497" s="348" t="s">
        <v>1775</v>
      </c>
      <c r="BA497" s="347" t="e">
        <v>#N/A</v>
      </c>
      <c r="BB497" s="105" t="s">
        <v>1523</v>
      </c>
      <c r="BC497" s="347">
        <v>11</v>
      </c>
      <c r="BD497" s="348">
        <v>36.700000000000003</v>
      </c>
      <c r="BE497" s="347">
        <v>19.059999999999999</v>
      </c>
      <c r="BF497" s="347">
        <v>19.059999999999999</v>
      </c>
      <c r="BG497" s="347">
        <v>11.1</v>
      </c>
      <c r="BH497" s="341">
        <v>36</v>
      </c>
      <c r="BI497" s="347" t="s">
        <v>4096</v>
      </c>
      <c r="BJ497" s="82" t="s">
        <v>4217</v>
      </c>
      <c r="BK497" s="347" t="s">
        <v>2866</v>
      </c>
      <c r="BL497" s="347" t="s">
        <v>2867</v>
      </c>
      <c r="BM497" s="347" t="s">
        <v>2868</v>
      </c>
      <c r="BN497" s="347" t="s">
        <v>2869</v>
      </c>
      <c r="BO497" s="347" t="s">
        <v>2870</v>
      </c>
      <c r="BP497" s="347"/>
      <c r="BQ497" s="347"/>
      <c r="BR497" s="347"/>
      <c r="BS497" s="347"/>
      <c r="BT497" s="347"/>
      <c r="BU497" s="347"/>
      <c r="BV497" s="347" t="s">
        <v>2565</v>
      </c>
      <c r="BW497" s="347"/>
      <c r="BX497" s="347"/>
      <c r="BY497" s="362" t="str">
        <f t="shared" si="32"/>
        <v>DISCONTINUED - MR101 Beadlock, 16x8, +44mm Offset, BLANK, 83mm Centerbore, Machined - Raw , w/ BH-H24100</v>
      </c>
      <c r="BZ497" s="362" t="s">
        <v>4046</v>
      </c>
      <c r="CA497" s="362" t="s">
        <v>4045</v>
      </c>
      <c r="CB497" s="351" t="str">
        <f t="shared" si="30"/>
        <v>RACE (1XX)</v>
      </c>
    </row>
    <row r="498" spans="1:80" s="339" customFormat="1" ht="12.75">
      <c r="A498" s="23">
        <f t="shared" si="29"/>
        <v>495</v>
      </c>
      <c r="B498" s="105" t="s">
        <v>84</v>
      </c>
      <c r="C498" s="30" t="s">
        <v>1072</v>
      </c>
      <c r="D498" s="341" t="s">
        <v>4831</v>
      </c>
      <c r="E498" s="342" t="s">
        <v>4012</v>
      </c>
      <c r="F498" s="342"/>
      <c r="G498" s="342"/>
      <c r="H498" s="432" t="s">
        <v>509</v>
      </c>
      <c r="I498" s="393">
        <v>41640</v>
      </c>
      <c r="J498" s="340">
        <v>43747</v>
      </c>
      <c r="K498" s="331" t="s">
        <v>1277</v>
      </c>
      <c r="L498" s="343">
        <v>315.20999999999998</v>
      </c>
      <c r="M498" s="333"/>
      <c r="N498" s="333"/>
      <c r="O498" s="341">
        <v>20</v>
      </c>
      <c r="P498" s="8">
        <v>9</v>
      </c>
      <c r="Q498" s="30" t="s">
        <v>1763</v>
      </c>
      <c r="R498" s="341">
        <v>6</v>
      </c>
      <c r="S498" s="341">
        <v>135</v>
      </c>
      <c r="T498" s="344">
        <v>18</v>
      </c>
      <c r="U498" s="378">
        <v>5.75</v>
      </c>
      <c r="V498" s="341" t="s">
        <v>85</v>
      </c>
      <c r="W498" s="349">
        <v>94</v>
      </c>
      <c r="X498" s="345">
        <v>37</v>
      </c>
      <c r="Y498" s="344">
        <v>2500</v>
      </c>
      <c r="Z498" s="344" t="s">
        <v>2309</v>
      </c>
      <c r="AA498" s="344" t="s">
        <v>3002</v>
      </c>
      <c r="AB498" s="334" t="str">
        <f t="shared" si="31"/>
        <v>20x9, 6x135, 18 OS</v>
      </c>
      <c r="AC498" s="346" t="s">
        <v>1611</v>
      </c>
      <c r="AD498" s="336">
        <f>VLOOKUP(AC498,ACCESSORIES!F:K,6,FALSE)</f>
        <v>33</v>
      </c>
      <c r="AE498" s="346" t="s">
        <v>85</v>
      </c>
      <c r="AF498" s="347" t="s">
        <v>85</v>
      </c>
      <c r="AG498" s="346" t="s">
        <v>3015</v>
      </c>
      <c r="AH498" s="346" t="s">
        <v>1950</v>
      </c>
      <c r="AI498" s="347">
        <f>VLOOKUP(AH498,ACCESSORIES!F:K,6,FALSE)</f>
        <v>1.1000000000000001</v>
      </c>
      <c r="AJ498" s="347" t="s">
        <v>266</v>
      </c>
      <c r="AK498" s="347" t="s">
        <v>85</v>
      </c>
      <c r="AL498" s="347" t="s">
        <v>85</v>
      </c>
      <c r="AM498" s="347" t="s">
        <v>85</v>
      </c>
      <c r="AN498" s="347">
        <v>16.5</v>
      </c>
      <c r="AO498" s="347">
        <v>168</v>
      </c>
      <c r="AP498" s="347">
        <v>3</v>
      </c>
      <c r="AQ498" s="347">
        <v>19</v>
      </c>
      <c r="AR498" s="347"/>
      <c r="AS498" s="347">
        <v>34</v>
      </c>
      <c r="AT498" s="347"/>
      <c r="AU498" s="347">
        <v>233</v>
      </c>
      <c r="AV498" s="347">
        <v>90</v>
      </c>
      <c r="AW498" s="347">
        <v>68</v>
      </c>
      <c r="AX498" s="83"/>
      <c r="AY498" s="347"/>
      <c r="AZ498" s="348" t="s">
        <v>85</v>
      </c>
      <c r="BA498" s="347" t="e">
        <v>#N/A</v>
      </c>
      <c r="BB498" s="105" t="s">
        <v>85</v>
      </c>
      <c r="BC498" s="347" t="e">
        <v>#N/A</v>
      </c>
      <c r="BD498" s="348">
        <v>40.5</v>
      </c>
      <c r="BE498" s="347">
        <v>22.647637795275578</v>
      </c>
      <c r="BF498" s="347">
        <v>22.647637795275578</v>
      </c>
      <c r="BG498" s="347">
        <v>11.555118110236215</v>
      </c>
      <c r="BH498" s="341">
        <v>24</v>
      </c>
      <c r="BI498" s="347" t="s">
        <v>4096</v>
      </c>
      <c r="BJ498" s="82" t="s">
        <v>4217</v>
      </c>
      <c r="BK498" s="347" t="s">
        <v>2833</v>
      </c>
      <c r="BL498" s="347" t="s">
        <v>2834</v>
      </c>
      <c r="BM498" s="347" t="s">
        <v>2841</v>
      </c>
      <c r="BN498" s="347"/>
      <c r="BO498" s="347"/>
      <c r="BP498" s="347"/>
      <c r="BQ498" s="347"/>
      <c r="BR498" s="347"/>
      <c r="BS498" s="347"/>
      <c r="BT498" s="347"/>
      <c r="BU498" s="347"/>
      <c r="BV498" s="347"/>
      <c r="BW498" s="347"/>
      <c r="BX498" s="347"/>
      <c r="BY498" s="362" t="str">
        <f t="shared" si="32"/>
        <v>DISCONTINUED - MR306 Mesh, 20x9, +18mm Offset, 6x135, 94mm Centerbore, Matte Black</v>
      </c>
      <c r="BZ498" s="362" t="s">
        <v>4046</v>
      </c>
      <c r="CA498" s="362" t="s">
        <v>4045</v>
      </c>
      <c r="CB498" s="351" t="str">
        <f t="shared" si="30"/>
        <v>STREET (3XX)</v>
      </c>
    </row>
    <row r="499" spans="1:80" s="339" customFormat="1" ht="12.75">
      <c r="A499" s="23">
        <f t="shared" si="29"/>
        <v>496</v>
      </c>
      <c r="B499" s="105" t="s">
        <v>84</v>
      </c>
      <c r="C499" s="30" t="s">
        <v>1072</v>
      </c>
      <c r="D499" s="341" t="s">
        <v>4831</v>
      </c>
      <c r="E499" s="342" t="s">
        <v>4013</v>
      </c>
      <c r="F499" s="342"/>
      <c r="G499" s="342"/>
      <c r="H499" s="432" t="s">
        <v>511</v>
      </c>
      <c r="I499" s="393">
        <v>41640</v>
      </c>
      <c r="J499" s="340">
        <v>43747</v>
      </c>
      <c r="K499" s="331" t="s">
        <v>1277</v>
      </c>
      <c r="L499" s="343">
        <v>315.20999999999998</v>
      </c>
      <c r="M499" s="333"/>
      <c r="N499" s="333"/>
      <c r="O499" s="341">
        <v>20</v>
      </c>
      <c r="P499" s="8">
        <v>9</v>
      </c>
      <c r="Q499" s="30" t="s">
        <v>1123</v>
      </c>
      <c r="R499" s="341">
        <v>6</v>
      </c>
      <c r="S499" s="341">
        <v>5.5</v>
      </c>
      <c r="T499" s="344">
        <v>18</v>
      </c>
      <c r="U499" s="378">
        <v>5.75</v>
      </c>
      <c r="V499" s="341" t="s">
        <v>85</v>
      </c>
      <c r="W499" s="349">
        <v>108</v>
      </c>
      <c r="X499" s="345">
        <v>37</v>
      </c>
      <c r="Y499" s="344">
        <v>2500</v>
      </c>
      <c r="Z499" s="344" t="s">
        <v>2309</v>
      </c>
      <c r="AA499" s="344" t="s">
        <v>3002</v>
      </c>
      <c r="AB499" s="334" t="str">
        <f t="shared" si="31"/>
        <v>20x9, 6x5.5, 18 OS</v>
      </c>
      <c r="AC499" s="346" t="s">
        <v>1613</v>
      </c>
      <c r="AD499" s="336">
        <f>VLOOKUP(AC499,ACCESSORIES!F:K,6,FALSE)</f>
        <v>33</v>
      </c>
      <c r="AE499" s="346" t="s">
        <v>85</v>
      </c>
      <c r="AF499" s="347" t="s">
        <v>85</v>
      </c>
      <c r="AG499" s="346" t="s">
        <v>3017</v>
      </c>
      <c r="AH499" s="346" t="s">
        <v>1950</v>
      </c>
      <c r="AI499" s="347">
        <f>VLOOKUP(AH499,ACCESSORIES!F:K,6,FALSE)</f>
        <v>1.1000000000000001</v>
      </c>
      <c r="AJ499" s="347" t="s">
        <v>266</v>
      </c>
      <c r="AK499" s="347" t="s">
        <v>85</v>
      </c>
      <c r="AL499" s="347" t="s">
        <v>85</v>
      </c>
      <c r="AM499" s="347" t="s">
        <v>85</v>
      </c>
      <c r="AN499" s="347">
        <v>16.5</v>
      </c>
      <c r="AO499" s="347">
        <v>168</v>
      </c>
      <c r="AP499" s="347">
        <v>3</v>
      </c>
      <c r="AQ499" s="347">
        <v>19</v>
      </c>
      <c r="AR499" s="347"/>
      <c r="AS499" s="347">
        <v>34</v>
      </c>
      <c r="AT499" s="347"/>
      <c r="AU499" s="347">
        <v>233</v>
      </c>
      <c r="AV499" s="347">
        <v>104.4</v>
      </c>
      <c r="AW499" s="347">
        <v>61.8</v>
      </c>
      <c r="AX499" s="83"/>
      <c r="AY499" s="347"/>
      <c r="AZ499" s="348" t="s">
        <v>85</v>
      </c>
      <c r="BA499" s="347" t="e">
        <v>#N/A</v>
      </c>
      <c r="BB499" s="105" t="s">
        <v>85</v>
      </c>
      <c r="BC499" s="347" t="e">
        <v>#N/A</v>
      </c>
      <c r="BD499" s="348">
        <v>40.5</v>
      </c>
      <c r="BE499" s="347">
        <v>22.647637795275578</v>
      </c>
      <c r="BF499" s="347">
        <v>22.647637795275578</v>
      </c>
      <c r="BG499" s="347">
        <v>11.555118110236215</v>
      </c>
      <c r="BH499" s="341">
        <v>24</v>
      </c>
      <c r="BI499" s="347" t="s">
        <v>4096</v>
      </c>
      <c r="BJ499" s="82" t="s">
        <v>4217</v>
      </c>
      <c r="BK499" s="347" t="s">
        <v>2833</v>
      </c>
      <c r="BL499" s="347" t="s">
        <v>2834</v>
      </c>
      <c r="BM499" s="347" t="s">
        <v>2841</v>
      </c>
      <c r="BN499" s="347"/>
      <c r="BO499" s="347"/>
      <c r="BP499" s="347"/>
      <c r="BQ499" s="347"/>
      <c r="BR499" s="347"/>
      <c r="BS499" s="347"/>
      <c r="BT499" s="347"/>
      <c r="BU499" s="347"/>
      <c r="BV499" s="347"/>
      <c r="BW499" s="347"/>
      <c r="BX499" s="347"/>
      <c r="BY499" s="362" t="str">
        <f t="shared" si="32"/>
        <v>DISCONTINUED - MR306 Mesh, 20x9, +18mm Offset, 6x5.5, 108mm Centerbore, Matte Black</v>
      </c>
      <c r="BZ499" s="362" t="s">
        <v>4046</v>
      </c>
      <c r="CA499" s="362" t="s">
        <v>4045</v>
      </c>
      <c r="CB499" s="351" t="str">
        <f t="shared" si="30"/>
        <v>STREET (3XX)</v>
      </c>
    </row>
    <row r="500" spans="1:80" s="339" customFormat="1" ht="12.75">
      <c r="A500" s="23">
        <f t="shared" si="29"/>
        <v>497</v>
      </c>
      <c r="B500" s="105" t="s">
        <v>84</v>
      </c>
      <c r="C500" s="30" t="s">
        <v>1072</v>
      </c>
      <c r="D500" s="341" t="s">
        <v>4831</v>
      </c>
      <c r="E500" s="342" t="s">
        <v>4014</v>
      </c>
      <c r="F500" s="342"/>
      <c r="G500" s="342"/>
      <c r="H500" s="432" t="s">
        <v>513</v>
      </c>
      <c r="I500" s="393">
        <v>41640</v>
      </c>
      <c r="J500" s="340">
        <v>43747</v>
      </c>
      <c r="K500" s="331" t="s">
        <v>1277</v>
      </c>
      <c r="L500" s="343">
        <v>315.20999999999998</v>
      </c>
      <c r="M500" s="333"/>
      <c r="N500" s="333"/>
      <c r="O500" s="341">
        <v>20</v>
      </c>
      <c r="P500" s="8">
        <v>9</v>
      </c>
      <c r="Q500" s="30" t="s">
        <v>1766</v>
      </c>
      <c r="R500" s="341">
        <v>8</v>
      </c>
      <c r="S500" s="341">
        <v>170</v>
      </c>
      <c r="T500" s="344">
        <v>18</v>
      </c>
      <c r="U500" s="378">
        <v>5.75</v>
      </c>
      <c r="V500" s="341" t="s">
        <v>85</v>
      </c>
      <c r="W500" s="349">
        <v>130.81</v>
      </c>
      <c r="X500" s="345">
        <v>37</v>
      </c>
      <c r="Y500" s="344">
        <v>3600</v>
      </c>
      <c r="Z500" s="344" t="s">
        <v>2309</v>
      </c>
      <c r="AA500" s="344" t="s">
        <v>3002</v>
      </c>
      <c r="AB500" s="334" t="str">
        <f t="shared" si="31"/>
        <v>20x9, 8x170, 18 OS</v>
      </c>
      <c r="AC500" s="346" t="s">
        <v>1617</v>
      </c>
      <c r="AD500" s="336">
        <f>VLOOKUP(AC500,ACCESSORIES!F:K,6,FALSE)</f>
        <v>33</v>
      </c>
      <c r="AE500" s="346" t="s">
        <v>85</v>
      </c>
      <c r="AF500" s="347" t="s">
        <v>85</v>
      </c>
      <c r="AG500" s="346" t="s">
        <v>3020</v>
      </c>
      <c r="AH500" s="346" t="s">
        <v>1950</v>
      </c>
      <c r="AI500" s="347">
        <f>VLOOKUP(AH500,ACCESSORIES!F:K,6,FALSE)</f>
        <v>1.1000000000000001</v>
      </c>
      <c r="AJ500" s="347" t="s">
        <v>266</v>
      </c>
      <c r="AK500" s="347" t="s">
        <v>85</v>
      </c>
      <c r="AL500" s="347" t="s">
        <v>85</v>
      </c>
      <c r="AM500" s="347" t="s">
        <v>85</v>
      </c>
      <c r="AN500" s="347">
        <v>16.5</v>
      </c>
      <c r="AO500" s="347">
        <v>197</v>
      </c>
      <c r="AP500" s="347">
        <v>3</v>
      </c>
      <c r="AQ500" s="347">
        <v>3</v>
      </c>
      <c r="AR500" s="347"/>
      <c r="AS500" s="347">
        <v>34</v>
      </c>
      <c r="AT500" s="347"/>
      <c r="AU500" s="347">
        <v>233</v>
      </c>
      <c r="AV500" s="347">
        <v>124.5</v>
      </c>
      <c r="AW500" s="347">
        <v>68</v>
      </c>
      <c r="AX500" s="83"/>
      <c r="AY500" s="347"/>
      <c r="AZ500" s="348" t="s">
        <v>85</v>
      </c>
      <c r="BA500" s="347" t="e">
        <v>#N/A</v>
      </c>
      <c r="BB500" s="105" t="s">
        <v>85</v>
      </c>
      <c r="BC500" s="347" t="e">
        <v>#N/A</v>
      </c>
      <c r="BD500" s="348">
        <v>40.5</v>
      </c>
      <c r="BE500" s="347">
        <v>22.647637795275578</v>
      </c>
      <c r="BF500" s="347">
        <v>22.647637795275578</v>
      </c>
      <c r="BG500" s="347">
        <v>11.555118110236215</v>
      </c>
      <c r="BH500" s="341">
        <v>24</v>
      </c>
      <c r="BI500" s="347" t="s">
        <v>4096</v>
      </c>
      <c r="BJ500" s="82" t="s">
        <v>4217</v>
      </c>
      <c r="BK500" s="347" t="s">
        <v>2833</v>
      </c>
      <c r="BL500" s="347" t="s">
        <v>2834</v>
      </c>
      <c r="BM500" s="347" t="s">
        <v>2841</v>
      </c>
      <c r="BN500" s="347"/>
      <c r="BO500" s="347"/>
      <c r="BP500" s="347"/>
      <c r="BQ500" s="347"/>
      <c r="BR500" s="347"/>
      <c r="BS500" s="347"/>
      <c r="BT500" s="347"/>
      <c r="BU500" s="347"/>
      <c r="BV500" s="347"/>
      <c r="BW500" s="347"/>
      <c r="BX500" s="347"/>
      <c r="BY500" s="362" t="str">
        <f t="shared" si="32"/>
        <v>DISCONTINUED - MR306 Mesh, 20x9, +18mm Offset, 8x170, 130.81mm Centerbore, Matte Black</v>
      </c>
      <c r="BZ500" s="362" t="s">
        <v>4046</v>
      </c>
      <c r="CA500" s="362" t="s">
        <v>4045</v>
      </c>
      <c r="CB500" s="351" t="str">
        <f t="shared" si="30"/>
        <v>STREET (3XX)</v>
      </c>
    </row>
    <row r="501" spans="1:80" s="339" customFormat="1" ht="12.75">
      <c r="A501" s="23">
        <f t="shared" si="29"/>
        <v>498</v>
      </c>
      <c r="B501" s="105" t="s">
        <v>84</v>
      </c>
      <c r="C501" s="30" t="s">
        <v>1072</v>
      </c>
      <c r="D501" s="341" t="s">
        <v>1119</v>
      </c>
      <c r="E501" s="342" t="s">
        <v>4015</v>
      </c>
      <c r="F501" s="342"/>
      <c r="G501" s="342"/>
      <c r="H501" s="432" t="s">
        <v>1037</v>
      </c>
      <c r="I501" s="393">
        <v>42005</v>
      </c>
      <c r="J501" s="340">
        <v>43747</v>
      </c>
      <c r="K501" s="331" t="s">
        <v>1277</v>
      </c>
      <c r="L501" s="343">
        <v>242.61</v>
      </c>
      <c r="M501" s="333"/>
      <c r="N501" s="333"/>
      <c r="O501" s="341">
        <v>17</v>
      </c>
      <c r="P501" s="8">
        <v>8.5</v>
      </c>
      <c r="Q501" s="30" t="s">
        <v>1761</v>
      </c>
      <c r="R501" s="341">
        <v>6</v>
      </c>
      <c r="S501" s="341">
        <v>120</v>
      </c>
      <c r="T501" s="344">
        <v>0</v>
      </c>
      <c r="U501" s="378">
        <v>4.75</v>
      </c>
      <c r="V501" s="341" t="s">
        <v>85</v>
      </c>
      <c r="W501" s="349">
        <v>67</v>
      </c>
      <c r="X501" s="345">
        <v>25.8</v>
      </c>
      <c r="Y501" s="344">
        <v>2500</v>
      </c>
      <c r="Z501" s="344" t="s">
        <v>2312</v>
      </c>
      <c r="AA501" s="344" t="s">
        <v>3003</v>
      </c>
      <c r="AB501" s="334" t="str">
        <f t="shared" si="31"/>
        <v>17x8.5, 6x120, 0 OS</v>
      </c>
      <c r="AC501" s="346" t="s">
        <v>1811</v>
      </c>
      <c r="AD501" s="336">
        <f>VLOOKUP(AC501,ACCESSORIES!F:K,6,FALSE)</f>
        <v>33</v>
      </c>
      <c r="AE501" s="346" t="s">
        <v>2105</v>
      </c>
      <c r="AF501" s="347" t="s">
        <v>1899</v>
      </c>
      <c r="AG501" s="346" t="s">
        <v>85</v>
      </c>
      <c r="AH501" s="346" t="s">
        <v>85</v>
      </c>
      <c r="AI501" s="347" t="e">
        <f>VLOOKUP(AH501,ACCESSORIES!F:K,6,FALSE)</f>
        <v>#N/A</v>
      </c>
      <c r="AJ501" s="347" t="s">
        <v>265</v>
      </c>
      <c r="AK501" s="347" t="s">
        <v>85</v>
      </c>
      <c r="AL501" s="347" t="s">
        <v>85</v>
      </c>
      <c r="AM501" s="347" t="s">
        <v>85</v>
      </c>
      <c r="AN501" s="347">
        <v>16.100000000000001</v>
      </c>
      <c r="AO501" s="347">
        <v>150</v>
      </c>
      <c r="AP501" s="347">
        <v>3</v>
      </c>
      <c r="AQ501" s="347">
        <v>16</v>
      </c>
      <c r="AR501" s="347"/>
      <c r="AS501" s="347">
        <v>63</v>
      </c>
      <c r="AT501" s="347"/>
      <c r="AU501" s="347">
        <v>213</v>
      </c>
      <c r="AV501" s="347">
        <v>67</v>
      </c>
      <c r="AW501" s="347">
        <v>30</v>
      </c>
      <c r="AX501" s="83"/>
      <c r="AY501" s="347"/>
      <c r="AZ501" s="348" t="s">
        <v>85</v>
      </c>
      <c r="BA501" s="347" t="e">
        <v>#N/A</v>
      </c>
      <c r="BB501" s="105" t="s">
        <v>85</v>
      </c>
      <c r="BC501" s="347" t="e">
        <v>#N/A</v>
      </c>
      <c r="BD501" s="348">
        <v>29.3</v>
      </c>
      <c r="BE501" s="347">
        <v>19.700787401574786</v>
      </c>
      <c r="BF501" s="347">
        <v>19.700787401574786</v>
      </c>
      <c r="BG501" s="347">
        <v>10.960629921259855</v>
      </c>
      <c r="BH501" s="341">
        <v>36</v>
      </c>
      <c r="BI501" s="347" t="s">
        <v>4096</v>
      </c>
      <c r="BJ501" s="82" t="s">
        <v>4217</v>
      </c>
      <c r="BK501" s="347" t="s">
        <v>2833</v>
      </c>
      <c r="BL501" s="347" t="s">
        <v>2843</v>
      </c>
      <c r="BM501" s="347" t="s">
        <v>2844</v>
      </c>
      <c r="BN501" s="347"/>
      <c r="BO501" s="347"/>
      <c r="BP501" s="347"/>
      <c r="BQ501" s="347"/>
      <c r="BR501" s="347"/>
      <c r="BS501" s="347"/>
      <c r="BT501" s="347"/>
      <c r="BU501" s="347"/>
      <c r="BV501" s="347"/>
      <c r="BW501" s="347"/>
      <c r="BX501" s="347"/>
      <c r="BY501" s="362" t="str">
        <f t="shared" si="32"/>
        <v>DISCONTINUED - MR308 Roost, 17x8.5, 0mm Offset, 6x120, 67mm Centerbore, Method Bronze</v>
      </c>
      <c r="BZ501" s="362" t="s">
        <v>4046</v>
      </c>
      <c r="CA501" s="362" t="s">
        <v>4045</v>
      </c>
      <c r="CB501" s="351" t="str">
        <f t="shared" si="30"/>
        <v>STREET (3XX)</v>
      </c>
    </row>
    <row r="502" spans="1:80" s="339" customFormat="1" ht="12.75">
      <c r="A502" s="23">
        <f t="shared" si="29"/>
        <v>499</v>
      </c>
      <c r="B502" s="105" t="s">
        <v>84</v>
      </c>
      <c r="C502" s="30" t="s">
        <v>1072</v>
      </c>
      <c r="D502" s="341" t="s">
        <v>1119</v>
      </c>
      <c r="E502" s="342" t="s">
        <v>4016</v>
      </c>
      <c r="F502" s="342"/>
      <c r="G502" s="342"/>
      <c r="H502" s="432" t="s">
        <v>1038</v>
      </c>
      <c r="I502" s="393">
        <v>42005</v>
      </c>
      <c r="J502" s="340">
        <v>43747</v>
      </c>
      <c r="K502" s="331" t="s">
        <v>1277</v>
      </c>
      <c r="L502" s="343">
        <v>242.61</v>
      </c>
      <c r="M502" s="333"/>
      <c r="N502" s="333"/>
      <c r="O502" s="341">
        <v>17</v>
      </c>
      <c r="P502" s="8">
        <v>8.5</v>
      </c>
      <c r="Q502" s="30" t="s">
        <v>1761</v>
      </c>
      <c r="R502" s="341">
        <v>6</v>
      </c>
      <c r="S502" s="341">
        <v>120</v>
      </c>
      <c r="T502" s="344">
        <v>0</v>
      </c>
      <c r="U502" s="378">
        <v>4.75</v>
      </c>
      <c r="V502" s="341" t="s">
        <v>85</v>
      </c>
      <c r="W502" s="349">
        <v>67</v>
      </c>
      <c r="X502" s="345">
        <v>25.8</v>
      </c>
      <c r="Y502" s="344">
        <v>2500</v>
      </c>
      <c r="Z502" s="344" t="s">
        <v>2309</v>
      </c>
      <c r="AA502" s="344" t="s">
        <v>3002</v>
      </c>
      <c r="AB502" s="334" t="str">
        <f t="shared" si="31"/>
        <v>17x8.5, 6x120, 0 OS</v>
      </c>
      <c r="AC502" s="346" t="s">
        <v>1811</v>
      </c>
      <c r="AD502" s="336">
        <f>VLOOKUP(AC502,ACCESSORIES!F:K,6,FALSE)</f>
        <v>33</v>
      </c>
      <c r="AE502" s="346" t="s">
        <v>2105</v>
      </c>
      <c r="AF502" s="347" t="s">
        <v>1899</v>
      </c>
      <c r="AG502" s="346" t="s">
        <v>85</v>
      </c>
      <c r="AH502" s="346" t="s">
        <v>85</v>
      </c>
      <c r="AI502" s="347" t="e">
        <f>VLOOKUP(AH502,ACCESSORIES!F:K,6,FALSE)</f>
        <v>#N/A</v>
      </c>
      <c r="AJ502" s="347" t="s">
        <v>265</v>
      </c>
      <c r="AK502" s="347" t="s">
        <v>85</v>
      </c>
      <c r="AL502" s="347" t="s">
        <v>85</v>
      </c>
      <c r="AM502" s="347" t="s">
        <v>85</v>
      </c>
      <c r="AN502" s="347">
        <v>16.100000000000001</v>
      </c>
      <c r="AO502" s="347">
        <v>150</v>
      </c>
      <c r="AP502" s="347">
        <v>3.5</v>
      </c>
      <c r="AQ502" s="347">
        <v>18</v>
      </c>
      <c r="AR502" s="347"/>
      <c r="AS502" s="347">
        <v>52</v>
      </c>
      <c r="AT502" s="347"/>
      <c r="AU502" s="347">
        <v>199</v>
      </c>
      <c r="AV502" s="347">
        <v>67</v>
      </c>
      <c r="AW502" s="347">
        <v>30</v>
      </c>
      <c r="AX502" s="83"/>
      <c r="AY502" s="347"/>
      <c r="AZ502" s="348" t="s">
        <v>85</v>
      </c>
      <c r="BA502" s="347" t="e">
        <v>#N/A</v>
      </c>
      <c r="BB502" s="105" t="s">
        <v>85</v>
      </c>
      <c r="BC502" s="347" t="e">
        <v>#N/A</v>
      </c>
      <c r="BD502" s="348">
        <v>29.3</v>
      </c>
      <c r="BE502" s="347">
        <v>19.700787401574786</v>
      </c>
      <c r="BF502" s="347">
        <v>19.700787401574786</v>
      </c>
      <c r="BG502" s="347">
        <v>10.960629921259855</v>
      </c>
      <c r="BH502" s="341">
        <v>36</v>
      </c>
      <c r="BI502" s="347" t="s">
        <v>4096</v>
      </c>
      <c r="BJ502" s="82" t="s">
        <v>4217</v>
      </c>
      <c r="BK502" s="347" t="s">
        <v>2833</v>
      </c>
      <c r="BL502" s="347" t="s">
        <v>2843</v>
      </c>
      <c r="BM502" s="347" t="s">
        <v>2844</v>
      </c>
      <c r="BN502" s="347"/>
      <c r="BO502" s="347"/>
      <c r="BP502" s="347"/>
      <c r="BQ502" s="347"/>
      <c r="BR502" s="347"/>
      <c r="BS502" s="347"/>
      <c r="BT502" s="347"/>
      <c r="BU502" s="347"/>
      <c r="BV502" s="347"/>
      <c r="BW502" s="347"/>
      <c r="BX502" s="347"/>
      <c r="BY502" s="362" t="str">
        <f t="shared" si="32"/>
        <v>DISCONTINUED - MR308 Roost, 17x8.5, 0mm Offset, 6x120, 67mm Centerbore, Matte Black</v>
      </c>
      <c r="BZ502" s="362" t="s">
        <v>4046</v>
      </c>
      <c r="CA502" s="362" t="s">
        <v>4045</v>
      </c>
      <c r="CB502" s="351" t="str">
        <f t="shared" si="30"/>
        <v>STREET (3XX)</v>
      </c>
    </row>
    <row r="503" spans="1:80" s="339" customFormat="1" ht="12.75">
      <c r="A503" s="23">
        <f t="shared" si="29"/>
        <v>500</v>
      </c>
      <c r="B503" s="105" t="s">
        <v>84</v>
      </c>
      <c r="C503" s="30" t="s">
        <v>1072</v>
      </c>
      <c r="D503" s="341" t="s">
        <v>1120</v>
      </c>
      <c r="E503" s="342" t="s">
        <v>4017</v>
      </c>
      <c r="F503" s="342"/>
      <c r="G503" s="342"/>
      <c r="H503" s="432" t="s">
        <v>580</v>
      </c>
      <c r="I503" s="393">
        <v>42005</v>
      </c>
      <c r="J503" s="340">
        <v>43747</v>
      </c>
      <c r="K503" s="331" t="s">
        <v>1277</v>
      </c>
      <c r="L503" s="343">
        <v>236.56</v>
      </c>
      <c r="M503" s="333"/>
      <c r="N503" s="333"/>
      <c r="O503" s="341">
        <v>16</v>
      </c>
      <c r="P503" s="8">
        <v>8</v>
      </c>
      <c r="Q503" s="30" t="s">
        <v>1123</v>
      </c>
      <c r="R503" s="341">
        <v>6</v>
      </c>
      <c r="S503" s="341">
        <v>5.5</v>
      </c>
      <c r="T503" s="344">
        <v>0</v>
      </c>
      <c r="U503" s="378">
        <v>4.5</v>
      </c>
      <c r="V503" s="341" t="s">
        <v>85</v>
      </c>
      <c r="W503" s="349">
        <v>108</v>
      </c>
      <c r="X503" s="345">
        <v>22.900000000000002</v>
      </c>
      <c r="Y503" s="344">
        <v>2650</v>
      </c>
      <c r="Z503" s="344" t="s">
        <v>5830</v>
      </c>
      <c r="AA503" s="344" t="s">
        <v>3007</v>
      </c>
      <c r="AB503" s="334" t="str">
        <f t="shared" si="31"/>
        <v>16x8, 6x5.5, 0 OS</v>
      </c>
      <c r="AC503" s="346" t="s">
        <v>1600</v>
      </c>
      <c r="AD503" s="336">
        <f>VLOOKUP(AC503,ACCESSORIES!F:K,6,FALSE)</f>
        <v>33</v>
      </c>
      <c r="AE503" s="346" t="s">
        <v>85</v>
      </c>
      <c r="AF503" s="347" t="s">
        <v>85</v>
      </c>
      <c r="AG503" s="346" t="s">
        <v>3017</v>
      </c>
      <c r="AH503" s="346" t="s">
        <v>1951</v>
      </c>
      <c r="AI503" s="347">
        <f>VLOOKUP(AH503,ACCESSORIES!F:K,6,FALSE)</f>
        <v>1.1000000000000001</v>
      </c>
      <c r="AJ503" s="347" t="s">
        <v>266</v>
      </c>
      <c r="AK503" s="347" t="s">
        <v>85</v>
      </c>
      <c r="AL503" s="347" t="s">
        <v>85</v>
      </c>
      <c r="AM503" s="347" t="s">
        <v>85</v>
      </c>
      <c r="AN503" s="347">
        <v>16.100000000000001</v>
      </c>
      <c r="AO503" s="347">
        <v>170</v>
      </c>
      <c r="AP503" s="347">
        <v>9</v>
      </c>
      <c r="AQ503" s="347">
        <v>20</v>
      </c>
      <c r="AR503" s="347"/>
      <c r="AS503" s="347">
        <v>42</v>
      </c>
      <c r="AT503" s="347"/>
      <c r="AU503" s="347">
        <v>184</v>
      </c>
      <c r="AV503" s="347">
        <v>106.5</v>
      </c>
      <c r="AW503" s="347">
        <v>38</v>
      </c>
      <c r="AX503" s="83"/>
      <c r="AY503" s="347"/>
      <c r="AZ503" s="348" t="s">
        <v>85</v>
      </c>
      <c r="BA503" s="347" t="e">
        <v>#N/A</v>
      </c>
      <c r="BB503" s="105" t="s">
        <v>85</v>
      </c>
      <c r="BC503" s="347" t="e">
        <v>#N/A</v>
      </c>
      <c r="BD503" s="348">
        <v>26.400000000000002</v>
      </c>
      <c r="BE503" s="347">
        <v>18.720472440944874</v>
      </c>
      <c r="BF503" s="347">
        <v>18.720472440944874</v>
      </c>
      <c r="BG503" s="347">
        <v>10.610236220472444</v>
      </c>
      <c r="BH503" s="341">
        <v>36</v>
      </c>
      <c r="BI503" s="347" t="s">
        <v>4096</v>
      </c>
      <c r="BJ503" s="82" t="s">
        <v>4217</v>
      </c>
      <c r="BK503" s="347" t="s">
        <v>2833</v>
      </c>
      <c r="BL503" s="347" t="s">
        <v>2837</v>
      </c>
      <c r="BM503" s="347" t="s">
        <v>2839</v>
      </c>
      <c r="BN503" s="347" t="s">
        <v>2845</v>
      </c>
      <c r="BO503" s="347"/>
      <c r="BP503" s="347"/>
      <c r="BQ503" s="347"/>
      <c r="BR503" s="347"/>
      <c r="BS503" s="347"/>
      <c r="BT503" s="347"/>
      <c r="BU503" s="347"/>
      <c r="BV503" s="347"/>
      <c r="BW503" s="347"/>
      <c r="BX503" s="347"/>
      <c r="BY503" s="362" t="str">
        <f t="shared" si="32"/>
        <v>DISCONTINUED - MR309 Grid, 16x8, 0mm Offset, 6x5.5, 108mm Centerbore, Titanium - Matte Black  Lip</v>
      </c>
      <c r="BZ503" s="362" t="s">
        <v>4046</v>
      </c>
      <c r="CA503" s="362" t="s">
        <v>4045</v>
      </c>
      <c r="CB503" s="351" t="str">
        <f t="shared" si="30"/>
        <v>STREET (3XX)</v>
      </c>
    </row>
    <row r="504" spans="1:80" s="339" customFormat="1" ht="12.75">
      <c r="A504" s="23">
        <f t="shared" si="29"/>
        <v>501</v>
      </c>
      <c r="B504" s="105" t="s">
        <v>84</v>
      </c>
      <c r="C504" s="30" t="s">
        <v>1072</v>
      </c>
      <c r="D504" s="341" t="s">
        <v>1120</v>
      </c>
      <c r="E504" s="342" t="s">
        <v>4018</v>
      </c>
      <c r="F504" s="342"/>
      <c r="G504" s="342"/>
      <c r="H504" s="432" t="s">
        <v>629</v>
      </c>
      <c r="I504" s="393">
        <v>42005</v>
      </c>
      <c r="J504" s="340">
        <v>43747</v>
      </c>
      <c r="K504" s="331" t="s">
        <v>1277</v>
      </c>
      <c r="L504" s="343">
        <v>327.31</v>
      </c>
      <c r="M504" s="333"/>
      <c r="N504" s="333"/>
      <c r="O504" s="341">
        <v>20</v>
      </c>
      <c r="P504" s="8">
        <v>9</v>
      </c>
      <c r="Q504" s="30" t="s">
        <v>1763</v>
      </c>
      <c r="R504" s="341">
        <v>6</v>
      </c>
      <c r="S504" s="341">
        <v>135</v>
      </c>
      <c r="T504" s="344">
        <v>18</v>
      </c>
      <c r="U504" s="378">
        <v>5.75</v>
      </c>
      <c r="V504" s="341" t="s">
        <v>85</v>
      </c>
      <c r="W504" s="349">
        <v>94</v>
      </c>
      <c r="X504" s="345">
        <v>39.1</v>
      </c>
      <c r="Y504" s="344">
        <v>2650</v>
      </c>
      <c r="Z504" s="344" t="s">
        <v>2309</v>
      </c>
      <c r="AA504" s="344" t="s">
        <v>3002</v>
      </c>
      <c r="AB504" s="334" t="str">
        <f t="shared" si="31"/>
        <v>20x9, 6x135, 18 OS</v>
      </c>
      <c r="AC504" s="346" t="s">
        <v>1596</v>
      </c>
      <c r="AD504" s="336">
        <f>VLOOKUP(AC504,ACCESSORIES!F:K,6,FALSE)</f>
        <v>33</v>
      </c>
      <c r="AE504" s="346" t="s">
        <v>85</v>
      </c>
      <c r="AF504" s="347" t="s">
        <v>85</v>
      </c>
      <c r="AG504" s="346" t="s">
        <v>3015</v>
      </c>
      <c r="AH504" s="346" t="s">
        <v>1951</v>
      </c>
      <c r="AI504" s="347">
        <f>VLOOKUP(AH504,ACCESSORIES!F:K,6,FALSE)</f>
        <v>1.1000000000000001</v>
      </c>
      <c r="AJ504" s="347" t="s">
        <v>266</v>
      </c>
      <c r="AK504" s="347" t="s">
        <v>85</v>
      </c>
      <c r="AL504" s="347" t="s">
        <v>85</v>
      </c>
      <c r="AM504" s="347" t="s">
        <v>85</v>
      </c>
      <c r="AN504" s="347">
        <v>16.100000000000001</v>
      </c>
      <c r="AO504" s="347">
        <v>170</v>
      </c>
      <c r="AP504" s="347">
        <v>3</v>
      </c>
      <c r="AQ504" s="347">
        <v>9</v>
      </c>
      <c r="AR504" s="347"/>
      <c r="AS504" s="347">
        <v>33</v>
      </c>
      <c r="AT504" s="347"/>
      <c r="AU504" s="347">
        <v>234</v>
      </c>
      <c r="AV504" s="347">
        <v>90</v>
      </c>
      <c r="AW504" s="347">
        <v>54</v>
      </c>
      <c r="AX504" s="83"/>
      <c r="AY504" s="347"/>
      <c r="AZ504" s="348" t="s">
        <v>85</v>
      </c>
      <c r="BA504" s="347" t="e">
        <v>#N/A</v>
      </c>
      <c r="BB504" s="105" t="s">
        <v>85</v>
      </c>
      <c r="BC504" s="347" t="e">
        <v>#N/A</v>
      </c>
      <c r="BD504" s="348">
        <v>42.6</v>
      </c>
      <c r="BE504" s="347">
        <v>22.647637795275578</v>
      </c>
      <c r="BF504" s="347">
        <v>22.647637795275578</v>
      </c>
      <c r="BG504" s="347">
        <v>11.555118110236215</v>
      </c>
      <c r="BH504" s="341">
        <v>24</v>
      </c>
      <c r="BI504" s="347" t="s">
        <v>4096</v>
      </c>
      <c r="BJ504" s="82" t="s">
        <v>4217</v>
      </c>
      <c r="BK504" s="347" t="s">
        <v>2833</v>
      </c>
      <c r="BL504" s="347" t="s">
        <v>2837</v>
      </c>
      <c r="BM504" s="347" t="s">
        <v>2839</v>
      </c>
      <c r="BN504" s="347" t="s">
        <v>2845</v>
      </c>
      <c r="BO504" s="347"/>
      <c r="BP504" s="347"/>
      <c r="BQ504" s="347"/>
      <c r="BR504" s="347"/>
      <c r="BS504" s="347"/>
      <c r="BT504" s="347"/>
      <c r="BU504" s="347"/>
      <c r="BV504" s="347"/>
      <c r="BW504" s="347"/>
      <c r="BX504" s="347"/>
      <c r="BY504" s="362" t="str">
        <f t="shared" si="32"/>
        <v>DISCONTINUED - MR309 Grid, 20x9, +18mm Offset, 6x135, 94mm Centerbore, Matte Black</v>
      </c>
      <c r="BZ504" s="362" t="s">
        <v>4046</v>
      </c>
      <c r="CA504" s="362" t="s">
        <v>4045</v>
      </c>
      <c r="CB504" s="351" t="str">
        <f t="shared" si="30"/>
        <v>STREET (3XX)</v>
      </c>
    </row>
    <row r="505" spans="1:80" s="339" customFormat="1" ht="12.75">
      <c r="A505" s="23">
        <f t="shared" si="29"/>
        <v>502</v>
      </c>
      <c r="B505" s="105" t="s">
        <v>84</v>
      </c>
      <c r="C505" s="30" t="s">
        <v>1072</v>
      </c>
      <c r="D505" s="341" t="s">
        <v>1120</v>
      </c>
      <c r="E505" s="342" t="s">
        <v>4019</v>
      </c>
      <c r="F505" s="342"/>
      <c r="G505" s="342"/>
      <c r="H505" s="432" t="s">
        <v>632</v>
      </c>
      <c r="I505" s="393">
        <v>42005</v>
      </c>
      <c r="J505" s="340">
        <v>43747</v>
      </c>
      <c r="K505" s="331" t="s">
        <v>1277</v>
      </c>
      <c r="L505" s="343">
        <v>327.31</v>
      </c>
      <c r="M505" s="333"/>
      <c r="N505" s="333"/>
      <c r="O505" s="341">
        <v>20</v>
      </c>
      <c r="P505" s="8">
        <v>9</v>
      </c>
      <c r="Q505" s="30" t="s">
        <v>1754</v>
      </c>
      <c r="R505" s="341">
        <v>5</v>
      </c>
      <c r="S505" s="341">
        <v>150</v>
      </c>
      <c r="T505" s="344">
        <v>18</v>
      </c>
      <c r="U505" s="378">
        <v>5.75</v>
      </c>
      <c r="V505" s="341" t="s">
        <v>85</v>
      </c>
      <c r="W505" s="349">
        <v>116.5</v>
      </c>
      <c r="X505" s="345">
        <v>39.1</v>
      </c>
      <c r="Y505" s="344">
        <v>2650</v>
      </c>
      <c r="Z505" s="344" t="s">
        <v>5830</v>
      </c>
      <c r="AA505" s="344" t="s">
        <v>3007</v>
      </c>
      <c r="AB505" s="334" t="str">
        <f t="shared" si="31"/>
        <v>20x9, 5x150, 18 OS</v>
      </c>
      <c r="AC505" s="346" t="s">
        <v>1603</v>
      </c>
      <c r="AD505" s="336">
        <f>VLOOKUP(AC505,ACCESSORIES!F:K,6,FALSE)</f>
        <v>33</v>
      </c>
      <c r="AE505" s="346" t="s">
        <v>85</v>
      </c>
      <c r="AF505" s="347" t="s">
        <v>85</v>
      </c>
      <c r="AG505" s="346" t="s">
        <v>3018</v>
      </c>
      <c r="AH505" s="346" t="s">
        <v>1951</v>
      </c>
      <c r="AI505" s="347">
        <f>VLOOKUP(AH505,ACCESSORIES!F:K,6,FALSE)</f>
        <v>1.1000000000000001</v>
      </c>
      <c r="AJ505" s="347" t="s">
        <v>266</v>
      </c>
      <c r="AK505" s="347" t="s">
        <v>85</v>
      </c>
      <c r="AL505" s="347" t="s">
        <v>85</v>
      </c>
      <c r="AM505" s="347" t="s">
        <v>85</v>
      </c>
      <c r="AN505" s="347">
        <v>16.100000000000001</v>
      </c>
      <c r="AO505" s="347">
        <v>180</v>
      </c>
      <c r="AP505" s="347">
        <v>3</v>
      </c>
      <c r="AQ505" s="347">
        <v>8</v>
      </c>
      <c r="AR505" s="347"/>
      <c r="AS505" s="347">
        <v>33</v>
      </c>
      <c r="AT505" s="347"/>
      <c r="AU505" s="347">
        <v>234</v>
      </c>
      <c r="AV505" s="347">
        <v>110.5</v>
      </c>
      <c r="AW505" s="347">
        <v>41</v>
      </c>
      <c r="AX505" s="83"/>
      <c r="AY505" s="347"/>
      <c r="AZ505" s="348" t="s">
        <v>85</v>
      </c>
      <c r="BA505" s="347" t="e">
        <v>#N/A</v>
      </c>
      <c r="BB505" s="105" t="s">
        <v>85</v>
      </c>
      <c r="BC505" s="347" t="e">
        <v>#N/A</v>
      </c>
      <c r="BD505" s="348">
        <v>42.6</v>
      </c>
      <c r="BE505" s="347">
        <v>22.647637795275578</v>
      </c>
      <c r="BF505" s="347">
        <v>22.647637795275578</v>
      </c>
      <c r="BG505" s="347">
        <v>11.555118110236215</v>
      </c>
      <c r="BH505" s="341">
        <v>24</v>
      </c>
      <c r="BI505" s="347" t="s">
        <v>4096</v>
      </c>
      <c r="BJ505" s="82" t="s">
        <v>4217</v>
      </c>
      <c r="BK505" s="347" t="s">
        <v>2833</v>
      </c>
      <c r="BL505" s="347" t="s">
        <v>2837</v>
      </c>
      <c r="BM505" s="347" t="s">
        <v>2839</v>
      </c>
      <c r="BN505" s="347" t="s">
        <v>2845</v>
      </c>
      <c r="BO505" s="347"/>
      <c r="BP505" s="347"/>
      <c r="BQ505" s="347"/>
      <c r="BR505" s="347"/>
      <c r="BS505" s="347"/>
      <c r="BT505" s="347"/>
      <c r="BU505" s="347"/>
      <c r="BV505" s="347"/>
      <c r="BW505" s="347"/>
      <c r="BX505" s="347"/>
      <c r="BY505" s="362" t="str">
        <f t="shared" si="32"/>
        <v>DISCONTINUED - MR309 Grid, 20x9, +18mm Offset, 5x150, 116.5mm Centerbore, Titanium - Matte Black  Lip</v>
      </c>
      <c r="BZ505" s="362" t="s">
        <v>4046</v>
      </c>
      <c r="CA505" s="362" t="s">
        <v>4045</v>
      </c>
      <c r="CB505" s="351" t="str">
        <f t="shared" si="30"/>
        <v>STREET (3XX)</v>
      </c>
    </row>
    <row r="506" spans="1:80" s="339" customFormat="1" ht="12.75">
      <c r="A506" s="23">
        <f t="shared" si="29"/>
        <v>503</v>
      </c>
      <c r="B506" s="105" t="s">
        <v>84</v>
      </c>
      <c r="C506" s="30" t="s">
        <v>1072</v>
      </c>
      <c r="D506" s="341" t="s">
        <v>1120</v>
      </c>
      <c r="E506" s="342" t="s">
        <v>4020</v>
      </c>
      <c r="F506" s="342"/>
      <c r="G506" s="342"/>
      <c r="H506" s="432" t="s">
        <v>633</v>
      </c>
      <c r="I506" s="393">
        <v>42005</v>
      </c>
      <c r="J506" s="340">
        <v>43747</v>
      </c>
      <c r="K506" s="331" t="s">
        <v>1277</v>
      </c>
      <c r="L506" s="343">
        <v>327.31</v>
      </c>
      <c r="M506" s="333"/>
      <c r="N506" s="333"/>
      <c r="O506" s="341">
        <v>20</v>
      </c>
      <c r="P506" s="8">
        <v>9</v>
      </c>
      <c r="Q506" s="30" t="s">
        <v>1123</v>
      </c>
      <c r="R506" s="341">
        <v>6</v>
      </c>
      <c r="S506" s="341">
        <v>5.5</v>
      </c>
      <c r="T506" s="344">
        <v>18</v>
      </c>
      <c r="U506" s="378">
        <v>5.75</v>
      </c>
      <c r="V506" s="341" t="s">
        <v>85</v>
      </c>
      <c r="W506" s="349">
        <v>108</v>
      </c>
      <c r="X506" s="345">
        <v>39.1</v>
      </c>
      <c r="Y506" s="344">
        <v>2650</v>
      </c>
      <c r="Z506" s="344" t="s">
        <v>2309</v>
      </c>
      <c r="AA506" s="344" t="s">
        <v>3002</v>
      </c>
      <c r="AB506" s="334" t="str">
        <f t="shared" si="31"/>
        <v>20x9, 6x5.5, 18 OS</v>
      </c>
      <c r="AC506" s="346" t="s">
        <v>1600</v>
      </c>
      <c r="AD506" s="336">
        <f>VLOOKUP(AC506,ACCESSORIES!F:K,6,FALSE)</f>
        <v>33</v>
      </c>
      <c r="AE506" s="346" t="s">
        <v>85</v>
      </c>
      <c r="AF506" s="347" t="s">
        <v>85</v>
      </c>
      <c r="AG506" s="346" t="s">
        <v>3017</v>
      </c>
      <c r="AH506" s="346" t="s">
        <v>1951</v>
      </c>
      <c r="AI506" s="347">
        <f>VLOOKUP(AH506,ACCESSORIES!F:K,6,FALSE)</f>
        <v>1.1000000000000001</v>
      </c>
      <c r="AJ506" s="347" t="s">
        <v>266</v>
      </c>
      <c r="AK506" s="347" t="s">
        <v>85</v>
      </c>
      <c r="AL506" s="347" t="s">
        <v>85</v>
      </c>
      <c r="AM506" s="347" t="s">
        <v>85</v>
      </c>
      <c r="AN506" s="347">
        <v>16.100000000000001</v>
      </c>
      <c r="AO506" s="347">
        <v>170</v>
      </c>
      <c r="AP506" s="347">
        <v>3</v>
      </c>
      <c r="AQ506" s="347">
        <v>6</v>
      </c>
      <c r="AR506" s="347"/>
      <c r="AS506" s="347">
        <v>33</v>
      </c>
      <c r="AT506" s="347"/>
      <c r="AU506" s="347">
        <v>234</v>
      </c>
      <c r="AV506" s="347">
        <v>106.5</v>
      </c>
      <c r="AW506" s="347">
        <v>38</v>
      </c>
      <c r="AX506" s="83"/>
      <c r="AY506" s="347"/>
      <c r="AZ506" s="348" t="s">
        <v>85</v>
      </c>
      <c r="BA506" s="347" t="e">
        <v>#N/A</v>
      </c>
      <c r="BB506" s="105" t="s">
        <v>85</v>
      </c>
      <c r="BC506" s="347" t="e">
        <v>#N/A</v>
      </c>
      <c r="BD506" s="348">
        <v>42.6</v>
      </c>
      <c r="BE506" s="347">
        <v>22.647637795275578</v>
      </c>
      <c r="BF506" s="347">
        <v>22.647637795275578</v>
      </c>
      <c r="BG506" s="347">
        <v>11.555118110236215</v>
      </c>
      <c r="BH506" s="341">
        <v>24</v>
      </c>
      <c r="BI506" s="347" t="s">
        <v>4096</v>
      </c>
      <c r="BJ506" s="82" t="s">
        <v>4217</v>
      </c>
      <c r="BK506" s="347" t="s">
        <v>2833</v>
      </c>
      <c r="BL506" s="347" t="s">
        <v>2837</v>
      </c>
      <c r="BM506" s="347" t="s">
        <v>2839</v>
      </c>
      <c r="BN506" s="347" t="s">
        <v>2845</v>
      </c>
      <c r="BO506" s="347"/>
      <c r="BP506" s="347"/>
      <c r="BQ506" s="347"/>
      <c r="BR506" s="347"/>
      <c r="BS506" s="347"/>
      <c r="BT506" s="347"/>
      <c r="BU506" s="347"/>
      <c r="BV506" s="347"/>
      <c r="BW506" s="347"/>
      <c r="BX506" s="347"/>
      <c r="BY506" s="362" t="str">
        <f t="shared" si="32"/>
        <v>DISCONTINUED - MR309 Grid, 20x9, +18mm Offset, 6x5.5, 108mm Centerbore, Matte Black</v>
      </c>
      <c r="BZ506" s="362" t="s">
        <v>4046</v>
      </c>
      <c r="CA506" s="362" t="s">
        <v>4045</v>
      </c>
      <c r="CB506" s="351" t="str">
        <f t="shared" si="30"/>
        <v>STREET (3XX)</v>
      </c>
    </row>
    <row r="507" spans="1:80" s="339" customFormat="1" ht="12.75">
      <c r="A507" s="23">
        <f t="shared" si="29"/>
        <v>504</v>
      </c>
      <c r="B507" s="105" t="s">
        <v>84</v>
      </c>
      <c r="C507" s="30" t="s">
        <v>1072</v>
      </c>
      <c r="D507" s="341" t="s">
        <v>1120</v>
      </c>
      <c r="E507" s="342" t="s">
        <v>4021</v>
      </c>
      <c r="F507" s="342"/>
      <c r="G507" s="342"/>
      <c r="H507" s="432" t="s">
        <v>634</v>
      </c>
      <c r="I507" s="393">
        <v>42005</v>
      </c>
      <c r="J507" s="340">
        <v>43747</v>
      </c>
      <c r="K507" s="331" t="s">
        <v>1277</v>
      </c>
      <c r="L507" s="343">
        <v>327.31</v>
      </c>
      <c r="M507" s="333"/>
      <c r="N507" s="333"/>
      <c r="O507" s="341">
        <v>20</v>
      </c>
      <c r="P507" s="8">
        <v>9</v>
      </c>
      <c r="Q507" s="30" t="s">
        <v>1123</v>
      </c>
      <c r="R507" s="341">
        <v>6</v>
      </c>
      <c r="S507" s="341">
        <v>5.5</v>
      </c>
      <c r="T507" s="344">
        <v>18</v>
      </c>
      <c r="U507" s="378">
        <v>5.75</v>
      </c>
      <c r="V507" s="341" t="s">
        <v>85</v>
      </c>
      <c r="W507" s="349">
        <v>108</v>
      </c>
      <c r="X507" s="345">
        <v>39.1</v>
      </c>
      <c r="Y507" s="344">
        <v>2650</v>
      </c>
      <c r="Z507" s="344" t="s">
        <v>5830</v>
      </c>
      <c r="AA507" s="344" t="s">
        <v>3007</v>
      </c>
      <c r="AB507" s="334" t="str">
        <f t="shared" si="31"/>
        <v>20x9, 6x5.5, 18 OS</v>
      </c>
      <c r="AC507" s="346" t="s">
        <v>1600</v>
      </c>
      <c r="AD507" s="336">
        <f>VLOOKUP(AC507,ACCESSORIES!F:K,6,FALSE)</f>
        <v>33</v>
      </c>
      <c r="AE507" s="346" t="s">
        <v>85</v>
      </c>
      <c r="AF507" s="347" t="s">
        <v>85</v>
      </c>
      <c r="AG507" s="346" t="s">
        <v>3017</v>
      </c>
      <c r="AH507" s="346" t="s">
        <v>1951</v>
      </c>
      <c r="AI507" s="347">
        <f>VLOOKUP(AH507,ACCESSORIES!F:K,6,FALSE)</f>
        <v>1.1000000000000001</v>
      </c>
      <c r="AJ507" s="347" t="s">
        <v>266</v>
      </c>
      <c r="AK507" s="347" t="s">
        <v>85</v>
      </c>
      <c r="AL507" s="347" t="s">
        <v>85</v>
      </c>
      <c r="AM507" s="347" t="s">
        <v>85</v>
      </c>
      <c r="AN507" s="347">
        <v>16.100000000000001</v>
      </c>
      <c r="AO507" s="347">
        <v>170</v>
      </c>
      <c r="AP507" s="347">
        <v>3</v>
      </c>
      <c r="AQ507" s="347">
        <v>6</v>
      </c>
      <c r="AR507" s="347"/>
      <c r="AS507" s="347">
        <v>33</v>
      </c>
      <c r="AT507" s="347"/>
      <c r="AU507" s="347">
        <v>234</v>
      </c>
      <c r="AV507" s="347">
        <v>106.5</v>
      </c>
      <c r="AW507" s="347">
        <v>38</v>
      </c>
      <c r="AX507" s="83"/>
      <c r="AY507" s="347"/>
      <c r="AZ507" s="348" t="s">
        <v>85</v>
      </c>
      <c r="BA507" s="347" t="e">
        <v>#N/A</v>
      </c>
      <c r="BB507" s="105" t="s">
        <v>85</v>
      </c>
      <c r="BC507" s="347" t="e">
        <v>#N/A</v>
      </c>
      <c r="BD507" s="348">
        <v>42.6</v>
      </c>
      <c r="BE507" s="347">
        <v>22.647637795275578</v>
      </c>
      <c r="BF507" s="347">
        <v>22.647637795275578</v>
      </c>
      <c r="BG507" s="347">
        <v>11.555118110236215</v>
      </c>
      <c r="BH507" s="341">
        <v>24</v>
      </c>
      <c r="BI507" s="347" t="s">
        <v>4096</v>
      </c>
      <c r="BJ507" s="82" t="s">
        <v>4217</v>
      </c>
      <c r="BK507" s="347" t="s">
        <v>2833</v>
      </c>
      <c r="BL507" s="347" t="s">
        <v>2837</v>
      </c>
      <c r="BM507" s="347" t="s">
        <v>2839</v>
      </c>
      <c r="BN507" s="347" t="s">
        <v>2845</v>
      </c>
      <c r="BO507" s="347"/>
      <c r="BP507" s="347"/>
      <c r="BQ507" s="347"/>
      <c r="BR507" s="347"/>
      <c r="BS507" s="347"/>
      <c r="BT507" s="347"/>
      <c r="BU507" s="347"/>
      <c r="BV507" s="347"/>
      <c r="BW507" s="347"/>
      <c r="BX507" s="347"/>
      <c r="BY507" s="362" t="str">
        <f t="shared" si="32"/>
        <v>DISCONTINUED - MR309 Grid, 20x9, +18mm Offset, 6x5.5, 108mm Centerbore, Titanium - Matte Black  Lip</v>
      </c>
      <c r="BZ507" s="362" t="s">
        <v>4046</v>
      </c>
      <c r="CA507" s="362" t="s">
        <v>4045</v>
      </c>
      <c r="CB507" s="351" t="str">
        <f t="shared" si="30"/>
        <v>STREET (3XX)</v>
      </c>
    </row>
    <row r="508" spans="1:80" s="339" customFormat="1" ht="12.75">
      <c r="A508" s="23">
        <f t="shared" si="29"/>
        <v>505</v>
      </c>
      <c r="B508" s="105" t="s">
        <v>84</v>
      </c>
      <c r="C508" s="30" t="s">
        <v>1072</v>
      </c>
      <c r="D508" s="341" t="s">
        <v>1120</v>
      </c>
      <c r="E508" s="342" t="s">
        <v>4022</v>
      </c>
      <c r="F508" s="342"/>
      <c r="G508" s="342"/>
      <c r="H508" s="432" t="s">
        <v>637</v>
      </c>
      <c r="I508" s="393">
        <v>42005</v>
      </c>
      <c r="J508" s="340">
        <v>43747</v>
      </c>
      <c r="K508" s="331" t="s">
        <v>1277</v>
      </c>
      <c r="L508" s="343">
        <v>327.31</v>
      </c>
      <c r="M508" s="333"/>
      <c r="N508" s="333"/>
      <c r="O508" s="341">
        <v>20</v>
      </c>
      <c r="P508" s="8">
        <v>9</v>
      </c>
      <c r="Q508" s="30" t="s">
        <v>1766</v>
      </c>
      <c r="R508" s="341">
        <v>8</v>
      </c>
      <c r="S508" s="341">
        <v>170</v>
      </c>
      <c r="T508" s="344">
        <v>18</v>
      </c>
      <c r="U508" s="378">
        <v>5.75</v>
      </c>
      <c r="V508" s="341" t="s">
        <v>85</v>
      </c>
      <c r="W508" s="349">
        <v>130.81</v>
      </c>
      <c r="X508" s="345">
        <v>39.1</v>
      </c>
      <c r="Y508" s="344">
        <v>3640</v>
      </c>
      <c r="Z508" s="344" t="s">
        <v>2309</v>
      </c>
      <c r="AA508" s="344" t="s">
        <v>3002</v>
      </c>
      <c r="AB508" s="334" t="str">
        <f t="shared" si="31"/>
        <v>20x9, 8x170, 18 OS</v>
      </c>
      <c r="AC508" s="346" t="s">
        <v>1864</v>
      </c>
      <c r="AD508" s="336">
        <f>VLOOKUP(AC508,ACCESSORIES!F:K,6,FALSE)</f>
        <v>33</v>
      </c>
      <c r="AE508" s="346" t="s">
        <v>85</v>
      </c>
      <c r="AF508" s="347" t="s">
        <v>85</v>
      </c>
      <c r="AG508" s="346" t="s">
        <v>3020</v>
      </c>
      <c r="AH508" s="346" t="s">
        <v>1951</v>
      </c>
      <c r="AI508" s="347">
        <f>VLOOKUP(AH508,ACCESSORIES!F:K,6,FALSE)</f>
        <v>1.1000000000000001</v>
      </c>
      <c r="AJ508" s="347" t="s">
        <v>266</v>
      </c>
      <c r="AK508" s="347" t="s">
        <v>85</v>
      </c>
      <c r="AL508" s="347" t="s">
        <v>85</v>
      </c>
      <c r="AM508" s="347" t="s">
        <v>85</v>
      </c>
      <c r="AN508" s="347">
        <v>16.100000000000001</v>
      </c>
      <c r="AO508" s="347">
        <v>200</v>
      </c>
      <c r="AP508" s="347">
        <v>3</v>
      </c>
      <c r="AQ508" s="347">
        <v>3</v>
      </c>
      <c r="AR508" s="347"/>
      <c r="AS508" s="347">
        <v>33</v>
      </c>
      <c r="AT508" s="347"/>
      <c r="AU508" s="347">
        <v>234</v>
      </c>
      <c r="AV508" s="347">
        <v>127</v>
      </c>
      <c r="AW508" s="347">
        <v>98</v>
      </c>
      <c r="AX508" s="83"/>
      <c r="AY508" s="347"/>
      <c r="AZ508" s="348" t="s">
        <v>85</v>
      </c>
      <c r="BA508" s="347" t="e">
        <v>#N/A</v>
      </c>
      <c r="BB508" s="105" t="s">
        <v>85</v>
      </c>
      <c r="BC508" s="347" t="e">
        <v>#N/A</v>
      </c>
      <c r="BD508" s="348">
        <v>42.6</v>
      </c>
      <c r="BE508" s="347">
        <v>22.647637795275578</v>
      </c>
      <c r="BF508" s="347">
        <v>22.647637795275578</v>
      </c>
      <c r="BG508" s="347">
        <v>11.555118110236215</v>
      </c>
      <c r="BH508" s="341">
        <v>24</v>
      </c>
      <c r="BI508" s="347" t="s">
        <v>4096</v>
      </c>
      <c r="BJ508" s="82" t="s">
        <v>4217</v>
      </c>
      <c r="BK508" s="347" t="s">
        <v>2833</v>
      </c>
      <c r="BL508" s="347" t="s">
        <v>2837</v>
      </c>
      <c r="BM508" s="347" t="s">
        <v>2839</v>
      </c>
      <c r="BN508" s="347" t="s">
        <v>2845</v>
      </c>
      <c r="BO508" s="347"/>
      <c r="BP508" s="347"/>
      <c r="BQ508" s="347"/>
      <c r="BR508" s="347"/>
      <c r="BS508" s="347"/>
      <c r="BT508" s="347"/>
      <c r="BU508" s="347"/>
      <c r="BV508" s="347"/>
      <c r="BW508" s="347"/>
      <c r="BX508" s="347"/>
      <c r="BY508" s="362" t="str">
        <f t="shared" si="32"/>
        <v>DISCONTINUED - MR309 Grid, 20x9, +18mm Offset, 8x170, 130.81mm Centerbore, Matte Black</v>
      </c>
      <c r="BZ508" s="362" t="s">
        <v>4046</v>
      </c>
      <c r="CA508" s="362" t="s">
        <v>4045</v>
      </c>
      <c r="CB508" s="351" t="str">
        <f t="shared" si="30"/>
        <v>STREET (3XX)</v>
      </c>
    </row>
    <row r="509" spans="1:80" s="339" customFormat="1" ht="12.75">
      <c r="A509" s="23">
        <f t="shared" si="29"/>
        <v>506</v>
      </c>
      <c r="B509" s="105" t="s">
        <v>84</v>
      </c>
      <c r="C509" s="30" t="s">
        <v>1072</v>
      </c>
      <c r="D509" s="341" t="s">
        <v>1120</v>
      </c>
      <c r="E509" s="342" t="s">
        <v>4023</v>
      </c>
      <c r="F509" s="342"/>
      <c r="G509" s="342"/>
      <c r="H509" s="432" t="s">
        <v>638</v>
      </c>
      <c r="I509" s="393">
        <v>42005</v>
      </c>
      <c r="J509" s="340">
        <v>43747</v>
      </c>
      <c r="K509" s="331" t="s">
        <v>1277</v>
      </c>
      <c r="L509" s="343">
        <v>327.31</v>
      </c>
      <c r="M509" s="333"/>
      <c r="N509" s="333"/>
      <c r="O509" s="341">
        <v>20</v>
      </c>
      <c r="P509" s="8">
        <v>9</v>
      </c>
      <c r="Q509" s="30" t="s">
        <v>1766</v>
      </c>
      <c r="R509" s="341">
        <v>8</v>
      </c>
      <c r="S509" s="341">
        <v>170</v>
      </c>
      <c r="T509" s="344">
        <v>18</v>
      </c>
      <c r="U509" s="378">
        <v>5.75</v>
      </c>
      <c r="V509" s="341" t="s">
        <v>85</v>
      </c>
      <c r="W509" s="349">
        <v>130.81</v>
      </c>
      <c r="X509" s="345">
        <v>39.1</v>
      </c>
      <c r="Y509" s="344">
        <v>3640</v>
      </c>
      <c r="Z509" s="344" t="s">
        <v>5830</v>
      </c>
      <c r="AA509" s="344" t="s">
        <v>3007</v>
      </c>
      <c r="AB509" s="334" t="str">
        <f t="shared" si="31"/>
        <v>20x9, 8x170, 18 OS</v>
      </c>
      <c r="AC509" s="346" t="s">
        <v>1864</v>
      </c>
      <c r="AD509" s="336">
        <f>VLOOKUP(AC509,ACCESSORIES!F:K,6,FALSE)</f>
        <v>33</v>
      </c>
      <c r="AE509" s="346" t="s">
        <v>85</v>
      </c>
      <c r="AF509" s="347" t="s">
        <v>85</v>
      </c>
      <c r="AG509" s="346" t="s">
        <v>3020</v>
      </c>
      <c r="AH509" s="346" t="s">
        <v>1951</v>
      </c>
      <c r="AI509" s="347">
        <f>VLOOKUP(AH509,ACCESSORIES!F:K,6,FALSE)</f>
        <v>1.1000000000000001</v>
      </c>
      <c r="AJ509" s="347" t="s">
        <v>266</v>
      </c>
      <c r="AK509" s="347" t="s">
        <v>85</v>
      </c>
      <c r="AL509" s="347" t="s">
        <v>85</v>
      </c>
      <c r="AM509" s="347" t="s">
        <v>85</v>
      </c>
      <c r="AN509" s="347">
        <v>16.100000000000001</v>
      </c>
      <c r="AO509" s="347">
        <v>200</v>
      </c>
      <c r="AP509" s="347">
        <v>3</v>
      </c>
      <c r="AQ509" s="347">
        <v>3</v>
      </c>
      <c r="AR509" s="347"/>
      <c r="AS509" s="347">
        <v>33</v>
      </c>
      <c r="AT509" s="347"/>
      <c r="AU509" s="347">
        <v>234</v>
      </c>
      <c r="AV509" s="347">
        <v>127</v>
      </c>
      <c r="AW509" s="347">
        <v>98</v>
      </c>
      <c r="AX509" s="83"/>
      <c r="AY509" s="347"/>
      <c r="AZ509" s="348" t="s">
        <v>85</v>
      </c>
      <c r="BA509" s="347" t="e">
        <v>#N/A</v>
      </c>
      <c r="BB509" s="105" t="s">
        <v>85</v>
      </c>
      <c r="BC509" s="347" t="e">
        <v>#N/A</v>
      </c>
      <c r="BD509" s="348">
        <v>42.6</v>
      </c>
      <c r="BE509" s="347">
        <v>22.647637795275578</v>
      </c>
      <c r="BF509" s="347">
        <v>22.647637795275578</v>
      </c>
      <c r="BG509" s="347">
        <v>11.555118110236215</v>
      </c>
      <c r="BH509" s="341">
        <v>24</v>
      </c>
      <c r="BI509" s="347" t="s">
        <v>4096</v>
      </c>
      <c r="BJ509" s="82" t="s">
        <v>4217</v>
      </c>
      <c r="BK509" s="347" t="s">
        <v>2833</v>
      </c>
      <c r="BL509" s="347" t="s">
        <v>2837</v>
      </c>
      <c r="BM509" s="347" t="s">
        <v>2839</v>
      </c>
      <c r="BN509" s="347" t="s">
        <v>2845</v>
      </c>
      <c r="BO509" s="347"/>
      <c r="BP509" s="347"/>
      <c r="BQ509" s="347"/>
      <c r="BR509" s="347"/>
      <c r="BS509" s="347"/>
      <c r="BT509" s="347"/>
      <c r="BU509" s="347"/>
      <c r="BV509" s="347"/>
      <c r="BW509" s="347"/>
      <c r="BX509" s="347"/>
      <c r="BY509" s="362" t="str">
        <f t="shared" si="32"/>
        <v>DISCONTINUED - MR309 Grid, 20x9, +18mm Offset, 8x170, 130.81mm Centerbore, Titanium - Matte Black  Lip</v>
      </c>
      <c r="BZ509" s="362" t="s">
        <v>4046</v>
      </c>
      <c r="CA509" s="362" t="s">
        <v>4045</v>
      </c>
      <c r="CB509" s="351" t="str">
        <f t="shared" si="30"/>
        <v>STREET (3XX)</v>
      </c>
    </row>
    <row r="510" spans="1:80" s="339" customFormat="1" ht="12.75">
      <c r="A510" s="23">
        <f t="shared" si="29"/>
        <v>507</v>
      </c>
      <c r="B510" s="105" t="s">
        <v>84</v>
      </c>
      <c r="C510" s="30" t="s">
        <v>1072</v>
      </c>
      <c r="D510" s="341" t="s">
        <v>1120</v>
      </c>
      <c r="E510" s="342" t="s">
        <v>4024</v>
      </c>
      <c r="F510" s="342"/>
      <c r="G510" s="342"/>
      <c r="H510" s="432" t="s">
        <v>640</v>
      </c>
      <c r="I510" s="393">
        <v>42005</v>
      </c>
      <c r="J510" s="340">
        <v>43747</v>
      </c>
      <c r="K510" s="331" t="s">
        <v>1277</v>
      </c>
      <c r="L510" s="343">
        <v>327.31</v>
      </c>
      <c r="M510" s="333"/>
      <c r="N510" s="333"/>
      <c r="O510" s="341">
        <v>20</v>
      </c>
      <c r="P510" s="8">
        <v>9</v>
      </c>
      <c r="Q510" s="30" t="s">
        <v>1767</v>
      </c>
      <c r="R510" s="341">
        <v>8</v>
      </c>
      <c r="S510" s="341">
        <v>180</v>
      </c>
      <c r="T510" s="344">
        <v>18</v>
      </c>
      <c r="U510" s="378">
        <v>5.75</v>
      </c>
      <c r="V510" s="341" t="s">
        <v>85</v>
      </c>
      <c r="W510" s="349">
        <v>130.81</v>
      </c>
      <c r="X510" s="345">
        <v>39.1</v>
      </c>
      <c r="Y510" s="344">
        <v>3640</v>
      </c>
      <c r="Z510" s="344" t="s">
        <v>5830</v>
      </c>
      <c r="AA510" s="344" t="s">
        <v>3007</v>
      </c>
      <c r="AB510" s="334" t="str">
        <f t="shared" si="31"/>
        <v>20x9, 8x180, 18 OS</v>
      </c>
      <c r="AC510" s="346" t="s">
        <v>1606</v>
      </c>
      <c r="AD510" s="336">
        <f>VLOOKUP(AC510,ACCESSORIES!F:K,6,FALSE)</f>
        <v>33</v>
      </c>
      <c r="AE510" s="346" t="s">
        <v>85</v>
      </c>
      <c r="AF510" s="347" t="s">
        <v>85</v>
      </c>
      <c r="AG510" s="346" t="s">
        <v>3020</v>
      </c>
      <c r="AH510" s="346" t="s">
        <v>1951</v>
      </c>
      <c r="AI510" s="347">
        <f>VLOOKUP(AH510,ACCESSORIES!F:K,6,FALSE)</f>
        <v>1.1000000000000001</v>
      </c>
      <c r="AJ510" s="347" t="s">
        <v>266</v>
      </c>
      <c r="AK510" s="347" t="s">
        <v>85</v>
      </c>
      <c r="AL510" s="347" t="s">
        <v>85</v>
      </c>
      <c r="AM510" s="347" t="s">
        <v>85</v>
      </c>
      <c r="AN510" s="347">
        <v>16.100000000000001</v>
      </c>
      <c r="AO510" s="347">
        <v>205</v>
      </c>
      <c r="AP510" s="347">
        <v>3</v>
      </c>
      <c r="AQ510" s="347">
        <v>3</v>
      </c>
      <c r="AR510" s="347"/>
      <c r="AS510" s="347">
        <v>33</v>
      </c>
      <c r="AT510" s="347"/>
      <c r="AU510" s="347">
        <v>234</v>
      </c>
      <c r="AV510" s="347">
        <v>123</v>
      </c>
      <c r="AW510" s="347">
        <v>93</v>
      </c>
      <c r="AX510" s="83"/>
      <c r="AY510" s="347"/>
      <c r="AZ510" s="348" t="s">
        <v>85</v>
      </c>
      <c r="BA510" s="347" t="e">
        <v>#N/A</v>
      </c>
      <c r="BB510" s="105" t="s">
        <v>85</v>
      </c>
      <c r="BC510" s="347" t="e">
        <v>#N/A</v>
      </c>
      <c r="BD510" s="348">
        <v>42.6</v>
      </c>
      <c r="BE510" s="347">
        <v>22.647637795275578</v>
      </c>
      <c r="BF510" s="347">
        <v>22.647637795275578</v>
      </c>
      <c r="BG510" s="347">
        <v>11.555118110236215</v>
      </c>
      <c r="BH510" s="341">
        <v>24</v>
      </c>
      <c r="BI510" s="347" t="s">
        <v>4096</v>
      </c>
      <c r="BJ510" s="82" t="s">
        <v>4217</v>
      </c>
      <c r="BK510" s="347" t="s">
        <v>2833</v>
      </c>
      <c r="BL510" s="347" t="s">
        <v>2837</v>
      </c>
      <c r="BM510" s="347" t="s">
        <v>2839</v>
      </c>
      <c r="BN510" s="347" t="s">
        <v>2845</v>
      </c>
      <c r="BO510" s="347"/>
      <c r="BP510" s="347"/>
      <c r="BQ510" s="347"/>
      <c r="BR510" s="347"/>
      <c r="BS510" s="347"/>
      <c r="BT510" s="347"/>
      <c r="BU510" s="347"/>
      <c r="BV510" s="347"/>
      <c r="BW510" s="347"/>
      <c r="BX510" s="347"/>
      <c r="BY510" s="362" t="str">
        <f t="shared" si="32"/>
        <v>DISCONTINUED - MR309 Grid, 20x9, +18mm Offset, 8x180, 130.81mm Centerbore, Titanium - Matte Black  Lip</v>
      </c>
      <c r="BZ510" s="362" t="s">
        <v>4046</v>
      </c>
      <c r="CA510" s="362" t="s">
        <v>4045</v>
      </c>
      <c r="CB510" s="351" t="str">
        <f t="shared" si="30"/>
        <v>STREET (3XX)</v>
      </c>
    </row>
    <row r="511" spans="1:80" s="339" customFormat="1" ht="12.75">
      <c r="A511" s="23">
        <f t="shared" si="29"/>
        <v>508</v>
      </c>
      <c r="B511" s="105" t="s">
        <v>84</v>
      </c>
      <c r="C511" s="30" t="s">
        <v>1072</v>
      </c>
      <c r="D511" s="341" t="s">
        <v>1122</v>
      </c>
      <c r="E511" s="342" t="s">
        <v>4025</v>
      </c>
      <c r="F511" s="342"/>
      <c r="G511" s="342"/>
      <c r="H511" s="432" t="s">
        <v>710</v>
      </c>
      <c r="I511" s="393">
        <v>42370</v>
      </c>
      <c r="J511" s="340">
        <v>43747</v>
      </c>
      <c r="K511" s="331" t="s">
        <v>1277</v>
      </c>
      <c r="L511" s="343">
        <v>277.7</v>
      </c>
      <c r="M511" s="333"/>
      <c r="N511" s="333"/>
      <c r="O511" s="341">
        <v>17</v>
      </c>
      <c r="P511" s="8">
        <v>8.5</v>
      </c>
      <c r="Q511" s="30" t="s">
        <v>1758</v>
      </c>
      <c r="R511" s="341">
        <v>5</v>
      </c>
      <c r="S511" s="341">
        <v>5</v>
      </c>
      <c r="T511" s="344">
        <v>0</v>
      </c>
      <c r="U511" s="378">
        <v>4.75</v>
      </c>
      <c r="V511" s="341" t="s">
        <v>85</v>
      </c>
      <c r="W511" s="349">
        <v>71.5</v>
      </c>
      <c r="X511" s="345">
        <v>29.5</v>
      </c>
      <c r="Y511" s="344">
        <v>2650</v>
      </c>
      <c r="Z511" s="344" t="s">
        <v>5830</v>
      </c>
      <c r="AA511" s="344" t="s">
        <v>3007</v>
      </c>
      <c r="AB511" s="334" t="str">
        <f t="shared" si="31"/>
        <v>17x8.5, 5x5, 0 OS</v>
      </c>
      <c r="AC511" s="346" t="s">
        <v>1632</v>
      </c>
      <c r="AD511" s="336">
        <f>VLOOKUP(AC511,ACCESSORIES!F:K,6,FALSE)</f>
        <v>38.5</v>
      </c>
      <c r="AE511" s="346" t="s">
        <v>1806</v>
      </c>
      <c r="AF511" s="347" t="s">
        <v>1899</v>
      </c>
      <c r="AG511" s="346" t="s">
        <v>85</v>
      </c>
      <c r="AH511" s="346" t="s">
        <v>1951</v>
      </c>
      <c r="AI511" s="347">
        <f>VLOOKUP(AH511,ACCESSORIES!F:K,6,FALSE)</f>
        <v>1.1000000000000001</v>
      </c>
      <c r="AJ511" s="347" t="s">
        <v>265</v>
      </c>
      <c r="AK511" s="347" t="s">
        <v>85</v>
      </c>
      <c r="AL511" s="347" t="s">
        <v>85</v>
      </c>
      <c r="AM511" s="347" t="s">
        <v>85</v>
      </c>
      <c r="AN511" s="347">
        <v>16.100000000000001</v>
      </c>
      <c r="AO511" s="347">
        <v>165</v>
      </c>
      <c r="AP511" s="347">
        <v>3</v>
      </c>
      <c r="AQ511" s="347">
        <v>12</v>
      </c>
      <c r="AR511" s="347"/>
      <c r="AS511" s="347">
        <v>38</v>
      </c>
      <c r="AT511" s="347"/>
      <c r="AU511" s="347">
        <v>202</v>
      </c>
      <c r="AV511" s="347">
        <v>71.5</v>
      </c>
      <c r="AW511" s="347">
        <v>35</v>
      </c>
      <c r="AX511" s="83"/>
      <c r="AY511" s="347"/>
      <c r="AZ511" s="348" t="s">
        <v>85</v>
      </c>
      <c r="BA511" s="347" t="e">
        <v>#N/A</v>
      </c>
      <c r="BB511" s="105" t="s">
        <v>85</v>
      </c>
      <c r="BC511" s="347" t="e">
        <v>#N/A</v>
      </c>
      <c r="BD511" s="348">
        <v>33</v>
      </c>
      <c r="BE511" s="347">
        <v>19.700787401574786</v>
      </c>
      <c r="BF511" s="347">
        <v>19.700787401574786</v>
      </c>
      <c r="BG511" s="347">
        <v>10.960629921259855</v>
      </c>
      <c r="BH511" s="341">
        <v>36</v>
      </c>
      <c r="BI511" s="347" t="s">
        <v>4096</v>
      </c>
      <c r="BJ511" s="82" t="s">
        <v>4217</v>
      </c>
      <c r="BK511" s="347" t="s">
        <v>2833</v>
      </c>
      <c r="BL511" s="347" t="s">
        <v>2846</v>
      </c>
      <c r="BM511" s="347" t="s">
        <v>2839</v>
      </c>
      <c r="BN511" s="347" t="s">
        <v>2847</v>
      </c>
      <c r="BO511" s="347" t="s">
        <v>2845</v>
      </c>
      <c r="BP511" s="347"/>
      <c r="BQ511" s="347"/>
      <c r="BR511" s="347"/>
      <c r="BS511" s="347"/>
      <c r="BT511" s="347"/>
      <c r="BU511" s="347"/>
      <c r="BV511" s="347"/>
      <c r="BW511" s="347"/>
      <c r="BX511" s="347"/>
      <c r="BY511" s="362" t="str">
        <f t="shared" si="32"/>
        <v>DISCONTINUED - MR311 Vex, 17x8.5, 0mm Offset, 5x5, 71.5mm Centerbore, Titanium - Matte Black  Lip</v>
      </c>
      <c r="BZ511" s="362" t="s">
        <v>4046</v>
      </c>
      <c r="CA511" s="362" t="s">
        <v>4045</v>
      </c>
      <c r="CB511" s="351" t="str">
        <f t="shared" si="30"/>
        <v>STREET (3XX)</v>
      </c>
    </row>
    <row r="512" spans="1:80" s="339" customFormat="1" ht="12.75">
      <c r="A512" s="23">
        <f t="shared" si="29"/>
        <v>509</v>
      </c>
      <c r="B512" s="105" t="s">
        <v>84</v>
      </c>
      <c r="C512" s="30" t="s">
        <v>1072</v>
      </c>
      <c r="D512" s="341" t="s">
        <v>1122</v>
      </c>
      <c r="E512" s="342" t="s">
        <v>4026</v>
      </c>
      <c r="F512" s="342"/>
      <c r="G512" s="342"/>
      <c r="H512" s="432" t="s">
        <v>712</v>
      </c>
      <c r="I512" s="393">
        <v>42370</v>
      </c>
      <c r="J512" s="340">
        <v>43747</v>
      </c>
      <c r="K512" s="331" t="s">
        <v>1277</v>
      </c>
      <c r="L512" s="343">
        <v>277.7</v>
      </c>
      <c r="M512" s="333"/>
      <c r="N512" s="333"/>
      <c r="O512" s="341">
        <v>17</v>
      </c>
      <c r="P512" s="8">
        <v>8.5</v>
      </c>
      <c r="Q512" s="30" t="s">
        <v>1763</v>
      </c>
      <c r="R512" s="341">
        <v>6</v>
      </c>
      <c r="S512" s="341">
        <v>135</v>
      </c>
      <c r="T512" s="344">
        <v>0</v>
      </c>
      <c r="U512" s="378">
        <v>4.75</v>
      </c>
      <c r="V512" s="341" t="s">
        <v>85</v>
      </c>
      <c r="W512" s="349">
        <v>87</v>
      </c>
      <c r="X512" s="345">
        <v>29.5</v>
      </c>
      <c r="Y512" s="344">
        <v>2650</v>
      </c>
      <c r="Z512" s="344" t="s">
        <v>5830</v>
      </c>
      <c r="AA512" s="344" t="s">
        <v>3007</v>
      </c>
      <c r="AB512" s="334" t="str">
        <f t="shared" si="31"/>
        <v>17x8.5, 6x135, 0 OS</v>
      </c>
      <c r="AC512" s="346" t="s">
        <v>1634</v>
      </c>
      <c r="AD512" s="336">
        <f>VLOOKUP(AC512,ACCESSORIES!F:K,6,FALSE)</f>
        <v>38.5</v>
      </c>
      <c r="AE512" s="346" t="s">
        <v>1808</v>
      </c>
      <c r="AF512" s="347" t="s">
        <v>1899</v>
      </c>
      <c r="AG512" s="346" t="s">
        <v>85</v>
      </c>
      <c r="AH512" s="346" t="s">
        <v>1951</v>
      </c>
      <c r="AI512" s="347">
        <f>VLOOKUP(AH512,ACCESSORIES!F:K,6,FALSE)</f>
        <v>1.1000000000000001</v>
      </c>
      <c r="AJ512" s="347" t="s">
        <v>265</v>
      </c>
      <c r="AK512" s="347" t="s">
        <v>85</v>
      </c>
      <c r="AL512" s="347" t="s">
        <v>85</v>
      </c>
      <c r="AM512" s="347" t="s">
        <v>85</v>
      </c>
      <c r="AN512" s="347">
        <v>16.100000000000001</v>
      </c>
      <c r="AO512" s="347">
        <v>175</v>
      </c>
      <c r="AP512" s="347">
        <v>3</v>
      </c>
      <c r="AQ512" s="347">
        <v>12</v>
      </c>
      <c r="AR512" s="347"/>
      <c r="AS512" s="347">
        <v>38</v>
      </c>
      <c r="AT512" s="347"/>
      <c r="AU512" s="347">
        <v>202</v>
      </c>
      <c r="AV512" s="347">
        <v>87</v>
      </c>
      <c r="AW512" s="347">
        <v>42</v>
      </c>
      <c r="AX512" s="83"/>
      <c r="AY512" s="347"/>
      <c r="AZ512" s="348" t="s">
        <v>85</v>
      </c>
      <c r="BA512" s="347" t="e">
        <v>#N/A</v>
      </c>
      <c r="BB512" s="105" t="s">
        <v>85</v>
      </c>
      <c r="BC512" s="347" t="e">
        <v>#N/A</v>
      </c>
      <c r="BD512" s="348">
        <v>33</v>
      </c>
      <c r="BE512" s="347">
        <v>19.700787401574786</v>
      </c>
      <c r="BF512" s="347">
        <v>19.700787401574786</v>
      </c>
      <c r="BG512" s="347">
        <v>10.960629921259855</v>
      </c>
      <c r="BH512" s="341">
        <v>36</v>
      </c>
      <c r="BI512" s="347" t="s">
        <v>4096</v>
      </c>
      <c r="BJ512" s="82" t="s">
        <v>4217</v>
      </c>
      <c r="BK512" s="347" t="s">
        <v>2833</v>
      </c>
      <c r="BL512" s="347" t="s">
        <v>2846</v>
      </c>
      <c r="BM512" s="347" t="s">
        <v>2839</v>
      </c>
      <c r="BN512" s="347" t="s">
        <v>2847</v>
      </c>
      <c r="BO512" s="347" t="s">
        <v>2845</v>
      </c>
      <c r="BP512" s="347"/>
      <c r="BQ512" s="347"/>
      <c r="BR512" s="347"/>
      <c r="BS512" s="347"/>
      <c r="BT512" s="347"/>
      <c r="BU512" s="347"/>
      <c r="BV512" s="347"/>
      <c r="BW512" s="347"/>
      <c r="BX512" s="347"/>
      <c r="BY512" s="362" t="str">
        <f t="shared" si="32"/>
        <v>DISCONTINUED - MR311 Vex, 17x8.5, 0mm Offset, 6x135, 87mm Centerbore, Titanium - Matte Black  Lip</v>
      </c>
      <c r="BZ512" s="362" t="s">
        <v>4046</v>
      </c>
      <c r="CA512" s="362" t="s">
        <v>4045</v>
      </c>
      <c r="CB512" s="351" t="str">
        <f t="shared" si="30"/>
        <v>STREET (3XX)</v>
      </c>
    </row>
    <row r="513" spans="1:80" s="339" customFormat="1" ht="12.75">
      <c r="A513" s="23">
        <f t="shared" si="29"/>
        <v>510</v>
      </c>
      <c r="B513" s="105" t="s">
        <v>84</v>
      </c>
      <c r="C513" s="30" t="s">
        <v>1072</v>
      </c>
      <c r="D513" s="341" t="s">
        <v>1122</v>
      </c>
      <c r="E513" s="342" t="s">
        <v>4027</v>
      </c>
      <c r="F513" s="342"/>
      <c r="G513" s="342"/>
      <c r="H513" s="432" t="s">
        <v>720</v>
      </c>
      <c r="I513" s="393">
        <v>42370</v>
      </c>
      <c r="J513" s="340">
        <v>43747</v>
      </c>
      <c r="K513" s="331" t="s">
        <v>1277</v>
      </c>
      <c r="L513" s="343">
        <v>277.7</v>
      </c>
      <c r="M513" s="333"/>
      <c r="N513" s="333"/>
      <c r="O513" s="341">
        <v>17</v>
      </c>
      <c r="P513" s="8">
        <v>8.5</v>
      </c>
      <c r="Q513" s="30" t="s">
        <v>1765</v>
      </c>
      <c r="R513" s="341">
        <v>8</v>
      </c>
      <c r="S513" s="341">
        <v>6.5</v>
      </c>
      <c r="T513" s="344">
        <v>0</v>
      </c>
      <c r="U513" s="378">
        <v>4.75</v>
      </c>
      <c r="V513" s="341" t="s">
        <v>85</v>
      </c>
      <c r="W513" s="349">
        <v>130.81</v>
      </c>
      <c r="X513" s="345">
        <v>29.5</v>
      </c>
      <c r="Y513" s="344">
        <v>3640</v>
      </c>
      <c r="Z513" s="344" t="s">
        <v>5830</v>
      </c>
      <c r="AA513" s="344" t="s">
        <v>3007</v>
      </c>
      <c r="AB513" s="334" t="str">
        <f t="shared" si="31"/>
        <v>17x8.5, 8x6.5, 0 OS</v>
      </c>
      <c r="AC513" s="346" t="s">
        <v>1606</v>
      </c>
      <c r="AD513" s="336">
        <f>VLOOKUP(AC513,ACCESSORIES!F:K,6,FALSE)</f>
        <v>33</v>
      </c>
      <c r="AE513" s="346" t="s">
        <v>85</v>
      </c>
      <c r="AF513" s="347" t="s">
        <v>85</v>
      </c>
      <c r="AG513" s="346" t="s">
        <v>3020</v>
      </c>
      <c r="AH513" s="346" t="s">
        <v>1951</v>
      </c>
      <c r="AI513" s="347">
        <f>VLOOKUP(AH513,ACCESSORIES!F:K,6,FALSE)</f>
        <v>1.1000000000000001</v>
      </c>
      <c r="AJ513" s="347" t="s">
        <v>266</v>
      </c>
      <c r="AK513" s="347" t="s">
        <v>85</v>
      </c>
      <c r="AL513" s="347" t="s">
        <v>85</v>
      </c>
      <c r="AM513" s="347" t="s">
        <v>85</v>
      </c>
      <c r="AN513" s="347">
        <v>16.100000000000001</v>
      </c>
      <c r="AO513" s="347">
        <v>200</v>
      </c>
      <c r="AP513" s="347">
        <v>3</v>
      </c>
      <c r="AQ513" s="347">
        <v>3</v>
      </c>
      <c r="AR513" s="347"/>
      <c r="AS513" s="347">
        <v>35</v>
      </c>
      <c r="AT513" s="347"/>
      <c r="AU513" s="347">
        <v>210</v>
      </c>
      <c r="AV513" s="347">
        <v>123</v>
      </c>
      <c r="AW513" s="347">
        <v>93</v>
      </c>
      <c r="AX513" s="83"/>
      <c r="AY513" s="347"/>
      <c r="AZ513" s="348" t="s">
        <v>85</v>
      </c>
      <c r="BA513" s="347" t="e">
        <v>#N/A</v>
      </c>
      <c r="BB513" s="105" t="s">
        <v>85</v>
      </c>
      <c r="BC513" s="347" t="e">
        <v>#N/A</v>
      </c>
      <c r="BD513" s="348">
        <v>33</v>
      </c>
      <c r="BE513" s="347">
        <v>19.700787401574786</v>
      </c>
      <c r="BF513" s="347">
        <v>19.700787401574786</v>
      </c>
      <c r="BG513" s="347">
        <v>10.960629921259855</v>
      </c>
      <c r="BH513" s="341">
        <v>36</v>
      </c>
      <c r="BI513" s="347" t="s">
        <v>4096</v>
      </c>
      <c r="BJ513" s="82" t="s">
        <v>4217</v>
      </c>
      <c r="BK513" s="347" t="s">
        <v>2833</v>
      </c>
      <c r="BL513" s="347" t="s">
        <v>2846</v>
      </c>
      <c r="BM513" s="347" t="s">
        <v>2839</v>
      </c>
      <c r="BN513" s="347" t="s">
        <v>2847</v>
      </c>
      <c r="BO513" s="347" t="s">
        <v>2845</v>
      </c>
      <c r="BP513" s="347"/>
      <c r="BQ513" s="347"/>
      <c r="BR513" s="347"/>
      <c r="BS513" s="347"/>
      <c r="BT513" s="347"/>
      <c r="BU513" s="347"/>
      <c r="BV513" s="347"/>
      <c r="BW513" s="347"/>
      <c r="BX513" s="347"/>
      <c r="BY513" s="362" t="str">
        <f t="shared" si="32"/>
        <v>DISCONTINUED - MR311 Vex, 17x8.5, 0mm Offset, 8x6.5, 130.81mm Centerbore, Titanium - Matte Black  Lip</v>
      </c>
      <c r="BZ513" s="362" t="s">
        <v>4046</v>
      </c>
      <c r="CA513" s="362" t="s">
        <v>4045</v>
      </c>
      <c r="CB513" s="351" t="str">
        <f t="shared" si="30"/>
        <v>STREET (3XX)</v>
      </c>
    </row>
    <row r="514" spans="1:80" s="339" customFormat="1" ht="12.75">
      <c r="A514" s="23">
        <f t="shared" si="29"/>
        <v>511</v>
      </c>
      <c r="B514" s="105" t="s">
        <v>84</v>
      </c>
      <c r="C514" s="30" t="s">
        <v>1072</v>
      </c>
      <c r="D514" s="341" t="s">
        <v>1122</v>
      </c>
      <c r="E514" s="342" t="s">
        <v>4028</v>
      </c>
      <c r="F514" s="342"/>
      <c r="G514" s="342"/>
      <c r="H514" s="432" t="s">
        <v>1043</v>
      </c>
      <c r="I514" s="393">
        <v>42370</v>
      </c>
      <c r="J514" s="340">
        <v>43747</v>
      </c>
      <c r="K514" s="331" t="s">
        <v>1277</v>
      </c>
      <c r="L514" s="343">
        <v>260.76</v>
      </c>
      <c r="M514" s="333"/>
      <c r="N514" s="333"/>
      <c r="O514" s="341">
        <v>17</v>
      </c>
      <c r="P514" s="8">
        <v>8.5</v>
      </c>
      <c r="Q514" s="30" t="s">
        <v>1761</v>
      </c>
      <c r="R514" s="341">
        <v>6</v>
      </c>
      <c r="S514" s="341">
        <v>120</v>
      </c>
      <c r="T514" s="344">
        <v>0</v>
      </c>
      <c r="U514" s="378">
        <v>4.75</v>
      </c>
      <c r="V514" s="341" t="s">
        <v>85</v>
      </c>
      <c r="W514" s="349">
        <v>67</v>
      </c>
      <c r="X514" s="345">
        <v>32.5</v>
      </c>
      <c r="Y514" s="344">
        <v>2650</v>
      </c>
      <c r="Z514" s="344" t="s">
        <v>2309</v>
      </c>
      <c r="AA514" s="344" t="s">
        <v>3002</v>
      </c>
      <c r="AB514" s="334" t="str">
        <f t="shared" si="31"/>
        <v>17x8.5, 6x120, 0 OS</v>
      </c>
      <c r="AC514" s="346" t="s">
        <v>1812</v>
      </c>
      <c r="AD514" s="336">
        <f>VLOOKUP(AC514,ACCESSORIES!F:K,6,FALSE)</f>
        <v>33</v>
      </c>
      <c r="AE514" s="346" t="s">
        <v>2105</v>
      </c>
      <c r="AF514" s="347" t="s">
        <v>1899</v>
      </c>
      <c r="AG514" s="346" t="s">
        <v>85</v>
      </c>
      <c r="AH514" s="346" t="s">
        <v>1951</v>
      </c>
      <c r="AI514" s="347">
        <f>VLOOKUP(AH514,ACCESSORIES!F:K,6,FALSE)</f>
        <v>1.1000000000000001</v>
      </c>
      <c r="AJ514" s="347" t="s">
        <v>265</v>
      </c>
      <c r="AK514" s="347" t="s">
        <v>85</v>
      </c>
      <c r="AL514" s="347" t="s">
        <v>85</v>
      </c>
      <c r="AM514" s="347" t="s">
        <v>85</v>
      </c>
      <c r="AN514" s="347">
        <v>16.100000000000001</v>
      </c>
      <c r="AO514" s="347">
        <v>160</v>
      </c>
      <c r="AP514" s="347">
        <v>14</v>
      </c>
      <c r="AQ514" s="347">
        <v>27</v>
      </c>
      <c r="AR514" s="347"/>
      <c r="AS514" s="347">
        <v>37</v>
      </c>
      <c r="AT514" s="347"/>
      <c r="AU514" s="347">
        <v>199</v>
      </c>
      <c r="AV514" s="347">
        <v>67</v>
      </c>
      <c r="AW514" s="347">
        <v>35</v>
      </c>
      <c r="AX514" s="83"/>
      <c r="AY514" s="347"/>
      <c r="AZ514" s="348" t="s">
        <v>85</v>
      </c>
      <c r="BA514" s="347" t="e">
        <v>#N/A</v>
      </c>
      <c r="BB514" s="105" t="s">
        <v>85</v>
      </c>
      <c r="BC514" s="347" t="e">
        <v>#N/A</v>
      </c>
      <c r="BD514" s="348">
        <v>36</v>
      </c>
      <c r="BE514" s="347">
        <v>19.700787401574786</v>
      </c>
      <c r="BF514" s="347">
        <v>19.700787401574786</v>
      </c>
      <c r="BG514" s="347">
        <v>10.960629921259855</v>
      </c>
      <c r="BH514" s="341">
        <v>36</v>
      </c>
      <c r="BI514" s="347" t="s">
        <v>4096</v>
      </c>
      <c r="BJ514" s="82" t="s">
        <v>4217</v>
      </c>
      <c r="BK514" s="347" t="s">
        <v>2833</v>
      </c>
      <c r="BL514" s="347" t="s">
        <v>2846</v>
      </c>
      <c r="BM514" s="347" t="s">
        <v>2839</v>
      </c>
      <c r="BN514" s="347" t="s">
        <v>2847</v>
      </c>
      <c r="BO514" s="347" t="s">
        <v>2845</v>
      </c>
      <c r="BP514" s="347"/>
      <c r="BQ514" s="347"/>
      <c r="BR514" s="347"/>
      <c r="BS514" s="347"/>
      <c r="BT514" s="347"/>
      <c r="BU514" s="347"/>
      <c r="BV514" s="347"/>
      <c r="BW514" s="347"/>
      <c r="BX514" s="347"/>
      <c r="BY514" s="362" t="str">
        <f t="shared" si="32"/>
        <v>DISCONTINUED - MR311 Vex, 17x8.5, 0mm Offset, 6x120, 67mm Centerbore, Matte Black</v>
      </c>
      <c r="BZ514" s="362" t="s">
        <v>4046</v>
      </c>
      <c r="CA514" s="362" t="s">
        <v>4045</v>
      </c>
      <c r="CB514" s="351" t="str">
        <f t="shared" si="30"/>
        <v>STREET (3XX)</v>
      </c>
    </row>
    <row r="515" spans="1:80" s="339" customFormat="1" ht="12.75">
      <c r="A515" s="23">
        <f t="shared" si="29"/>
        <v>512</v>
      </c>
      <c r="B515" s="105" t="s">
        <v>84</v>
      </c>
      <c r="C515" s="30" t="s">
        <v>1072</v>
      </c>
      <c r="D515" s="341" t="s">
        <v>1122</v>
      </c>
      <c r="E515" s="342" t="s">
        <v>4029</v>
      </c>
      <c r="F515" s="342"/>
      <c r="G515" s="342"/>
      <c r="H515" s="432" t="s">
        <v>1044</v>
      </c>
      <c r="I515" s="393">
        <v>42370</v>
      </c>
      <c r="J515" s="340">
        <v>43747</v>
      </c>
      <c r="K515" s="331" t="s">
        <v>1277</v>
      </c>
      <c r="L515" s="343">
        <v>277.7</v>
      </c>
      <c r="M515" s="333"/>
      <c r="N515" s="333"/>
      <c r="O515" s="341">
        <v>17</v>
      </c>
      <c r="P515" s="8">
        <v>8.5</v>
      </c>
      <c r="Q515" s="30" t="s">
        <v>1761</v>
      </c>
      <c r="R515" s="341">
        <v>6</v>
      </c>
      <c r="S515" s="341">
        <v>120</v>
      </c>
      <c r="T515" s="344">
        <v>0</v>
      </c>
      <c r="U515" s="378">
        <v>4.75</v>
      </c>
      <c r="V515" s="341" t="s">
        <v>85</v>
      </c>
      <c r="W515" s="349">
        <v>67</v>
      </c>
      <c r="X515" s="345">
        <v>32.5</v>
      </c>
      <c r="Y515" s="344">
        <v>2650</v>
      </c>
      <c r="Z515" s="344" t="s">
        <v>5830</v>
      </c>
      <c r="AA515" s="344" t="s">
        <v>3007</v>
      </c>
      <c r="AB515" s="334" t="str">
        <f t="shared" si="31"/>
        <v>17x8.5, 6x120, 0 OS</v>
      </c>
      <c r="AC515" s="346" t="s">
        <v>1812</v>
      </c>
      <c r="AD515" s="336">
        <f>VLOOKUP(AC515,ACCESSORIES!F:K,6,FALSE)</f>
        <v>33</v>
      </c>
      <c r="AE515" s="346" t="s">
        <v>2105</v>
      </c>
      <c r="AF515" s="347" t="s">
        <v>1899</v>
      </c>
      <c r="AG515" s="346" t="s">
        <v>85</v>
      </c>
      <c r="AH515" s="346" t="s">
        <v>1951</v>
      </c>
      <c r="AI515" s="347">
        <f>VLOOKUP(AH515,ACCESSORIES!F:K,6,FALSE)</f>
        <v>1.1000000000000001</v>
      </c>
      <c r="AJ515" s="347" t="s">
        <v>265</v>
      </c>
      <c r="AK515" s="347" t="s">
        <v>85</v>
      </c>
      <c r="AL515" s="347" t="s">
        <v>85</v>
      </c>
      <c r="AM515" s="347" t="s">
        <v>85</v>
      </c>
      <c r="AN515" s="347">
        <v>16.100000000000001</v>
      </c>
      <c r="AO515" s="347">
        <v>160</v>
      </c>
      <c r="AP515" s="347">
        <v>14</v>
      </c>
      <c r="AQ515" s="347">
        <v>27</v>
      </c>
      <c r="AR515" s="347"/>
      <c r="AS515" s="347">
        <v>37</v>
      </c>
      <c r="AT515" s="347"/>
      <c r="AU515" s="347">
        <v>199</v>
      </c>
      <c r="AV515" s="347">
        <v>67</v>
      </c>
      <c r="AW515" s="347">
        <v>35</v>
      </c>
      <c r="AX515" s="83"/>
      <c r="AY515" s="347"/>
      <c r="AZ515" s="348" t="s">
        <v>85</v>
      </c>
      <c r="BA515" s="347" t="e">
        <v>#N/A</v>
      </c>
      <c r="BB515" s="105" t="s">
        <v>85</v>
      </c>
      <c r="BC515" s="347" t="e">
        <v>#N/A</v>
      </c>
      <c r="BD515" s="348">
        <v>36</v>
      </c>
      <c r="BE515" s="347">
        <v>19.700787401574786</v>
      </c>
      <c r="BF515" s="347">
        <v>19.700787401574786</v>
      </c>
      <c r="BG515" s="347">
        <v>10.960629921259855</v>
      </c>
      <c r="BH515" s="341">
        <v>36</v>
      </c>
      <c r="BI515" s="347" t="s">
        <v>4096</v>
      </c>
      <c r="BJ515" s="82" t="s">
        <v>4217</v>
      </c>
      <c r="BK515" s="347" t="s">
        <v>2833</v>
      </c>
      <c r="BL515" s="347" t="s">
        <v>2846</v>
      </c>
      <c r="BM515" s="347" t="s">
        <v>2839</v>
      </c>
      <c r="BN515" s="347" t="s">
        <v>2847</v>
      </c>
      <c r="BO515" s="347" t="s">
        <v>2845</v>
      </c>
      <c r="BP515" s="347"/>
      <c r="BQ515" s="347"/>
      <c r="BR515" s="347"/>
      <c r="BS515" s="347"/>
      <c r="BT515" s="347"/>
      <c r="BU515" s="347"/>
      <c r="BV515" s="347"/>
      <c r="BW515" s="347"/>
      <c r="BX515" s="347"/>
      <c r="BY515" s="362" t="str">
        <f t="shared" ref="BY515:BY534" si="33">CONCATENATE("DISCONTINUED"," ","-"," ",D515,", ",O515,"x",P515,", ",IF(V515="N/A", "", CONCATENATE(V515, "/")),IF(T515&gt;0, CONCATENATE("+",T515), T515),"mm Offset, ",Q515,", ",W515,"mm Centerbore, ",PROPER(Z515), "", IF(BB515="N/A", "", CONCATENATE(", w/ ", BB515)))</f>
        <v>DISCONTINUED - MR311 Vex, 17x8.5, 0mm Offset, 6x120, 67mm Centerbore, Titanium - Matte Black  Lip</v>
      </c>
      <c r="BZ515" s="362" t="s">
        <v>4046</v>
      </c>
      <c r="CA515" s="362" t="s">
        <v>4045</v>
      </c>
      <c r="CB515" s="351" t="str">
        <f t="shared" si="30"/>
        <v>STREET (3XX)</v>
      </c>
    </row>
    <row r="516" spans="1:80" s="339" customFormat="1" ht="12.75">
      <c r="A516" s="23">
        <f t="shared" ref="A516:A579" si="34">ROW(B516)-3</f>
        <v>513</v>
      </c>
      <c r="B516" s="105" t="s">
        <v>84</v>
      </c>
      <c r="C516" s="30" t="s">
        <v>1089</v>
      </c>
      <c r="D516" s="341" t="s">
        <v>1149</v>
      </c>
      <c r="E516" s="342" t="s">
        <v>4030</v>
      </c>
      <c r="F516" s="342"/>
      <c r="G516" s="342"/>
      <c r="H516" s="432" t="s">
        <v>779</v>
      </c>
      <c r="I516" s="393">
        <v>41640</v>
      </c>
      <c r="J516" s="340">
        <v>43747</v>
      </c>
      <c r="K516" s="331" t="s">
        <v>1277</v>
      </c>
      <c r="L516" s="343">
        <v>143.38999999999999</v>
      </c>
      <c r="M516" s="333"/>
      <c r="N516" s="333"/>
      <c r="O516" s="341">
        <v>14</v>
      </c>
      <c r="P516" s="8">
        <v>7</v>
      </c>
      <c r="Q516" s="30" t="s">
        <v>1749</v>
      </c>
      <c r="R516" s="341">
        <v>4</v>
      </c>
      <c r="S516" s="341">
        <v>156</v>
      </c>
      <c r="T516" s="344">
        <v>11</v>
      </c>
      <c r="U516" s="378">
        <v>4.3</v>
      </c>
      <c r="V516" s="341" t="s">
        <v>189</v>
      </c>
      <c r="W516" s="349">
        <v>132.5</v>
      </c>
      <c r="X516" s="345">
        <v>13.2</v>
      </c>
      <c r="Y516" s="344">
        <v>1000</v>
      </c>
      <c r="Z516" s="344" t="s">
        <v>2311</v>
      </c>
      <c r="AA516" s="344" t="s">
        <v>3005</v>
      </c>
      <c r="AB516" s="334" t="str">
        <f t="shared" si="31"/>
        <v>14x7, 4x156, 11 OS</v>
      </c>
      <c r="AC516" s="346" t="s">
        <v>1813</v>
      </c>
      <c r="AD516" s="336">
        <f>VLOOKUP(AC516,ACCESSORIES!F:K,6,FALSE)</f>
        <v>22</v>
      </c>
      <c r="AE516" s="346" t="s">
        <v>85</v>
      </c>
      <c r="AF516" s="347" t="s">
        <v>1907</v>
      </c>
      <c r="AG516" s="346" t="s">
        <v>85</v>
      </c>
      <c r="AH516" s="346" t="s">
        <v>1544</v>
      </c>
      <c r="AI516" s="347">
        <f>VLOOKUP(AH516,ACCESSORIES!F:K,6,FALSE)</f>
        <v>1.1000000000000001</v>
      </c>
      <c r="AJ516" s="347" t="s">
        <v>266</v>
      </c>
      <c r="AK516" s="347" t="s">
        <v>85</v>
      </c>
      <c r="AL516" s="347" t="s">
        <v>85</v>
      </c>
      <c r="AM516" s="347" t="s">
        <v>85</v>
      </c>
      <c r="AN516" s="347">
        <v>12.4</v>
      </c>
      <c r="AO516" s="347">
        <v>180</v>
      </c>
      <c r="AP516" s="347">
        <v>3</v>
      </c>
      <c r="AQ516" s="347">
        <v>3</v>
      </c>
      <c r="AR516" s="347"/>
      <c r="AS516" s="347">
        <v>3</v>
      </c>
      <c r="AT516" s="347"/>
      <c r="AU516" s="347">
        <v>161</v>
      </c>
      <c r="AV516" s="347">
        <v>68</v>
      </c>
      <c r="AW516" s="347">
        <v>51</v>
      </c>
      <c r="AX516" s="83"/>
      <c r="AY516" s="347"/>
      <c r="AZ516" s="348" t="s">
        <v>85</v>
      </c>
      <c r="BA516" s="347" t="e">
        <v>#N/A</v>
      </c>
      <c r="BB516" s="105" t="s">
        <v>85</v>
      </c>
      <c r="BC516" s="347" t="e">
        <v>#N/A</v>
      </c>
      <c r="BD516" s="348">
        <v>16.7</v>
      </c>
      <c r="BE516" s="347">
        <v>16.909448818897637</v>
      </c>
      <c r="BF516" s="347">
        <v>16.909448818897637</v>
      </c>
      <c r="BG516" s="347">
        <v>9.6948818897637903</v>
      </c>
      <c r="BH516" s="341">
        <v>48</v>
      </c>
      <c r="BI516" s="347" t="s">
        <v>4096</v>
      </c>
      <c r="BJ516" s="82" t="s">
        <v>4217</v>
      </c>
      <c r="BK516" s="347" t="s">
        <v>2833</v>
      </c>
      <c r="BL516" s="347" t="s">
        <v>2880</v>
      </c>
      <c r="BM516" s="347" t="s">
        <v>1156</v>
      </c>
      <c r="BN516" s="347" t="s">
        <v>2881</v>
      </c>
      <c r="BO516" s="347" t="s">
        <v>2882</v>
      </c>
      <c r="BP516" s="347"/>
      <c r="BQ516" s="347"/>
      <c r="BR516" s="347"/>
      <c r="BS516" s="347"/>
      <c r="BT516" s="347"/>
      <c r="BU516" s="347"/>
      <c r="BV516" s="347" t="s">
        <v>2552</v>
      </c>
      <c r="BW516" s="347"/>
      <c r="BX516" s="347" t="s">
        <v>2553</v>
      </c>
      <c r="BY516" s="362" t="str">
        <f t="shared" si="33"/>
        <v>DISCONTINUED - MR402 The Standard UTV, 14x7, 4+3/+11mm Offset, 4x156, 132.5mm Centerbore, Machined/Black</v>
      </c>
      <c r="BZ516" s="362" t="s">
        <v>4046</v>
      </c>
      <c r="CA516" s="362" t="s">
        <v>4045</v>
      </c>
      <c r="CB516" s="351" t="str">
        <f t="shared" ref="CB516:CB579" si="35">C516</f>
        <v>UTV (4XX)</v>
      </c>
    </row>
    <row r="517" spans="1:80" s="339" customFormat="1" ht="12.75">
      <c r="A517" s="23">
        <f t="shared" si="34"/>
        <v>514</v>
      </c>
      <c r="B517" s="105" t="s">
        <v>84</v>
      </c>
      <c r="C517" s="30" t="s">
        <v>1089</v>
      </c>
      <c r="D517" s="341" t="s">
        <v>2367</v>
      </c>
      <c r="E517" s="342" t="s">
        <v>4031</v>
      </c>
      <c r="F517" s="342"/>
      <c r="G517" s="342"/>
      <c r="H517" s="432" t="s">
        <v>789</v>
      </c>
      <c r="I517" s="393">
        <v>41640</v>
      </c>
      <c r="J517" s="340">
        <v>43747</v>
      </c>
      <c r="K517" s="331" t="s">
        <v>1277</v>
      </c>
      <c r="L517" s="343">
        <v>155.49</v>
      </c>
      <c r="M517" s="333"/>
      <c r="N517" s="333"/>
      <c r="O517" s="341">
        <v>14</v>
      </c>
      <c r="P517" s="8">
        <v>8</v>
      </c>
      <c r="Q517" s="30" t="s">
        <v>1749</v>
      </c>
      <c r="R517" s="341">
        <v>4</v>
      </c>
      <c r="S517" s="341">
        <v>156</v>
      </c>
      <c r="T517" s="344">
        <v>-2</v>
      </c>
      <c r="U517" s="378">
        <v>4.3</v>
      </c>
      <c r="V517" s="341" t="s">
        <v>193</v>
      </c>
      <c r="W517" s="349">
        <v>132</v>
      </c>
      <c r="X517" s="345">
        <v>14.8</v>
      </c>
      <c r="Y517" s="344">
        <v>1600</v>
      </c>
      <c r="Z517" s="344" t="s">
        <v>2309</v>
      </c>
      <c r="AA517" s="344" t="s">
        <v>3002</v>
      </c>
      <c r="AB517" s="334" t="str">
        <f t="shared" ref="AB517:AB559" si="36">_xlfn.CONCAT(O517,"x",P517,","," ",Q517,","," ",T517," ","OS")</f>
        <v>14x8, 4x156, -2 OS</v>
      </c>
      <c r="AC517" s="346" t="s">
        <v>1813</v>
      </c>
      <c r="AD517" s="336">
        <f>VLOOKUP(AC517,ACCESSORIES!F:K,6,FALSE)</f>
        <v>22</v>
      </c>
      <c r="AE517" s="346" t="s">
        <v>85</v>
      </c>
      <c r="AF517" s="347" t="s">
        <v>1907</v>
      </c>
      <c r="AG517" s="346" t="s">
        <v>85</v>
      </c>
      <c r="AH517" s="346" t="s">
        <v>1544</v>
      </c>
      <c r="AI517" s="347">
        <f>VLOOKUP(AH517,ACCESSORIES!F:K,6,FALSE)</f>
        <v>1.1000000000000001</v>
      </c>
      <c r="AJ517" s="347" t="s">
        <v>266</v>
      </c>
      <c r="AK517" s="347" t="s">
        <v>85</v>
      </c>
      <c r="AL517" s="347" t="s">
        <v>85</v>
      </c>
      <c r="AM517" s="347" t="s">
        <v>85</v>
      </c>
      <c r="AN517" s="347">
        <v>12.4</v>
      </c>
      <c r="AO517" s="347">
        <v>185</v>
      </c>
      <c r="AP517" s="347">
        <v>3</v>
      </c>
      <c r="AQ517" s="347">
        <v>11</v>
      </c>
      <c r="AR517" s="347"/>
      <c r="AS517" s="347">
        <v>17</v>
      </c>
      <c r="AT517" s="347"/>
      <c r="AU517" s="347">
        <v>165</v>
      </c>
      <c r="AV517" s="347">
        <v>68</v>
      </c>
      <c r="AW517" s="347">
        <v>51</v>
      </c>
      <c r="AX517" s="83"/>
      <c r="AY517" s="347"/>
      <c r="AZ517" s="348" t="s">
        <v>85</v>
      </c>
      <c r="BA517" s="347" t="s">
        <v>85</v>
      </c>
      <c r="BB517" s="105" t="s">
        <v>85</v>
      </c>
      <c r="BC517" s="347" t="e">
        <v>#N/A</v>
      </c>
      <c r="BD517" s="348">
        <v>18.3</v>
      </c>
      <c r="BE517" s="347">
        <v>16.929133858267726</v>
      </c>
      <c r="BF517" s="347">
        <v>16.929133858267726</v>
      </c>
      <c r="BG517" s="347">
        <v>10.629921259842522</v>
      </c>
      <c r="BH517" s="341">
        <v>48</v>
      </c>
      <c r="BI517" s="347" t="s">
        <v>4096</v>
      </c>
      <c r="BJ517" s="82" t="s">
        <v>4217</v>
      </c>
      <c r="BK517" s="347" t="s">
        <v>2833</v>
      </c>
      <c r="BL517" s="347" t="s">
        <v>2880</v>
      </c>
      <c r="BM517" s="347" t="s">
        <v>2883</v>
      </c>
      <c r="BN517" s="347" t="s">
        <v>1156</v>
      </c>
      <c r="BO517" s="347" t="s">
        <v>2881</v>
      </c>
      <c r="BP517" s="347"/>
      <c r="BQ517" s="347"/>
      <c r="BR517" s="347"/>
      <c r="BS517" s="347"/>
      <c r="BT517" s="347"/>
      <c r="BU517" s="347"/>
      <c r="BV517" s="347" t="s">
        <v>2556</v>
      </c>
      <c r="BW517" s="347"/>
      <c r="BX517" s="347" t="s">
        <v>2557</v>
      </c>
      <c r="BY517" s="362" t="str">
        <f t="shared" si="33"/>
        <v>DISCONTINUED - MR403 Mesh UTV, 14x8, 4+4/-2mm Offset, 4x156, 132mm Centerbore, Matte Black</v>
      </c>
      <c r="BZ517" s="362" t="s">
        <v>4046</v>
      </c>
      <c r="CA517" s="362" t="s">
        <v>4045</v>
      </c>
      <c r="CB517" s="351" t="str">
        <f t="shared" si="35"/>
        <v>UTV (4XX)</v>
      </c>
    </row>
    <row r="518" spans="1:80" s="339" customFormat="1" ht="12.75">
      <c r="A518" s="23">
        <f t="shared" si="34"/>
        <v>515</v>
      </c>
      <c r="B518" s="105" t="s">
        <v>84</v>
      </c>
      <c r="C518" s="30" t="s">
        <v>1089</v>
      </c>
      <c r="D518" s="341" t="s">
        <v>2367</v>
      </c>
      <c r="E518" s="342" t="s">
        <v>4032</v>
      </c>
      <c r="F518" s="342"/>
      <c r="G518" s="342"/>
      <c r="H518" s="432" t="s">
        <v>787</v>
      </c>
      <c r="I518" s="393">
        <v>41640</v>
      </c>
      <c r="J518" s="340">
        <v>43747</v>
      </c>
      <c r="K518" s="331" t="s">
        <v>1277</v>
      </c>
      <c r="L518" s="343">
        <v>172.43</v>
      </c>
      <c r="M518" s="333"/>
      <c r="N518" s="333"/>
      <c r="O518" s="341">
        <v>14</v>
      </c>
      <c r="P518" s="8">
        <v>10</v>
      </c>
      <c r="Q518" s="30" t="s">
        <v>1749</v>
      </c>
      <c r="R518" s="341">
        <v>4</v>
      </c>
      <c r="S518" s="341">
        <v>156</v>
      </c>
      <c r="T518" s="344">
        <v>-2</v>
      </c>
      <c r="U518" s="378">
        <v>5.3</v>
      </c>
      <c r="V518" s="341" t="s">
        <v>201</v>
      </c>
      <c r="W518" s="349">
        <v>132</v>
      </c>
      <c r="X518" s="345">
        <v>16.600000000000001</v>
      </c>
      <c r="Y518" s="344">
        <v>1600</v>
      </c>
      <c r="Z518" s="344" t="s">
        <v>2309</v>
      </c>
      <c r="AA518" s="344" t="s">
        <v>3002</v>
      </c>
      <c r="AB518" s="334" t="str">
        <f t="shared" si="36"/>
        <v>14x10, 4x156, -2 OS</v>
      </c>
      <c r="AC518" s="346" t="s">
        <v>1813</v>
      </c>
      <c r="AD518" s="336">
        <f>VLOOKUP(AC518,ACCESSORIES!F:K,6,FALSE)</f>
        <v>22</v>
      </c>
      <c r="AE518" s="346" t="s">
        <v>85</v>
      </c>
      <c r="AF518" s="347" t="s">
        <v>1907</v>
      </c>
      <c r="AG518" s="346" t="s">
        <v>85</v>
      </c>
      <c r="AH518" s="346" t="s">
        <v>1544</v>
      </c>
      <c r="AI518" s="347">
        <f>VLOOKUP(AH518,ACCESSORIES!F:K,6,FALSE)</f>
        <v>1.1000000000000001</v>
      </c>
      <c r="AJ518" s="347" t="s">
        <v>266</v>
      </c>
      <c r="AK518" s="347" t="s">
        <v>85</v>
      </c>
      <c r="AL518" s="347" t="s">
        <v>85</v>
      </c>
      <c r="AM518" s="347" t="s">
        <v>85</v>
      </c>
      <c r="AN518" s="347">
        <v>12.4</v>
      </c>
      <c r="AO518" s="347">
        <v>185</v>
      </c>
      <c r="AP518" s="347">
        <v>3</v>
      </c>
      <c r="AQ518" s="347">
        <v>14</v>
      </c>
      <c r="AR518" s="347"/>
      <c r="AS518" s="347">
        <v>15</v>
      </c>
      <c r="AT518" s="347"/>
      <c r="AU518" s="347">
        <v>163</v>
      </c>
      <c r="AV518" s="347">
        <v>68</v>
      </c>
      <c r="AW518" s="347">
        <v>51</v>
      </c>
      <c r="AX518" s="83"/>
      <c r="AY518" s="347"/>
      <c r="AZ518" s="348" t="s">
        <v>85</v>
      </c>
      <c r="BA518" s="347" t="s">
        <v>85</v>
      </c>
      <c r="BB518" s="105" t="s">
        <v>85</v>
      </c>
      <c r="BC518" s="347" t="e">
        <v>#N/A</v>
      </c>
      <c r="BD518" s="348">
        <v>20.100000000000001</v>
      </c>
      <c r="BE518" s="347">
        <v>16.929133858267726</v>
      </c>
      <c r="BF518" s="347">
        <v>16.929133858267726</v>
      </c>
      <c r="BG518" s="347">
        <v>12.59842519685041</v>
      </c>
      <c r="BH518" s="341">
        <v>48</v>
      </c>
      <c r="BI518" s="347" t="s">
        <v>4096</v>
      </c>
      <c r="BJ518" s="82" t="s">
        <v>4217</v>
      </c>
      <c r="BK518" s="347" t="s">
        <v>2833</v>
      </c>
      <c r="BL518" s="347" t="s">
        <v>2880</v>
      </c>
      <c r="BM518" s="347" t="s">
        <v>2883</v>
      </c>
      <c r="BN518" s="347" t="s">
        <v>1156</v>
      </c>
      <c r="BO518" s="347" t="s">
        <v>2881</v>
      </c>
      <c r="BP518" s="347"/>
      <c r="BQ518" s="347"/>
      <c r="BR518" s="347"/>
      <c r="BS518" s="347"/>
      <c r="BT518" s="347"/>
      <c r="BU518" s="347"/>
      <c r="BV518" s="347" t="s">
        <v>2556</v>
      </c>
      <c r="BW518" s="347"/>
      <c r="BX518" s="347" t="s">
        <v>2557</v>
      </c>
      <c r="BY518" s="362" t="str">
        <f t="shared" si="33"/>
        <v>DISCONTINUED - MR403 Mesh UTV, 14x10, 5+5/-2mm Offset, 4x156, 132mm Centerbore, Matte Black</v>
      </c>
      <c r="BZ518" s="362" t="s">
        <v>4046</v>
      </c>
      <c r="CA518" s="362" t="s">
        <v>4045</v>
      </c>
      <c r="CB518" s="351" t="str">
        <f t="shared" si="35"/>
        <v>UTV (4XX)</v>
      </c>
    </row>
    <row r="519" spans="1:80" s="339" customFormat="1" ht="12.75">
      <c r="A519" s="23">
        <f t="shared" si="34"/>
        <v>516</v>
      </c>
      <c r="B519" s="105" t="s">
        <v>84</v>
      </c>
      <c r="C519" s="30" t="s">
        <v>1089</v>
      </c>
      <c r="D519" s="341" t="s">
        <v>1106</v>
      </c>
      <c r="E519" s="342" t="s">
        <v>4033</v>
      </c>
      <c r="F519" s="342" t="s">
        <v>1129</v>
      </c>
      <c r="G519" s="342"/>
      <c r="H519" s="432" t="s">
        <v>794</v>
      </c>
      <c r="I519" s="393">
        <v>42370</v>
      </c>
      <c r="J519" s="340">
        <v>43747</v>
      </c>
      <c r="K519" s="331" t="s">
        <v>1277</v>
      </c>
      <c r="L519" s="343">
        <v>271.64999999999998</v>
      </c>
      <c r="M519" s="333"/>
      <c r="N519" s="333"/>
      <c r="O519" s="341">
        <v>14</v>
      </c>
      <c r="P519" s="8">
        <v>7</v>
      </c>
      <c r="Q519" s="30" t="s">
        <v>1749</v>
      </c>
      <c r="R519" s="341">
        <v>4</v>
      </c>
      <c r="S519" s="341">
        <v>156</v>
      </c>
      <c r="T519" s="344">
        <v>13</v>
      </c>
      <c r="U519" s="378">
        <v>4.3</v>
      </c>
      <c r="V519" s="341" t="s">
        <v>189</v>
      </c>
      <c r="W519" s="349">
        <v>132</v>
      </c>
      <c r="X519" s="345">
        <v>21</v>
      </c>
      <c r="Y519" s="344">
        <v>1600</v>
      </c>
      <c r="Z519" s="344" t="s">
        <v>2309</v>
      </c>
      <c r="AA519" s="344" t="s">
        <v>3002</v>
      </c>
      <c r="AB519" s="334" t="str">
        <f t="shared" si="36"/>
        <v>14x7, 4x156, 13 OS</v>
      </c>
      <c r="AC519" s="346" t="s">
        <v>1813</v>
      </c>
      <c r="AD519" s="336">
        <f>VLOOKUP(AC519,ACCESSORIES!F:K,6,FALSE)</f>
        <v>22</v>
      </c>
      <c r="AE519" s="346" t="s">
        <v>85</v>
      </c>
      <c r="AF519" s="347" t="s">
        <v>1907</v>
      </c>
      <c r="AG519" s="346" t="s">
        <v>85</v>
      </c>
      <c r="AH519" s="346" t="s">
        <v>85</v>
      </c>
      <c r="AI519" s="347" t="e">
        <f>VLOOKUP(AH519,ACCESSORIES!F:K,6,FALSE)</f>
        <v>#N/A</v>
      </c>
      <c r="AJ519" s="347" t="s">
        <v>266</v>
      </c>
      <c r="AK519" s="347" t="s">
        <v>85</v>
      </c>
      <c r="AL519" s="347" t="s">
        <v>85</v>
      </c>
      <c r="AM519" s="347" t="s">
        <v>85</v>
      </c>
      <c r="AN519" s="347">
        <v>12.4</v>
      </c>
      <c r="AO519" s="347">
        <v>183</v>
      </c>
      <c r="AP519" s="347">
        <v>3</v>
      </c>
      <c r="AQ519" s="347">
        <v>25</v>
      </c>
      <c r="AR519" s="347"/>
      <c r="AS519" s="347">
        <v>17</v>
      </c>
      <c r="AT519" s="347"/>
      <c r="AU519" s="347">
        <v>167</v>
      </c>
      <c r="AV519" s="347">
        <v>60</v>
      </c>
      <c r="AW519" s="347">
        <v>43</v>
      </c>
      <c r="AX519" s="83"/>
      <c r="AY519" s="347"/>
      <c r="AZ519" s="348" t="s">
        <v>3359</v>
      </c>
      <c r="BA519" s="347">
        <v>111.10000000000001</v>
      </c>
      <c r="BB519" s="105" t="s">
        <v>1522</v>
      </c>
      <c r="BC519" s="347">
        <v>11</v>
      </c>
      <c r="BD519" s="348">
        <v>24.5</v>
      </c>
      <c r="BE519" s="347">
        <v>16.653543307086629</v>
      </c>
      <c r="BF519" s="347">
        <v>16.653543307086629</v>
      </c>
      <c r="BG519" s="347">
        <v>9.9015748031495985</v>
      </c>
      <c r="BH519" s="341">
        <v>48</v>
      </c>
      <c r="BI519" s="347" t="s">
        <v>4096</v>
      </c>
      <c r="BJ519" s="82" t="s">
        <v>4217</v>
      </c>
      <c r="BK519" s="347" t="s">
        <v>2833</v>
      </c>
      <c r="BL519" s="347" t="s">
        <v>2880</v>
      </c>
      <c r="BM519" s="347" t="s">
        <v>2878</v>
      </c>
      <c r="BN519" s="347" t="s">
        <v>2868</v>
      </c>
      <c r="BO519" s="347" t="s">
        <v>2877</v>
      </c>
      <c r="BP519" s="347"/>
      <c r="BQ519" s="347"/>
      <c r="BR519" s="347"/>
      <c r="BS519" s="347"/>
      <c r="BT519" s="347"/>
      <c r="BU519" s="347"/>
      <c r="BV519" s="347" t="s">
        <v>2558</v>
      </c>
      <c r="BW519" s="347"/>
      <c r="BX519" s="347" t="s">
        <v>2559</v>
      </c>
      <c r="BY519" s="362" t="str">
        <f t="shared" si="33"/>
        <v>DISCONTINUED - MR405 UTV Beadlock, 14x7, 4+3/+13mm Offset, 4x156, 132mm Centerbore, Matte Black, w/ BH-H20875</v>
      </c>
      <c r="BZ519" s="362" t="s">
        <v>4046</v>
      </c>
      <c r="CA519" s="362" t="s">
        <v>4045</v>
      </c>
      <c r="CB519" s="351" t="str">
        <f t="shared" si="35"/>
        <v>UTV (4XX)</v>
      </c>
    </row>
    <row r="520" spans="1:80" s="339" customFormat="1" ht="12.75">
      <c r="A520" s="23">
        <f t="shared" si="34"/>
        <v>517</v>
      </c>
      <c r="B520" s="105" t="s">
        <v>84</v>
      </c>
      <c r="C520" s="30" t="s">
        <v>1089</v>
      </c>
      <c r="D520" s="341" t="s">
        <v>1106</v>
      </c>
      <c r="E520" s="342" t="s">
        <v>4034</v>
      </c>
      <c r="F520" s="342" t="s">
        <v>1129</v>
      </c>
      <c r="G520" s="342"/>
      <c r="H520" s="432" t="s">
        <v>795</v>
      </c>
      <c r="I520" s="393">
        <v>42370</v>
      </c>
      <c r="J520" s="340">
        <v>43747</v>
      </c>
      <c r="K520" s="331" t="s">
        <v>1277</v>
      </c>
      <c r="L520" s="343">
        <v>271.64999999999998</v>
      </c>
      <c r="M520" s="333"/>
      <c r="N520" s="333"/>
      <c r="O520" s="341">
        <v>14</v>
      </c>
      <c r="P520" s="8">
        <v>7</v>
      </c>
      <c r="Q520" s="30" t="s">
        <v>1749</v>
      </c>
      <c r="R520" s="341">
        <v>4</v>
      </c>
      <c r="S520" s="341">
        <v>156</v>
      </c>
      <c r="T520" s="344">
        <v>13</v>
      </c>
      <c r="U520" s="378">
        <v>4.3</v>
      </c>
      <c r="V520" s="341" t="s">
        <v>189</v>
      </c>
      <c r="W520" s="349">
        <v>132</v>
      </c>
      <c r="X520" s="345">
        <v>21</v>
      </c>
      <c r="Y520" s="344">
        <v>1600</v>
      </c>
      <c r="Z520" s="344" t="s">
        <v>5832</v>
      </c>
      <c r="AA520" s="344" t="s">
        <v>3003</v>
      </c>
      <c r="AB520" s="334" t="str">
        <f t="shared" si="36"/>
        <v>14x7, 4x156, 13 OS</v>
      </c>
      <c r="AC520" s="346" t="s">
        <v>1813</v>
      </c>
      <c r="AD520" s="336">
        <f>VLOOKUP(AC520,ACCESSORIES!F:K,6,FALSE)</f>
        <v>22</v>
      </c>
      <c r="AE520" s="346" t="s">
        <v>85</v>
      </c>
      <c r="AF520" s="347" t="s">
        <v>1907</v>
      </c>
      <c r="AG520" s="346" t="s">
        <v>85</v>
      </c>
      <c r="AH520" s="346" t="s">
        <v>85</v>
      </c>
      <c r="AI520" s="347" t="e">
        <f>VLOOKUP(AH520,ACCESSORIES!F:K,6,FALSE)</f>
        <v>#N/A</v>
      </c>
      <c r="AJ520" s="347" t="s">
        <v>266</v>
      </c>
      <c r="AK520" s="347" t="s">
        <v>85</v>
      </c>
      <c r="AL520" s="347" t="s">
        <v>85</v>
      </c>
      <c r="AM520" s="347" t="s">
        <v>85</v>
      </c>
      <c r="AN520" s="347">
        <v>12.4</v>
      </c>
      <c r="AO520" s="347">
        <v>183</v>
      </c>
      <c r="AP520" s="347">
        <v>3</v>
      </c>
      <c r="AQ520" s="347">
        <v>25</v>
      </c>
      <c r="AR520" s="347"/>
      <c r="AS520" s="347">
        <v>17</v>
      </c>
      <c r="AT520" s="347"/>
      <c r="AU520" s="347">
        <v>167</v>
      </c>
      <c r="AV520" s="347">
        <v>60</v>
      </c>
      <c r="AW520" s="347">
        <v>43</v>
      </c>
      <c r="AX520" s="83"/>
      <c r="AY520" s="347"/>
      <c r="AZ520" s="348" t="s">
        <v>3359</v>
      </c>
      <c r="BA520" s="347">
        <v>111.10000000000001</v>
      </c>
      <c r="BB520" s="105" t="s">
        <v>1522</v>
      </c>
      <c r="BC520" s="347">
        <v>11</v>
      </c>
      <c r="BD520" s="348">
        <v>24.5</v>
      </c>
      <c r="BE520" s="347">
        <v>16.653543307086629</v>
      </c>
      <c r="BF520" s="347">
        <v>16.653543307086629</v>
      </c>
      <c r="BG520" s="347">
        <v>9.9015748031495985</v>
      </c>
      <c r="BH520" s="341">
        <v>48</v>
      </c>
      <c r="BI520" s="347" t="s">
        <v>4096</v>
      </c>
      <c r="BJ520" s="82" t="s">
        <v>4217</v>
      </c>
      <c r="BK520" s="347" t="s">
        <v>2833</v>
      </c>
      <c r="BL520" s="347" t="s">
        <v>2880</v>
      </c>
      <c r="BM520" s="347" t="s">
        <v>2878</v>
      </c>
      <c r="BN520" s="347" t="s">
        <v>2868</v>
      </c>
      <c r="BO520" s="347" t="s">
        <v>2877</v>
      </c>
      <c r="BP520" s="347"/>
      <c r="BQ520" s="347"/>
      <c r="BR520" s="347"/>
      <c r="BS520" s="347"/>
      <c r="BT520" s="347"/>
      <c r="BU520" s="347"/>
      <c r="BV520" s="347" t="s">
        <v>2560</v>
      </c>
      <c r="BW520" s="347"/>
      <c r="BX520" s="347" t="s">
        <v>2561</v>
      </c>
      <c r="BY520" s="362" t="str">
        <f t="shared" si="33"/>
        <v>DISCONTINUED - MR405 UTV Beadlock, 14x7, 4+3/+13mm Offset, 4x156, 132mm Centerbore, Method Bronze - Matte Black Ring, w/ BH-H20875</v>
      </c>
      <c r="BZ520" s="362" t="s">
        <v>4046</v>
      </c>
      <c r="CA520" s="362" t="s">
        <v>4045</v>
      </c>
      <c r="CB520" s="351" t="str">
        <f t="shared" si="35"/>
        <v>UTV (4XX)</v>
      </c>
    </row>
    <row r="521" spans="1:80" s="339" customFormat="1" ht="12.75">
      <c r="A521" s="23">
        <f t="shared" si="34"/>
        <v>518</v>
      </c>
      <c r="B521" s="105" t="s">
        <v>84</v>
      </c>
      <c r="C521" s="30" t="s">
        <v>1089</v>
      </c>
      <c r="D521" s="341" t="s">
        <v>1106</v>
      </c>
      <c r="E521" s="342" t="s">
        <v>4035</v>
      </c>
      <c r="F521" s="342" t="s">
        <v>1129</v>
      </c>
      <c r="G521" s="342"/>
      <c r="H521" s="432" t="s">
        <v>798</v>
      </c>
      <c r="I521" s="393">
        <v>42370</v>
      </c>
      <c r="J521" s="340">
        <v>43747</v>
      </c>
      <c r="K521" s="331" t="s">
        <v>1277</v>
      </c>
      <c r="L521" s="343">
        <v>271.64999999999998</v>
      </c>
      <c r="M521" s="333"/>
      <c r="N521" s="333"/>
      <c r="O521" s="341">
        <v>14</v>
      </c>
      <c r="P521" s="8">
        <v>7</v>
      </c>
      <c r="Q521" s="30" t="s">
        <v>1748</v>
      </c>
      <c r="R521" s="341">
        <v>4</v>
      </c>
      <c r="S521" s="341">
        <v>136</v>
      </c>
      <c r="T521" s="344">
        <v>38</v>
      </c>
      <c r="U521" s="378">
        <v>5.3</v>
      </c>
      <c r="V521" s="341" t="s">
        <v>186</v>
      </c>
      <c r="W521" s="349">
        <v>106</v>
      </c>
      <c r="X521" s="345">
        <v>20.2</v>
      </c>
      <c r="Y521" s="344">
        <v>1600</v>
      </c>
      <c r="Z521" s="344" t="s">
        <v>2309</v>
      </c>
      <c r="AA521" s="344" t="s">
        <v>3002</v>
      </c>
      <c r="AB521" s="334" t="str">
        <f t="shared" si="36"/>
        <v>14x7, 4x136, 38 OS</v>
      </c>
      <c r="AC521" s="346" t="s">
        <v>2454</v>
      </c>
      <c r="AD521" s="336">
        <f>VLOOKUP(AC521,ACCESSORIES!F:K,6,FALSE)</f>
        <v>22</v>
      </c>
      <c r="AE521" s="346" t="s">
        <v>85</v>
      </c>
      <c r="AF521" s="347" t="s">
        <v>1907</v>
      </c>
      <c r="AG521" s="346" t="s">
        <v>85</v>
      </c>
      <c r="AH521" s="346" t="s">
        <v>85</v>
      </c>
      <c r="AI521" s="347" t="e">
        <f>VLOOKUP(AH521,ACCESSORIES!F:K,6,FALSE)</f>
        <v>#N/A</v>
      </c>
      <c r="AJ521" s="347" t="s">
        <v>266</v>
      </c>
      <c r="AK521" s="347" t="s">
        <v>85</v>
      </c>
      <c r="AL521" s="347" t="s">
        <v>85</v>
      </c>
      <c r="AM521" s="347" t="s">
        <v>85</v>
      </c>
      <c r="AN521" s="347">
        <v>12.4</v>
      </c>
      <c r="AO521" s="347">
        <v>183</v>
      </c>
      <c r="AP521" s="347">
        <v>3</v>
      </c>
      <c r="AQ521" s="347">
        <v>9</v>
      </c>
      <c r="AR521" s="347"/>
      <c r="AS521" s="347">
        <v>3</v>
      </c>
      <c r="AT521" s="347"/>
      <c r="AU521" s="347">
        <v>156</v>
      </c>
      <c r="AV521" s="347">
        <v>68</v>
      </c>
      <c r="AW521" s="347">
        <v>51</v>
      </c>
      <c r="AX521" s="83"/>
      <c r="AY521" s="347"/>
      <c r="AZ521" s="348" t="s">
        <v>3359</v>
      </c>
      <c r="BA521" s="347">
        <v>111.10000000000001</v>
      </c>
      <c r="BB521" s="105" t="s">
        <v>1522</v>
      </c>
      <c r="BC521" s="347">
        <v>11</v>
      </c>
      <c r="BD521" s="348">
        <v>23.7</v>
      </c>
      <c r="BE521" s="347">
        <v>16.653543307086629</v>
      </c>
      <c r="BF521" s="347">
        <v>16.653543307086629</v>
      </c>
      <c r="BG521" s="347">
        <v>9.9015748031495985</v>
      </c>
      <c r="BH521" s="341">
        <v>48</v>
      </c>
      <c r="BI521" s="347" t="s">
        <v>4096</v>
      </c>
      <c r="BJ521" s="82" t="s">
        <v>4217</v>
      </c>
      <c r="BK521" s="347" t="s">
        <v>2833</v>
      </c>
      <c r="BL521" s="347" t="s">
        <v>2880</v>
      </c>
      <c r="BM521" s="347" t="s">
        <v>2878</v>
      </c>
      <c r="BN521" s="347" t="s">
        <v>2868</v>
      </c>
      <c r="BO521" s="347" t="s">
        <v>2877</v>
      </c>
      <c r="BP521" s="347"/>
      <c r="BQ521" s="347"/>
      <c r="BR521" s="347"/>
      <c r="BS521" s="347"/>
      <c r="BT521" s="347"/>
      <c r="BU521" s="347"/>
      <c r="BV521" s="347" t="s">
        <v>2558</v>
      </c>
      <c r="BW521" s="347"/>
      <c r="BX521" s="347" t="s">
        <v>2559</v>
      </c>
      <c r="BY521" s="362" t="str">
        <f t="shared" si="33"/>
        <v>DISCONTINUED - MR405 UTV Beadlock, 14x7, 5+2/+38mm Offset, 4x136, 106mm Centerbore, Matte Black, w/ BH-H20875</v>
      </c>
      <c r="BZ521" s="362" t="s">
        <v>4046</v>
      </c>
      <c r="CA521" s="362" t="s">
        <v>4045</v>
      </c>
      <c r="CB521" s="351" t="str">
        <f t="shared" si="35"/>
        <v>UTV (4XX)</v>
      </c>
    </row>
    <row r="522" spans="1:80" s="339" customFormat="1" ht="12.75">
      <c r="A522" s="23">
        <f t="shared" si="34"/>
        <v>519</v>
      </c>
      <c r="B522" s="105" t="s">
        <v>3069</v>
      </c>
      <c r="C522" s="30" t="s">
        <v>3050</v>
      </c>
      <c r="D522" s="341" t="s">
        <v>3051</v>
      </c>
      <c r="E522" s="342" t="s">
        <v>4036</v>
      </c>
      <c r="F522" s="342" t="s">
        <v>1129</v>
      </c>
      <c r="G522" s="342"/>
      <c r="H522" s="432" t="s">
        <v>3145</v>
      </c>
      <c r="I522" s="393">
        <v>43542</v>
      </c>
      <c r="J522" s="340">
        <v>43747</v>
      </c>
      <c r="K522" s="331" t="s">
        <v>1277</v>
      </c>
      <c r="L522" s="343">
        <v>237.07</v>
      </c>
      <c r="M522" s="333"/>
      <c r="N522" s="333"/>
      <c r="O522" s="341">
        <v>14</v>
      </c>
      <c r="P522" s="8">
        <v>10</v>
      </c>
      <c r="Q522" s="30" t="s">
        <v>1746</v>
      </c>
      <c r="R522" s="341">
        <v>4</v>
      </c>
      <c r="S522" s="341">
        <v>110</v>
      </c>
      <c r="T522" s="344">
        <v>0</v>
      </c>
      <c r="U522" s="378">
        <v>5.4</v>
      </c>
      <c r="V522" s="341" t="s">
        <v>3047</v>
      </c>
      <c r="W522" s="349">
        <v>84</v>
      </c>
      <c r="X522" s="345">
        <v>19.8</v>
      </c>
      <c r="Y522" s="344">
        <v>1200</v>
      </c>
      <c r="Z522" s="344" t="s">
        <v>5828</v>
      </c>
      <c r="AA522" s="344" t="s">
        <v>3007</v>
      </c>
      <c r="AB522" s="334" t="str">
        <f t="shared" si="36"/>
        <v>14x10, 4x110, 0 OS</v>
      </c>
      <c r="AC522" s="346" t="s">
        <v>3062</v>
      </c>
      <c r="AD522" s="336">
        <f>VLOOKUP(AC522,ACCESSORIES!F:K,6,FALSE)</f>
        <v>14.454000000000002</v>
      </c>
      <c r="AE522" s="346" t="s">
        <v>85</v>
      </c>
      <c r="AF522" s="347" t="s">
        <v>3065</v>
      </c>
      <c r="AG522" s="346" t="s">
        <v>85</v>
      </c>
      <c r="AH522" s="346" t="s">
        <v>85</v>
      </c>
      <c r="AI522" s="347" t="e">
        <f>VLOOKUP(AH522,ACCESSORIES!F:K,6,FALSE)</f>
        <v>#N/A</v>
      </c>
      <c r="AJ522" s="347" t="s">
        <v>266</v>
      </c>
      <c r="AK522" s="347" t="s">
        <v>85</v>
      </c>
      <c r="AL522" s="347" t="s">
        <v>85</v>
      </c>
      <c r="AM522" s="347" t="s">
        <v>85</v>
      </c>
      <c r="AN522" s="347">
        <v>13</v>
      </c>
      <c r="AO522" s="347">
        <v>145</v>
      </c>
      <c r="AP522" s="347">
        <v>43</v>
      </c>
      <c r="AQ522" s="347">
        <v>58</v>
      </c>
      <c r="AR522" s="347"/>
      <c r="AS522" s="347" t="s">
        <v>3141</v>
      </c>
      <c r="AT522" s="347"/>
      <c r="AU522" s="347">
        <v>161</v>
      </c>
      <c r="AV522" s="347">
        <v>80</v>
      </c>
      <c r="AW522" s="347">
        <v>48</v>
      </c>
      <c r="AX522" s="83"/>
      <c r="AY522" s="347"/>
      <c r="AZ522" s="348" t="s">
        <v>3058</v>
      </c>
      <c r="BA522" s="347">
        <v>45.914000000000009</v>
      </c>
      <c r="BB522" s="105" t="s">
        <v>3057</v>
      </c>
      <c r="BC522" s="347">
        <v>11</v>
      </c>
      <c r="BD522" s="348">
        <v>23.3</v>
      </c>
      <c r="BE522" s="347">
        <v>15</v>
      </c>
      <c r="BF522" s="347">
        <v>15</v>
      </c>
      <c r="BG522" s="347">
        <v>11</v>
      </c>
      <c r="BH522" s="341">
        <v>57</v>
      </c>
      <c r="BI522" s="347" t="s">
        <v>4096</v>
      </c>
      <c r="BJ522" s="82" t="s">
        <v>4217</v>
      </c>
      <c r="BK522" s="347"/>
      <c r="BL522" s="347"/>
      <c r="BM522" s="347"/>
      <c r="BN522" s="347"/>
      <c r="BO522" s="347"/>
      <c r="BP522" s="347"/>
      <c r="BQ522" s="347"/>
      <c r="BR522" s="347"/>
      <c r="BS522" s="347"/>
      <c r="BT522" s="347"/>
      <c r="BU522" s="347"/>
      <c r="BV522" s="347"/>
      <c r="BW522" s="347"/>
      <c r="BX522" s="347"/>
      <c r="BY522" s="362" t="str">
        <f t="shared" si="33"/>
        <v>DISCONTINUED - GZ801 LiteLoc, 14x10, 5+5/0mm Offset, 4x110, 84mm Centerbore, Gloss Titanium - Matte Black Ring, w/ BH-H2020M</v>
      </c>
      <c r="BZ522" s="362" t="s">
        <v>4046</v>
      </c>
      <c r="CA522" s="362" t="s">
        <v>4045</v>
      </c>
      <c r="CB522" s="351" t="str">
        <f t="shared" si="35"/>
        <v>GMZ (8XX)</v>
      </c>
    </row>
    <row r="523" spans="1:80" s="339" customFormat="1" ht="12.75">
      <c r="A523" s="23">
        <f t="shared" si="34"/>
        <v>520</v>
      </c>
      <c r="B523" s="105" t="s">
        <v>84</v>
      </c>
      <c r="C523" s="30" t="s">
        <v>1072</v>
      </c>
      <c r="D523" s="341" t="s">
        <v>4831</v>
      </c>
      <c r="E523" s="342" t="s">
        <v>4104</v>
      </c>
      <c r="F523" s="342"/>
      <c r="G523" s="342"/>
      <c r="H523" s="432" t="s">
        <v>510</v>
      </c>
      <c r="I523" s="393">
        <v>41640</v>
      </c>
      <c r="J523" s="340">
        <v>43763</v>
      </c>
      <c r="K523" s="331" t="s">
        <v>1277</v>
      </c>
      <c r="L523" s="343">
        <v>315.20999999999998</v>
      </c>
      <c r="M523" s="333"/>
      <c r="N523" s="333"/>
      <c r="O523" s="341">
        <v>20</v>
      </c>
      <c r="P523" s="8">
        <v>9</v>
      </c>
      <c r="Q523" s="30" t="s">
        <v>1754</v>
      </c>
      <c r="R523" s="341">
        <v>5</v>
      </c>
      <c r="S523" s="341">
        <v>150</v>
      </c>
      <c r="T523" s="344">
        <v>18</v>
      </c>
      <c r="U523" s="378">
        <v>5.75</v>
      </c>
      <c r="V523" s="341" t="s">
        <v>85</v>
      </c>
      <c r="W523" s="349">
        <v>116.5</v>
      </c>
      <c r="X523" s="345">
        <v>37</v>
      </c>
      <c r="Y523" s="344">
        <v>2500</v>
      </c>
      <c r="Z523" s="344" t="s">
        <v>2309</v>
      </c>
      <c r="AA523" s="344" t="s">
        <v>3002</v>
      </c>
      <c r="AB523" s="334" t="str">
        <f t="shared" si="36"/>
        <v>20x9, 5x150, 18 OS</v>
      </c>
      <c r="AC523" s="346" t="s">
        <v>1615</v>
      </c>
      <c r="AD523" s="336">
        <f>VLOOKUP(AC523,ACCESSORIES!F:K,6,FALSE)</f>
        <v>33</v>
      </c>
      <c r="AE523" s="346" t="s">
        <v>85</v>
      </c>
      <c r="AF523" s="347" t="s">
        <v>85</v>
      </c>
      <c r="AG523" s="346" t="s">
        <v>3018</v>
      </c>
      <c r="AH523" s="346" t="s">
        <v>1950</v>
      </c>
      <c r="AI523" s="347">
        <f>VLOOKUP(AH523,ACCESSORIES!F:K,6,FALSE)</f>
        <v>1.1000000000000001</v>
      </c>
      <c r="AJ523" s="347" t="s">
        <v>266</v>
      </c>
      <c r="AK523" s="347" t="s">
        <v>85</v>
      </c>
      <c r="AL523" s="347" t="s">
        <v>85</v>
      </c>
      <c r="AM523" s="347" t="s">
        <v>85</v>
      </c>
      <c r="AN523" s="347">
        <v>16.5</v>
      </c>
      <c r="AO523" s="347">
        <v>180</v>
      </c>
      <c r="AP523" s="347">
        <v>3</v>
      </c>
      <c r="AQ523" s="347">
        <v>19</v>
      </c>
      <c r="AR523" s="347"/>
      <c r="AS523" s="347">
        <v>34</v>
      </c>
      <c r="AT523" s="347"/>
      <c r="AU523" s="347">
        <v>233</v>
      </c>
      <c r="AV523" s="347">
        <v>113</v>
      </c>
      <c r="AW523" s="347">
        <v>85</v>
      </c>
      <c r="AX523" s="83"/>
      <c r="AY523" s="347">
        <v>44</v>
      </c>
      <c r="AZ523" s="348" t="s">
        <v>85</v>
      </c>
      <c r="BA523" s="347" t="s">
        <v>85</v>
      </c>
      <c r="BB523" s="105" t="s">
        <v>85</v>
      </c>
      <c r="BC523" s="347" t="s">
        <v>85</v>
      </c>
      <c r="BD523" s="348">
        <v>40.5</v>
      </c>
      <c r="BE523" s="347">
        <v>22.647637795275578</v>
      </c>
      <c r="BF523" s="347">
        <v>22.647637795275578</v>
      </c>
      <c r="BG523" s="347">
        <v>11.555118110236215</v>
      </c>
      <c r="BH523" s="341">
        <v>24</v>
      </c>
      <c r="BI523" s="347" t="s">
        <v>4096</v>
      </c>
      <c r="BJ523" s="82" t="s">
        <v>4217</v>
      </c>
      <c r="BK523" s="347" t="s">
        <v>2833</v>
      </c>
      <c r="BL523" s="347" t="s">
        <v>2834</v>
      </c>
      <c r="BM523" s="347" t="s">
        <v>2841</v>
      </c>
      <c r="BN523" s="347"/>
      <c r="BO523" s="347"/>
      <c r="BP523" s="347"/>
      <c r="BQ523" s="347"/>
      <c r="BR523" s="347"/>
      <c r="BS523" s="347"/>
      <c r="BT523" s="347"/>
      <c r="BU523" s="347"/>
      <c r="BV523" s="347"/>
      <c r="BW523" s="347"/>
      <c r="BX523" s="347"/>
      <c r="BY523" s="362" t="str">
        <f t="shared" si="33"/>
        <v>DISCONTINUED - MR306 Mesh, 20x9, +18mm Offset, 5x150, 116.5mm Centerbore, Matte Black</v>
      </c>
      <c r="BZ523" s="362" t="s">
        <v>4044</v>
      </c>
      <c r="CA523" s="362" t="s">
        <v>4045</v>
      </c>
      <c r="CB523" s="351" t="str">
        <f t="shared" si="35"/>
        <v>STREET (3XX)</v>
      </c>
    </row>
    <row r="524" spans="1:80" s="339" customFormat="1" ht="12.75">
      <c r="A524" s="23">
        <f t="shared" si="34"/>
        <v>521</v>
      </c>
      <c r="B524" s="105" t="s">
        <v>84</v>
      </c>
      <c r="C524" s="30" t="s">
        <v>1072</v>
      </c>
      <c r="D524" s="341" t="s">
        <v>1120</v>
      </c>
      <c r="E524" s="342" t="s">
        <v>4105</v>
      </c>
      <c r="F524" s="342"/>
      <c r="G524" s="342"/>
      <c r="H524" s="432" t="s">
        <v>579</v>
      </c>
      <c r="I524" s="393">
        <v>42005</v>
      </c>
      <c r="J524" s="340">
        <v>43763</v>
      </c>
      <c r="K524" s="331" t="s">
        <v>1277</v>
      </c>
      <c r="L524" s="343">
        <v>236.56</v>
      </c>
      <c r="M524" s="333"/>
      <c r="N524" s="333"/>
      <c r="O524" s="341">
        <v>16</v>
      </c>
      <c r="P524" s="8">
        <v>8</v>
      </c>
      <c r="Q524" s="30" t="s">
        <v>1123</v>
      </c>
      <c r="R524" s="341">
        <v>6</v>
      </c>
      <c r="S524" s="341">
        <v>5.5</v>
      </c>
      <c r="T524" s="344">
        <v>0</v>
      </c>
      <c r="U524" s="378">
        <v>4.5</v>
      </c>
      <c r="V524" s="341" t="s">
        <v>85</v>
      </c>
      <c r="W524" s="349">
        <v>108</v>
      </c>
      <c r="X524" s="345">
        <v>22.900000000000002</v>
      </c>
      <c r="Y524" s="344">
        <v>2650</v>
      </c>
      <c r="Z524" s="344" t="s">
        <v>2309</v>
      </c>
      <c r="AA524" s="344" t="s">
        <v>3002</v>
      </c>
      <c r="AB524" s="334" t="str">
        <f t="shared" si="36"/>
        <v>16x8, 6x5.5, 0 OS</v>
      </c>
      <c r="AC524" s="346" t="s">
        <v>1600</v>
      </c>
      <c r="AD524" s="336">
        <v>33</v>
      </c>
      <c r="AE524" s="346" t="s">
        <v>85</v>
      </c>
      <c r="AF524" s="347" t="s">
        <v>85</v>
      </c>
      <c r="AG524" s="346" t="s">
        <v>3017</v>
      </c>
      <c r="AH524" s="346" t="s">
        <v>1951</v>
      </c>
      <c r="AI524" s="347">
        <v>1.1000000000000001</v>
      </c>
      <c r="AJ524" s="347" t="s">
        <v>266</v>
      </c>
      <c r="AK524" s="347" t="s">
        <v>85</v>
      </c>
      <c r="AL524" s="347" t="s">
        <v>85</v>
      </c>
      <c r="AM524" s="347" t="s">
        <v>85</v>
      </c>
      <c r="AN524" s="347">
        <v>16.100000000000001</v>
      </c>
      <c r="AO524" s="347">
        <v>170</v>
      </c>
      <c r="AP524" s="347">
        <v>9</v>
      </c>
      <c r="AQ524" s="347">
        <v>20</v>
      </c>
      <c r="AR524" s="347"/>
      <c r="AS524" s="347">
        <v>42</v>
      </c>
      <c r="AT524" s="347"/>
      <c r="AU524" s="347">
        <v>184</v>
      </c>
      <c r="AV524" s="347">
        <v>106.5</v>
      </c>
      <c r="AW524" s="347">
        <v>38</v>
      </c>
      <c r="AX524" s="83"/>
      <c r="AY524" s="347"/>
      <c r="AZ524" s="348" t="s">
        <v>85</v>
      </c>
      <c r="BA524" s="347" t="s">
        <v>85</v>
      </c>
      <c r="BB524" s="105" t="s">
        <v>85</v>
      </c>
      <c r="BC524" s="347" t="s">
        <v>85</v>
      </c>
      <c r="BD524" s="348">
        <v>26.400000000000002</v>
      </c>
      <c r="BE524" s="347">
        <v>18.720472440944874</v>
      </c>
      <c r="BF524" s="347">
        <v>18.720472440944874</v>
      </c>
      <c r="BG524" s="347">
        <v>10.610236220472444</v>
      </c>
      <c r="BH524" s="341">
        <v>36</v>
      </c>
      <c r="BI524" s="347" t="s">
        <v>3551</v>
      </c>
      <c r="BJ524" s="82" t="s">
        <v>4217</v>
      </c>
      <c r="BK524" s="347" t="s">
        <v>2833</v>
      </c>
      <c r="BL524" s="347" t="s">
        <v>2837</v>
      </c>
      <c r="BM524" s="347" t="s">
        <v>2839</v>
      </c>
      <c r="BN524" s="347" t="s">
        <v>2845</v>
      </c>
      <c r="BO524" s="347"/>
      <c r="BP524" s="347"/>
      <c r="BQ524" s="347"/>
      <c r="BR524" s="347"/>
      <c r="BS524" s="347"/>
      <c r="BT524" s="347"/>
      <c r="BU524" s="347"/>
      <c r="BV524" s="347"/>
      <c r="BW524" s="347"/>
      <c r="BX524" s="347"/>
      <c r="BY524" s="362" t="str">
        <f t="shared" si="33"/>
        <v>DISCONTINUED - MR309 Grid, 16x8, 0mm Offset, 6x5.5, 108mm Centerbore, Matte Black</v>
      </c>
      <c r="BZ524" s="362" t="s">
        <v>4044</v>
      </c>
      <c r="CA524" s="362" t="s">
        <v>4045</v>
      </c>
      <c r="CB524" s="351" t="str">
        <f t="shared" si="35"/>
        <v>STREET (3XX)</v>
      </c>
    </row>
    <row r="525" spans="1:80" s="339" customFormat="1" ht="12.75">
      <c r="A525" s="23">
        <f t="shared" si="34"/>
        <v>522</v>
      </c>
      <c r="B525" s="105" t="s">
        <v>84</v>
      </c>
      <c r="C525" s="30" t="s">
        <v>1072</v>
      </c>
      <c r="D525" s="341" t="s">
        <v>1120</v>
      </c>
      <c r="E525" s="342" t="s">
        <v>4106</v>
      </c>
      <c r="F525" s="342"/>
      <c r="G525" s="342"/>
      <c r="H525" s="432" t="s">
        <v>631</v>
      </c>
      <c r="I525" s="393">
        <v>42005</v>
      </c>
      <c r="J525" s="340">
        <v>43763</v>
      </c>
      <c r="K525" s="331" t="s">
        <v>1277</v>
      </c>
      <c r="L525" s="343">
        <v>327.31</v>
      </c>
      <c r="M525" s="333"/>
      <c r="N525" s="333"/>
      <c r="O525" s="341">
        <v>20</v>
      </c>
      <c r="P525" s="8">
        <v>9</v>
      </c>
      <c r="Q525" s="30" t="s">
        <v>1754</v>
      </c>
      <c r="R525" s="341">
        <v>5</v>
      </c>
      <c r="S525" s="341">
        <v>150</v>
      </c>
      <c r="T525" s="344">
        <v>18</v>
      </c>
      <c r="U525" s="378">
        <v>5.75</v>
      </c>
      <c r="V525" s="341" t="s">
        <v>85</v>
      </c>
      <c r="W525" s="349">
        <v>116.5</v>
      </c>
      <c r="X525" s="345">
        <v>39.1</v>
      </c>
      <c r="Y525" s="344">
        <v>2650</v>
      </c>
      <c r="Z525" s="344" t="s">
        <v>2309</v>
      </c>
      <c r="AA525" s="344" t="s">
        <v>3002</v>
      </c>
      <c r="AB525" s="334" t="str">
        <f t="shared" si="36"/>
        <v>20x9, 5x150, 18 OS</v>
      </c>
      <c r="AC525" s="346" t="s">
        <v>1603</v>
      </c>
      <c r="AD525" s="336">
        <v>33</v>
      </c>
      <c r="AE525" s="346" t="s">
        <v>85</v>
      </c>
      <c r="AF525" s="347" t="s">
        <v>85</v>
      </c>
      <c r="AG525" s="346" t="s">
        <v>3018</v>
      </c>
      <c r="AH525" s="346" t="s">
        <v>1951</v>
      </c>
      <c r="AI525" s="347">
        <v>1.1000000000000001</v>
      </c>
      <c r="AJ525" s="347" t="s">
        <v>266</v>
      </c>
      <c r="AK525" s="347" t="s">
        <v>85</v>
      </c>
      <c r="AL525" s="347" t="s">
        <v>85</v>
      </c>
      <c r="AM525" s="347" t="s">
        <v>85</v>
      </c>
      <c r="AN525" s="347">
        <v>16.100000000000001</v>
      </c>
      <c r="AO525" s="347">
        <v>180</v>
      </c>
      <c r="AP525" s="347">
        <v>3</v>
      </c>
      <c r="AQ525" s="347">
        <v>8</v>
      </c>
      <c r="AR525" s="347"/>
      <c r="AS525" s="347">
        <v>33</v>
      </c>
      <c r="AT525" s="347"/>
      <c r="AU525" s="347">
        <v>234</v>
      </c>
      <c r="AV525" s="347">
        <v>110.5</v>
      </c>
      <c r="AW525" s="347">
        <v>41</v>
      </c>
      <c r="AX525" s="83"/>
      <c r="AY525" s="347"/>
      <c r="AZ525" s="348" t="s">
        <v>85</v>
      </c>
      <c r="BA525" s="347" t="s">
        <v>85</v>
      </c>
      <c r="BB525" s="105" t="s">
        <v>85</v>
      </c>
      <c r="BC525" s="347" t="s">
        <v>85</v>
      </c>
      <c r="BD525" s="348">
        <v>42.6</v>
      </c>
      <c r="BE525" s="347">
        <v>22.647637795275578</v>
      </c>
      <c r="BF525" s="347">
        <v>22.647637795275578</v>
      </c>
      <c r="BG525" s="347">
        <v>11.555118110236215</v>
      </c>
      <c r="BH525" s="341">
        <v>24</v>
      </c>
      <c r="BI525" s="347" t="s">
        <v>3551</v>
      </c>
      <c r="BJ525" s="82" t="s">
        <v>4217</v>
      </c>
      <c r="BK525" s="347" t="s">
        <v>2833</v>
      </c>
      <c r="BL525" s="347" t="s">
        <v>2837</v>
      </c>
      <c r="BM525" s="347" t="s">
        <v>2839</v>
      </c>
      <c r="BN525" s="347" t="s">
        <v>2845</v>
      </c>
      <c r="BO525" s="347"/>
      <c r="BP525" s="347"/>
      <c r="BQ525" s="347"/>
      <c r="BR525" s="347"/>
      <c r="BS525" s="347"/>
      <c r="BT525" s="347"/>
      <c r="BU525" s="347"/>
      <c r="BV525" s="347"/>
      <c r="BW525" s="347"/>
      <c r="BX525" s="347"/>
      <c r="BY525" s="362" t="str">
        <f t="shared" si="33"/>
        <v>DISCONTINUED - MR309 Grid, 20x9, +18mm Offset, 5x150, 116.5mm Centerbore, Matte Black</v>
      </c>
      <c r="BZ525" s="362" t="s">
        <v>4044</v>
      </c>
      <c r="CA525" s="362" t="s">
        <v>4045</v>
      </c>
      <c r="CB525" s="351" t="str">
        <f t="shared" si="35"/>
        <v>STREET (3XX)</v>
      </c>
    </row>
    <row r="526" spans="1:80" s="339" customFormat="1" ht="12.75">
      <c r="A526" s="23">
        <f t="shared" si="34"/>
        <v>523</v>
      </c>
      <c r="B526" s="105" t="s">
        <v>84</v>
      </c>
      <c r="C526" s="30" t="s">
        <v>1089</v>
      </c>
      <c r="D526" s="341" t="s">
        <v>1149</v>
      </c>
      <c r="E526" s="342" t="s">
        <v>4109</v>
      </c>
      <c r="F526" s="342"/>
      <c r="G526" s="342"/>
      <c r="H526" s="432" t="s">
        <v>780</v>
      </c>
      <c r="I526" s="393">
        <v>41640</v>
      </c>
      <c r="J526" s="340">
        <v>43763</v>
      </c>
      <c r="K526" s="331" t="s">
        <v>1277</v>
      </c>
      <c r="L526" s="343">
        <v>143.38999999999999</v>
      </c>
      <c r="M526" s="333"/>
      <c r="N526" s="333"/>
      <c r="O526" s="341">
        <v>14</v>
      </c>
      <c r="P526" s="8">
        <v>7</v>
      </c>
      <c r="Q526" s="30" t="s">
        <v>1749</v>
      </c>
      <c r="R526" s="341">
        <v>4</v>
      </c>
      <c r="S526" s="341">
        <v>156</v>
      </c>
      <c r="T526" s="344">
        <v>11</v>
      </c>
      <c r="U526" s="378">
        <v>4.3</v>
      </c>
      <c r="V526" s="341" t="s">
        <v>189</v>
      </c>
      <c r="W526" s="349">
        <v>132.5</v>
      </c>
      <c r="X526" s="345">
        <v>13.2</v>
      </c>
      <c r="Y526" s="344">
        <v>1000</v>
      </c>
      <c r="Z526" s="344" t="s">
        <v>2309</v>
      </c>
      <c r="AA526" s="344" t="s">
        <v>3002</v>
      </c>
      <c r="AB526" s="334" t="str">
        <f t="shared" si="36"/>
        <v>14x7, 4x156, 11 OS</v>
      </c>
      <c r="AC526" s="346" t="s">
        <v>1813</v>
      </c>
      <c r="AD526" s="336">
        <v>22</v>
      </c>
      <c r="AE526" s="346" t="s">
        <v>85</v>
      </c>
      <c r="AF526" s="347" t="s">
        <v>1907</v>
      </c>
      <c r="AG526" s="346" t="s">
        <v>85</v>
      </c>
      <c r="AH526" s="346" t="s">
        <v>1544</v>
      </c>
      <c r="AI526" s="347">
        <v>1.1000000000000001</v>
      </c>
      <c r="AJ526" s="347" t="s">
        <v>266</v>
      </c>
      <c r="AK526" s="347" t="s">
        <v>85</v>
      </c>
      <c r="AL526" s="347" t="s">
        <v>85</v>
      </c>
      <c r="AM526" s="347" t="s">
        <v>85</v>
      </c>
      <c r="AN526" s="347">
        <v>12.4</v>
      </c>
      <c r="AO526" s="347">
        <v>180</v>
      </c>
      <c r="AP526" s="347">
        <v>3</v>
      </c>
      <c r="AQ526" s="347">
        <v>3</v>
      </c>
      <c r="AR526" s="347"/>
      <c r="AS526" s="347">
        <v>3</v>
      </c>
      <c r="AT526" s="347"/>
      <c r="AU526" s="347">
        <v>161</v>
      </c>
      <c r="AV526" s="347">
        <v>68</v>
      </c>
      <c r="AW526" s="347">
        <v>51</v>
      </c>
      <c r="AX526" s="83"/>
      <c r="AY526" s="347"/>
      <c r="AZ526" s="348" t="s">
        <v>85</v>
      </c>
      <c r="BA526" s="347" t="s">
        <v>85</v>
      </c>
      <c r="BB526" s="105" t="s">
        <v>85</v>
      </c>
      <c r="BC526" s="347" t="s">
        <v>85</v>
      </c>
      <c r="BD526" s="348">
        <v>16.7</v>
      </c>
      <c r="BE526" s="347">
        <v>16.909448818897637</v>
      </c>
      <c r="BF526" s="347">
        <v>16.909448818897637</v>
      </c>
      <c r="BG526" s="347">
        <v>9.6948818897637903</v>
      </c>
      <c r="BH526" s="341">
        <v>48</v>
      </c>
      <c r="BI526" s="347" t="s">
        <v>3551</v>
      </c>
      <c r="BJ526" s="82" t="s">
        <v>4217</v>
      </c>
      <c r="BK526" s="347" t="s">
        <v>2833</v>
      </c>
      <c r="BL526" s="347" t="s">
        <v>2880</v>
      </c>
      <c r="BM526" s="347" t="s">
        <v>1156</v>
      </c>
      <c r="BN526" s="347" t="s">
        <v>2881</v>
      </c>
      <c r="BO526" s="347" t="s">
        <v>2882</v>
      </c>
      <c r="BP526" s="347"/>
      <c r="BQ526" s="347"/>
      <c r="BR526" s="347"/>
      <c r="BS526" s="347"/>
      <c r="BT526" s="347"/>
      <c r="BU526" s="347"/>
      <c r="BV526" s="347" t="s">
        <v>2554</v>
      </c>
      <c r="BW526" s="347"/>
      <c r="BX526" s="347" t="s">
        <v>2555</v>
      </c>
      <c r="BY526" s="362" t="str">
        <f t="shared" si="33"/>
        <v>DISCONTINUED - MR402 The Standard UTV, 14x7, 4+3/+11mm Offset, 4x156, 132.5mm Centerbore, Matte Black</v>
      </c>
      <c r="BZ526" s="362" t="s">
        <v>4044</v>
      </c>
      <c r="CA526" s="362" t="s">
        <v>4045</v>
      </c>
      <c r="CB526" s="351" t="str">
        <f t="shared" si="35"/>
        <v>UTV (4XX)</v>
      </c>
    </row>
    <row r="527" spans="1:80" s="339" customFormat="1" ht="12.75">
      <c r="A527" s="23">
        <f t="shared" si="34"/>
        <v>524</v>
      </c>
      <c r="B527" s="105" t="s">
        <v>84</v>
      </c>
      <c r="C527" s="30" t="s">
        <v>1089</v>
      </c>
      <c r="D527" s="341" t="s">
        <v>1149</v>
      </c>
      <c r="E527" s="342" t="s">
        <v>4110</v>
      </c>
      <c r="F527" s="342"/>
      <c r="G527" s="342"/>
      <c r="H527" s="432" t="s">
        <v>783</v>
      </c>
      <c r="I527" s="393">
        <v>41640</v>
      </c>
      <c r="J527" s="340">
        <v>43763</v>
      </c>
      <c r="K527" s="331" t="s">
        <v>1277</v>
      </c>
      <c r="L527" s="343">
        <v>143.38999999999999</v>
      </c>
      <c r="M527" s="333"/>
      <c r="N527" s="333"/>
      <c r="O527" s="341">
        <v>14</v>
      </c>
      <c r="P527" s="8">
        <v>7</v>
      </c>
      <c r="Q527" s="30" t="s">
        <v>1748</v>
      </c>
      <c r="R527" s="341">
        <v>4</v>
      </c>
      <c r="S527" s="341">
        <v>136</v>
      </c>
      <c r="T527" s="344">
        <v>13</v>
      </c>
      <c r="U527" s="378">
        <v>4.3</v>
      </c>
      <c r="V527" s="341" t="s">
        <v>189</v>
      </c>
      <c r="W527" s="349">
        <v>106</v>
      </c>
      <c r="X527" s="345">
        <v>13.8</v>
      </c>
      <c r="Y527" s="344">
        <v>1000</v>
      </c>
      <c r="Z527" s="344" t="s">
        <v>2309</v>
      </c>
      <c r="AA527" s="344" t="s">
        <v>3002</v>
      </c>
      <c r="AB527" s="334" t="str">
        <f t="shared" si="36"/>
        <v>14x7, 4x136, 13 OS</v>
      </c>
      <c r="AC527" s="346" t="s">
        <v>1813</v>
      </c>
      <c r="AD527" s="336">
        <v>22</v>
      </c>
      <c r="AE527" s="346" t="s">
        <v>85</v>
      </c>
      <c r="AF527" s="347" t="s">
        <v>1907</v>
      </c>
      <c r="AG527" s="346" t="s">
        <v>85</v>
      </c>
      <c r="AH527" s="346" t="s">
        <v>1544</v>
      </c>
      <c r="AI527" s="347">
        <v>1.1000000000000001</v>
      </c>
      <c r="AJ527" s="347" t="s">
        <v>266</v>
      </c>
      <c r="AK527" s="347" t="s">
        <v>85</v>
      </c>
      <c r="AL527" s="347" t="s">
        <v>85</v>
      </c>
      <c r="AM527" s="347" t="s">
        <v>85</v>
      </c>
      <c r="AN527" s="347">
        <v>12.4</v>
      </c>
      <c r="AO527" s="347">
        <v>180</v>
      </c>
      <c r="AP527" s="347">
        <v>3</v>
      </c>
      <c r="AQ527" s="347">
        <v>3</v>
      </c>
      <c r="AR527" s="347"/>
      <c r="AS527" s="347">
        <v>3</v>
      </c>
      <c r="AT527" s="347"/>
      <c r="AU527" s="347">
        <v>161</v>
      </c>
      <c r="AV527" s="347">
        <v>68</v>
      </c>
      <c r="AW527" s="347">
        <v>51</v>
      </c>
      <c r="AX527" s="83"/>
      <c r="AY527" s="347"/>
      <c r="AZ527" s="348" t="s">
        <v>85</v>
      </c>
      <c r="BA527" s="347" t="s">
        <v>85</v>
      </c>
      <c r="BB527" s="105" t="s">
        <v>85</v>
      </c>
      <c r="BC527" s="347" t="s">
        <v>85</v>
      </c>
      <c r="BD527" s="348">
        <v>17.3</v>
      </c>
      <c r="BE527" s="347">
        <v>16.909448818897637</v>
      </c>
      <c r="BF527" s="347">
        <v>16.909448818897637</v>
      </c>
      <c r="BG527" s="347">
        <v>9.6948818897637903</v>
      </c>
      <c r="BH527" s="341">
        <v>48</v>
      </c>
      <c r="BI527" s="347" t="s">
        <v>3551</v>
      </c>
      <c r="BJ527" s="82" t="s">
        <v>4217</v>
      </c>
      <c r="BK527" s="347" t="s">
        <v>2833</v>
      </c>
      <c r="BL527" s="347" t="s">
        <v>2880</v>
      </c>
      <c r="BM527" s="347" t="s">
        <v>1156</v>
      </c>
      <c r="BN527" s="347" t="s">
        <v>2881</v>
      </c>
      <c r="BO527" s="347" t="s">
        <v>2882</v>
      </c>
      <c r="BP527" s="347"/>
      <c r="BQ527" s="347"/>
      <c r="BR527" s="347"/>
      <c r="BS527" s="347"/>
      <c r="BT527" s="347"/>
      <c r="BU527" s="347"/>
      <c r="BV527" s="347" t="s">
        <v>2554</v>
      </c>
      <c r="BW527" s="347"/>
      <c r="BX527" s="347" t="s">
        <v>2555</v>
      </c>
      <c r="BY527" s="362" t="str">
        <f t="shared" si="33"/>
        <v>DISCONTINUED - MR402 The Standard UTV, 14x7, 4+3/+13mm Offset, 4x136, 106mm Centerbore, Matte Black</v>
      </c>
      <c r="BZ527" s="362" t="s">
        <v>4044</v>
      </c>
      <c r="CA527" s="362" t="s">
        <v>4045</v>
      </c>
      <c r="CB527" s="351" t="str">
        <f t="shared" si="35"/>
        <v>UTV (4XX)</v>
      </c>
    </row>
    <row r="528" spans="1:80" s="339" customFormat="1" ht="12.75">
      <c r="A528" s="23">
        <f t="shared" si="34"/>
        <v>525</v>
      </c>
      <c r="B528" s="105" t="s">
        <v>84</v>
      </c>
      <c r="C528" s="30" t="s">
        <v>1072</v>
      </c>
      <c r="D528" s="341" t="s">
        <v>1120</v>
      </c>
      <c r="E528" s="342" t="s">
        <v>4114</v>
      </c>
      <c r="F528" s="342"/>
      <c r="G528" s="342"/>
      <c r="H528" s="432" t="s">
        <v>630</v>
      </c>
      <c r="I528" s="393">
        <v>42005</v>
      </c>
      <c r="J528" s="340">
        <v>43773</v>
      </c>
      <c r="K528" s="331" t="s">
        <v>1277</v>
      </c>
      <c r="L528" s="343">
        <v>327.31</v>
      </c>
      <c r="M528" s="333"/>
      <c r="N528" s="333"/>
      <c r="O528" s="341">
        <v>20</v>
      </c>
      <c r="P528" s="8">
        <v>9</v>
      </c>
      <c r="Q528" s="30" t="s">
        <v>1763</v>
      </c>
      <c r="R528" s="341">
        <v>6</v>
      </c>
      <c r="S528" s="341">
        <v>135</v>
      </c>
      <c r="T528" s="344">
        <v>18</v>
      </c>
      <c r="U528" s="378">
        <v>5.75</v>
      </c>
      <c r="V528" s="341" t="s">
        <v>85</v>
      </c>
      <c r="W528" s="349">
        <v>94</v>
      </c>
      <c r="X528" s="345">
        <v>39.1</v>
      </c>
      <c r="Y528" s="344">
        <v>2650</v>
      </c>
      <c r="Z528" s="344" t="s">
        <v>5830</v>
      </c>
      <c r="AA528" s="344" t="s">
        <v>3007</v>
      </c>
      <c r="AB528" s="334" t="str">
        <f t="shared" si="36"/>
        <v>20x9, 6x135, 18 OS</v>
      </c>
      <c r="AC528" s="346" t="s">
        <v>1596</v>
      </c>
      <c r="AD528" s="336">
        <v>33</v>
      </c>
      <c r="AE528" s="346" t="s">
        <v>85</v>
      </c>
      <c r="AF528" s="347" t="s">
        <v>85</v>
      </c>
      <c r="AG528" s="346" t="s">
        <v>3015</v>
      </c>
      <c r="AH528" s="346" t="s">
        <v>1951</v>
      </c>
      <c r="AI528" s="347">
        <v>1.1000000000000001</v>
      </c>
      <c r="AJ528" s="347" t="s">
        <v>266</v>
      </c>
      <c r="AK528" s="347" t="s">
        <v>85</v>
      </c>
      <c r="AL528" s="347" t="s">
        <v>85</v>
      </c>
      <c r="AM528" s="347" t="s">
        <v>85</v>
      </c>
      <c r="AN528" s="347">
        <v>16.100000000000001</v>
      </c>
      <c r="AO528" s="347">
        <v>170</v>
      </c>
      <c r="AP528" s="347">
        <v>3</v>
      </c>
      <c r="AQ528" s="347">
        <v>9</v>
      </c>
      <c r="AR528" s="347"/>
      <c r="AS528" s="347">
        <v>33</v>
      </c>
      <c r="AT528" s="347"/>
      <c r="AU528" s="347">
        <v>234</v>
      </c>
      <c r="AV528" s="347">
        <v>90</v>
      </c>
      <c r="AW528" s="347">
        <v>54</v>
      </c>
      <c r="AX528" s="83"/>
      <c r="AY528" s="347"/>
      <c r="AZ528" s="348" t="s">
        <v>85</v>
      </c>
      <c r="BA528" s="347" t="s">
        <v>85</v>
      </c>
      <c r="BB528" s="105" t="s">
        <v>85</v>
      </c>
      <c r="BC528" s="347" t="s">
        <v>85</v>
      </c>
      <c r="BD528" s="348">
        <v>42.6</v>
      </c>
      <c r="BE528" s="347">
        <v>22.647637795275578</v>
      </c>
      <c r="BF528" s="347">
        <v>22.647637795275578</v>
      </c>
      <c r="BG528" s="347">
        <v>11.555118110236215</v>
      </c>
      <c r="BH528" s="341">
        <v>24</v>
      </c>
      <c r="BI528" s="347" t="s">
        <v>3551</v>
      </c>
      <c r="BJ528" s="82" t="s">
        <v>4217</v>
      </c>
      <c r="BK528" s="347" t="s">
        <v>2833</v>
      </c>
      <c r="BL528" s="347" t="s">
        <v>2837</v>
      </c>
      <c r="BM528" s="347" t="s">
        <v>2839</v>
      </c>
      <c r="BN528" s="347" t="s">
        <v>2845</v>
      </c>
      <c r="BO528" s="347"/>
      <c r="BP528" s="347"/>
      <c r="BQ528" s="347"/>
      <c r="BR528" s="347"/>
      <c r="BS528" s="347"/>
      <c r="BT528" s="347"/>
      <c r="BU528" s="347"/>
      <c r="BV528" s="347"/>
      <c r="BW528" s="347"/>
      <c r="BX528" s="347"/>
      <c r="BY528" s="362" t="str">
        <f t="shared" si="33"/>
        <v>DISCONTINUED - MR309 Grid, 20x9, +18mm Offset, 6x135, 94mm Centerbore, Titanium - Matte Black  Lip</v>
      </c>
      <c r="BZ528" s="362" t="s">
        <v>4044</v>
      </c>
      <c r="CA528" s="362" t="s">
        <v>4045</v>
      </c>
      <c r="CB528" s="351" t="str">
        <f t="shared" si="35"/>
        <v>STREET (3XX)</v>
      </c>
    </row>
    <row r="529" spans="1:80" s="339" customFormat="1" ht="12.75">
      <c r="A529" s="23">
        <f t="shared" si="34"/>
        <v>526</v>
      </c>
      <c r="B529" s="105" t="s">
        <v>84</v>
      </c>
      <c r="C529" s="30" t="s">
        <v>1072</v>
      </c>
      <c r="D529" s="341" t="s">
        <v>1120</v>
      </c>
      <c r="E529" s="342" t="s">
        <v>4118</v>
      </c>
      <c r="F529" s="342"/>
      <c r="G529" s="342"/>
      <c r="H529" s="432" t="s">
        <v>639</v>
      </c>
      <c r="I529" s="393">
        <v>42005</v>
      </c>
      <c r="J529" s="340">
        <v>43773</v>
      </c>
      <c r="K529" s="331" t="s">
        <v>1277</v>
      </c>
      <c r="L529" s="343">
        <v>327.31</v>
      </c>
      <c r="M529" s="333"/>
      <c r="N529" s="333"/>
      <c r="O529" s="341">
        <v>20</v>
      </c>
      <c r="P529" s="8">
        <v>9</v>
      </c>
      <c r="Q529" s="30" t="s">
        <v>1767</v>
      </c>
      <c r="R529" s="341">
        <v>8</v>
      </c>
      <c r="S529" s="341">
        <v>180</v>
      </c>
      <c r="T529" s="344">
        <v>18</v>
      </c>
      <c r="U529" s="378">
        <v>5.75</v>
      </c>
      <c r="V529" s="341" t="s">
        <v>85</v>
      </c>
      <c r="W529" s="349">
        <v>130.81</v>
      </c>
      <c r="X529" s="345">
        <v>39.1</v>
      </c>
      <c r="Y529" s="344">
        <v>3640</v>
      </c>
      <c r="Z529" s="344" t="s">
        <v>2309</v>
      </c>
      <c r="AA529" s="344" t="s">
        <v>3002</v>
      </c>
      <c r="AB529" s="334" t="str">
        <f t="shared" si="36"/>
        <v>20x9, 8x180, 18 OS</v>
      </c>
      <c r="AC529" s="346" t="s">
        <v>1606</v>
      </c>
      <c r="AD529" s="336">
        <v>33</v>
      </c>
      <c r="AE529" s="346" t="s">
        <v>85</v>
      </c>
      <c r="AF529" s="347" t="s">
        <v>85</v>
      </c>
      <c r="AG529" s="346" t="s">
        <v>3020</v>
      </c>
      <c r="AH529" s="346" t="s">
        <v>1951</v>
      </c>
      <c r="AI529" s="347">
        <v>1.1000000000000001</v>
      </c>
      <c r="AJ529" s="347" t="s">
        <v>266</v>
      </c>
      <c r="AK529" s="347" t="s">
        <v>85</v>
      </c>
      <c r="AL529" s="347" t="s">
        <v>85</v>
      </c>
      <c r="AM529" s="347" t="s">
        <v>85</v>
      </c>
      <c r="AN529" s="347">
        <v>16.100000000000001</v>
      </c>
      <c r="AO529" s="347">
        <v>205</v>
      </c>
      <c r="AP529" s="347">
        <v>3</v>
      </c>
      <c r="AQ529" s="347">
        <v>3</v>
      </c>
      <c r="AR529" s="347"/>
      <c r="AS529" s="347">
        <v>33</v>
      </c>
      <c r="AT529" s="347"/>
      <c r="AU529" s="347">
        <v>234</v>
      </c>
      <c r="AV529" s="347">
        <v>123</v>
      </c>
      <c r="AW529" s="347">
        <v>93</v>
      </c>
      <c r="AX529" s="83"/>
      <c r="AY529" s="347"/>
      <c r="AZ529" s="348" t="s">
        <v>85</v>
      </c>
      <c r="BA529" s="347" t="s">
        <v>85</v>
      </c>
      <c r="BB529" s="105" t="s">
        <v>85</v>
      </c>
      <c r="BC529" s="347" t="s">
        <v>85</v>
      </c>
      <c r="BD529" s="348">
        <v>42.6</v>
      </c>
      <c r="BE529" s="347">
        <v>22.647637795275578</v>
      </c>
      <c r="BF529" s="347">
        <v>22.647637795275578</v>
      </c>
      <c r="BG529" s="347">
        <v>11.555118110236215</v>
      </c>
      <c r="BH529" s="341">
        <v>24</v>
      </c>
      <c r="BI529" s="347" t="s">
        <v>3551</v>
      </c>
      <c r="BJ529" s="82" t="s">
        <v>4217</v>
      </c>
      <c r="BK529" s="347" t="s">
        <v>2833</v>
      </c>
      <c r="BL529" s="347" t="s">
        <v>2837</v>
      </c>
      <c r="BM529" s="347" t="s">
        <v>2839</v>
      </c>
      <c r="BN529" s="347" t="s">
        <v>2845</v>
      </c>
      <c r="BO529" s="347"/>
      <c r="BP529" s="347"/>
      <c r="BQ529" s="347"/>
      <c r="BR529" s="347"/>
      <c r="BS529" s="347"/>
      <c r="BT529" s="347"/>
      <c r="BU529" s="347"/>
      <c r="BV529" s="347"/>
      <c r="BW529" s="347"/>
      <c r="BX529" s="347"/>
      <c r="BY529" s="362" t="str">
        <f t="shared" si="33"/>
        <v>DISCONTINUED - MR309 Grid, 20x9, +18mm Offset, 8x180, 130.81mm Centerbore, Matte Black</v>
      </c>
      <c r="BZ529" s="362" t="s">
        <v>4044</v>
      </c>
      <c r="CA529" s="362" t="s">
        <v>4045</v>
      </c>
      <c r="CB529" s="351" t="str">
        <f t="shared" si="35"/>
        <v>STREET (3XX)</v>
      </c>
    </row>
    <row r="530" spans="1:80" s="339" customFormat="1" ht="12.75">
      <c r="A530" s="23">
        <f t="shared" si="34"/>
        <v>527</v>
      </c>
      <c r="B530" s="105" t="s">
        <v>84</v>
      </c>
      <c r="C530" s="30" t="s">
        <v>1089</v>
      </c>
      <c r="D530" s="341" t="s">
        <v>1106</v>
      </c>
      <c r="E530" s="342" t="s">
        <v>4124</v>
      </c>
      <c r="F530" s="342" t="s">
        <v>1129</v>
      </c>
      <c r="G530" s="342"/>
      <c r="H530" s="432" t="s">
        <v>801</v>
      </c>
      <c r="I530" s="393">
        <v>42370</v>
      </c>
      <c r="J530" s="340">
        <v>43783</v>
      </c>
      <c r="K530" s="331" t="s">
        <v>1277</v>
      </c>
      <c r="L530" s="343">
        <v>271.64999999999998</v>
      </c>
      <c r="M530" s="333"/>
      <c r="N530" s="333"/>
      <c r="O530" s="341">
        <v>14</v>
      </c>
      <c r="P530" s="8">
        <v>7</v>
      </c>
      <c r="Q530" s="30" t="s">
        <v>1749</v>
      </c>
      <c r="R530" s="341">
        <v>4</v>
      </c>
      <c r="S530" s="341">
        <v>156</v>
      </c>
      <c r="T530" s="344">
        <v>38</v>
      </c>
      <c r="U530" s="378">
        <v>5.3</v>
      </c>
      <c r="V530" s="341" t="s">
        <v>186</v>
      </c>
      <c r="W530" s="349">
        <v>132</v>
      </c>
      <c r="X530" s="345">
        <v>20.2</v>
      </c>
      <c r="Y530" s="344">
        <v>1600</v>
      </c>
      <c r="Z530" s="344" t="s">
        <v>5832</v>
      </c>
      <c r="AA530" s="344" t="s">
        <v>3003</v>
      </c>
      <c r="AB530" s="334" t="str">
        <f t="shared" si="36"/>
        <v>14x7, 4x156, 38 OS</v>
      </c>
      <c r="AC530" s="346" t="s">
        <v>1813</v>
      </c>
      <c r="AD530" s="336">
        <v>22</v>
      </c>
      <c r="AE530" s="346" t="s">
        <v>85</v>
      </c>
      <c r="AF530" s="347" t="s">
        <v>1907</v>
      </c>
      <c r="AG530" s="346" t="s">
        <v>85</v>
      </c>
      <c r="AH530" s="346" t="s">
        <v>85</v>
      </c>
      <c r="AI530" s="347" t="s">
        <v>85</v>
      </c>
      <c r="AJ530" s="347" t="s">
        <v>266</v>
      </c>
      <c r="AK530" s="347" t="s">
        <v>85</v>
      </c>
      <c r="AL530" s="347" t="s">
        <v>85</v>
      </c>
      <c r="AM530" s="347" t="s">
        <v>85</v>
      </c>
      <c r="AN530" s="347">
        <v>14.1</v>
      </c>
      <c r="AO530" s="347">
        <v>183</v>
      </c>
      <c r="AP530" s="347">
        <v>3</v>
      </c>
      <c r="AQ530" s="347">
        <v>9</v>
      </c>
      <c r="AR530" s="347"/>
      <c r="AS530" s="347">
        <v>3</v>
      </c>
      <c r="AT530" s="347"/>
      <c r="AU530" s="347">
        <v>156</v>
      </c>
      <c r="AV530" s="347">
        <v>68</v>
      </c>
      <c r="AW530" s="347">
        <v>51</v>
      </c>
      <c r="AX530" s="83"/>
      <c r="AY530" s="347"/>
      <c r="AZ530" s="348" t="s">
        <v>3359</v>
      </c>
      <c r="BA530" s="347">
        <v>111.10000000000001</v>
      </c>
      <c r="BB530" s="105" t="s">
        <v>1522</v>
      </c>
      <c r="BC530" s="347">
        <v>11</v>
      </c>
      <c r="BD530" s="348">
        <v>23.7</v>
      </c>
      <c r="BE530" s="347">
        <v>16.653543307086629</v>
      </c>
      <c r="BF530" s="347">
        <v>16.653543307086629</v>
      </c>
      <c r="BG530" s="347">
        <v>9.9015748031495985</v>
      </c>
      <c r="BH530" s="341">
        <v>48</v>
      </c>
      <c r="BI530" s="347" t="s">
        <v>3551</v>
      </c>
      <c r="BJ530" s="82" t="s">
        <v>4217</v>
      </c>
      <c r="BK530" s="347" t="s">
        <v>2833</v>
      </c>
      <c r="BL530" s="347" t="s">
        <v>2880</v>
      </c>
      <c r="BM530" s="347" t="s">
        <v>2878</v>
      </c>
      <c r="BN530" s="347" t="s">
        <v>2868</v>
      </c>
      <c r="BO530" s="347" t="s">
        <v>2877</v>
      </c>
      <c r="BP530" s="347"/>
      <c r="BQ530" s="347"/>
      <c r="BR530" s="347"/>
      <c r="BS530" s="347"/>
      <c r="BT530" s="347"/>
      <c r="BU530" s="347"/>
      <c r="BV530" s="347" t="s">
        <v>2560</v>
      </c>
      <c r="BW530" s="347"/>
      <c r="BX530" s="347" t="s">
        <v>2561</v>
      </c>
      <c r="BY530" s="362" t="str">
        <f t="shared" si="33"/>
        <v>DISCONTINUED - MR405 UTV Beadlock, 14x7, 5+2/+38mm Offset, 4x156, 132mm Centerbore, Method Bronze - Matte Black Ring, w/ BH-H20875</v>
      </c>
      <c r="BZ530" s="362" t="s">
        <v>4044</v>
      </c>
      <c r="CA530" s="362" t="s">
        <v>4045</v>
      </c>
      <c r="CB530" s="351" t="str">
        <f t="shared" si="35"/>
        <v>UTV (4XX)</v>
      </c>
    </row>
    <row r="531" spans="1:80" s="339" customFormat="1" ht="12.75">
      <c r="A531" s="23">
        <f t="shared" si="34"/>
        <v>528</v>
      </c>
      <c r="B531" s="105" t="s">
        <v>84</v>
      </c>
      <c r="C531" s="30" t="s">
        <v>1089</v>
      </c>
      <c r="D531" s="341" t="s">
        <v>1106</v>
      </c>
      <c r="E531" s="342" t="s">
        <v>4125</v>
      </c>
      <c r="F531" s="342" t="s">
        <v>1129</v>
      </c>
      <c r="G531" s="342"/>
      <c r="H531" s="432" t="s">
        <v>800</v>
      </c>
      <c r="I531" s="393">
        <v>42370</v>
      </c>
      <c r="J531" s="340">
        <v>43783</v>
      </c>
      <c r="K531" s="331" t="s">
        <v>1277</v>
      </c>
      <c r="L531" s="343">
        <v>271.64999999999998</v>
      </c>
      <c r="M531" s="333"/>
      <c r="N531" s="333"/>
      <c r="O531" s="341">
        <v>14</v>
      </c>
      <c r="P531" s="8">
        <v>7</v>
      </c>
      <c r="Q531" s="30" t="s">
        <v>1749</v>
      </c>
      <c r="R531" s="341">
        <v>4</v>
      </c>
      <c r="S531" s="341">
        <v>156</v>
      </c>
      <c r="T531" s="344">
        <v>38</v>
      </c>
      <c r="U531" s="378">
        <v>5.3</v>
      </c>
      <c r="V531" s="341" t="s">
        <v>186</v>
      </c>
      <c r="W531" s="349">
        <v>132</v>
      </c>
      <c r="X531" s="345">
        <v>20.2</v>
      </c>
      <c r="Y531" s="344">
        <v>1600</v>
      </c>
      <c r="Z531" s="344" t="s">
        <v>2309</v>
      </c>
      <c r="AA531" s="344" t="s">
        <v>3002</v>
      </c>
      <c r="AB531" s="334" t="str">
        <f t="shared" si="36"/>
        <v>14x7, 4x156, 38 OS</v>
      </c>
      <c r="AC531" s="346" t="s">
        <v>1813</v>
      </c>
      <c r="AD531" s="336">
        <v>22</v>
      </c>
      <c r="AE531" s="346" t="s">
        <v>85</v>
      </c>
      <c r="AF531" s="347" t="s">
        <v>1907</v>
      </c>
      <c r="AG531" s="346" t="s">
        <v>85</v>
      </c>
      <c r="AH531" s="346" t="s">
        <v>85</v>
      </c>
      <c r="AI531" s="347" t="s">
        <v>85</v>
      </c>
      <c r="AJ531" s="347" t="s">
        <v>266</v>
      </c>
      <c r="AK531" s="347" t="s">
        <v>85</v>
      </c>
      <c r="AL531" s="347" t="s">
        <v>85</v>
      </c>
      <c r="AM531" s="347" t="s">
        <v>85</v>
      </c>
      <c r="AN531" s="347">
        <v>14.1</v>
      </c>
      <c r="AO531" s="347">
        <v>183</v>
      </c>
      <c r="AP531" s="347">
        <v>3</v>
      </c>
      <c r="AQ531" s="347">
        <v>9</v>
      </c>
      <c r="AR531" s="347"/>
      <c r="AS531" s="347">
        <v>3</v>
      </c>
      <c r="AT531" s="347"/>
      <c r="AU531" s="347">
        <v>156</v>
      </c>
      <c r="AV531" s="347">
        <v>68</v>
      </c>
      <c r="AW531" s="347">
        <v>51</v>
      </c>
      <c r="AX531" s="83"/>
      <c r="AY531" s="347"/>
      <c r="AZ531" s="348" t="s">
        <v>3359</v>
      </c>
      <c r="BA531" s="347">
        <v>111.10000000000001</v>
      </c>
      <c r="BB531" s="105" t="s">
        <v>1522</v>
      </c>
      <c r="BC531" s="347">
        <v>11</v>
      </c>
      <c r="BD531" s="348">
        <v>23.7</v>
      </c>
      <c r="BE531" s="347">
        <v>16.653543307086629</v>
      </c>
      <c r="BF531" s="347">
        <v>16.653543307086629</v>
      </c>
      <c r="BG531" s="347">
        <v>9.9015748031495985</v>
      </c>
      <c r="BH531" s="341">
        <v>48</v>
      </c>
      <c r="BI531" s="347" t="s">
        <v>3551</v>
      </c>
      <c r="BJ531" s="82" t="s">
        <v>4217</v>
      </c>
      <c r="BK531" s="347" t="s">
        <v>2833</v>
      </c>
      <c r="BL531" s="347" t="s">
        <v>2880</v>
      </c>
      <c r="BM531" s="347" t="s">
        <v>2878</v>
      </c>
      <c r="BN531" s="347" t="s">
        <v>2868</v>
      </c>
      <c r="BO531" s="347" t="s">
        <v>2877</v>
      </c>
      <c r="BP531" s="347"/>
      <c r="BQ531" s="347"/>
      <c r="BR531" s="347"/>
      <c r="BS531" s="347"/>
      <c r="BT531" s="347"/>
      <c r="BU531" s="347"/>
      <c r="BV531" s="347" t="s">
        <v>2558</v>
      </c>
      <c r="BW531" s="347"/>
      <c r="BX531" s="347" t="s">
        <v>2559</v>
      </c>
      <c r="BY531" s="362" t="str">
        <f t="shared" si="33"/>
        <v>DISCONTINUED - MR405 UTV Beadlock, 14x7, 5+2/+38mm Offset, 4x156, 132mm Centerbore, Matte Black, w/ BH-H20875</v>
      </c>
      <c r="BZ531" s="362" t="s">
        <v>4044</v>
      </c>
      <c r="CA531" s="362" t="s">
        <v>4045</v>
      </c>
      <c r="CB531" s="351" t="str">
        <f t="shared" si="35"/>
        <v>UTV (4XX)</v>
      </c>
    </row>
    <row r="532" spans="1:80" s="339" customFormat="1" ht="12.75">
      <c r="A532" s="23">
        <f t="shared" si="34"/>
        <v>529</v>
      </c>
      <c r="B532" s="105" t="s">
        <v>84</v>
      </c>
      <c r="C532" s="30" t="s">
        <v>1089</v>
      </c>
      <c r="D532" s="341" t="s">
        <v>1106</v>
      </c>
      <c r="E532" s="342" t="s">
        <v>4126</v>
      </c>
      <c r="F532" s="342" t="s">
        <v>1129</v>
      </c>
      <c r="G532" s="342"/>
      <c r="H532" s="432" t="s">
        <v>799</v>
      </c>
      <c r="I532" s="393">
        <v>42370</v>
      </c>
      <c r="J532" s="340">
        <v>43783</v>
      </c>
      <c r="K532" s="331" t="s">
        <v>1277</v>
      </c>
      <c r="L532" s="343">
        <v>271.64999999999998</v>
      </c>
      <c r="M532" s="333"/>
      <c r="N532" s="333"/>
      <c r="O532" s="341">
        <v>14</v>
      </c>
      <c r="P532" s="8">
        <v>7</v>
      </c>
      <c r="Q532" s="30" t="s">
        <v>1748</v>
      </c>
      <c r="R532" s="341">
        <v>4</v>
      </c>
      <c r="S532" s="341">
        <v>136</v>
      </c>
      <c r="T532" s="344">
        <v>38</v>
      </c>
      <c r="U532" s="378">
        <v>5.3</v>
      </c>
      <c r="V532" s="341" t="s">
        <v>186</v>
      </c>
      <c r="W532" s="349">
        <v>106</v>
      </c>
      <c r="X532" s="345">
        <v>20.2</v>
      </c>
      <c r="Y532" s="344">
        <v>1600</v>
      </c>
      <c r="Z532" s="344" t="s">
        <v>5832</v>
      </c>
      <c r="AA532" s="344" t="s">
        <v>3003</v>
      </c>
      <c r="AB532" s="334" t="str">
        <f t="shared" si="36"/>
        <v>14x7, 4x136, 38 OS</v>
      </c>
      <c r="AC532" s="346" t="s">
        <v>2454</v>
      </c>
      <c r="AD532" s="336">
        <v>22</v>
      </c>
      <c r="AE532" s="346" t="s">
        <v>85</v>
      </c>
      <c r="AF532" s="347" t="s">
        <v>1907</v>
      </c>
      <c r="AG532" s="346" t="s">
        <v>85</v>
      </c>
      <c r="AH532" s="346" t="s">
        <v>85</v>
      </c>
      <c r="AI532" s="347" t="s">
        <v>85</v>
      </c>
      <c r="AJ532" s="347" t="s">
        <v>266</v>
      </c>
      <c r="AK532" s="347" t="s">
        <v>85</v>
      </c>
      <c r="AL532" s="347" t="s">
        <v>85</v>
      </c>
      <c r="AM532" s="347" t="s">
        <v>85</v>
      </c>
      <c r="AN532" s="347">
        <v>14.1</v>
      </c>
      <c r="AO532" s="347">
        <v>183</v>
      </c>
      <c r="AP532" s="347">
        <v>3</v>
      </c>
      <c r="AQ532" s="347">
        <v>9</v>
      </c>
      <c r="AR532" s="347"/>
      <c r="AS532" s="347">
        <v>3</v>
      </c>
      <c r="AT532" s="347"/>
      <c r="AU532" s="347">
        <v>156</v>
      </c>
      <c r="AV532" s="347">
        <v>68</v>
      </c>
      <c r="AW532" s="347">
        <v>51</v>
      </c>
      <c r="AX532" s="83"/>
      <c r="AY532" s="347"/>
      <c r="AZ532" s="348" t="s">
        <v>3359</v>
      </c>
      <c r="BA532" s="347">
        <v>111.10000000000001</v>
      </c>
      <c r="BB532" s="105" t="s">
        <v>1522</v>
      </c>
      <c r="BC532" s="347">
        <v>11</v>
      </c>
      <c r="BD532" s="348">
        <v>23.7</v>
      </c>
      <c r="BE532" s="347">
        <v>16.653543307086629</v>
      </c>
      <c r="BF532" s="347">
        <v>16.653543307086629</v>
      </c>
      <c r="BG532" s="347">
        <v>9.9015748031495985</v>
      </c>
      <c r="BH532" s="341">
        <v>48</v>
      </c>
      <c r="BI532" s="347" t="s">
        <v>3551</v>
      </c>
      <c r="BJ532" s="82" t="s">
        <v>4217</v>
      </c>
      <c r="BK532" s="347" t="s">
        <v>2833</v>
      </c>
      <c r="BL532" s="347" t="s">
        <v>2880</v>
      </c>
      <c r="BM532" s="347" t="s">
        <v>2878</v>
      </c>
      <c r="BN532" s="347" t="s">
        <v>2868</v>
      </c>
      <c r="BO532" s="347" t="s">
        <v>2877</v>
      </c>
      <c r="BP532" s="347"/>
      <c r="BQ532" s="347"/>
      <c r="BR532" s="347"/>
      <c r="BS532" s="347"/>
      <c r="BT532" s="347"/>
      <c r="BU532" s="347"/>
      <c r="BV532" s="347" t="s">
        <v>2560</v>
      </c>
      <c r="BW532" s="347"/>
      <c r="BX532" s="347" t="s">
        <v>2561</v>
      </c>
      <c r="BY532" s="362" t="str">
        <f t="shared" si="33"/>
        <v>DISCONTINUED - MR405 UTV Beadlock, 14x7, 5+2/+38mm Offset, 4x136, 106mm Centerbore, Method Bronze - Matte Black Ring, w/ BH-H20875</v>
      </c>
      <c r="BZ532" s="362" t="s">
        <v>4044</v>
      </c>
      <c r="CA532" s="362" t="s">
        <v>4045</v>
      </c>
      <c r="CB532" s="351" t="str">
        <f t="shared" si="35"/>
        <v>UTV (4XX)</v>
      </c>
    </row>
    <row r="533" spans="1:80" s="339" customFormat="1" ht="12.75">
      <c r="A533" s="23">
        <f t="shared" si="34"/>
        <v>530</v>
      </c>
      <c r="B533" s="105" t="s">
        <v>84</v>
      </c>
      <c r="C533" s="30" t="s">
        <v>1089</v>
      </c>
      <c r="D533" s="341" t="s">
        <v>1147</v>
      </c>
      <c r="E533" s="342" t="s">
        <v>4160</v>
      </c>
      <c r="F533" s="342" t="s">
        <v>1129</v>
      </c>
      <c r="G533" s="342"/>
      <c r="H533" s="432" t="s">
        <v>769</v>
      </c>
      <c r="I533" s="393">
        <v>41640</v>
      </c>
      <c r="J533" s="340">
        <v>43790</v>
      </c>
      <c r="K533" s="331" t="s">
        <v>1277</v>
      </c>
      <c r="L533" s="343">
        <v>260.76</v>
      </c>
      <c r="M533" s="333"/>
      <c r="N533" s="333"/>
      <c r="O533" s="341">
        <v>15</v>
      </c>
      <c r="P533" s="8">
        <v>7</v>
      </c>
      <c r="Q533" s="30" t="s">
        <v>1746</v>
      </c>
      <c r="R533" s="341">
        <v>4</v>
      </c>
      <c r="S533" s="341">
        <v>110</v>
      </c>
      <c r="T533" s="344">
        <v>13</v>
      </c>
      <c r="U533" s="378">
        <v>4.3</v>
      </c>
      <c r="V533" s="341" t="s">
        <v>189</v>
      </c>
      <c r="W533" s="349">
        <v>80.3</v>
      </c>
      <c r="X533" s="345">
        <v>19.8</v>
      </c>
      <c r="Y533" s="344">
        <v>1600</v>
      </c>
      <c r="Z533" s="344" t="s">
        <v>2309</v>
      </c>
      <c r="AA533" s="344" t="s">
        <v>3002</v>
      </c>
      <c r="AB533" s="334" t="str">
        <f t="shared" si="36"/>
        <v>15x7, 4x110, 13 OS</v>
      </c>
      <c r="AC533" s="346" t="s">
        <v>1623</v>
      </c>
      <c r="AD533" s="336">
        <v>22</v>
      </c>
      <c r="AE533" s="346" t="s">
        <v>85</v>
      </c>
      <c r="AF533" s="347" t="s">
        <v>85</v>
      </c>
      <c r="AG533" s="346" t="s">
        <v>3014</v>
      </c>
      <c r="AH533" s="346" t="s">
        <v>85</v>
      </c>
      <c r="AI533" s="347" t="s">
        <v>85</v>
      </c>
      <c r="AJ533" s="347" t="s">
        <v>266</v>
      </c>
      <c r="AK533" s="347" t="s">
        <v>85</v>
      </c>
      <c r="AL533" s="347" t="s">
        <v>85</v>
      </c>
      <c r="AM533" s="347" t="s">
        <v>85</v>
      </c>
      <c r="AN533" s="347">
        <v>14.1</v>
      </c>
      <c r="AO533" s="347">
        <v>190</v>
      </c>
      <c r="AP533" s="347">
        <v>3</v>
      </c>
      <c r="AQ533" s="347">
        <v>4</v>
      </c>
      <c r="AR533" s="347"/>
      <c r="AS533" s="347">
        <v>12</v>
      </c>
      <c r="AT533" s="347"/>
      <c r="AU533" s="347">
        <v>172</v>
      </c>
      <c r="AV533" s="347">
        <v>75</v>
      </c>
      <c r="AW533" s="347">
        <v>45</v>
      </c>
      <c r="AX533" s="83"/>
      <c r="AY533" s="347"/>
      <c r="AZ533" s="348" t="s">
        <v>3361</v>
      </c>
      <c r="BA533" s="347">
        <v>101.2</v>
      </c>
      <c r="BB533" s="105" t="s">
        <v>1523</v>
      </c>
      <c r="BC533" s="347">
        <v>11</v>
      </c>
      <c r="BD533" s="348">
        <v>23.3</v>
      </c>
      <c r="BE533" s="347">
        <v>17.624671916010509</v>
      </c>
      <c r="BF533" s="347">
        <v>17.624671916010509</v>
      </c>
      <c r="BG533" s="347">
        <v>9.947506561679786</v>
      </c>
      <c r="BH533" s="341">
        <v>48</v>
      </c>
      <c r="BI533" s="347" t="s">
        <v>3551</v>
      </c>
      <c r="BJ533" s="82" t="s">
        <v>4217</v>
      </c>
      <c r="BK533" s="347" t="s">
        <v>2833</v>
      </c>
      <c r="BL533" s="347" t="s">
        <v>2877</v>
      </c>
      <c r="BM533" s="347" t="s">
        <v>2878</v>
      </c>
      <c r="BN533" s="347" t="s">
        <v>2868</v>
      </c>
      <c r="BO533" s="347" t="s">
        <v>2879</v>
      </c>
      <c r="BP533" s="347"/>
      <c r="BQ533" s="347"/>
      <c r="BR533" s="347"/>
      <c r="BS533" s="347"/>
      <c r="BT533" s="347"/>
      <c r="BU533" s="347"/>
      <c r="BV533" s="347" t="s">
        <v>2544</v>
      </c>
      <c r="BW533" s="347"/>
      <c r="BX533" s="347" t="s">
        <v>2545</v>
      </c>
      <c r="BY533" s="362" t="str">
        <f t="shared" si="33"/>
        <v>DISCONTINUED - MR401 UTV Beadlock, 15x7, 4+3/+13mm Offset, 4x110, 80.3mm Centerbore, Matte Black, w/ BH-H24100</v>
      </c>
      <c r="BZ533" s="362" t="s">
        <v>4044</v>
      </c>
      <c r="CA533" s="362" t="s">
        <v>4045</v>
      </c>
      <c r="CB533" s="351" t="str">
        <f t="shared" si="35"/>
        <v>UTV (4XX)</v>
      </c>
    </row>
    <row r="534" spans="1:80" s="339" customFormat="1" ht="12.75">
      <c r="A534" s="23">
        <f t="shared" si="34"/>
        <v>531</v>
      </c>
      <c r="B534" s="105" t="s">
        <v>84</v>
      </c>
      <c r="C534" s="30" t="s">
        <v>1089</v>
      </c>
      <c r="D534" s="341" t="s">
        <v>2367</v>
      </c>
      <c r="E534" s="342" t="s">
        <v>4161</v>
      </c>
      <c r="F534" s="342"/>
      <c r="G534" s="342"/>
      <c r="H534" s="432" t="s">
        <v>788</v>
      </c>
      <c r="I534" s="393">
        <v>41640</v>
      </c>
      <c r="J534" s="340">
        <v>43790</v>
      </c>
      <c r="K534" s="331" t="s">
        <v>1277</v>
      </c>
      <c r="L534" s="343">
        <v>143.38999999999999</v>
      </c>
      <c r="M534" s="333"/>
      <c r="N534" s="333"/>
      <c r="O534" s="341">
        <v>14</v>
      </c>
      <c r="P534" s="8">
        <v>7</v>
      </c>
      <c r="Q534" s="30" t="s">
        <v>1749</v>
      </c>
      <c r="R534" s="341">
        <v>4</v>
      </c>
      <c r="S534" s="341">
        <v>156</v>
      </c>
      <c r="T534" s="344">
        <v>38</v>
      </c>
      <c r="U534" s="378">
        <v>5.3</v>
      </c>
      <c r="V534" s="341" t="s">
        <v>186</v>
      </c>
      <c r="W534" s="349">
        <v>132</v>
      </c>
      <c r="X534" s="345">
        <v>14.4</v>
      </c>
      <c r="Y534" s="344">
        <v>1600</v>
      </c>
      <c r="Z534" s="344" t="s">
        <v>2309</v>
      </c>
      <c r="AA534" s="344" t="s">
        <v>3002</v>
      </c>
      <c r="AB534" s="334" t="str">
        <f t="shared" si="36"/>
        <v>14x7, 4x156, 38 OS</v>
      </c>
      <c r="AC534" s="346" t="s">
        <v>1813</v>
      </c>
      <c r="AD534" s="336">
        <v>22</v>
      </c>
      <c r="AE534" s="346" t="s">
        <v>85</v>
      </c>
      <c r="AF534" s="347" t="s">
        <v>1907</v>
      </c>
      <c r="AG534" s="346" t="s">
        <v>85</v>
      </c>
      <c r="AH534" s="346" t="s">
        <v>1544</v>
      </c>
      <c r="AI534" s="347">
        <v>1.1000000000000001</v>
      </c>
      <c r="AJ534" s="347" t="s">
        <v>266</v>
      </c>
      <c r="AK534" s="347" t="s">
        <v>85</v>
      </c>
      <c r="AL534" s="347" t="s">
        <v>85</v>
      </c>
      <c r="AM534" s="347" t="s">
        <v>85</v>
      </c>
      <c r="AN534" s="347">
        <v>14.1</v>
      </c>
      <c r="AO534" s="347">
        <v>185</v>
      </c>
      <c r="AP534" s="347">
        <v>3</v>
      </c>
      <c r="AQ534" s="347">
        <v>10</v>
      </c>
      <c r="AR534" s="347"/>
      <c r="AS534" s="347">
        <v>3</v>
      </c>
      <c r="AT534" s="347"/>
      <c r="AU534" s="347">
        <v>156</v>
      </c>
      <c r="AV534" s="347">
        <v>68</v>
      </c>
      <c r="AW534" s="347">
        <v>51</v>
      </c>
      <c r="AX534" s="83"/>
      <c r="AY534" s="347"/>
      <c r="AZ534" s="348" t="s">
        <v>85</v>
      </c>
      <c r="BA534" s="347" t="s">
        <v>85</v>
      </c>
      <c r="BB534" s="105" t="s">
        <v>85</v>
      </c>
      <c r="BC534" s="347" t="s">
        <v>85</v>
      </c>
      <c r="BD534" s="348">
        <v>17.899999999999999</v>
      </c>
      <c r="BE534" s="347">
        <v>16.909448818897637</v>
      </c>
      <c r="BF534" s="347">
        <v>16.909448818897637</v>
      </c>
      <c r="BG534" s="347">
        <v>9.6948818897637903</v>
      </c>
      <c r="BH534" s="341">
        <v>48</v>
      </c>
      <c r="BI534" s="347" t="s">
        <v>3551</v>
      </c>
      <c r="BJ534" s="82" t="s">
        <v>4217</v>
      </c>
      <c r="BK534" s="347" t="s">
        <v>2833</v>
      </c>
      <c r="BL534" s="347" t="s">
        <v>2880</v>
      </c>
      <c r="BM534" s="347" t="s">
        <v>2883</v>
      </c>
      <c r="BN534" s="347" t="s">
        <v>1156</v>
      </c>
      <c r="BO534" s="347" t="s">
        <v>2881</v>
      </c>
      <c r="BP534" s="347"/>
      <c r="BQ534" s="347"/>
      <c r="BR534" s="347"/>
      <c r="BS534" s="347"/>
      <c r="BT534" s="347"/>
      <c r="BU534" s="347"/>
      <c r="BV534" s="347" t="s">
        <v>2556</v>
      </c>
      <c r="BW534" s="347"/>
      <c r="BX534" s="347" t="s">
        <v>2557</v>
      </c>
      <c r="BY534" s="362" t="str">
        <f t="shared" si="33"/>
        <v>DISCONTINUED - MR403 Mesh UTV, 14x7, 5+2/+38mm Offset, 4x156, 132mm Centerbore, Matte Black</v>
      </c>
      <c r="BZ534" s="362" t="s">
        <v>4044</v>
      </c>
      <c r="CA534" s="362" t="s">
        <v>4045</v>
      </c>
      <c r="CB534" s="351" t="str">
        <f t="shared" si="35"/>
        <v>UTV (4XX)</v>
      </c>
    </row>
    <row r="535" spans="1:80" s="339" customFormat="1" ht="12.75">
      <c r="A535" s="23">
        <f t="shared" si="34"/>
        <v>532</v>
      </c>
      <c r="B535" s="105" t="s">
        <v>84</v>
      </c>
      <c r="C535" s="30" t="s">
        <v>1498</v>
      </c>
      <c r="D535" s="341" t="s">
        <v>1499</v>
      </c>
      <c r="E535" s="342" t="s">
        <v>3026</v>
      </c>
      <c r="F535" s="342"/>
      <c r="G535" s="342"/>
      <c r="H535" s="432">
        <v>191682014734</v>
      </c>
      <c r="I535" s="393">
        <v>43101</v>
      </c>
      <c r="J535" s="340">
        <v>43795</v>
      </c>
      <c r="K535" s="331" t="s">
        <v>1277</v>
      </c>
      <c r="L535" s="343"/>
      <c r="M535" s="333"/>
      <c r="N535" s="333"/>
      <c r="O535" s="341"/>
      <c r="P535" s="8"/>
      <c r="Q535" s="30"/>
      <c r="R535" s="341"/>
      <c r="S535" s="341"/>
      <c r="T535" s="344"/>
      <c r="U535" s="378"/>
      <c r="V535" s="341"/>
      <c r="W535" s="349"/>
      <c r="X535" s="345"/>
      <c r="Y535" s="344"/>
      <c r="Z535" s="344"/>
      <c r="AA535" s="344"/>
      <c r="AB535" s="334"/>
      <c r="AC535" s="346"/>
      <c r="AD535" s="336"/>
      <c r="AE535" s="346"/>
      <c r="AF535" s="347"/>
      <c r="AG535" s="346"/>
      <c r="AH535" s="346"/>
      <c r="AI535" s="347"/>
      <c r="AJ535" s="347"/>
      <c r="AK535" s="347"/>
      <c r="AL535" s="347"/>
      <c r="AM535" s="347"/>
      <c r="AN535" s="347"/>
      <c r="AO535" s="347"/>
      <c r="AP535" s="347"/>
      <c r="AQ535" s="347"/>
      <c r="AR535" s="347"/>
      <c r="AS535" s="347"/>
      <c r="AT535" s="347"/>
      <c r="AU535" s="347"/>
      <c r="AV535" s="347"/>
      <c r="AW535" s="347"/>
      <c r="AX535" s="83"/>
      <c r="AY535" s="347"/>
      <c r="AZ535" s="348"/>
      <c r="BA535" s="347"/>
      <c r="BB535" s="105"/>
      <c r="BC535" s="347"/>
      <c r="BD535" s="348"/>
      <c r="BE535" s="347"/>
      <c r="BF535" s="347"/>
      <c r="BG535" s="347"/>
      <c r="BH535" s="341"/>
      <c r="BI535" s="347"/>
      <c r="BJ535" s="82" t="s">
        <v>4166</v>
      </c>
      <c r="BK535" s="347" t="s">
        <v>3105</v>
      </c>
      <c r="BL535" s="347"/>
      <c r="BM535" s="347"/>
      <c r="BN535" s="347"/>
      <c r="BO535" s="347"/>
      <c r="BP535" s="347"/>
      <c r="BQ535" s="347"/>
      <c r="BR535" s="347"/>
      <c r="BS535" s="347"/>
      <c r="BT535" s="347"/>
      <c r="BU535" s="347"/>
      <c r="BV535" s="347"/>
      <c r="BW535" s="347"/>
      <c r="BX535" s="347"/>
      <c r="BY535" s="362" t="s">
        <v>4881</v>
      </c>
      <c r="BZ535" s="362" t="s">
        <v>4046</v>
      </c>
      <c r="CA535" s="362" t="s">
        <v>4047</v>
      </c>
      <c r="CB535" s="351" t="str">
        <f t="shared" si="35"/>
        <v>LUG KIT</v>
      </c>
    </row>
    <row r="536" spans="1:80" s="339" customFormat="1" ht="12.75">
      <c r="A536" s="23">
        <f t="shared" si="34"/>
        <v>533</v>
      </c>
      <c r="B536" s="105" t="s">
        <v>84</v>
      </c>
      <c r="C536" s="30" t="s">
        <v>1498</v>
      </c>
      <c r="D536" s="341" t="s">
        <v>1499</v>
      </c>
      <c r="E536" s="342" t="s">
        <v>1737</v>
      </c>
      <c r="F536" s="342"/>
      <c r="G536" s="342"/>
      <c r="H536" s="432">
        <v>191682011450</v>
      </c>
      <c r="I536" s="393">
        <v>43101</v>
      </c>
      <c r="J536" s="340">
        <v>43795</v>
      </c>
      <c r="K536" s="331" t="s">
        <v>1277</v>
      </c>
      <c r="L536" s="343">
        <v>66</v>
      </c>
      <c r="M536" s="333"/>
      <c r="N536" s="333"/>
      <c r="O536" s="341"/>
      <c r="P536" s="8"/>
      <c r="Q536" s="30"/>
      <c r="R536" s="341"/>
      <c r="S536" s="341"/>
      <c r="T536" s="344"/>
      <c r="U536" s="378"/>
      <c r="V536" s="341"/>
      <c r="W536" s="349"/>
      <c r="X536" s="345"/>
      <c r="Y536" s="344"/>
      <c r="Z536" s="344"/>
      <c r="AA536" s="344"/>
      <c r="AB536" s="334"/>
      <c r="AC536" s="346"/>
      <c r="AD536" s="336"/>
      <c r="AE536" s="346"/>
      <c r="AF536" s="347"/>
      <c r="AG536" s="346"/>
      <c r="AH536" s="346"/>
      <c r="AI536" s="347"/>
      <c r="AJ536" s="347"/>
      <c r="AK536" s="347"/>
      <c r="AL536" s="347"/>
      <c r="AM536" s="347"/>
      <c r="AN536" s="347"/>
      <c r="AO536" s="347"/>
      <c r="AP536" s="347"/>
      <c r="AQ536" s="347"/>
      <c r="AR536" s="347"/>
      <c r="AS536" s="347"/>
      <c r="AT536" s="347"/>
      <c r="AU536" s="347"/>
      <c r="AV536" s="347"/>
      <c r="AW536" s="347"/>
      <c r="AX536" s="83"/>
      <c r="AY536" s="347"/>
      <c r="AZ536" s="348"/>
      <c r="BA536" s="347"/>
      <c r="BB536" s="105"/>
      <c r="BC536" s="347"/>
      <c r="BD536" s="348"/>
      <c r="BE536" s="347"/>
      <c r="BF536" s="347"/>
      <c r="BG536" s="347"/>
      <c r="BH536" s="341"/>
      <c r="BI536" s="347"/>
      <c r="BJ536" s="82" t="s">
        <v>4166</v>
      </c>
      <c r="BK536" s="347" t="s">
        <v>1842</v>
      </c>
      <c r="BL536" s="347"/>
      <c r="BM536" s="347"/>
      <c r="BN536" s="347"/>
      <c r="BO536" s="347"/>
      <c r="BP536" s="347"/>
      <c r="BQ536" s="347"/>
      <c r="BR536" s="347"/>
      <c r="BS536" s="347"/>
      <c r="BT536" s="347"/>
      <c r="BU536" s="347"/>
      <c r="BV536" s="347"/>
      <c r="BW536" s="347"/>
      <c r="BX536" s="347"/>
      <c r="BY536" s="362" t="s">
        <v>4889</v>
      </c>
      <c r="BZ536" s="362" t="s">
        <v>4046</v>
      </c>
      <c r="CA536" s="362" t="s">
        <v>4047</v>
      </c>
      <c r="CB536" s="351" t="str">
        <f t="shared" si="35"/>
        <v>LUG KIT</v>
      </c>
    </row>
    <row r="537" spans="1:80" s="339" customFormat="1" ht="12.75">
      <c r="A537" s="23">
        <f t="shared" si="34"/>
        <v>534</v>
      </c>
      <c r="B537" s="105" t="s">
        <v>84</v>
      </c>
      <c r="C537" s="30" t="s">
        <v>1498</v>
      </c>
      <c r="D537" s="341" t="s">
        <v>1499</v>
      </c>
      <c r="E537" s="342" t="s">
        <v>1934</v>
      </c>
      <c r="F537" s="342"/>
      <c r="G537" s="342"/>
      <c r="H537" s="432">
        <v>191682011467</v>
      </c>
      <c r="I537" s="393">
        <v>43101</v>
      </c>
      <c r="J537" s="340">
        <v>43795</v>
      </c>
      <c r="K537" s="331" t="s">
        <v>1277</v>
      </c>
      <c r="L537" s="343">
        <v>66</v>
      </c>
      <c r="M537" s="333"/>
      <c r="N537" s="333"/>
      <c r="O537" s="341"/>
      <c r="P537" s="8"/>
      <c r="Q537" s="30"/>
      <c r="R537" s="341"/>
      <c r="S537" s="341"/>
      <c r="T537" s="344"/>
      <c r="U537" s="378"/>
      <c r="V537" s="341"/>
      <c r="W537" s="349"/>
      <c r="X537" s="345"/>
      <c r="Y537" s="344"/>
      <c r="Z537" s="344"/>
      <c r="AA537" s="344"/>
      <c r="AB537" s="334"/>
      <c r="AC537" s="346"/>
      <c r="AD537" s="336"/>
      <c r="AE537" s="346"/>
      <c r="AF537" s="347"/>
      <c r="AG537" s="346"/>
      <c r="AH537" s="346"/>
      <c r="AI537" s="347"/>
      <c r="AJ537" s="347"/>
      <c r="AK537" s="347"/>
      <c r="AL537" s="347"/>
      <c r="AM537" s="347"/>
      <c r="AN537" s="347"/>
      <c r="AO537" s="347"/>
      <c r="AP537" s="347"/>
      <c r="AQ537" s="347"/>
      <c r="AR537" s="347"/>
      <c r="AS537" s="347"/>
      <c r="AT537" s="347"/>
      <c r="AU537" s="347"/>
      <c r="AV537" s="347"/>
      <c r="AW537" s="347"/>
      <c r="AX537" s="83"/>
      <c r="AY537" s="347"/>
      <c r="AZ537" s="348"/>
      <c r="BA537" s="347"/>
      <c r="BB537" s="105"/>
      <c r="BC537" s="347"/>
      <c r="BD537" s="348"/>
      <c r="BE537" s="347"/>
      <c r="BF537" s="347"/>
      <c r="BG537" s="347"/>
      <c r="BH537" s="341"/>
      <c r="BI537" s="347"/>
      <c r="BJ537" s="82" t="s">
        <v>4166</v>
      </c>
      <c r="BK537" s="347" t="s">
        <v>1939</v>
      </c>
      <c r="BL537" s="347"/>
      <c r="BM537" s="347"/>
      <c r="BN537" s="347"/>
      <c r="BO537" s="347"/>
      <c r="BP537" s="347"/>
      <c r="BQ537" s="347"/>
      <c r="BR537" s="347"/>
      <c r="BS537" s="347"/>
      <c r="BT537" s="347"/>
      <c r="BU537" s="347"/>
      <c r="BV537" s="347"/>
      <c r="BW537" s="347"/>
      <c r="BX537" s="347"/>
      <c r="BY537" s="362" t="s">
        <v>4882</v>
      </c>
      <c r="BZ537" s="362" t="s">
        <v>4046</v>
      </c>
      <c r="CA537" s="362" t="s">
        <v>4047</v>
      </c>
      <c r="CB537" s="351" t="str">
        <f t="shared" si="35"/>
        <v>LUG KIT</v>
      </c>
    </row>
    <row r="538" spans="1:80" s="339" customFormat="1" ht="12.75">
      <c r="A538" s="23">
        <f t="shared" si="34"/>
        <v>535</v>
      </c>
      <c r="B538" s="105" t="s">
        <v>84</v>
      </c>
      <c r="C538" s="30" t="s">
        <v>1498</v>
      </c>
      <c r="D538" s="341" t="s">
        <v>1499</v>
      </c>
      <c r="E538" s="342" t="s">
        <v>1738</v>
      </c>
      <c r="F538" s="342"/>
      <c r="G538" s="342"/>
      <c r="H538" s="432">
        <v>191682011474</v>
      </c>
      <c r="I538" s="393">
        <v>43101</v>
      </c>
      <c r="J538" s="340">
        <v>43795</v>
      </c>
      <c r="K538" s="331" t="s">
        <v>1277</v>
      </c>
      <c r="L538" s="343">
        <v>66</v>
      </c>
      <c r="M538" s="333"/>
      <c r="N538" s="333"/>
      <c r="O538" s="341"/>
      <c r="P538" s="8"/>
      <c r="Q538" s="30"/>
      <c r="R538" s="341"/>
      <c r="S538" s="341"/>
      <c r="T538" s="344"/>
      <c r="U538" s="378"/>
      <c r="V538" s="341"/>
      <c r="W538" s="349"/>
      <c r="X538" s="345"/>
      <c r="Y538" s="344"/>
      <c r="Z538" s="344"/>
      <c r="AA538" s="344"/>
      <c r="AB538" s="334"/>
      <c r="AC538" s="346"/>
      <c r="AD538" s="336"/>
      <c r="AE538" s="346"/>
      <c r="AF538" s="347"/>
      <c r="AG538" s="346"/>
      <c r="AH538" s="346"/>
      <c r="AI538" s="347"/>
      <c r="AJ538" s="347"/>
      <c r="AK538" s="347"/>
      <c r="AL538" s="347"/>
      <c r="AM538" s="347"/>
      <c r="AN538" s="347"/>
      <c r="AO538" s="347"/>
      <c r="AP538" s="347"/>
      <c r="AQ538" s="347"/>
      <c r="AR538" s="347"/>
      <c r="AS538" s="347"/>
      <c r="AT538" s="347"/>
      <c r="AU538" s="347"/>
      <c r="AV538" s="347"/>
      <c r="AW538" s="347"/>
      <c r="AX538" s="83"/>
      <c r="AY538" s="347"/>
      <c r="AZ538" s="348"/>
      <c r="BA538" s="347"/>
      <c r="BB538" s="105"/>
      <c r="BC538" s="347"/>
      <c r="BD538" s="348"/>
      <c r="BE538" s="347"/>
      <c r="BF538" s="347"/>
      <c r="BG538" s="347"/>
      <c r="BH538" s="341"/>
      <c r="BI538" s="347"/>
      <c r="BJ538" s="82" t="s">
        <v>4166</v>
      </c>
      <c r="BK538" s="347" t="s">
        <v>1843</v>
      </c>
      <c r="BL538" s="347"/>
      <c r="BM538" s="347"/>
      <c r="BN538" s="347"/>
      <c r="BO538" s="347"/>
      <c r="BP538" s="347"/>
      <c r="BQ538" s="347"/>
      <c r="BR538" s="347"/>
      <c r="BS538" s="347"/>
      <c r="BT538" s="347"/>
      <c r="BU538" s="347"/>
      <c r="BV538" s="347"/>
      <c r="BW538" s="347"/>
      <c r="BX538" s="347"/>
      <c r="BY538" s="362" t="s">
        <v>4883</v>
      </c>
      <c r="BZ538" s="362" t="s">
        <v>4046</v>
      </c>
      <c r="CA538" s="362" t="s">
        <v>4047</v>
      </c>
      <c r="CB538" s="351" t="str">
        <f t="shared" si="35"/>
        <v>LUG KIT</v>
      </c>
    </row>
    <row r="539" spans="1:80" s="339" customFormat="1" ht="12.75">
      <c r="A539" s="23">
        <f t="shared" si="34"/>
        <v>536</v>
      </c>
      <c r="B539" s="105" t="s">
        <v>84</v>
      </c>
      <c r="C539" s="30" t="s">
        <v>1498</v>
      </c>
      <c r="D539" s="341" t="s">
        <v>1499</v>
      </c>
      <c r="E539" s="342" t="s">
        <v>1935</v>
      </c>
      <c r="F539" s="342"/>
      <c r="G539" s="342"/>
      <c r="H539" s="432">
        <v>191682011498</v>
      </c>
      <c r="I539" s="393">
        <v>43101</v>
      </c>
      <c r="J539" s="340">
        <v>43795</v>
      </c>
      <c r="K539" s="331" t="s">
        <v>1277</v>
      </c>
      <c r="L539" s="343">
        <v>66</v>
      </c>
      <c r="M539" s="333"/>
      <c r="N539" s="333"/>
      <c r="O539" s="341"/>
      <c r="P539" s="8"/>
      <c r="Q539" s="30"/>
      <c r="R539" s="341"/>
      <c r="S539" s="341"/>
      <c r="T539" s="344"/>
      <c r="U539" s="378"/>
      <c r="V539" s="341"/>
      <c r="W539" s="349"/>
      <c r="X539" s="345"/>
      <c r="Y539" s="344"/>
      <c r="Z539" s="344"/>
      <c r="AA539" s="344"/>
      <c r="AB539" s="334"/>
      <c r="AC539" s="346"/>
      <c r="AD539" s="336"/>
      <c r="AE539" s="346"/>
      <c r="AF539" s="347"/>
      <c r="AG539" s="346"/>
      <c r="AH539" s="346"/>
      <c r="AI539" s="347"/>
      <c r="AJ539" s="347"/>
      <c r="AK539" s="347"/>
      <c r="AL539" s="347"/>
      <c r="AM539" s="347"/>
      <c r="AN539" s="347"/>
      <c r="AO539" s="347"/>
      <c r="AP539" s="347"/>
      <c r="AQ539" s="347"/>
      <c r="AR539" s="347"/>
      <c r="AS539" s="347"/>
      <c r="AT539" s="347"/>
      <c r="AU539" s="347"/>
      <c r="AV539" s="347"/>
      <c r="AW539" s="347"/>
      <c r="AX539" s="83"/>
      <c r="AY539" s="347"/>
      <c r="AZ539" s="348"/>
      <c r="BA539" s="347"/>
      <c r="BB539" s="105"/>
      <c r="BC539" s="347"/>
      <c r="BD539" s="348"/>
      <c r="BE539" s="347"/>
      <c r="BF539" s="347"/>
      <c r="BG539" s="347"/>
      <c r="BH539" s="341"/>
      <c r="BI539" s="347"/>
      <c r="BJ539" s="82" t="s">
        <v>4166</v>
      </c>
      <c r="BK539" s="347" t="s">
        <v>1940</v>
      </c>
      <c r="BL539" s="347"/>
      <c r="BM539" s="347"/>
      <c r="BN539" s="347"/>
      <c r="BO539" s="347"/>
      <c r="BP539" s="347"/>
      <c r="BQ539" s="347"/>
      <c r="BR539" s="347"/>
      <c r="BS539" s="347"/>
      <c r="BT539" s="347"/>
      <c r="BU539" s="347"/>
      <c r="BV539" s="347"/>
      <c r="BW539" s="347"/>
      <c r="BX539" s="347"/>
      <c r="BY539" s="362" t="s">
        <v>4884</v>
      </c>
      <c r="BZ539" s="362" t="s">
        <v>4046</v>
      </c>
      <c r="CA539" s="362" t="s">
        <v>4047</v>
      </c>
      <c r="CB539" s="351" t="str">
        <f t="shared" si="35"/>
        <v>LUG KIT</v>
      </c>
    </row>
    <row r="540" spans="1:80" s="339" customFormat="1" ht="12.75">
      <c r="A540" s="23">
        <f t="shared" si="34"/>
        <v>537</v>
      </c>
      <c r="B540" s="105" t="s">
        <v>84</v>
      </c>
      <c r="C540" s="30" t="s">
        <v>1498</v>
      </c>
      <c r="D540" s="341" t="s">
        <v>1499</v>
      </c>
      <c r="E540" s="342" t="s">
        <v>1739</v>
      </c>
      <c r="F540" s="342"/>
      <c r="G540" s="342"/>
      <c r="H540" s="432">
        <v>191682011504</v>
      </c>
      <c r="I540" s="393">
        <v>43101</v>
      </c>
      <c r="J540" s="340">
        <v>43795</v>
      </c>
      <c r="K540" s="331" t="s">
        <v>1277</v>
      </c>
      <c r="L540" s="343">
        <v>66</v>
      </c>
      <c r="M540" s="333"/>
      <c r="N540" s="333"/>
      <c r="O540" s="341"/>
      <c r="P540" s="8"/>
      <c r="Q540" s="30"/>
      <c r="R540" s="341"/>
      <c r="S540" s="341"/>
      <c r="T540" s="344"/>
      <c r="U540" s="378"/>
      <c r="V540" s="341"/>
      <c r="W540" s="349"/>
      <c r="X540" s="345"/>
      <c r="Y540" s="344"/>
      <c r="Z540" s="344"/>
      <c r="AA540" s="344"/>
      <c r="AB540" s="334"/>
      <c r="AC540" s="346"/>
      <c r="AD540" s="336"/>
      <c r="AE540" s="346"/>
      <c r="AF540" s="347"/>
      <c r="AG540" s="346"/>
      <c r="AH540" s="346"/>
      <c r="AI540" s="347"/>
      <c r="AJ540" s="347"/>
      <c r="AK540" s="347"/>
      <c r="AL540" s="347"/>
      <c r="AM540" s="347"/>
      <c r="AN540" s="347"/>
      <c r="AO540" s="347"/>
      <c r="AP540" s="347"/>
      <c r="AQ540" s="347"/>
      <c r="AR540" s="347"/>
      <c r="AS540" s="347"/>
      <c r="AT540" s="347"/>
      <c r="AU540" s="347"/>
      <c r="AV540" s="347"/>
      <c r="AW540" s="347"/>
      <c r="AX540" s="83"/>
      <c r="AY540" s="347"/>
      <c r="AZ540" s="348"/>
      <c r="BA540" s="347"/>
      <c r="BB540" s="105"/>
      <c r="BC540" s="347"/>
      <c r="BD540" s="348"/>
      <c r="BE540" s="347"/>
      <c r="BF540" s="347"/>
      <c r="BG540" s="347"/>
      <c r="BH540" s="341"/>
      <c r="BI540" s="347"/>
      <c r="BJ540" s="82" t="s">
        <v>4166</v>
      </c>
      <c r="BK540" s="347" t="s">
        <v>1845</v>
      </c>
      <c r="BL540" s="347"/>
      <c r="BM540" s="347"/>
      <c r="BN540" s="347"/>
      <c r="BO540" s="347"/>
      <c r="BP540" s="347"/>
      <c r="BQ540" s="347"/>
      <c r="BR540" s="347"/>
      <c r="BS540" s="347"/>
      <c r="BT540" s="347"/>
      <c r="BU540" s="347"/>
      <c r="BV540" s="347"/>
      <c r="BW540" s="347"/>
      <c r="BX540" s="347"/>
      <c r="BY540" s="362" t="s">
        <v>4885</v>
      </c>
      <c r="BZ540" s="362" t="s">
        <v>4046</v>
      </c>
      <c r="CA540" s="362" t="s">
        <v>4047</v>
      </c>
      <c r="CB540" s="351" t="str">
        <f t="shared" si="35"/>
        <v>LUG KIT</v>
      </c>
    </row>
    <row r="541" spans="1:80" s="339" customFormat="1" ht="12.75">
      <c r="A541" s="23">
        <f t="shared" si="34"/>
        <v>538</v>
      </c>
      <c r="B541" s="105" t="s">
        <v>84</v>
      </c>
      <c r="C541" s="30" t="s">
        <v>1498</v>
      </c>
      <c r="D541" s="341" t="s">
        <v>1499</v>
      </c>
      <c r="E541" s="342" t="s">
        <v>1936</v>
      </c>
      <c r="F541" s="342"/>
      <c r="G541" s="342"/>
      <c r="H541" s="432">
        <v>191682011511</v>
      </c>
      <c r="I541" s="393">
        <v>43101</v>
      </c>
      <c r="J541" s="340">
        <v>43795</v>
      </c>
      <c r="K541" s="331" t="s">
        <v>1277</v>
      </c>
      <c r="L541" s="343">
        <v>77</v>
      </c>
      <c r="M541" s="333"/>
      <c r="N541" s="333"/>
      <c r="O541" s="341"/>
      <c r="P541" s="8"/>
      <c r="Q541" s="30"/>
      <c r="R541" s="341"/>
      <c r="S541" s="341"/>
      <c r="T541" s="344"/>
      <c r="U541" s="378"/>
      <c r="V541" s="341"/>
      <c r="W541" s="349"/>
      <c r="X541" s="345"/>
      <c r="Y541" s="344"/>
      <c r="Z541" s="344"/>
      <c r="AA541" s="344"/>
      <c r="AB541" s="334"/>
      <c r="AC541" s="346"/>
      <c r="AD541" s="336"/>
      <c r="AE541" s="346"/>
      <c r="AF541" s="347"/>
      <c r="AG541" s="346"/>
      <c r="AH541" s="346"/>
      <c r="AI541" s="347"/>
      <c r="AJ541" s="347"/>
      <c r="AK541" s="347"/>
      <c r="AL541" s="347"/>
      <c r="AM541" s="347"/>
      <c r="AN541" s="347"/>
      <c r="AO541" s="347"/>
      <c r="AP541" s="347"/>
      <c r="AQ541" s="347"/>
      <c r="AR541" s="347"/>
      <c r="AS541" s="347"/>
      <c r="AT541" s="347"/>
      <c r="AU541" s="347"/>
      <c r="AV541" s="347"/>
      <c r="AW541" s="347"/>
      <c r="AX541" s="83"/>
      <c r="AY541" s="347"/>
      <c r="AZ541" s="348"/>
      <c r="BA541" s="347"/>
      <c r="BB541" s="105"/>
      <c r="BC541" s="347"/>
      <c r="BD541" s="348"/>
      <c r="BE541" s="347"/>
      <c r="BF541" s="347"/>
      <c r="BG541" s="347"/>
      <c r="BH541" s="341"/>
      <c r="BI541" s="347"/>
      <c r="BJ541" s="82" t="s">
        <v>4166</v>
      </c>
      <c r="BK541" s="347" t="s">
        <v>1941</v>
      </c>
      <c r="BL541" s="347"/>
      <c r="BM541" s="347"/>
      <c r="BN541" s="347"/>
      <c r="BO541" s="347"/>
      <c r="BP541" s="347"/>
      <c r="BQ541" s="347"/>
      <c r="BR541" s="347"/>
      <c r="BS541" s="347"/>
      <c r="BT541" s="347"/>
      <c r="BU541" s="347"/>
      <c r="BV541" s="347"/>
      <c r="BW541" s="347"/>
      <c r="BX541" s="347"/>
      <c r="BY541" s="362" t="s">
        <v>4886</v>
      </c>
      <c r="BZ541" s="362" t="s">
        <v>4046</v>
      </c>
      <c r="CA541" s="362" t="s">
        <v>4047</v>
      </c>
      <c r="CB541" s="351" t="str">
        <f t="shared" si="35"/>
        <v>LUG KIT</v>
      </c>
    </row>
    <row r="542" spans="1:80" s="339" customFormat="1" ht="12.75">
      <c r="A542" s="23">
        <f t="shared" si="34"/>
        <v>539</v>
      </c>
      <c r="B542" s="105" t="s">
        <v>84</v>
      </c>
      <c r="C542" s="30" t="s">
        <v>1498</v>
      </c>
      <c r="D542" s="341" t="s">
        <v>1499</v>
      </c>
      <c r="E542" s="342" t="s">
        <v>1938</v>
      </c>
      <c r="F542" s="342"/>
      <c r="G542" s="342"/>
      <c r="H542" s="432">
        <v>191682011535</v>
      </c>
      <c r="I542" s="393">
        <v>43101</v>
      </c>
      <c r="J542" s="340">
        <v>43795</v>
      </c>
      <c r="K542" s="331" t="s">
        <v>1277</v>
      </c>
      <c r="L542" s="343">
        <v>77</v>
      </c>
      <c r="M542" s="333"/>
      <c r="N542" s="333"/>
      <c r="O542" s="341"/>
      <c r="P542" s="8"/>
      <c r="Q542" s="30"/>
      <c r="R542" s="341"/>
      <c r="S542" s="341"/>
      <c r="T542" s="344"/>
      <c r="U542" s="378"/>
      <c r="V542" s="341"/>
      <c r="W542" s="349"/>
      <c r="X542" s="345"/>
      <c r="Y542" s="344"/>
      <c r="Z542" s="344"/>
      <c r="AA542" s="344"/>
      <c r="AB542" s="334"/>
      <c r="AC542" s="346"/>
      <c r="AD542" s="336"/>
      <c r="AE542" s="346"/>
      <c r="AF542" s="347"/>
      <c r="AG542" s="346"/>
      <c r="AH542" s="346"/>
      <c r="AI542" s="347"/>
      <c r="AJ542" s="347"/>
      <c r="AK542" s="347"/>
      <c r="AL542" s="347"/>
      <c r="AM542" s="347"/>
      <c r="AN542" s="347"/>
      <c r="AO542" s="347"/>
      <c r="AP542" s="347"/>
      <c r="AQ542" s="347"/>
      <c r="AR542" s="347"/>
      <c r="AS542" s="347"/>
      <c r="AT542" s="347"/>
      <c r="AU542" s="347"/>
      <c r="AV542" s="347"/>
      <c r="AW542" s="347"/>
      <c r="AX542" s="83"/>
      <c r="AY542" s="347"/>
      <c r="AZ542" s="348"/>
      <c r="BA542" s="347"/>
      <c r="BB542" s="105"/>
      <c r="BC542" s="347"/>
      <c r="BD542" s="348"/>
      <c r="BE542" s="347"/>
      <c r="BF542" s="347"/>
      <c r="BG542" s="347"/>
      <c r="BH542" s="341"/>
      <c r="BI542" s="347"/>
      <c r="BJ542" s="82" t="s">
        <v>4166</v>
      </c>
      <c r="BK542" s="347" t="s">
        <v>1943</v>
      </c>
      <c r="BL542" s="347"/>
      <c r="BM542" s="347"/>
      <c r="BN542" s="347"/>
      <c r="BO542" s="347"/>
      <c r="BP542" s="347"/>
      <c r="BQ542" s="347"/>
      <c r="BR542" s="347"/>
      <c r="BS542" s="347"/>
      <c r="BT542" s="347"/>
      <c r="BU542" s="347"/>
      <c r="BV542" s="347"/>
      <c r="BW542" s="347"/>
      <c r="BX542" s="347"/>
      <c r="BY542" s="362" t="s">
        <v>4888</v>
      </c>
      <c r="BZ542" s="362" t="s">
        <v>4046</v>
      </c>
      <c r="CA542" s="362" t="s">
        <v>4047</v>
      </c>
      <c r="CB542" s="351" t="str">
        <f t="shared" si="35"/>
        <v>LUG KIT</v>
      </c>
    </row>
    <row r="543" spans="1:80" s="339" customFormat="1" ht="12.75">
      <c r="A543" s="23">
        <f t="shared" si="34"/>
        <v>540</v>
      </c>
      <c r="B543" s="105" t="s">
        <v>84</v>
      </c>
      <c r="C543" s="30" t="s">
        <v>1484</v>
      </c>
      <c r="D543" s="341" t="s">
        <v>1485</v>
      </c>
      <c r="E543" s="342" t="s">
        <v>1828</v>
      </c>
      <c r="F543" s="342"/>
      <c r="G543" s="342"/>
      <c r="H543" s="432">
        <v>191682011627</v>
      </c>
      <c r="I543" s="393">
        <v>41275</v>
      </c>
      <c r="J543" s="340">
        <v>43819</v>
      </c>
      <c r="K543" s="331" t="s">
        <v>1277</v>
      </c>
      <c r="L543" s="343">
        <v>172.5</v>
      </c>
      <c r="M543" s="333"/>
      <c r="N543" s="333"/>
      <c r="O543" s="341"/>
      <c r="P543" s="8"/>
      <c r="Q543" s="30"/>
      <c r="R543" s="341"/>
      <c r="S543" s="341"/>
      <c r="T543" s="344"/>
      <c r="U543" s="378"/>
      <c r="V543" s="341"/>
      <c r="W543" s="349"/>
      <c r="X543" s="345"/>
      <c r="Y543" s="344"/>
      <c r="Z543" s="344"/>
      <c r="AA543" s="344"/>
      <c r="AB543" s="334"/>
      <c r="AC543" s="346"/>
      <c r="AD543" s="336"/>
      <c r="AE543" s="346"/>
      <c r="AF543" s="347"/>
      <c r="AG543" s="346"/>
      <c r="AH543" s="346"/>
      <c r="AI543" s="347"/>
      <c r="AJ543" s="347"/>
      <c r="AK543" s="347"/>
      <c r="AL543" s="347"/>
      <c r="AM543" s="347"/>
      <c r="AN543" s="347"/>
      <c r="AO543" s="347"/>
      <c r="AP543" s="347"/>
      <c r="AQ543" s="347"/>
      <c r="AR543" s="347"/>
      <c r="AS543" s="347"/>
      <c r="AT543" s="347"/>
      <c r="AU543" s="347"/>
      <c r="AV543" s="347"/>
      <c r="AW543" s="347"/>
      <c r="AX543" s="83"/>
      <c r="AY543" s="347"/>
      <c r="AZ543" s="348"/>
      <c r="BA543" s="347"/>
      <c r="BB543" s="105"/>
      <c r="BC543" s="347"/>
      <c r="BD543" s="348"/>
      <c r="BE543" s="347"/>
      <c r="BF543" s="347"/>
      <c r="BG543" s="347"/>
      <c r="BH543" s="341"/>
      <c r="BI543" s="347"/>
      <c r="BJ543" s="82" t="s">
        <v>4166</v>
      </c>
      <c r="BK543" s="347" t="s">
        <v>1830</v>
      </c>
      <c r="BL543" s="347"/>
      <c r="BM543" s="347"/>
      <c r="BN543" s="347"/>
      <c r="BO543" s="347"/>
      <c r="BP543" s="347"/>
      <c r="BQ543" s="347"/>
      <c r="BR543" s="347"/>
      <c r="BS543" s="347"/>
      <c r="BT543" s="347"/>
      <c r="BU543" s="347"/>
      <c r="BV543" s="347"/>
      <c r="BW543" s="347"/>
      <c r="BX543" s="347"/>
      <c r="BY543" s="362" t="s">
        <v>4812</v>
      </c>
      <c r="BZ543" s="362" t="s">
        <v>4046</v>
      </c>
      <c r="CA543" s="362" t="s">
        <v>4047</v>
      </c>
      <c r="CB543" s="351" t="str">
        <f t="shared" si="35"/>
        <v>BEADLOCK RING</v>
      </c>
    </row>
    <row r="544" spans="1:80" s="339" customFormat="1" ht="12.75">
      <c r="A544" s="23">
        <f t="shared" si="34"/>
        <v>541</v>
      </c>
      <c r="B544" s="105" t="s">
        <v>84</v>
      </c>
      <c r="C544" s="30" t="s">
        <v>1498</v>
      </c>
      <c r="D544" s="341" t="s">
        <v>1499</v>
      </c>
      <c r="E544" s="342" t="s">
        <v>1937</v>
      </c>
      <c r="F544" s="342"/>
      <c r="G544" s="342"/>
      <c r="H544" s="432">
        <v>191682011528</v>
      </c>
      <c r="I544" s="393">
        <v>43101</v>
      </c>
      <c r="J544" s="340">
        <v>43819</v>
      </c>
      <c r="K544" s="331" t="s">
        <v>1277</v>
      </c>
      <c r="L544" s="343">
        <v>77</v>
      </c>
      <c r="M544" s="333"/>
      <c r="N544" s="333"/>
      <c r="O544" s="341"/>
      <c r="P544" s="8"/>
      <c r="Q544" s="30"/>
      <c r="R544" s="341"/>
      <c r="S544" s="341"/>
      <c r="T544" s="344"/>
      <c r="U544" s="378"/>
      <c r="V544" s="341"/>
      <c r="W544" s="349"/>
      <c r="X544" s="345"/>
      <c r="Y544" s="344"/>
      <c r="Z544" s="344"/>
      <c r="AA544" s="344"/>
      <c r="AB544" s="334"/>
      <c r="AC544" s="346"/>
      <c r="AD544" s="336"/>
      <c r="AE544" s="346"/>
      <c r="AF544" s="347"/>
      <c r="AG544" s="346"/>
      <c r="AH544" s="346"/>
      <c r="AI544" s="347"/>
      <c r="AJ544" s="347"/>
      <c r="AK544" s="347"/>
      <c r="AL544" s="347"/>
      <c r="AM544" s="347"/>
      <c r="AN544" s="347"/>
      <c r="AO544" s="347"/>
      <c r="AP544" s="347"/>
      <c r="AQ544" s="347"/>
      <c r="AR544" s="347"/>
      <c r="AS544" s="347"/>
      <c r="AT544" s="347"/>
      <c r="AU544" s="347"/>
      <c r="AV544" s="347"/>
      <c r="AW544" s="347"/>
      <c r="AX544" s="83"/>
      <c r="AY544" s="347"/>
      <c r="AZ544" s="348"/>
      <c r="BA544" s="347"/>
      <c r="BB544" s="105"/>
      <c r="BC544" s="347"/>
      <c r="BD544" s="348"/>
      <c r="BE544" s="347"/>
      <c r="BF544" s="347"/>
      <c r="BG544" s="347"/>
      <c r="BH544" s="341"/>
      <c r="BI544" s="347"/>
      <c r="BJ544" s="82" t="s">
        <v>4166</v>
      </c>
      <c r="BK544" s="347" t="s">
        <v>1942</v>
      </c>
      <c r="BL544" s="347"/>
      <c r="BM544" s="347"/>
      <c r="BN544" s="347"/>
      <c r="BO544" s="347"/>
      <c r="BP544" s="347"/>
      <c r="BQ544" s="347"/>
      <c r="BR544" s="347"/>
      <c r="BS544" s="347"/>
      <c r="BT544" s="347"/>
      <c r="BU544" s="347"/>
      <c r="BV544" s="347"/>
      <c r="BW544" s="347"/>
      <c r="BX544" s="347"/>
      <c r="BY544" s="362" t="s">
        <v>4890</v>
      </c>
      <c r="BZ544" s="362" t="s">
        <v>4046</v>
      </c>
      <c r="CA544" s="362" t="s">
        <v>4047</v>
      </c>
      <c r="CB544" s="351" t="str">
        <f t="shared" si="35"/>
        <v>LUG KIT</v>
      </c>
    </row>
    <row r="545" spans="1:80" s="339" customFormat="1" ht="12.75">
      <c r="A545" s="23">
        <f t="shared" si="34"/>
        <v>542</v>
      </c>
      <c r="B545" s="105" t="s">
        <v>84</v>
      </c>
      <c r="C545" s="30" t="s">
        <v>1089</v>
      </c>
      <c r="D545" s="341" t="s">
        <v>2368</v>
      </c>
      <c r="E545" s="342" t="s">
        <v>4213</v>
      </c>
      <c r="F545" s="342" t="s">
        <v>1129</v>
      </c>
      <c r="G545" s="342"/>
      <c r="H545" s="432" t="s">
        <v>819</v>
      </c>
      <c r="I545" s="393">
        <v>41640</v>
      </c>
      <c r="J545" s="340">
        <v>43829</v>
      </c>
      <c r="K545" s="331" t="s">
        <v>1277</v>
      </c>
      <c r="L545" s="343">
        <v>260.76</v>
      </c>
      <c r="M545" s="333"/>
      <c r="N545" s="333"/>
      <c r="O545" s="341">
        <v>14</v>
      </c>
      <c r="P545" s="8">
        <v>8</v>
      </c>
      <c r="Q545" s="30" t="s">
        <v>1746</v>
      </c>
      <c r="R545" s="341">
        <v>4</v>
      </c>
      <c r="S545" s="341">
        <v>110</v>
      </c>
      <c r="T545" s="344">
        <v>0</v>
      </c>
      <c r="U545" s="378">
        <v>4.3</v>
      </c>
      <c r="V545" s="341" t="s">
        <v>193</v>
      </c>
      <c r="W545" s="349">
        <v>80.3</v>
      </c>
      <c r="X545" s="345">
        <v>16.600000000000001</v>
      </c>
      <c r="Y545" s="344">
        <v>1600</v>
      </c>
      <c r="Z545" s="344" t="s">
        <v>87</v>
      </c>
      <c r="AA545" s="344" t="s">
        <v>3002</v>
      </c>
      <c r="AB545" s="334" t="str">
        <f t="shared" si="36"/>
        <v>14x8, 4x110, 0 OS</v>
      </c>
      <c r="AC545" s="346" t="s">
        <v>1646</v>
      </c>
      <c r="AD545" s="336">
        <v>22</v>
      </c>
      <c r="AE545" s="346" t="s">
        <v>85</v>
      </c>
      <c r="AF545" s="347" t="s">
        <v>1907</v>
      </c>
      <c r="AG545" s="346" t="s">
        <v>85</v>
      </c>
      <c r="AH545" s="346" t="s">
        <v>85</v>
      </c>
      <c r="AI545" s="347" t="s">
        <v>85</v>
      </c>
      <c r="AJ545" s="347" t="s">
        <v>266</v>
      </c>
      <c r="AK545" s="347" t="s">
        <v>85</v>
      </c>
      <c r="AL545" s="347" t="s">
        <v>85</v>
      </c>
      <c r="AM545" s="347" t="s">
        <v>85</v>
      </c>
      <c r="AN545" s="347">
        <v>14.1</v>
      </c>
      <c r="AO545" s="347">
        <v>183</v>
      </c>
      <c r="AP545" s="347">
        <v>3</v>
      </c>
      <c r="AQ545" s="347">
        <v>9</v>
      </c>
      <c r="AR545" s="347"/>
      <c r="AS545" s="347">
        <v>12</v>
      </c>
      <c r="AT545" s="347"/>
      <c r="AU545" s="347">
        <v>163</v>
      </c>
      <c r="AV545" s="347">
        <v>68</v>
      </c>
      <c r="AW545" s="347">
        <v>51</v>
      </c>
      <c r="AX545" s="83"/>
      <c r="AY545" s="347"/>
      <c r="AZ545" s="348" t="s">
        <v>3357</v>
      </c>
      <c r="BA545" s="347">
        <v>89.1</v>
      </c>
      <c r="BB545" s="105" t="s">
        <v>1522</v>
      </c>
      <c r="BC545" s="347">
        <v>11</v>
      </c>
      <c r="BD545" s="348">
        <v>20.100000000000001</v>
      </c>
      <c r="BE545" s="347">
        <v>16.899999999999999</v>
      </c>
      <c r="BF545" s="347">
        <v>16.899999999999999</v>
      </c>
      <c r="BG545" s="347">
        <v>10.8</v>
      </c>
      <c r="BH545" s="341">
        <v>48</v>
      </c>
      <c r="BI545" s="347" t="s">
        <v>3551</v>
      </c>
      <c r="BJ545" s="82" t="s">
        <v>4217</v>
      </c>
      <c r="BK545" s="347" t="s">
        <v>2833</v>
      </c>
      <c r="BL545" s="347" t="s">
        <v>2878</v>
      </c>
      <c r="BM545" s="347" t="s">
        <v>2868</v>
      </c>
      <c r="BN545" s="347" t="s">
        <v>2884</v>
      </c>
      <c r="BO545" s="347" t="s">
        <v>2877</v>
      </c>
      <c r="BP545" s="347"/>
      <c r="BQ545" s="347"/>
      <c r="BR545" s="347"/>
      <c r="BS545" s="347"/>
      <c r="BT545" s="347"/>
      <c r="BU545" s="347" t="s">
        <v>3875</v>
      </c>
      <c r="BV545" s="347" t="s">
        <v>3876</v>
      </c>
      <c r="BW545" s="347" t="s">
        <v>3877</v>
      </c>
      <c r="BX545" s="347" t="s">
        <v>3878</v>
      </c>
      <c r="BY545" s="362" t="str">
        <f>CONCATENATE("DISCONTINUED"," ","-"," ",D545,", ",O545,"x",P545,", ",IF(V545="N/A", "", CONCATENATE(V545, "/")),IF(T545&gt;0, CONCATENATE("+",T545), T545),"mm Offset, ",Q545,", ",W545,"mm Centerbore, ",PROPER(Z545), "", IF(BB545="N/A", "", CONCATENATE(", w/ ", BB545)))</f>
        <v>DISCONTINUED - MR406 UTV Beadlock, 14x8, 4+4/0mm Offset, 4x110, 80.3mm Centerbore, Matte Black, w/ BH-H20875</v>
      </c>
      <c r="BZ545" s="362" t="s">
        <v>4044</v>
      </c>
      <c r="CA545" s="362" t="s">
        <v>4045</v>
      </c>
      <c r="CB545" s="351" t="str">
        <f t="shared" si="35"/>
        <v>UTV (4XX)</v>
      </c>
    </row>
    <row r="546" spans="1:80" s="339" customFormat="1" ht="12.75">
      <c r="A546" s="23">
        <f t="shared" si="34"/>
        <v>543</v>
      </c>
      <c r="B546" s="105" t="s">
        <v>84</v>
      </c>
      <c r="C546" s="30" t="s">
        <v>1484</v>
      </c>
      <c r="D546" s="341" t="s">
        <v>1485</v>
      </c>
      <c r="E546" s="342" t="s">
        <v>1529</v>
      </c>
      <c r="F546" s="342"/>
      <c r="G546" s="342"/>
      <c r="H546" s="432">
        <v>191682001413</v>
      </c>
      <c r="I546" s="393">
        <v>41913</v>
      </c>
      <c r="J546" s="340">
        <v>43830</v>
      </c>
      <c r="K546" s="331" t="s">
        <v>1277</v>
      </c>
      <c r="L546" s="343">
        <v>89.100000000000009</v>
      </c>
      <c r="M546" s="333"/>
      <c r="N546" s="333"/>
      <c r="O546" s="341"/>
      <c r="P546" s="8"/>
      <c r="Q546" s="30" t="s">
        <v>85</v>
      </c>
      <c r="R546" s="341"/>
      <c r="S546" s="341"/>
      <c r="T546" s="344"/>
      <c r="U546" s="378"/>
      <c r="V546" s="341"/>
      <c r="W546" s="349"/>
      <c r="X546" s="345"/>
      <c r="Y546" s="344"/>
      <c r="Z546" s="344"/>
      <c r="AA546" s="344"/>
      <c r="AB546" s="334"/>
      <c r="AC546" s="346"/>
      <c r="AD546" s="336"/>
      <c r="AE546" s="346"/>
      <c r="AF546" s="347"/>
      <c r="AG546" s="346"/>
      <c r="AH546" s="346"/>
      <c r="AI546" s="347"/>
      <c r="AJ546" s="347"/>
      <c r="AK546" s="347"/>
      <c r="AL546" s="347"/>
      <c r="AM546" s="347"/>
      <c r="AN546" s="347"/>
      <c r="AO546" s="347"/>
      <c r="AP546" s="347"/>
      <c r="AQ546" s="347"/>
      <c r="AR546" s="347"/>
      <c r="AS546" s="347"/>
      <c r="AT546" s="347"/>
      <c r="AU546" s="347"/>
      <c r="AV546" s="347"/>
      <c r="AW546" s="347"/>
      <c r="AX546" s="83"/>
      <c r="AY546" s="347"/>
      <c r="AZ546" s="348"/>
      <c r="BA546" s="347"/>
      <c r="BB546" s="105"/>
      <c r="BC546" s="347"/>
      <c r="BD546" s="348"/>
      <c r="BE546" s="347"/>
      <c r="BF546" s="347"/>
      <c r="BG546" s="347"/>
      <c r="BH546" s="341"/>
      <c r="BI546" s="347"/>
      <c r="BJ546" s="82" t="s">
        <v>4166</v>
      </c>
      <c r="BK546" s="347"/>
      <c r="BL546" s="347"/>
      <c r="BM546" s="347"/>
      <c r="BN546" s="347"/>
      <c r="BO546" s="347"/>
      <c r="BP546" s="347"/>
      <c r="BQ546" s="347"/>
      <c r="BR546" s="347"/>
      <c r="BS546" s="347"/>
      <c r="BT546" s="347"/>
      <c r="BU546" s="347"/>
      <c r="BV546" s="347"/>
      <c r="BW546" s="347"/>
      <c r="BX546" s="347"/>
      <c r="BY546" s="362" t="s">
        <v>4811</v>
      </c>
      <c r="BZ546" s="362" t="s">
        <v>4046</v>
      </c>
      <c r="CA546" s="362" t="s">
        <v>4047</v>
      </c>
      <c r="CB546" s="351" t="str">
        <f t="shared" si="35"/>
        <v>BEADLOCK RING</v>
      </c>
    </row>
    <row r="547" spans="1:80" s="339" customFormat="1" ht="12.75">
      <c r="A547" s="23">
        <f t="shared" si="34"/>
        <v>544</v>
      </c>
      <c r="B547" s="105" t="s">
        <v>84</v>
      </c>
      <c r="C547" s="30" t="s">
        <v>1484</v>
      </c>
      <c r="D547" s="341" t="s">
        <v>1485</v>
      </c>
      <c r="E547" s="342" t="s">
        <v>1528</v>
      </c>
      <c r="F547" s="342"/>
      <c r="G547" s="342"/>
      <c r="H547" s="432">
        <v>191682001406</v>
      </c>
      <c r="I547" s="393">
        <v>41913</v>
      </c>
      <c r="J547" s="340">
        <v>43830</v>
      </c>
      <c r="K547" s="331" t="s">
        <v>1277</v>
      </c>
      <c r="L547" s="343">
        <v>89.1</v>
      </c>
      <c r="M547" s="333"/>
      <c r="N547" s="333"/>
      <c r="O547" s="341"/>
      <c r="P547" s="8"/>
      <c r="Q547" s="30"/>
      <c r="R547" s="341"/>
      <c r="S547" s="341"/>
      <c r="T547" s="344"/>
      <c r="U547" s="378"/>
      <c r="V547" s="341"/>
      <c r="W547" s="349"/>
      <c r="X547" s="345"/>
      <c r="Y547" s="344"/>
      <c r="Z547" s="344"/>
      <c r="AA547" s="344"/>
      <c r="AB547" s="334"/>
      <c r="AC547" s="346"/>
      <c r="AD547" s="336"/>
      <c r="AE547" s="346"/>
      <c r="AF547" s="347"/>
      <c r="AG547" s="346"/>
      <c r="AH547" s="346"/>
      <c r="AI547" s="347"/>
      <c r="AJ547" s="347"/>
      <c r="AK547" s="347"/>
      <c r="AL547" s="347"/>
      <c r="AM547" s="347"/>
      <c r="AN547" s="347"/>
      <c r="AO547" s="347"/>
      <c r="AP547" s="347"/>
      <c r="AQ547" s="347"/>
      <c r="AR547" s="347"/>
      <c r="AS547" s="347"/>
      <c r="AT547" s="347"/>
      <c r="AU547" s="347"/>
      <c r="AV547" s="347"/>
      <c r="AW547" s="347"/>
      <c r="AX547" s="83"/>
      <c r="AY547" s="347"/>
      <c r="AZ547" s="348"/>
      <c r="BA547" s="347"/>
      <c r="BB547" s="105"/>
      <c r="BC547" s="347"/>
      <c r="BD547" s="348"/>
      <c r="BE547" s="347"/>
      <c r="BF547" s="347"/>
      <c r="BG547" s="347"/>
      <c r="BH547" s="341"/>
      <c r="BI547" s="347"/>
      <c r="BJ547" s="82" t="s">
        <v>4166</v>
      </c>
      <c r="BK547" s="347"/>
      <c r="BL547" s="347"/>
      <c r="BM547" s="347"/>
      <c r="BN547" s="347"/>
      <c r="BO547" s="347"/>
      <c r="BP547" s="347"/>
      <c r="BQ547" s="347"/>
      <c r="BR547" s="347"/>
      <c r="BS547" s="347"/>
      <c r="BT547" s="347"/>
      <c r="BU547" s="347"/>
      <c r="BV547" s="347"/>
      <c r="BW547" s="347"/>
      <c r="BX547" s="347"/>
      <c r="BY547" s="362" t="s">
        <v>4810</v>
      </c>
      <c r="BZ547" s="362" t="s">
        <v>4046</v>
      </c>
      <c r="CA547" s="362" t="s">
        <v>4047</v>
      </c>
      <c r="CB547" s="351" t="str">
        <f t="shared" si="35"/>
        <v>BEADLOCK RING</v>
      </c>
    </row>
    <row r="548" spans="1:80" s="339" customFormat="1" ht="12.75">
      <c r="A548" s="23">
        <f t="shared" si="34"/>
        <v>545</v>
      </c>
      <c r="B548" s="105" t="s">
        <v>3069</v>
      </c>
      <c r="C548" s="30" t="s">
        <v>3050</v>
      </c>
      <c r="D548" s="341" t="s">
        <v>3053</v>
      </c>
      <c r="E548" s="342" t="s">
        <v>4299</v>
      </c>
      <c r="F548" s="342" t="s">
        <v>1129</v>
      </c>
      <c r="G548" s="342"/>
      <c r="H548" s="432" t="s">
        <v>3150</v>
      </c>
      <c r="I548" s="393">
        <v>43518</v>
      </c>
      <c r="J548" s="340">
        <v>43851</v>
      </c>
      <c r="K548" s="331" t="s">
        <v>1277</v>
      </c>
      <c r="L548" s="343">
        <v>169</v>
      </c>
      <c r="M548" s="333"/>
      <c r="N548" s="333"/>
      <c r="O548" s="341">
        <v>14</v>
      </c>
      <c r="P548" s="8">
        <v>7</v>
      </c>
      <c r="Q548" s="30" t="s">
        <v>1749</v>
      </c>
      <c r="R548" s="341">
        <v>4</v>
      </c>
      <c r="S548" s="341">
        <v>156</v>
      </c>
      <c r="T548" s="344">
        <v>38</v>
      </c>
      <c r="U548" s="378">
        <v>5.4</v>
      </c>
      <c r="V548" s="341" t="s">
        <v>186</v>
      </c>
      <c r="W548" s="349">
        <v>131.30000000000001</v>
      </c>
      <c r="X548" s="345">
        <v>16</v>
      </c>
      <c r="Y548" s="344">
        <v>1400</v>
      </c>
      <c r="Z548" s="344" t="s">
        <v>5831</v>
      </c>
      <c r="AA548" s="344" t="s">
        <v>3003</v>
      </c>
      <c r="AB548" s="334" t="str">
        <f t="shared" si="36"/>
        <v>14x7, 4x156, 38 OS</v>
      </c>
      <c r="AC548" s="346" t="s">
        <v>3063</v>
      </c>
      <c r="AD548" s="336">
        <v>14.454000000000002</v>
      </c>
      <c r="AE548" s="346" t="s">
        <v>85</v>
      </c>
      <c r="AF548" s="347" t="s">
        <v>3065</v>
      </c>
      <c r="AG548" s="346" t="s">
        <v>85</v>
      </c>
      <c r="AH548" s="346" t="s">
        <v>85</v>
      </c>
      <c r="AI548" s="347" t="s">
        <v>85</v>
      </c>
      <c r="AJ548" s="347" t="s">
        <v>266</v>
      </c>
      <c r="AK548" s="347" t="s">
        <v>85</v>
      </c>
      <c r="AL548" s="347" t="s">
        <v>85</v>
      </c>
      <c r="AM548" s="347" t="s">
        <v>85</v>
      </c>
      <c r="AN548" s="347">
        <v>13</v>
      </c>
      <c r="AO548" s="347">
        <v>180</v>
      </c>
      <c r="AP548" s="347" t="s">
        <v>3141</v>
      </c>
      <c r="AQ548" s="347">
        <v>14</v>
      </c>
      <c r="AR548" s="347"/>
      <c r="AS548" s="347" t="s">
        <v>3141</v>
      </c>
      <c r="AT548" s="347"/>
      <c r="AU548" s="347">
        <v>157</v>
      </c>
      <c r="AV548" s="347">
        <v>80</v>
      </c>
      <c r="AW548" s="347">
        <v>47</v>
      </c>
      <c r="AX548" s="83"/>
      <c r="AY548" s="347">
        <v>25</v>
      </c>
      <c r="AZ548" s="348" t="s">
        <v>3058</v>
      </c>
      <c r="BA548" s="347">
        <v>45.914000000000009</v>
      </c>
      <c r="BB548" s="105" t="s">
        <v>3057</v>
      </c>
      <c r="BC548" s="347">
        <v>11</v>
      </c>
      <c r="BD548" s="348">
        <v>19.5</v>
      </c>
      <c r="BE548" s="347">
        <v>15</v>
      </c>
      <c r="BF548" s="347">
        <v>15</v>
      </c>
      <c r="BG548" s="347">
        <v>8</v>
      </c>
      <c r="BH548" s="341">
        <v>57</v>
      </c>
      <c r="BI548" s="347" t="s">
        <v>3551</v>
      </c>
      <c r="BJ548" s="82" t="s">
        <v>4217</v>
      </c>
      <c r="BK548" s="347" t="s">
        <v>3127</v>
      </c>
      <c r="BL548" s="347" t="s">
        <v>4230</v>
      </c>
      <c r="BM548" s="347" t="s">
        <v>4224</v>
      </c>
      <c r="BN548" s="347" t="s">
        <v>4225</v>
      </c>
      <c r="BO548" s="347" t="s">
        <v>4231</v>
      </c>
      <c r="BP548" s="347"/>
      <c r="BQ548" s="347"/>
      <c r="BR548" s="347"/>
      <c r="BS548" s="347"/>
      <c r="BT548" s="347"/>
      <c r="BU548" s="347"/>
      <c r="BV548" s="347"/>
      <c r="BW548" s="347"/>
      <c r="BX548" s="347"/>
      <c r="BY548" s="362" t="str">
        <f>CONCATENATE("DISCONTINUED"," ","-"," ",D548,", ",O548,"x",P548,", ",IF(V548="N/A", "", CONCATENATE(V548, "/")),IF(T548&gt;0, CONCATENATE("+",T548), T548),"mm Offset, ",Q548,", ",W548,"mm Centerbore, ",PROPER(Z548), "", IF(BB548="N/A", "", CONCATENATE(", w/ ", BB548)))</f>
        <v>DISCONTINUED - GZ803 Casino Beadlock, 14x7, 5+2/+38mm Offset, 4x156, 131.3mm Centerbore, Bronze - Matte Black Ring, w/ BH-H2020M</v>
      </c>
      <c r="BZ548" s="362" t="s">
        <v>4044</v>
      </c>
      <c r="CA548" s="362" t="s">
        <v>4045</v>
      </c>
      <c r="CB548" s="351" t="str">
        <f t="shared" si="35"/>
        <v>GMZ (8XX)</v>
      </c>
    </row>
    <row r="549" spans="1:80" s="339" customFormat="1" ht="12.75">
      <c r="A549" s="23">
        <f t="shared" si="34"/>
        <v>546</v>
      </c>
      <c r="B549" s="105" t="s">
        <v>3069</v>
      </c>
      <c r="C549" s="30" t="s">
        <v>3050</v>
      </c>
      <c r="D549" s="341" t="s">
        <v>3053</v>
      </c>
      <c r="E549" s="342" t="s">
        <v>4300</v>
      </c>
      <c r="F549" s="342" t="s">
        <v>1129</v>
      </c>
      <c r="G549" s="342"/>
      <c r="H549" s="432" t="s">
        <v>3149</v>
      </c>
      <c r="I549" s="393">
        <v>43518</v>
      </c>
      <c r="J549" s="340">
        <v>43851</v>
      </c>
      <c r="K549" s="331" t="s">
        <v>1277</v>
      </c>
      <c r="L549" s="343">
        <v>169</v>
      </c>
      <c r="M549" s="333"/>
      <c r="N549" s="333"/>
      <c r="O549" s="341">
        <v>14</v>
      </c>
      <c r="P549" s="8">
        <v>7</v>
      </c>
      <c r="Q549" s="30" t="s">
        <v>1748</v>
      </c>
      <c r="R549" s="341">
        <v>4</v>
      </c>
      <c r="S549" s="341">
        <v>136</v>
      </c>
      <c r="T549" s="344">
        <v>38</v>
      </c>
      <c r="U549" s="378">
        <v>5.4</v>
      </c>
      <c r="V549" s="341" t="s">
        <v>186</v>
      </c>
      <c r="W549" s="349">
        <v>110</v>
      </c>
      <c r="X549" s="345">
        <v>16</v>
      </c>
      <c r="Y549" s="344">
        <v>1400</v>
      </c>
      <c r="Z549" s="344" t="s">
        <v>5831</v>
      </c>
      <c r="AA549" s="344" t="s">
        <v>3003</v>
      </c>
      <c r="AB549" s="334" t="str">
        <f t="shared" si="36"/>
        <v>14x7, 4x136, 38 OS</v>
      </c>
      <c r="AC549" s="346" t="s">
        <v>3063</v>
      </c>
      <c r="AD549" s="336">
        <v>14.454000000000002</v>
      </c>
      <c r="AE549" s="346" t="s">
        <v>85</v>
      </c>
      <c r="AF549" s="347" t="s">
        <v>3065</v>
      </c>
      <c r="AG549" s="346" t="s">
        <v>85</v>
      </c>
      <c r="AH549" s="346" t="s">
        <v>85</v>
      </c>
      <c r="AI549" s="347" t="s">
        <v>85</v>
      </c>
      <c r="AJ549" s="347" t="s">
        <v>266</v>
      </c>
      <c r="AK549" s="347" t="s">
        <v>85</v>
      </c>
      <c r="AL549" s="347" t="s">
        <v>85</v>
      </c>
      <c r="AM549" s="347" t="s">
        <v>85</v>
      </c>
      <c r="AN549" s="347">
        <v>13</v>
      </c>
      <c r="AO549" s="347">
        <v>160</v>
      </c>
      <c r="AP549" s="347">
        <v>13</v>
      </c>
      <c r="AQ549" s="347">
        <v>20</v>
      </c>
      <c r="AR549" s="347"/>
      <c r="AS549" s="347" t="s">
        <v>3141</v>
      </c>
      <c r="AT549" s="347"/>
      <c r="AU549" s="347">
        <v>157</v>
      </c>
      <c r="AV549" s="347">
        <v>80</v>
      </c>
      <c r="AW549" s="347">
        <v>47</v>
      </c>
      <c r="AX549" s="83"/>
      <c r="AY549" s="347">
        <v>25</v>
      </c>
      <c r="AZ549" s="348" t="s">
        <v>3058</v>
      </c>
      <c r="BA549" s="347">
        <v>45.914000000000009</v>
      </c>
      <c r="BB549" s="105" t="s">
        <v>3057</v>
      </c>
      <c r="BC549" s="347">
        <v>11</v>
      </c>
      <c r="BD549" s="348">
        <v>19.5</v>
      </c>
      <c r="BE549" s="347">
        <v>15</v>
      </c>
      <c r="BF549" s="347">
        <v>15</v>
      </c>
      <c r="BG549" s="347">
        <v>8</v>
      </c>
      <c r="BH549" s="341">
        <v>57</v>
      </c>
      <c r="BI549" s="347" t="s">
        <v>3551</v>
      </c>
      <c r="BJ549" s="82" t="s">
        <v>4217</v>
      </c>
      <c r="BK549" s="347" t="s">
        <v>3127</v>
      </c>
      <c r="BL549" s="347" t="s">
        <v>4230</v>
      </c>
      <c r="BM549" s="347" t="s">
        <v>4224</v>
      </c>
      <c r="BN549" s="347" t="s">
        <v>4225</v>
      </c>
      <c r="BO549" s="347" t="s">
        <v>4231</v>
      </c>
      <c r="BP549" s="347"/>
      <c r="BQ549" s="347"/>
      <c r="BR549" s="347"/>
      <c r="BS549" s="347"/>
      <c r="BT549" s="347"/>
      <c r="BU549" s="347"/>
      <c r="BV549" s="347"/>
      <c r="BW549" s="347"/>
      <c r="BX549" s="347"/>
      <c r="BY549" s="362" t="str">
        <f>CONCATENATE("DISCONTINUED"," ","-"," ",D549,", ",O549,"x",P549,", ",IF(V549="N/A", "", CONCATENATE(V549, "/")),IF(T549&gt;0, CONCATENATE("+",T549), T549),"mm Offset, ",Q549,", ",W549,"mm Centerbore, ",PROPER(Z549), "", IF(BB549="N/A", "", CONCATENATE(", w/ ", BB549)))</f>
        <v>DISCONTINUED - GZ803 Casino Beadlock, 14x7, 5+2/+38mm Offset, 4x136, 110mm Centerbore, Bronze - Matte Black Ring, w/ BH-H2020M</v>
      </c>
      <c r="BZ549" s="362" t="s">
        <v>4044</v>
      </c>
      <c r="CA549" s="362" t="s">
        <v>4045</v>
      </c>
      <c r="CB549" s="351" t="str">
        <f t="shared" si="35"/>
        <v>GMZ (8XX)</v>
      </c>
    </row>
    <row r="550" spans="1:80" s="339" customFormat="1" ht="12.75">
      <c r="A550" s="23">
        <f t="shared" si="34"/>
        <v>547</v>
      </c>
      <c r="B550" s="105" t="s">
        <v>84</v>
      </c>
      <c r="C550" s="30" t="s">
        <v>1487</v>
      </c>
      <c r="D550" s="341" t="s">
        <v>1488</v>
      </c>
      <c r="E550" s="342" t="s">
        <v>1909</v>
      </c>
      <c r="F550" s="342"/>
      <c r="G550" s="342"/>
      <c r="H550" s="432">
        <v>191682011726</v>
      </c>
      <c r="I550" s="393">
        <v>43101</v>
      </c>
      <c r="J550" s="340">
        <v>43853</v>
      </c>
      <c r="K550" s="331" t="s">
        <v>1277</v>
      </c>
      <c r="L550" s="343">
        <v>1.1000000000000001</v>
      </c>
      <c r="M550" s="333"/>
      <c r="N550" s="333"/>
      <c r="O550" s="341"/>
      <c r="P550" s="8"/>
      <c r="Q550" s="30"/>
      <c r="R550" s="341"/>
      <c r="S550" s="341"/>
      <c r="T550" s="344"/>
      <c r="U550" s="378"/>
      <c r="V550" s="341"/>
      <c r="W550" s="349"/>
      <c r="X550" s="345"/>
      <c r="Y550" s="344"/>
      <c r="Z550" s="344"/>
      <c r="AA550" s="344"/>
      <c r="AB550" s="334"/>
      <c r="AC550" s="346"/>
      <c r="AD550" s="336"/>
      <c r="AE550" s="346"/>
      <c r="AF550" s="347"/>
      <c r="AG550" s="346"/>
      <c r="AH550" s="346"/>
      <c r="AI550" s="347"/>
      <c r="AJ550" s="347"/>
      <c r="AK550" s="347"/>
      <c r="AL550" s="347"/>
      <c r="AM550" s="347"/>
      <c r="AN550" s="347"/>
      <c r="AO550" s="347"/>
      <c r="AP550" s="347"/>
      <c r="AQ550" s="347"/>
      <c r="AR550" s="347"/>
      <c r="AS550" s="347"/>
      <c r="AT550" s="347"/>
      <c r="AU550" s="347"/>
      <c r="AV550" s="347"/>
      <c r="AW550" s="347"/>
      <c r="AX550" s="83"/>
      <c r="AY550" s="347"/>
      <c r="AZ550" s="348"/>
      <c r="BA550" s="347"/>
      <c r="BB550" s="105"/>
      <c r="BC550" s="347"/>
      <c r="BD550" s="348"/>
      <c r="BE550" s="347"/>
      <c r="BF550" s="347"/>
      <c r="BG550" s="347"/>
      <c r="BH550" s="341"/>
      <c r="BI550" s="347"/>
      <c r="BJ550" s="82" t="s">
        <v>4166</v>
      </c>
      <c r="BK550" s="347" t="s">
        <v>1908</v>
      </c>
      <c r="BL550" s="347"/>
      <c r="BM550" s="347"/>
      <c r="BN550" s="347"/>
      <c r="BO550" s="347"/>
      <c r="BP550" s="347"/>
      <c r="BQ550" s="347"/>
      <c r="BR550" s="347"/>
      <c r="BS550" s="347"/>
      <c r="BT550" s="347"/>
      <c r="BU550" s="347"/>
      <c r="BV550" s="347"/>
      <c r="BW550" s="347"/>
      <c r="BX550" s="347"/>
      <c r="BY550" s="362" t="s">
        <v>4809</v>
      </c>
      <c r="BZ550" s="362" t="s">
        <v>4046</v>
      </c>
      <c r="CA550" s="362" t="s">
        <v>4047</v>
      </c>
      <c r="CB550" s="351" t="str">
        <f t="shared" si="35"/>
        <v>BOLT</v>
      </c>
    </row>
    <row r="551" spans="1:80" s="339" customFormat="1" ht="12.75">
      <c r="A551" s="23">
        <f t="shared" si="34"/>
        <v>548</v>
      </c>
      <c r="B551" s="105" t="s">
        <v>84</v>
      </c>
      <c r="C551" s="30" t="s">
        <v>1487</v>
      </c>
      <c r="D551" s="341" t="s">
        <v>1488</v>
      </c>
      <c r="E551" s="342" t="s">
        <v>1911</v>
      </c>
      <c r="F551" s="342"/>
      <c r="G551" s="342"/>
      <c r="H551" s="432">
        <v>191682011702</v>
      </c>
      <c r="I551" s="393">
        <v>43101</v>
      </c>
      <c r="J551" s="340">
        <v>43853</v>
      </c>
      <c r="K551" s="331" t="s">
        <v>1277</v>
      </c>
      <c r="L551" s="343">
        <v>1.1000000000000001</v>
      </c>
      <c r="M551" s="333"/>
      <c r="N551" s="333"/>
      <c r="O551" s="341"/>
      <c r="P551" s="8"/>
      <c r="Q551" s="30"/>
      <c r="R551" s="341"/>
      <c r="S551" s="341"/>
      <c r="T551" s="344"/>
      <c r="U551" s="378"/>
      <c r="V551" s="341"/>
      <c r="W551" s="349"/>
      <c r="X551" s="345"/>
      <c r="Y551" s="344"/>
      <c r="Z551" s="344"/>
      <c r="AA551" s="344"/>
      <c r="AB551" s="334"/>
      <c r="AC551" s="346"/>
      <c r="AD551" s="336"/>
      <c r="AE551" s="346"/>
      <c r="AF551" s="347"/>
      <c r="AG551" s="346"/>
      <c r="AH551" s="346"/>
      <c r="AI551" s="347"/>
      <c r="AJ551" s="347"/>
      <c r="AK551" s="347"/>
      <c r="AL551" s="347"/>
      <c r="AM551" s="347"/>
      <c r="AN551" s="347"/>
      <c r="AO551" s="347"/>
      <c r="AP551" s="347"/>
      <c r="AQ551" s="347"/>
      <c r="AR551" s="347"/>
      <c r="AS551" s="347"/>
      <c r="AT551" s="347"/>
      <c r="AU551" s="347"/>
      <c r="AV551" s="347"/>
      <c r="AW551" s="347"/>
      <c r="AX551" s="83"/>
      <c r="AY551" s="347"/>
      <c r="AZ551" s="348"/>
      <c r="BA551" s="347"/>
      <c r="BB551" s="105"/>
      <c r="BC551" s="347"/>
      <c r="BD551" s="348"/>
      <c r="BE551" s="347"/>
      <c r="BF551" s="347"/>
      <c r="BG551" s="347"/>
      <c r="BH551" s="341"/>
      <c r="BI551" s="347"/>
      <c r="BJ551" s="82" t="s">
        <v>4166</v>
      </c>
      <c r="BK551" s="347" t="s">
        <v>1910</v>
      </c>
      <c r="BL551" s="347"/>
      <c r="BM551" s="347"/>
      <c r="BN551" s="347"/>
      <c r="BO551" s="347"/>
      <c r="BP551" s="347"/>
      <c r="BQ551" s="347"/>
      <c r="BR551" s="347"/>
      <c r="BS551" s="347"/>
      <c r="BT551" s="347"/>
      <c r="BU551" s="347"/>
      <c r="BV551" s="347"/>
      <c r="BW551" s="347"/>
      <c r="BX551" s="347"/>
      <c r="BY551" s="362" t="s">
        <v>4808</v>
      </c>
      <c r="BZ551" s="362" t="s">
        <v>4046</v>
      </c>
      <c r="CA551" s="362" t="s">
        <v>4047</v>
      </c>
      <c r="CB551" s="351" t="str">
        <f t="shared" si="35"/>
        <v>BOLT</v>
      </c>
    </row>
    <row r="552" spans="1:80" s="339" customFormat="1" ht="12.75">
      <c r="A552" s="23">
        <f t="shared" si="34"/>
        <v>549</v>
      </c>
      <c r="B552" s="105" t="s">
        <v>84</v>
      </c>
      <c r="C552" s="30" t="s">
        <v>1498</v>
      </c>
      <c r="D552" s="341" t="s">
        <v>1499</v>
      </c>
      <c r="E552" s="342" t="s">
        <v>3183</v>
      </c>
      <c r="F552" s="342"/>
      <c r="G552" s="342"/>
      <c r="H552" s="432">
        <v>191682015878</v>
      </c>
      <c r="I552" s="393">
        <v>43592</v>
      </c>
      <c r="J552" s="340">
        <v>43853</v>
      </c>
      <c r="K552" s="331" t="s">
        <v>1277</v>
      </c>
      <c r="L552" s="343"/>
      <c r="M552" s="333"/>
      <c r="N552" s="333"/>
      <c r="O552" s="341"/>
      <c r="P552" s="8"/>
      <c r="Q552" s="30"/>
      <c r="R552" s="341"/>
      <c r="S552" s="341"/>
      <c r="T552" s="344"/>
      <c r="U552" s="378"/>
      <c r="V552" s="341"/>
      <c r="W552" s="349"/>
      <c r="X552" s="345"/>
      <c r="Y552" s="344"/>
      <c r="Z552" s="344"/>
      <c r="AA552" s="344"/>
      <c r="AB552" s="334"/>
      <c r="AC552" s="346"/>
      <c r="AD552" s="336"/>
      <c r="AE552" s="346"/>
      <c r="AF552" s="347"/>
      <c r="AG552" s="346"/>
      <c r="AH552" s="346"/>
      <c r="AI552" s="347"/>
      <c r="AJ552" s="347"/>
      <c r="AK552" s="347"/>
      <c r="AL552" s="347"/>
      <c r="AM552" s="347"/>
      <c r="AN552" s="347"/>
      <c r="AO552" s="347"/>
      <c r="AP552" s="347"/>
      <c r="AQ552" s="347"/>
      <c r="AR552" s="347"/>
      <c r="AS552" s="347"/>
      <c r="AT552" s="347"/>
      <c r="AU552" s="347"/>
      <c r="AV552" s="347"/>
      <c r="AW552" s="347"/>
      <c r="AX552" s="83"/>
      <c r="AY552" s="347"/>
      <c r="AZ552" s="348"/>
      <c r="BA552" s="347"/>
      <c r="BB552" s="105"/>
      <c r="BC552" s="347"/>
      <c r="BD552" s="348"/>
      <c r="BE552" s="347"/>
      <c r="BF552" s="347"/>
      <c r="BG552" s="347"/>
      <c r="BH552" s="341"/>
      <c r="BI552" s="347"/>
      <c r="BJ552" s="82" t="s">
        <v>4166</v>
      </c>
      <c r="BK552" s="347"/>
      <c r="BL552" s="347"/>
      <c r="BM552" s="347"/>
      <c r="BN552" s="347"/>
      <c r="BO552" s="347"/>
      <c r="BP552" s="347"/>
      <c r="BQ552" s="347"/>
      <c r="BR552" s="347"/>
      <c r="BS552" s="347"/>
      <c r="BT552" s="347"/>
      <c r="BU552" s="347"/>
      <c r="BV552" s="347" t="s">
        <v>4267</v>
      </c>
      <c r="BW552" s="347"/>
      <c r="BX552" s="347"/>
      <c r="BY552" s="362" t="s">
        <v>4887</v>
      </c>
      <c r="BZ552" s="362" t="s">
        <v>4046</v>
      </c>
      <c r="CA552" s="362" t="s">
        <v>4047</v>
      </c>
      <c r="CB552" s="351" t="str">
        <f t="shared" si="35"/>
        <v>LUG KIT</v>
      </c>
    </row>
    <row r="553" spans="1:80" s="339" customFormat="1" ht="12.75">
      <c r="A553" s="23">
        <f t="shared" si="34"/>
        <v>550</v>
      </c>
      <c r="B553" s="105" t="s">
        <v>84</v>
      </c>
      <c r="C553" s="30" t="s">
        <v>1506</v>
      </c>
      <c r="D553" s="341" t="s">
        <v>1507</v>
      </c>
      <c r="E553" s="342" t="s">
        <v>1679</v>
      </c>
      <c r="F553" s="342"/>
      <c r="G553" s="342"/>
      <c r="H553" s="432">
        <v>191682008672</v>
      </c>
      <c r="I553" s="393">
        <v>43101</v>
      </c>
      <c r="J553" s="340">
        <v>43866</v>
      </c>
      <c r="K553" s="331" t="s">
        <v>1277</v>
      </c>
      <c r="L553" s="343">
        <v>11</v>
      </c>
      <c r="M553" s="333"/>
      <c r="N553" s="333"/>
      <c r="O553" s="341"/>
      <c r="P553" s="8"/>
      <c r="Q553" s="30"/>
      <c r="R553" s="341"/>
      <c r="S553" s="341"/>
      <c r="T553" s="344"/>
      <c r="U553" s="378"/>
      <c r="V553" s="341"/>
      <c r="W553" s="349"/>
      <c r="X553" s="345"/>
      <c r="Y553" s="344"/>
      <c r="Z553" s="344"/>
      <c r="AA553" s="344"/>
      <c r="AB553" s="334"/>
      <c r="AC553" s="346"/>
      <c r="AD553" s="336"/>
      <c r="AE553" s="346"/>
      <c r="AF553" s="347"/>
      <c r="AG553" s="346"/>
      <c r="AH553" s="346"/>
      <c r="AI553" s="347"/>
      <c r="AJ553" s="347"/>
      <c r="AK553" s="347"/>
      <c r="AL553" s="347"/>
      <c r="AM553" s="347"/>
      <c r="AN553" s="347"/>
      <c r="AO553" s="347"/>
      <c r="AP553" s="347"/>
      <c r="AQ553" s="347"/>
      <c r="AR553" s="347"/>
      <c r="AS553" s="347"/>
      <c r="AT553" s="347"/>
      <c r="AU553" s="347"/>
      <c r="AV553" s="347"/>
      <c r="AW553" s="347"/>
      <c r="AX553" s="83"/>
      <c r="AY553" s="347"/>
      <c r="AZ553" s="348"/>
      <c r="BA553" s="347"/>
      <c r="BB553" s="105"/>
      <c r="BC553" s="347"/>
      <c r="BD553" s="348"/>
      <c r="BE553" s="347"/>
      <c r="BF553" s="347"/>
      <c r="BG553" s="347"/>
      <c r="BH553" s="341"/>
      <c r="BI553" s="347"/>
      <c r="BJ553" s="82" t="s">
        <v>4166</v>
      </c>
      <c r="BK553" s="347" t="s">
        <v>85</v>
      </c>
      <c r="BL553" s="347"/>
      <c r="BM553" s="347"/>
      <c r="BN553" s="347"/>
      <c r="BO553" s="347"/>
      <c r="BP553" s="347"/>
      <c r="BQ553" s="347"/>
      <c r="BR553" s="347"/>
      <c r="BS553" s="347"/>
      <c r="BT553" s="347"/>
      <c r="BU553" s="347"/>
      <c r="BV553" s="347" t="s">
        <v>4305</v>
      </c>
      <c r="BW553" s="347"/>
      <c r="BX553" s="347"/>
      <c r="BY553" s="362" t="s">
        <v>4807</v>
      </c>
      <c r="BZ553" s="362" t="s">
        <v>4046</v>
      </c>
      <c r="CA553" s="362" t="s">
        <v>4047</v>
      </c>
      <c r="CB553" s="351" t="str">
        <f t="shared" si="35"/>
        <v>SPACER KIT</v>
      </c>
    </row>
    <row r="554" spans="1:80" s="339" customFormat="1" ht="12.75">
      <c r="A554" s="23">
        <f t="shared" si="34"/>
        <v>551</v>
      </c>
      <c r="B554" s="105" t="s">
        <v>84</v>
      </c>
      <c r="C554" s="30" t="s">
        <v>1089</v>
      </c>
      <c r="D554" s="341" t="s">
        <v>1147</v>
      </c>
      <c r="E554" s="342" t="s">
        <v>4586</v>
      </c>
      <c r="F554" s="342" t="s">
        <v>1129</v>
      </c>
      <c r="G554" s="342"/>
      <c r="H554" s="432" t="s">
        <v>752</v>
      </c>
      <c r="I554" s="393">
        <v>41640</v>
      </c>
      <c r="J554" s="340">
        <v>43985</v>
      </c>
      <c r="K554" s="331" t="s">
        <v>1277</v>
      </c>
      <c r="L554" s="343">
        <v>219</v>
      </c>
      <c r="M554" s="333"/>
      <c r="N554" s="333"/>
      <c r="O554" s="341">
        <v>14</v>
      </c>
      <c r="P554" s="8">
        <v>7</v>
      </c>
      <c r="Q554" s="30" t="s">
        <v>1746</v>
      </c>
      <c r="R554" s="341">
        <v>4</v>
      </c>
      <c r="S554" s="341">
        <v>110</v>
      </c>
      <c r="T554" s="344">
        <v>38</v>
      </c>
      <c r="U554" s="378">
        <v>5.3</v>
      </c>
      <c r="V554" s="341" t="s">
        <v>186</v>
      </c>
      <c r="W554" s="349">
        <v>80.3</v>
      </c>
      <c r="X554" s="345">
        <v>15.2</v>
      </c>
      <c r="Y554" s="344">
        <v>1600</v>
      </c>
      <c r="Z554" s="344" t="s">
        <v>2309</v>
      </c>
      <c r="AA554" s="344" t="s">
        <v>3002</v>
      </c>
      <c r="AB554" s="334" t="str">
        <f t="shared" si="36"/>
        <v>14x7, 4x110, 38 OS</v>
      </c>
      <c r="AC554" s="346" t="s">
        <v>1623</v>
      </c>
      <c r="AD554" s="336">
        <v>22</v>
      </c>
      <c r="AE554" s="346" t="s">
        <v>85</v>
      </c>
      <c r="AF554" s="347" t="s">
        <v>85</v>
      </c>
      <c r="AG554" s="346" t="s">
        <v>3098</v>
      </c>
      <c r="AH554" s="346" t="s">
        <v>85</v>
      </c>
      <c r="AI554" s="347" t="s">
        <v>85</v>
      </c>
      <c r="AJ554" s="347" t="s">
        <v>266</v>
      </c>
      <c r="AK554" s="347" t="s">
        <v>85</v>
      </c>
      <c r="AL554" s="347" t="s">
        <v>85</v>
      </c>
      <c r="AM554" s="347" t="s">
        <v>85</v>
      </c>
      <c r="AN554" s="347">
        <v>14.1</v>
      </c>
      <c r="AO554" s="347">
        <v>190</v>
      </c>
      <c r="AP554" s="347">
        <v>3</v>
      </c>
      <c r="AQ554" s="347">
        <v>3</v>
      </c>
      <c r="AR554" s="347"/>
      <c r="AS554" s="347">
        <v>3</v>
      </c>
      <c r="AT554" s="347"/>
      <c r="AU554" s="347">
        <v>158</v>
      </c>
      <c r="AV554" s="347">
        <v>75</v>
      </c>
      <c r="AW554" s="347">
        <v>45</v>
      </c>
      <c r="AX554" s="83"/>
      <c r="AY554" s="347">
        <v>18</v>
      </c>
      <c r="AZ554" s="348" t="s">
        <v>3357</v>
      </c>
      <c r="BA554" s="347">
        <v>89.1</v>
      </c>
      <c r="BB554" s="105" t="s">
        <v>1522</v>
      </c>
      <c r="BC554" s="347">
        <v>11</v>
      </c>
      <c r="BD554" s="348">
        <v>18.7</v>
      </c>
      <c r="BE554" s="347">
        <v>16.7</v>
      </c>
      <c r="BF554" s="347">
        <v>16.7</v>
      </c>
      <c r="BG554" s="347">
        <v>9.9</v>
      </c>
      <c r="BH554" s="341">
        <v>48</v>
      </c>
      <c r="BI554" s="347" t="s">
        <v>3551</v>
      </c>
      <c r="BJ554" s="82" t="s">
        <v>4217</v>
      </c>
      <c r="BK554" s="347" t="s">
        <v>2833</v>
      </c>
      <c r="BL554" s="347" t="s">
        <v>2877</v>
      </c>
      <c r="BM554" s="347" t="s">
        <v>2878</v>
      </c>
      <c r="BN554" s="347" t="s">
        <v>2868</v>
      </c>
      <c r="BO554" s="347" t="s">
        <v>2879</v>
      </c>
      <c r="BP554" s="347"/>
      <c r="BQ554" s="347"/>
      <c r="BR554" s="347"/>
      <c r="BS554" s="347"/>
      <c r="BT554" s="347"/>
      <c r="BU554" s="347" t="s">
        <v>3847</v>
      </c>
      <c r="BV554" s="347" t="s">
        <v>3848</v>
      </c>
      <c r="BW554" s="347" t="s">
        <v>3849</v>
      </c>
      <c r="BX554" s="347" t="s">
        <v>3850</v>
      </c>
      <c r="BY554" s="362" t="str">
        <f t="shared" ref="BY554:BY565" si="37">CONCATENATE("DISCONTINUED"," ","-"," ",D554,", ",O554,"x",P554,", ",IF(V554="N/A", "", CONCATENATE(V554, "/")),IF(T554&gt;0, CONCATENATE("+",T554), T554),"mm Offset, ",Q554,", ",W554,"mm Centerbore, ",PROPER(Z554), "", IF(BB554="N/A", "", CONCATENATE(", w/ ", BB554)))</f>
        <v>DISCONTINUED - MR401 UTV Beadlock, 14x7, 5+2/+38mm Offset, 4x110, 80.3mm Centerbore, Matte Black, w/ BH-H20875</v>
      </c>
      <c r="BZ554" s="362" t="s">
        <v>4044</v>
      </c>
      <c r="CA554" s="362" t="s">
        <v>4045</v>
      </c>
      <c r="CB554" s="351" t="str">
        <f t="shared" si="35"/>
        <v>UTV (4XX)</v>
      </c>
    </row>
    <row r="555" spans="1:80" s="339" customFormat="1" ht="12.75">
      <c r="A555" s="23">
        <f t="shared" si="34"/>
        <v>552</v>
      </c>
      <c r="B555" s="105" t="s">
        <v>84</v>
      </c>
      <c r="C555" s="30" t="s">
        <v>1072</v>
      </c>
      <c r="D555" s="341" t="s">
        <v>1118</v>
      </c>
      <c r="E555" s="342" t="s">
        <v>4587</v>
      </c>
      <c r="F555" s="342"/>
      <c r="G555" s="342"/>
      <c r="H555" s="432" t="s">
        <v>544</v>
      </c>
      <c r="I555" s="393">
        <v>41640</v>
      </c>
      <c r="J555" s="340">
        <v>43985</v>
      </c>
      <c r="K555" s="331" t="s">
        <v>1277</v>
      </c>
      <c r="L555" s="343">
        <v>257.13</v>
      </c>
      <c r="M555" s="333"/>
      <c r="N555" s="333"/>
      <c r="O555" s="341">
        <v>17</v>
      </c>
      <c r="P555" s="8">
        <v>8.5</v>
      </c>
      <c r="Q555" s="30" t="s">
        <v>1765</v>
      </c>
      <c r="R555" s="341">
        <v>8</v>
      </c>
      <c r="S555" s="341">
        <v>6.5</v>
      </c>
      <c r="T555" s="344">
        <v>0</v>
      </c>
      <c r="U555" s="378">
        <v>4.75</v>
      </c>
      <c r="V555" s="341" t="s">
        <v>85</v>
      </c>
      <c r="W555" s="349">
        <v>130.81</v>
      </c>
      <c r="X555" s="345">
        <v>28.5</v>
      </c>
      <c r="Y555" s="344">
        <v>3640</v>
      </c>
      <c r="Z555" s="344" t="s">
        <v>2309</v>
      </c>
      <c r="AA555" s="344" t="s">
        <v>3002</v>
      </c>
      <c r="AB555" s="334" t="str">
        <f t="shared" si="36"/>
        <v>17x8.5, 8x6.5, 0 OS</v>
      </c>
      <c r="AC555" s="346" t="s">
        <v>1606</v>
      </c>
      <c r="AD555" s="336">
        <v>33</v>
      </c>
      <c r="AE555" s="346" t="s">
        <v>85</v>
      </c>
      <c r="AF555" s="347" t="s">
        <v>85</v>
      </c>
      <c r="AG555" s="346" t="s">
        <v>3020</v>
      </c>
      <c r="AH555" s="346" t="s">
        <v>1950</v>
      </c>
      <c r="AI555" s="347">
        <v>1.1000000000000001</v>
      </c>
      <c r="AJ555" s="347" t="s">
        <v>266</v>
      </c>
      <c r="AK555" s="347" t="s">
        <v>85</v>
      </c>
      <c r="AL555" s="347" t="s">
        <v>85</v>
      </c>
      <c r="AM555" s="347" t="s">
        <v>85</v>
      </c>
      <c r="AN555" s="347">
        <v>16.100000000000001</v>
      </c>
      <c r="AO555" s="347">
        <v>208</v>
      </c>
      <c r="AP555" s="347">
        <v>6</v>
      </c>
      <c r="AQ555" s="347">
        <v>12</v>
      </c>
      <c r="AR555" s="347"/>
      <c r="AS555" s="347">
        <v>21</v>
      </c>
      <c r="AT555" s="347"/>
      <c r="AU555" s="347">
        <v>203</v>
      </c>
      <c r="AV555" s="347">
        <v>123</v>
      </c>
      <c r="AW555" s="347">
        <v>93</v>
      </c>
      <c r="AX555" s="83"/>
      <c r="AY555" s="347">
        <v>48</v>
      </c>
      <c r="AZ555" s="348" t="s">
        <v>85</v>
      </c>
      <c r="BA555" s="347" t="s">
        <v>85</v>
      </c>
      <c r="BB555" s="105" t="s">
        <v>85</v>
      </c>
      <c r="BC555" s="347" t="s">
        <v>85</v>
      </c>
      <c r="BD555" s="348">
        <v>32</v>
      </c>
      <c r="BE555" s="347">
        <v>19.7</v>
      </c>
      <c r="BF555" s="347">
        <v>19.7</v>
      </c>
      <c r="BG555" s="347">
        <v>11</v>
      </c>
      <c r="BH555" s="341">
        <v>36</v>
      </c>
      <c r="BI555" s="347" t="s">
        <v>3551</v>
      </c>
      <c r="BJ555" s="82" t="s">
        <v>4217</v>
      </c>
      <c r="BK555" s="347" t="s">
        <v>2833</v>
      </c>
      <c r="BL555" s="347" t="s">
        <v>2837</v>
      </c>
      <c r="BM555" s="347" t="s">
        <v>2834</v>
      </c>
      <c r="BN555" s="347" t="s">
        <v>2842</v>
      </c>
      <c r="BO555" s="347"/>
      <c r="BP555" s="347"/>
      <c r="BQ555" s="347"/>
      <c r="BR555" s="347"/>
      <c r="BS555" s="347"/>
      <c r="BT555" s="347"/>
      <c r="BU555" s="347"/>
      <c r="BV555" s="347"/>
      <c r="BW555" s="347"/>
      <c r="BX555" s="347"/>
      <c r="BY555" s="362" t="str">
        <f t="shared" si="37"/>
        <v>DISCONTINUED - MR307 Hole, 17x8.5, 0mm Offset, 8x6.5, 130.81mm Centerbore, Matte Black</v>
      </c>
      <c r="BZ555" s="362" t="s">
        <v>4044</v>
      </c>
      <c r="CA555" s="362" t="s">
        <v>4045</v>
      </c>
      <c r="CB555" s="351" t="str">
        <f t="shared" si="35"/>
        <v>STREET (3XX)</v>
      </c>
    </row>
    <row r="556" spans="1:80" s="339" customFormat="1" ht="12.75">
      <c r="A556" s="23">
        <f t="shared" si="34"/>
        <v>553</v>
      </c>
      <c r="B556" s="105" t="s">
        <v>3069</v>
      </c>
      <c r="C556" s="30" t="s">
        <v>3050</v>
      </c>
      <c r="D556" s="341" t="s">
        <v>3054</v>
      </c>
      <c r="E556" s="342" t="s">
        <v>4641</v>
      </c>
      <c r="F556" s="342"/>
      <c r="G556" s="342"/>
      <c r="H556" s="432" t="s">
        <v>3086</v>
      </c>
      <c r="I556" s="393">
        <v>43518</v>
      </c>
      <c r="J556" s="340">
        <v>43985</v>
      </c>
      <c r="K556" s="331" t="s">
        <v>1277</v>
      </c>
      <c r="L556" s="343">
        <v>119</v>
      </c>
      <c r="M556" s="333"/>
      <c r="N556" s="333"/>
      <c r="O556" s="341">
        <v>14</v>
      </c>
      <c r="P556" s="8">
        <v>8</v>
      </c>
      <c r="Q556" s="30" t="s">
        <v>1746</v>
      </c>
      <c r="R556" s="341">
        <v>4</v>
      </c>
      <c r="S556" s="341">
        <v>110</v>
      </c>
      <c r="T556" s="344">
        <v>0</v>
      </c>
      <c r="U556" s="378">
        <v>4.4000000000000004</v>
      </c>
      <c r="V556" s="341" t="s">
        <v>193</v>
      </c>
      <c r="W556" s="349">
        <v>84</v>
      </c>
      <c r="X556" s="345">
        <v>13.5</v>
      </c>
      <c r="Y556" s="344">
        <v>1000</v>
      </c>
      <c r="Z556" s="344" t="s">
        <v>2309</v>
      </c>
      <c r="AA556" s="344" t="s">
        <v>3002</v>
      </c>
      <c r="AB556" s="334" t="str">
        <f t="shared" si="36"/>
        <v>14x8, 4x110, 0 OS</v>
      </c>
      <c r="AC556" s="346" t="s">
        <v>3062</v>
      </c>
      <c r="AD556" s="336">
        <v>14.454000000000002</v>
      </c>
      <c r="AE556" s="346" t="s">
        <v>85</v>
      </c>
      <c r="AF556" s="347" t="s">
        <v>3065</v>
      </c>
      <c r="AG556" s="346" t="s">
        <v>85</v>
      </c>
      <c r="AH556" s="346" t="s">
        <v>85</v>
      </c>
      <c r="AI556" s="347" t="s">
        <v>85</v>
      </c>
      <c r="AJ556" s="347" t="s">
        <v>266</v>
      </c>
      <c r="AK556" s="347" t="s">
        <v>85</v>
      </c>
      <c r="AL556" s="347" t="s">
        <v>85</v>
      </c>
      <c r="AM556" s="347" t="s">
        <v>85</v>
      </c>
      <c r="AN556" s="347">
        <v>13</v>
      </c>
      <c r="AO556" s="347">
        <v>150</v>
      </c>
      <c r="AP556" s="347">
        <v>15</v>
      </c>
      <c r="AQ556" s="347">
        <v>17</v>
      </c>
      <c r="AR556" s="347"/>
      <c r="AS556" s="347" t="s">
        <v>3141</v>
      </c>
      <c r="AT556" s="347"/>
      <c r="AU556" s="347">
        <v>164</v>
      </c>
      <c r="AV556" s="347">
        <v>60</v>
      </c>
      <c r="AW556" s="347">
        <v>48</v>
      </c>
      <c r="AX556" s="83"/>
      <c r="AY556" s="347"/>
      <c r="AZ556" s="348" t="s">
        <v>85</v>
      </c>
      <c r="BA556" s="347" t="s">
        <v>85</v>
      </c>
      <c r="BB556" s="105" t="s">
        <v>85</v>
      </c>
      <c r="BC556" s="347" t="s">
        <v>85</v>
      </c>
      <c r="BD556" s="348">
        <v>17</v>
      </c>
      <c r="BE556" s="347">
        <v>16</v>
      </c>
      <c r="BF556" s="347">
        <v>16</v>
      </c>
      <c r="BG556" s="347">
        <v>9</v>
      </c>
      <c r="BH556" s="341">
        <v>57</v>
      </c>
      <c r="BI556" s="347" t="s">
        <v>3551</v>
      </c>
      <c r="BJ556" s="82" t="s">
        <v>4217</v>
      </c>
      <c r="BK556" s="347" t="s">
        <v>3127</v>
      </c>
      <c r="BL556" s="347" t="s">
        <v>4228</v>
      </c>
      <c r="BM556" s="347" t="s">
        <v>4224</v>
      </c>
      <c r="BN556" s="347" t="s">
        <v>4225</v>
      </c>
      <c r="BO556" s="347" t="s">
        <v>4229</v>
      </c>
      <c r="BP556" s="347"/>
      <c r="BQ556" s="347"/>
      <c r="BR556" s="347"/>
      <c r="BS556" s="347"/>
      <c r="BT556" s="347"/>
      <c r="BU556" s="347" t="s">
        <v>4157</v>
      </c>
      <c r="BV556" s="347" t="s">
        <v>4156</v>
      </c>
      <c r="BW556" s="347" t="s">
        <v>4159</v>
      </c>
      <c r="BX556" s="347" t="s">
        <v>4158</v>
      </c>
      <c r="BY556" s="362" t="str">
        <f t="shared" si="37"/>
        <v>DISCONTINUED - GZ804 Casino, 14x8, 4+4/0mm Offset, 4x110, 84mm Centerbore, Matte Black</v>
      </c>
      <c r="BZ556" s="362" t="s">
        <v>4044</v>
      </c>
      <c r="CA556" s="362" t="s">
        <v>4045</v>
      </c>
      <c r="CB556" s="351" t="str">
        <f t="shared" si="35"/>
        <v>GMZ (8XX)</v>
      </c>
    </row>
    <row r="557" spans="1:80" s="339" customFormat="1" ht="12.75">
      <c r="A557" s="23">
        <f t="shared" si="34"/>
        <v>554</v>
      </c>
      <c r="B557" s="105" t="s">
        <v>84</v>
      </c>
      <c r="C557" s="30" t="s">
        <v>1089</v>
      </c>
      <c r="D557" s="341" t="s">
        <v>2368</v>
      </c>
      <c r="E557" s="342" t="s">
        <v>4656</v>
      </c>
      <c r="F557" s="342" t="s">
        <v>1129</v>
      </c>
      <c r="G557" s="342"/>
      <c r="H557" s="432" t="s">
        <v>815</v>
      </c>
      <c r="I557" s="393">
        <v>41640</v>
      </c>
      <c r="J557" s="340">
        <v>44028</v>
      </c>
      <c r="K557" s="331" t="s">
        <v>1277</v>
      </c>
      <c r="L557" s="343">
        <v>249</v>
      </c>
      <c r="M557" s="333"/>
      <c r="N557" s="333"/>
      <c r="O557" s="341">
        <v>14</v>
      </c>
      <c r="P557" s="8">
        <v>10</v>
      </c>
      <c r="Q557" s="30" t="s">
        <v>1746</v>
      </c>
      <c r="R557" s="341">
        <v>4</v>
      </c>
      <c r="S557" s="341">
        <v>110</v>
      </c>
      <c r="T557" s="344">
        <v>0</v>
      </c>
      <c r="U557" s="378">
        <v>5.3</v>
      </c>
      <c r="V557" s="341" t="s">
        <v>201</v>
      </c>
      <c r="W557" s="349">
        <v>80.3</v>
      </c>
      <c r="X557" s="345">
        <v>18.399999999999999</v>
      </c>
      <c r="Y557" s="344">
        <v>1600</v>
      </c>
      <c r="Z557" s="344" t="s">
        <v>87</v>
      </c>
      <c r="AA557" s="344" t="s">
        <v>3002</v>
      </c>
      <c r="AB557" s="334" t="str">
        <f t="shared" si="36"/>
        <v>14x10, 4x110, 0 OS</v>
      </c>
      <c r="AC557" s="346" t="s">
        <v>1646</v>
      </c>
      <c r="AD557" s="336">
        <v>22</v>
      </c>
      <c r="AE557" s="346" t="s">
        <v>85</v>
      </c>
      <c r="AF557" s="347" t="s">
        <v>1907</v>
      </c>
      <c r="AG557" s="346" t="s">
        <v>85</v>
      </c>
      <c r="AH557" s="346" t="s">
        <v>85</v>
      </c>
      <c r="AI557" s="347" t="s">
        <v>85</v>
      </c>
      <c r="AJ557" s="347" t="s">
        <v>266</v>
      </c>
      <c r="AK557" s="347" t="s">
        <v>85</v>
      </c>
      <c r="AL557" s="347" t="s">
        <v>85</v>
      </c>
      <c r="AM557" s="347" t="s">
        <v>85</v>
      </c>
      <c r="AN557" s="347">
        <v>14.1</v>
      </c>
      <c r="AO557" s="347">
        <v>183</v>
      </c>
      <c r="AP557" s="347">
        <v>3</v>
      </c>
      <c r="AQ557" s="347">
        <v>9</v>
      </c>
      <c r="AR557" s="347"/>
      <c r="AS557" s="347">
        <v>18</v>
      </c>
      <c r="AT557" s="347"/>
      <c r="AU557" s="347">
        <v>165</v>
      </c>
      <c r="AV557" s="347">
        <v>60</v>
      </c>
      <c r="AW557" s="347">
        <v>43</v>
      </c>
      <c r="AX557" s="83"/>
      <c r="AY557" s="347">
        <v>87</v>
      </c>
      <c r="AZ557" s="348" t="s">
        <v>3357</v>
      </c>
      <c r="BA557" s="347">
        <v>89.1</v>
      </c>
      <c r="BB557" s="105" t="s">
        <v>1522</v>
      </c>
      <c r="BC557" s="347">
        <v>11</v>
      </c>
      <c r="BD557" s="348">
        <v>21.9</v>
      </c>
      <c r="BE557" s="347">
        <v>16.899999999999999</v>
      </c>
      <c r="BF557" s="347">
        <v>16.899999999999999</v>
      </c>
      <c r="BG557" s="347">
        <v>12.8</v>
      </c>
      <c r="BH557" s="341">
        <v>48</v>
      </c>
      <c r="BI557" s="347" t="s">
        <v>3551</v>
      </c>
      <c r="BJ557" s="82" t="s">
        <v>4217</v>
      </c>
      <c r="BK557" s="347" t="s">
        <v>2833</v>
      </c>
      <c r="BL557" s="347" t="s">
        <v>2878</v>
      </c>
      <c r="BM557" s="347" t="s">
        <v>2868</v>
      </c>
      <c r="BN557" s="347" t="s">
        <v>2884</v>
      </c>
      <c r="BO557" s="347" t="s">
        <v>2877</v>
      </c>
      <c r="BP557" s="347"/>
      <c r="BQ557" s="347"/>
      <c r="BR557" s="347"/>
      <c r="BS557" s="347"/>
      <c r="BT557" s="347"/>
      <c r="BU557" s="347" t="s">
        <v>3875</v>
      </c>
      <c r="BV557" s="347" t="s">
        <v>3876</v>
      </c>
      <c r="BW557" s="347" t="s">
        <v>3877</v>
      </c>
      <c r="BX557" s="347" t="s">
        <v>3878</v>
      </c>
      <c r="BY557" s="362" t="str">
        <f t="shared" si="37"/>
        <v>DISCONTINUED - MR406 UTV Beadlock, 14x10, 5+5/0mm Offset, 4x110, 80.3mm Centerbore, Matte Black, w/ BH-H20875</v>
      </c>
      <c r="BZ557" s="362" t="s">
        <v>4044</v>
      </c>
      <c r="CA557" s="362" t="s">
        <v>4045</v>
      </c>
      <c r="CB557" s="351" t="str">
        <f t="shared" si="35"/>
        <v>UTV (4XX)</v>
      </c>
    </row>
    <row r="558" spans="1:80" s="339" customFormat="1" ht="12.75">
      <c r="A558" s="23">
        <f t="shared" si="34"/>
        <v>555</v>
      </c>
      <c r="B558" s="105" t="s">
        <v>84</v>
      </c>
      <c r="C558" s="30" t="s">
        <v>1089</v>
      </c>
      <c r="D558" s="341" t="s">
        <v>1147</v>
      </c>
      <c r="E558" s="342" t="s">
        <v>4657</v>
      </c>
      <c r="F558" s="342" t="s">
        <v>1129</v>
      </c>
      <c r="G558" s="342"/>
      <c r="H558" s="432" t="s">
        <v>751</v>
      </c>
      <c r="I558" s="393">
        <v>41640</v>
      </c>
      <c r="J558" s="340">
        <v>44028</v>
      </c>
      <c r="K558" s="331" t="s">
        <v>1277</v>
      </c>
      <c r="L558" s="343">
        <v>219</v>
      </c>
      <c r="M558" s="333"/>
      <c r="N558" s="333"/>
      <c r="O558" s="341">
        <v>14</v>
      </c>
      <c r="P558" s="8">
        <v>7</v>
      </c>
      <c r="Q558" s="30" t="s">
        <v>1746</v>
      </c>
      <c r="R558" s="341">
        <v>4</v>
      </c>
      <c r="S558" s="341">
        <v>110</v>
      </c>
      <c r="T558" s="344">
        <v>13</v>
      </c>
      <c r="U558" s="378">
        <v>4.3</v>
      </c>
      <c r="V558" s="341" t="s">
        <v>189</v>
      </c>
      <c r="W558" s="349">
        <v>80.3</v>
      </c>
      <c r="X558" s="345">
        <v>15.2</v>
      </c>
      <c r="Y558" s="344">
        <v>1600</v>
      </c>
      <c r="Z558" s="344" t="s">
        <v>2309</v>
      </c>
      <c r="AA558" s="344" t="s">
        <v>3002</v>
      </c>
      <c r="AB558" s="334" t="str">
        <f t="shared" si="36"/>
        <v>14x7, 4x110, 13 OS</v>
      </c>
      <c r="AC558" s="346" t="s">
        <v>1623</v>
      </c>
      <c r="AD558" s="336">
        <v>22</v>
      </c>
      <c r="AE558" s="346" t="s">
        <v>85</v>
      </c>
      <c r="AF558" s="347" t="s">
        <v>85</v>
      </c>
      <c r="AG558" s="346" t="s">
        <v>3098</v>
      </c>
      <c r="AH558" s="346" t="s">
        <v>85</v>
      </c>
      <c r="AI558" s="347" t="s">
        <v>85</v>
      </c>
      <c r="AJ558" s="347" t="s">
        <v>266</v>
      </c>
      <c r="AK558" s="347" t="s">
        <v>85</v>
      </c>
      <c r="AL558" s="347" t="s">
        <v>85</v>
      </c>
      <c r="AM558" s="347" t="s">
        <v>85</v>
      </c>
      <c r="AN558" s="347">
        <v>14.1</v>
      </c>
      <c r="AO558" s="347">
        <v>190</v>
      </c>
      <c r="AP558" s="347">
        <v>3</v>
      </c>
      <c r="AQ558" s="347">
        <v>3</v>
      </c>
      <c r="AR558" s="347"/>
      <c r="AS558" s="347">
        <v>3</v>
      </c>
      <c r="AT558" s="347"/>
      <c r="AU558" s="347">
        <v>161</v>
      </c>
      <c r="AV558" s="347">
        <v>75</v>
      </c>
      <c r="AW558" s="347">
        <v>45</v>
      </c>
      <c r="AX558" s="83"/>
      <c r="AY558" s="347">
        <v>50</v>
      </c>
      <c r="AZ558" s="348" t="s">
        <v>3357</v>
      </c>
      <c r="BA558" s="347">
        <v>89.1</v>
      </c>
      <c r="BB558" s="105" t="s">
        <v>1522</v>
      </c>
      <c r="BC558" s="347">
        <v>11</v>
      </c>
      <c r="BD558" s="348">
        <v>18.7</v>
      </c>
      <c r="BE558" s="347">
        <v>16.7</v>
      </c>
      <c r="BF558" s="347">
        <v>16.7</v>
      </c>
      <c r="BG558" s="347">
        <v>9.9</v>
      </c>
      <c r="BH558" s="341">
        <v>48</v>
      </c>
      <c r="BI558" s="347" t="s">
        <v>3551</v>
      </c>
      <c r="BJ558" s="82" t="s">
        <v>4217</v>
      </c>
      <c r="BK558" s="347" t="s">
        <v>2833</v>
      </c>
      <c r="BL558" s="347" t="s">
        <v>2877</v>
      </c>
      <c r="BM558" s="347" t="s">
        <v>2878</v>
      </c>
      <c r="BN558" s="347" t="s">
        <v>2868</v>
      </c>
      <c r="BO558" s="347" t="s">
        <v>2879</v>
      </c>
      <c r="BP558" s="347"/>
      <c r="BQ558" s="347"/>
      <c r="BR558" s="347"/>
      <c r="BS558" s="347"/>
      <c r="BT558" s="347"/>
      <c r="BU558" s="347" t="s">
        <v>3847</v>
      </c>
      <c r="BV558" s="347" t="s">
        <v>3848</v>
      </c>
      <c r="BW558" s="347" t="s">
        <v>3849</v>
      </c>
      <c r="BX558" s="347" t="s">
        <v>3850</v>
      </c>
      <c r="BY558" s="362" t="str">
        <f t="shared" si="37"/>
        <v>DISCONTINUED - MR401 UTV Beadlock, 14x7, 4+3/+13mm Offset, 4x110, 80.3mm Centerbore, Matte Black, w/ BH-H20875</v>
      </c>
      <c r="BZ558" s="362" t="s">
        <v>4044</v>
      </c>
      <c r="CA558" s="362" t="s">
        <v>4045</v>
      </c>
      <c r="CB558" s="351" t="str">
        <f t="shared" si="35"/>
        <v>UTV (4XX)</v>
      </c>
    </row>
    <row r="559" spans="1:80" s="339" customFormat="1" ht="12.75">
      <c r="A559" s="23">
        <f t="shared" si="34"/>
        <v>556</v>
      </c>
      <c r="B559" s="105" t="s">
        <v>84</v>
      </c>
      <c r="C559" s="30" t="s">
        <v>1089</v>
      </c>
      <c r="D559" s="341" t="s">
        <v>1106</v>
      </c>
      <c r="E559" s="342" t="s">
        <v>4658</v>
      </c>
      <c r="F559" s="342" t="s">
        <v>1129</v>
      </c>
      <c r="G559" s="342"/>
      <c r="H559" s="432" t="s">
        <v>792</v>
      </c>
      <c r="I559" s="393">
        <v>42370</v>
      </c>
      <c r="J559" s="340">
        <v>44028</v>
      </c>
      <c r="K559" s="331" t="s">
        <v>1277</v>
      </c>
      <c r="L559" s="343">
        <v>239</v>
      </c>
      <c r="M559" s="333"/>
      <c r="N559" s="333"/>
      <c r="O559" s="341">
        <v>14</v>
      </c>
      <c r="P559" s="8">
        <v>7</v>
      </c>
      <c r="Q559" s="30" t="s">
        <v>1748</v>
      </c>
      <c r="R559" s="341">
        <v>4</v>
      </c>
      <c r="S559" s="341">
        <v>136</v>
      </c>
      <c r="T559" s="344">
        <v>13</v>
      </c>
      <c r="U559" s="378">
        <v>4.3</v>
      </c>
      <c r="V559" s="341" t="s">
        <v>189</v>
      </c>
      <c r="W559" s="349">
        <v>106</v>
      </c>
      <c r="X559" s="345">
        <v>21</v>
      </c>
      <c r="Y559" s="344">
        <v>1600</v>
      </c>
      <c r="Z559" s="344" t="s">
        <v>2309</v>
      </c>
      <c r="AA559" s="344" t="s">
        <v>3002</v>
      </c>
      <c r="AB559" s="334" t="str">
        <f t="shared" si="36"/>
        <v>14x7, 4x136, 13 OS</v>
      </c>
      <c r="AC559" s="346" t="s">
        <v>2454</v>
      </c>
      <c r="AD559" s="336">
        <v>22</v>
      </c>
      <c r="AE559" s="346" t="s">
        <v>85</v>
      </c>
      <c r="AF559" s="347" t="s">
        <v>1907</v>
      </c>
      <c r="AG559" s="346" t="s">
        <v>85</v>
      </c>
      <c r="AH559" s="346" t="s">
        <v>85</v>
      </c>
      <c r="AI559" s="347" t="s">
        <v>85</v>
      </c>
      <c r="AJ559" s="347" t="s">
        <v>266</v>
      </c>
      <c r="AK559" s="347" t="s">
        <v>85</v>
      </c>
      <c r="AL559" s="347" t="s">
        <v>85</v>
      </c>
      <c r="AM559" s="347" t="s">
        <v>85</v>
      </c>
      <c r="AN559" s="347">
        <v>14.1</v>
      </c>
      <c r="AO559" s="347">
        <v>183</v>
      </c>
      <c r="AP559" s="347">
        <v>3</v>
      </c>
      <c r="AQ559" s="347">
        <v>25</v>
      </c>
      <c r="AR559" s="347"/>
      <c r="AS559" s="347">
        <v>17</v>
      </c>
      <c r="AT559" s="347"/>
      <c r="AU559" s="347">
        <v>167</v>
      </c>
      <c r="AV559" s="347">
        <v>60</v>
      </c>
      <c r="AW559" s="347">
        <v>43</v>
      </c>
      <c r="AX559" s="83"/>
      <c r="AY559" s="347"/>
      <c r="AZ559" s="348" t="s">
        <v>3359</v>
      </c>
      <c r="BA559" s="347">
        <v>111.10000000000001</v>
      </c>
      <c r="BB559" s="105" t="s">
        <v>1522</v>
      </c>
      <c r="BC559" s="347">
        <v>11</v>
      </c>
      <c r="BD559" s="348">
        <v>24.5</v>
      </c>
      <c r="BE559" s="347">
        <v>16.7</v>
      </c>
      <c r="BF559" s="347">
        <v>16.7</v>
      </c>
      <c r="BG559" s="347">
        <v>9.9</v>
      </c>
      <c r="BH559" s="341">
        <v>48</v>
      </c>
      <c r="BI559" s="347" t="s">
        <v>3551</v>
      </c>
      <c r="BJ559" s="82" t="s">
        <v>4217</v>
      </c>
      <c r="BK559" s="347" t="s">
        <v>2833</v>
      </c>
      <c r="BL559" s="347" t="s">
        <v>2880</v>
      </c>
      <c r="BM559" s="347" t="s">
        <v>2878</v>
      </c>
      <c r="BN559" s="347" t="s">
        <v>2868</v>
      </c>
      <c r="BO559" s="347" t="s">
        <v>2877</v>
      </c>
      <c r="BP559" s="347"/>
      <c r="BQ559" s="347"/>
      <c r="BR559" s="347"/>
      <c r="BS559" s="347"/>
      <c r="BT559" s="347"/>
      <c r="BU559" s="347" t="s">
        <v>3867</v>
      </c>
      <c r="BV559" s="347" t="s">
        <v>3868</v>
      </c>
      <c r="BW559" s="347" t="s">
        <v>3869</v>
      </c>
      <c r="BX559" s="347" t="s">
        <v>3870</v>
      </c>
      <c r="BY559" s="362" t="str">
        <f t="shared" si="37"/>
        <v>DISCONTINUED - MR405 UTV Beadlock, 14x7, 4+3/+13mm Offset, 4x136, 106mm Centerbore, Matte Black, w/ BH-H20875</v>
      </c>
      <c r="BZ559" s="362" t="s">
        <v>4044</v>
      </c>
      <c r="CA559" s="362" t="s">
        <v>4045</v>
      </c>
      <c r="CB559" s="351" t="str">
        <f t="shared" si="35"/>
        <v>UTV (4XX)</v>
      </c>
    </row>
    <row r="560" spans="1:80" s="339" customFormat="1" ht="12.75">
      <c r="A560" s="23">
        <f t="shared" si="34"/>
        <v>557</v>
      </c>
      <c r="B560" s="105" t="s">
        <v>84</v>
      </c>
      <c r="C560" s="30" t="s">
        <v>1072</v>
      </c>
      <c r="D560" s="341" t="s">
        <v>2117</v>
      </c>
      <c r="E560" s="342" t="s">
        <v>4734</v>
      </c>
      <c r="F560" s="342"/>
      <c r="G560" s="342"/>
      <c r="H560" s="432" t="s">
        <v>3193</v>
      </c>
      <c r="I560" s="393">
        <v>43592</v>
      </c>
      <c r="J560" s="340">
        <v>44059</v>
      </c>
      <c r="K560" s="331" t="s">
        <v>1277</v>
      </c>
      <c r="L560" s="343">
        <v>439.5</v>
      </c>
      <c r="M560" s="333"/>
      <c r="N560" s="333"/>
      <c r="O560" s="341">
        <v>20</v>
      </c>
      <c r="P560" s="8">
        <v>9.5</v>
      </c>
      <c r="Q560" s="30" t="s">
        <v>1752</v>
      </c>
      <c r="R560" s="341">
        <v>5</v>
      </c>
      <c r="S560" s="341">
        <v>120</v>
      </c>
      <c r="T560" s="344">
        <v>40</v>
      </c>
      <c r="U560" s="378">
        <v>6.8</v>
      </c>
      <c r="V560" s="341" t="s">
        <v>85</v>
      </c>
      <c r="W560" s="349">
        <v>72.599999999999994</v>
      </c>
      <c r="X560" s="345">
        <v>30</v>
      </c>
      <c r="Y560" s="344">
        <v>2650</v>
      </c>
      <c r="Z560" s="344" t="s">
        <v>2661</v>
      </c>
      <c r="AA560" s="344" t="s">
        <v>3007</v>
      </c>
      <c r="AB560" s="334" t="s">
        <v>4735</v>
      </c>
      <c r="AC560" s="346" t="s">
        <v>3459</v>
      </c>
      <c r="AD560" s="336">
        <v>22</v>
      </c>
      <c r="AE560" s="346" t="s">
        <v>85</v>
      </c>
      <c r="AF560" s="347" t="s">
        <v>85</v>
      </c>
      <c r="AG560" s="346" t="s">
        <v>85</v>
      </c>
      <c r="AH560" s="346" t="s">
        <v>85</v>
      </c>
      <c r="AI560" s="347" t="s">
        <v>85</v>
      </c>
      <c r="AJ560" s="347" t="s">
        <v>265</v>
      </c>
      <c r="AK560" s="347" t="s">
        <v>85</v>
      </c>
      <c r="AL560" s="347" t="s">
        <v>85</v>
      </c>
      <c r="AM560" s="347" t="s">
        <v>85</v>
      </c>
      <c r="AN560" s="347">
        <v>23</v>
      </c>
      <c r="AO560" s="347">
        <v>155</v>
      </c>
      <c r="AP560" s="347">
        <v>11</v>
      </c>
      <c r="AQ560" s="347">
        <v>26</v>
      </c>
      <c r="AR560" s="347"/>
      <c r="AS560" s="347">
        <v>51</v>
      </c>
      <c r="AT560" s="347"/>
      <c r="AU560" s="347">
        <v>244</v>
      </c>
      <c r="AV560" s="347">
        <v>72.599999999999994</v>
      </c>
      <c r="AW560" s="347">
        <v>45</v>
      </c>
      <c r="AX560" s="83"/>
      <c r="AY560" s="347">
        <v>12</v>
      </c>
      <c r="AZ560" s="348" t="s">
        <v>85</v>
      </c>
      <c r="BA560" s="347" t="s">
        <v>85</v>
      </c>
      <c r="BB560" s="105" t="s">
        <v>85</v>
      </c>
      <c r="BC560" s="347" t="s">
        <v>85</v>
      </c>
      <c r="BD560" s="348">
        <v>33.5</v>
      </c>
      <c r="BE560" s="347">
        <v>22.1</v>
      </c>
      <c r="BF560" s="347">
        <v>22.1</v>
      </c>
      <c r="BG560" s="347">
        <v>11.7</v>
      </c>
      <c r="BH560" s="341">
        <v>24</v>
      </c>
      <c r="BI560" s="347" t="s">
        <v>3551</v>
      </c>
      <c r="BJ560" s="82" t="s">
        <v>4217</v>
      </c>
      <c r="BK560" s="347" t="s">
        <v>2833</v>
      </c>
      <c r="BL560" s="347" t="s">
        <v>2849</v>
      </c>
      <c r="BM560" s="347" t="s">
        <v>2850</v>
      </c>
      <c r="BN560" s="347" t="s">
        <v>2851</v>
      </c>
      <c r="BO560" s="347" t="s">
        <v>2852</v>
      </c>
      <c r="BP560" s="347" t="s">
        <v>2853</v>
      </c>
      <c r="BQ560" s="347" t="s">
        <v>2854</v>
      </c>
      <c r="BR560" s="347"/>
      <c r="BS560" s="347"/>
      <c r="BT560" s="347"/>
      <c r="BU560" s="347" t="s">
        <v>3775</v>
      </c>
      <c r="BV560" s="347" t="s">
        <v>3776</v>
      </c>
      <c r="BW560" s="347" t="s">
        <v>3777</v>
      </c>
      <c r="BX560" s="347" t="s">
        <v>3778</v>
      </c>
      <c r="BY560" s="362" t="str">
        <f t="shared" si="37"/>
        <v>DISCONTINUED - MR313, 20x9.5, +40mm Offset, 5x120, 72.6mm Centerbore, Gloss Titanium</v>
      </c>
      <c r="BZ560" s="362" t="s">
        <v>4044</v>
      </c>
      <c r="CA560" s="362" t="s">
        <v>4045</v>
      </c>
      <c r="CB560" s="351" t="str">
        <f t="shared" si="35"/>
        <v>STREET (3XX)</v>
      </c>
    </row>
    <row r="561" spans="1:80" s="339" customFormat="1" ht="12.75">
      <c r="A561" s="23">
        <f t="shared" si="34"/>
        <v>558</v>
      </c>
      <c r="B561" s="105" t="s">
        <v>84</v>
      </c>
      <c r="C561" s="30" t="s">
        <v>1072</v>
      </c>
      <c r="D561" s="341" t="s">
        <v>2117</v>
      </c>
      <c r="E561" s="342" t="s">
        <v>4736</v>
      </c>
      <c r="F561" s="342"/>
      <c r="G561" s="342"/>
      <c r="H561" s="432" t="s">
        <v>3195</v>
      </c>
      <c r="I561" s="393">
        <v>43592</v>
      </c>
      <c r="J561" s="340">
        <v>44059</v>
      </c>
      <c r="K561" s="331" t="s">
        <v>1277</v>
      </c>
      <c r="L561" s="343">
        <v>439.5</v>
      </c>
      <c r="M561" s="333"/>
      <c r="N561" s="333"/>
      <c r="O561" s="341">
        <v>20</v>
      </c>
      <c r="P561" s="8">
        <v>9.5</v>
      </c>
      <c r="Q561" s="30" t="s">
        <v>1753</v>
      </c>
      <c r="R561" s="341">
        <v>5</v>
      </c>
      <c r="S561" s="341">
        <v>130</v>
      </c>
      <c r="T561" s="344">
        <v>45</v>
      </c>
      <c r="U561" s="378">
        <v>6.9</v>
      </c>
      <c r="V561" s="341" t="s">
        <v>85</v>
      </c>
      <c r="W561" s="349">
        <v>71.599999999999994</v>
      </c>
      <c r="X561" s="345">
        <v>30</v>
      </c>
      <c r="Y561" s="344">
        <v>2650</v>
      </c>
      <c r="Z561" s="344" t="s">
        <v>2661</v>
      </c>
      <c r="AA561" s="344" t="s">
        <v>3007</v>
      </c>
      <c r="AB561" s="334" t="s">
        <v>4737</v>
      </c>
      <c r="AC561" s="346" t="s">
        <v>2967</v>
      </c>
      <c r="AD561" s="336">
        <v>22</v>
      </c>
      <c r="AE561" s="346" t="s">
        <v>85</v>
      </c>
      <c r="AF561" s="347" t="s">
        <v>85</v>
      </c>
      <c r="AG561" s="346" t="s">
        <v>85</v>
      </c>
      <c r="AH561" s="346" t="s">
        <v>85</v>
      </c>
      <c r="AI561" s="347" t="s">
        <v>85</v>
      </c>
      <c r="AJ561" s="347" t="s">
        <v>265</v>
      </c>
      <c r="AK561" s="347" t="s">
        <v>85</v>
      </c>
      <c r="AL561" s="347" t="s">
        <v>85</v>
      </c>
      <c r="AM561" s="347" t="s">
        <v>85</v>
      </c>
      <c r="AN561" s="347">
        <v>15</v>
      </c>
      <c r="AO561" s="347">
        <v>165</v>
      </c>
      <c r="AP561" s="347">
        <v>11</v>
      </c>
      <c r="AQ561" s="347">
        <v>26</v>
      </c>
      <c r="AR561" s="347"/>
      <c r="AS561" s="347">
        <v>51</v>
      </c>
      <c r="AT561" s="347"/>
      <c r="AU561" s="347">
        <v>241</v>
      </c>
      <c r="AV561" s="347">
        <v>71.599999999999994</v>
      </c>
      <c r="AW561" s="347">
        <v>43</v>
      </c>
      <c r="AX561" s="83"/>
      <c r="AY561" s="347">
        <v>12</v>
      </c>
      <c r="AZ561" s="348" t="s">
        <v>85</v>
      </c>
      <c r="BA561" s="347" t="s">
        <v>85</v>
      </c>
      <c r="BB561" s="105" t="s">
        <v>85</v>
      </c>
      <c r="BC561" s="347" t="s">
        <v>85</v>
      </c>
      <c r="BD561" s="348">
        <v>33.5</v>
      </c>
      <c r="BE561" s="347">
        <v>22.1</v>
      </c>
      <c r="BF561" s="347">
        <v>22.1</v>
      </c>
      <c r="BG561" s="347">
        <v>11.7</v>
      </c>
      <c r="BH561" s="341">
        <v>24</v>
      </c>
      <c r="BI561" s="347" t="s">
        <v>3551</v>
      </c>
      <c r="BJ561" s="82" t="s">
        <v>4217</v>
      </c>
      <c r="BK561" s="347" t="s">
        <v>2833</v>
      </c>
      <c r="BL561" s="347" t="s">
        <v>2849</v>
      </c>
      <c r="BM561" s="347" t="s">
        <v>2850</v>
      </c>
      <c r="BN561" s="347" t="s">
        <v>2851</v>
      </c>
      <c r="BO561" s="347" t="s">
        <v>2852</v>
      </c>
      <c r="BP561" s="347" t="s">
        <v>2853</v>
      </c>
      <c r="BQ561" s="347" t="s">
        <v>2854</v>
      </c>
      <c r="BR561" s="347"/>
      <c r="BS561" s="347"/>
      <c r="BT561" s="347"/>
      <c r="BU561" s="347" t="s">
        <v>3775</v>
      </c>
      <c r="BV561" s="347" t="s">
        <v>3776</v>
      </c>
      <c r="BW561" s="347" t="s">
        <v>3777</v>
      </c>
      <c r="BX561" s="347" t="s">
        <v>3778</v>
      </c>
      <c r="BY561" s="362" t="str">
        <f t="shared" si="37"/>
        <v>DISCONTINUED - MR313, 20x9.5, +45mm Offset, 5x130, 71.6mm Centerbore, Gloss Titanium</v>
      </c>
      <c r="BZ561" s="362" t="s">
        <v>4044</v>
      </c>
      <c r="CA561" s="362" t="s">
        <v>4045</v>
      </c>
      <c r="CB561" s="351" t="str">
        <f t="shared" si="35"/>
        <v>STREET (3XX)</v>
      </c>
    </row>
    <row r="562" spans="1:80" s="339" customFormat="1" ht="12.75">
      <c r="A562" s="23">
        <f t="shared" si="34"/>
        <v>559</v>
      </c>
      <c r="B562" s="105" t="s">
        <v>84</v>
      </c>
      <c r="C562" s="30" t="s">
        <v>1072</v>
      </c>
      <c r="D562" s="341" t="s">
        <v>2117</v>
      </c>
      <c r="E562" s="342" t="s">
        <v>4738</v>
      </c>
      <c r="F562" s="342"/>
      <c r="G562" s="342"/>
      <c r="H562" s="432" t="s">
        <v>3197</v>
      </c>
      <c r="I562" s="393">
        <v>43592</v>
      </c>
      <c r="J562" s="340">
        <v>44059</v>
      </c>
      <c r="K562" s="331" t="s">
        <v>1277</v>
      </c>
      <c r="L562" s="343">
        <v>439.5</v>
      </c>
      <c r="M562" s="333"/>
      <c r="N562" s="333"/>
      <c r="O562" s="341">
        <v>20</v>
      </c>
      <c r="P562" s="8">
        <v>9.5</v>
      </c>
      <c r="Q562" s="30" t="s">
        <v>1753</v>
      </c>
      <c r="R562" s="341">
        <v>5</v>
      </c>
      <c r="S562" s="341">
        <v>130</v>
      </c>
      <c r="T562" s="344">
        <v>45</v>
      </c>
      <c r="U562" s="378">
        <v>6.9</v>
      </c>
      <c r="V562" s="341" t="s">
        <v>85</v>
      </c>
      <c r="W562" s="349">
        <v>84.1</v>
      </c>
      <c r="X562" s="345">
        <v>30</v>
      </c>
      <c r="Y562" s="344">
        <v>2650</v>
      </c>
      <c r="Z562" s="344" t="s">
        <v>2661</v>
      </c>
      <c r="AA562" s="344" t="s">
        <v>3007</v>
      </c>
      <c r="AB562" s="334" t="s">
        <v>4737</v>
      </c>
      <c r="AC562" s="346" t="s">
        <v>2967</v>
      </c>
      <c r="AD562" s="336">
        <v>22</v>
      </c>
      <c r="AE562" s="346" t="s">
        <v>85</v>
      </c>
      <c r="AF562" s="347" t="s">
        <v>85</v>
      </c>
      <c r="AG562" s="346" t="s">
        <v>85</v>
      </c>
      <c r="AH562" s="346" t="s">
        <v>85</v>
      </c>
      <c r="AI562" s="347" t="s">
        <v>85</v>
      </c>
      <c r="AJ562" s="347" t="s">
        <v>265</v>
      </c>
      <c r="AK562" s="347" t="s">
        <v>85</v>
      </c>
      <c r="AL562" s="347" t="s">
        <v>85</v>
      </c>
      <c r="AM562" s="347" t="s">
        <v>85</v>
      </c>
      <c r="AN562" s="347">
        <v>15</v>
      </c>
      <c r="AO562" s="347">
        <v>165</v>
      </c>
      <c r="AP562" s="347">
        <v>11</v>
      </c>
      <c r="AQ562" s="347">
        <v>26</v>
      </c>
      <c r="AR562" s="347"/>
      <c r="AS562" s="347">
        <v>51</v>
      </c>
      <c r="AT562" s="347"/>
      <c r="AU562" s="347">
        <v>241</v>
      </c>
      <c r="AV562" s="347">
        <v>84.1</v>
      </c>
      <c r="AW562" s="347">
        <v>40</v>
      </c>
      <c r="AX562" s="83"/>
      <c r="AY562" s="347">
        <v>12</v>
      </c>
      <c r="AZ562" s="348" t="s">
        <v>85</v>
      </c>
      <c r="BA562" s="347" t="s">
        <v>85</v>
      </c>
      <c r="BB562" s="105" t="s">
        <v>85</v>
      </c>
      <c r="BC562" s="347" t="s">
        <v>85</v>
      </c>
      <c r="BD562" s="348">
        <v>33.5</v>
      </c>
      <c r="BE562" s="347">
        <v>22.1</v>
      </c>
      <c r="BF562" s="347">
        <v>22.1</v>
      </c>
      <c r="BG562" s="347">
        <v>11.7</v>
      </c>
      <c r="BH562" s="341">
        <v>24</v>
      </c>
      <c r="BI562" s="347" t="s">
        <v>3551</v>
      </c>
      <c r="BJ562" s="82" t="s">
        <v>4217</v>
      </c>
      <c r="BK562" s="347" t="s">
        <v>2833</v>
      </c>
      <c r="BL562" s="347" t="s">
        <v>2849</v>
      </c>
      <c r="BM562" s="347" t="s">
        <v>2850</v>
      </c>
      <c r="BN562" s="347" t="s">
        <v>2851</v>
      </c>
      <c r="BO562" s="347" t="s">
        <v>2852</v>
      </c>
      <c r="BP562" s="347" t="s">
        <v>2853</v>
      </c>
      <c r="BQ562" s="347" t="s">
        <v>2854</v>
      </c>
      <c r="BR562" s="347"/>
      <c r="BS562" s="347"/>
      <c r="BT562" s="347"/>
      <c r="BU562" s="347" t="s">
        <v>3775</v>
      </c>
      <c r="BV562" s="347" t="s">
        <v>3776</v>
      </c>
      <c r="BW562" s="347" t="s">
        <v>3777</v>
      </c>
      <c r="BX562" s="347" t="s">
        <v>3778</v>
      </c>
      <c r="BY562" s="362" t="str">
        <f t="shared" si="37"/>
        <v>DISCONTINUED - MR313, 20x9.5, +45mm Offset, 5x130, 84.1mm Centerbore, Gloss Titanium</v>
      </c>
      <c r="BZ562" s="362" t="s">
        <v>4044</v>
      </c>
      <c r="CA562" s="362" t="s">
        <v>4045</v>
      </c>
      <c r="CB562" s="351" t="str">
        <f t="shared" si="35"/>
        <v>STREET (3XX)</v>
      </c>
    </row>
    <row r="563" spans="1:80" s="339" customFormat="1" ht="12.75">
      <c r="A563" s="23">
        <f t="shared" si="34"/>
        <v>560</v>
      </c>
      <c r="B563" s="105" t="s">
        <v>3069</v>
      </c>
      <c r="C563" s="30" t="s">
        <v>3050</v>
      </c>
      <c r="D563" s="341" t="s">
        <v>3053</v>
      </c>
      <c r="E563" s="342" t="s">
        <v>4777</v>
      </c>
      <c r="F563" s="342" t="s">
        <v>1129</v>
      </c>
      <c r="G563" s="342"/>
      <c r="H563" s="432" t="s">
        <v>3076</v>
      </c>
      <c r="I563" s="393">
        <v>43518</v>
      </c>
      <c r="J563" s="340">
        <v>44091</v>
      </c>
      <c r="K563" s="331" t="s">
        <v>1277</v>
      </c>
      <c r="L563" s="343">
        <v>169</v>
      </c>
      <c r="M563" s="333"/>
      <c r="N563" s="333"/>
      <c r="O563" s="341">
        <v>14</v>
      </c>
      <c r="P563" s="8">
        <v>7</v>
      </c>
      <c r="Q563" s="30" t="s">
        <v>1746</v>
      </c>
      <c r="R563" s="341">
        <v>4</v>
      </c>
      <c r="S563" s="341">
        <v>110</v>
      </c>
      <c r="T563" s="344">
        <v>38</v>
      </c>
      <c r="U563" s="378">
        <v>5.4</v>
      </c>
      <c r="V563" s="341" t="s">
        <v>3048</v>
      </c>
      <c r="W563" s="349">
        <v>84</v>
      </c>
      <c r="X563" s="345">
        <v>16</v>
      </c>
      <c r="Y563" s="344">
        <v>1400</v>
      </c>
      <c r="Z563" s="344" t="s">
        <v>2309</v>
      </c>
      <c r="AA563" s="344" t="s">
        <v>3002</v>
      </c>
      <c r="AB563" s="334" t="s">
        <v>4778</v>
      </c>
      <c r="AC563" s="346" t="s">
        <v>3062</v>
      </c>
      <c r="AD563" s="336">
        <v>14.454000000000002</v>
      </c>
      <c r="AE563" s="346" t="s">
        <v>85</v>
      </c>
      <c r="AF563" s="347" t="s">
        <v>3065</v>
      </c>
      <c r="AG563" s="346" t="s">
        <v>85</v>
      </c>
      <c r="AH563" s="346" t="s">
        <v>85</v>
      </c>
      <c r="AI563" s="347" t="s">
        <v>85</v>
      </c>
      <c r="AJ563" s="347" t="s">
        <v>3044</v>
      </c>
      <c r="AK563" s="347" t="s">
        <v>3045</v>
      </c>
      <c r="AL563" s="347" t="s">
        <v>85</v>
      </c>
      <c r="AM563" s="347" t="s">
        <v>3045</v>
      </c>
      <c r="AN563" s="347">
        <v>13</v>
      </c>
      <c r="AO563" s="347">
        <v>150</v>
      </c>
      <c r="AP563" s="347">
        <v>17</v>
      </c>
      <c r="AQ563" s="347">
        <v>20</v>
      </c>
      <c r="AR563" s="347"/>
      <c r="AS563" s="347" t="s">
        <v>3046</v>
      </c>
      <c r="AT563" s="347"/>
      <c r="AU563" s="347">
        <v>157</v>
      </c>
      <c r="AV563" s="347">
        <v>60</v>
      </c>
      <c r="AW563" s="347">
        <v>47</v>
      </c>
      <c r="AX563" s="83"/>
      <c r="AY563" s="347"/>
      <c r="AZ563" s="348" t="s">
        <v>3058</v>
      </c>
      <c r="BA563" s="347">
        <v>45.914000000000009</v>
      </c>
      <c r="BB563" s="105" t="s">
        <v>3057</v>
      </c>
      <c r="BC563" s="347">
        <v>11</v>
      </c>
      <c r="BD563" s="348">
        <v>19.5</v>
      </c>
      <c r="BE563" s="347">
        <v>15</v>
      </c>
      <c r="BF563" s="347">
        <v>15</v>
      </c>
      <c r="BG563" s="347">
        <v>8</v>
      </c>
      <c r="BH563" s="341">
        <v>57</v>
      </c>
      <c r="BI563" s="347" t="s">
        <v>3551</v>
      </c>
      <c r="BJ563" s="82" t="s">
        <v>4217</v>
      </c>
      <c r="BK563" s="347" t="s">
        <v>3127</v>
      </c>
      <c r="BL563" s="347" t="s">
        <v>4230</v>
      </c>
      <c r="BM563" s="347" t="s">
        <v>4224</v>
      </c>
      <c r="BN563" s="347" t="s">
        <v>4225</v>
      </c>
      <c r="BO563" s="347" t="s">
        <v>4231</v>
      </c>
      <c r="BP563" s="347"/>
      <c r="BQ563" s="347"/>
      <c r="BR563" s="347"/>
      <c r="BS563" s="347"/>
      <c r="BT563" s="347"/>
      <c r="BU563" s="347" t="s">
        <v>4141</v>
      </c>
      <c r="BV563" s="347" t="s">
        <v>4140</v>
      </c>
      <c r="BW563" s="347" t="s">
        <v>4143</v>
      </c>
      <c r="BX563" s="347" t="s">
        <v>4142</v>
      </c>
      <c r="BY563" s="362" t="str">
        <f t="shared" si="37"/>
        <v>DISCONTINUED - GZ803 Casino Beadlock, 14x7, 5+2/+38mm Offset, 4x110, 84mm Centerbore, Matte Black, w/ BH-H2020M</v>
      </c>
      <c r="BZ563" s="362" t="s">
        <v>4044</v>
      </c>
      <c r="CA563" s="362" t="s">
        <v>4045</v>
      </c>
      <c r="CB563" s="351" t="str">
        <f t="shared" si="35"/>
        <v>GMZ (8XX)</v>
      </c>
    </row>
    <row r="564" spans="1:80" s="339" customFormat="1" ht="12.75">
      <c r="A564" s="23">
        <f t="shared" si="34"/>
        <v>561</v>
      </c>
      <c r="B564" s="105" t="s">
        <v>84</v>
      </c>
      <c r="C564" s="30" t="s">
        <v>1089</v>
      </c>
      <c r="D564" s="341" t="s">
        <v>1106</v>
      </c>
      <c r="E564" s="342" t="s">
        <v>4779</v>
      </c>
      <c r="F564" s="342" t="s">
        <v>1129</v>
      </c>
      <c r="G564" s="342"/>
      <c r="H564" s="432" t="s">
        <v>793</v>
      </c>
      <c r="I564" s="393">
        <v>42370</v>
      </c>
      <c r="J564" s="340">
        <v>44091</v>
      </c>
      <c r="K564" s="331" t="s">
        <v>1277</v>
      </c>
      <c r="L564" s="343">
        <v>259</v>
      </c>
      <c r="M564" s="333"/>
      <c r="N564" s="333"/>
      <c r="O564" s="341">
        <v>14</v>
      </c>
      <c r="P564" s="8">
        <v>7</v>
      </c>
      <c r="Q564" s="30" t="s">
        <v>1748</v>
      </c>
      <c r="R564" s="341">
        <v>4</v>
      </c>
      <c r="S564" s="341">
        <v>136</v>
      </c>
      <c r="T564" s="344">
        <v>13</v>
      </c>
      <c r="U564" s="378">
        <v>4.3</v>
      </c>
      <c r="V564" s="341" t="s">
        <v>189</v>
      </c>
      <c r="W564" s="349">
        <v>106</v>
      </c>
      <c r="X564" s="345">
        <v>21</v>
      </c>
      <c r="Y564" s="344">
        <v>1600</v>
      </c>
      <c r="Z564" s="344" t="s">
        <v>5832</v>
      </c>
      <c r="AA564" s="344" t="s">
        <v>3003</v>
      </c>
      <c r="AB564" s="334" t="s">
        <v>4780</v>
      </c>
      <c r="AC564" s="346" t="s">
        <v>2454</v>
      </c>
      <c r="AD564" s="336">
        <v>22</v>
      </c>
      <c r="AE564" s="346" t="s">
        <v>85</v>
      </c>
      <c r="AF564" s="347" t="s">
        <v>1907</v>
      </c>
      <c r="AG564" s="346" t="s">
        <v>85</v>
      </c>
      <c r="AH564" s="346" t="s">
        <v>85</v>
      </c>
      <c r="AI564" s="347" t="s">
        <v>85</v>
      </c>
      <c r="AJ564" s="347" t="s">
        <v>266</v>
      </c>
      <c r="AK564" s="347" t="s">
        <v>85</v>
      </c>
      <c r="AL564" s="347" t="s">
        <v>85</v>
      </c>
      <c r="AM564" s="347" t="s">
        <v>85</v>
      </c>
      <c r="AN564" s="347">
        <v>14.1</v>
      </c>
      <c r="AO564" s="347">
        <v>183</v>
      </c>
      <c r="AP564" s="347">
        <v>3</v>
      </c>
      <c r="AQ564" s="347">
        <v>25</v>
      </c>
      <c r="AR564" s="347"/>
      <c r="AS564" s="347">
        <v>17</v>
      </c>
      <c r="AT564" s="347"/>
      <c r="AU564" s="347">
        <v>167</v>
      </c>
      <c r="AV564" s="347">
        <v>60</v>
      </c>
      <c r="AW564" s="347">
        <v>43</v>
      </c>
      <c r="AX564" s="83"/>
      <c r="AY564" s="347"/>
      <c r="AZ564" s="348" t="s">
        <v>3359</v>
      </c>
      <c r="BA564" s="347">
        <v>111.10000000000001</v>
      </c>
      <c r="BB564" s="105" t="s">
        <v>1522</v>
      </c>
      <c r="BC564" s="347">
        <v>11</v>
      </c>
      <c r="BD564" s="348">
        <v>24.5</v>
      </c>
      <c r="BE564" s="347">
        <v>16.7</v>
      </c>
      <c r="BF564" s="347">
        <v>16.7</v>
      </c>
      <c r="BG564" s="347">
        <v>9.9</v>
      </c>
      <c r="BH564" s="341">
        <v>48</v>
      </c>
      <c r="BI564" s="347" t="s">
        <v>3551</v>
      </c>
      <c r="BJ564" s="82" t="s">
        <v>4217</v>
      </c>
      <c r="BK564" s="347" t="s">
        <v>2833</v>
      </c>
      <c r="BL564" s="347" t="s">
        <v>2880</v>
      </c>
      <c r="BM564" s="347" t="s">
        <v>2878</v>
      </c>
      <c r="BN564" s="347" t="s">
        <v>2868</v>
      </c>
      <c r="BO564" s="347" t="s">
        <v>2877</v>
      </c>
      <c r="BP564" s="347"/>
      <c r="BQ564" s="347"/>
      <c r="BR564" s="347"/>
      <c r="BS564" s="347"/>
      <c r="BT564" s="347"/>
      <c r="BU564" s="347" t="s">
        <v>3871</v>
      </c>
      <c r="BV564" s="347" t="s">
        <v>3872</v>
      </c>
      <c r="BW564" s="347" t="s">
        <v>3873</v>
      </c>
      <c r="BX564" s="347" t="s">
        <v>3874</v>
      </c>
      <c r="BY564" s="362" t="str">
        <f t="shared" si="37"/>
        <v>DISCONTINUED - MR405 UTV Beadlock, 14x7, 4+3/+13mm Offset, 4x136, 106mm Centerbore, Method Bronze - Matte Black Ring, w/ BH-H20875</v>
      </c>
      <c r="BZ564" s="362" t="s">
        <v>4044</v>
      </c>
      <c r="CA564" s="362" t="s">
        <v>4045</v>
      </c>
      <c r="CB564" s="351" t="str">
        <f t="shared" si="35"/>
        <v>UTV (4XX)</v>
      </c>
    </row>
    <row r="565" spans="1:80" s="339" customFormat="1" ht="12.75">
      <c r="A565" s="23">
        <f t="shared" si="34"/>
        <v>562</v>
      </c>
      <c r="B565" s="105" t="s">
        <v>84</v>
      </c>
      <c r="C565" s="30" t="s">
        <v>1072</v>
      </c>
      <c r="D565" s="341" t="s">
        <v>1122</v>
      </c>
      <c r="E565" s="342" t="s">
        <v>4781</v>
      </c>
      <c r="F565" s="342"/>
      <c r="G565" s="342"/>
      <c r="H565" s="432" t="s">
        <v>714</v>
      </c>
      <c r="I565" s="393">
        <v>42370</v>
      </c>
      <c r="J565" s="340">
        <v>44091</v>
      </c>
      <c r="K565" s="331" t="s">
        <v>1277</v>
      </c>
      <c r="L565" s="343">
        <v>277.7</v>
      </c>
      <c r="M565" s="333"/>
      <c r="N565" s="333"/>
      <c r="O565" s="341">
        <v>17</v>
      </c>
      <c r="P565" s="8">
        <v>8.5</v>
      </c>
      <c r="Q565" s="30" t="s">
        <v>1123</v>
      </c>
      <c r="R565" s="341">
        <v>6</v>
      </c>
      <c r="S565" s="341">
        <v>5.5</v>
      </c>
      <c r="T565" s="344">
        <v>0</v>
      </c>
      <c r="U565" s="378">
        <v>4.75</v>
      </c>
      <c r="V565" s="341" t="s">
        <v>85</v>
      </c>
      <c r="W565" s="349">
        <v>106.25</v>
      </c>
      <c r="X565" s="345">
        <v>29.5</v>
      </c>
      <c r="Y565" s="344">
        <v>2650</v>
      </c>
      <c r="Z565" s="344" t="s">
        <v>5830</v>
      </c>
      <c r="AA565" s="344" t="s">
        <v>3007</v>
      </c>
      <c r="AB565" s="334" t="s">
        <v>4782</v>
      </c>
      <c r="AC565" s="346" t="s">
        <v>1637</v>
      </c>
      <c r="AD565" s="336">
        <v>38.5</v>
      </c>
      <c r="AE565" s="346" t="s">
        <v>1809</v>
      </c>
      <c r="AF565" s="347" t="s">
        <v>1901</v>
      </c>
      <c r="AG565" s="346" t="s">
        <v>85</v>
      </c>
      <c r="AH565" s="346" t="s">
        <v>1951</v>
      </c>
      <c r="AI565" s="347">
        <v>1.1000000000000001</v>
      </c>
      <c r="AJ565" s="347" t="s">
        <v>265</v>
      </c>
      <c r="AK565" s="347" t="s">
        <v>1712</v>
      </c>
      <c r="AL565" s="347">
        <v>2.75</v>
      </c>
      <c r="AM565" s="347">
        <v>78.3</v>
      </c>
      <c r="AN565" s="347">
        <v>16.100000000000001</v>
      </c>
      <c r="AO565" s="347">
        <v>175</v>
      </c>
      <c r="AP565" s="347">
        <v>3</v>
      </c>
      <c r="AQ565" s="347">
        <v>12</v>
      </c>
      <c r="AR565" s="347"/>
      <c r="AS565" s="347">
        <v>38</v>
      </c>
      <c r="AT565" s="347"/>
      <c r="AU565" s="347">
        <v>202</v>
      </c>
      <c r="AV565" s="347">
        <v>106.25</v>
      </c>
      <c r="AW565" s="347">
        <v>35</v>
      </c>
      <c r="AX565" s="83"/>
      <c r="AY565" s="347">
        <v>50</v>
      </c>
      <c r="AZ565" s="348" t="s">
        <v>85</v>
      </c>
      <c r="BA565" s="347" t="s">
        <v>85</v>
      </c>
      <c r="BB565" s="105" t="s">
        <v>85</v>
      </c>
      <c r="BC565" s="347" t="s">
        <v>85</v>
      </c>
      <c r="BD565" s="348">
        <v>33</v>
      </c>
      <c r="BE565" s="347">
        <v>19.7</v>
      </c>
      <c r="BF565" s="347">
        <v>19.7</v>
      </c>
      <c r="BG565" s="347">
        <v>11</v>
      </c>
      <c r="BH565" s="341">
        <v>36</v>
      </c>
      <c r="BI565" s="347" t="s">
        <v>3551</v>
      </c>
      <c r="BJ565" s="82" t="s">
        <v>4217</v>
      </c>
      <c r="BK565" s="347" t="s">
        <v>2833</v>
      </c>
      <c r="BL565" s="347" t="s">
        <v>2846</v>
      </c>
      <c r="BM565" s="347" t="s">
        <v>2839</v>
      </c>
      <c r="BN565" s="347" t="s">
        <v>2847</v>
      </c>
      <c r="BO565" s="347" t="s">
        <v>2845</v>
      </c>
      <c r="BP565" s="347"/>
      <c r="BQ565" s="347"/>
      <c r="BR565" s="347"/>
      <c r="BS565" s="347"/>
      <c r="BT565" s="347"/>
      <c r="BU565" s="347" t="s">
        <v>4184</v>
      </c>
      <c r="BV565" s="347" t="s">
        <v>4183</v>
      </c>
      <c r="BW565" s="347" t="s">
        <v>4182</v>
      </c>
      <c r="BX565" s="347" t="s">
        <v>4181</v>
      </c>
      <c r="BY565" s="362" t="str">
        <f t="shared" si="37"/>
        <v>DISCONTINUED - MR311 Vex, 17x8.5, 0mm Offset, 6x5.5, 106.25mm Centerbore, Titanium - Matte Black  Lip</v>
      </c>
      <c r="BZ565" s="362" t="s">
        <v>4044</v>
      </c>
      <c r="CA565" s="362" t="s">
        <v>4045</v>
      </c>
      <c r="CB565" s="351" t="str">
        <f t="shared" si="35"/>
        <v>STREET (3XX)</v>
      </c>
    </row>
    <row r="566" spans="1:80" s="339" customFormat="1" ht="12.75">
      <c r="A566" s="23">
        <f t="shared" si="34"/>
        <v>563</v>
      </c>
      <c r="B566" s="105" t="s">
        <v>84</v>
      </c>
      <c r="C566" s="30" t="s">
        <v>1493</v>
      </c>
      <c r="D566" s="341" t="s">
        <v>1494</v>
      </c>
      <c r="E566" s="342" t="s">
        <v>2820</v>
      </c>
      <c r="F566" s="342"/>
      <c r="G566" s="342"/>
      <c r="H566" s="432">
        <v>191682014475</v>
      </c>
      <c r="I566" s="393">
        <v>43432</v>
      </c>
      <c r="J566" s="340">
        <v>44210</v>
      </c>
      <c r="K566" s="331" t="s">
        <v>1277</v>
      </c>
      <c r="L566" s="343">
        <v>33</v>
      </c>
      <c r="M566" s="333"/>
      <c r="N566" s="333"/>
      <c r="O566" s="341"/>
      <c r="P566" s="8"/>
      <c r="Q566" s="30"/>
      <c r="R566" s="341"/>
      <c r="S566" s="341" t="s">
        <v>4166</v>
      </c>
      <c r="T566" s="344" t="s">
        <v>2823</v>
      </c>
      <c r="U566" s="378"/>
      <c r="V566" s="341"/>
      <c r="W566" s="349"/>
      <c r="X566" s="345"/>
      <c r="Y566" s="344"/>
      <c r="Z566" s="344"/>
      <c r="AA566" s="344"/>
      <c r="AB566" s="334"/>
      <c r="AC566" s="346"/>
      <c r="AD566" s="336"/>
      <c r="AE566" s="346"/>
      <c r="AF566" s="347"/>
      <c r="AG566" s="346"/>
      <c r="AH566" s="346"/>
      <c r="AI566" s="347"/>
      <c r="AJ566" s="347"/>
      <c r="AK566" s="347"/>
      <c r="AL566" s="347"/>
      <c r="AM566" s="347"/>
      <c r="AN566" s="347"/>
      <c r="AO566" s="347"/>
      <c r="AP566" s="347"/>
      <c r="AQ566" s="347"/>
      <c r="AR566" s="347"/>
      <c r="AS566" s="347"/>
      <c r="AT566" s="347"/>
      <c r="AU566" s="347"/>
      <c r="AV566" s="347"/>
      <c r="AW566" s="347"/>
      <c r="AX566" s="83"/>
      <c r="AY566" s="347"/>
      <c r="AZ566" s="348"/>
      <c r="BA566" s="347"/>
      <c r="BB566" s="105"/>
      <c r="BC566" s="347"/>
      <c r="BD566" s="348"/>
      <c r="BE566" s="347"/>
      <c r="BF566" s="347"/>
      <c r="BG566" s="347"/>
      <c r="BH566" s="341"/>
      <c r="BI566" s="347"/>
      <c r="BJ566" s="82"/>
      <c r="BK566" s="347"/>
      <c r="BL566" s="347"/>
      <c r="BM566" s="347"/>
      <c r="BN566" s="347"/>
      <c r="BO566" s="347"/>
      <c r="BP566" s="347"/>
      <c r="BQ566" s="347"/>
      <c r="BR566" s="347"/>
      <c r="BS566" s="347"/>
      <c r="BT566" s="347"/>
      <c r="BU566" s="347"/>
      <c r="BV566" s="347"/>
      <c r="BW566" s="347"/>
      <c r="BX566" s="347"/>
      <c r="BY566" s="362" t="s">
        <v>5025</v>
      </c>
      <c r="BZ566" s="362" t="s">
        <v>4046</v>
      </c>
      <c r="CA566" s="362" t="s">
        <v>4047</v>
      </c>
      <c r="CB566" s="351" t="str">
        <f t="shared" si="35"/>
        <v>CAP</v>
      </c>
    </row>
    <row r="567" spans="1:80" s="339" customFormat="1" ht="12.75">
      <c r="A567" s="23">
        <f t="shared" si="34"/>
        <v>564</v>
      </c>
      <c r="B567" s="105" t="s">
        <v>84</v>
      </c>
      <c r="C567" s="30" t="s">
        <v>1072</v>
      </c>
      <c r="D567" s="341" t="s">
        <v>1121</v>
      </c>
      <c r="E567" s="342" t="s">
        <v>5032</v>
      </c>
      <c r="F567" s="342"/>
      <c r="G567" s="342"/>
      <c r="H567" s="432" t="s">
        <v>654</v>
      </c>
      <c r="I567" s="393">
        <v>42370</v>
      </c>
      <c r="J567" s="340">
        <v>44210</v>
      </c>
      <c r="K567" s="331" t="s">
        <v>1277</v>
      </c>
      <c r="L567" s="343">
        <v>362.4</v>
      </c>
      <c r="M567" s="333"/>
      <c r="N567" s="333"/>
      <c r="O567" s="341">
        <v>20</v>
      </c>
      <c r="P567" s="8">
        <v>9</v>
      </c>
      <c r="Q567" s="30" t="s">
        <v>1763</v>
      </c>
      <c r="R567" s="341">
        <v>6</v>
      </c>
      <c r="S567" s="341">
        <v>135</v>
      </c>
      <c r="T567" s="344">
        <v>18</v>
      </c>
      <c r="U567" s="378">
        <v>5.75</v>
      </c>
      <c r="V567" s="341" t="s">
        <v>85</v>
      </c>
      <c r="W567" s="349">
        <v>87</v>
      </c>
      <c r="X567" s="345">
        <v>43.4</v>
      </c>
      <c r="Y567" s="344">
        <v>2650</v>
      </c>
      <c r="Z567" s="344" t="s">
        <v>5833</v>
      </c>
      <c r="AA567" s="344" t="s">
        <v>3003</v>
      </c>
      <c r="AB567" s="334" t="s">
        <v>5049</v>
      </c>
      <c r="AC567" s="346" t="s">
        <v>1634</v>
      </c>
      <c r="AD567" s="336">
        <v>38.5</v>
      </c>
      <c r="AE567" s="346" t="s">
        <v>1808</v>
      </c>
      <c r="AF567" s="347" t="s">
        <v>1899</v>
      </c>
      <c r="AG567" s="346" t="s">
        <v>85</v>
      </c>
      <c r="AH567" s="346" t="s">
        <v>1951</v>
      </c>
      <c r="AI567" s="347">
        <v>1.1000000000000001</v>
      </c>
      <c r="AJ567" s="347" t="s">
        <v>265</v>
      </c>
      <c r="AK567" s="347" t="s">
        <v>85</v>
      </c>
      <c r="AL567" s="347" t="s">
        <v>85</v>
      </c>
      <c r="AM567" s="347" t="s">
        <v>85</v>
      </c>
      <c r="AN567" s="347">
        <v>16.100000000000001</v>
      </c>
      <c r="AO567" s="347">
        <v>175</v>
      </c>
      <c r="AP567" s="347">
        <v>4</v>
      </c>
      <c r="AQ567" s="347">
        <v>21</v>
      </c>
      <c r="AR567" s="347">
        <v>34</v>
      </c>
      <c r="AS567" s="347">
        <v>42</v>
      </c>
      <c r="AT567" s="347">
        <v>243</v>
      </c>
      <c r="AU567" s="347">
        <v>234</v>
      </c>
      <c r="AV567" s="347">
        <v>87</v>
      </c>
      <c r="AW567" s="347">
        <v>52</v>
      </c>
      <c r="AX567" s="83"/>
      <c r="AY567" s="347">
        <v>23</v>
      </c>
      <c r="AZ567" s="348" t="s">
        <v>85</v>
      </c>
      <c r="BA567" s="347" t="s">
        <v>85</v>
      </c>
      <c r="BB567" s="105" t="s">
        <v>85</v>
      </c>
      <c r="BC567" s="347" t="s">
        <v>85</v>
      </c>
      <c r="BD567" s="348">
        <v>46.9</v>
      </c>
      <c r="BE567" s="347">
        <v>22.6</v>
      </c>
      <c r="BF567" s="347">
        <v>22.6</v>
      </c>
      <c r="BG567" s="347">
        <v>11.6</v>
      </c>
      <c r="BH567" s="341">
        <v>24</v>
      </c>
      <c r="BI567" s="347" t="s">
        <v>3551</v>
      </c>
      <c r="BJ567" s="82" t="s">
        <v>4217</v>
      </c>
      <c r="BK567" s="347" t="s">
        <v>2833</v>
      </c>
      <c r="BL567" s="347" t="s">
        <v>2846</v>
      </c>
      <c r="BM567" s="347" t="s">
        <v>2839</v>
      </c>
      <c r="BN567" s="347" t="s">
        <v>2847</v>
      </c>
      <c r="BO567" s="347" t="s">
        <v>2845</v>
      </c>
      <c r="BP567" s="347"/>
      <c r="BQ567" s="347"/>
      <c r="BR567" s="347"/>
      <c r="BS567" s="347"/>
      <c r="BT567" s="347"/>
      <c r="BU567" s="347" t="s">
        <v>3723</v>
      </c>
      <c r="BV567" s="347" t="s">
        <v>3724</v>
      </c>
      <c r="BW567" s="347" t="s">
        <v>3725</v>
      </c>
      <c r="BX567" s="347" t="s">
        <v>3726</v>
      </c>
      <c r="BY567" s="362" t="str">
        <f t="shared" ref="BY567:BY596" si="38">CONCATENATE("DISCONTINUED"," ","-"," ",D567,", ",O567,"x",P567,", ",IF(V567="N/A", "", CONCATENATE(V567, "/")),IF(T567&gt;0, CONCATENATE("+",T567), T567),"mm Offset, ",Q567,", ",W567,"mm Centerbore, ",PROPER(Z567), "", IF(BB567="N/A", "", CONCATENATE(", w/ ", BB567)))</f>
        <v>DISCONTINUED - MR310 Con6, 20x9, +18mm Offset, 6x135, 87mm Centerbore, Method Bronze - Matte Black Lip</v>
      </c>
      <c r="BZ567" s="362" t="s">
        <v>4044</v>
      </c>
      <c r="CA567" s="362" t="s">
        <v>4045</v>
      </c>
      <c r="CB567" s="351" t="str">
        <f t="shared" si="35"/>
        <v>STREET (3XX)</v>
      </c>
    </row>
    <row r="568" spans="1:80" s="339" customFormat="1" ht="12.75">
      <c r="A568" s="23">
        <f t="shared" si="34"/>
        <v>565</v>
      </c>
      <c r="B568" s="105" t="s">
        <v>84</v>
      </c>
      <c r="C568" s="30" t="s">
        <v>1072</v>
      </c>
      <c r="D568" s="341" t="s">
        <v>2118</v>
      </c>
      <c r="E568" s="342" t="s">
        <v>5033</v>
      </c>
      <c r="F568" s="342"/>
      <c r="G568" s="342"/>
      <c r="H568" s="432" t="s">
        <v>4172</v>
      </c>
      <c r="I568" s="393">
        <v>43795</v>
      </c>
      <c r="J568" s="340">
        <v>44210</v>
      </c>
      <c r="K568" s="331" t="s">
        <v>1277</v>
      </c>
      <c r="L568" s="343">
        <v>242.98</v>
      </c>
      <c r="M568" s="333"/>
      <c r="N568" s="333"/>
      <c r="O568" s="341">
        <v>17</v>
      </c>
      <c r="P568" s="8">
        <v>7.5</v>
      </c>
      <c r="Q568" s="30" t="s">
        <v>1123</v>
      </c>
      <c r="R568" s="341">
        <v>6</v>
      </c>
      <c r="S568" s="341">
        <v>5.5</v>
      </c>
      <c r="T568" s="344">
        <v>25</v>
      </c>
      <c r="U568" s="378">
        <v>5.2</v>
      </c>
      <c r="V568" s="341" t="s">
        <v>85</v>
      </c>
      <c r="W568" s="349">
        <v>110</v>
      </c>
      <c r="X568" s="345">
        <v>26.5</v>
      </c>
      <c r="Y568" s="344">
        <v>3000</v>
      </c>
      <c r="Z568" s="344" t="s">
        <v>2309</v>
      </c>
      <c r="AA568" s="344" t="s">
        <v>3002</v>
      </c>
      <c r="AB568" s="334" t="s">
        <v>5050</v>
      </c>
      <c r="AC568" s="346" t="s">
        <v>85</v>
      </c>
      <c r="AD568" s="336" t="s">
        <v>85</v>
      </c>
      <c r="AE568" s="346" t="s">
        <v>85</v>
      </c>
      <c r="AF568" s="347" t="s">
        <v>85</v>
      </c>
      <c r="AG568" s="346" t="s">
        <v>85</v>
      </c>
      <c r="AH568" s="346" t="s">
        <v>85</v>
      </c>
      <c r="AI568" s="347" t="s">
        <v>85</v>
      </c>
      <c r="AJ568" s="347" t="s">
        <v>265</v>
      </c>
      <c r="AK568" s="347" t="s">
        <v>1712</v>
      </c>
      <c r="AL568" s="347">
        <v>2.75</v>
      </c>
      <c r="AM568" s="347">
        <v>78.3</v>
      </c>
      <c r="AN568" s="347">
        <v>16</v>
      </c>
      <c r="AO568" s="347">
        <v>170</v>
      </c>
      <c r="AP568" s="347">
        <v>3</v>
      </c>
      <c r="AQ568" s="347">
        <v>21.65</v>
      </c>
      <c r="AR568" s="347">
        <v>35</v>
      </c>
      <c r="AS568" s="347">
        <v>48.51</v>
      </c>
      <c r="AT568" s="347">
        <v>207</v>
      </c>
      <c r="AU568" s="347">
        <v>198</v>
      </c>
      <c r="AV568" s="347">
        <v>110</v>
      </c>
      <c r="AW568" s="347" t="s">
        <v>85</v>
      </c>
      <c r="AX568" s="83"/>
      <c r="AY568" s="347">
        <v>0</v>
      </c>
      <c r="AZ568" s="348" t="s">
        <v>85</v>
      </c>
      <c r="BA568" s="347" t="s">
        <v>85</v>
      </c>
      <c r="BB568" s="105" t="s">
        <v>85</v>
      </c>
      <c r="BC568" s="347" t="s">
        <v>85</v>
      </c>
      <c r="BD568" s="348">
        <v>30</v>
      </c>
      <c r="BE568" s="347">
        <v>19.8</v>
      </c>
      <c r="BF568" s="347">
        <v>19.8</v>
      </c>
      <c r="BG568" s="347">
        <v>9.9</v>
      </c>
      <c r="BH568" s="341">
        <v>36</v>
      </c>
      <c r="BI568" s="347" t="s">
        <v>3551</v>
      </c>
      <c r="BJ568" s="82" t="s">
        <v>4217</v>
      </c>
      <c r="BK568" s="347" t="s">
        <v>2833</v>
      </c>
      <c r="BL568" s="347" t="s">
        <v>2855</v>
      </c>
      <c r="BM568" s="347" t="s">
        <v>2856</v>
      </c>
      <c r="BN568" s="347" t="s">
        <v>2857</v>
      </c>
      <c r="BO568" s="347" t="s">
        <v>2858</v>
      </c>
      <c r="BP568" s="347" t="s">
        <v>2859</v>
      </c>
      <c r="BQ568" s="347"/>
      <c r="BR568" s="347"/>
      <c r="BS568" s="347"/>
      <c r="BT568" s="347"/>
      <c r="BU568" s="347" t="s">
        <v>3795</v>
      </c>
      <c r="BV568" s="347" t="s">
        <v>3796</v>
      </c>
      <c r="BW568" s="347" t="s">
        <v>3797</v>
      </c>
      <c r="BX568" s="347" t="s">
        <v>3798</v>
      </c>
      <c r="BY568" s="362" t="str">
        <f t="shared" si="38"/>
        <v>DISCONTINUED - MR314, 17x7.5, +25mm Offset, 6x5.5, 110mm Centerbore, Matte Black</v>
      </c>
      <c r="BZ568" s="362" t="s">
        <v>4044</v>
      </c>
      <c r="CA568" s="362" t="s">
        <v>4045</v>
      </c>
      <c r="CB568" s="351" t="str">
        <f t="shared" si="35"/>
        <v>STREET (3XX)</v>
      </c>
    </row>
    <row r="569" spans="1:80" s="339" customFormat="1" ht="12.75">
      <c r="A569" s="23">
        <f t="shared" si="34"/>
        <v>566</v>
      </c>
      <c r="B569" s="105" t="s">
        <v>84</v>
      </c>
      <c r="C569" s="30" t="s">
        <v>1072</v>
      </c>
      <c r="D569" s="341" t="s">
        <v>2118</v>
      </c>
      <c r="E569" s="342" t="s">
        <v>5034</v>
      </c>
      <c r="F569" s="342"/>
      <c r="G569" s="342"/>
      <c r="H569" s="432" t="s">
        <v>4173</v>
      </c>
      <c r="I569" s="393">
        <v>43795</v>
      </c>
      <c r="J569" s="340">
        <v>44210</v>
      </c>
      <c r="K569" s="331" t="s">
        <v>1277</v>
      </c>
      <c r="L569" s="343">
        <v>242.98</v>
      </c>
      <c r="M569" s="333"/>
      <c r="N569" s="333"/>
      <c r="O569" s="341">
        <v>17</v>
      </c>
      <c r="P569" s="8">
        <v>7.5</v>
      </c>
      <c r="Q569" s="30" t="s">
        <v>1123</v>
      </c>
      <c r="R569" s="341">
        <v>6</v>
      </c>
      <c r="S569" s="341">
        <v>5.5</v>
      </c>
      <c r="T569" s="344">
        <v>25</v>
      </c>
      <c r="U569" s="378">
        <v>5.2</v>
      </c>
      <c r="V569" s="341" t="s">
        <v>85</v>
      </c>
      <c r="W569" s="349">
        <v>110</v>
      </c>
      <c r="X569" s="345">
        <v>26.5</v>
      </c>
      <c r="Y569" s="344">
        <v>3000</v>
      </c>
      <c r="Z569" s="344" t="s">
        <v>2661</v>
      </c>
      <c r="AA569" s="344" t="s">
        <v>3007</v>
      </c>
      <c r="AB569" s="334" t="s">
        <v>5050</v>
      </c>
      <c r="AC569" s="346" t="s">
        <v>85</v>
      </c>
      <c r="AD569" s="336" t="s">
        <v>85</v>
      </c>
      <c r="AE569" s="346" t="s">
        <v>85</v>
      </c>
      <c r="AF569" s="347" t="s">
        <v>85</v>
      </c>
      <c r="AG569" s="346" t="s">
        <v>85</v>
      </c>
      <c r="AH569" s="346" t="s">
        <v>85</v>
      </c>
      <c r="AI569" s="347" t="s">
        <v>85</v>
      </c>
      <c r="AJ569" s="347" t="s">
        <v>265</v>
      </c>
      <c r="AK569" s="347" t="s">
        <v>1712</v>
      </c>
      <c r="AL569" s="347">
        <v>2.75</v>
      </c>
      <c r="AM569" s="347">
        <v>78.3</v>
      </c>
      <c r="AN569" s="347">
        <v>16</v>
      </c>
      <c r="AO569" s="347">
        <v>170</v>
      </c>
      <c r="AP569" s="347">
        <v>3</v>
      </c>
      <c r="AQ569" s="347">
        <v>21.65</v>
      </c>
      <c r="AR569" s="347">
        <v>35</v>
      </c>
      <c r="AS569" s="347">
        <v>48.51</v>
      </c>
      <c r="AT569" s="347">
        <v>207</v>
      </c>
      <c r="AU569" s="347">
        <v>198</v>
      </c>
      <c r="AV569" s="347">
        <v>110</v>
      </c>
      <c r="AW569" s="347" t="s">
        <v>85</v>
      </c>
      <c r="AX569" s="83"/>
      <c r="AY569" s="347">
        <v>0</v>
      </c>
      <c r="AZ569" s="348" t="s">
        <v>85</v>
      </c>
      <c r="BA569" s="347" t="s">
        <v>85</v>
      </c>
      <c r="BB569" s="105" t="s">
        <v>85</v>
      </c>
      <c r="BC569" s="347" t="s">
        <v>85</v>
      </c>
      <c r="BD569" s="348">
        <v>30</v>
      </c>
      <c r="BE569" s="347">
        <v>19.8</v>
      </c>
      <c r="BF569" s="347">
        <v>19.8</v>
      </c>
      <c r="BG569" s="347">
        <v>9.9</v>
      </c>
      <c r="BH569" s="341">
        <v>36</v>
      </c>
      <c r="BI569" s="347" t="s">
        <v>3551</v>
      </c>
      <c r="BJ569" s="82" t="s">
        <v>4217</v>
      </c>
      <c r="BK569" s="347" t="s">
        <v>2833</v>
      </c>
      <c r="BL569" s="347" t="s">
        <v>2855</v>
      </c>
      <c r="BM569" s="347" t="s">
        <v>2856</v>
      </c>
      <c r="BN569" s="347" t="s">
        <v>2857</v>
      </c>
      <c r="BO569" s="347" t="s">
        <v>2858</v>
      </c>
      <c r="BP569" s="347" t="s">
        <v>2859</v>
      </c>
      <c r="BQ569" s="347"/>
      <c r="BR569" s="347"/>
      <c r="BS569" s="347"/>
      <c r="BT569" s="347"/>
      <c r="BU569" s="347" t="s">
        <v>3799</v>
      </c>
      <c r="BV569" s="347" t="s">
        <v>3800</v>
      </c>
      <c r="BW569" s="347" t="s">
        <v>3801</v>
      </c>
      <c r="BX569" s="347" t="s">
        <v>3802</v>
      </c>
      <c r="BY569" s="362" t="str">
        <f t="shared" si="38"/>
        <v>DISCONTINUED - MR314, 17x7.5, +25mm Offset, 6x5.5, 110mm Centerbore, Gloss Titanium</v>
      </c>
      <c r="BZ569" s="362" t="s">
        <v>4044</v>
      </c>
      <c r="CA569" s="362" t="s">
        <v>4045</v>
      </c>
      <c r="CB569" s="351" t="str">
        <f t="shared" si="35"/>
        <v>STREET (3XX)</v>
      </c>
    </row>
    <row r="570" spans="1:80" s="339" customFormat="1" ht="12.75">
      <c r="A570" s="23">
        <f t="shared" si="34"/>
        <v>567</v>
      </c>
      <c r="B570" s="105" t="s">
        <v>84</v>
      </c>
      <c r="C570" s="30" t="s">
        <v>1093</v>
      </c>
      <c r="D570" s="341" t="s">
        <v>933</v>
      </c>
      <c r="E570" s="342" t="s">
        <v>5035</v>
      </c>
      <c r="F570" s="342"/>
      <c r="G570" s="342"/>
      <c r="H570" s="432" t="s">
        <v>946</v>
      </c>
      <c r="I570" s="393">
        <v>42736</v>
      </c>
      <c r="J570" s="340">
        <v>44210</v>
      </c>
      <c r="K570" s="331" t="s">
        <v>1277</v>
      </c>
      <c r="L570" s="343">
        <v>369.66</v>
      </c>
      <c r="M570" s="333"/>
      <c r="N570" s="333"/>
      <c r="O570" s="341">
        <v>18</v>
      </c>
      <c r="P570" s="8">
        <v>8</v>
      </c>
      <c r="Q570" s="30" t="s">
        <v>1750</v>
      </c>
      <c r="R570" s="341">
        <v>5</v>
      </c>
      <c r="S570" s="341">
        <v>100</v>
      </c>
      <c r="T570" s="344">
        <v>42</v>
      </c>
      <c r="U570" s="378">
        <v>6.2</v>
      </c>
      <c r="V570" s="341" t="s">
        <v>85</v>
      </c>
      <c r="W570" s="349">
        <v>73</v>
      </c>
      <c r="X570" s="345">
        <v>17.8</v>
      </c>
      <c r="Y570" s="344">
        <v>1650</v>
      </c>
      <c r="Z570" s="344" t="s">
        <v>2309</v>
      </c>
      <c r="AA570" s="344" t="s">
        <v>3002</v>
      </c>
      <c r="AB570" s="334" t="s">
        <v>5051</v>
      </c>
      <c r="AC570" s="346" t="s">
        <v>1622</v>
      </c>
      <c r="AD570" s="336">
        <v>11</v>
      </c>
      <c r="AE570" s="346" t="s">
        <v>85</v>
      </c>
      <c r="AF570" s="347" t="s">
        <v>85</v>
      </c>
      <c r="AG570" s="346" t="s">
        <v>85</v>
      </c>
      <c r="AH570" s="346" t="s">
        <v>85</v>
      </c>
      <c r="AI570" s="347" t="s">
        <v>85</v>
      </c>
      <c r="AJ570" s="347" t="s">
        <v>265</v>
      </c>
      <c r="AK570" s="347" t="s">
        <v>1895</v>
      </c>
      <c r="AL570" s="347">
        <v>2.75</v>
      </c>
      <c r="AM570" s="347">
        <v>56.1</v>
      </c>
      <c r="AN570" s="347">
        <v>16</v>
      </c>
      <c r="AO570" s="347">
        <v>145</v>
      </c>
      <c r="AP570" s="347">
        <v>26</v>
      </c>
      <c r="AQ570" s="347">
        <v>34</v>
      </c>
      <c r="AR570" s="347"/>
      <c r="AS570" s="347">
        <v>46</v>
      </c>
      <c r="AT570" s="347"/>
      <c r="AU570" s="347">
        <v>212</v>
      </c>
      <c r="AV570" s="347">
        <v>53</v>
      </c>
      <c r="AW570" s="347">
        <v>29</v>
      </c>
      <c r="AX570" s="83"/>
      <c r="AY570" s="347">
        <v>0</v>
      </c>
      <c r="AZ570" s="348" t="s">
        <v>85</v>
      </c>
      <c r="BA570" s="347" t="s">
        <v>85</v>
      </c>
      <c r="BB570" s="105" t="s">
        <v>85</v>
      </c>
      <c r="BC570" s="347" t="s">
        <v>85</v>
      </c>
      <c r="BD570" s="348">
        <v>21.3</v>
      </c>
      <c r="BE570" s="347">
        <v>20.5</v>
      </c>
      <c r="BF570" s="347">
        <v>20.5</v>
      </c>
      <c r="BG570" s="347">
        <v>10.4</v>
      </c>
      <c r="BH570" s="341">
        <v>36</v>
      </c>
      <c r="BI570" s="347" t="s">
        <v>3551</v>
      </c>
      <c r="BJ570" s="82" t="s">
        <v>4217</v>
      </c>
      <c r="BK570" s="347" t="s">
        <v>2898</v>
      </c>
      <c r="BL570" s="347" t="s">
        <v>2899</v>
      </c>
      <c r="BM570" s="347" t="s">
        <v>2900</v>
      </c>
      <c r="BN570" s="347" t="s">
        <v>2901</v>
      </c>
      <c r="BO570" s="347" t="s">
        <v>2902</v>
      </c>
      <c r="BP570" s="347"/>
      <c r="BQ570" s="347"/>
      <c r="BR570" s="347"/>
      <c r="BS570" s="347"/>
      <c r="BT570" s="347"/>
      <c r="BU570" s="347" t="s">
        <v>3931</v>
      </c>
      <c r="BV570" s="347" t="s">
        <v>3932</v>
      </c>
      <c r="BW570" s="347" t="s">
        <v>3933</v>
      </c>
      <c r="BX570" s="347" t="s">
        <v>3934</v>
      </c>
      <c r="BY570" s="362" t="str">
        <f t="shared" si="38"/>
        <v>DISCONTINUED - MR503 RALLY, 18x8, +42mm Offset, 5x100, 73mm Centerbore, Matte Black</v>
      </c>
      <c r="BZ570" s="362" t="s">
        <v>4044</v>
      </c>
      <c r="CA570" s="362" t="s">
        <v>4045</v>
      </c>
      <c r="CB570" s="351" t="str">
        <f t="shared" si="35"/>
        <v>RALLY (5XX)</v>
      </c>
    </row>
    <row r="571" spans="1:80" s="339" customFormat="1" ht="12.75">
      <c r="A571" s="23">
        <f t="shared" si="34"/>
        <v>568</v>
      </c>
      <c r="B571" s="105" t="s">
        <v>84</v>
      </c>
      <c r="C571" s="30" t="s">
        <v>1094</v>
      </c>
      <c r="D571" s="341" t="s">
        <v>941</v>
      </c>
      <c r="E571" s="342" t="s">
        <v>5036</v>
      </c>
      <c r="F571" s="342" t="s">
        <v>2239</v>
      </c>
      <c r="G571" s="342"/>
      <c r="H571" s="432" t="s">
        <v>1005</v>
      </c>
      <c r="I571" s="393">
        <v>42736</v>
      </c>
      <c r="J571" s="340">
        <v>44210</v>
      </c>
      <c r="K571" s="331" t="s">
        <v>1277</v>
      </c>
      <c r="L571" s="343">
        <v>349</v>
      </c>
      <c r="M571" s="333"/>
      <c r="N571" s="333"/>
      <c r="O571" s="341">
        <v>20</v>
      </c>
      <c r="P571" s="8">
        <v>10</v>
      </c>
      <c r="Q571" s="30" t="s">
        <v>1758</v>
      </c>
      <c r="R571" s="341">
        <v>5</v>
      </c>
      <c r="S571" s="341">
        <v>5</v>
      </c>
      <c r="T571" s="344">
        <v>-24</v>
      </c>
      <c r="U571" s="378">
        <v>4.55</v>
      </c>
      <c r="V571" s="341" t="s">
        <v>85</v>
      </c>
      <c r="W571" s="349">
        <v>71.5</v>
      </c>
      <c r="X571" s="345">
        <v>50</v>
      </c>
      <c r="Y571" s="344">
        <v>2650</v>
      </c>
      <c r="Z571" s="344" t="s">
        <v>5833</v>
      </c>
      <c r="AA571" s="344" t="s">
        <v>3003</v>
      </c>
      <c r="AB571" s="334" t="s">
        <v>5052</v>
      </c>
      <c r="AC571" s="346" t="s">
        <v>1631</v>
      </c>
      <c r="AD571" s="336">
        <v>33</v>
      </c>
      <c r="AE571" s="346" t="s">
        <v>1806</v>
      </c>
      <c r="AF571" s="347" t="s">
        <v>1899</v>
      </c>
      <c r="AG571" s="346" t="s">
        <v>85</v>
      </c>
      <c r="AH571" s="346" t="s">
        <v>1950</v>
      </c>
      <c r="AI571" s="347">
        <v>1.1000000000000001</v>
      </c>
      <c r="AJ571" s="347" t="s">
        <v>265</v>
      </c>
      <c r="AK571" s="347" t="s">
        <v>85</v>
      </c>
      <c r="AL571" s="347" t="s">
        <v>85</v>
      </c>
      <c r="AM571" s="347" t="s">
        <v>85</v>
      </c>
      <c r="AN571" s="347">
        <v>15.8</v>
      </c>
      <c r="AO571" s="347">
        <v>165</v>
      </c>
      <c r="AP571" s="347">
        <v>7</v>
      </c>
      <c r="AQ571" s="347">
        <v>19</v>
      </c>
      <c r="AR571" s="347"/>
      <c r="AS571" s="347">
        <v>70</v>
      </c>
      <c r="AT571" s="347"/>
      <c r="AU571" s="347">
        <v>241</v>
      </c>
      <c r="AV571" s="347">
        <v>71.5</v>
      </c>
      <c r="AW571" s="347">
        <v>37</v>
      </c>
      <c r="AX571" s="83"/>
      <c r="AY571" s="347">
        <v>28</v>
      </c>
      <c r="AZ571" s="348" t="s">
        <v>85</v>
      </c>
      <c r="BA571" s="347" t="s">
        <v>85</v>
      </c>
      <c r="BB571" s="105" t="s">
        <v>85</v>
      </c>
      <c r="BC571" s="347" t="s">
        <v>85</v>
      </c>
      <c r="BD571" s="348">
        <v>53.5</v>
      </c>
      <c r="BE571" s="347">
        <v>22.1</v>
      </c>
      <c r="BF571" s="347">
        <v>22.1</v>
      </c>
      <c r="BG571" s="347">
        <v>12.2</v>
      </c>
      <c r="BH571" s="341">
        <v>20</v>
      </c>
      <c r="BI571" s="347" t="s">
        <v>3551</v>
      </c>
      <c r="BJ571" s="82" t="s">
        <v>4217</v>
      </c>
      <c r="BK571" s="347" t="s">
        <v>2890</v>
      </c>
      <c r="BL571" s="347" t="s">
        <v>2905</v>
      </c>
      <c r="BM571" s="347" t="s">
        <v>2834</v>
      </c>
      <c r="BN571" s="347" t="s">
        <v>2906</v>
      </c>
      <c r="BO571" s="347" t="s">
        <v>2904</v>
      </c>
      <c r="BP571" s="347"/>
      <c r="BQ571" s="347"/>
      <c r="BR571" s="347"/>
      <c r="BS571" s="347"/>
      <c r="BT571" s="347"/>
      <c r="BU571" s="347" t="s">
        <v>3987</v>
      </c>
      <c r="BV571" s="347" t="s">
        <v>3988</v>
      </c>
      <c r="BW571" s="347" t="s">
        <v>3989</v>
      </c>
      <c r="BX571" s="347" t="s">
        <v>3990</v>
      </c>
      <c r="BY571" s="362" t="str">
        <f t="shared" si="38"/>
        <v>DISCONTINUED - MR610 Con 6, 20x10, -24mm Offset, 5x5, 71.5mm Centerbore, Method Bronze - Matte Black Lip</v>
      </c>
      <c r="BZ571" s="362" t="s">
        <v>4044</v>
      </c>
      <c r="CA571" s="362" t="s">
        <v>4045</v>
      </c>
      <c r="CB571" s="351" t="str">
        <f t="shared" si="35"/>
        <v>DISCO (6XX)</v>
      </c>
    </row>
    <row r="572" spans="1:80" s="339" customFormat="1" ht="12.75">
      <c r="A572" s="23">
        <f t="shared" si="34"/>
        <v>569</v>
      </c>
      <c r="B572" s="105" t="s">
        <v>84</v>
      </c>
      <c r="C572" s="30" t="s">
        <v>1094</v>
      </c>
      <c r="D572" s="341" t="s">
        <v>941</v>
      </c>
      <c r="E572" s="342" t="s">
        <v>5037</v>
      </c>
      <c r="F572" s="342" t="s">
        <v>2239</v>
      </c>
      <c r="G572" s="342"/>
      <c r="H572" s="432" t="s">
        <v>1004</v>
      </c>
      <c r="I572" s="393">
        <v>42736</v>
      </c>
      <c r="J572" s="340">
        <v>44210</v>
      </c>
      <c r="K572" s="331" t="s">
        <v>1277</v>
      </c>
      <c r="L572" s="343">
        <v>329</v>
      </c>
      <c r="M572" s="333"/>
      <c r="N572" s="333"/>
      <c r="O572" s="341">
        <v>20</v>
      </c>
      <c r="P572" s="8">
        <v>10</v>
      </c>
      <c r="Q572" s="30" t="s">
        <v>1758</v>
      </c>
      <c r="R572" s="341">
        <v>5</v>
      </c>
      <c r="S572" s="341">
        <v>5</v>
      </c>
      <c r="T572" s="344">
        <v>-24</v>
      </c>
      <c r="U572" s="378">
        <v>4.55</v>
      </c>
      <c r="V572" s="341" t="s">
        <v>85</v>
      </c>
      <c r="W572" s="349">
        <v>71.5</v>
      </c>
      <c r="X572" s="345">
        <v>50</v>
      </c>
      <c r="Y572" s="344">
        <v>2650</v>
      </c>
      <c r="Z572" s="344" t="s">
        <v>2309</v>
      </c>
      <c r="AA572" s="344" t="s">
        <v>3002</v>
      </c>
      <c r="AB572" s="334" t="s">
        <v>5052</v>
      </c>
      <c r="AC572" s="346" t="s">
        <v>1631</v>
      </c>
      <c r="AD572" s="336">
        <v>33</v>
      </c>
      <c r="AE572" s="346" t="s">
        <v>1806</v>
      </c>
      <c r="AF572" s="347" t="s">
        <v>1899</v>
      </c>
      <c r="AG572" s="346" t="s">
        <v>85</v>
      </c>
      <c r="AH572" s="346" t="s">
        <v>1950</v>
      </c>
      <c r="AI572" s="347">
        <v>1.1000000000000001</v>
      </c>
      <c r="AJ572" s="347" t="s">
        <v>265</v>
      </c>
      <c r="AK572" s="347" t="s">
        <v>85</v>
      </c>
      <c r="AL572" s="347" t="s">
        <v>85</v>
      </c>
      <c r="AM572" s="347" t="s">
        <v>85</v>
      </c>
      <c r="AN572" s="347">
        <v>15.8</v>
      </c>
      <c r="AO572" s="347">
        <v>165</v>
      </c>
      <c r="AP572" s="347">
        <v>7</v>
      </c>
      <c r="AQ572" s="347">
        <v>19</v>
      </c>
      <c r="AR572" s="347"/>
      <c r="AS572" s="347">
        <v>70</v>
      </c>
      <c r="AT572" s="347"/>
      <c r="AU572" s="347">
        <v>241</v>
      </c>
      <c r="AV572" s="347">
        <v>71.5</v>
      </c>
      <c r="AW572" s="347">
        <v>37</v>
      </c>
      <c r="AX572" s="83"/>
      <c r="AY572" s="347">
        <v>28</v>
      </c>
      <c r="AZ572" s="348" t="s">
        <v>85</v>
      </c>
      <c r="BA572" s="347" t="s">
        <v>85</v>
      </c>
      <c r="BB572" s="105" t="s">
        <v>85</v>
      </c>
      <c r="BC572" s="347" t="s">
        <v>85</v>
      </c>
      <c r="BD572" s="348">
        <v>53.5</v>
      </c>
      <c r="BE572" s="347">
        <v>22.1</v>
      </c>
      <c r="BF572" s="347">
        <v>22.1</v>
      </c>
      <c r="BG572" s="347">
        <v>12.2</v>
      </c>
      <c r="BH572" s="341">
        <v>20</v>
      </c>
      <c r="BI572" s="347" t="s">
        <v>3551</v>
      </c>
      <c r="BJ572" s="82" t="s">
        <v>4217</v>
      </c>
      <c r="BK572" s="347" t="s">
        <v>2890</v>
      </c>
      <c r="BL572" s="347" t="s">
        <v>2905</v>
      </c>
      <c r="BM572" s="347" t="s">
        <v>2834</v>
      </c>
      <c r="BN572" s="347" t="s">
        <v>2906</v>
      </c>
      <c r="BO572" s="347" t="s">
        <v>2904</v>
      </c>
      <c r="BP572" s="347"/>
      <c r="BQ572" s="347"/>
      <c r="BR572" s="347"/>
      <c r="BS572" s="347"/>
      <c r="BT572" s="347"/>
      <c r="BU572" s="347" t="s">
        <v>3991</v>
      </c>
      <c r="BV572" s="347" t="s">
        <v>3992</v>
      </c>
      <c r="BW572" s="347" t="s">
        <v>3993</v>
      </c>
      <c r="BX572" s="347" t="s">
        <v>3994</v>
      </c>
      <c r="BY572" s="362" t="str">
        <f t="shared" si="38"/>
        <v>DISCONTINUED - MR610 Con 6, 20x10, -24mm Offset, 5x5, 71.5mm Centerbore, Matte Black</v>
      </c>
      <c r="BZ572" s="362" t="s">
        <v>4044</v>
      </c>
      <c r="CA572" s="362" t="s">
        <v>4045</v>
      </c>
      <c r="CB572" s="351" t="str">
        <f t="shared" si="35"/>
        <v>DISCO (6XX)</v>
      </c>
    </row>
    <row r="573" spans="1:80" s="339" customFormat="1" ht="12.75">
      <c r="A573" s="23">
        <f t="shared" si="34"/>
        <v>570</v>
      </c>
      <c r="B573" s="105" t="s">
        <v>84</v>
      </c>
      <c r="C573" s="30" t="s">
        <v>1094</v>
      </c>
      <c r="D573" s="341" t="s">
        <v>941</v>
      </c>
      <c r="E573" s="342" t="s">
        <v>5038</v>
      </c>
      <c r="F573" s="342" t="s">
        <v>2239</v>
      </c>
      <c r="G573" s="342"/>
      <c r="H573" s="432" t="s">
        <v>1006</v>
      </c>
      <c r="I573" s="393">
        <v>42736</v>
      </c>
      <c r="J573" s="340">
        <v>44210</v>
      </c>
      <c r="K573" s="331" t="s">
        <v>1277</v>
      </c>
      <c r="L573" s="343">
        <v>329</v>
      </c>
      <c r="M573" s="333"/>
      <c r="N573" s="333"/>
      <c r="O573" s="341">
        <v>20</v>
      </c>
      <c r="P573" s="8">
        <v>10</v>
      </c>
      <c r="Q573" s="30" t="s">
        <v>1123</v>
      </c>
      <c r="R573" s="341">
        <v>6</v>
      </c>
      <c r="S573" s="341">
        <v>5.5</v>
      </c>
      <c r="T573" s="344">
        <v>-24</v>
      </c>
      <c r="U573" s="378">
        <v>4.55</v>
      </c>
      <c r="V573" s="341" t="s">
        <v>85</v>
      </c>
      <c r="W573" s="349">
        <v>106.25</v>
      </c>
      <c r="X573" s="345">
        <v>50</v>
      </c>
      <c r="Y573" s="344">
        <v>2650</v>
      </c>
      <c r="Z573" s="344" t="s">
        <v>2309</v>
      </c>
      <c r="AA573" s="344" t="s">
        <v>3002</v>
      </c>
      <c r="AB573" s="334" t="s">
        <v>5053</v>
      </c>
      <c r="AC573" s="346" t="s">
        <v>1636</v>
      </c>
      <c r="AD573" s="336">
        <v>33</v>
      </c>
      <c r="AE573" s="346" t="s">
        <v>1809</v>
      </c>
      <c r="AF573" s="347" t="s">
        <v>1901</v>
      </c>
      <c r="AG573" s="346" t="s">
        <v>85</v>
      </c>
      <c r="AH573" s="346" t="s">
        <v>1950</v>
      </c>
      <c r="AI573" s="347">
        <v>1.1000000000000001</v>
      </c>
      <c r="AJ573" s="347" t="s">
        <v>265</v>
      </c>
      <c r="AK573" s="347" t="s">
        <v>1712</v>
      </c>
      <c r="AL573" s="347">
        <v>2.75</v>
      </c>
      <c r="AM573" s="347">
        <v>78.099999999999994</v>
      </c>
      <c r="AN573" s="347">
        <v>15.8</v>
      </c>
      <c r="AO573" s="347">
        <v>170</v>
      </c>
      <c r="AP573" s="347">
        <v>4</v>
      </c>
      <c r="AQ573" s="347">
        <v>16</v>
      </c>
      <c r="AR573" s="347"/>
      <c r="AS573" s="347">
        <v>70</v>
      </c>
      <c r="AT573" s="347"/>
      <c r="AU573" s="347">
        <v>241</v>
      </c>
      <c r="AV573" s="347">
        <v>106.25</v>
      </c>
      <c r="AW573" s="347">
        <v>44</v>
      </c>
      <c r="AX573" s="83"/>
      <c r="AY573" s="347">
        <v>28</v>
      </c>
      <c r="AZ573" s="348" t="s">
        <v>85</v>
      </c>
      <c r="BA573" s="347" t="s">
        <v>85</v>
      </c>
      <c r="BB573" s="105" t="s">
        <v>85</v>
      </c>
      <c r="BC573" s="347" t="s">
        <v>85</v>
      </c>
      <c r="BD573" s="348">
        <v>53.5</v>
      </c>
      <c r="BE573" s="347">
        <v>22.1</v>
      </c>
      <c r="BF573" s="347">
        <v>22.1</v>
      </c>
      <c r="BG573" s="347">
        <v>12.2</v>
      </c>
      <c r="BH573" s="341">
        <v>20</v>
      </c>
      <c r="BI573" s="347" t="s">
        <v>3551</v>
      </c>
      <c r="BJ573" s="82" t="s">
        <v>4217</v>
      </c>
      <c r="BK573" s="347" t="s">
        <v>2890</v>
      </c>
      <c r="BL573" s="347" t="s">
        <v>2905</v>
      </c>
      <c r="BM573" s="347" t="s">
        <v>2834</v>
      </c>
      <c r="BN573" s="347" t="s">
        <v>2906</v>
      </c>
      <c r="BO573" s="347" t="s">
        <v>2904</v>
      </c>
      <c r="BP573" s="347"/>
      <c r="BQ573" s="347"/>
      <c r="BR573" s="347"/>
      <c r="BS573" s="347"/>
      <c r="BT573" s="347"/>
      <c r="BU573" s="347" t="s">
        <v>3999</v>
      </c>
      <c r="BV573" s="347" t="s">
        <v>4000</v>
      </c>
      <c r="BW573" s="347" t="s">
        <v>4001</v>
      </c>
      <c r="BX573" s="347" t="s">
        <v>4002</v>
      </c>
      <c r="BY573" s="362" t="str">
        <f t="shared" si="38"/>
        <v>DISCONTINUED - MR610 Con 6, 20x10, -24mm Offset, 6x5.5, 106.25mm Centerbore, Matte Black</v>
      </c>
      <c r="BZ573" s="362" t="s">
        <v>4044</v>
      </c>
      <c r="CA573" s="362" t="s">
        <v>4045</v>
      </c>
      <c r="CB573" s="351" t="str">
        <f t="shared" si="35"/>
        <v>DISCO (6XX)</v>
      </c>
    </row>
    <row r="574" spans="1:80" s="339" customFormat="1" ht="12.75">
      <c r="A574" s="23">
        <f t="shared" si="34"/>
        <v>571</v>
      </c>
      <c r="B574" s="105" t="s">
        <v>84</v>
      </c>
      <c r="C574" s="30" t="s">
        <v>1094</v>
      </c>
      <c r="D574" s="341" t="s">
        <v>941</v>
      </c>
      <c r="E574" s="342" t="s">
        <v>5039</v>
      </c>
      <c r="F574" s="342" t="s">
        <v>2239</v>
      </c>
      <c r="G574" s="342"/>
      <c r="H574" s="432" t="s">
        <v>1010</v>
      </c>
      <c r="I574" s="393">
        <v>42736</v>
      </c>
      <c r="J574" s="340">
        <v>44210</v>
      </c>
      <c r="K574" s="331" t="s">
        <v>1277</v>
      </c>
      <c r="L574" s="343">
        <v>329</v>
      </c>
      <c r="M574" s="333"/>
      <c r="N574" s="333"/>
      <c r="O574" s="341">
        <v>20</v>
      </c>
      <c r="P574" s="8">
        <v>10</v>
      </c>
      <c r="Q574" s="30" t="s">
        <v>1766</v>
      </c>
      <c r="R574" s="341">
        <v>8</v>
      </c>
      <c r="S574" s="341">
        <v>170</v>
      </c>
      <c r="T574" s="344">
        <v>-24</v>
      </c>
      <c r="U574" s="378">
        <v>4.55</v>
      </c>
      <c r="V574" s="341" t="s">
        <v>85</v>
      </c>
      <c r="W574" s="349">
        <v>124.9</v>
      </c>
      <c r="X574" s="345">
        <v>50</v>
      </c>
      <c r="Y574" s="344">
        <v>3640</v>
      </c>
      <c r="Z574" s="344" t="s">
        <v>2309</v>
      </c>
      <c r="AA574" s="344" t="s">
        <v>3002</v>
      </c>
      <c r="AB574" s="334" t="s">
        <v>5054</v>
      </c>
      <c r="AC574" s="346" t="s">
        <v>1621</v>
      </c>
      <c r="AD574" s="336">
        <v>33</v>
      </c>
      <c r="AE574" s="346" t="s">
        <v>85</v>
      </c>
      <c r="AF574" s="347" t="s">
        <v>1901</v>
      </c>
      <c r="AG574" s="346" t="s">
        <v>85</v>
      </c>
      <c r="AH574" s="346" t="s">
        <v>1950</v>
      </c>
      <c r="AI574" s="347">
        <v>1.1000000000000001</v>
      </c>
      <c r="AJ574" s="347" t="s">
        <v>265</v>
      </c>
      <c r="AK574" s="347" t="s">
        <v>85</v>
      </c>
      <c r="AL574" s="347" t="s">
        <v>85</v>
      </c>
      <c r="AM574" s="347" t="s">
        <v>85</v>
      </c>
      <c r="AN574" s="347">
        <v>15.8</v>
      </c>
      <c r="AO574" s="347">
        <v>200</v>
      </c>
      <c r="AP574" s="347">
        <v>3</v>
      </c>
      <c r="AQ574" s="347">
        <v>3</v>
      </c>
      <c r="AR574" s="347"/>
      <c r="AS574" s="347">
        <v>70</v>
      </c>
      <c r="AT574" s="347"/>
      <c r="AU574" s="347">
        <v>241</v>
      </c>
      <c r="AV574" s="347">
        <v>124</v>
      </c>
      <c r="AW574" s="347">
        <v>108.5</v>
      </c>
      <c r="AX574" s="83"/>
      <c r="AY574" s="347">
        <v>28</v>
      </c>
      <c r="AZ574" s="348" t="s">
        <v>85</v>
      </c>
      <c r="BA574" s="347" t="s">
        <v>85</v>
      </c>
      <c r="BB574" s="105" t="s">
        <v>85</v>
      </c>
      <c r="BC574" s="347" t="s">
        <v>85</v>
      </c>
      <c r="BD574" s="348">
        <v>53.5</v>
      </c>
      <c r="BE574" s="347">
        <v>22.1</v>
      </c>
      <c r="BF574" s="347">
        <v>22.1</v>
      </c>
      <c r="BG574" s="347">
        <v>12.2</v>
      </c>
      <c r="BH574" s="341">
        <v>20</v>
      </c>
      <c r="BI574" s="347" t="s">
        <v>3551</v>
      </c>
      <c r="BJ574" s="82" t="s">
        <v>4217</v>
      </c>
      <c r="BK574" s="347" t="s">
        <v>2890</v>
      </c>
      <c r="BL574" s="347" t="s">
        <v>2905</v>
      </c>
      <c r="BM574" s="347" t="s">
        <v>2834</v>
      </c>
      <c r="BN574" s="347" t="s">
        <v>2906</v>
      </c>
      <c r="BO574" s="347" t="s">
        <v>2904</v>
      </c>
      <c r="BP574" s="347"/>
      <c r="BQ574" s="347"/>
      <c r="BR574" s="347"/>
      <c r="BS574" s="347"/>
      <c r="BT574" s="347"/>
      <c r="BU574" s="347" t="s">
        <v>4007</v>
      </c>
      <c r="BV574" s="347" t="s">
        <v>4008</v>
      </c>
      <c r="BW574" s="347" t="s">
        <v>4009</v>
      </c>
      <c r="BX574" s="347" t="s">
        <v>4010</v>
      </c>
      <c r="BY574" s="362" t="str">
        <f t="shared" si="38"/>
        <v>DISCONTINUED - MR610 Con 6, 20x10, -24mm Offset, 8x170, 124.9mm Centerbore, Matte Black</v>
      </c>
      <c r="BZ574" s="362" t="s">
        <v>4044</v>
      </c>
      <c r="CA574" s="362" t="s">
        <v>4045</v>
      </c>
      <c r="CB574" s="351" t="str">
        <f t="shared" si="35"/>
        <v>DISCO (6XX)</v>
      </c>
    </row>
    <row r="575" spans="1:80" s="339" customFormat="1" ht="12.75">
      <c r="A575" s="23">
        <f t="shared" si="34"/>
        <v>572</v>
      </c>
      <c r="B575" s="105" t="s">
        <v>84</v>
      </c>
      <c r="C575" s="30" t="s">
        <v>1094</v>
      </c>
      <c r="D575" s="341" t="s">
        <v>941</v>
      </c>
      <c r="E575" s="342" t="s">
        <v>5040</v>
      </c>
      <c r="F575" s="342" t="s">
        <v>2239</v>
      </c>
      <c r="G575" s="342"/>
      <c r="H575" s="432" t="s">
        <v>1012</v>
      </c>
      <c r="I575" s="393">
        <v>42736</v>
      </c>
      <c r="J575" s="340">
        <v>44210</v>
      </c>
      <c r="K575" s="331" t="s">
        <v>1277</v>
      </c>
      <c r="L575" s="343">
        <v>329</v>
      </c>
      <c r="M575" s="333"/>
      <c r="N575" s="333"/>
      <c r="O575" s="341">
        <v>20</v>
      </c>
      <c r="P575" s="8">
        <v>10</v>
      </c>
      <c r="Q575" s="30" t="s">
        <v>1767</v>
      </c>
      <c r="R575" s="341">
        <v>8</v>
      </c>
      <c r="S575" s="341">
        <v>180</v>
      </c>
      <c r="T575" s="344">
        <v>-24</v>
      </c>
      <c r="U575" s="378">
        <v>4.55</v>
      </c>
      <c r="V575" s="341" t="s">
        <v>85</v>
      </c>
      <c r="W575" s="349">
        <v>124.1</v>
      </c>
      <c r="X575" s="345">
        <v>50</v>
      </c>
      <c r="Y575" s="344">
        <v>3640</v>
      </c>
      <c r="Z575" s="344" t="s">
        <v>2309</v>
      </c>
      <c r="AA575" s="344" t="s">
        <v>3002</v>
      </c>
      <c r="AB575" s="334" t="s">
        <v>5055</v>
      </c>
      <c r="AC575" s="346" t="s">
        <v>1621</v>
      </c>
      <c r="AD575" s="336">
        <v>33</v>
      </c>
      <c r="AE575" s="346" t="s">
        <v>85</v>
      </c>
      <c r="AF575" s="347" t="s">
        <v>1901</v>
      </c>
      <c r="AG575" s="346" t="s">
        <v>85</v>
      </c>
      <c r="AH575" s="346" t="s">
        <v>1950</v>
      </c>
      <c r="AI575" s="347">
        <v>1.1000000000000001</v>
      </c>
      <c r="AJ575" s="347" t="s">
        <v>265</v>
      </c>
      <c r="AK575" s="347" t="s">
        <v>85</v>
      </c>
      <c r="AL575" s="347" t="s">
        <v>85</v>
      </c>
      <c r="AM575" s="347" t="s">
        <v>85</v>
      </c>
      <c r="AN575" s="347">
        <v>15.8</v>
      </c>
      <c r="AO575" s="347">
        <v>206</v>
      </c>
      <c r="AP575" s="347">
        <v>3</v>
      </c>
      <c r="AQ575" s="347">
        <v>3</v>
      </c>
      <c r="AR575" s="347"/>
      <c r="AS575" s="347">
        <v>70</v>
      </c>
      <c r="AT575" s="347"/>
      <c r="AU575" s="347">
        <v>241</v>
      </c>
      <c r="AV575" s="347">
        <v>124.2</v>
      </c>
      <c r="AW575" s="347">
        <v>108.5</v>
      </c>
      <c r="AX575" s="83"/>
      <c r="AY575" s="347">
        <v>28</v>
      </c>
      <c r="AZ575" s="348" t="s">
        <v>85</v>
      </c>
      <c r="BA575" s="347" t="s">
        <v>85</v>
      </c>
      <c r="BB575" s="105" t="s">
        <v>85</v>
      </c>
      <c r="BC575" s="347" t="s">
        <v>85</v>
      </c>
      <c r="BD575" s="348">
        <v>53.5</v>
      </c>
      <c r="BE575" s="347">
        <v>22.1</v>
      </c>
      <c r="BF575" s="347">
        <v>22.1</v>
      </c>
      <c r="BG575" s="347">
        <v>12.2</v>
      </c>
      <c r="BH575" s="341">
        <v>20</v>
      </c>
      <c r="BI575" s="347" t="s">
        <v>3551</v>
      </c>
      <c r="BJ575" s="82" t="s">
        <v>4217</v>
      </c>
      <c r="BK575" s="347" t="s">
        <v>2890</v>
      </c>
      <c r="BL575" s="347" t="s">
        <v>2905</v>
      </c>
      <c r="BM575" s="347" t="s">
        <v>2834</v>
      </c>
      <c r="BN575" s="347" t="s">
        <v>2906</v>
      </c>
      <c r="BO575" s="347" t="s">
        <v>2904</v>
      </c>
      <c r="BP575" s="347"/>
      <c r="BQ575" s="347"/>
      <c r="BR575" s="347"/>
      <c r="BS575" s="347"/>
      <c r="BT575" s="347"/>
      <c r="BU575" s="347" t="s">
        <v>4007</v>
      </c>
      <c r="BV575" s="347" t="s">
        <v>4008</v>
      </c>
      <c r="BW575" s="347" t="s">
        <v>4009</v>
      </c>
      <c r="BX575" s="347" t="s">
        <v>4010</v>
      </c>
      <c r="BY575" s="362" t="str">
        <f t="shared" si="38"/>
        <v>DISCONTINUED - MR610 Con 6, 20x10, -24mm Offset, 8x180, 124.1mm Centerbore, Matte Black</v>
      </c>
      <c r="BZ575" s="362" t="s">
        <v>4044</v>
      </c>
      <c r="CA575" s="362" t="s">
        <v>4045</v>
      </c>
      <c r="CB575" s="351" t="str">
        <f t="shared" si="35"/>
        <v>DISCO (6XX)</v>
      </c>
    </row>
    <row r="576" spans="1:80" s="339" customFormat="1" ht="12.75">
      <c r="A576" s="23">
        <f t="shared" si="34"/>
        <v>573</v>
      </c>
      <c r="B576" s="105" t="s">
        <v>84</v>
      </c>
      <c r="C576" s="30" t="s">
        <v>1094</v>
      </c>
      <c r="D576" s="341" t="s">
        <v>941</v>
      </c>
      <c r="E576" s="342" t="s">
        <v>5041</v>
      </c>
      <c r="F576" s="342" t="s">
        <v>2239</v>
      </c>
      <c r="G576" s="342"/>
      <c r="H576" s="432" t="s">
        <v>1015</v>
      </c>
      <c r="I576" s="393">
        <v>42736</v>
      </c>
      <c r="J576" s="340">
        <v>44210</v>
      </c>
      <c r="K576" s="331" t="s">
        <v>1277</v>
      </c>
      <c r="L576" s="343">
        <v>379</v>
      </c>
      <c r="M576" s="333"/>
      <c r="N576" s="333"/>
      <c r="O576" s="341">
        <v>20</v>
      </c>
      <c r="P576" s="8">
        <v>12</v>
      </c>
      <c r="Q576" s="30" t="s">
        <v>1758</v>
      </c>
      <c r="R576" s="341">
        <v>5</v>
      </c>
      <c r="S576" s="341">
        <v>5</v>
      </c>
      <c r="T576" s="344">
        <v>-52</v>
      </c>
      <c r="U576" s="378">
        <v>4.5</v>
      </c>
      <c r="V576" s="341" t="s">
        <v>85</v>
      </c>
      <c r="W576" s="349">
        <v>71.5</v>
      </c>
      <c r="X576" s="345">
        <v>55.2</v>
      </c>
      <c r="Y576" s="344">
        <v>2650</v>
      </c>
      <c r="Z576" s="344" t="s">
        <v>5833</v>
      </c>
      <c r="AA576" s="344" t="s">
        <v>3003</v>
      </c>
      <c r="AB576" s="334" t="s">
        <v>5056</v>
      </c>
      <c r="AC576" s="346" t="s">
        <v>1631</v>
      </c>
      <c r="AD576" s="336">
        <v>33</v>
      </c>
      <c r="AE576" s="346" t="s">
        <v>1806</v>
      </c>
      <c r="AF576" s="347" t="s">
        <v>1899</v>
      </c>
      <c r="AG576" s="346" t="s">
        <v>85</v>
      </c>
      <c r="AH576" s="346" t="s">
        <v>1950</v>
      </c>
      <c r="AI576" s="347">
        <v>1.1000000000000001</v>
      </c>
      <c r="AJ576" s="347" t="s">
        <v>265</v>
      </c>
      <c r="AK576" s="347" t="s">
        <v>85</v>
      </c>
      <c r="AL576" s="347" t="s">
        <v>85</v>
      </c>
      <c r="AM576" s="347" t="s">
        <v>85</v>
      </c>
      <c r="AN576" s="347">
        <v>15.8</v>
      </c>
      <c r="AO576" s="347">
        <v>165</v>
      </c>
      <c r="AP576" s="347">
        <v>8</v>
      </c>
      <c r="AQ576" s="347">
        <v>20</v>
      </c>
      <c r="AR576" s="347"/>
      <c r="AS576" s="347">
        <v>85</v>
      </c>
      <c r="AT576" s="347"/>
      <c r="AU576" s="347">
        <v>241</v>
      </c>
      <c r="AV576" s="347">
        <v>71.5</v>
      </c>
      <c r="AW576" s="347">
        <v>37</v>
      </c>
      <c r="AX576" s="83"/>
      <c r="AY576" s="347">
        <v>28</v>
      </c>
      <c r="AZ576" s="348" t="s">
        <v>85</v>
      </c>
      <c r="BA576" s="347" t="s">
        <v>85</v>
      </c>
      <c r="BB576" s="105" t="s">
        <v>85</v>
      </c>
      <c r="BC576" s="347" t="s">
        <v>85</v>
      </c>
      <c r="BD576" s="348">
        <v>58.7</v>
      </c>
      <c r="BE576" s="347">
        <v>22</v>
      </c>
      <c r="BF576" s="347">
        <v>22</v>
      </c>
      <c r="BG576" s="347">
        <v>13.7</v>
      </c>
      <c r="BH576" s="341">
        <v>16</v>
      </c>
      <c r="BI576" s="347" t="s">
        <v>3551</v>
      </c>
      <c r="BJ576" s="82" t="s">
        <v>4217</v>
      </c>
      <c r="BK576" s="347" t="s">
        <v>2890</v>
      </c>
      <c r="BL576" s="347" t="s">
        <v>2905</v>
      </c>
      <c r="BM576" s="347" t="s">
        <v>2834</v>
      </c>
      <c r="BN576" s="347" t="s">
        <v>2906</v>
      </c>
      <c r="BO576" s="347" t="s">
        <v>2904</v>
      </c>
      <c r="BP576" s="347"/>
      <c r="BQ576" s="347"/>
      <c r="BR576" s="347"/>
      <c r="BS576" s="347"/>
      <c r="BT576" s="347"/>
      <c r="BU576" s="347" t="s">
        <v>3987</v>
      </c>
      <c r="BV576" s="347" t="s">
        <v>3988</v>
      </c>
      <c r="BW576" s="347" t="s">
        <v>3989</v>
      </c>
      <c r="BX576" s="347" t="s">
        <v>3990</v>
      </c>
      <c r="BY576" s="362" t="str">
        <f t="shared" si="38"/>
        <v>DISCONTINUED - MR610 Con 6, 20x12, -52mm Offset, 5x5, 71.5mm Centerbore, Method Bronze - Matte Black Lip</v>
      </c>
      <c r="BZ576" s="362" t="s">
        <v>4044</v>
      </c>
      <c r="CA576" s="362" t="s">
        <v>4045</v>
      </c>
      <c r="CB576" s="351" t="str">
        <f t="shared" si="35"/>
        <v>DISCO (6XX)</v>
      </c>
    </row>
    <row r="577" spans="1:80" s="339" customFormat="1" ht="12.75">
      <c r="A577" s="23">
        <f t="shared" si="34"/>
        <v>574</v>
      </c>
      <c r="B577" s="105" t="s">
        <v>84</v>
      </c>
      <c r="C577" s="30" t="s">
        <v>1094</v>
      </c>
      <c r="D577" s="341" t="s">
        <v>941</v>
      </c>
      <c r="E577" s="342" t="s">
        <v>5042</v>
      </c>
      <c r="F577" s="342" t="s">
        <v>2239</v>
      </c>
      <c r="G577" s="342"/>
      <c r="H577" s="432" t="s">
        <v>1014</v>
      </c>
      <c r="I577" s="393">
        <v>42736</v>
      </c>
      <c r="J577" s="340">
        <v>44210</v>
      </c>
      <c r="K577" s="331" t="s">
        <v>1277</v>
      </c>
      <c r="L577" s="343">
        <v>359</v>
      </c>
      <c r="M577" s="333"/>
      <c r="N577" s="333"/>
      <c r="O577" s="341">
        <v>20</v>
      </c>
      <c r="P577" s="8">
        <v>12</v>
      </c>
      <c r="Q577" s="30" t="s">
        <v>1758</v>
      </c>
      <c r="R577" s="341">
        <v>5</v>
      </c>
      <c r="S577" s="341">
        <v>5</v>
      </c>
      <c r="T577" s="344">
        <v>-52</v>
      </c>
      <c r="U577" s="378">
        <v>4.5</v>
      </c>
      <c r="V577" s="341" t="s">
        <v>85</v>
      </c>
      <c r="W577" s="349">
        <v>71.5</v>
      </c>
      <c r="X577" s="345">
        <v>55.2</v>
      </c>
      <c r="Y577" s="344">
        <v>2650</v>
      </c>
      <c r="Z577" s="344" t="s">
        <v>2309</v>
      </c>
      <c r="AA577" s="344" t="s">
        <v>3002</v>
      </c>
      <c r="AB577" s="334" t="s">
        <v>5056</v>
      </c>
      <c r="AC577" s="346" t="s">
        <v>1631</v>
      </c>
      <c r="AD577" s="336">
        <v>33</v>
      </c>
      <c r="AE577" s="346" t="s">
        <v>1806</v>
      </c>
      <c r="AF577" s="347" t="s">
        <v>1899</v>
      </c>
      <c r="AG577" s="346" t="s">
        <v>85</v>
      </c>
      <c r="AH577" s="346" t="s">
        <v>1950</v>
      </c>
      <c r="AI577" s="347">
        <v>1.1000000000000001</v>
      </c>
      <c r="AJ577" s="347" t="s">
        <v>265</v>
      </c>
      <c r="AK577" s="347" t="s">
        <v>85</v>
      </c>
      <c r="AL577" s="347" t="s">
        <v>85</v>
      </c>
      <c r="AM577" s="347" t="s">
        <v>85</v>
      </c>
      <c r="AN577" s="347">
        <v>15.8</v>
      </c>
      <c r="AO577" s="347">
        <v>165</v>
      </c>
      <c r="AP577" s="347">
        <v>8</v>
      </c>
      <c r="AQ577" s="347">
        <v>20</v>
      </c>
      <c r="AR577" s="347"/>
      <c r="AS577" s="347">
        <v>85</v>
      </c>
      <c r="AT577" s="347"/>
      <c r="AU577" s="347">
        <v>241</v>
      </c>
      <c r="AV577" s="347">
        <v>71.5</v>
      </c>
      <c r="AW577" s="347">
        <v>37</v>
      </c>
      <c r="AX577" s="83"/>
      <c r="AY577" s="347">
        <v>28</v>
      </c>
      <c r="AZ577" s="348" t="s">
        <v>85</v>
      </c>
      <c r="BA577" s="347" t="s">
        <v>85</v>
      </c>
      <c r="BB577" s="105" t="s">
        <v>85</v>
      </c>
      <c r="BC577" s="347" t="s">
        <v>85</v>
      </c>
      <c r="BD577" s="348">
        <v>58.7</v>
      </c>
      <c r="BE577" s="347">
        <v>22</v>
      </c>
      <c r="BF577" s="347">
        <v>22</v>
      </c>
      <c r="BG577" s="347">
        <v>13.7</v>
      </c>
      <c r="BH577" s="341">
        <v>16</v>
      </c>
      <c r="BI577" s="347" t="s">
        <v>3551</v>
      </c>
      <c r="BJ577" s="82" t="s">
        <v>4217</v>
      </c>
      <c r="BK577" s="347" t="s">
        <v>2890</v>
      </c>
      <c r="BL577" s="347" t="s">
        <v>2905</v>
      </c>
      <c r="BM577" s="347" t="s">
        <v>2834</v>
      </c>
      <c r="BN577" s="347" t="s">
        <v>2906</v>
      </c>
      <c r="BO577" s="347" t="s">
        <v>2904</v>
      </c>
      <c r="BP577" s="347"/>
      <c r="BQ577" s="347"/>
      <c r="BR577" s="347"/>
      <c r="BS577" s="347"/>
      <c r="BT577" s="347"/>
      <c r="BU577" s="347" t="s">
        <v>3991</v>
      </c>
      <c r="BV577" s="347" t="s">
        <v>3992</v>
      </c>
      <c r="BW577" s="347" t="s">
        <v>3993</v>
      </c>
      <c r="BX577" s="347" t="s">
        <v>3994</v>
      </c>
      <c r="BY577" s="362" t="str">
        <f t="shared" si="38"/>
        <v>DISCONTINUED - MR610 Con 6, 20x12, -52mm Offset, 5x5, 71.5mm Centerbore, Matte Black</v>
      </c>
      <c r="BZ577" s="362" t="s">
        <v>4044</v>
      </c>
      <c r="CA577" s="362" t="s">
        <v>4045</v>
      </c>
      <c r="CB577" s="351" t="str">
        <f t="shared" si="35"/>
        <v>DISCO (6XX)</v>
      </c>
    </row>
    <row r="578" spans="1:80" s="339" customFormat="1" ht="12.75">
      <c r="A578" s="23">
        <f t="shared" si="34"/>
        <v>575</v>
      </c>
      <c r="B578" s="105" t="s">
        <v>84</v>
      </c>
      <c r="C578" s="30" t="s">
        <v>1094</v>
      </c>
      <c r="D578" s="341" t="s">
        <v>941</v>
      </c>
      <c r="E578" s="342" t="s">
        <v>5043</v>
      </c>
      <c r="F578" s="342" t="s">
        <v>2239</v>
      </c>
      <c r="G578" s="342"/>
      <c r="H578" s="432" t="s">
        <v>1017</v>
      </c>
      <c r="I578" s="393">
        <v>42736</v>
      </c>
      <c r="J578" s="340">
        <v>44210</v>
      </c>
      <c r="K578" s="331" t="s">
        <v>1277</v>
      </c>
      <c r="L578" s="343">
        <v>379</v>
      </c>
      <c r="M578" s="333"/>
      <c r="N578" s="333"/>
      <c r="O578" s="341">
        <v>20</v>
      </c>
      <c r="P578" s="8">
        <v>12</v>
      </c>
      <c r="Q578" s="30" t="s">
        <v>1123</v>
      </c>
      <c r="R578" s="341">
        <v>6</v>
      </c>
      <c r="S578" s="341">
        <v>5.5</v>
      </c>
      <c r="T578" s="344">
        <v>-52</v>
      </c>
      <c r="U578" s="378">
        <v>4.5</v>
      </c>
      <c r="V578" s="341" t="s">
        <v>85</v>
      </c>
      <c r="W578" s="349">
        <v>106.25</v>
      </c>
      <c r="X578" s="345">
        <v>55.16</v>
      </c>
      <c r="Y578" s="344">
        <v>2650</v>
      </c>
      <c r="Z578" s="344" t="s">
        <v>5833</v>
      </c>
      <c r="AA578" s="344" t="s">
        <v>3003</v>
      </c>
      <c r="AB578" s="334" t="s">
        <v>5057</v>
      </c>
      <c r="AC578" s="346" t="s">
        <v>1636</v>
      </c>
      <c r="AD578" s="336">
        <v>33</v>
      </c>
      <c r="AE578" s="346" t="s">
        <v>1809</v>
      </c>
      <c r="AF578" s="347" t="s">
        <v>1901</v>
      </c>
      <c r="AG578" s="346" t="s">
        <v>85</v>
      </c>
      <c r="AH578" s="346" t="s">
        <v>1950</v>
      </c>
      <c r="AI578" s="347">
        <v>1.1000000000000001</v>
      </c>
      <c r="AJ578" s="347" t="s">
        <v>265</v>
      </c>
      <c r="AK578" s="347" t="s">
        <v>1712</v>
      </c>
      <c r="AL578" s="347">
        <v>2.75</v>
      </c>
      <c r="AM578" s="347">
        <v>78.099999999999994</v>
      </c>
      <c r="AN578" s="347">
        <v>15.8</v>
      </c>
      <c r="AO578" s="347">
        <v>170</v>
      </c>
      <c r="AP578" s="347">
        <v>5</v>
      </c>
      <c r="AQ578" s="347">
        <v>19</v>
      </c>
      <c r="AR578" s="347"/>
      <c r="AS578" s="347">
        <v>85</v>
      </c>
      <c r="AT578" s="347"/>
      <c r="AU578" s="347">
        <v>241</v>
      </c>
      <c r="AV578" s="347">
        <v>106.25</v>
      </c>
      <c r="AW578" s="347">
        <v>44</v>
      </c>
      <c r="AX578" s="83"/>
      <c r="AY578" s="347">
        <v>28</v>
      </c>
      <c r="AZ578" s="348" t="s">
        <v>85</v>
      </c>
      <c r="BA578" s="347" t="s">
        <v>85</v>
      </c>
      <c r="BB578" s="105" t="s">
        <v>85</v>
      </c>
      <c r="BC578" s="347" t="s">
        <v>85</v>
      </c>
      <c r="BD578" s="348">
        <v>61.22</v>
      </c>
      <c r="BE578" s="347">
        <v>22</v>
      </c>
      <c r="BF578" s="347">
        <v>22</v>
      </c>
      <c r="BG578" s="347">
        <v>13.7</v>
      </c>
      <c r="BH578" s="341">
        <v>16</v>
      </c>
      <c r="BI578" s="347" t="s">
        <v>3551</v>
      </c>
      <c r="BJ578" s="82" t="s">
        <v>4217</v>
      </c>
      <c r="BK578" s="347" t="s">
        <v>2890</v>
      </c>
      <c r="BL578" s="347" t="s">
        <v>2905</v>
      </c>
      <c r="BM578" s="347" t="s">
        <v>2834</v>
      </c>
      <c r="BN578" s="347" t="s">
        <v>2906</v>
      </c>
      <c r="BO578" s="347" t="s">
        <v>2904</v>
      </c>
      <c r="BP578" s="347"/>
      <c r="BQ578" s="347"/>
      <c r="BR578" s="347"/>
      <c r="BS578" s="347"/>
      <c r="BT578" s="347"/>
      <c r="BU578" s="347" t="s">
        <v>3995</v>
      </c>
      <c r="BV578" s="347" t="s">
        <v>3996</v>
      </c>
      <c r="BW578" s="347" t="s">
        <v>3997</v>
      </c>
      <c r="BX578" s="347" t="s">
        <v>3998</v>
      </c>
      <c r="BY578" s="362" t="str">
        <f t="shared" si="38"/>
        <v>DISCONTINUED - MR610 Con 6, 20x12, -52mm Offset, 6x5.5, 106.25mm Centerbore, Method Bronze - Matte Black Lip</v>
      </c>
      <c r="BZ578" s="362" t="s">
        <v>4044</v>
      </c>
      <c r="CA578" s="362" t="s">
        <v>4045</v>
      </c>
      <c r="CB578" s="351" t="str">
        <f t="shared" si="35"/>
        <v>DISCO (6XX)</v>
      </c>
    </row>
    <row r="579" spans="1:80" s="339" customFormat="1" ht="12.75">
      <c r="A579" s="23">
        <f t="shared" si="34"/>
        <v>576</v>
      </c>
      <c r="B579" s="105" t="s">
        <v>84</v>
      </c>
      <c r="C579" s="30" t="s">
        <v>1094</v>
      </c>
      <c r="D579" s="341" t="s">
        <v>941</v>
      </c>
      <c r="E579" s="342" t="s">
        <v>5044</v>
      </c>
      <c r="F579" s="342" t="s">
        <v>2239</v>
      </c>
      <c r="G579" s="342"/>
      <c r="H579" s="432" t="s">
        <v>1019</v>
      </c>
      <c r="I579" s="393">
        <v>42736</v>
      </c>
      <c r="J579" s="340">
        <v>44210</v>
      </c>
      <c r="K579" s="331" t="s">
        <v>1277</v>
      </c>
      <c r="L579" s="343">
        <v>379</v>
      </c>
      <c r="M579" s="333"/>
      <c r="N579" s="333"/>
      <c r="O579" s="341">
        <v>20</v>
      </c>
      <c r="P579" s="8">
        <v>12</v>
      </c>
      <c r="Q579" s="30" t="s">
        <v>1765</v>
      </c>
      <c r="R579" s="341">
        <v>8</v>
      </c>
      <c r="S579" s="341">
        <v>6.5</v>
      </c>
      <c r="T579" s="344">
        <v>-52</v>
      </c>
      <c r="U579" s="378">
        <v>4.5</v>
      </c>
      <c r="V579" s="341" t="s">
        <v>85</v>
      </c>
      <c r="W579" s="349">
        <v>121.3</v>
      </c>
      <c r="X579" s="345">
        <v>55.2</v>
      </c>
      <c r="Y579" s="344">
        <v>3640</v>
      </c>
      <c r="Z579" s="344" t="s">
        <v>5833</v>
      </c>
      <c r="AA579" s="344" t="s">
        <v>3003</v>
      </c>
      <c r="AB579" s="334" t="s">
        <v>5058</v>
      </c>
      <c r="AC579" s="346" t="s">
        <v>1621</v>
      </c>
      <c r="AD579" s="336">
        <v>33</v>
      </c>
      <c r="AE579" s="346" t="s">
        <v>85</v>
      </c>
      <c r="AF579" s="347" t="s">
        <v>1901</v>
      </c>
      <c r="AG579" s="346" t="s">
        <v>85</v>
      </c>
      <c r="AH579" s="346" t="s">
        <v>1950</v>
      </c>
      <c r="AI579" s="347">
        <v>1.1000000000000001</v>
      </c>
      <c r="AJ579" s="347" t="s">
        <v>265</v>
      </c>
      <c r="AK579" s="347" t="s">
        <v>1677</v>
      </c>
      <c r="AL579" s="347">
        <v>3.3000000000000003</v>
      </c>
      <c r="AM579" s="347">
        <v>116.7</v>
      </c>
      <c r="AN579" s="347">
        <v>15.8</v>
      </c>
      <c r="AO579" s="347">
        <v>200</v>
      </c>
      <c r="AP579" s="347">
        <v>3</v>
      </c>
      <c r="AQ579" s="347">
        <v>3</v>
      </c>
      <c r="AR579" s="347"/>
      <c r="AS579" s="347">
        <v>85</v>
      </c>
      <c r="AT579" s="347"/>
      <c r="AU579" s="347">
        <v>241</v>
      </c>
      <c r="AV579" s="347">
        <v>124</v>
      </c>
      <c r="AW579" s="347">
        <v>108.5</v>
      </c>
      <c r="AX579" s="83"/>
      <c r="AY579" s="347">
        <v>28</v>
      </c>
      <c r="AZ579" s="348" t="s">
        <v>85</v>
      </c>
      <c r="BA579" s="347" t="s">
        <v>85</v>
      </c>
      <c r="BB579" s="105" t="s">
        <v>85</v>
      </c>
      <c r="BC579" s="347" t="s">
        <v>85</v>
      </c>
      <c r="BD579" s="348">
        <v>58.7</v>
      </c>
      <c r="BE579" s="347">
        <v>22</v>
      </c>
      <c r="BF579" s="347">
        <v>22</v>
      </c>
      <c r="BG579" s="347">
        <v>13.7</v>
      </c>
      <c r="BH579" s="341">
        <v>16</v>
      </c>
      <c r="BI579" s="347" t="s">
        <v>3551</v>
      </c>
      <c r="BJ579" s="82" t="s">
        <v>4217</v>
      </c>
      <c r="BK579" s="347" t="s">
        <v>2890</v>
      </c>
      <c r="BL579" s="347" t="s">
        <v>2905</v>
      </c>
      <c r="BM579" s="347" t="s">
        <v>2834</v>
      </c>
      <c r="BN579" s="347" t="s">
        <v>2906</v>
      </c>
      <c r="BO579" s="347" t="s">
        <v>2904</v>
      </c>
      <c r="BP579" s="347"/>
      <c r="BQ579" s="347"/>
      <c r="BR579" s="347"/>
      <c r="BS579" s="347"/>
      <c r="BT579" s="347"/>
      <c r="BU579" s="347" t="s">
        <v>4003</v>
      </c>
      <c r="BV579" s="347" t="s">
        <v>4004</v>
      </c>
      <c r="BW579" s="347" t="s">
        <v>4005</v>
      </c>
      <c r="BX579" s="347" t="s">
        <v>4006</v>
      </c>
      <c r="BY579" s="362" t="str">
        <f t="shared" si="38"/>
        <v>DISCONTINUED - MR610 Con 6, 20x12, -52mm Offset, 8x6.5, 121.3mm Centerbore, Method Bronze - Matte Black Lip</v>
      </c>
      <c r="BZ579" s="362" t="s">
        <v>4044</v>
      </c>
      <c r="CA579" s="362" t="s">
        <v>4045</v>
      </c>
      <c r="CB579" s="351" t="str">
        <f t="shared" si="35"/>
        <v>DISCO (6XX)</v>
      </c>
    </row>
    <row r="580" spans="1:80" s="339" customFormat="1" ht="12.75">
      <c r="A580" s="23">
        <f t="shared" ref="A580:A643" si="39">ROW(B580)-3</f>
        <v>577</v>
      </c>
      <c r="B580" s="105" t="s">
        <v>84</v>
      </c>
      <c r="C580" s="30" t="s">
        <v>1094</v>
      </c>
      <c r="D580" s="341" t="s">
        <v>941</v>
      </c>
      <c r="E580" s="342" t="s">
        <v>5045</v>
      </c>
      <c r="F580" s="342" t="s">
        <v>2239</v>
      </c>
      <c r="G580" s="342"/>
      <c r="H580" s="432" t="s">
        <v>1020</v>
      </c>
      <c r="I580" s="393">
        <v>42736</v>
      </c>
      <c r="J580" s="340">
        <v>44210</v>
      </c>
      <c r="K580" s="331" t="s">
        <v>1277</v>
      </c>
      <c r="L580" s="343">
        <v>359</v>
      </c>
      <c r="M580" s="333"/>
      <c r="N580" s="333"/>
      <c r="O580" s="341">
        <v>20</v>
      </c>
      <c r="P580" s="8">
        <v>12</v>
      </c>
      <c r="Q580" s="30" t="s">
        <v>1766</v>
      </c>
      <c r="R580" s="341">
        <v>8</v>
      </c>
      <c r="S580" s="341">
        <v>170</v>
      </c>
      <c r="T580" s="344">
        <v>-52</v>
      </c>
      <c r="U580" s="378">
        <v>4.5</v>
      </c>
      <c r="V580" s="341" t="s">
        <v>85</v>
      </c>
      <c r="W580" s="349">
        <v>124.9</v>
      </c>
      <c r="X580" s="345">
        <v>55.2</v>
      </c>
      <c r="Y580" s="344">
        <v>3640</v>
      </c>
      <c r="Z580" s="344" t="s">
        <v>2309</v>
      </c>
      <c r="AA580" s="344" t="s">
        <v>3002</v>
      </c>
      <c r="AB580" s="334" t="s">
        <v>5059</v>
      </c>
      <c r="AC580" s="346" t="s">
        <v>1621</v>
      </c>
      <c r="AD580" s="336">
        <v>33</v>
      </c>
      <c r="AE580" s="346" t="s">
        <v>85</v>
      </c>
      <c r="AF580" s="347" t="s">
        <v>1901</v>
      </c>
      <c r="AG580" s="346" t="s">
        <v>85</v>
      </c>
      <c r="AH580" s="346" t="s">
        <v>1950</v>
      </c>
      <c r="AI580" s="347">
        <v>1.1000000000000001</v>
      </c>
      <c r="AJ580" s="347" t="s">
        <v>265</v>
      </c>
      <c r="AK580" s="347" t="s">
        <v>85</v>
      </c>
      <c r="AL580" s="347" t="s">
        <v>85</v>
      </c>
      <c r="AM580" s="347" t="s">
        <v>85</v>
      </c>
      <c r="AN580" s="347">
        <v>15.8</v>
      </c>
      <c r="AO580" s="347">
        <v>200</v>
      </c>
      <c r="AP580" s="347">
        <v>3</v>
      </c>
      <c r="AQ580" s="347">
        <v>3</v>
      </c>
      <c r="AR580" s="347"/>
      <c r="AS580" s="347">
        <v>85</v>
      </c>
      <c r="AT580" s="347"/>
      <c r="AU580" s="347">
        <v>241</v>
      </c>
      <c r="AV580" s="347">
        <v>124</v>
      </c>
      <c r="AW580" s="347">
        <v>108.5</v>
      </c>
      <c r="AX580" s="83"/>
      <c r="AY580" s="347">
        <v>28</v>
      </c>
      <c r="AZ580" s="348" t="s">
        <v>85</v>
      </c>
      <c r="BA580" s="347" t="s">
        <v>85</v>
      </c>
      <c r="BB580" s="105" t="s">
        <v>85</v>
      </c>
      <c r="BC580" s="347" t="s">
        <v>85</v>
      </c>
      <c r="BD580" s="348">
        <v>58.7</v>
      </c>
      <c r="BE580" s="347">
        <v>22</v>
      </c>
      <c r="BF580" s="347">
        <v>22</v>
      </c>
      <c r="BG580" s="347">
        <v>13.7</v>
      </c>
      <c r="BH580" s="341">
        <v>16</v>
      </c>
      <c r="BI580" s="347" t="s">
        <v>3551</v>
      </c>
      <c r="BJ580" s="82" t="s">
        <v>4217</v>
      </c>
      <c r="BK580" s="347" t="s">
        <v>2890</v>
      </c>
      <c r="BL580" s="347" t="s">
        <v>2905</v>
      </c>
      <c r="BM580" s="347" t="s">
        <v>2834</v>
      </c>
      <c r="BN580" s="347" t="s">
        <v>2906</v>
      </c>
      <c r="BO580" s="347" t="s">
        <v>2904</v>
      </c>
      <c r="BP580" s="347"/>
      <c r="BQ580" s="347"/>
      <c r="BR580" s="347"/>
      <c r="BS580" s="347"/>
      <c r="BT580" s="347"/>
      <c r="BU580" s="347" t="s">
        <v>4007</v>
      </c>
      <c r="BV580" s="347" t="s">
        <v>4008</v>
      </c>
      <c r="BW580" s="347" t="s">
        <v>4009</v>
      </c>
      <c r="BX580" s="347" t="s">
        <v>4010</v>
      </c>
      <c r="BY580" s="362" t="str">
        <f t="shared" si="38"/>
        <v>DISCONTINUED - MR610 Con 6, 20x12, -52mm Offset, 8x170, 124.9mm Centerbore, Matte Black</v>
      </c>
      <c r="BZ580" s="362" t="s">
        <v>4044</v>
      </c>
      <c r="CA580" s="362" t="s">
        <v>4045</v>
      </c>
      <c r="CB580" s="351" t="str">
        <f t="shared" ref="CB580:CB643" si="40">C580</f>
        <v>DISCO (6XX)</v>
      </c>
    </row>
    <row r="581" spans="1:80" s="339" customFormat="1" ht="12.75">
      <c r="A581" s="23">
        <f t="shared" si="39"/>
        <v>578</v>
      </c>
      <c r="B581" s="105" t="s">
        <v>3069</v>
      </c>
      <c r="C581" s="30" t="s">
        <v>3050</v>
      </c>
      <c r="D581" s="341" t="s">
        <v>3051</v>
      </c>
      <c r="E581" s="342" t="s">
        <v>5048</v>
      </c>
      <c r="F581" s="342" t="s">
        <v>1129</v>
      </c>
      <c r="G581" s="342"/>
      <c r="H581" s="432" t="s">
        <v>3068</v>
      </c>
      <c r="I581" s="393">
        <v>43518</v>
      </c>
      <c r="J581" s="340">
        <v>44210</v>
      </c>
      <c r="K581" s="331" t="s">
        <v>1277</v>
      </c>
      <c r="L581" s="343">
        <v>169</v>
      </c>
      <c r="M581" s="333"/>
      <c r="N581" s="333"/>
      <c r="O581" s="341">
        <v>14</v>
      </c>
      <c r="P581" s="8">
        <v>7</v>
      </c>
      <c r="Q581" s="30" t="s">
        <v>1746</v>
      </c>
      <c r="R581" s="341">
        <v>4</v>
      </c>
      <c r="S581" s="341">
        <v>110</v>
      </c>
      <c r="T581" s="344">
        <v>10</v>
      </c>
      <c r="U581" s="378">
        <v>4</v>
      </c>
      <c r="V581" s="341" t="s">
        <v>3043</v>
      </c>
      <c r="W581" s="349">
        <v>84</v>
      </c>
      <c r="X581" s="345">
        <v>17</v>
      </c>
      <c r="Y581" s="344">
        <v>1200</v>
      </c>
      <c r="Z581" s="344" t="s">
        <v>2309</v>
      </c>
      <c r="AA581" s="344" t="s">
        <v>3002</v>
      </c>
      <c r="AB581" s="334" t="s">
        <v>5060</v>
      </c>
      <c r="AC581" s="346" t="s">
        <v>3062</v>
      </c>
      <c r="AD581" s="336">
        <v>14.454000000000002</v>
      </c>
      <c r="AE581" s="346" t="s">
        <v>85</v>
      </c>
      <c r="AF581" s="347" t="s">
        <v>3065</v>
      </c>
      <c r="AG581" s="346" t="s">
        <v>85</v>
      </c>
      <c r="AH581" s="346" t="s">
        <v>85</v>
      </c>
      <c r="AI581" s="347" t="s">
        <v>85</v>
      </c>
      <c r="AJ581" s="347" t="s">
        <v>3044</v>
      </c>
      <c r="AK581" s="347" t="s">
        <v>3045</v>
      </c>
      <c r="AL581" s="347" t="s">
        <v>85</v>
      </c>
      <c r="AM581" s="347" t="s">
        <v>3045</v>
      </c>
      <c r="AN581" s="347">
        <v>14.5</v>
      </c>
      <c r="AO581" s="347">
        <v>145</v>
      </c>
      <c r="AP581" s="347">
        <v>27</v>
      </c>
      <c r="AQ581" s="347">
        <v>35</v>
      </c>
      <c r="AR581" s="347"/>
      <c r="AS581" s="347" t="s">
        <v>3046</v>
      </c>
      <c r="AT581" s="347"/>
      <c r="AU581" s="347">
        <v>163</v>
      </c>
      <c r="AV581" s="347">
        <v>80</v>
      </c>
      <c r="AW581" s="347">
        <v>51</v>
      </c>
      <c r="AX581" s="83"/>
      <c r="AY581" s="347">
        <v>0</v>
      </c>
      <c r="AZ581" s="348" t="s">
        <v>3058</v>
      </c>
      <c r="BA581" s="347">
        <v>45.914000000000009</v>
      </c>
      <c r="BB581" s="105" t="s">
        <v>3057</v>
      </c>
      <c r="BC581" s="347">
        <v>11</v>
      </c>
      <c r="BD581" s="348">
        <v>20.5</v>
      </c>
      <c r="BE581" s="347">
        <v>15</v>
      </c>
      <c r="BF581" s="347">
        <v>15</v>
      </c>
      <c r="BG581" s="347">
        <v>8</v>
      </c>
      <c r="BH581" s="341">
        <v>57</v>
      </c>
      <c r="BI581" s="347" t="s">
        <v>3551</v>
      </c>
      <c r="BJ581" s="82" t="s">
        <v>4217</v>
      </c>
      <c r="BK581" s="347" t="s">
        <v>4224</v>
      </c>
      <c r="BL581" s="347" t="s">
        <v>4230</v>
      </c>
      <c r="BM581" s="347" t="s">
        <v>4225</v>
      </c>
      <c r="BN581" s="347" t="s">
        <v>4220</v>
      </c>
      <c r="BO581" s="347"/>
      <c r="BP581" s="347"/>
      <c r="BQ581" s="347"/>
      <c r="BR581" s="347"/>
      <c r="BS581" s="347"/>
      <c r="BT581" s="347"/>
      <c r="BU581" s="347" t="s">
        <v>4133</v>
      </c>
      <c r="BV581" s="347" t="s">
        <v>4132</v>
      </c>
      <c r="BW581" s="347" t="s">
        <v>4131</v>
      </c>
      <c r="BX581" s="347" t="s">
        <v>4130</v>
      </c>
      <c r="BY581" s="362" t="str">
        <f t="shared" si="38"/>
        <v>DISCONTINUED - GZ801 LiteLoc, 14x7, 4+3/+10mm Offset, 4x110, 84mm Centerbore, Matte Black, w/ BH-H2020M</v>
      </c>
      <c r="BZ581" s="362" t="s">
        <v>4044</v>
      </c>
      <c r="CA581" s="362" t="s">
        <v>4045</v>
      </c>
      <c r="CB581" s="351" t="str">
        <f t="shared" si="40"/>
        <v>GMZ (8XX)</v>
      </c>
    </row>
    <row r="582" spans="1:80" s="339" customFormat="1" ht="12.75">
      <c r="A582" s="23">
        <f t="shared" si="39"/>
        <v>579</v>
      </c>
      <c r="B582" s="105" t="s">
        <v>3069</v>
      </c>
      <c r="C582" s="30" t="s">
        <v>3050</v>
      </c>
      <c r="D582" s="341" t="s">
        <v>3051</v>
      </c>
      <c r="E582" s="342" t="s">
        <v>5061</v>
      </c>
      <c r="F582" s="342" t="s">
        <v>1129</v>
      </c>
      <c r="G582" s="342"/>
      <c r="H582" s="432" t="s">
        <v>3072</v>
      </c>
      <c r="I582" s="393">
        <v>43518</v>
      </c>
      <c r="J582" s="340">
        <v>44210</v>
      </c>
      <c r="K582" s="331" t="s">
        <v>1277</v>
      </c>
      <c r="L582" s="343">
        <v>189</v>
      </c>
      <c r="M582" s="333"/>
      <c r="N582" s="333"/>
      <c r="O582" s="341">
        <v>14</v>
      </c>
      <c r="P582" s="8">
        <v>10</v>
      </c>
      <c r="Q582" s="30" t="s">
        <v>1749</v>
      </c>
      <c r="R582" s="341">
        <v>4</v>
      </c>
      <c r="S582" s="341">
        <v>156</v>
      </c>
      <c r="T582" s="344">
        <v>0</v>
      </c>
      <c r="U582" s="378">
        <v>5.4</v>
      </c>
      <c r="V582" s="341" t="s">
        <v>3047</v>
      </c>
      <c r="W582" s="349">
        <v>131.30000000000001</v>
      </c>
      <c r="X582" s="345">
        <v>19.100000000000001</v>
      </c>
      <c r="Y582" s="344">
        <v>1200</v>
      </c>
      <c r="Z582" s="344" t="s">
        <v>2309</v>
      </c>
      <c r="AA582" s="344" t="s">
        <v>3002</v>
      </c>
      <c r="AB582" s="334" t="s">
        <v>5065</v>
      </c>
      <c r="AC582" s="346" t="s">
        <v>3063</v>
      </c>
      <c r="AD582" s="336">
        <v>14.454000000000002</v>
      </c>
      <c r="AE582" s="346" t="s">
        <v>85</v>
      </c>
      <c r="AF582" s="347" t="s">
        <v>3065</v>
      </c>
      <c r="AG582" s="346" t="s">
        <v>85</v>
      </c>
      <c r="AH582" s="346" t="s">
        <v>85</v>
      </c>
      <c r="AI582" s="347" t="s">
        <v>85</v>
      </c>
      <c r="AJ582" s="347" t="s">
        <v>3044</v>
      </c>
      <c r="AK582" s="347" t="s">
        <v>3045</v>
      </c>
      <c r="AL582" s="347" t="s">
        <v>85</v>
      </c>
      <c r="AM582" s="347" t="s">
        <v>3045</v>
      </c>
      <c r="AN582" s="347">
        <v>13</v>
      </c>
      <c r="AO582" s="347">
        <v>180</v>
      </c>
      <c r="AP582" s="347">
        <v>35</v>
      </c>
      <c r="AQ582" s="347">
        <v>50</v>
      </c>
      <c r="AR582" s="347"/>
      <c r="AS582" s="347" t="s">
        <v>3046</v>
      </c>
      <c r="AT582" s="347"/>
      <c r="AU582" s="347">
        <v>161</v>
      </c>
      <c r="AV582" s="347">
        <v>80</v>
      </c>
      <c r="AW582" s="347">
        <v>48</v>
      </c>
      <c r="AX582" s="83"/>
      <c r="AY582" s="347">
        <v>0</v>
      </c>
      <c r="AZ582" s="348" t="s">
        <v>3058</v>
      </c>
      <c r="BA582" s="347">
        <v>45.914000000000009</v>
      </c>
      <c r="BB582" s="105" t="s">
        <v>3057</v>
      </c>
      <c r="BC582" s="347">
        <v>11</v>
      </c>
      <c r="BD582" s="348">
        <v>22.6</v>
      </c>
      <c r="BE582" s="347">
        <v>15</v>
      </c>
      <c r="BF582" s="347">
        <v>15</v>
      </c>
      <c r="BG582" s="347">
        <v>11</v>
      </c>
      <c r="BH582" s="341">
        <v>57</v>
      </c>
      <c r="BI582" s="347" t="s">
        <v>3551</v>
      </c>
      <c r="BJ582" s="82" t="s">
        <v>4217</v>
      </c>
      <c r="BK582" s="347" t="s">
        <v>4224</v>
      </c>
      <c r="BL582" s="347" t="s">
        <v>4230</v>
      </c>
      <c r="BM582" s="347" t="s">
        <v>4225</v>
      </c>
      <c r="BN582" s="347" t="s">
        <v>4220</v>
      </c>
      <c r="BO582" s="347"/>
      <c r="BP582" s="347"/>
      <c r="BQ582" s="347"/>
      <c r="BR582" s="347"/>
      <c r="BS582" s="347"/>
      <c r="BT582" s="347"/>
      <c r="BU582" s="347" t="s">
        <v>4133</v>
      </c>
      <c r="BV582" s="347" t="s">
        <v>4132</v>
      </c>
      <c r="BW582" s="347" t="s">
        <v>4131</v>
      </c>
      <c r="BX582" s="347" t="s">
        <v>4130</v>
      </c>
      <c r="BY582" s="362" t="str">
        <f t="shared" si="38"/>
        <v>DISCONTINUED - GZ801 LiteLoc, 14x10, 5+5/0mm Offset, 4x156, 131.3mm Centerbore, Matte Black, w/ BH-H2020M</v>
      </c>
      <c r="BZ582" s="362" t="s">
        <v>4044</v>
      </c>
      <c r="CA582" s="362" t="s">
        <v>4045</v>
      </c>
      <c r="CB582" s="351" t="str">
        <f t="shared" si="40"/>
        <v>GMZ (8XX)</v>
      </c>
    </row>
    <row r="583" spans="1:80" s="339" customFormat="1" ht="12.75">
      <c r="A583" s="23">
        <f t="shared" si="39"/>
        <v>580</v>
      </c>
      <c r="B583" s="105" t="s">
        <v>3069</v>
      </c>
      <c r="C583" s="30" t="s">
        <v>3050</v>
      </c>
      <c r="D583" s="341" t="s">
        <v>3053</v>
      </c>
      <c r="E583" s="342" t="s">
        <v>5062</v>
      </c>
      <c r="F583" s="342" t="s">
        <v>1129</v>
      </c>
      <c r="G583" s="342"/>
      <c r="H583" s="432" t="s">
        <v>3077</v>
      </c>
      <c r="I583" s="393">
        <v>43518</v>
      </c>
      <c r="J583" s="340">
        <v>44210</v>
      </c>
      <c r="K583" s="331" t="s">
        <v>1277</v>
      </c>
      <c r="L583" s="343">
        <v>169</v>
      </c>
      <c r="M583" s="333"/>
      <c r="N583" s="333"/>
      <c r="O583" s="341">
        <v>14</v>
      </c>
      <c r="P583" s="8">
        <v>7</v>
      </c>
      <c r="Q583" s="30" t="s">
        <v>1748</v>
      </c>
      <c r="R583" s="341">
        <v>4</v>
      </c>
      <c r="S583" s="341">
        <v>136</v>
      </c>
      <c r="T583" s="344">
        <v>38</v>
      </c>
      <c r="U583" s="378">
        <v>5.4</v>
      </c>
      <c r="V583" s="341" t="s">
        <v>3048</v>
      </c>
      <c r="W583" s="349">
        <v>110</v>
      </c>
      <c r="X583" s="345">
        <v>16.100000000000001</v>
      </c>
      <c r="Y583" s="344">
        <v>1400</v>
      </c>
      <c r="Z583" s="344" t="s">
        <v>2309</v>
      </c>
      <c r="AA583" s="344" t="s">
        <v>3002</v>
      </c>
      <c r="AB583" s="334" t="s">
        <v>5066</v>
      </c>
      <c r="AC583" s="346" t="s">
        <v>3063</v>
      </c>
      <c r="AD583" s="336">
        <v>14.454000000000002</v>
      </c>
      <c r="AE583" s="346" t="s">
        <v>85</v>
      </c>
      <c r="AF583" s="347" t="s">
        <v>3065</v>
      </c>
      <c r="AG583" s="346" t="s">
        <v>85</v>
      </c>
      <c r="AH583" s="346" t="s">
        <v>85</v>
      </c>
      <c r="AI583" s="347" t="s">
        <v>85</v>
      </c>
      <c r="AJ583" s="347" t="s">
        <v>3044</v>
      </c>
      <c r="AK583" s="347" t="s">
        <v>3045</v>
      </c>
      <c r="AL583" s="347" t="s">
        <v>85</v>
      </c>
      <c r="AM583" s="347" t="s">
        <v>3045</v>
      </c>
      <c r="AN583" s="347">
        <v>13</v>
      </c>
      <c r="AO583" s="347">
        <v>160</v>
      </c>
      <c r="AP583" s="347">
        <v>13</v>
      </c>
      <c r="AQ583" s="347">
        <v>20</v>
      </c>
      <c r="AR583" s="347"/>
      <c r="AS583" s="347" t="s">
        <v>3046</v>
      </c>
      <c r="AT583" s="347"/>
      <c r="AU583" s="347">
        <v>157</v>
      </c>
      <c r="AV583" s="347">
        <v>80</v>
      </c>
      <c r="AW583" s="347">
        <v>47</v>
      </c>
      <c r="AX583" s="83"/>
      <c r="AY583" s="347">
        <v>25</v>
      </c>
      <c r="AZ583" s="348" t="s">
        <v>3058</v>
      </c>
      <c r="BA583" s="347">
        <v>45.914000000000009</v>
      </c>
      <c r="BB583" s="105" t="s">
        <v>3057</v>
      </c>
      <c r="BC583" s="347">
        <v>11</v>
      </c>
      <c r="BD583" s="348">
        <v>19.600000000000001</v>
      </c>
      <c r="BE583" s="347">
        <v>15</v>
      </c>
      <c r="BF583" s="347">
        <v>15</v>
      </c>
      <c r="BG583" s="347">
        <v>8</v>
      </c>
      <c r="BH583" s="341">
        <v>57</v>
      </c>
      <c r="BI583" s="347" t="s">
        <v>3551</v>
      </c>
      <c r="BJ583" s="82" t="s">
        <v>4217</v>
      </c>
      <c r="BK583" s="347" t="s">
        <v>3127</v>
      </c>
      <c r="BL583" s="347" t="s">
        <v>4230</v>
      </c>
      <c r="BM583" s="347" t="s">
        <v>4224</v>
      </c>
      <c r="BN583" s="347" t="s">
        <v>4225</v>
      </c>
      <c r="BO583" s="347" t="s">
        <v>4231</v>
      </c>
      <c r="BP583" s="347"/>
      <c r="BQ583" s="347"/>
      <c r="BR583" s="347"/>
      <c r="BS583" s="347"/>
      <c r="BT583" s="347"/>
      <c r="BU583" s="347" t="s">
        <v>4141</v>
      </c>
      <c r="BV583" s="347" t="s">
        <v>4140</v>
      </c>
      <c r="BW583" s="347" t="s">
        <v>4143</v>
      </c>
      <c r="BX583" s="347" t="s">
        <v>4142</v>
      </c>
      <c r="BY583" s="362" t="str">
        <f t="shared" si="38"/>
        <v>DISCONTINUED - GZ803 Casino Beadlock, 14x7, 5+2/+38mm Offset, 4x136, 110mm Centerbore, Matte Black, w/ BH-H2020M</v>
      </c>
      <c r="BZ583" s="362" t="s">
        <v>4044</v>
      </c>
      <c r="CA583" s="362" t="s">
        <v>4045</v>
      </c>
      <c r="CB583" s="351" t="str">
        <f t="shared" si="40"/>
        <v>GMZ (8XX)</v>
      </c>
    </row>
    <row r="584" spans="1:80" s="339" customFormat="1" ht="12.75">
      <c r="A584" s="23">
        <f t="shared" si="39"/>
        <v>581</v>
      </c>
      <c r="B584" s="105" t="s">
        <v>3069</v>
      </c>
      <c r="C584" s="30" t="s">
        <v>3050</v>
      </c>
      <c r="D584" s="341" t="s">
        <v>3053</v>
      </c>
      <c r="E584" s="342" t="s">
        <v>5063</v>
      </c>
      <c r="F584" s="342" t="s">
        <v>1129</v>
      </c>
      <c r="G584" s="342"/>
      <c r="H584" s="432" t="s">
        <v>3078</v>
      </c>
      <c r="I584" s="393">
        <v>43518</v>
      </c>
      <c r="J584" s="340">
        <v>44210</v>
      </c>
      <c r="K584" s="331" t="s">
        <v>1277</v>
      </c>
      <c r="L584" s="343">
        <v>169</v>
      </c>
      <c r="M584" s="333"/>
      <c r="N584" s="333"/>
      <c r="O584" s="341">
        <v>14</v>
      </c>
      <c r="P584" s="8">
        <v>7</v>
      </c>
      <c r="Q584" s="30" t="s">
        <v>1749</v>
      </c>
      <c r="R584" s="341">
        <v>4</v>
      </c>
      <c r="S584" s="341">
        <v>156</v>
      </c>
      <c r="T584" s="344">
        <v>38</v>
      </c>
      <c r="U584" s="378">
        <v>5.4</v>
      </c>
      <c r="V584" s="341" t="s">
        <v>3048</v>
      </c>
      <c r="W584" s="349">
        <v>131.30000000000001</v>
      </c>
      <c r="X584" s="345">
        <v>15.8</v>
      </c>
      <c r="Y584" s="344">
        <v>1400</v>
      </c>
      <c r="Z584" s="344" t="s">
        <v>2309</v>
      </c>
      <c r="AA584" s="344" t="s">
        <v>3002</v>
      </c>
      <c r="AB584" s="334" t="s">
        <v>5067</v>
      </c>
      <c r="AC584" s="346" t="s">
        <v>3063</v>
      </c>
      <c r="AD584" s="336">
        <v>14.454000000000002</v>
      </c>
      <c r="AE584" s="346" t="s">
        <v>85</v>
      </c>
      <c r="AF584" s="347" t="s">
        <v>3065</v>
      </c>
      <c r="AG584" s="346" t="s">
        <v>85</v>
      </c>
      <c r="AH584" s="346" t="s">
        <v>85</v>
      </c>
      <c r="AI584" s="347" t="s">
        <v>85</v>
      </c>
      <c r="AJ584" s="347" t="s">
        <v>3044</v>
      </c>
      <c r="AK584" s="347" t="s">
        <v>3045</v>
      </c>
      <c r="AL584" s="347" t="s">
        <v>85</v>
      </c>
      <c r="AM584" s="347" t="s">
        <v>3045</v>
      </c>
      <c r="AN584" s="347">
        <v>13</v>
      </c>
      <c r="AO584" s="347">
        <v>180</v>
      </c>
      <c r="AP584" s="347" t="s">
        <v>3046</v>
      </c>
      <c r="AQ584" s="347">
        <v>14</v>
      </c>
      <c r="AR584" s="347"/>
      <c r="AS584" s="347" t="s">
        <v>3046</v>
      </c>
      <c r="AT584" s="347"/>
      <c r="AU584" s="347">
        <v>157</v>
      </c>
      <c r="AV584" s="347">
        <v>80</v>
      </c>
      <c r="AW584" s="347">
        <v>47</v>
      </c>
      <c r="AX584" s="83"/>
      <c r="AY584" s="347">
        <v>25</v>
      </c>
      <c r="AZ584" s="348" t="s">
        <v>3058</v>
      </c>
      <c r="BA584" s="347">
        <v>45.914000000000009</v>
      </c>
      <c r="BB584" s="105" t="s">
        <v>3057</v>
      </c>
      <c r="BC584" s="347">
        <v>11</v>
      </c>
      <c r="BD584" s="348">
        <v>19.3</v>
      </c>
      <c r="BE584" s="347">
        <v>15</v>
      </c>
      <c r="BF584" s="347">
        <v>15</v>
      </c>
      <c r="BG584" s="347">
        <v>8</v>
      </c>
      <c r="BH584" s="341">
        <v>57</v>
      </c>
      <c r="BI584" s="347" t="s">
        <v>3551</v>
      </c>
      <c r="BJ584" s="82" t="s">
        <v>4217</v>
      </c>
      <c r="BK584" s="347" t="s">
        <v>3127</v>
      </c>
      <c r="BL584" s="347" t="s">
        <v>4230</v>
      </c>
      <c r="BM584" s="347" t="s">
        <v>4224</v>
      </c>
      <c r="BN584" s="347" t="s">
        <v>4225</v>
      </c>
      <c r="BO584" s="347" t="s">
        <v>4231</v>
      </c>
      <c r="BP584" s="347"/>
      <c r="BQ584" s="347"/>
      <c r="BR584" s="347"/>
      <c r="BS584" s="347"/>
      <c r="BT584" s="347"/>
      <c r="BU584" s="347" t="s">
        <v>4141</v>
      </c>
      <c r="BV584" s="347" t="s">
        <v>4140</v>
      </c>
      <c r="BW584" s="347" t="s">
        <v>4143</v>
      </c>
      <c r="BX584" s="347" t="s">
        <v>4142</v>
      </c>
      <c r="BY584" s="362" t="str">
        <f t="shared" si="38"/>
        <v>DISCONTINUED - GZ803 Casino Beadlock, 14x7, 5+2/+38mm Offset, 4x156, 131.3mm Centerbore, Matte Black, w/ BH-H2020M</v>
      </c>
      <c r="BZ584" s="362" t="s">
        <v>4044</v>
      </c>
      <c r="CA584" s="362" t="s">
        <v>4045</v>
      </c>
      <c r="CB584" s="351" t="str">
        <f t="shared" si="40"/>
        <v>GMZ (8XX)</v>
      </c>
    </row>
    <row r="585" spans="1:80" s="339" customFormat="1" ht="12.75">
      <c r="A585" s="23">
        <f t="shared" si="39"/>
        <v>582</v>
      </c>
      <c r="B585" s="105" t="s">
        <v>84</v>
      </c>
      <c r="C585" s="30" t="s">
        <v>1090</v>
      </c>
      <c r="D585" s="341" t="s">
        <v>1108</v>
      </c>
      <c r="E585" s="342" t="s">
        <v>5161</v>
      </c>
      <c r="F585" s="342" t="s">
        <v>1129</v>
      </c>
      <c r="G585" s="342"/>
      <c r="H585" s="432" t="s">
        <v>2210</v>
      </c>
      <c r="I585" s="393">
        <v>43340</v>
      </c>
      <c r="J585" s="340">
        <v>44245</v>
      </c>
      <c r="K585" s="331" t="s">
        <v>1277</v>
      </c>
      <c r="L585" s="343">
        <v>664.9</v>
      </c>
      <c r="M585" s="333"/>
      <c r="N585" s="333"/>
      <c r="O585" s="341">
        <v>20</v>
      </c>
      <c r="P585" s="8">
        <v>9</v>
      </c>
      <c r="Q585" s="30" t="s">
        <v>246</v>
      </c>
      <c r="R585" s="341" t="s">
        <v>246</v>
      </c>
      <c r="S585" s="341" t="s">
        <v>246</v>
      </c>
      <c r="T585" s="344">
        <v>-12</v>
      </c>
      <c r="U585" s="378">
        <v>4.5</v>
      </c>
      <c r="V585" s="341" t="s">
        <v>85</v>
      </c>
      <c r="W585" s="349">
        <v>71.5</v>
      </c>
      <c r="X585" s="345">
        <v>50.2</v>
      </c>
      <c r="Y585" s="344">
        <v>3600</v>
      </c>
      <c r="Z585" s="344" t="s">
        <v>2309</v>
      </c>
      <c r="AA585" s="344" t="s">
        <v>3002</v>
      </c>
      <c r="AB585" s="334" t="s">
        <v>5162</v>
      </c>
      <c r="AC585" s="346" t="s">
        <v>85</v>
      </c>
      <c r="AD585" s="336" t="s">
        <v>85</v>
      </c>
      <c r="AE585" s="346" t="s">
        <v>85</v>
      </c>
      <c r="AF585" s="347" t="s">
        <v>85</v>
      </c>
      <c r="AG585" s="346" t="s">
        <v>85</v>
      </c>
      <c r="AH585" s="346" t="s">
        <v>85</v>
      </c>
      <c r="AI585" s="347" t="s">
        <v>85</v>
      </c>
      <c r="AJ585" s="347" t="s">
        <v>265</v>
      </c>
      <c r="AK585" s="347" t="s">
        <v>85</v>
      </c>
      <c r="AL585" s="347" t="s">
        <v>85</v>
      </c>
      <c r="AM585" s="347" t="s">
        <v>85</v>
      </c>
      <c r="AN585" s="347" t="s">
        <v>85</v>
      </c>
      <c r="AO585" s="347">
        <v>210</v>
      </c>
      <c r="AP585" s="347">
        <v>0</v>
      </c>
      <c r="AQ585" s="347">
        <v>0</v>
      </c>
      <c r="AR585" s="347"/>
      <c r="AS585" s="347">
        <v>66</v>
      </c>
      <c r="AT585" s="347"/>
      <c r="AU585" s="347">
        <v>238</v>
      </c>
      <c r="AV585" s="347" t="s">
        <v>85</v>
      </c>
      <c r="AW585" s="347" t="s">
        <v>85</v>
      </c>
      <c r="AX585" s="83"/>
      <c r="AY585" s="347">
        <v>0</v>
      </c>
      <c r="AZ585" s="348" t="s">
        <v>3368</v>
      </c>
      <c r="BA585" s="347">
        <v>172.5</v>
      </c>
      <c r="BB585" s="105" t="s">
        <v>3008</v>
      </c>
      <c r="BC585" s="347">
        <v>11</v>
      </c>
      <c r="BD585" s="348">
        <v>53.7</v>
      </c>
      <c r="BE585" s="347">
        <v>23</v>
      </c>
      <c r="BF585" s="347">
        <v>23</v>
      </c>
      <c r="BG585" s="347">
        <v>12</v>
      </c>
      <c r="BH585" s="341">
        <v>24</v>
      </c>
      <c r="BI585" s="347" t="s">
        <v>3551</v>
      </c>
      <c r="BJ585" s="82" t="s">
        <v>4217</v>
      </c>
      <c r="BK585" s="347" t="s">
        <v>2871</v>
      </c>
      <c r="BL585" s="347" t="s">
        <v>2872</v>
      </c>
      <c r="BM585" s="347" t="s">
        <v>2873</v>
      </c>
      <c r="BN585" s="347" t="s">
        <v>2868</v>
      </c>
      <c r="BO585" s="347"/>
      <c r="BP585" s="347"/>
      <c r="BQ585" s="347"/>
      <c r="BR585" s="347"/>
      <c r="BS585" s="347"/>
      <c r="BT585" s="347"/>
      <c r="BU585" s="347" t="s">
        <v>3891</v>
      </c>
      <c r="BV585" s="347" t="s">
        <v>3892</v>
      </c>
      <c r="BW585" s="347"/>
      <c r="BX585" s="347"/>
      <c r="BY585" s="362" t="str">
        <f t="shared" si="38"/>
        <v>DISCONTINUED - MR105 Beadlock, 20x9, -12mm Offset, BLANK, 71.5mm Centerbore, Matte Black, w/ BH-H36125</v>
      </c>
      <c r="BZ585" s="362" t="s">
        <v>4044</v>
      </c>
      <c r="CA585" s="362" t="s">
        <v>4045</v>
      </c>
      <c r="CB585" s="351" t="str">
        <f t="shared" si="40"/>
        <v>RACE (1XX)</v>
      </c>
    </row>
    <row r="586" spans="1:80" s="339" customFormat="1" ht="12.75">
      <c r="A586" s="23">
        <f t="shared" si="39"/>
        <v>583</v>
      </c>
      <c r="B586" s="105" t="s">
        <v>84</v>
      </c>
      <c r="C586" s="30" t="s">
        <v>1090</v>
      </c>
      <c r="D586" s="341" t="s">
        <v>1109</v>
      </c>
      <c r="E586" s="342" t="s">
        <v>5163</v>
      </c>
      <c r="F586" s="342" t="s">
        <v>1129</v>
      </c>
      <c r="G586" s="342"/>
      <c r="H586" s="432" t="s">
        <v>958</v>
      </c>
      <c r="I586" s="393">
        <v>42736</v>
      </c>
      <c r="J586" s="340">
        <v>44245</v>
      </c>
      <c r="K586" s="331" t="s">
        <v>1277</v>
      </c>
      <c r="L586" s="343">
        <v>477.95</v>
      </c>
      <c r="M586" s="333"/>
      <c r="N586" s="333"/>
      <c r="O586" s="341">
        <v>17</v>
      </c>
      <c r="P586" s="8">
        <v>9</v>
      </c>
      <c r="Q586" s="30" t="s">
        <v>246</v>
      </c>
      <c r="R586" s="341" t="s">
        <v>246</v>
      </c>
      <c r="S586" s="341" t="s">
        <v>246</v>
      </c>
      <c r="T586" s="344">
        <v>-44</v>
      </c>
      <c r="U586" s="378">
        <v>3.5</v>
      </c>
      <c r="V586" s="341" t="s">
        <v>85</v>
      </c>
      <c r="W586" s="349">
        <v>71.5</v>
      </c>
      <c r="X586" s="345">
        <v>38.1</v>
      </c>
      <c r="Y586" s="344">
        <v>3600</v>
      </c>
      <c r="Z586" s="344" t="s">
        <v>2312</v>
      </c>
      <c r="AA586" s="344" t="s">
        <v>3003</v>
      </c>
      <c r="AB586" s="334" t="s">
        <v>5164</v>
      </c>
      <c r="AC586" s="346" t="s">
        <v>85</v>
      </c>
      <c r="AD586" s="336" t="e">
        <v>#N/A</v>
      </c>
      <c r="AE586" s="346" t="s">
        <v>85</v>
      </c>
      <c r="AF586" s="347" t="s">
        <v>85</v>
      </c>
      <c r="AG586" s="346" t="s">
        <v>85</v>
      </c>
      <c r="AH586" s="346" t="s">
        <v>85</v>
      </c>
      <c r="AI586" s="347" t="s">
        <v>85</v>
      </c>
      <c r="AJ586" s="347" t="s">
        <v>266</v>
      </c>
      <c r="AK586" s="347" t="s">
        <v>85</v>
      </c>
      <c r="AL586" s="347" t="s">
        <v>85</v>
      </c>
      <c r="AM586" s="347" t="s">
        <v>85</v>
      </c>
      <c r="AN586" s="347">
        <v>16.2</v>
      </c>
      <c r="AO586" s="347">
        <v>210</v>
      </c>
      <c r="AP586" s="347">
        <v>0</v>
      </c>
      <c r="AQ586" s="347">
        <v>0</v>
      </c>
      <c r="AR586" s="347"/>
      <c r="AS586" s="347">
        <v>83</v>
      </c>
      <c r="AT586" s="347"/>
      <c r="AU586" s="347">
        <v>206</v>
      </c>
      <c r="AV586" s="347" t="s">
        <v>85</v>
      </c>
      <c r="AW586" s="347" t="s">
        <v>85</v>
      </c>
      <c r="AX586" s="83"/>
      <c r="AY586" s="347">
        <v>18</v>
      </c>
      <c r="AZ586" s="348" t="s">
        <v>1539</v>
      </c>
      <c r="BA586" s="347">
        <v>220.00000000000003</v>
      </c>
      <c r="BB586" s="105" t="s">
        <v>1524</v>
      </c>
      <c r="BC586" s="347">
        <v>11</v>
      </c>
      <c r="BD586" s="348">
        <v>41.6</v>
      </c>
      <c r="BE586" s="347">
        <v>20.100000000000001</v>
      </c>
      <c r="BF586" s="347">
        <v>20.100000000000001</v>
      </c>
      <c r="BG586" s="347">
        <v>12.1</v>
      </c>
      <c r="BH586" s="341">
        <v>36</v>
      </c>
      <c r="BI586" s="347" t="s">
        <v>3551</v>
      </c>
      <c r="BJ586" s="82" t="s">
        <v>4217</v>
      </c>
      <c r="BK586" s="347" t="s">
        <v>2833</v>
      </c>
      <c r="BL586" s="347" t="s">
        <v>2874</v>
      </c>
      <c r="BM586" s="347" t="s">
        <v>2875</v>
      </c>
      <c r="BN586" s="347" t="s">
        <v>2876</v>
      </c>
      <c r="BO586" s="347" t="s">
        <v>2868</v>
      </c>
      <c r="BP586" s="347" t="s">
        <v>2869</v>
      </c>
      <c r="BQ586" s="347"/>
      <c r="BR586" s="347"/>
      <c r="BS586" s="347"/>
      <c r="BT586" s="347"/>
      <c r="BU586" s="347" t="s">
        <v>3895</v>
      </c>
      <c r="BV586" s="347" t="s">
        <v>3896</v>
      </c>
      <c r="BW586" s="347" t="s">
        <v>3897</v>
      </c>
      <c r="BX586" s="347" t="s">
        <v>3898</v>
      </c>
      <c r="BY586" s="362" t="str">
        <f t="shared" si="38"/>
        <v>DISCONTINUED - MR106 Beadlock, 17x9, -44mm Offset, BLANK, 71.5mm Centerbore, Method Bronze, w/ BH-H24125</v>
      </c>
      <c r="BZ586" s="362" t="s">
        <v>4044</v>
      </c>
      <c r="CA586" s="362" t="s">
        <v>4045</v>
      </c>
      <c r="CB586" s="351" t="str">
        <f t="shared" si="40"/>
        <v>RACE (1XX)</v>
      </c>
    </row>
    <row r="587" spans="1:80" s="339" customFormat="1" ht="12.75">
      <c r="A587" s="23">
        <f t="shared" si="39"/>
        <v>584</v>
      </c>
      <c r="B587" s="105" t="s">
        <v>84</v>
      </c>
      <c r="C587" s="30" t="s">
        <v>1090</v>
      </c>
      <c r="D587" s="341" t="s">
        <v>4268</v>
      </c>
      <c r="E587" s="342" t="s">
        <v>5165</v>
      </c>
      <c r="F587" s="342"/>
      <c r="G587" s="342"/>
      <c r="H587" s="432" t="s">
        <v>3379</v>
      </c>
      <c r="I587" s="393">
        <v>43654</v>
      </c>
      <c r="J587" s="340">
        <v>44245</v>
      </c>
      <c r="K587" s="331" t="s">
        <v>1277</v>
      </c>
      <c r="L587" s="343">
        <v>305</v>
      </c>
      <c r="M587" s="333"/>
      <c r="N587" s="333"/>
      <c r="O587" s="341">
        <v>16</v>
      </c>
      <c r="P587" s="8">
        <v>7</v>
      </c>
      <c r="Q587" s="30" t="s">
        <v>246</v>
      </c>
      <c r="R587" s="341" t="s">
        <v>246</v>
      </c>
      <c r="S587" s="341" t="s">
        <v>246</v>
      </c>
      <c r="T587" s="344">
        <v>45</v>
      </c>
      <c r="U587" s="378">
        <v>5.9</v>
      </c>
      <c r="V587" s="341" t="s">
        <v>85</v>
      </c>
      <c r="W587" s="349">
        <v>65</v>
      </c>
      <c r="X587" s="345">
        <v>32.6</v>
      </c>
      <c r="Y587" s="344">
        <v>4000</v>
      </c>
      <c r="Z587" s="344" t="s">
        <v>2661</v>
      </c>
      <c r="AA587" s="344" t="s">
        <v>3007</v>
      </c>
      <c r="AB587" s="334" t="s">
        <v>5166</v>
      </c>
      <c r="AC587" s="346" t="s">
        <v>85</v>
      </c>
      <c r="AD587" s="336" t="s">
        <v>85</v>
      </c>
      <c r="AE587" s="346" t="s">
        <v>85</v>
      </c>
      <c r="AF587" s="347" t="s">
        <v>85</v>
      </c>
      <c r="AG587" s="346" t="s">
        <v>85</v>
      </c>
      <c r="AH587" s="346" t="s">
        <v>85</v>
      </c>
      <c r="AI587" s="347" t="s">
        <v>85</v>
      </c>
      <c r="AJ587" s="347" t="s">
        <v>266</v>
      </c>
      <c r="AK587" s="347" t="s">
        <v>85</v>
      </c>
      <c r="AL587" s="347" t="s">
        <v>85</v>
      </c>
      <c r="AM587" s="347" t="s">
        <v>85</v>
      </c>
      <c r="AN587" s="347" t="s">
        <v>85</v>
      </c>
      <c r="AO587" s="347">
        <v>205</v>
      </c>
      <c r="AP587" s="347">
        <v>3</v>
      </c>
      <c r="AQ587" s="347">
        <v>3</v>
      </c>
      <c r="AR587" s="347"/>
      <c r="AS587" s="347">
        <v>35</v>
      </c>
      <c r="AT587" s="347"/>
      <c r="AU587" s="347">
        <v>182</v>
      </c>
      <c r="AV587" s="347" t="s">
        <v>85</v>
      </c>
      <c r="AW587" s="347" t="s">
        <v>85</v>
      </c>
      <c r="AX587" s="83"/>
      <c r="AY587" s="347">
        <v>0</v>
      </c>
      <c r="AZ587" s="348" t="s">
        <v>85</v>
      </c>
      <c r="BA587" s="347" t="s">
        <v>85</v>
      </c>
      <c r="BB587" s="105" t="s">
        <v>85</v>
      </c>
      <c r="BC587" s="347" t="s">
        <v>85</v>
      </c>
      <c r="BD587" s="348">
        <v>36.1</v>
      </c>
      <c r="BE587" s="347">
        <v>18.600000000000001</v>
      </c>
      <c r="BF587" s="347">
        <v>18.600000000000001</v>
      </c>
      <c r="BG587" s="347">
        <v>9.1</v>
      </c>
      <c r="BH587" s="341">
        <v>36</v>
      </c>
      <c r="BI587" s="347" t="s">
        <v>3551</v>
      </c>
      <c r="BJ587" s="82" t="s">
        <v>4217</v>
      </c>
      <c r="BK587" s="347" t="s">
        <v>4270</v>
      </c>
      <c r="BL587" s="347" t="s">
        <v>2887</v>
      </c>
      <c r="BM587" s="347" t="s">
        <v>4271</v>
      </c>
      <c r="BN587" s="347" t="s">
        <v>4272</v>
      </c>
      <c r="BO587" s="347" t="s">
        <v>4273</v>
      </c>
      <c r="BP587" s="347" t="s">
        <v>4274</v>
      </c>
      <c r="BQ587" s="347"/>
      <c r="BR587" s="347"/>
      <c r="BS587" s="347"/>
      <c r="BT587" s="347"/>
      <c r="BU587" s="347"/>
      <c r="BV587" s="347"/>
      <c r="BW587" s="347"/>
      <c r="BX587" s="347"/>
      <c r="BY587" s="362" t="str">
        <f t="shared" si="38"/>
        <v>DISCONTINUED - MR107, 16x7, +45mm Offset, BLANK, 65mm Centerbore, Gloss Titanium</v>
      </c>
      <c r="BZ587" s="362" t="s">
        <v>4044</v>
      </c>
      <c r="CA587" s="362" t="s">
        <v>4045</v>
      </c>
      <c r="CB587" s="351" t="str">
        <f t="shared" si="40"/>
        <v>RACE (1XX)</v>
      </c>
    </row>
    <row r="588" spans="1:80" s="339" customFormat="1" ht="12.75">
      <c r="A588" s="23">
        <f t="shared" si="39"/>
        <v>585</v>
      </c>
      <c r="B588" s="105" t="s">
        <v>84</v>
      </c>
      <c r="C588" s="30" t="s">
        <v>1090</v>
      </c>
      <c r="D588" s="341" t="s">
        <v>4268</v>
      </c>
      <c r="E588" s="342" t="s">
        <v>5167</v>
      </c>
      <c r="F588" s="342"/>
      <c r="G588" s="342"/>
      <c r="H588" s="432" t="s">
        <v>3380</v>
      </c>
      <c r="I588" s="393">
        <v>43654</v>
      </c>
      <c r="J588" s="340">
        <v>44245</v>
      </c>
      <c r="K588" s="331" t="s">
        <v>1277</v>
      </c>
      <c r="L588" s="343">
        <v>305</v>
      </c>
      <c r="M588" s="333"/>
      <c r="N588" s="333"/>
      <c r="O588" s="341">
        <v>16</v>
      </c>
      <c r="P588" s="8">
        <v>7</v>
      </c>
      <c r="Q588" s="30" t="s">
        <v>246</v>
      </c>
      <c r="R588" s="341" t="s">
        <v>246</v>
      </c>
      <c r="S588" s="341" t="s">
        <v>246</v>
      </c>
      <c r="T588" s="344">
        <v>25</v>
      </c>
      <c r="U588" s="378">
        <v>5.2</v>
      </c>
      <c r="V588" s="341" t="s">
        <v>85</v>
      </c>
      <c r="W588" s="349">
        <v>65</v>
      </c>
      <c r="X588" s="345">
        <v>36.9</v>
      </c>
      <c r="Y588" s="344">
        <v>4000</v>
      </c>
      <c r="Z588" s="344" t="s">
        <v>2661</v>
      </c>
      <c r="AA588" s="344" t="s">
        <v>3007</v>
      </c>
      <c r="AB588" s="334" t="s">
        <v>5168</v>
      </c>
      <c r="AC588" s="346" t="s">
        <v>85</v>
      </c>
      <c r="AD588" s="336" t="s">
        <v>85</v>
      </c>
      <c r="AE588" s="346" t="s">
        <v>85</v>
      </c>
      <c r="AF588" s="347" t="s">
        <v>85</v>
      </c>
      <c r="AG588" s="346" t="s">
        <v>85</v>
      </c>
      <c r="AH588" s="346" t="s">
        <v>85</v>
      </c>
      <c r="AI588" s="347" t="s">
        <v>85</v>
      </c>
      <c r="AJ588" s="347" t="s">
        <v>266</v>
      </c>
      <c r="AK588" s="347" t="s">
        <v>85</v>
      </c>
      <c r="AL588" s="347" t="s">
        <v>85</v>
      </c>
      <c r="AM588" s="347" t="s">
        <v>85</v>
      </c>
      <c r="AN588" s="347" t="s">
        <v>85</v>
      </c>
      <c r="AO588" s="347">
        <v>205</v>
      </c>
      <c r="AP588" s="347">
        <v>3</v>
      </c>
      <c r="AQ588" s="347">
        <v>3</v>
      </c>
      <c r="AR588" s="347"/>
      <c r="AS588" s="347">
        <v>56</v>
      </c>
      <c r="AT588" s="347"/>
      <c r="AU588" s="347">
        <v>184</v>
      </c>
      <c r="AV588" s="347" t="s">
        <v>85</v>
      </c>
      <c r="AW588" s="347" t="s">
        <v>85</v>
      </c>
      <c r="AX588" s="83"/>
      <c r="AY588" s="347">
        <v>0</v>
      </c>
      <c r="AZ588" s="348" t="s">
        <v>85</v>
      </c>
      <c r="BA588" s="347" t="s">
        <v>85</v>
      </c>
      <c r="BB588" s="105" t="s">
        <v>85</v>
      </c>
      <c r="BC588" s="347" t="s">
        <v>85</v>
      </c>
      <c r="BD588" s="348">
        <v>40.4</v>
      </c>
      <c r="BE588" s="347">
        <v>18.600000000000001</v>
      </c>
      <c r="BF588" s="347">
        <v>18.600000000000001</v>
      </c>
      <c r="BG588" s="347">
        <v>9.1</v>
      </c>
      <c r="BH588" s="341">
        <v>36</v>
      </c>
      <c r="BI588" s="347" t="s">
        <v>3551</v>
      </c>
      <c r="BJ588" s="82" t="s">
        <v>4217</v>
      </c>
      <c r="BK588" s="347" t="s">
        <v>4270</v>
      </c>
      <c r="BL588" s="347" t="s">
        <v>2887</v>
      </c>
      <c r="BM588" s="347" t="s">
        <v>4271</v>
      </c>
      <c r="BN588" s="347" t="s">
        <v>4272</v>
      </c>
      <c r="BO588" s="347" t="s">
        <v>4273</v>
      </c>
      <c r="BP588" s="347" t="s">
        <v>4274</v>
      </c>
      <c r="BQ588" s="347"/>
      <c r="BR588" s="347"/>
      <c r="BS588" s="347"/>
      <c r="BT588" s="347"/>
      <c r="BU588" s="347"/>
      <c r="BV588" s="347"/>
      <c r="BW588" s="347"/>
      <c r="BX588" s="347"/>
      <c r="BY588" s="362" t="str">
        <f t="shared" si="38"/>
        <v>DISCONTINUED - MR107, 16x7, +25mm Offset, BLANK, 65mm Centerbore, Gloss Titanium</v>
      </c>
      <c r="BZ588" s="362" t="s">
        <v>4044</v>
      </c>
      <c r="CA588" s="362" t="s">
        <v>4045</v>
      </c>
      <c r="CB588" s="351" t="str">
        <f t="shared" si="40"/>
        <v>RACE (1XX)</v>
      </c>
    </row>
    <row r="589" spans="1:80" s="339" customFormat="1" ht="12.75">
      <c r="A589" s="23">
        <f t="shared" si="39"/>
        <v>586</v>
      </c>
      <c r="B589" s="105" t="s">
        <v>84</v>
      </c>
      <c r="C589" s="30" t="s">
        <v>1092</v>
      </c>
      <c r="D589" s="341" t="s">
        <v>1113</v>
      </c>
      <c r="E589" s="342" t="s">
        <v>5169</v>
      </c>
      <c r="F589" s="342" t="s">
        <v>1129</v>
      </c>
      <c r="G589" s="342"/>
      <c r="H589" s="432" t="s">
        <v>2403</v>
      </c>
      <c r="I589" s="393">
        <v>41640</v>
      </c>
      <c r="J589" s="340">
        <v>44245</v>
      </c>
      <c r="K589" s="331" t="s">
        <v>1277</v>
      </c>
      <c r="L589" s="343">
        <v>1149.5</v>
      </c>
      <c r="M589" s="333"/>
      <c r="N589" s="333"/>
      <c r="O589" s="341">
        <v>17</v>
      </c>
      <c r="P589" s="8">
        <v>9</v>
      </c>
      <c r="Q589" s="30" t="s">
        <v>246</v>
      </c>
      <c r="R589" s="341" t="s">
        <v>246</v>
      </c>
      <c r="S589" s="341" t="s">
        <v>246</v>
      </c>
      <c r="T589" s="344">
        <v>-12</v>
      </c>
      <c r="U589" s="378">
        <v>4.5</v>
      </c>
      <c r="V589" s="341" t="s">
        <v>85</v>
      </c>
      <c r="W589" s="349">
        <v>108</v>
      </c>
      <c r="X589" s="345">
        <v>29</v>
      </c>
      <c r="Y589" s="344">
        <v>4000</v>
      </c>
      <c r="Z589" s="344" t="s">
        <v>5854</v>
      </c>
      <c r="AA589" s="344" t="s">
        <v>196</v>
      </c>
      <c r="AB589" s="334" t="s">
        <v>5170</v>
      </c>
      <c r="AC589" s="346" t="s">
        <v>85</v>
      </c>
      <c r="AD589" s="336" t="e">
        <v>#N/A</v>
      </c>
      <c r="AE589" s="346" t="s">
        <v>85</v>
      </c>
      <c r="AF589" s="347" t="s">
        <v>85</v>
      </c>
      <c r="AG589" s="346" t="s">
        <v>85</v>
      </c>
      <c r="AH589" s="346" t="s">
        <v>85</v>
      </c>
      <c r="AI589" s="347" t="s">
        <v>85</v>
      </c>
      <c r="AJ589" s="347" t="s">
        <v>266</v>
      </c>
      <c r="AK589" s="347" t="s">
        <v>85</v>
      </c>
      <c r="AL589" s="347" t="s">
        <v>85</v>
      </c>
      <c r="AM589" s="347" t="s">
        <v>85</v>
      </c>
      <c r="AN589" s="347" t="s">
        <v>85</v>
      </c>
      <c r="AO589" s="347">
        <v>200</v>
      </c>
      <c r="AP589" s="347">
        <v>0</v>
      </c>
      <c r="AQ589" s="347">
        <v>0</v>
      </c>
      <c r="AR589" s="347"/>
      <c r="AS589" s="347">
        <v>53</v>
      </c>
      <c r="AT589" s="347"/>
      <c r="AU589" s="347">
        <v>208</v>
      </c>
      <c r="AV589" s="347" t="s">
        <v>85</v>
      </c>
      <c r="AW589" s="347" t="s">
        <v>85</v>
      </c>
      <c r="AX589" s="83"/>
      <c r="AY589" s="347">
        <v>65</v>
      </c>
      <c r="AZ589" s="348" t="s">
        <v>2724</v>
      </c>
      <c r="BA589" s="347">
        <v>152.625</v>
      </c>
      <c r="BB589" s="105" t="s">
        <v>1524</v>
      </c>
      <c r="BC589" s="347">
        <v>11</v>
      </c>
      <c r="BD589" s="348">
        <v>32.5</v>
      </c>
      <c r="BE589" s="347">
        <v>20.100000000000001</v>
      </c>
      <c r="BF589" s="347">
        <v>20.100000000000001</v>
      </c>
      <c r="BG589" s="347">
        <v>12.1</v>
      </c>
      <c r="BH589" s="341">
        <v>36</v>
      </c>
      <c r="BI589" s="347" t="s">
        <v>3551</v>
      </c>
      <c r="BJ589" s="82" t="s">
        <v>4217</v>
      </c>
      <c r="BK589" s="347"/>
      <c r="BL589" s="347" t="s">
        <v>1256</v>
      </c>
      <c r="BM589" s="347" t="s">
        <v>2353</v>
      </c>
      <c r="BN589" s="347"/>
      <c r="BO589" s="347"/>
      <c r="BP589" s="347"/>
      <c r="BQ589" s="347"/>
      <c r="BR589" s="347"/>
      <c r="BS589" s="347"/>
      <c r="BT589" s="347"/>
      <c r="BU589" s="347" t="s">
        <v>3901</v>
      </c>
      <c r="BV589" s="347" t="s">
        <v>3902</v>
      </c>
      <c r="BW589" s="347"/>
      <c r="BX589" s="347"/>
      <c r="BY589" s="362" t="str">
        <f t="shared" si="38"/>
        <v>DISCONTINUED - MR202 Forged, 17x9, -12mm Offset, BLANK, 108mm Centerbore, Machined - Raw , w/ BH-H24125</v>
      </c>
      <c r="BZ589" s="362" t="s">
        <v>4044</v>
      </c>
      <c r="CA589" s="362" t="s">
        <v>4045</v>
      </c>
      <c r="CB589" s="351" t="str">
        <f t="shared" si="40"/>
        <v>FORGED (2XX)</v>
      </c>
    </row>
    <row r="590" spans="1:80" s="339" customFormat="1" ht="12.75">
      <c r="A590" s="23">
        <f t="shared" si="39"/>
        <v>587</v>
      </c>
      <c r="B590" s="105" t="s">
        <v>84</v>
      </c>
      <c r="C590" s="30" t="s">
        <v>1092</v>
      </c>
      <c r="D590" s="341" t="s">
        <v>1113</v>
      </c>
      <c r="E590" s="342" t="s">
        <v>5171</v>
      </c>
      <c r="F590" s="342" t="s">
        <v>1129</v>
      </c>
      <c r="G590" s="342" t="s">
        <v>4237</v>
      </c>
      <c r="H590" s="432" t="s">
        <v>2404</v>
      </c>
      <c r="I590" s="393">
        <v>41640</v>
      </c>
      <c r="J590" s="340">
        <v>44245</v>
      </c>
      <c r="K590" s="331" t="s">
        <v>1277</v>
      </c>
      <c r="L590" s="343">
        <v>1149.5</v>
      </c>
      <c r="M590" s="333"/>
      <c r="N590" s="333"/>
      <c r="O590" s="341">
        <v>17</v>
      </c>
      <c r="P590" s="8">
        <v>9</v>
      </c>
      <c r="Q590" s="30" t="s">
        <v>246</v>
      </c>
      <c r="R590" s="341" t="s">
        <v>246</v>
      </c>
      <c r="S590" s="341" t="s">
        <v>246</v>
      </c>
      <c r="T590" s="344">
        <v>25</v>
      </c>
      <c r="U590" s="378">
        <v>6</v>
      </c>
      <c r="V590" s="341" t="s">
        <v>85</v>
      </c>
      <c r="W590" s="349">
        <v>108</v>
      </c>
      <c r="X590" s="345">
        <v>28</v>
      </c>
      <c r="Y590" s="344">
        <v>4000</v>
      </c>
      <c r="Z590" s="344" t="s">
        <v>5854</v>
      </c>
      <c r="AA590" s="344" t="s">
        <v>196</v>
      </c>
      <c r="AB590" s="334" t="s">
        <v>5172</v>
      </c>
      <c r="AC590" s="346" t="s">
        <v>85</v>
      </c>
      <c r="AD590" s="336" t="e">
        <v>#N/A</v>
      </c>
      <c r="AE590" s="346" t="s">
        <v>85</v>
      </c>
      <c r="AF590" s="347" t="s">
        <v>85</v>
      </c>
      <c r="AG590" s="346" t="s">
        <v>85</v>
      </c>
      <c r="AH590" s="346" t="s">
        <v>85</v>
      </c>
      <c r="AI590" s="347" t="s">
        <v>85</v>
      </c>
      <c r="AJ590" s="347" t="s">
        <v>266</v>
      </c>
      <c r="AK590" s="347" t="s">
        <v>85</v>
      </c>
      <c r="AL590" s="347" t="s">
        <v>85</v>
      </c>
      <c r="AM590" s="347" t="s">
        <v>85</v>
      </c>
      <c r="AN590" s="347" t="s">
        <v>85</v>
      </c>
      <c r="AO590" s="347">
        <v>200</v>
      </c>
      <c r="AP590" s="347">
        <v>0</v>
      </c>
      <c r="AQ590" s="347">
        <v>0</v>
      </c>
      <c r="AR590" s="347"/>
      <c r="AS590" s="347">
        <v>24</v>
      </c>
      <c r="AT590" s="347"/>
      <c r="AU590" s="347">
        <v>195</v>
      </c>
      <c r="AV590" s="347" t="s">
        <v>85</v>
      </c>
      <c r="AW590" s="347" t="s">
        <v>85</v>
      </c>
      <c r="AX590" s="83"/>
      <c r="AY590" s="347">
        <v>45</v>
      </c>
      <c r="AZ590" s="348" t="s">
        <v>2724</v>
      </c>
      <c r="BA590" s="347">
        <v>152.625</v>
      </c>
      <c r="BB590" s="105" t="s">
        <v>1524</v>
      </c>
      <c r="BC590" s="347">
        <v>11</v>
      </c>
      <c r="BD590" s="348">
        <v>31.5</v>
      </c>
      <c r="BE590" s="347">
        <v>20.100000000000001</v>
      </c>
      <c r="BF590" s="347">
        <v>20.100000000000001</v>
      </c>
      <c r="BG590" s="347">
        <v>12.1</v>
      </c>
      <c r="BH590" s="341">
        <v>36</v>
      </c>
      <c r="BI590" s="347" t="s">
        <v>3551</v>
      </c>
      <c r="BJ590" s="82" t="s">
        <v>4217</v>
      </c>
      <c r="BK590" s="347" t="s">
        <v>4304</v>
      </c>
      <c r="BL590" s="347" t="s">
        <v>1256</v>
      </c>
      <c r="BM590" s="347" t="s">
        <v>2353</v>
      </c>
      <c r="BN590" s="347"/>
      <c r="BO590" s="347"/>
      <c r="BP590" s="347"/>
      <c r="BQ590" s="347"/>
      <c r="BR590" s="347"/>
      <c r="BS590" s="347"/>
      <c r="BT590" s="347"/>
      <c r="BU590" s="347" t="s">
        <v>3901</v>
      </c>
      <c r="BV590" s="347" t="s">
        <v>3902</v>
      </c>
      <c r="BW590" s="347"/>
      <c r="BX590" s="347"/>
      <c r="BY590" s="362" t="str">
        <f t="shared" si="38"/>
        <v>DISCONTINUED - MR202 Forged, 17x9, +25mm Offset, BLANK, 108mm Centerbore, Machined - Raw , w/ BH-H24125</v>
      </c>
      <c r="BZ590" s="362" t="s">
        <v>4044</v>
      </c>
      <c r="CA590" s="362" t="s">
        <v>4045</v>
      </c>
      <c r="CB590" s="351" t="str">
        <f t="shared" si="40"/>
        <v>FORGED (2XX)</v>
      </c>
    </row>
    <row r="591" spans="1:80" s="339" customFormat="1" ht="12.75">
      <c r="A591" s="23">
        <f t="shared" si="39"/>
        <v>588</v>
      </c>
      <c r="B591" s="105" t="s">
        <v>84</v>
      </c>
      <c r="C591" s="30" t="s">
        <v>1072</v>
      </c>
      <c r="D591" s="341" t="s">
        <v>1121</v>
      </c>
      <c r="E591" s="342" t="s">
        <v>5177</v>
      </c>
      <c r="F591" s="342"/>
      <c r="G591" s="342"/>
      <c r="H591" s="432" t="s">
        <v>2057</v>
      </c>
      <c r="I591" s="393">
        <v>42370</v>
      </c>
      <c r="J591" s="340">
        <v>44245</v>
      </c>
      <c r="K591" s="331" t="s">
        <v>1277</v>
      </c>
      <c r="L591" s="343">
        <v>265.60000000000002</v>
      </c>
      <c r="M591" s="333"/>
      <c r="N591" s="333"/>
      <c r="O591" s="341">
        <v>17</v>
      </c>
      <c r="P591" s="8">
        <v>8.5</v>
      </c>
      <c r="Q591" s="30" t="s">
        <v>1763</v>
      </c>
      <c r="R591" s="341">
        <v>6</v>
      </c>
      <c r="S591" s="341">
        <v>135</v>
      </c>
      <c r="T591" s="344">
        <v>35</v>
      </c>
      <c r="U591" s="378">
        <v>6.1</v>
      </c>
      <c r="V591" s="341" t="s">
        <v>85</v>
      </c>
      <c r="W591" s="349">
        <v>87</v>
      </c>
      <c r="X591" s="345">
        <v>29.5</v>
      </c>
      <c r="Y591" s="344">
        <v>2650</v>
      </c>
      <c r="Z591" s="344" t="s">
        <v>2309</v>
      </c>
      <c r="AA591" s="344" t="s">
        <v>3002</v>
      </c>
      <c r="AB591" s="334" t="s">
        <v>5178</v>
      </c>
      <c r="AC591" s="346" t="s">
        <v>1634</v>
      </c>
      <c r="AD591" s="336">
        <v>38.5</v>
      </c>
      <c r="AE591" s="346" t="s">
        <v>1808</v>
      </c>
      <c r="AF591" s="347" t="s">
        <v>1899</v>
      </c>
      <c r="AG591" s="346" t="s">
        <v>85</v>
      </c>
      <c r="AH591" s="346" t="s">
        <v>1951</v>
      </c>
      <c r="AI591" s="347">
        <v>1.1000000000000001</v>
      </c>
      <c r="AJ591" s="347" t="s">
        <v>265</v>
      </c>
      <c r="AK591" s="347" t="s">
        <v>85</v>
      </c>
      <c r="AL591" s="347" t="s">
        <v>85</v>
      </c>
      <c r="AM591" s="347" t="s">
        <v>85</v>
      </c>
      <c r="AN591" s="347">
        <v>16.100000000000001</v>
      </c>
      <c r="AO591" s="347">
        <v>175</v>
      </c>
      <c r="AP591" s="347">
        <v>7</v>
      </c>
      <c r="AQ591" s="347">
        <v>20</v>
      </c>
      <c r="AR591" s="347">
        <v>29</v>
      </c>
      <c r="AS591" s="347">
        <v>41</v>
      </c>
      <c r="AT591" s="347">
        <v>209</v>
      </c>
      <c r="AU591" s="347">
        <v>199</v>
      </c>
      <c r="AV591" s="347">
        <v>87</v>
      </c>
      <c r="AW591" s="347">
        <v>34</v>
      </c>
      <c r="AX591" s="83"/>
      <c r="AY591" s="347">
        <v>17</v>
      </c>
      <c r="AZ591" s="348" t="s">
        <v>85</v>
      </c>
      <c r="BA591" s="347" t="s">
        <v>85</v>
      </c>
      <c r="BB591" s="105" t="s">
        <v>85</v>
      </c>
      <c r="BC591" s="347" t="s">
        <v>85</v>
      </c>
      <c r="BD591" s="348">
        <v>33</v>
      </c>
      <c r="BE591" s="347">
        <v>19.7</v>
      </c>
      <c r="BF591" s="347">
        <v>19.7</v>
      </c>
      <c r="BG591" s="347">
        <v>11</v>
      </c>
      <c r="BH591" s="341">
        <v>36</v>
      </c>
      <c r="BI591" s="347" t="s">
        <v>3551</v>
      </c>
      <c r="BJ591" s="82" t="s">
        <v>4217</v>
      </c>
      <c r="BK591" s="347" t="s">
        <v>2833</v>
      </c>
      <c r="BL591" s="347" t="s">
        <v>2846</v>
      </c>
      <c r="BM591" s="347" t="s">
        <v>2839</v>
      </c>
      <c r="BN591" s="347" t="s">
        <v>2847</v>
      </c>
      <c r="BO591" s="347" t="s">
        <v>2845</v>
      </c>
      <c r="BP591" s="347"/>
      <c r="BQ591" s="347"/>
      <c r="BR591" s="347"/>
      <c r="BS591" s="347"/>
      <c r="BT591" s="347"/>
      <c r="BU591" s="347" t="s">
        <v>3719</v>
      </c>
      <c r="BV591" s="347" t="s">
        <v>3720</v>
      </c>
      <c r="BW591" s="347" t="s">
        <v>3721</v>
      </c>
      <c r="BX591" s="347" t="s">
        <v>3722</v>
      </c>
      <c r="BY591" s="362" t="str">
        <f t="shared" si="38"/>
        <v>DISCONTINUED - MR310 Con6, 17x8.5, +35mm Offset, 6x135, 87mm Centerbore, Matte Black</v>
      </c>
      <c r="BZ591" s="362" t="s">
        <v>4044</v>
      </c>
      <c r="CA591" s="362" t="s">
        <v>4045</v>
      </c>
      <c r="CB591" s="351" t="str">
        <f t="shared" si="40"/>
        <v>STREET (3XX)</v>
      </c>
    </row>
    <row r="592" spans="1:80" s="339" customFormat="1" ht="12.75">
      <c r="A592" s="23">
        <f t="shared" si="39"/>
        <v>589</v>
      </c>
      <c r="B592" s="105" t="s">
        <v>84</v>
      </c>
      <c r="C592" s="30" t="s">
        <v>1072</v>
      </c>
      <c r="D592" s="341" t="s">
        <v>1121</v>
      </c>
      <c r="E592" s="342" t="s">
        <v>5179</v>
      </c>
      <c r="F592" s="342"/>
      <c r="G592" s="342"/>
      <c r="H592" s="432" t="s">
        <v>657</v>
      </c>
      <c r="I592" s="393">
        <v>42370</v>
      </c>
      <c r="J592" s="340">
        <v>44245</v>
      </c>
      <c r="K592" s="331" t="s">
        <v>1277</v>
      </c>
      <c r="L592" s="343">
        <v>345.46</v>
      </c>
      <c r="M592" s="333"/>
      <c r="N592" s="333"/>
      <c r="O592" s="341">
        <v>20</v>
      </c>
      <c r="P592" s="8">
        <v>9</v>
      </c>
      <c r="Q592" s="30" t="s">
        <v>1765</v>
      </c>
      <c r="R592" s="341">
        <v>8</v>
      </c>
      <c r="S592" s="341">
        <v>6.5</v>
      </c>
      <c r="T592" s="344">
        <v>18</v>
      </c>
      <c r="U592" s="378">
        <v>5.75</v>
      </c>
      <c r="V592" s="341" t="s">
        <v>85</v>
      </c>
      <c r="W592" s="349">
        <v>130.81</v>
      </c>
      <c r="X592" s="345">
        <v>43.47</v>
      </c>
      <c r="Y592" s="344">
        <v>3640</v>
      </c>
      <c r="Z592" s="344" t="s">
        <v>2309</v>
      </c>
      <c r="AA592" s="344" t="s">
        <v>3002</v>
      </c>
      <c r="AB592" s="334" t="s">
        <v>5181</v>
      </c>
      <c r="AC592" s="346" t="s">
        <v>1606</v>
      </c>
      <c r="AD592" s="336">
        <v>33</v>
      </c>
      <c r="AE592" s="346" t="s">
        <v>85</v>
      </c>
      <c r="AF592" s="347" t="s">
        <v>85</v>
      </c>
      <c r="AG592" s="346" t="s">
        <v>3020</v>
      </c>
      <c r="AH592" s="346" t="s">
        <v>1951</v>
      </c>
      <c r="AI592" s="347">
        <v>1.1000000000000001</v>
      </c>
      <c r="AJ592" s="347" t="s">
        <v>266</v>
      </c>
      <c r="AK592" s="347" t="s">
        <v>85</v>
      </c>
      <c r="AL592" s="347" t="s">
        <v>85</v>
      </c>
      <c r="AM592" s="347" t="s">
        <v>85</v>
      </c>
      <c r="AN592" s="347">
        <v>16.100000000000001</v>
      </c>
      <c r="AO592" s="347">
        <v>200</v>
      </c>
      <c r="AP592" s="347">
        <v>3</v>
      </c>
      <c r="AQ592" s="347">
        <v>3</v>
      </c>
      <c r="AR592" s="347">
        <v>25</v>
      </c>
      <c r="AS592" s="347">
        <v>39</v>
      </c>
      <c r="AT592" s="347">
        <v>243</v>
      </c>
      <c r="AU592" s="347">
        <v>234</v>
      </c>
      <c r="AV592" s="347">
        <v>123</v>
      </c>
      <c r="AW592" s="347">
        <v>93</v>
      </c>
      <c r="AX592" s="83"/>
      <c r="AY592" s="347">
        <v>23</v>
      </c>
      <c r="AZ592" s="348" t="s">
        <v>85</v>
      </c>
      <c r="BA592" s="347" t="s">
        <v>85</v>
      </c>
      <c r="BB592" s="105" t="s">
        <v>85</v>
      </c>
      <c r="BC592" s="347" t="s">
        <v>85</v>
      </c>
      <c r="BD592" s="348">
        <v>48.65</v>
      </c>
      <c r="BE592" s="347">
        <v>22.6</v>
      </c>
      <c r="BF592" s="347">
        <v>22.6</v>
      </c>
      <c r="BG592" s="347">
        <v>11.6</v>
      </c>
      <c r="BH592" s="341">
        <v>24</v>
      </c>
      <c r="BI592" s="347" t="s">
        <v>3551</v>
      </c>
      <c r="BJ592" s="82" t="s">
        <v>4217</v>
      </c>
      <c r="BK592" s="347" t="s">
        <v>2833</v>
      </c>
      <c r="BL592" s="347" t="s">
        <v>2846</v>
      </c>
      <c r="BM592" s="347" t="s">
        <v>2839</v>
      </c>
      <c r="BN592" s="347" t="s">
        <v>2847</v>
      </c>
      <c r="BO592" s="347" t="s">
        <v>2845</v>
      </c>
      <c r="BP592" s="347"/>
      <c r="BQ592" s="347"/>
      <c r="BR592" s="347"/>
      <c r="BS592" s="347"/>
      <c r="BT592" s="347"/>
      <c r="BU592" s="347" t="s">
        <v>3727</v>
      </c>
      <c r="BV592" s="347" t="s">
        <v>3728</v>
      </c>
      <c r="BW592" s="347" t="s">
        <v>3729</v>
      </c>
      <c r="BX592" s="347" t="s">
        <v>3730</v>
      </c>
      <c r="BY592" s="362" t="str">
        <f t="shared" si="38"/>
        <v>DISCONTINUED - MR310 Con6, 20x9, +18mm Offset, 8x6.5, 130.81mm Centerbore, Matte Black</v>
      </c>
      <c r="BZ592" s="362" t="s">
        <v>4044</v>
      </c>
      <c r="CA592" s="362" t="s">
        <v>4045</v>
      </c>
      <c r="CB592" s="351" t="str">
        <f t="shared" si="40"/>
        <v>STREET (3XX)</v>
      </c>
    </row>
    <row r="593" spans="1:80" s="339" customFormat="1" ht="12.75">
      <c r="A593" s="23">
        <f t="shared" si="39"/>
        <v>590</v>
      </c>
      <c r="B593" s="105" t="s">
        <v>84</v>
      </c>
      <c r="C593" s="30" t="s">
        <v>1072</v>
      </c>
      <c r="D593" s="341" t="s">
        <v>1121</v>
      </c>
      <c r="E593" s="342" t="s">
        <v>5180</v>
      </c>
      <c r="F593" s="342"/>
      <c r="G593" s="342"/>
      <c r="H593" s="432" t="s">
        <v>658</v>
      </c>
      <c r="I593" s="393">
        <v>42370</v>
      </c>
      <c r="J593" s="340">
        <v>44245</v>
      </c>
      <c r="K593" s="331" t="s">
        <v>1277</v>
      </c>
      <c r="L593" s="343">
        <v>362.4</v>
      </c>
      <c r="M593" s="333"/>
      <c r="N593" s="333"/>
      <c r="O593" s="341">
        <v>20</v>
      </c>
      <c r="P593" s="8">
        <v>9</v>
      </c>
      <c r="Q593" s="30" t="s">
        <v>1765</v>
      </c>
      <c r="R593" s="341">
        <v>8</v>
      </c>
      <c r="S593" s="341">
        <v>6.5</v>
      </c>
      <c r="T593" s="344">
        <v>18</v>
      </c>
      <c r="U593" s="378">
        <v>5.75</v>
      </c>
      <c r="V593" s="341" t="s">
        <v>85</v>
      </c>
      <c r="W593" s="349">
        <v>130.81</v>
      </c>
      <c r="X593" s="345">
        <v>42.2</v>
      </c>
      <c r="Y593" s="344">
        <v>3640</v>
      </c>
      <c r="Z593" s="344" t="s">
        <v>5833</v>
      </c>
      <c r="AA593" s="344" t="s">
        <v>3003</v>
      </c>
      <c r="AB593" s="334" t="s">
        <v>5181</v>
      </c>
      <c r="AC593" s="346" t="s">
        <v>1606</v>
      </c>
      <c r="AD593" s="336">
        <v>33</v>
      </c>
      <c r="AE593" s="346" t="s">
        <v>85</v>
      </c>
      <c r="AF593" s="347" t="s">
        <v>85</v>
      </c>
      <c r="AG593" s="346" t="s">
        <v>3020</v>
      </c>
      <c r="AH593" s="346" t="s">
        <v>1951</v>
      </c>
      <c r="AI593" s="347">
        <v>1.1000000000000001</v>
      </c>
      <c r="AJ593" s="347" t="s">
        <v>266</v>
      </c>
      <c r="AK593" s="347" t="s">
        <v>85</v>
      </c>
      <c r="AL593" s="347" t="s">
        <v>85</v>
      </c>
      <c r="AM593" s="347" t="s">
        <v>85</v>
      </c>
      <c r="AN593" s="347">
        <v>16.100000000000001</v>
      </c>
      <c r="AO593" s="347">
        <v>200</v>
      </c>
      <c r="AP593" s="347">
        <v>3</v>
      </c>
      <c r="AQ593" s="347">
        <v>3</v>
      </c>
      <c r="AR593" s="347">
        <v>25</v>
      </c>
      <c r="AS593" s="347">
        <v>39</v>
      </c>
      <c r="AT593" s="347">
        <v>243</v>
      </c>
      <c r="AU593" s="347">
        <v>234</v>
      </c>
      <c r="AV593" s="347">
        <v>123</v>
      </c>
      <c r="AW593" s="347">
        <v>93</v>
      </c>
      <c r="AX593" s="83"/>
      <c r="AY593" s="347">
        <v>23</v>
      </c>
      <c r="AZ593" s="348" t="s">
        <v>85</v>
      </c>
      <c r="BA593" s="347" t="s">
        <v>85</v>
      </c>
      <c r="BB593" s="105" t="s">
        <v>85</v>
      </c>
      <c r="BC593" s="347" t="s">
        <v>85</v>
      </c>
      <c r="BD593" s="348">
        <v>45.7</v>
      </c>
      <c r="BE593" s="347">
        <v>22.6</v>
      </c>
      <c r="BF593" s="347">
        <v>22.6</v>
      </c>
      <c r="BG593" s="347">
        <v>11.6</v>
      </c>
      <c r="BH593" s="341">
        <v>24</v>
      </c>
      <c r="BI593" s="347" t="s">
        <v>3551</v>
      </c>
      <c r="BJ593" s="82" t="s">
        <v>4217</v>
      </c>
      <c r="BK593" s="347" t="s">
        <v>2833</v>
      </c>
      <c r="BL593" s="347" t="s">
        <v>2846</v>
      </c>
      <c r="BM593" s="347" t="s">
        <v>2839</v>
      </c>
      <c r="BN593" s="347" t="s">
        <v>2847</v>
      </c>
      <c r="BO593" s="347" t="s">
        <v>2845</v>
      </c>
      <c r="BP593" s="347"/>
      <c r="BQ593" s="347"/>
      <c r="BR593" s="347"/>
      <c r="BS593" s="347"/>
      <c r="BT593" s="347"/>
      <c r="BU593" s="347" t="s">
        <v>3731</v>
      </c>
      <c r="BV593" s="347" t="s">
        <v>3732</v>
      </c>
      <c r="BW593" s="347" t="s">
        <v>3733</v>
      </c>
      <c r="BX593" s="347" t="s">
        <v>3734</v>
      </c>
      <c r="BY593" s="362" t="str">
        <f t="shared" si="38"/>
        <v>DISCONTINUED - MR310 Con6, 20x9, +18mm Offset, 8x6.5, 130.81mm Centerbore, Method Bronze - Matte Black Lip</v>
      </c>
      <c r="BZ593" s="362" t="s">
        <v>4044</v>
      </c>
      <c r="CA593" s="362" t="s">
        <v>4045</v>
      </c>
      <c r="CB593" s="351" t="str">
        <f t="shared" si="40"/>
        <v>STREET (3XX)</v>
      </c>
    </row>
    <row r="594" spans="1:80" s="339" customFormat="1" ht="12.75">
      <c r="A594" s="23">
        <f t="shared" si="39"/>
        <v>591</v>
      </c>
      <c r="B594" s="105" t="s">
        <v>84</v>
      </c>
      <c r="C594" s="30" t="s">
        <v>1072</v>
      </c>
      <c r="D594" s="341" t="s">
        <v>2117</v>
      </c>
      <c r="E594" s="342" t="s">
        <v>5182</v>
      </c>
      <c r="F594" s="342"/>
      <c r="G594" s="342"/>
      <c r="H594" s="432" t="s">
        <v>2125</v>
      </c>
      <c r="I594" s="393">
        <v>43340</v>
      </c>
      <c r="J594" s="340">
        <v>44245</v>
      </c>
      <c r="K594" s="331" t="s">
        <v>1277</v>
      </c>
      <c r="L594" s="343">
        <v>333.36</v>
      </c>
      <c r="M594" s="333"/>
      <c r="N594" s="333"/>
      <c r="O594" s="341">
        <v>17</v>
      </c>
      <c r="P594" s="8">
        <v>8.5</v>
      </c>
      <c r="Q594" s="30" t="s">
        <v>1758</v>
      </c>
      <c r="R594" s="341">
        <v>5</v>
      </c>
      <c r="S594" s="341">
        <v>5</v>
      </c>
      <c r="T594" s="344">
        <v>25</v>
      </c>
      <c r="U594" s="378">
        <v>5.8</v>
      </c>
      <c r="V594" s="341" t="s">
        <v>85</v>
      </c>
      <c r="W594" s="349">
        <v>71.5</v>
      </c>
      <c r="X594" s="345">
        <v>23.5</v>
      </c>
      <c r="Y594" s="344">
        <v>2650</v>
      </c>
      <c r="Z594" s="344" t="s">
        <v>2309</v>
      </c>
      <c r="AA594" s="344" t="s">
        <v>3002</v>
      </c>
      <c r="AB594" s="334" t="s">
        <v>5069</v>
      </c>
      <c r="AC594" s="346" t="s">
        <v>5125</v>
      </c>
      <c r="AD594" s="336">
        <v>22</v>
      </c>
      <c r="AE594" s="346" t="s">
        <v>85</v>
      </c>
      <c r="AF594" s="347" t="s">
        <v>85</v>
      </c>
      <c r="AG594" s="346" t="s">
        <v>85</v>
      </c>
      <c r="AH594" s="346" t="s">
        <v>85</v>
      </c>
      <c r="AI594" s="347" t="s">
        <v>85</v>
      </c>
      <c r="AJ594" s="347" t="s">
        <v>266</v>
      </c>
      <c r="AK594" s="347" t="s">
        <v>85</v>
      </c>
      <c r="AL594" s="347" t="s">
        <v>85</v>
      </c>
      <c r="AM594" s="347" t="s">
        <v>85</v>
      </c>
      <c r="AN594" s="347">
        <v>16</v>
      </c>
      <c r="AO594" s="347">
        <v>165</v>
      </c>
      <c r="AP594" s="347">
        <v>8</v>
      </c>
      <c r="AQ594" s="347">
        <v>20</v>
      </c>
      <c r="AR594" s="347">
        <v>40</v>
      </c>
      <c r="AS594" s="347">
        <v>47</v>
      </c>
      <c r="AT594" s="347">
        <v>210</v>
      </c>
      <c r="AU594" s="347">
        <v>208</v>
      </c>
      <c r="AV594" s="347">
        <v>71.5</v>
      </c>
      <c r="AW594" s="347">
        <v>35</v>
      </c>
      <c r="AX594" s="83"/>
      <c r="AY594" s="347">
        <v>35</v>
      </c>
      <c r="AZ594" s="348" t="s">
        <v>85</v>
      </c>
      <c r="BA594" s="347" t="s">
        <v>85</v>
      </c>
      <c r="BB594" s="105" t="s">
        <v>85</v>
      </c>
      <c r="BC594" s="347" t="s">
        <v>85</v>
      </c>
      <c r="BD594" s="348">
        <v>27</v>
      </c>
      <c r="BE594" s="347">
        <v>19.7</v>
      </c>
      <c r="BF594" s="347">
        <v>19.7</v>
      </c>
      <c r="BG594" s="347">
        <v>11</v>
      </c>
      <c r="BH594" s="341">
        <v>36</v>
      </c>
      <c r="BI594" s="347" t="s">
        <v>3551</v>
      </c>
      <c r="BJ594" s="82" t="s">
        <v>4217</v>
      </c>
      <c r="BK594" s="347" t="s">
        <v>2833</v>
      </c>
      <c r="BL594" s="347" t="s">
        <v>2849</v>
      </c>
      <c r="BM594" s="347" t="s">
        <v>2850</v>
      </c>
      <c r="BN594" s="347" t="s">
        <v>2851</v>
      </c>
      <c r="BO594" s="347" t="s">
        <v>2852</v>
      </c>
      <c r="BP594" s="347" t="s">
        <v>2853</v>
      </c>
      <c r="BQ594" s="347" t="s">
        <v>2854</v>
      </c>
      <c r="BR594" s="347"/>
      <c r="BS594" s="347"/>
      <c r="BT594" s="347"/>
      <c r="BU594" s="347" t="s">
        <v>3771</v>
      </c>
      <c r="BV594" s="347" t="s">
        <v>3772</v>
      </c>
      <c r="BW594" s="347" t="s">
        <v>3773</v>
      </c>
      <c r="BX594" s="347" t="s">
        <v>3774</v>
      </c>
      <c r="BY594" s="362" t="str">
        <f t="shared" si="38"/>
        <v>DISCONTINUED - MR313, 17x8.5, +25mm Offset, 5x5, 71.5mm Centerbore, Matte Black</v>
      </c>
      <c r="BZ594" s="362" t="s">
        <v>4044</v>
      </c>
      <c r="CA594" s="362" t="s">
        <v>4045</v>
      </c>
      <c r="CB594" s="351" t="str">
        <f t="shared" si="40"/>
        <v>STREET (3XX)</v>
      </c>
    </row>
    <row r="595" spans="1:80" s="339" customFormat="1" ht="12.75">
      <c r="A595" s="23">
        <f t="shared" si="39"/>
        <v>592</v>
      </c>
      <c r="B595" s="105" t="s">
        <v>84</v>
      </c>
      <c r="C595" s="30" t="s">
        <v>1093</v>
      </c>
      <c r="D595" s="341" t="s">
        <v>933</v>
      </c>
      <c r="E595" s="342" t="s">
        <v>5183</v>
      </c>
      <c r="F595" s="342"/>
      <c r="G595" s="342"/>
      <c r="H595" s="432" t="s">
        <v>2412</v>
      </c>
      <c r="I595" s="393">
        <v>42736</v>
      </c>
      <c r="J595" s="340">
        <v>44245</v>
      </c>
      <c r="K595" s="331" t="s">
        <v>1277</v>
      </c>
      <c r="L595" s="343">
        <v>374.5</v>
      </c>
      <c r="M595" s="333"/>
      <c r="N595" s="333"/>
      <c r="O595" s="341">
        <v>18</v>
      </c>
      <c r="P595" s="8">
        <v>9.5</v>
      </c>
      <c r="Q595" s="30" t="s">
        <v>1858</v>
      </c>
      <c r="R595" s="341">
        <v>5</v>
      </c>
      <c r="S595" s="341">
        <v>4.5</v>
      </c>
      <c r="T595" s="344">
        <v>40</v>
      </c>
      <c r="U595" s="378">
        <v>6.9</v>
      </c>
      <c r="V595" s="341" t="s">
        <v>85</v>
      </c>
      <c r="W595" s="349">
        <v>73</v>
      </c>
      <c r="X595" s="345">
        <v>20.3</v>
      </c>
      <c r="Y595" s="344">
        <v>1650</v>
      </c>
      <c r="Z595" s="344" t="s">
        <v>2313</v>
      </c>
      <c r="AA595" s="344" t="s">
        <v>3004</v>
      </c>
      <c r="AB595" s="334" t="s">
        <v>5184</v>
      </c>
      <c r="AC595" s="346" t="s">
        <v>1622</v>
      </c>
      <c r="AD595" s="336">
        <v>11</v>
      </c>
      <c r="AE595" s="346" t="s">
        <v>85</v>
      </c>
      <c r="AF595" s="347" t="s">
        <v>85</v>
      </c>
      <c r="AG595" s="346" t="s">
        <v>85</v>
      </c>
      <c r="AH595" s="346" t="s">
        <v>85</v>
      </c>
      <c r="AI595" s="347" t="s">
        <v>85</v>
      </c>
      <c r="AJ595" s="347" t="s">
        <v>265</v>
      </c>
      <c r="AK595" s="347" t="s">
        <v>1895</v>
      </c>
      <c r="AL595" s="347">
        <v>2.75</v>
      </c>
      <c r="AM595" s="347">
        <v>56.1</v>
      </c>
      <c r="AN595" s="347">
        <v>16</v>
      </c>
      <c r="AO595" s="347">
        <v>145</v>
      </c>
      <c r="AP595" s="347">
        <v>48</v>
      </c>
      <c r="AQ595" s="347">
        <v>55</v>
      </c>
      <c r="AR595" s="347"/>
      <c r="AS595" s="347">
        <v>65</v>
      </c>
      <c r="AT595" s="347"/>
      <c r="AU595" s="347">
        <v>218</v>
      </c>
      <c r="AV595" s="347">
        <v>73</v>
      </c>
      <c r="AW595" s="347">
        <v>42</v>
      </c>
      <c r="AX595" s="83"/>
      <c r="AY595" s="347">
        <v>0</v>
      </c>
      <c r="AZ595" s="348" t="s">
        <v>85</v>
      </c>
      <c r="BA595" s="347" t="s">
        <v>85</v>
      </c>
      <c r="BB595" s="105" t="s">
        <v>85</v>
      </c>
      <c r="BC595" s="347" t="s">
        <v>85</v>
      </c>
      <c r="BD595" s="348">
        <v>23.8</v>
      </c>
      <c r="BE595" s="347">
        <v>20.2</v>
      </c>
      <c r="BF595" s="347">
        <v>20.2</v>
      </c>
      <c r="BG595" s="347">
        <v>11.7</v>
      </c>
      <c r="BH595" s="341">
        <v>36</v>
      </c>
      <c r="BI595" s="347" t="s">
        <v>3551</v>
      </c>
      <c r="BJ595" s="82" t="s">
        <v>4217</v>
      </c>
      <c r="BK595" s="347" t="s">
        <v>2898</v>
      </c>
      <c r="BL595" s="347" t="s">
        <v>2899</v>
      </c>
      <c r="BM595" s="347" t="s">
        <v>2900</v>
      </c>
      <c r="BN595" s="347" t="s">
        <v>2901</v>
      </c>
      <c r="BO595" s="347" t="s">
        <v>2902</v>
      </c>
      <c r="BP595" s="347"/>
      <c r="BQ595" s="347"/>
      <c r="BR595" s="347"/>
      <c r="BS595" s="347"/>
      <c r="BT595" s="347"/>
      <c r="BU595" s="347" t="s">
        <v>3935</v>
      </c>
      <c r="BV595" s="347" t="s">
        <v>3936</v>
      </c>
      <c r="BW595" s="347" t="s">
        <v>3937</v>
      </c>
      <c r="BX595" s="347" t="s">
        <v>3938</v>
      </c>
      <c r="BY595" s="362" t="str">
        <f t="shared" si="38"/>
        <v>DISCONTINUED - MR503 RALLY, 18x9.5, +40mm Offset, 5x4.5, 73mm Centerbore, Gold</v>
      </c>
      <c r="BZ595" s="362" t="s">
        <v>4044</v>
      </c>
      <c r="CA595" s="362" t="s">
        <v>4045</v>
      </c>
      <c r="CB595" s="351" t="str">
        <f t="shared" si="40"/>
        <v>RALLY (5XX)</v>
      </c>
    </row>
    <row r="596" spans="1:80" s="339" customFormat="1" ht="12.75">
      <c r="A596" s="23">
        <f t="shared" si="39"/>
        <v>593</v>
      </c>
      <c r="B596" s="105" t="s">
        <v>84</v>
      </c>
      <c r="C596" s="30" t="s">
        <v>1094</v>
      </c>
      <c r="D596" s="341" t="s">
        <v>941</v>
      </c>
      <c r="E596" s="342" t="s">
        <v>5185</v>
      </c>
      <c r="F596" s="342" t="s">
        <v>2239</v>
      </c>
      <c r="G596" s="342"/>
      <c r="H596" s="432" t="s">
        <v>1011</v>
      </c>
      <c r="I596" s="393">
        <v>42736</v>
      </c>
      <c r="J596" s="340">
        <v>44245</v>
      </c>
      <c r="K596" s="331" t="s">
        <v>1277</v>
      </c>
      <c r="L596" s="343">
        <v>349</v>
      </c>
      <c r="M596" s="333"/>
      <c r="N596" s="333"/>
      <c r="O596" s="341">
        <v>20</v>
      </c>
      <c r="P596" s="8">
        <v>10</v>
      </c>
      <c r="Q596" s="30" t="s">
        <v>1766</v>
      </c>
      <c r="R596" s="341">
        <v>8</v>
      </c>
      <c r="S596" s="341">
        <v>170</v>
      </c>
      <c r="T596" s="344">
        <v>-24</v>
      </c>
      <c r="U596" s="378">
        <v>4.55</v>
      </c>
      <c r="V596" s="341" t="s">
        <v>85</v>
      </c>
      <c r="W596" s="349">
        <v>124.9</v>
      </c>
      <c r="X596" s="345">
        <v>50</v>
      </c>
      <c r="Y596" s="344">
        <v>3640</v>
      </c>
      <c r="Z596" s="344" t="s">
        <v>5833</v>
      </c>
      <c r="AA596" s="344" t="s">
        <v>3003</v>
      </c>
      <c r="AB596" s="334" t="s">
        <v>5054</v>
      </c>
      <c r="AC596" s="346" t="s">
        <v>1621</v>
      </c>
      <c r="AD596" s="336">
        <v>33</v>
      </c>
      <c r="AE596" s="346" t="s">
        <v>85</v>
      </c>
      <c r="AF596" s="347" t="s">
        <v>1901</v>
      </c>
      <c r="AG596" s="346" t="s">
        <v>85</v>
      </c>
      <c r="AH596" s="346" t="s">
        <v>1950</v>
      </c>
      <c r="AI596" s="347">
        <v>1.1000000000000001</v>
      </c>
      <c r="AJ596" s="347" t="s">
        <v>265</v>
      </c>
      <c r="AK596" s="347" t="s">
        <v>85</v>
      </c>
      <c r="AL596" s="347" t="s">
        <v>85</v>
      </c>
      <c r="AM596" s="347" t="s">
        <v>85</v>
      </c>
      <c r="AN596" s="347">
        <v>15.8</v>
      </c>
      <c r="AO596" s="347">
        <v>200</v>
      </c>
      <c r="AP596" s="347">
        <v>3</v>
      </c>
      <c r="AQ596" s="347">
        <v>3</v>
      </c>
      <c r="AR596" s="347"/>
      <c r="AS596" s="347">
        <v>70</v>
      </c>
      <c r="AT596" s="347"/>
      <c r="AU596" s="347">
        <v>241</v>
      </c>
      <c r="AV596" s="347">
        <v>124</v>
      </c>
      <c r="AW596" s="347">
        <v>108.5</v>
      </c>
      <c r="AX596" s="83"/>
      <c r="AY596" s="347">
        <v>28</v>
      </c>
      <c r="AZ596" s="348" t="s">
        <v>85</v>
      </c>
      <c r="BA596" s="347" t="s">
        <v>85</v>
      </c>
      <c r="BB596" s="105" t="s">
        <v>85</v>
      </c>
      <c r="BC596" s="347" t="s">
        <v>85</v>
      </c>
      <c r="BD596" s="348">
        <v>53.5</v>
      </c>
      <c r="BE596" s="347">
        <v>22.1</v>
      </c>
      <c r="BF596" s="347">
        <v>22.1</v>
      </c>
      <c r="BG596" s="347">
        <v>12.2</v>
      </c>
      <c r="BH596" s="341">
        <v>20</v>
      </c>
      <c r="BI596" s="347" t="s">
        <v>3551</v>
      </c>
      <c r="BJ596" s="82" t="s">
        <v>4217</v>
      </c>
      <c r="BK596" s="347" t="s">
        <v>2890</v>
      </c>
      <c r="BL596" s="347" t="s">
        <v>2905</v>
      </c>
      <c r="BM596" s="347" t="s">
        <v>2834</v>
      </c>
      <c r="BN596" s="347" t="s">
        <v>2906</v>
      </c>
      <c r="BO596" s="347" t="s">
        <v>2904</v>
      </c>
      <c r="BP596" s="347"/>
      <c r="BQ596" s="347"/>
      <c r="BR596" s="347"/>
      <c r="BS596" s="347"/>
      <c r="BT596" s="347"/>
      <c r="BU596" s="347" t="s">
        <v>4003</v>
      </c>
      <c r="BV596" s="347" t="s">
        <v>4004</v>
      </c>
      <c r="BW596" s="347" t="s">
        <v>4005</v>
      </c>
      <c r="BX596" s="347" t="s">
        <v>4006</v>
      </c>
      <c r="BY596" s="362" t="str">
        <f t="shared" si="38"/>
        <v>DISCONTINUED - MR610 Con 6, 20x10, -24mm Offset, 8x170, 124.9mm Centerbore, Method Bronze - Matte Black Lip</v>
      </c>
      <c r="BZ596" s="362" t="s">
        <v>4044</v>
      </c>
      <c r="CA596" s="362" t="s">
        <v>4045</v>
      </c>
      <c r="CB596" s="351" t="str">
        <f t="shared" si="40"/>
        <v>DISCO (6XX)</v>
      </c>
    </row>
    <row r="597" spans="1:80" s="339" customFormat="1" ht="12.75">
      <c r="A597" s="23">
        <f t="shared" si="39"/>
        <v>594</v>
      </c>
      <c r="B597" s="105" t="s">
        <v>84</v>
      </c>
      <c r="C597" s="30" t="s">
        <v>1484</v>
      </c>
      <c r="D597" s="341" t="s">
        <v>1485</v>
      </c>
      <c r="E597" s="342" t="s">
        <v>1532</v>
      </c>
      <c r="F597" s="342"/>
      <c r="G597" s="342"/>
      <c r="H597" s="432">
        <v>191682011566</v>
      </c>
      <c r="I597" s="393">
        <v>41640</v>
      </c>
      <c r="J597" s="340">
        <v>44245</v>
      </c>
      <c r="K597" s="331" t="s">
        <v>1277</v>
      </c>
      <c r="L597" s="343">
        <v>101.2</v>
      </c>
      <c r="M597" s="333"/>
      <c r="N597" s="333"/>
      <c r="O597" s="341"/>
      <c r="P597" s="8"/>
      <c r="Q597" s="30"/>
      <c r="R597" s="341"/>
      <c r="S597" s="341"/>
      <c r="T597" s="344"/>
      <c r="U597" s="378"/>
      <c r="V597" s="341"/>
      <c r="W597" s="349"/>
      <c r="X597" s="345"/>
      <c r="Y597" s="344"/>
      <c r="Z597" s="344"/>
      <c r="AA597" s="344"/>
      <c r="AB597" s="334"/>
      <c r="AC597" s="346"/>
      <c r="AD597" s="336"/>
      <c r="AE597" s="346"/>
      <c r="AF597" s="347"/>
      <c r="AG597" s="346"/>
      <c r="AH597" s="346"/>
      <c r="AI597" s="347"/>
      <c r="AJ597" s="347"/>
      <c r="AK597" s="347"/>
      <c r="AL597" s="347"/>
      <c r="AM597" s="347"/>
      <c r="AN597" s="347"/>
      <c r="AO597" s="347"/>
      <c r="AP597" s="347"/>
      <c r="AQ597" s="347"/>
      <c r="AR597" s="347"/>
      <c r="AS597" s="347"/>
      <c r="AT597" s="347"/>
      <c r="AU597" s="347"/>
      <c r="AV597" s="347"/>
      <c r="AW597" s="347"/>
      <c r="AX597" s="83"/>
      <c r="AY597" s="347"/>
      <c r="AZ597" s="348"/>
      <c r="BA597" s="347"/>
      <c r="BB597" s="105"/>
      <c r="BC597" s="347"/>
      <c r="BD597" s="348"/>
      <c r="BE597" s="347">
        <v>17</v>
      </c>
      <c r="BF597" s="347">
        <v>17</v>
      </c>
      <c r="BG597" s="347">
        <v>1</v>
      </c>
      <c r="BH597" s="341"/>
      <c r="BI597" s="347" t="s">
        <v>3551</v>
      </c>
      <c r="BJ597" s="82" t="s">
        <v>4166</v>
      </c>
      <c r="BK597" s="347" t="s">
        <v>206</v>
      </c>
      <c r="BL597" s="347"/>
      <c r="BM597" s="347"/>
      <c r="BN597" s="347"/>
      <c r="BO597" s="347"/>
      <c r="BP597" s="347"/>
      <c r="BQ597" s="347"/>
      <c r="BR597" s="347"/>
      <c r="BS597" s="347"/>
      <c r="BT597" s="347"/>
      <c r="BU597" s="347"/>
      <c r="BV597" s="347" t="s">
        <v>4491</v>
      </c>
      <c r="BW597" s="347"/>
      <c r="BX597" s="347" t="s">
        <v>4492</v>
      </c>
      <c r="BY597" s="362" t="s">
        <v>5187</v>
      </c>
      <c r="BZ597" s="362" t="s">
        <v>4044</v>
      </c>
      <c r="CA597" s="362" t="s">
        <v>4045</v>
      </c>
      <c r="CB597" s="351" t="str">
        <f t="shared" si="40"/>
        <v>BEADLOCK RING</v>
      </c>
    </row>
    <row r="598" spans="1:80" s="339" customFormat="1" ht="12.75">
      <c r="A598" s="23">
        <f t="shared" si="39"/>
        <v>595</v>
      </c>
      <c r="B598" s="105" t="s">
        <v>84</v>
      </c>
      <c r="C598" s="30" t="s">
        <v>1072</v>
      </c>
      <c r="D598" s="341" t="s">
        <v>1121</v>
      </c>
      <c r="E598" s="342" t="s">
        <v>5191</v>
      </c>
      <c r="F598" s="342"/>
      <c r="G598" s="342"/>
      <c r="H598" s="432" t="s">
        <v>652</v>
      </c>
      <c r="I598" s="393">
        <v>42370</v>
      </c>
      <c r="J598" s="340">
        <v>44253</v>
      </c>
      <c r="K598" s="331" t="s">
        <v>1277</v>
      </c>
      <c r="L598" s="343">
        <v>362.4</v>
      </c>
      <c r="M598" s="333"/>
      <c r="N598" s="333"/>
      <c r="O598" s="341">
        <v>20</v>
      </c>
      <c r="P598" s="8">
        <v>9</v>
      </c>
      <c r="Q598" s="30" t="s">
        <v>1754</v>
      </c>
      <c r="R598" s="341">
        <v>5</v>
      </c>
      <c r="S598" s="341">
        <v>150</v>
      </c>
      <c r="T598" s="344">
        <v>18</v>
      </c>
      <c r="U598" s="378">
        <v>5.75</v>
      </c>
      <c r="V598" s="341" t="s">
        <v>85</v>
      </c>
      <c r="W598" s="349">
        <v>110.5</v>
      </c>
      <c r="X598" s="345">
        <v>43.4</v>
      </c>
      <c r="Y598" s="344">
        <v>2650</v>
      </c>
      <c r="Z598" s="344" t="s">
        <v>5833</v>
      </c>
      <c r="AA598" s="344" t="s">
        <v>3003</v>
      </c>
      <c r="AB598" s="334" t="s">
        <v>5195</v>
      </c>
      <c r="AC598" s="346" t="s">
        <v>1640</v>
      </c>
      <c r="AD598" s="336">
        <v>38.5</v>
      </c>
      <c r="AE598" s="346" t="s">
        <v>1810</v>
      </c>
      <c r="AF598" s="347" t="s">
        <v>1901</v>
      </c>
      <c r="AG598" s="346" t="s">
        <v>85</v>
      </c>
      <c r="AH598" s="346" t="s">
        <v>1951</v>
      </c>
      <c r="AI598" s="347">
        <v>1.1000000000000001</v>
      </c>
      <c r="AJ598" s="347" t="s">
        <v>265</v>
      </c>
      <c r="AK598" s="347" t="s">
        <v>85</v>
      </c>
      <c r="AL598" s="347" t="s">
        <v>85</v>
      </c>
      <c r="AM598" s="347" t="s">
        <v>85</v>
      </c>
      <c r="AN598" s="347">
        <v>16.100000000000001</v>
      </c>
      <c r="AO598" s="347">
        <v>185</v>
      </c>
      <c r="AP598" s="347">
        <v>3</v>
      </c>
      <c r="AQ598" s="347">
        <v>13</v>
      </c>
      <c r="AR598" s="347">
        <v>33</v>
      </c>
      <c r="AS598" s="347">
        <v>42</v>
      </c>
      <c r="AT598" s="347">
        <v>243</v>
      </c>
      <c r="AU598" s="347">
        <v>234</v>
      </c>
      <c r="AV598" s="347">
        <v>110.5</v>
      </c>
      <c r="AW598" s="347">
        <v>34</v>
      </c>
      <c r="AX598" s="83"/>
      <c r="AY598" s="347">
        <v>23</v>
      </c>
      <c r="AZ598" s="348" t="s">
        <v>85</v>
      </c>
      <c r="BA598" s="347" t="s">
        <v>85</v>
      </c>
      <c r="BB598" s="105" t="s">
        <v>85</v>
      </c>
      <c r="BC598" s="347" t="s">
        <v>85</v>
      </c>
      <c r="BD598" s="348">
        <v>46.9</v>
      </c>
      <c r="BE598" s="347">
        <v>22.6</v>
      </c>
      <c r="BF598" s="347">
        <v>22.6</v>
      </c>
      <c r="BG598" s="347">
        <v>11.6</v>
      </c>
      <c r="BH598" s="341">
        <v>24</v>
      </c>
      <c r="BI598" s="347" t="s">
        <v>3551</v>
      </c>
      <c r="BJ598" s="82" t="s">
        <v>4217</v>
      </c>
      <c r="BK598" s="347" t="s">
        <v>2833</v>
      </c>
      <c r="BL598" s="347" t="s">
        <v>2846</v>
      </c>
      <c r="BM598" s="347" t="s">
        <v>2839</v>
      </c>
      <c r="BN598" s="347" t="s">
        <v>2847</v>
      </c>
      <c r="BO598" s="347" t="s">
        <v>2845</v>
      </c>
      <c r="BP598" s="347"/>
      <c r="BQ598" s="347"/>
      <c r="BR598" s="347"/>
      <c r="BS598" s="347"/>
      <c r="BT598" s="347"/>
      <c r="BU598" s="347" t="s">
        <v>3715</v>
      </c>
      <c r="BV598" s="347" t="s">
        <v>3716</v>
      </c>
      <c r="BW598" s="347" t="s">
        <v>3717</v>
      </c>
      <c r="BX598" s="347" t="s">
        <v>3718</v>
      </c>
      <c r="BY598" s="362" t="str">
        <f t="shared" ref="BY598:BY604" si="41">CONCATENATE("DISCONTINUED"," ","-"," ",D598,", ",O598,"x",P598,", ",IF(V598="N/A", "", CONCATENATE(V598, "/")),IF(T598&gt;0, CONCATENATE("+",T598), T598),"mm Offset, ",Q598,", ",W598,"mm Centerbore, ",PROPER(Z598), "", IF(BB598="N/A", "", CONCATENATE(", w/ ", BB598)))</f>
        <v>DISCONTINUED - MR310 Con6, 20x9, +18mm Offset, 5x150, 110.5mm Centerbore, Method Bronze - Matte Black Lip</v>
      </c>
      <c r="BZ598" s="362" t="s">
        <v>4044</v>
      </c>
      <c r="CA598" s="362" t="s">
        <v>4045</v>
      </c>
      <c r="CB598" s="351" t="str">
        <f t="shared" si="40"/>
        <v>STREET (3XX)</v>
      </c>
    </row>
    <row r="599" spans="1:80" s="339" customFormat="1" ht="12.75">
      <c r="A599" s="23">
        <f t="shared" si="39"/>
        <v>596</v>
      </c>
      <c r="B599" s="105" t="s">
        <v>84</v>
      </c>
      <c r="C599" s="30" t="s">
        <v>1072</v>
      </c>
      <c r="D599" s="341" t="s">
        <v>2117</v>
      </c>
      <c r="E599" s="342" t="s">
        <v>5192</v>
      </c>
      <c r="F599" s="342"/>
      <c r="G599" s="342"/>
      <c r="H599" s="432" t="s">
        <v>2123</v>
      </c>
      <c r="I599" s="393">
        <v>43340</v>
      </c>
      <c r="J599" s="340">
        <v>44253</v>
      </c>
      <c r="K599" s="331" t="s">
        <v>1277</v>
      </c>
      <c r="L599" s="343">
        <v>333.36</v>
      </c>
      <c r="M599" s="333"/>
      <c r="N599" s="333"/>
      <c r="O599" s="341">
        <v>17</v>
      </c>
      <c r="P599" s="8">
        <v>8.5</v>
      </c>
      <c r="Q599" s="30" t="s">
        <v>1763</v>
      </c>
      <c r="R599" s="341">
        <v>6</v>
      </c>
      <c r="S599" s="341">
        <v>135</v>
      </c>
      <c r="T599" s="344">
        <v>0</v>
      </c>
      <c r="U599" s="378">
        <v>4.75</v>
      </c>
      <c r="V599" s="341" t="s">
        <v>85</v>
      </c>
      <c r="W599" s="349">
        <v>87</v>
      </c>
      <c r="X599" s="345">
        <v>24.7</v>
      </c>
      <c r="Y599" s="344">
        <v>2650</v>
      </c>
      <c r="Z599" s="344" t="s">
        <v>2309</v>
      </c>
      <c r="AA599" s="344" t="s">
        <v>3002</v>
      </c>
      <c r="AB599" s="334" t="s">
        <v>5071</v>
      </c>
      <c r="AC599" s="346" t="s">
        <v>5125</v>
      </c>
      <c r="AD599" s="336">
        <v>22</v>
      </c>
      <c r="AE599" s="346" t="s">
        <v>85</v>
      </c>
      <c r="AF599" s="347" t="s">
        <v>85</v>
      </c>
      <c r="AG599" s="346" t="s">
        <v>85</v>
      </c>
      <c r="AH599" s="346" t="s">
        <v>85</v>
      </c>
      <c r="AI599" s="347" t="s">
        <v>85</v>
      </c>
      <c r="AJ599" s="347" t="s">
        <v>266</v>
      </c>
      <c r="AK599" s="347" t="s">
        <v>85</v>
      </c>
      <c r="AL599" s="347" t="s">
        <v>85</v>
      </c>
      <c r="AM599" s="347" t="s">
        <v>85</v>
      </c>
      <c r="AN599" s="347">
        <v>16</v>
      </c>
      <c r="AO599" s="347">
        <v>170</v>
      </c>
      <c r="AP599" s="347">
        <v>11</v>
      </c>
      <c r="AQ599" s="347">
        <v>33</v>
      </c>
      <c r="AR599" s="347">
        <v>63</v>
      </c>
      <c r="AS599" s="347">
        <v>71</v>
      </c>
      <c r="AT599" s="347">
        <v>211</v>
      </c>
      <c r="AU599" s="347">
        <v>209</v>
      </c>
      <c r="AV599" s="347">
        <v>87</v>
      </c>
      <c r="AW599" s="347">
        <v>60</v>
      </c>
      <c r="AX599" s="83"/>
      <c r="AY599" s="347">
        <v>35</v>
      </c>
      <c r="AZ599" s="348" t="s">
        <v>85</v>
      </c>
      <c r="BA599" s="347" t="s">
        <v>85</v>
      </c>
      <c r="BB599" s="105" t="s">
        <v>85</v>
      </c>
      <c r="BC599" s="347" t="s">
        <v>85</v>
      </c>
      <c r="BD599" s="348">
        <v>28.2</v>
      </c>
      <c r="BE599" s="347">
        <v>19.7</v>
      </c>
      <c r="BF599" s="347">
        <v>19.7</v>
      </c>
      <c r="BG599" s="347">
        <v>11</v>
      </c>
      <c r="BH599" s="341">
        <v>36</v>
      </c>
      <c r="BI599" s="347" t="s">
        <v>3551</v>
      </c>
      <c r="BJ599" s="82" t="s">
        <v>4217</v>
      </c>
      <c r="BK599" s="347" t="s">
        <v>2833</v>
      </c>
      <c r="BL599" s="347" t="s">
        <v>2849</v>
      </c>
      <c r="BM599" s="347" t="s">
        <v>2850</v>
      </c>
      <c r="BN599" s="347" t="s">
        <v>2851</v>
      </c>
      <c r="BO599" s="347" t="s">
        <v>2852</v>
      </c>
      <c r="BP599" s="347" t="s">
        <v>2853</v>
      </c>
      <c r="BQ599" s="347" t="s">
        <v>2854</v>
      </c>
      <c r="BR599" s="347"/>
      <c r="BS599" s="347"/>
      <c r="BT599" s="347"/>
      <c r="BU599" s="347" t="s">
        <v>3779</v>
      </c>
      <c r="BV599" s="347" t="s">
        <v>3780</v>
      </c>
      <c r="BW599" s="347" t="s">
        <v>3781</v>
      </c>
      <c r="BX599" s="347" t="s">
        <v>3782</v>
      </c>
      <c r="BY599" s="362" t="str">
        <f t="shared" si="41"/>
        <v>DISCONTINUED - MR313, 17x8.5, 0mm Offset, 6x135, 87mm Centerbore, Matte Black</v>
      </c>
      <c r="BZ599" s="362" t="s">
        <v>4044</v>
      </c>
      <c r="CA599" s="362" t="s">
        <v>4045</v>
      </c>
      <c r="CB599" s="351" t="str">
        <f t="shared" si="40"/>
        <v>STREET (3XX)</v>
      </c>
    </row>
    <row r="600" spans="1:80" s="339" customFormat="1" ht="12.75">
      <c r="A600" s="23">
        <f t="shared" si="39"/>
        <v>597</v>
      </c>
      <c r="B600" s="105" t="s">
        <v>84</v>
      </c>
      <c r="C600" s="30" t="s">
        <v>1094</v>
      </c>
      <c r="D600" s="341" t="s">
        <v>941</v>
      </c>
      <c r="E600" s="342" t="s">
        <v>5193</v>
      </c>
      <c r="F600" s="342" t="s">
        <v>2239</v>
      </c>
      <c r="G600" s="342"/>
      <c r="H600" s="432" t="s">
        <v>1018</v>
      </c>
      <c r="I600" s="393">
        <v>42736</v>
      </c>
      <c r="J600" s="340">
        <v>44253</v>
      </c>
      <c r="K600" s="331" t="s">
        <v>1277</v>
      </c>
      <c r="L600" s="343">
        <v>359</v>
      </c>
      <c r="M600" s="333"/>
      <c r="N600" s="333"/>
      <c r="O600" s="341">
        <v>20</v>
      </c>
      <c r="P600" s="8">
        <v>12</v>
      </c>
      <c r="Q600" s="30" t="s">
        <v>1765</v>
      </c>
      <c r="R600" s="341">
        <v>8</v>
      </c>
      <c r="S600" s="341">
        <v>6.5</v>
      </c>
      <c r="T600" s="344">
        <v>-52</v>
      </c>
      <c r="U600" s="378">
        <v>4.5</v>
      </c>
      <c r="V600" s="341" t="s">
        <v>85</v>
      </c>
      <c r="W600" s="349">
        <v>121.3</v>
      </c>
      <c r="X600" s="345">
        <v>55.2</v>
      </c>
      <c r="Y600" s="344">
        <v>3640</v>
      </c>
      <c r="Z600" s="344" t="s">
        <v>2309</v>
      </c>
      <c r="AA600" s="344" t="s">
        <v>3002</v>
      </c>
      <c r="AB600" s="334" t="s">
        <v>5058</v>
      </c>
      <c r="AC600" s="346" t="s">
        <v>1621</v>
      </c>
      <c r="AD600" s="336">
        <v>33</v>
      </c>
      <c r="AE600" s="346" t="s">
        <v>85</v>
      </c>
      <c r="AF600" s="347" t="s">
        <v>1901</v>
      </c>
      <c r="AG600" s="346" t="s">
        <v>85</v>
      </c>
      <c r="AH600" s="346" t="s">
        <v>1950</v>
      </c>
      <c r="AI600" s="347">
        <v>1.1000000000000001</v>
      </c>
      <c r="AJ600" s="347" t="s">
        <v>265</v>
      </c>
      <c r="AK600" s="347" t="s">
        <v>1677</v>
      </c>
      <c r="AL600" s="347">
        <v>3.3000000000000003</v>
      </c>
      <c r="AM600" s="347">
        <v>116.7</v>
      </c>
      <c r="AN600" s="347">
        <v>15.8</v>
      </c>
      <c r="AO600" s="347">
        <v>200</v>
      </c>
      <c r="AP600" s="347">
        <v>3</v>
      </c>
      <c r="AQ600" s="347">
        <v>3</v>
      </c>
      <c r="AR600" s="347"/>
      <c r="AS600" s="347">
        <v>85</v>
      </c>
      <c r="AT600" s="347"/>
      <c r="AU600" s="347">
        <v>241</v>
      </c>
      <c r="AV600" s="347">
        <v>124</v>
      </c>
      <c r="AW600" s="347">
        <v>108.5</v>
      </c>
      <c r="AX600" s="83"/>
      <c r="AY600" s="347">
        <v>28</v>
      </c>
      <c r="AZ600" s="348" t="s">
        <v>85</v>
      </c>
      <c r="BA600" s="347" t="s">
        <v>85</v>
      </c>
      <c r="BB600" s="105" t="s">
        <v>85</v>
      </c>
      <c r="BC600" s="347" t="s">
        <v>85</v>
      </c>
      <c r="BD600" s="348">
        <v>58.7</v>
      </c>
      <c r="BE600" s="347">
        <v>22</v>
      </c>
      <c r="BF600" s="347">
        <v>22</v>
      </c>
      <c r="BG600" s="347">
        <v>13.7</v>
      </c>
      <c r="BH600" s="341">
        <v>16</v>
      </c>
      <c r="BI600" s="347" t="s">
        <v>3551</v>
      </c>
      <c r="BJ600" s="82" t="s">
        <v>4217</v>
      </c>
      <c r="BK600" s="347" t="s">
        <v>2890</v>
      </c>
      <c r="BL600" s="347" t="s">
        <v>2905</v>
      </c>
      <c r="BM600" s="347" t="s">
        <v>2834</v>
      </c>
      <c r="BN600" s="347" t="s">
        <v>2906</v>
      </c>
      <c r="BO600" s="347" t="s">
        <v>2904</v>
      </c>
      <c r="BP600" s="347"/>
      <c r="BQ600" s="347"/>
      <c r="BR600" s="347"/>
      <c r="BS600" s="347"/>
      <c r="BT600" s="347"/>
      <c r="BU600" s="347" t="s">
        <v>4007</v>
      </c>
      <c r="BV600" s="347" t="s">
        <v>4008</v>
      </c>
      <c r="BW600" s="347" t="s">
        <v>4009</v>
      </c>
      <c r="BX600" s="347" t="s">
        <v>4010</v>
      </c>
      <c r="BY600" s="362" t="str">
        <f t="shared" si="41"/>
        <v>DISCONTINUED - MR610 Con 6, 20x12, -52mm Offset, 8x6.5, 121.3mm Centerbore, Matte Black</v>
      </c>
      <c r="BZ600" s="362" t="s">
        <v>4044</v>
      </c>
      <c r="CA600" s="362" t="s">
        <v>4045</v>
      </c>
      <c r="CB600" s="351" t="str">
        <f t="shared" si="40"/>
        <v>DISCO (6XX)</v>
      </c>
    </row>
    <row r="601" spans="1:80" s="339" customFormat="1" ht="12.75">
      <c r="A601" s="23">
        <f t="shared" si="39"/>
        <v>598</v>
      </c>
      <c r="B601" s="105" t="s">
        <v>84</v>
      </c>
      <c r="C601" s="30" t="s">
        <v>1093</v>
      </c>
      <c r="D601" s="341" t="s">
        <v>933</v>
      </c>
      <c r="E601" s="342" t="s">
        <v>5249</v>
      </c>
      <c r="F601" s="342"/>
      <c r="G601" s="342"/>
      <c r="H601" s="432" t="s">
        <v>942</v>
      </c>
      <c r="I601" s="393">
        <v>42736</v>
      </c>
      <c r="J601" s="340">
        <v>44271</v>
      </c>
      <c r="K601" s="331" t="s">
        <v>1277</v>
      </c>
      <c r="L601" s="343">
        <v>321.26</v>
      </c>
      <c r="M601" s="333"/>
      <c r="N601" s="333"/>
      <c r="O601" s="341">
        <v>17</v>
      </c>
      <c r="P601" s="8">
        <v>8</v>
      </c>
      <c r="Q601" s="30" t="s">
        <v>1750</v>
      </c>
      <c r="R601" s="341">
        <v>5</v>
      </c>
      <c r="S601" s="341">
        <v>100</v>
      </c>
      <c r="T601" s="344">
        <v>42</v>
      </c>
      <c r="U601" s="378">
        <v>6.2</v>
      </c>
      <c r="V601" s="341" t="s">
        <v>85</v>
      </c>
      <c r="W601" s="349">
        <v>73</v>
      </c>
      <c r="X601" s="345">
        <v>16.5</v>
      </c>
      <c r="Y601" s="344">
        <v>1650</v>
      </c>
      <c r="Z601" s="344" t="s">
        <v>2309</v>
      </c>
      <c r="AA601" s="344" t="s">
        <v>3002</v>
      </c>
      <c r="AB601" s="334" t="s">
        <v>5250</v>
      </c>
      <c r="AC601" s="346" t="s">
        <v>1622</v>
      </c>
      <c r="AD601" s="336">
        <v>11</v>
      </c>
      <c r="AE601" s="346" t="s">
        <v>85</v>
      </c>
      <c r="AF601" s="347" t="s">
        <v>85</v>
      </c>
      <c r="AG601" s="346" t="s">
        <v>85</v>
      </c>
      <c r="AH601" s="346" t="s">
        <v>85</v>
      </c>
      <c r="AI601" s="347" t="s">
        <v>85</v>
      </c>
      <c r="AJ601" s="347" t="s">
        <v>265</v>
      </c>
      <c r="AK601" s="347" t="s">
        <v>1895</v>
      </c>
      <c r="AL601" s="347">
        <v>2.75</v>
      </c>
      <c r="AM601" s="347">
        <v>56.1</v>
      </c>
      <c r="AN601" s="347">
        <v>16</v>
      </c>
      <c r="AO601" s="347">
        <v>145</v>
      </c>
      <c r="AP601" s="347">
        <v>28</v>
      </c>
      <c r="AQ601" s="347">
        <v>34</v>
      </c>
      <c r="AR601" s="347"/>
      <c r="AS601" s="347">
        <v>44</v>
      </c>
      <c r="AT601" s="347"/>
      <c r="AU601" s="347">
        <v>200</v>
      </c>
      <c r="AV601" s="347">
        <v>53</v>
      </c>
      <c r="AW601" s="347">
        <v>32</v>
      </c>
      <c r="AX601" s="83"/>
      <c r="AY601" s="347">
        <v>0</v>
      </c>
      <c r="AZ601" s="348" t="s">
        <v>85</v>
      </c>
      <c r="BA601" s="347" t="s">
        <v>85</v>
      </c>
      <c r="BB601" s="105" t="s">
        <v>85</v>
      </c>
      <c r="BC601" s="347" t="s">
        <v>85</v>
      </c>
      <c r="BD601" s="348">
        <v>20</v>
      </c>
      <c r="BE601" s="347">
        <v>19.5</v>
      </c>
      <c r="BF601" s="347">
        <v>19.5</v>
      </c>
      <c r="BG601" s="347">
        <v>10.4</v>
      </c>
      <c r="BH601" s="341">
        <v>36</v>
      </c>
      <c r="BI601" s="347" t="s">
        <v>3551</v>
      </c>
      <c r="BJ601" s="82" t="s">
        <v>4217</v>
      </c>
      <c r="BK601" s="347" t="s">
        <v>2898</v>
      </c>
      <c r="BL601" s="347" t="s">
        <v>2899</v>
      </c>
      <c r="BM601" s="347" t="s">
        <v>2900</v>
      </c>
      <c r="BN601" s="347" t="s">
        <v>2901</v>
      </c>
      <c r="BO601" s="347" t="s">
        <v>2902</v>
      </c>
      <c r="BP601" s="347"/>
      <c r="BQ601" s="347"/>
      <c r="BR601" s="347"/>
      <c r="BS601" s="347"/>
      <c r="BT601" s="347"/>
      <c r="BU601" s="347" t="s">
        <v>3931</v>
      </c>
      <c r="BV601" s="347" t="s">
        <v>3932</v>
      </c>
      <c r="BW601" s="347" t="s">
        <v>3933</v>
      </c>
      <c r="BX601" s="347" t="s">
        <v>3934</v>
      </c>
      <c r="BY601" s="362" t="str">
        <f t="shared" si="41"/>
        <v>DISCONTINUED - MR503 RALLY, 17x8, +42mm Offset, 5x100, 73mm Centerbore, Matte Black</v>
      </c>
      <c r="BZ601" s="362" t="s">
        <v>4044</v>
      </c>
      <c r="CA601" s="362" t="s">
        <v>4045</v>
      </c>
      <c r="CB601" s="351" t="str">
        <f t="shared" si="40"/>
        <v>RALLY (5XX)</v>
      </c>
    </row>
    <row r="602" spans="1:80" s="339" customFormat="1" ht="12.75">
      <c r="A602" s="23">
        <f t="shared" si="39"/>
        <v>599</v>
      </c>
      <c r="B602" s="105" t="s">
        <v>84</v>
      </c>
      <c r="C602" s="30" t="s">
        <v>1094</v>
      </c>
      <c r="D602" s="341" t="s">
        <v>940</v>
      </c>
      <c r="E602" s="342" t="s">
        <v>5251</v>
      </c>
      <c r="F602" s="342" t="s">
        <v>2239</v>
      </c>
      <c r="G602" s="342"/>
      <c r="H602" s="432" t="s">
        <v>987</v>
      </c>
      <c r="I602" s="393">
        <v>42736</v>
      </c>
      <c r="J602" s="340">
        <v>44271</v>
      </c>
      <c r="K602" s="331" t="s">
        <v>1277</v>
      </c>
      <c r="L602" s="343">
        <v>329</v>
      </c>
      <c r="M602" s="333"/>
      <c r="N602" s="333"/>
      <c r="O602" s="341">
        <v>20</v>
      </c>
      <c r="P602" s="8">
        <v>10</v>
      </c>
      <c r="Q602" s="30" t="s">
        <v>1123</v>
      </c>
      <c r="R602" s="341">
        <v>6</v>
      </c>
      <c r="S602" s="341">
        <v>5.5</v>
      </c>
      <c r="T602" s="344">
        <v>-24</v>
      </c>
      <c r="U602" s="378">
        <v>4.55</v>
      </c>
      <c r="V602" s="341" t="s">
        <v>85</v>
      </c>
      <c r="W602" s="349">
        <v>106.25</v>
      </c>
      <c r="X602" s="345">
        <v>42.3</v>
      </c>
      <c r="Y602" s="344">
        <v>2650</v>
      </c>
      <c r="Z602" s="344" t="s">
        <v>2237</v>
      </c>
      <c r="AA602" s="344" t="s">
        <v>3007</v>
      </c>
      <c r="AB602" s="334" t="s">
        <v>5053</v>
      </c>
      <c r="AC602" s="346" t="s">
        <v>1636</v>
      </c>
      <c r="AD602" s="336">
        <v>33</v>
      </c>
      <c r="AE602" s="346" t="s">
        <v>1809</v>
      </c>
      <c r="AF602" s="347" t="s">
        <v>1901</v>
      </c>
      <c r="AG602" s="346" t="s">
        <v>85</v>
      </c>
      <c r="AH602" s="346" t="s">
        <v>1950</v>
      </c>
      <c r="AI602" s="347">
        <v>1.1000000000000001</v>
      </c>
      <c r="AJ602" s="347" t="s">
        <v>265</v>
      </c>
      <c r="AK602" s="347" t="s">
        <v>1712</v>
      </c>
      <c r="AL602" s="347">
        <v>2.75</v>
      </c>
      <c r="AM602" s="347">
        <v>78.099999999999994</v>
      </c>
      <c r="AN602" s="347">
        <v>15.8</v>
      </c>
      <c r="AO602" s="347">
        <v>170</v>
      </c>
      <c r="AP602" s="347">
        <v>4</v>
      </c>
      <c r="AQ602" s="347">
        <v>16</v>
      </c>
      <c r="AR602" s="347"/>
      <c r="AS602" s="347">
        <v>58</v>
      </c>
      <c r="AT602" s="347"/>
      <c r="AU602" s="347">
        <v>230</v>
      </c>
      <c r="AV602" s="347">
        <v>106.25</v>
      </c>
      <c r="AW602" s="347">
        <v>44</v>
      </c>
      <c r="AX602" s="83"/>
      <c r="AY602" s="347">
        <v>72</v>
      </c>
      <c r="AZ602" s="348" t="s">
        <v>85</v>
      </c>
      <c r="BA602" s="347" t="s">
        <v>85</v>
      </c>
      <c r="BB602" s="105" t="s">
        <v>85</v>
      </c>
      <c r="BC602" s="347" t="s">
        <v>85</v>
      </c>
      <c r="BD602" s="348">
        <v>45.8</v>
      </c>
      <c r="BE602" s="347">
        <v>22.1</v>
      </c>
      <c r="BF602" s="347">
        <v>22.1</v>
      </c>
      <c r="BG602" s="347">
        <v>12.2</v>
      </c>
      <c r="BH602" s="341">
        <v>20</v>
      </c>
      <c r="BI602" s="347" t="s">
        <v>3551</v>
      </c>
      <c r="BJ602" s="82" t="s">
        <v>4217</v>
      </c>
      <c r="BK602" s="347" t="s">
        <v>2890</v>
      </c>
      <c r="BL602" s="347" t="s">
        <v>2834</v>
      </c>
      <c r="BM602" s="347" t="s">
        <v>2903</v>
      </c>
      <c r="BN602" s="347" t="s">
        <v>2904</v>
      </c>
      <c r="BO602" s="347"/>
      <c r="BP602" s="347"/>
      <c r="BQ602" s="347"/>
      <c r="BR602" s="347"/>
      <c r="BS602" s="347"/>
      <c r="BT602" s="347"/>
      <c r="BU602" s="347" t="s">
        <v>3971</v>
      </c>
      <c r="BV602" s="347" t="s">
        <v>3972</v>
      </c>
      <c r="BW602" s="347" t="s">
        <v>3973</v>
      </c>
      <c r="BX602" s="347" t="s">
        <v>3974</v>
      </c>
      <c r="BY602" s="362" t="str">
        <f t="shared" si="41"/>
        <v>DISCONTINUED - MR606 Mesh, 20x10, -24mm Offset, 6x5.5, 106.25mm Centerbore, Titanium</v>
      </c>
      <c r="BZ602" s="362" t="s">
        <v>4044</v>
      </c>
      <c r="CA602" s="362" t="s">
        <v>4045</v>
      </c>
      <c r="CB602" s="351" t="str">
        <f t="shared" si="40"/>
        <v>DISCO (6XX)</v>
      </c>
    </row>
    <row r="603" spans="1:80" s="339" customFormat="1" ht="12.75">
      <c r="A603" s="23">
        <f t="shared" si="39"/>
        <v>600</v>
      </c>
      <c r="B603" s="105" t="s">
        <v>84</v>
      </c>
      <c r="C603" s="30" t="s">
        <v>1072</v>
      </c>
      <c r="D603" s="341" t="s">
        <v>1121</v>
      </c>
      <c r="E603" s="342" t="s">
        <v>5292</v>
      </c>
      <c r="F603" s="342"/>
      <c r="G603" s="342"/>
      <c r="H603" s="432" t="s">
        <v>1040</v>
      </c>
      <c r="I603" s="393">
        <v>42370</v>
      </c>
      <c r="J603" s="340">
        <v>44286</v>
      </c>
      <c r="K603" s="331" t="s">
        <v>1277</v>
      </c>
      <c r="L603" s="343">
        <v>303.83999999999997</v>
      </c>
      <c r="M603" s="333"/>
      <c r="N603" s="333"/>
      <c r="O603" s="341">
        <v>17</v>
      </c>
      <c r="P603" s="8">
        <v>8.5</v>
      </c>
      <c r="Q603" s="30" t="s">
        <v>1761</v>
      </c>
      <c r="R603" s="341">
        <v>6</v>
      </c>
      <c r="S603" s="341">
        <v>120</v>
      </c>
      <c r="T603" s="344">
        <v>0</v>
      </c>
      <c r="U603" s="378">
        <v>4.75</v>
      </c>
      <c r="V603" s="341" t="s">
        <v>85</v>
      </c>
      <c r="W603" s="349">
        <v>67</v>
      </c>
      <c r="X603" s="345">
        <v>33.14</v>
      </c>
      <c r="Y603" s="344">
        <v>2650</v>
      </c>
      <c r="Z603" s="344" t="s">
        <v>5833</v>
      </c>
      <c r="AA603" s="344" t="s">
        <v>3003</v>
      </c>
      <c r="AB603" s="334" t="s">
        <v>5070</v>
      </c>
      <c r="AC603" s="346" t="s">
        <v>1812</v>
      </c>
      <c r="AD603" s="336">
        <v>33</v>
      </c>
      <c r="AE603" s="346" t="s">
        <v>2105</v>
      </c>
      <c r="AF603" s="347" t="s">
        <v>1899</v>
      </c>
      <c r="AG603" s="346" t="s">
        <v>85</v>
      </c>
      <c r="AH603" s="346" t="s">
        <v>1951</v>
      </c>
      <c r="AI603" s="347">
        <v>1.1000000000000001</v>
      </c>
      <c r="AJ603" s="347" t="s">
        <v>265</v>
      </c>
      <c r="AK603" s="347" t="s">
        <v>85</v>
      </c>
      <c r="AL603" s="347" t="s">
        <v>85</v>
      </c>
      <c r="AM603" s="347" t="s">
        <v>85</v>
      </c>
      <c r="AN603" s="347">
        <v>16.100000000000001</v>
      </c>
      <c r="AO603" s="347">
        <v>170</v>
      </c>
      <c r="AP603" s="347">
        <v>18</v>
      </c>
      <c r="AQ603" s="347">
        <v>27</v>
      </c>
      <c r="AR603" s="347">
        <v>43</v>
      </c>
      <c r="AS603" s="347">
        <v>67</v>
      </c>
      <c r="AT603" s="347">
        <v>207</v>
      </c>
      <c r="AU603" s="347">
        <v>199</v>
      </c>
      <c r="AV603" s="347">
        <v>67</v>
      </c>
      <c r="AW603" s="347">
        <v>34</v>
      </c>
      <c r="AX603" s="83"/>
      <c r="AY603" s="347">
        <v>12</v>
      </c>
      <c r="AZ603" s="348" t="s">
        <v>85</v>
      </c>
      <c r="BA603" s="347" t="s">
        <v>85</v>
      </c>
      <c r="BB603" s="105" t="s">
        <v>85</v>
      </c>
      <c r="BC603" s="347" t="s">
        <v>85</v>
      </c>
      <c r="BD603" s="348">
        <v>37.33</v>
      </c>
      <c r="BE603" s="347">
        <v>19.7</v>
      </c>
      <c r="BF603" s="347">
        <v>19.7</v>
      </c>
      <c r="BG603" s="347">
        <v>11</v>
      </c>
      <c r="BH603" s="341">
        <v>36</v>
      </c>
      <c r="BI603" s="347" t="s">
        <v>3551</v>
      </c>
      <c r="BJ603" s="82" t="s">
        <v>4217</v>
      </c>
      <c r="BK603" s="347" t="s">
        <v>2833</v>
      </c>
      <c r="BL603" s="347" t="s">
        <v>2846</v>
      </c>
      <c r="BM603" s="347" t="s">
        <v>2839</v>
      </c>
      <c r="BN603" s="347" t="s">
        <v>2847</v>
      </c>
      <c r="BO603" s="347" t="s">
        <v>2845</v>
      </c>
      <c r="BP603" s="347"/>
      <c r="BQ603" s="347"/>
      <c r="BR603" s="347"/>
      <c r="BS603" s="347"/>
      <c r="BT603" s="347"/>
      <c r="BU603" s="347" t="s">
        <v>3723</v>
      </c>
      <c r="BV603" s="347" t="s">
        <v>3724</v>
      </c>
      <c r="BW603" s="347" t="s">
        <v>3725</v>
      </c>
      <c r="BX603" s="347" t="s">
        <v>3726</v>
      </c>
      <c r="BY603" s="362" t="str">
        <f t="shared" si="41"/>
        <v>DISCONTINUED - MR310 Con6, 17x8.5, 0mm Offset, 6x120, 67mm Centerbore, Method Bronze - Matte Black Lip</v>
      </c>
      <c r="BZ603" s="362" t="s">
        <v>4044</v>
      </c>
      <c r="CA603" s="362" t="s">
        <v>4045</v>
      </c>
      <c r="CB603" s="351" t="str">
        <f t="shared" si="40"/>
        <v>STREET (3XX)</v>
      </c>
    </row>
    <row r="604" spans="1:80" s="339" customFormat="1" ht="12.75">
      <c r="A604" s="23">
        <f t="shared" si="39"/>
        <v>601</v>
      </c>
      <c r="B604" s="105" t="s">
        <v>84</v>
      </c>
      <c r="C604" s="30" t="s">
        <v>1093</v>
      </c>
      <c r="D604" s="341" t="s">
        <v>933</v>
      </c>
      <c r="E604" s="342" t="s">
        <v>5294</v>
      </c>
      <c r="F604" s="342"/>
      <c r="G604" s="342"/>
      <c r="H604" s="432" t="s">
        <v>948</v>
      </c>
      <c r="I604" s="393">
        <v>42736</v>
      </c>
      <c r="J604" s="340">
        <v>44286</v>
      </c>
      <c r="K604" s="331" t="s">
        <v>1277</v>
      </c>
      <c r="L604" s="343">
        <v>399.23</v>
      </c>
      <c r="M604" s="333"/>
      <c r="N604" s="333"/>
      <c r="O604" s="341">
        <v>18</v>
      </c>
      <c r="P604" s="8">
        <v>8</v>
      </c>
      <c r="Q604" s="30" t="s">
        <v>1751</v>
      </c>
      <c r="R604" s="341">
        <v>5</v>
      </c>
      <c r="S604" s="341">
        <v>108</v>
      </c>
      <c r="T604" s="344">
        <v>42</v>
      </c>
      <c r="U604" s="378">
        <v>6.2</v>
      </c>
      <c r="V604" s="341" t="s">
        <v>85</v>
      </c>
      <c r="W604" s="349">
        <v>63.4</v>
      </c>
      <c r="X604" s="345">
        <v>17.8</v>
      </c>
      <c r="Y604" s="344">
        <v>1650</v>
      </c>
      <c r="Z604" s="344" t="s">
        <v>2309</v>
      </c>
      <c r="AA604" s="344" t="s">
        <v>3002</v>
      </c>
      <c r="AB604" s="334" t="s">
        <v>5295</v>
      </c>
      <c r="AC604" s="346" t="s">
        <v>1622</v>
      </c>
      <c r="AD604" s="336">
        <v>11</v>
      </c>
      <c r="AE604" s="346" t="s">
        <v>85</v>
      </c>
      <c r="AF604" s="347" t="s">
        <v>85</v>
      </c>
      <c r="AG604" s="346" t="s">
        <v>85</v>
      </c>
      <c r="AH604" s="346" t="s">
        <v>85</v>
      </c>
      <c r="AI604" s="347" t="s">
        <v>85</v>
      </c>
      <c r="AJ604" s="347" t="s">
        <v>265</v>
      </c>
      <c r="AK604" s="347" t="s">
        <v>85</v>
      </c>
      <c r="AL604" s="347" t="s">
        <v>85</v>
      </c>
      <c r="AM604" s="347" t="s">
        <v>85</v>
      </c>
      <c r="AN604" s="347">
        <v>16</v>
      </c>
      <c r="AO604" s="347">
        <v>145</v>
      </c>
      <c r="AP604" s="347">
        <v>26</v>
      </c>
      <c r="AQ604" s="347">
        <v>34</v>
      </c>
      <c r="AR604" s="347"/>
      <c r="AS604" s="347">
        <v>46</v>
      </c>
      <c r="AT604" s="347"/>
      <c r="AU604" s="347">
        <v>212</v>
      </c>
      <c r="AV604" s="347">
        <v>53</v>
      </c>
      <c r="AW604" s="347">
        <v>29</v>
      </c>
      <c r="AX604" s="83"/>
      <c r="AY604" s="347">
        <v>0</v>
      </c>
      <c r="AZ604" s="348" t="s">
        <v>85</v>
      </c>
      <c r="BA604" s="347" t="s">
        <v>85</v>
      </c>
      <c r="BB604" s="105" t="s">
        <v>85</v>
      </c>
      <c r="BC604" s="347" t="s">
        <v>85</v>
      </c>
      <c r="BD604" s="348">
        <v>21.3</v>
      </c>
      <c r="BE604" s="347">
        <v>20.5</v>
      </c>
      <c r="BF604" s="347">
        <v>20.5</v>
      </c>
      <c r="BG604" s="347">
        <v>10.4</v>
      </c>
      <c r="BH604" s="341">
        <v>36</v>
      </c>
      <c r="BI604" s="347" t="s">
        <v>3551</v>
      </c>
      <c r="BJ604" s="82" t="s">
        <v>4217</v>
      </c>
      <c r="BK604" s="347" t="s">
        <v>2898</v>
      </c>
      <c r="BL604" s="347" t="s">
        <v>2899</v>
      </c>
      <c r="BM604" s="347" t="s">
        <v>2900</v>
      </c>
      <c r="BN604" s="347" t="s">
        <v>2901</v>
      </c>
      <c r="BO604" s="347" t="s">
        <v>2902</v>
      </c>
      <c r="BP604" s="347"/>
      <c r="BQ604" s="347"/>
      <c r="BR604" s="347"/>
      <c r="BS604" s="347"/>
      <c r="BT604" s="347"/>
      <c r="BU604" s="347" t="s">
        <v>3931</v>
      </c>
      <c r="BV604" s="347" t="s">
        <v>3932</v>
      </c>
      <c r="BW604" s="347" t="s">
        <v>3933</v>
      </c>
      <c r="BX604" s="347" t="s">
        <v>3934</v>
      </c>
      <c r="BY604" s="362" t="str">
        <f t="shared" si="41"/>
        <v>DISCONTINUED - MR503 RALLY, 18x8, +42mm Offset, 5x108, 63.4mm Centerbore, Matte Black</v>
      </c>
      <c r="BZ604" s="362" t="s">
        <v>4044</v>
      </c>
      <c r="CA604" s="362" t="s">
        <v>4045</v>
      </c>
      <c r="CB604" s="351" t="str">
        <f t="shared" si="40"/>
        <v>RALLY (5XX)</v>
      </c>
    </row>
    <row r="605" spans="1:80" s="339" customFormat="1" ht="12.75">
      <c r="A605" s="23">
        <f t="shared" si="39"/>
        <v>602</v>
      </c>
      <c r="B605" s="105" t="s">
        <v>84</v>
      </c>
      <c r="C605" s="30" t="s">
        <v>1484</v>
      </c>
      <c r="D605" s="341" t="s">
        <v>1485</v>
      </c>
      <c r="E605" s="342" t="s">
        <v>1536</v>
      </c>
      <c r="F605" s="342"/>
      <c r="G605" s="342"/>
      <c r="H605" s="432">
        <v>191682011597</v>
      </c>
      <c r="I605" s="393">
        <v>41275</v>
      </c>
      <c r="J605" s="340">
        <v>44286</v>
      </c>
      <c r="K605" s="331" t="s">
        <v>1277</v>
      </c>
      <c r="L605" s="343">
        <v>152.625</v>
      </c>
      <c r="M605" s="333"/>
      <c r="N605" s="333"/>
      <c r="O605" s="341"/>
      <c r="P605" s="8"/>
      <c r="Q605" s="30"/>
      <c r="R605" s="341"/>
      <c r="S605" s="341"/>
      <c r="T605" s="344"/>
      <c r="U605" s="378"/>
      <c r="V605" s="341"/>
      <c r="W605" s="349"/>
      <c r="X605" s="345"/>
      <c r="Y605" s="344"/>
      <c r="Z605" s="344"/>
      <c r="AA605" s="344"/>
      <c r="AB605" s="334"/>
      <c r="AC605" s="346"/>
      <c r="AD605" s="336"/>
      <c r="AE605" s="346"/>
      <c r="AF605" s="347"/>
      <c r="AG605" s="346"/>
      <c r="AH605" s="346"/>
      <c r="AI605" s="347"/>
      <c r="AJ605" s="347"/>
      <c r="AK605" s="347"/>
      <c r="AL605" s="347"/>
      <c r="AM605" s="347"/>
      <c r="AN605" s="347"/>
      <c r="AO605" s="347"/>
      <c r="AP605" s="347"/>
      <c r="AQ605" s="347"/>
      <c r="AR605" s="347"/>
      <c r="AS605" s="347"/>
      <c r="AT605" s="347"/>
      <c r="AU605" s="347"/>
      <c r="AV605" s="347"/>
      <c r="AW605" s="347"/>
      <c r="AX605" s="83"/>
      <c r="AY605" s="347"/>
      <c r="AZ605" s="348"/>
      <c r="BA605" s="347"/>
      <c r="BB605" s="105"/>
      <c r="BC605" s="347"/>
      <c r="BD605" s="348"/>
      <c r="BE605" s="347"/>
      <c r="BF605" s="347"/>
      <c r="BG605" s="347"/>
      <c r="BH605" s="341"/>
      <c r="BI605" s="347"/>
      <c r="BJ605" s="82"/>
      <c r="BK605" s="347"/>
      <c r="BL605" s="347"/>
      <c r="BM605" s="347"/>
      <c r="BN605" s="347"/>
      <c r="BO605" s="347"/>
      <c r="BP605" s="347"/>
      <c r="BQ605" s="347"/>
      <c r="BR605" s="347"/>
      <c r="BS605" s="347"/>
      <c r="BT605" s="347"/>
      <c r="BU605" s="347"/>
      <c r="BV605" s="347"/>
      <c r="BW605" s="347"/>
      <c r="BX605" s="347"/>
      <c r="BY605" s="362" t="s">
        <v>5298</v>
      </c>
      <c r="BZ605" s="362" t="s">
        <v>4044</v>
      </c>
      <c r="CA605" s="362" t="s">
        <v>4045</v>
      </c>
      <c r="CB605" s="351" t="str">
        <f t="shared" si="40"/>
        <v>BEADLOCK RING</v>
      </c>
    </row>
    <row r="606" spans="1:80" s="339" customFormat="1" ht="12.75">
      <c r="A606" s="23">
        <f t="shared" si="39"/>
        <v>603</v>
      </c>
      <c r="B606" s="105" t="s">
        <v>84</v>
      </c>
      <c r="C606" s="30" t="s">
        <v>1072</v>
      </c>
      <c r="D606" s="341" t="s">
        <v>1116</v>
      </c>
      <c r="E606" s="342" t="s">
        <v>5304</v>
      </c>
      <c r="F606" s="342" t="s">
        <v>2239</v>
      </c>
      <c r="G606" s="342"/>
      <c r="H606" s="432" t="s">
        <v>371</v>
      </c>
      <c r="I606" s="393">
        <v>40909</v>
      </c>
      <c r="J606" s="340">
        <v>44299</v>
      </c>
      <c r="K606" s="331" t="s">
        <v>1277</v>
      </c>
      <c r="L606" s="343">
        <v>225.43</v>
      </c>
      <c r="M606" s="333"/>
      <c r="N606" s="333"/>
      <c r="O606" s="341">
        <v>15</v>
      </c>
      <c r="P606" s="8">
        <v>10</v>
      </c>
      <c r="Q606" s="30" t="s">
        <v>1858</v>
      </c>
      <c r="R606" s="341">
        <v>5</v>
      </c>
      <c r="S606" s="341">
        <v>4.5</v>
      </c>
      <c r="T606" s="344">
        <v>-50</v>
      </c>
      <c r="U606" s="378">
        <v>3.5</v>
      </c>
      <c r="V606" s="341" t="s">
        <v>85</v>
      </c>
      <c r="W606" s="349">
        <v>83</v>
      </c>
      <c r="X606" s="345">
        <v>23.88</v>
      </c>
      <c r="Y606" s="344">
        <v>2100</v>
      </c>
      <c r="Z606" s="344" t="s">
        <v>5827</v>
      </c>
      <c r="AA606" s="344" t="s">
        <v>3002</v>
      </c>
      <c r="AB606" s="334" t="s">
        <v>5305</v>
      </c>
      <c r="AC606" s="346" t="s">
        <v>1609</v>
      </c>
      <c r="AD606" s="336">
        <v>33</v>
      </c>
      <c r="AE606" s="346" t="s">
        <v>85</v>
      </c>
      <c r="AF606" s="347" t="s">
        <v>85</v>
      </c>
      <c r="AG606" s="346" t="s">
        <v>3100</v>
      </c>
      <c r="AH606" s="346" t="s">
        <v>1951</v>
      </c>
      <c r="AI606" s="347">
        <v>1.1000000000000001</v>
      </c>
      <c r="AJ606" s="347" t="s">
        <v>266</v>
      </c>
      <c r="AK606" s="347" t="s">
        <v>85</v>
      </c>
      <c r="AL606" s="347" t="s">
        <v>85</v>
      </c>
      <c r="AM606" s="347" t="s">
        <v>85</v>
      </c>
      <c r="AN606" s="347">
        <v>16.2</v>
      </c>
      <c r="AO606" s="347">
        <v>155</v>
      </c>
      <c r="AP606" s="347">
        <v>11</v>
      </c>
      <c r="AQ606" s="347">
        <v>27</v>
      </c>
      <c r="AR606" s="347">
        <v>32</v>
      </c>
      <c r="AS606" s="347">
        <v>31</v>
      </c>
      <c r="AT606" s="347">
        <v>182</v>
      </c>
      <c r="AU606" s="347">
        <v>178</v>
      </c>
      <c r="AV606" s="347">
        <v>79</v>
      </c>
      <c r="AW606" s="347">
        <v>52</v>
      </c>
      <c r="AX606" s="83"/>
      <c r="AY606" s="347">
        <v>140</v>
      </c>
      <c r="AZ606" s="348" t="s">
        <v>85</v>
      </c>
      <c r="BA606" s="347" t="s">
        <v>85</v>
      </c>
      <c r="BB606" s="105" t="s">
        <v>85</v>
      </c>
      <c r="BC606" s="347" t="s">
        <v>85</v>
      </c>
      <c r="BD606" s="348">
        <v>27.59</v>
      </c>
      <c r="BE606" s="347">
        <v>17.7</v>
      </c>
      <c r="BF606" s="347">
        <v>17.7</v>
      </c>
      <c r="BG606" s="347">
        <v>12.6</v>
      </c>
      <c r="BH606" s="341">
        <v>48</v>
      </c>
      <c r="BI606" s="347" t="s">
        <v>3551</v>
      </c>
      <c r="BJ606" s="82" t="s">
        <v>4217</v>
      </c>
      <c r="BK606" s="347" t="s">
        <v>2833</v>
      </c>
      <c r="BL606" s="347" t="s">
        <v>2837</v>
      </c>
      <c r="BM606" s="347" t="s">
        <v>2838</v>
      </c>
      <c r="BN606" s="347" t="s">
        <v>2839</v>
      </c>
      <c r="BO606" s="347"/>
      <c r="BP606" s="347"/>
      <c r="BQ606" s="347"/>
      <c r="BR606" s="347"/>
      <c r="BS606" s="347"/>
      <c r="BT606" s="347"/>
      <c r="BU606" s="347" t="s">
        <v>3591</v>
      </c>
      <c r="BV606" s="347" t="s">
        <v>3592</v>
      </c>
      <c r="BW606" s="347" t="s">
        <v>3593</v>
      </c>
      <c r="BX606" s="347" t="s">
        <v>3594</v>
      </c>
      <c r="BY606" s="362" t="str">
        <f t="shared" ref="BY606:BY622" si="42">CONCATENATE("DISCONTINUED"," ","-"," ",D606,", ",O606,"x",P606,", ",IF(V606="N/A", "", CONCATENATE(V606, "/")),IF(T606&gt;0, CONCATENATE("+",T606), T606),"mm Offset, ",Q606,", ",W606,"mm Centerbore, ",PROPER(Z606), "", IF(BB606="N/A", "", CONCATENATE(", w/ ", BB606)))</f>
        <v>DISCONTINUED - MR304 Double Standard, 15x10, -50mm Offset, 5x4.5, 83mm Centerbore, Matte Black - Machined Lip</v>
      </c>
      <c r="BZ606" s="362" t="s">
        <v>4044</v>
      </c>
      <c r="CA606" s="362" t="s">
        <v>4045</v>
      </c>
      <c r="CB606" s="351" t="str">
        <f t="shared" si="40"/>
        <v>STREET (3XX)</v>
      </c>
    </row>
    <row r="607" spans="1:80" s="339" customFormat="1" ht="12.75">
      <c r="A607" s="23">
        <f t="shared" si="39"/>
        <v>604</v>
      </c>
      <c r="B607" s="105" t="s">
        <v>3069</v>
      </c>
      <c r="C607" s="30" t="s">
        <v>3050</v>
      </c>
      <c r="D607" s="341" t="s">
        <v>3053</v>
      </c>
      <c r="E607" s="342" t="s">
        <v>5306</v>
      </c>
      <c r="F607" s="342" t="s">
        <v>1129</v>
      </c>
      <c r="G607" s="342"/>
      <c r="H607" s="432" t="s">
        <v>3152</v>
      </c>
      <c r="I607" s="393">
        <v>43518</v>
      </c>
      <c r="J607" s="340">
        <v>44299</v>
      </c>
      <c r="K607" s="331" t="s">
        <v>1277</v>
      </c>
      <c r="L607" s="343">
        <v>236.52</v>
      </c>
      <c r="M607" s="333"/>
      <c r="N607" s="333"/>
      <c r="O607" s="341">
        <v>15</v>
      </c>
      <c r="P607" s="8">
        <v>8</v>
      </c>
      <c r="Q607" s="30" t="s">
        <v>1749</v>
      </c>
      <c r="R607" s="341">
        <v>4</v>
      </c>
      <c r="S607" s="341">
        <v>156</v>
      </c>
      <c r="T607" s="344">
        <v>0</v>
      </c>
      <c r="U607" s="378">
        <v>4.4000000000000004</v>
      </c>
      <c r="V607" s="341" t="s">
        <v>193</v>
      </c>
      <c r="W607" s="349">
        <v>131.30000000000001</v>
      </c>
      <c r="X607" s="345">
        <v>20.2</v>
      </c>
      <c r="Y607" s="344">
        <v>1400</v>
      </c>
      <c r="Z607" s="344" t="s">
        <v>5831</v>
      </c>
      <c r="AA607" s="344" t="s">
        <v>3003</v>
      </c>
      <c r="AB607" s="334" t="s">
        <v>5307</v>
      </c>
      <c r="AC607" s="346" t="s">
        <v>3063</v>
      </c>
      <c r="AD607" s="336">
        <v>14.454000000000002</v>
      </c>
      <c r="AE607" s="346" t="s">
        <v>85</v>
      </c>
      <c r="AF607" s="347" t="s">
        <v>3065</v>
      </c>
      <c r="AG607" s="346" t="s">
        <v>85</v>
      </c>
      <c r="AH607" s="346" t="s">
        <v>85</v>
      </c>
      <c r="AI607" s="347" t="s">
        <v>85</v>
      </c>
      <c r="AJ607" s="347" t="s">
        <v>266</v>
      </c>
      <c r="AK607" s="347" t="s">
        <v>85</v>
      </c>
      <c r="AL607" s="347" t="s">
        <v>85</v>
      </c>
      <c r="AM607" s="347" t="s">
        <v>85</v>
      </c>
      <c r="AN607" s="347">
        <v>13</v>
      </c>
      <c r="AO607" s="347">
        <v>180</v>
      </c>
      <c r="AP607" s="347" t="s">
        <v>3141</v>
      </c>
      <c r="AQ607" s="347">
        <v>25</v>
      </c>
      <c r="AR607" s="347"/>
      <c r="AS607" s="347" t="s">
        <v>3141</v>
      </c>
      <c r="AT607" s="347"/>
      <c r="AU607" s="347">
        <v>166</v>
      </c>
      <c r="AV607" s="347">
        <v>80</v>
      </c>
      <c r="AW607" s="347">
        <v>61</v>
      </c>
      <c r="AX607" s="83"/>
      <c r="AY607" s="347">
        <v>62</v>
      </c>
      <c r="AZ607" s="348" t="s">
        <v>3059</v>
      </c>
      <c r="BA607" s="347">
        <v>71.433999999999997</v>
      </c>
      <c r="BB607" s="105" t="s">
        <v>3057</v>
      </c>
      <c r="BC607" s="347">
        <v>11</v>
      </c>
      <c r="BD607" s="348">
        <v>23.7</v>
      </c>
      <c r="BE607" s="347">
        <v>16</v>
      </c>
      <c r="BF607" s="347">
        <v>16</v>
      </c>
      <c r="BG607" s="347">
        <v>9</v>
      </c>
      <c r="BH607" s="341">
        <v>53</v>
      </c>
      <c r="BI607" s="347" t="s">
        <v>3551</v>
      </c>
      <c r="BJ607" s="82" t="s">
        <v>4217</v>
      </c>
      <c r="BK607" s="347" t="s">
        <v>3127</v>
      </c>
      <c r="BL607" s="347" t="s">
        <v>4230</v>
      </c>
      <c r="BM607" s="347" t="s">
        <v>4224</v>
      </c>
      <c r="BN607" s="347" t="s">
        <v>4225</v>
      </c>
      <c r="BO607" s="347" t="s">
        <v>4231</v>
      </c>
      <c r="BP607" s="347"/>
      <c r="BQ607" s="347"/>
      <c r="BR607" s="347"/>
      <c r="BS607" s="347"/>
      <c r="BT607" s="347"/>
      <c r="BU607" s="347" t="s">
        <v>4145</v>
      </c>
      <c r="BV607" s="347" t="s">
        <v>4144</v>
      </c>
      <c r="BW607" s="347" t="s">
        <v>4147</v>
      </c>
      <c r="BX607" s="347" t="s">
        <v>4146</v>
      </c>
      <c r="BY607" s="362" t="str">
        <f t="shared" si="42"/>
        <v>DISCONTINUED - GZ803 Casino Beadlock, 15x8, 4+4/0mm Offset, 4x156, 131.3mm Centerbore, Bronze - Matte Black Ring, w/ BH-H2020M</v>
      </c>
      <c r="BZ607" s="362" t="s">
        <v>4044</v>
      </c>
      <c r="CA607" s="362" t="s">
        <v>4045</v>
      </c>
      <c r="CB607" s="351" t="str">
        <f t="shared" si="40"/>
        <v>GMZ (8XX)</v>
      </c>
    </row>
    <row r="608" spans="1:80" s="339" customFormat="1" ht="12.75">
      <c r="A608" s="23">
        <f t="shared" si="39"/>
        <v>605</v>
      </c>
      <c r="B608" s="105" t="s">
        <v>3069</v>
      </c>
      <c r="C608" s="30" t="s">
        <v>3050</v>
      </c>
      <c r="D608" s="341" t="s">
        <v>3053</v>
      </c>
      <c r="E608" s="342" t="s">
        <v>5308</v>
      </c>
      <c r="F608" s="342" t="s">
        <v>1129</v>
      </c>
      <c r="G608" s="342"/>
      <c r="H608" s="432" t="s">
        <v>3153</v>
      </c>
      <c r="I608" s="393">
        <v>43518</v>
      </c>
      <c r="J608" s="340">
        <v>44299</v>
      </c>
      <c r="K608" s="331" t="s">
        <v>1277</v>
      </c>
      <c r="L608" s="343">
        <v>247.32</v>
      </c>
      <c r="M608" s="333"/>
      <c r="N608" s="333"/>
      <c r="O608" s="341">
        <v>15</v>
      </c>
      <c r="P608" s="8">
        <v>10</v>
      </c>
      <c r="Q608" s="30" t="s">
        <v>1748</v>
      </c>
      <c r="R608" s="341">
        <v>4</v>
      </c>
      <c r="S608" s="341">
        <v>136</v>
      </c>
      <c r="T608" s="344">
        <v>0</v>
      </c>
      <c r="U608" s="378">
        <v>5.4</v>
      </c>
      <c r="V608" s="341" t="s">
        <v>201</v>
      </c>
      <c r="W608" s="349">
        <v>110</v>
      </c>
      <c r="X608" s="345">
        <v>22.2</v>
      </c>
      <c r="Y608" s="344">
        <v>1400</v>
      </c>
      <c r="Z608" s="344" t="s">
        <v>5831</v>
      </c>
      <c r="AA608" s="344" t="s">
        <v>3003</v>
      </c>
      <c r="AB608" s="334" t="s">
        <v>5309</v>
      </c>
      <c r="AC608" s="346" t="s">
        <v>3063</v>
      </c>
      <c r="AD608" s="336">
        <v>14.454000000000002</v>
      </c>
      <c r="AE608" s="346" t="s">
        <v>85</v>
      </c>
      <c r="AF608" s="347" t="s">
        <v>3065</v>
      </c>
      <c r="AG608" s="346" t="s">
        <v>85</v>
      </c>
      <c r="AH608" s="346" t="s">
        <v>85</v>
      </c>
      <c r="AI608" s="347" t="s">
        <v>85</v>
      </c>
      <c r="AJ608" s="347" t="s">
        <v>266</v>
      </c>
      <c r="AK608" s="347" t="s">
        <v>85</v>
      </c>
      <c r="AL608" s="347" t="s">
        <v>85</v>
      </c>
      <c r="AM608" s="347" t="s">
        <v>85</v>
      </c>
      <c r="AN608" s="347">
        <v>13</v>
      </c>
      <c r="AO608" s="347">
        <v>170</v>
      </c>
      <c r="AP608" s="347">
        <v>11</v>
      </c>
      <c r="AQ608" s="347">
        <v>25</v>
      </c>
      <c r="AR608" s="347"/>
      <c r="AS608" s="347" t="s">
        <v>3141</v>
      </c>
      <c r="AT608" s="347"/>
      <c r="AU608" s="347">
        <v>166</v>
      </c>
      <c r="AV608" s="347">
        <v>80</v>
      </c>
      <c r="AW608" s="347">
        <v>61</v>
      </c>
      <c r="AX608" s="83"/>
      <c r="AY608" s="347">
        <v>87</v>
      </c>
      <c r="AZ608" s="348" t="s">
        <v>3059</v>
      </c>
      <c r="BA608" s="347">
        <v>71.433999999999997</v>
      </c>
      <c r="BB608" s="105" t="s">
        <v>3057</v>
      </c>
      <c r="BC608" s="347">
        <v>11</v>
      </c>
      <c r="BD608" s="348">
        <v>25.7</v>
      </c>
      <c r="BE608" s="347">
        <v>16</v>
      </c>
      <c r="BF608" s="347">
        <v>16</v>
      </c>
      <c r="BG608" s="347">
        <v>11</v>
      </c>
      <c r="BH608" s="341">
        <v>53</v>
      </c>
      <c r="BI608" s="347" t="s">
        <v>3551</v>
      </c>
      <c r="BJ608" s="82" t="s">
        <v>4217</v>
      </c>
      <c r="BK608" s="347" t="s">
        <v>3127</v>
      </c>
      <c r="BL608" s="347" t="s">
        <v>4230</v>
      </c>
      <c r="BM608" s="347" t="s">
        <v>4224</v>
      </c>
      <c r="BN608" s="347" t="s">
        <v>4225</v>
      </c>
      <c r="BO608" s="347" t="s">
        <v>4231</v>
      </c>
      <c r="BP608" s="347"/>
      <c r="BQ608" s="347"/>
      <c r="BR608" s="347"/>
      <c r="BS608" s="347"/>
      <c r="BT608" s="347"/>
      <c r="BU608" s="347" t="s">
        <v>4145</v>
      </c>
      <c r="BV608" s="347" t="s">
        <v>4144</v>
      </c>
      <c r="BW608" s="347" t="s">
        <v>4147</v>
      </c>
      <c r="BX608" s="347" t="s">
        <v>4146</v>
      </c>
      <c r="BY608" s="362" t="str">
        <f t="shared" si="42"/>
        <v>DISCONTINUED - GZ803 Casino Beadlock, 15x10, 5+5/0mm Offset, 4x136, 110mm Centerbore, Bronze - Matte Black Ring, w/ BH-H2020M</v>
      </c>
      <c r="BZ608" s="362" t="s">
        <v>4044</v>
      </c>
      <c r="CA608" s="362" t="s">
        <v>4045</v>
      </c>
      <c r="CB608" s="351" t="str">
        <f t="shared" si="40"/>
        <v>GMZ (8XX)</v>
      </c>
    </row>
    <row r="609" spans="1:80" s="339" customFormat="1" ht="12.75">
      <c r="A609" s="23">
        <f t="shared" si="39"/>
        <v>606</v>
      </c>
      <c r="B609" s="105" t="s">
        <v>3069</v>
      </c>
      <c r="C609" s="30" t="s">
        <v>3050</v>
      </c>
      <c r="D609" s="341" t="s">
        <v>3054</v>
      </c>
      <c r="E609" s="342" t="s">
        <v>5310</v>
      </c>
      <c r="F609" s="342"/>
      <c r="G609" s="342"/>
      <c r="H609" s="432" t="s">
        <v>3156</v>
      </c>
      <c r="I609" s="393">
        <v>43542</v>
      </c>
      <c r="J609" s="340">
        <v>44299</v>
      </c>
      <c r="K609" s="331" t="s">
        <v>1277</v>
      </c>
      <c r="L609" s="343">
        <v>128.52000000000001</v>
      </c>
      <c r="M609" s="333"/>
      <c r="N609" s="333"/>
      <c r="O609" s="341">
        <v>14</v>
      </c>
      <c r="P609" s="8">
        <v>8</v>
      </c>
      <c r="Q609" s="30" t="s">
        <v>1748</v>
      </c>
      <c r="R609" s="341">
        <v>4</v>
      </c>
      <c r="S609" s="341">
        <v>136</v>
      </c>
      <c r="T609" s="344">
        <v>0</v>
      </c>
      <c r="U609" s="378">
        <v>4.4000000000000004</v>
      </c>
      <c r="V609" s="341" t="s">
        <v>3049</v>
      </c>
      <c r="W609" s="349">
        <v>110</v>
      </c>
      <c r="X609" s="345">
        <v>13.5</v>
      </c>
      <c r="Y609" s="344">
        <v>1000</v>
      </c>
      <c r="Z609" s="344" t="s">
        <v>4752</v>
      </c>
      <c r="AA609" s="344" t="s">
        <v>3003</v>
      </c>
      <c r="AB609" s="334" t="s">
        <v>5311</v>
      </c>
      <c r="AC609" s="346" t="s">
        <v>3063</v>
      </c>
      <c r="AD609" s="336">
        <v>14.454000000000002</v>
      </c>
      <c r="AE609" s="346" t="s">
        <v>85</v>
      </c>
      <c r="AF609" s="347" t="s">
        <v>3065</v>
      </c>
      <c r="AG609" s="346" t="s">
        <v>85</v>
      </c>
      <c r="AH609" s="346" t="s">
        <v>85</v>
      </c>
      <c r="AI609" s="347" t="s">
        <v>85</v>
      </c>
      <c r="AJ609" s="347" t="s">
        <v>3044</v>
      </c>
      <c r="AK609" s="347" t="s">
        <v>3045</v>
      </c>
      <c r="AL609" s="347" t="s">
        <v>85</v>
      </c>
      <c r="AM609" s="347" t="s">
        <v>3045</v>
      </c>
      <c r="AN609" s="347">
        <v>13</v>
      </c>
      <c r="AO609" s="347">
        <v>170</v>
      </c>
      <c r="AP609" s="347">
        <v>9</v>
      </c>
      <c r="AQ609" s="347">
        <v>17</v>
      </c>
      <c r="AR609" s="347"/>
      <c r="AS609" s="347" t="s">
        <v>3046</v>
      </c>
      <c r="AT609" s="347"/>
      <c r="AU609" s="347">
        <v>164</v>
      </c>
      <c r="AV609" s="347">
        <v>80</v>
      </c>
      <c r="AW609" s="347">
        <v>48</v>
      </c>
      <c r="AX609" s="83"/>
      <c r="AY609" s="347">
        <v>57</v>
      </c>
      <c r="AZ609" s="348" t="s">
        <v>85</v>
      </c>
      <c r="BA609" s="347" t="s">
        <v>85</v>
      </c>
      <c r="BB609" s="105" t="s">
        <v>85</v>
      </c>
      <c r="BC609" s="347" t="s">
        <v>85</v>
      </c>
      <c r="BD609" s="348">
        <v>17</v>
      </c>
      <c r="BE609" s="347">
        <v>16</v>
      </c>
      <c r="BF609" s="347">
        <v>16</v>
      </c>
      <c r="BG609" s="347">
        <v>9</v>
      </c>
      <c r="BH609" s="341">
        <v>57</v>
      </c>
      <c r="BI609" s="347" t="s">
        <v>3551</v>
      </c>
      <c r="BJ609" s="82" t="s">
        <v>4217</v>
      </c>
      <c r="BK609" s="347" t="s">
        <v>3127</v>
      </c>
      <c r="BL609" s="347" t="s">
        <v>4228</v>
      </c>
      <c r="BM609" s="347" t="s">
        <v>4224</v>
      </c>
      <c r="BN609" s="347" t="s">
        <v>4225</v>
      </c>
      <c r="BO609" s="347" t="s">
        <v>4229</v>
      </c>
      <c r="BP609" s="347"/>
      <c r="BQ609" s="347"/>
      <c r="BR609" s="347"/>
      <c r="BS609" s="347"/>
      <c r="BT609" s="347"/>
      <c r="BU609" s="347" t="s">
        <v>4153</v>
      </c>
      <c r="BV609" s="347" t="s">
        <v>4152</v>
      </c>
      <c r="BW609" s="347" t="s">
        <v>4155</v>
      </c>
      <c r="BX609" s="347" t="s">
        <v>4154</v>
      </c>
      <c r="BY609" s="362" t="str">
        <f t="shared" si="42"/>
        <v>DISCONTINUED - GZ804 Casino, 14x8, 4+4/0mm Offset, 4x136, 110mm Centerbore, Bronze</v>
      </c>
      <c r="BZ609" s="362" t="s">
        <v>4044</v>
      </c>
      <c r="CA609" s="362" t="s">
        <v>4045</v>
      </c>
      <c r="CB609" s="351" t="str">
        <f t="shared" si="40"/>
        <v>GMZ (8XX)</v>
      </c>
    </row>
    <row r="610" spans="1:80" s="339" customFormat="1" ht="12.75">
      <c r="A610" s="23">
        <f t="shared" si="39"/>
        <v>607</v>
      </c>
      <c r="B610" s="105" t="s">
        <v>3069</v>
      </c>
      <c r="C610" s="30" t="s">
        <v>3050</v>
      </c>
      <c r="D610" s="341" t="s">
        <v>3054</v>
      </c>
      <c r="E610" s="342" t="s">
        <v>5312</v>
      </c>
      <c r="F610" s="342"/>
      <c r="G610" s="342"/>
      <c r="H610" s="432" t="s">
        <v>3157</v>
      </c>
      <c r="I610" s="393">
        <v>43542</v>
      </c>
      <c r="J610" s="340">
        <v>44299</v>
      </c>
      <c r="K610" s="331" t="s">
        <v>1277</v>
      </c>
      <c r="L610" s="343">
        <v>128.52000000000001</v>
      </c>
      <c r="M610" s="333"/>
      <c r="N610" s="333"/>
      <c r="O610" s="341">
        <v>14</v>
      </c>
      <c r="P610" s="8">
        <v>8</v>
      </c>
      <c r="Q610" s="30" t="s">
        <v>1749</v>
      </c>
      <c r="R610" s="341">
        <v>4</v>
      </c>
      <c r="S610" s="341">
        <v>156</v>
      </c>
      <c r="T610" s="344">
        <v>0</v>
      </c>
      <c r="U610" s="378">
        <v>4.4000000000000004</v>
      </c>
      <c r="V610" s="341" t="s">
        <v>3049</v>
      </c>
      <c r="W610" s="349">
        <v>131.30000000000001</v>
      </c>
      <c r="X610" s="345">
        <v>13.5</v>
      </c>
      <c r="Y610" s="344">
        <v>1000</v>
      </c>
      <c r="Z610" s="344" t="s">
        <v>4752</v>
      </c>
      <c r="AA610" s="344" t="s">
        <v>3003</v>
      </c>
      <c r="AB610" s="334" t="s">
        <v>5313</v>
      </c>
      <c r="AC610" s="346" t="s">
        <v>3063</v>
      </c>
      <c r="AD610" s="336">
        <v>14.454000000000002</v>
      </c>
      <c r="AE610" s="346" t="s">
        <v>85</v>
      </c>
      <c r="AF610" s="347" t="s">
        <v>3065</v>
      </c>
      <c r="AG610" s="346" t="s">
        <v>85</v>
      </c>
      <c r="AH610" s="346" t="s">
        <v>85</v>
      </c>
      <c r="AI610" s="347" t="s">
        <v>85</v>
      </c>
      <c r="AJ610" s="347" t="s">
        <v>3044</v>
      </c>
      <c r="AK610" s="347" t="s">
        <v>3045</v>
      </c>
      <c r="AL610" s="347" t="s">
        <v>85</v>
      </c>
      <c r="AM610" s="347" t="s">
        <v>3045</v>
      </c>
      <c r="AN610" s="347">
        <v>13</v>
      </c>
      <c r="AO610" s="347">
        <v>180</v>
      </c>
      <c r="AP610" s="347" t="s">
        <v>3046</v>
      </c>
      <c r="AQ610" s="347">
        <v>15</v>
      </c>
      <c r="AR610" s="347"/>
      <c r="AS610" s="347" t="s">
        <v>3046</v>
      </c>
      <c r="AT610" s="347"/>
      <c r="AU610" s="347">
        <v>164</v>
      </c>
      <c r="AV610" s="347">
        <v>80</v>
      </c>
      <c r="AW610" s="347">
        <v>46</v>
      </c>
      <c r="AX610" s="83"/>
      <c r="AY610" s="347">
        <v>57</v>
      </c>
      <c r="AZ610" s="348" t="s">
        <v>85</v>
      </c>
      <c r="BA610" s="347" t="s">
        <v>85</v>
      </c>
      <c r="BB610" s="105" t="s">
        <v>85</v>
      </c>
      <c r="BC610" s="347" t="s">
        <v>85</v>
      </c>
      <c r="BD610" s="348">
        <v>17</v>
      </c>
      <c r="BE610" s="347">
        <v>16</v>
      </c>
      <c r="BF610" s="347">
        <v>16</v>
      </c>
      <c r="BG610" s="347">
        <v>9</v>
      </c>
      <c r="BH610" s="341">
        <v>57</v>
      </c>
      <c r="BI610" s="347" t="s">
        <v>3551</v>
      </c>
      <c r="BJ610" s="82" t="s">
        <v>4217</v>
      </c>
      <c r="BK610" s="347" t="s">
        <v>3127</v>
      </c>
      <c r="BL610" s="347" t="s">
        <v>4228</v>
      </c>
      <c r="BM610" s="347" t="s">
        <v>4224</v>
      </c>
      <c r="BN610" s="347" t="s">
        <v>4225</v>
      </c>
      <c r="BO610" s="347" t="s">
        <v>4229</v>
      </c>
      <c r="BP610" s="347"/>
      <c r="BQ610" s="347"/>
      <c r="BR610" s="347"/>
      <c r="BS610" s="347"/>
      <c r="BT610" s="347"/>
      <c r="BU610" s="347" t="s">
        <v>4153</v>
      </c>
      <c r="BV610" s="347" t="s">
        <v>4152</v>
      </c>
      <c r="BW610" s="347" t="s">
        <v>4155</v>
      </c>
      <c r="BX610" s="347" t="s">
        <v>4154</v>
      </c>
      <c r="BY610" s="362" t="str">
        <f t="shared" si="42"/>
        <v>DISCONTINUED - GZ804 Casino, 14x8, 4+4/0mm Offset, 4x156, 131.3mm Centerbore, Bronze</v>
      </c>
      <c r="BZ610" s="362" t="s">
        <v>4044</v>
      </c>
      <c r="CA610" s="362" t="s">
        <v>4045</v>
      </c>
      <c r="CB610" s="351" t="str">
        <f t="shared" si="40"/>
        <v>GMZ (8XX)</v>
      </c>
    </row>
    <row r="611" spans="1:80" s="339" customFormat="1" ht="12.75">
      <c r="A611" s="23">
        <f t="shared" si="39"/>
        <v>608</v>
      </c>
      <c r="B611" s="105" t="s">
        <v>3069</v>
      </c>
      <c r="C611" s="30" t="s">
        <v>3050</v>
      </c>
      <c r="D611" s="341" t="s">
        <v>3342</v>
      </c>
      <c r="E611" s="342" t="s">
        <v>5314</v>
      </c>
      <c r="F611" s="342" t="s">
        <v>1129</v>
      </c>
      <c r="G611" s="342"/>
      <c r="H611" s="432" t="s">
        <v>3267</v>
      </c>
      <c r="I611" s="393">
        <v>43605</v>
      </c>
      <c r="J611" s="340">
        <v>44299</v>
      </c>
      <c r="K611" s="331" t="s">
        <v>1277</v>
      </c>
      <c r="L611" s="343">
        <v>193.32</v>
      </c>
      <c r="M611" s="333"/>
      <c r="N611" s="333"/>
      <c r="O611" s="341">
        <v>14</v>
      </c>
      <c r="P611" s="8">
        <v>8</v>
      </c>
      <c r="Q611" s="30" t="s">
        <v>1748</v>
      </c>
      <c r="R611" s="341">
        <v>4</v>
      </c>
      <c r="S611" s="341">
        <v>136</v>
      </c>
      <c r="T611" s="344">
        <v>0</v>
      </c>
      <c r="U611" s="378">
        <v>4.4000000000000004</v>
      </c>
      <c r="V611" s="341" t="s">
        <v>193</v>
      </c>
      <c r="W611" s="349">
        <v>110</v>
      </c>
      <c r="X611" s="345">
        <v>18.100000000000001</v>
      </c>
      <c r="Y611" s="344">
        <v>1200</v>
      </c>
      <c r="Z611" s="344" t="s">
        <v>2309</v>
      </c>
      <c r="AA611" s="344" t="s">
        <v>3002</v>
      </c>
      <c r="AB611" s="334" t="s">
        <v>5311</v>
      </c>
      <c r="AC611" s="346" t="s">
        <v>3063</v>
      </c>
      <c r="AD611" s="336">
        <v>14.454000000000002</v>
      </c>
      <c r="AE611" s="346" t="s">
        <v>85</v>
      </c>
      <c r="AF611" s="347" t="s">
        <v>3065</v>
      </c>
      <c r="AG611" s="346" t="s">
        <v>85</v>
      </c>
      <c r="AH611" s="346" t="s">
        <v>85</v>
      </c>
      <c r="AI611" s="347" t="s">
        <v>85</v>
      </c>
      <c r="AJ611" s="347" t="s">
        <v>266</v>
      </c>
      <c r="AK611" s="347" t="s">
        <v>85</v>
      </c>
      <c r="AL611" s="347" t="s">
        <v>85</v>
      </c>
      <c r="AM611" s="347" t="s">
        <v>85</v>
      </c>
      <c r="AN611" s="347">
        <v>14</v>
      </c>
      <c r="AO611" s="347">
        <v>170</v>
      </c>
      <c r="AP611" s="347">
        <v>3</v>
      </c>
      <c r="AQ611" s="347">
        <v>5</v>
      </c>
      <c r="AR611" s="347"/>
      <c r="AS611" s="347">
        <v>17</v>
      </c>
      <c r="AT611" s="347"/>
      <c r="AU611" s="347">
        <v>164</v>
      </c>
      <c r="AV611" s="347">
        <v>81.8</v>
      </c>
      <c r="AW611" s="347">
        <v>45</v>
      </c>
      <c r="AX611" s="83"/>
      <c r="AY611" s="347">
        <v>63</v>
      </c>
      <c r="AZ611" s="348" t="s">
        <v>3058</v>
      </c>
      <c r="BA611" s="347">
        <v>45.914000000000009</v>
      </c>
      <c r="BB611" s="105" t="s">
        <v>3057</v>
      </c>
      <c r="BC611" s="347">
        <v>11</v>
      </c>
      <c r="BD611" s="348">
        <v>21.6</v>
      </c>
      <c r="BE611" s="347">
        <v>16</v>
      </c>
      <c r="BF611" s="347">
        <v>16</v>
      </c>
      <c r="BG611" s="347">
        <v>9</v>
      </c>
      <c r="BH611" s="341">
        <v>57</v>
      </c>
      <c r="BI611" s="347" t="s">
        <v>3551</v>
      </c>
      <c r="BJ611" s="82" t="s">
        <v>4217</v>
      </c>
      <c r="BK611" s="347" t="s">
        <v>4222</v>
      </c>
      <c r="BL611" s="347" t="s">
        <v>4221</v>
      </c>
      <c r="BM611" s="347" t="s">
        <v>4223</v>
      </c>
      <c r="BN611" s="347" t="s">
        <v>4224</v>
      </c>
      <c r="BO611" s="347" t="s">
        <v>4225</v>
      </c>
      <c r="BP611" s="347" t="s">
        <v>4220</v>
      </c>
      <c r="BQ611" s="347"/>
      <c r="BR611" s="347"/>
      <c r="BS611" s="347"/>
      <c r="BT611" s="347"/>
      <c r="BU611" s="347" t="s">
        <v>4413</v>
      </c>
      <c r="BV611" s="347" t="s">
        <v>4412</v>
      </c>
      <c r="BW611" s="347" t="s">
        <v>4414</v>
      </c>
      <c r="BX611" s="347" t="s">
        <v>4415</v>
      </c>
      <c r="BY611" s="362" t="str">
        <f t="shared" si="42"/>
        <v>DISCONTINUED - GZ807 Podium, 14x8, 4+4/0mm Offset, 4x136, 110mm Centerbore, Matte Black, w/ BH-H2020M</v>
      </c>
      <c r="BZ611" s="362" t="s">
        <v>4044</v>
      </c>
      <c r="CA611" s="362" t="s">
        <v>4045</v>
      </c>
      <c r="CB611" s="351" t="str">
        <f t="shared" si="40"/>
        <v>GMZ (8XX)</v>
      </c>
    </row>
    <row r="612" spans="1:80" s="339" customFormat="1" ht="12.75">
      <c r="A612" s="23">
        <f t="shared" si="39"/>
        <v>609</v>
      </c>
      <c r="B612" s="105" t="s">
        <v>3069</v>
      </c>
      <c r="C612" s="30" t="s">
        <v>3050</v>
      </c>
      <c r="D612" s="341" t="s">
        <v>3342</v>
      </c>
      <c r="E612" s="342" t="s">
        <v>5315</v>
      </c>
      <c r="F612" s="342" t="s">
        <v>1129</v>
      </c>
      <c r="G612" s="342"/>
      <c r="H612" s="432" t="s">
        <v>3269</v>
      </c>
      <c r="I612" s="393">
        <v>43605</v>
      </c>
      <c r="J612" s="340">
        <v>44299</v>
      </c>
      <c r="K612" s="331" t="s">
        <v>1277</v>
      </c>
      <c r="L612" s="343">
        <v>199</v>
      </c>
      <c r="M612" s="333"/>
      <c r="N612" s="333"/>
      <c r="O612" s="341">
        <v>14</v>
      </c>
      <c r="P612" s="8">
        <v>10</v>
      </c>
      <c r="Q612" s="30" t="s">
        <v>1748</v>
      </c>
      <c r="R612" s="341">
        <v>4</v>
      </c>
      <c r="S612" s="341">
        <v>136</v>
      </c>
      <c r="T612" s="344">
        <v>0</v>
      </c>
      <c r="U612" s="378">
        <v>5.4</v>
      </c>
      <c r="V612" s="341" t="s">
        <v>201</v>
      </c>
      <c r="W612" s="349">
        <v>110</v>
      </c>
      <c r="X612" s="345">
        <v>19.5</v>
      </c>
      <c r="Y612" s="344">
        <v>1200</v>
      </c>
      <c r="Z612" s="344" t="s">
        <v>2309</v>
      </c>
      <c r="AA612" s="344" t="s">
        <v>3002</v>
      </c>
      <c r="AB612" s="334" t="s">
        <v>5316</v>
      </c>
      <c r="AC612" s="346" t="s">
        <v>3063</v>
      </c>
      <c r="AD612" s="336">
        <v>14.454000000000002</v>
      </c>
      <c r="AE612" s="346" t="s">
        <v>85</v>
      </c>
      <c r="AF612" s="347" t="s">
        <v>3065</v>
      </c>
      <c r="AG612" s="346" t="s">
        <v>85</v>
      </c>
      <c r="AH612" s="346" t="s">
        <v>85</v>
      </c>
      <c r="AI612" s="347" t="s">
        <v>85</v>
      </c>
      <c r="AJ612" s="347" t="s">
        <v>266</v>
      </c>
      <c r="AK612" s="347" t="s">
        <v>85</v>
      </c>
      <c r="AL612" s="347" t="s">
        <v>85</v>
      </c>
      <c r="AM612" s="347" t="s">
        <v>85</v>
      </c>
      <c r="AN612" s="347">
        <v>14</v>
      </c>
      <c r="AO612" s="347">
        <v>170</v>
      </c>
      <c r="AP612" s="347">
        <v>3</v>
      </c>
      <c r="AQ612" s="347">
        <v>17</v>
      </c>
      <c r="AR612" s="347"/>
      <c r="AS612" s="347">
        <v>5</v>
      </c>
      <c r="AT612" s="347"/>
      <c r="AU612" s="347">
        <v>161</v>
      </c>
      <c r="AV612" s="347">
        <v>81.8</v>
      </c>
      <c r="AW612" s="347">
        <v>45</v>
      </c>
      <c r="AX612" s="83"/>
      <c r="AY612" s="347">
        <v>88</v>
      </c>
      <c r="AZ612" s="348" t="s">
        <v>3058</v>
      </c>
      <c r="BA612" s="347">
        <v>45.914000000000009</v>
      </c>
      <c r="BB612" s="105" t="s">
        <v>3057</v>
      </c>
      <c r="BC612" s="347">
        <v>11</v>
      </c>
      <c r="BD612" s="348">
        <v>23</v>
      </c>
      <c r="BE612" s="347">
        <v>15</v>
      </c>
      <c r="BF612" s="347">
        <v>15</v>
      </c>
      <c r="BG612" s="347">
        <v>11</v>
      </c>
      <c r="BH612" s="341">
        <v>57</v>
      </c>
      <c r="BI612" s="347" t="s">
        <v>3551</v>
      </c>
      <c r="BJ612" s="82" t="s">
        <v>4217</v>
      </c>
      <c r="BK612" s="347" t="s">
        <v>4222</v>
      </c>
      <c r="BL612" s="347" t="s">
        <v>4221</v>
      </c>
      <c r="BM612" s="347" t="s">
        <v>4223</v>
      </c>
      <c r="BN612" s="347" t="s">
        <v>4224</v>
      </c>
      <c r="BO612" s="347" t="s">
        <v>4225</v>
      </c>
      <c r="BP612" s="347" t="s">
        <v>4220</v>
      </c>
      <c r="BQ612" s="347"/>
      <c r="BR612" s="347"/>
      <c r="BS612" s="347"/>
      <c r="BT612" s="347"/>
      <c r="BU612" s="347" t="s">
        <v>4413</v>
      </c>
      <c r="BV612" s="347" t="s">
        <v>4412</v>
      </c>
      <c r="BW612" s="347" t="s">
        <v>4414</v>
      </c>
      <c r="BX612" s="347" t="s">
        <v>4415</v>
      </c>
      <c r="BY612" s="362" t="str">
        <f t="shared" si="42"/>
        <v>DISCONTINUED - GZ807 Podium, 14x10, 5+5/0mm Offset, 4x136, 110mm Centerbore, Matte Black, w/ BH-H2020M</v>
      </c>
      <c r="BZ612" s="362" t="s">
        <v>4044</v>
      </c>
      <c r="CA612" s="362" t="s">
        <v>4045</v>
      </c>
      <c r="CB612" s="351" t="str">
        <f t="shared" si="40"/>
        <v>GMZ (8XX)</v>
      </c>
    </row>
    <row r="613" spans="1:80" s="339" customFormat="1" ht="12.75">
      <c r="A613" s="23">
        <f t="shared" si="39"/>
        <v>610</v>
      </c>
      <c r="B613" s="105" t="s">
        <v>84</v>
      </c>
      <c r="C613" s="30" t="s">
        <v>1072</v>
      </c>
      <c r="D613" s="341" t="s">
        <v>2117</v>
      </c>
      <c r="E613" s="342" t="s">
        <v>5326</v>
      </c>
      <c r="F613" s="342"/>
      <c r="G613" s="342"/>
      <c r="H613" s="432" t="s">
        <v>2128</v>
      </c>
      <c r="I613" s="393">
        <v>43340</v>
      </c>
      <c r="J613" s="340">
        <v>44299</v>
      </c>
      <c r="K613" s="331" t="s">
        <v>1277</v>
      </c>
      <c r="L613" s="343">
        <v>360.03</v>
      </c>
      <c r="M613" s="333"/>
      <c r="N613" s="333"/>
      <c r="O613" s="341">
        <v>17</v>
      </c>
      <c r="P613" s="8">
        <v>8.5</v>
      </c>
      <c r="Q613" s="30" t="s">
        <v>1763</v>
      </c>
      <c r="R613" s="341">
        <v>6</v>
      </c>
      <c r="S613" s="341">
        <v>135</v>
      </c>
      <c r="T613" s="344">
        <v>25</v>
      </c>
      <c r="U613" s="378">
        <v>5.8</v>
      </c>
      <c r="V613" s="341" t="s">
        <v>85</v>
      </c>
      <c r="W613" s="349">
        <v>87</v>
      </c>
      <c r="X613" s="345">
        <v>23.5</v>
      </c>
      <c r="Y613" s="344">
        <v>2650</v>
      </c>
      <c r="Z613" s="344" t="s">
        <v>2309</v>
      </c>
      <c r="AA613" s="344" t="s">
        <v>3002</v>
      </c>
      <c r="AB613" s="334" t="s">
        <v>5072</v>
      </c>
      <c r="AC613" s="346" t="s">
        <v>5125</v>
      </c>
      <c r="AD613" s="336">
        <v>22</v>
      </c>
      <c r="AE613" s="346" t="s">
        <v>85</v>
      </c>
      <c r="AF613" s="347" t="s">
        <v>85</v>
      </c>
      <c r="AG613" s="346" t="s">
        <v>85</v>
      </c>
      <c r="AH613" s="346" t="s">
        <v>85</v>
      </c>
      <c r="AI613" s="347" t="s">
        <v>85</v>
      </c>
      <c r="AJ613" s="347" t="s">
        <v>266</v>
      </c>
      <c r="AK613" s="347" t="s">
        <v>85</v>
      </c>
      <c r="AL613" s="347" t="s">
        <v>85</v>
      </c>
      <c r="AM613" s="347" t="s">
        <v>85</v>
      </c>
      <c r="AN613" s="347">
        <v>16</v>
      </c>
      <c r="AO613" s="347">
        <v>170</v>
      </c>
      <c r="AP613" s="347">
        <v>6</v>
      </c>
      <c r="AQ613" s="347">
        <v>19</v>
      </c>
      <c r="AR613" s="347">
        <v>38</v>
      </c>
      <c r="AS613" s="347">
        <v>47</v>
      </c>
      <c r="AT613" s="347">
        <v>210</v>
      </c>
      <c r="AU613" s="347">
        <v>208</v>
      </c>
      <c r="AV613" s="347">
        <v>87</v>
      </c>
      <c r="AW613" s="347">
        <v>35</v>
      </c>
      <c r="AX613" s="83"/>
      <c r="AY613" s="347">
        <v>35</v>
      </c>
      <c r="AZ613" s="348" t="s">
        <v>85</v>
      </c>
      <c r="BA613" s="347" t="s">
        <v>85</v>
      </c>
      <c r="BB613" s="105" t="s">
        <v>85</v>
      </c>
      <c r="BC613" s="347" t="s">
        <v>85</v>
      </c>
      <c r="BD613" s="348">
        <v>27</v>
      </c>
      <c r="BE613" s="347">
        <v>19.7</v>
      </c>
      <c r="BF613" s="347">
        <v>19.7</v>
      </c>
      <c r="BG613" s="347">
        <v>11</v>
      </c>
      <c r="BH613" s="341">
        <v>36</v>
      </c>
      <c r="BI613" s="347" t="s">
        <v>3551</v>
      </c>
      <c r="BJ613" s="82" t="s">
        <v>4217</v>
      </c>
      <c r="BK613" s="347" t="s">
        <v>2833</v>
      </c>
      <c r="BL613" s="347" t="s">
        <v>2849</v>
      </c>
      <c r="BM613" s="347" t="s">
        <v>2850</v>
      </c>
      <c r="BN613" s="347" t="s">
        <v>2851</v>
      </c>
      <c r="BO613" s="347" t="s">
        <v>2852</v>
      </c>
      <c r="BP613" s="347" t="s">
        <v>2853</v>
      </c>
      <c r="BQ613" s="347" t="s">
        <v>2854</v>
      </c>
      <c r="BR613" s="347"/>
      <c r="BS613" s="347"/>
      <c r="BT613" s="347"/>
      <c r="BU613" s="347" t="s">
        <v>3779</v>
      </c>
      <c r="BV613" s="347" t="s">
        <v>3780</v>
      </c>
      <c r="BW613" s="347" t="s">
        <v>3781</v>
      </c>
      <c r="BX613" s="347" t="s">
        <v>3782</v>
      </c>
      <c r="BY613" s="362" t="str">
        <f t="shared" si="42"/>
        <v>DISCONTINUED - MR313, 17x8.5, +25mm Offset, 6x135, 87mm Centerbore, Matte Black</v>
      </c>
      <c r="BZ613" s="362" t="s">
        <v>4044</v>
      </c>
      <c r="CA613" s="362" t="s">
        <v>4045</v>
      </c>
      <c r="CB613" s="351" t="str">
        <f t="shared" si="40"/>
        <v>STREET (3XX)</v>
      </c>
    </row>
    <row r="614" spans="1:80" s="339" customFormat="1" ht="12.75">
      <c r="A614" s="23">
        <f t="shared" si="39"/>
        <v>611</v>
      </c>
      <c r="B614" s="105" t="s">
        <v>3069</v>
      </c>
      <c r="C614" s="30" t="s">
        <v>3050</v>
      </c>
      <c r="D614" s="341" t="s">
        <v>3051</v>
      </c>
      <c r="E614" s="342" t="s">
        <v>5327</v>
      </c>
      <c r="F614" s="342" t="s">
        <v>1129</v>
      </c>
      <c r="G614" s="342"/>
      <c r="H614" s="432" t="s">
        <v>3143</v>
      </c>
      <c r="I614" s="393">
        <v>43542</v>
      </c>
      <c r="J614" s="340">
        <v>44299</v>
      </c>
      <c r="K614" s="331" t="s">
        <v>1277</v>
      </c>
      <c r="L614" s="343">
        <v>182.52</v>
      </c>
      <c r="M614" s="333"/>
      <c r="N614" s="333"/>
      <c r="O614" s="341">
        <v>14</v>
      </c>
      <c r="P614" s="8">
        <v>7</v>
      </c>
      <c r="Q614" s="30" t="s">
        <v>1748</v>
      </c>
      <c r="R614" s="341">
        <v>4</v>
      </c>
      <c r="S614" s="341">
        <v>136</v>
      </c>
      <c r="T614" s="344">
        <v>10</v>
      </c>
      <c r="U614" s="378">
        <v>4</v>
      </c>
      <c r="V614" s="341" t="s">
        <v>3043</v>
      </c>
      <c r="W614" s="349">
        <v>110</v>
      </c>
      <c r="X614" s="345">
        <v>16.8</v>
      </c>
      <c r="Y614" s="344">
        <v>1200</v>
      </c>
      <c r="Z614" s="344" t="s">
        <v>5828</v>
      </c>
      <c r="AA614" s="344" t="s">
        <v>3007</v>
      </c>
      <c r="AB614" s="334" t="s">
        <v>5328</v>
      </c>
      <c r="AC614" s="346" t="s">
        <v>3063</v>
      </c>
      <c r="AD614" s="336">
        <v>14.454000000000002</v>
      </c>
      <c r="AE614" s="346" t="s">
        <v>85</v>
      </c>
      <c r="AF614" s="347" t="s">
        <v>3065</v>
      </c>
      <c r="AG614" s="346" t="s">
        <v>85</v>
      </c>
      <c r="AH614" s="346" t="s">
        <v>85</v>
      </c>
      <c r="AI614" s="347" t="s">
        <v>85</v>
      </c>
      <c r="AJ614" s="347" t="s">
        <v>266</v>
      </c>
      <c r="AK614" s="347" t="s">
        <v>85</v>
      </c>
      <c r="AL614" s="347" t="s">
        <v>85</v>
      </c>
      <c r="AM614" s="347" t="s">
        <v>85</v>
      </c>
      <c r="AN614" s="347">
        <v>14.5</v>
      </c>
      <c r="AO614" s="347">
        <v>170</v>
      </c>
      <c r="AP614" s="347">
        <v>27</v>
      </c>
      <c r="AQ614" s="347">
        <v>35</v>
      </c>
      <c r="AR614" s="347"/>
      <c r="AS614" s="347" t="s">
        <v>3141</v>
      </c>
      <c r="AT614" s="347"/>
      <c r="AU614" s="347">
        <v>163</v>
      </c>
      <c r="AV614" s="347">
        <v>80</v>
      </c>
      <c r="AW614" s="347">
        <v>51</v>
      </c>
      <c r="AX614" s="83"/>
      <c r="AY614" s="347">
        <v>0</v>
      </c>
      <c r="AZ614" s="348" t="s">
        <v>3058</v>
      </c>
      <c r="BA614" s="347">
        <v>45.914000000000009</v>
      </c>
      <c r="BB614" s="105" t="s">
        <v>3057</v>
      </c>
      <c r="BC614" s="347">
        <v>11</v>
      </c>
      <c r="BD614" s="348">
        <v>20.3</v>
      </c>
      <c r="BE614" s="347">
        <v>15</v>
      </c>
      <c r="BF614" s="347">
        <v>15</v>
      </c>
      <c r="BG614" s="347">
        <v>8</v>
      </c>
      <c r="BH614" s="341">
        <v>57</v>
      </c>
      <c r="BI614" s="347" t="s">
        <v>3551</v>
      </c>
      <c r="BJ614" s="82" t="s">
        <v>4217</v>
      </c>
      <c r="BK614" s="347" t="s">
        <v>4224</v>
      </c>
      <c r="BL614" s="347" t="s">
        <v>4230</v>
      </c>
      <c r="BM614" s="347" t="s">
        <v>4225</v>
      </c>
      <c r="BN614" s="347" t="s">
        <v>4220</v>
      </c>
      <c r="BO614" s="347"/>
      <c r="BP614" s="347"/>
      <c r="BQ614" s="347"/>
      <c r="BR614" s="347"/>
      <c r="BS614" s="347"/>
      <c r="BT614" s="347"/>
      <c r="BU614" s="347" t="s">
        <v>4129</v>
      </c>
      <c r="BV614" s="347" t="s">
        <v>4128</v>
      </c>
      <c r="BW614" s="347" t="s">
        <v>4135</v>
      </c>
      <c r="BX614" s="347" t="s">
        <v>4134</v>
      </c>
      <c r="BY614" s="362" t="str">
        <f t="shared" si="42"/>
        <v>DISCONTINUED - GZ801 LiteLoc, 14x7, 4+3/+10mm Offset, 4x136, 110mm Centerbore, Gloss Titanium - Matte Black Ring, w/ BH-H2020M</v>
      </c>
      <c r="BZ614" s="362" t="s">
        <v>4044</v>
      </c>
      <c r="CA614" s="362" t="s">
        <v>4045</v>
      </c>
      <c r="CB614" s="351" t="str">
        <f t="shared" si="40"/>
        <v>GMZ (8XX)</v>
      </c>
    </row>
    <row r="615" spans="1:80" s="339" customFormat="1" ht="12.75">
      <c r="A615" s="23">
        <f t="shared" si="39"/>
        <v>612</v>
      </c>
      <c r="B615" s="105" t="s">
        <v>3069</v>
      </c>
      <c r="C615" s="30" t="s">
        <v>3050</v>
      </c>
      <c r="D615" s="341" t="s">
        <v>3053</v>
      </c>
      <c r="E615" s="342" t="s">
        <v>5329</v>
      </c>
      <c r="F615" s="342" t="s">
        <v>1129</v>
      </c>
      <c r="G615" s="342"/>
      <c r="H615" s="432" t="s">
        <v>3151</v>
      </c>
      <c r="I615" s="393">
        <v>43518</v>
      </c>
      <c r="J615" s="340">
        <v>44299</v>
      </c>
      <c r="K615" s="331" t="s">
        <v>1277</v>
      </c>
      <c r="L615" s="343">
        <v>236.52</v>
      </c>
      <c r="M615" s="333"/>
      <c r="N615" s="333"/>
      <c r="O615" s="341">
        <v>15</v>
      </c>
      <c r="P615" s="8">
        <v>8</v>
      </c>
      <c r="Q615" s="30" t="s">
        <v>1748</v>
      </c>
      <c r="R615" s="341">
        <v>4</v>
      </c>
      <c r="S615" s="341">
        <v>136</v>
      </c>
      <c r="T615" s="344">
        <v>0</v>
      </c>
      <c r="U615" s="378">
        <v>4.4000000000000004</v>
      </c>
      <c r="V615" s="341" t="s">
        <v>193</v>
      </c>
      <c r="W615" s="349">
        <v>110</v>
      </c>
      <c r="X615" s="345">
        <v>20.6</v>
      </c>
      <c r="Y615" s="344">
        <v>1400</v>
      </c>
      <c r="Z615" s="344" t="s">
        <v>5831</v>
      </c>
      <c r="AA615" s="344" t="s">
        <v>3003</v>
      </c>
      <c r="AB615" s="334" t="s">
        <v>5330</v>
      </c>
      <c r="AC615" s="346" t="s">
        <v>3063</v>
      </c>
      <c r="AD615" s="336">
        <v>14.454000000000002</v>
      </c>
      <c r="AE615" s="346" t="s">
        <v>85</v>
      </c>
      <c r="AF615" s="347" t="s">
        <v>3065</v>
      </c>
      <c r="AG615" s="346" t="s">
        <v>85</v>
      </c>
      <c r="AH615" s="346" t="s">
        <v>85</v>
      </c>
      <c r="AI615" s="347" t="s">
        <v>85</v>
      </c>
      <c r="AJ615" s="347" t="s">
        <v>266</v>
      </c>
      <c r="AK615" s="347" t="s">
        <v>85</v>
      </c>
      <c r="AL615" s="347" t="s">
        <v>85</v>
      </c>
      <c r="AM615" s="347" t="s">
        <v>85</v>
      </c>
      <c r="AN615" s="347">
        <v>13</v>
      </c>
      <c r="AO615" s="347">
        <v>170</v>
      </c>
      <c r="AP615" s="347">
        <v>11</v>
      </c>
      <c r="AQ615" s="347">
        <v>26</v>
      </c>
      <c r="AR615" s="347"/>
      <c r="AS615" s="347" t="s">
        <v>3141</v>
      </c>
      <c r="AT615" s="347"/>
      <c r="AU615" s="347">
        <v>166</v>
      </c>
      <c r="AV615" s="347">
        <v>80</v>
      </c>
      <c r="AW615" s="347">
        <v>61</v>
      </c>
      <c r="AX615" s="83"/>
      <c r="AY615" s="347">
        <v>62</v>
      </c>
      <c r="AZ615" s="348" t="s">
        <v>3059</v>
      </c>
      <c r="BA615" s="347">
        <v>71.433999999999997</v>
      </c>
      <c r="BB615" s="105" t="s">
        <v>3057</v>
      </c>
      <c r="BC615" s="347">
        <v>11</v>
      </c>
      <c r="BD615" s="348">
        <v>24.1</v>
      </c>
      <c r="BE615" s="347">
        <v>16</v>
      </c>
      <c r="BF615" s="347">
        <v>16</v>
      </c>
      <c r="BG615" s="347">
        <v>9</v>
      </c>
      <c r="BH615" s="341">
        <v>53</v>
      </c>
      <c r="BI615" s="347" t="s">
        <v>3551</v>
      </c>
      <c r="BJ615" s="82" t="s">
        <v>4217</v>
      </c>
      <c r="BK615" s="347" t="s">
        <v>3127</v>
      </c>
      <c r="BL615" s="347" t="s">
        <v>4230</v>
      </c>
      <c r="BM615" s="347" t="s">
        <v>4224</v>
      </c>
      <c r="BN615" s="347" t="s">
        <v>4225</v>
      </c>
      <c r="BO615" s="347" t="s">
        <v>4231</v>
      </c>
      <c r="BP615" s="347"/>
      <c r="BQ615" s="347"/>
      <c r="BR615" s="347"/>
      <c r="BS615" s="347"/>
      <c r="BT615" s="347"/>
      <c r="BU615" s="347" t="s">
        <v>4145</v>
      </c>
      <c r="BV615" s="347" t="s">
        <v>4144</v>
      </c>
      <c r="BW615" s="347" t="s">
        <v>4147</v>
      </c>
      <c r="BX615" s="347" t="s">
        <v>4146</v>
      </c>
      <c r="BY615" s="362" t="str">
        <f t="shared" si="42"/>
        <v>DISCONTINUED - GZ803 Casino Beadlock, 15x8, 4+4/0mm Offset, 4x136, 110mm Centerbore, Bronze - Matte Black Ring, w/ BH-H2020M</v>
      </c>
      <c r="BZ615" s="362" t="s">
        <v>4044</v>
      </c>
      <c r="CA615" s="362" t="s">
        <v>4045</v>
      </c>
      <c r="CB615" s="351" t="str">
        <f t="shared" si="40"/>
        <v>GMZ (8XX)</v>
      </c>
    </row>
    <row r="616" spans="1:80" s="339" customFormat="1" ht="12.75">
      <c r="A616" s="23">
        <f t="shared" si="39"/>
        <v>613</v>
      </c>
      <c r="B616" s="105" t="s">
        <v>84</v>
      </c>
      <c r="C616" s="30" t="s">
        <v>1094</v>
      </c>
      <c r="D616" s="341" t="s">
        <v>941</v>
      </c>
      <c r="E616" s="342" t="s">
        <v>5332</v>
      </c>
      <c r="F616" s="342" t="s">
        <v>2239</v>
      </c>
      <c r="G616" s="342"/>
      <c r="H616" s="432" t="s">
        <v>1008</v>
      </c>
      <c r="I616" s="393">
        <v>42736</v>
      </c>
      <c r="J616" s="340">
        <v>44316</v>
      </c>
      <c r="K616" s="331" t="s">
        <v>1277</v>
      </c>
      <c r="L616" s="343">
        <v>355.32</v>
      </c>
      <c r="M616" s="333"/>
      <c r="N616" s="333"/>
      <c r="O616" s="341">
        <v>20</v>
      </c>
      <c r="P616" s="8">
        <v>10</v>
      </c>
      <c r="Q616" s="30" t="s">
        <v>1765</v>
      </c>
      <c r="R616" s="341">
        <v>8</v>
      </c>
      <c r="S616" s="341">
        <v>6.5</v>
      </c>
      <c r="T616" s="344">
        <v>-24</v>
      </c>
      <c r="U616" s="378">
        <v>4.55</v>
      </c>
      <c r="V616" s="341" t="s">
        <v>85</v>
      </c>
      <c r="W616" s="349">
        <v>121.3</v>
      </c>
      <c r="X616" s="345">
        <v>50</v>
      </c>
      <c r="Y616" s="344">
        <v>3640</v>
      </c>
      <c r="Z616" s="344" t="s">
        <v>2309</v>
      </c>
      <c r="AA616" s="344" t="s">
        <v>3002</v>
      </c>
      <c r="AB616" s="334" t="s">
        <v>5333</v>
      </c>
      <c r="AC616" s="346" t="s">
        <v>1621</v>
      </c>
      <c r="AD616" s="336">
        <v>33</v>
      </c>
      <c r="AE616" s="346" t="s">
        <v>85</v>
      </c>
      <c r="AF616" s="347" t="s">
        <v>1901</v>
      </c>
      <c r="AG616" s="346" t="s">
        <v>85</v>
      </c>
      <c r="AH616" s="346" t="s">
        <v>1950</v>
      </c>
      <c r="AI616" s="347">
        <v>1.1000000000000001</v>
      </c>
      <c r="AJ616" s="347" t="s">
        <v>265</v>
      </c>
      <c r="AK616" s="347" t="s">
        <v>1677</v>
      </c>
      <c r="AL616" s="347">
        <v>3.3000000000000003</v>
      </c>
      <c r="AM616" s="347">
        <v>116.7</v>
      </c>
      <c r="AN616" s="347">
        <v>15.8</v>
      </c>
      <c r="AO616" s="347">
        <v>200</v>
      </c>
      <c r="AP616" s="347">
        <v>3</v>
      </c>
      <c r="AQ616" s="347">
        <v>3</v>
      </c>
      <c r="AR616" s="347"/>
      <c r="AS616" s="347">
        <v>70</v>
      </c>
      <c r="AT616" s="347"/>
      <c r="AU616" s="347">
        <v>241</v>
      </c>
      <c r="AV616" s="347">
        <v>124</v>
      </c>
      <c r="AW616" s="347">
        <v>108.5</v>
      </c>
      <c r="AX616" s="83"/>
      <c r="AY616" s="347">
        <v>28</v>
      </c>
      <c r="AZ616" s="348" t="s">
        <v>85</v>
      </c>
      <c r="BA616" s="347" t="s">
        <v>85</v>
      </c>
      <c r="BB616" s="105" t="s">
        <v>85</v>
      </c>
      <c r="BC616" s="347" t="s">
        <v>85</v>
      </c>
      <c r="BD616" s="348">
        <v>53.5</v>
      </c>
      <c r="BE616" s="347">
        <v>22.1</v>
      </c>
      <c r="BF616" s="347">
        <v>22.1</v>
      </c>
      <c r="BG616" s="347">
        <v>12.2</v>
      </c>
      <c r="BH616" s="341">
        <v>20</v>
      </c>
      <c r="BI616" s="347" t="s">
        <v>3551</v>
      </c>
      <c r="BJ616" s="82" t="s">
        <v>4217</v>
      </c>
      <c r="BK616" s="347" t="s">
        <v>2890</v>
      </c>
      <c r="BL616" s="347" t="s">
        <v>2905</v>
      </c>
      <c r="BM616" s="347" t="s">
        <v>2834</v>
      </c>
      <c r="BN616" s="347" t="s">
        <v>2906</v>
      </c>
      <c r="BO616" s="347" t="s">
        <v>2904</v>
      </c>
      <c r="BP616" s="347"/>
      <c r="BQ616" s="347"/>
      <c r="BR616" s="347"/>
      <c r="BS616" s="347"/>
      <c r="BT616" s="347"/>
      <c r="BU616" s="347" t="s">
        <v>4007</v>
      </c>
      <c r="BV616" s="347" t="s">
        <v>4008</v>
      </c>
      <c r="BW616" s="347" t="s">
        <v>4009</v>
      </c>
      <c r="BX616" s="347" t="s">
        <v>4010</v>
      </c>
      <c r="BY616" s="362" t="str">
        <f t="shared" si="42"/>
        <v>DISCONTINUED - MR610 Con 6, 20x10, -24mm Offset, 8x6.5, 121.3mm Centerbore, Matte Black</v>
      </c>
      <c r="BZ616" s="362" t="s">
        <v>4044</v>
      </c>
      <c r="CA616" s="362" t="s">
        <v>4045</v>
      </c>
      <c r="CB616" s="351" t="str">
        <f t="shared" si="40"/>
        <v>DISCO (6XX)</v>
      </c>
    </row>
    <row r="617" spans="1:80" s="339" customFormat="1" ht="12.75">
      <c r="A617" s="23">
        <f t="shared" si="39"/>
        <v>614</v>
      </c>
      <c r="B617" s="105" t="s">
        <v>84</v>
      </c>
      <c r="C617" s="30" t="s">
        <v>1094</v>
      </c>
      <c r="D617" s="341" t="s">
        <v>940</v>
      </c>
      <c r="E617" s="342" t="s">
        <v>5334</v>
      </c>
      <c r="F617" s="342" t="s">
        <v>2239</v>
      </c>
      <c r="G617" s="342"/>
      <c r="H617" s="432" t="s">
        <v>984</v>
      </c>
      <c r="I617" s="393">
        <v>42736</v>
      </c>
      <c r="J617" s="340">
        <v>44316</v>
      </c>
      <c r="K617" s="331" t="s">
        <v>1277</v>
      </c>
      <c r="L617" s="343">
        <v>355.32</v>
      </c>
      <c r="M617" s="333"/>
      <c r="N617" s="333"/>
      <c r="O617" s="341">
        <v>20</v>
      </c>
      <c r="P617" s="8">
        <v>10</v>
      </c>
      <c r="Q617" s="30" t="s">
        <v>1758</v>
      </c>
      <c r="R617" s="341">
        <v>5</v>
      </c>
      <c r="S617" s="341">
        <v>5</v>
      </c>
      <c r="T617" s="344">
        <v>-24</v>
      </c>
      <c r="U617" s="378">
        <v>4.55</v>
      </c>
      <c r="V617" s="341" t="s">
        <v>85</v>
      </c>
      <c r="W617" s="349">
        <v>71.5</v>
      </c>
      <c r="X617" s="345">
        <v>42.3</v>
      </c>
      <c r="Y617" s="344">
        <v>2650</v>
      </c>
      <c r="Z617" s="344" t="s">
        <v>2309</v>
      </c>
      <c r="AA617" s="344" t="s">
        <v>3002</v>
      </c>
      <c r="AB617" s="334" t="s">
        <v>5052</v>
      </c>
      <c r="AC617" s="346" t="s">
        <v>1631</v>
      </c>
      <c r="AD617" s="336">
        <v>33</v>
      </c>
      <c r="AE617" s="346" t="s">
        <v>1806</v>
      </c>
      <c r="AF617" s="347" t="s">
        <v>1899</v>
      </c>
      <c r="AG617" s="346" t="s">
        <v>85</v>
      </c>
      <c r="AH617" s="346" t="s">
        <v>1950</v>
      </c>
      <c r="AI617" s="347">
        <v>1.1000000000000001</v>
      </c>
      <c r="AJ617" s="347" t="s">
        <v>265</v>
      </c>
      <c r="AK617" s="347" t="s">
        <v>85</v>
      </c>
      <c r="AL617" s="347" t="s">
        <v>85</v>
      </c>
      <c r="AM617" s="347" t="s">
        <v>85</v>
      </c>
      <c r="AN617" s="347">
        <v>15.8</v>
      </c>
      <c r="AO617" s="347">
        <v>165</v>
      </c>
      <c r="AP617" s="347">
        <v>7</v>
      </c>
      <c r="AQ617" s="347">
        <v>18</v>
      </c>
      <c r="AR617" s="347"/>
      <c r="AS617" s="347">
        <v>58</v>
      </c>
      <c r="AT617" s="347"/>
      <c r="AU617" s="347">
        <v>230</v>
      </c>
      <c r="AV617" s="347">
        <v>71.5</v>
      </c>
      <c r="AW617" s="347">
        <v>37</v>
      </c>
      <c r="AX617" s="83"/>
      <c r="AY617" s="347">
        <v>72</v>
      </c>
      <c r="AZ617" s="348" t="s">
        <v>85</v>
      </c>
      <c r="BA617" s="347" t="s">
        <v>85</v>
      </c>
      <c r="BB617" s="105" t="s">
        <v>85</v>
      </c>
      <c r="BC617" s="347" t="s">
        <v>85</v>
      </c>
      <c r="BD617" s="348">
        <v>45.8</v>
      </c>
      <c r="BE617" s="347">
        <v>22.1</v>
      </c>
      <c r="BF617" s="347">
        <v>22.1</v>
      </c>
      <c r="BG617" s="347">
        <v>12.2</v>
      </c>
      <c r="BH617" s="341">
        <v>20</v>
      </c>
      <c r="BI617" s="347" t="s">
        <v>3551</v>
      </c>
      <c r="BJ617" s="82" t="s">
        <v>4217</v>
      </c>
      <c r="BK617" s="347" t="s">
        <v>2890</v>
      </c>
      <c r="BL617" s="347" t="s">
        <v>2834</v>
      </c>
      <c r="BM617" s="347" t="s">
        <v>2903</v>
      </c>
      <c r="BN617" s="347" t="s">
        <v>2904</v>
      </c>
      <c r="BO617" s="347"/>
      <c r="BP617" s="347"/>
      <c r="BQ617" s="347"/>
      <c r="BR617" s="347"/>
      <c r="BS617" s="347"/>
      <c r="BT617" s="347"/>
      <c r="BU617" s="347" t="s">
        <v>3967</v>
      </c>
      <c r="BV617" s="347" t="s">
        <v>3968</v>
      </c>
      <c r="BW617" s="347" t="s">
        <v>3969</v>
      </c>
      <c r="BX617" s="347" t="s">
        <v>3970</v>
      </c>
      <c r="BY617" s="362" t="str">
        <f t="shared" si="42"/>
        <v>DISCONTINUED - MR606 Mesh, 20x10, -24mm Offset, 5x5, 71.5mm Centerbore, Matte Black</v>
      </c>
      <c r="BZ617" s="362" t="s">
        <v>4044</v>
      </c>
      <c r="CA617" s="362" t="s">
        <v>4045</v>
      </c>
      <c r="CB617" s="351" t="str">
        <f t="shared" si="40"/>
        <v>DISCO (6XX)</v>
      </c>
    </row>
    <row r="618" spans="1:80" s="339" customFormat="1" ht="12.75">
      <c r="A618" s="23">
        <f t="shared" si="39"/>
        <v>615</v>
      </c>
      <c r="B618" s="105" t="s">
        <v>84</v>
      </c>
      <c r="C618" s="30" t="s">
        <v>1090</v>
      </c>
      <c r="D618" s="341" t="s">
        <v>1105</v>
      </c>
      <c r="E618" s="342" t="s">
        <v>5342</v>
      </c>
      <c r="F618" s="342" t="s">
        <v>1129</v>
      </c>
      <c r="G618" s="342" t="s">
        <v>4868</v>
      </c>
      <c r="H618" s="432" t="s">
        <v>856</v>
      </c>
      <c r="I618" s="393">
        <v>40179</v>
      </c>
      <c r="J618" s="340">
        <v>44344</v>
      </c>
      <c r="K618" s="331" t="s">
        <v>1277</v>
      </c>
      <c r="L618" s="343">
        <v>473.72</v>
      </c>
      <c r="M618" s="333"/>
      <c r="N618" s="333"/>
      <c r="O618" s="341">
        <v>17</v>
      </c>
      <c r="P618" s="8">
        <v>9</v>
      </c>
      <c r="Q618" s="30" t="s">
        <v>1759</v>
      </c>
      <c r="R618" s="341">
        <v>5</v>
      </c>
      <c r="S618" s="341">
        <v>5.5</v>
      </c>
      <c r="T618" s="344">
        <v>-12</v>
      </c>
      <c r="U618" s="378">
        <v>4.5</v>
      </c>
      <c r="V618" s="341" t="s">
        <v>85</v>
      </c>
      <c r="W618" s="349">
        <v>108</v>
      </c>
      <c r="X618" s="345">
        <v>35.5</v>
      </c>
      <c r="Y618" s="344">
        <v>3400</v>
      </c>
      <c r="Z618" s="344" t="s">
        <v>5854</v>
      </c>
      <c r="AA618" s="344" t="s">
        <v>196</v>
      </c>
      <c r="AB618" s="334" t="s">
        <v>5343</v>
      </c>
      <c r="AC618" s="346" t="s">
        <v>85</v>
      </c>
      <c r="AD618" s="336" t="s">
        <v>85</v>
      </c>
      <c r="AE618" s="346" t="s">
        <v>85</v>
      </c>
      <c r="AF618" s="347" t="s">
        <v>85</v>
      </c>
      <c r="AG618" s="346" t="s">
        <v>85</v>
      </c>
      <c r="AH618" s="346" t="s">
        <v>85</v>
      </c>
      <c r="AI618" s="347" t="s">
        <v>85</v>
      </c>
      <c r="AJ618" s="347" t="s">
        <v>266</v>
      </c>
      <c r="AK618" s="347" t="s">
        <v>85</v>
      </c>
      <c r="AL618" s="347" t="s">
        <v>85</v>
      </c>
      <c r="AM618" s="347" t="s">
        <v>85</v>
      </c>
      <c r="AN618" s="347">
        <v>18.3</v>
      </c>
      <c r="AO618" s="347">
        <v>200</v>
      </c>
      <c r="AP618" s="347">
        <v>0</v>
      </c>
      <c r="AQ618" s="347">
        <v>0</v>
      </c>
      <c r="AR618" s="347"/>
      <c r="AS618" s="347">
        <v>27</v>
      </c>
      <c r="AT618" s="347"/>
      <c r="AU618" s="347">
        <v>200</v>
      </c>
      <c r="AV618" s="347" t="s">
        <v>85</v>
      </c>
      <c r="AW618" s="347" t="s">
        <v>85</v>
      </c>
      <c r="AX618" s="83"/>
      <c r="AY618" s="347">
        <v>80</v>
      </c>
      <c r="AZ618" s="348" t="s">
        <v>3365</v>
      </c>
      <c r="BA618" s="347">
        <v>152.625</v>
      </c>
      <c r="BB618" s="105" t="s">
        <v>1524</v>
      </c>
      <c r="BC618" s="347">
        <v>11</v>
      </c>
      <c r="BD618" s="348">
        <v>39</v>
      </c>
      <c r="BE618" s="347">
        <v>20.100000000000001</v>
      </c>
      <c r="BF618" s="347">
        <v>20.100000000000001</v>
      </c>
      <c r="BG618" s="347">
        <v>12.1</v>
      </c>
      <c r="BH618" s="341">
        <v>36</v>
      </c>
      <c r="BI618" s="347" t="s">
        <v>3551</v>
      </c>
      <c r="BJ618" s="82" t="s">
        <v>4217</v>
      </c>
      <c r="BK618" s="347" t="s">
        <v>2866</v>
      </c>
      <c r="BL618" s="347" t="s">
        <v>2867</v>
      </c>
      <c r="BM618" s="347" t="s">
        <v>2868</v>
      </c>
      <c r="BN618" s="347" t="s">
        <v>2869</v>
      </c>
      <c r="BO618" s="347" t="s">
        <v>2870</v>
      </c>
      <c r="BP618" s="347"/>
      <c r="BQ618" s="347"/>
      <c r="BR618" s="347"/>
      <c r="BS618" s="347"/>
      <c r="BT618" s="347"/>
      <c r="BU618" s="347" t="s">
        <v>3885</v>
      </c>
      <c r="BV618" s="347" t="s">
        <v>3886</v>
      </c>
      <c r="BW618" s="347"/>
      <c r="BX618" s="347"/>
      <c r="BY618" s="362" t="str">
        <f t="shared" si="42"/>
        <v>DISCONTINUED - MR101 Beadlock, 17x9, -12mm Offset, 5x5.5, 108mm Centerbore, Machined - Raw , w/ BH-H24125</v>
      </c>
      <c r="BZ618" s="362" t="s">
        <v>4044</v>
      </c>
      <c r="CA618" s="362" t="s">
        <v>4045</v>
      </c>
      <c r="CB618" s="351" t="str">
        <f t="shared" si="40"/>
        <v>RACE (1XX)</v>
      </c>
    </row>
    <row r="619" spans="1:80" s="339" customFormat="1" ht="12.75">
      <c r="A619" s="23">
        <f t="shared" si="39"/>
        <v>616</v>
      </c>
      <c r="B619" s="105" t="s">
        <v>84</v>
      </c>
      <c r="C619" s="30" t="s">
        <v>1072</v>
      </c>
      <c r="D619" s="341" t="s">
        <v>1121</v>
      </c>
      <c r="E619" s="342" t="s">
        <v>5346</v>
      </c>
      <c r="F619" s="342"/>
      <c r="G619" s="342"/>
      <c r="H619" s="432" t="s">
        <v>656</v>
      </c>
      <c r="I619" s="393">
        <v>42370</v>
      </c>
      <c r="J619" s="340">
        <v>44344</v>
      </c>
      <c r="K619" s="331" t="s">
        <v>1277</v>
      </c>
      <c r="L619" s="343">
        <v>391.39</v>
      </c>
      <c r="M619" s="333"/>
      <c r="N619" s="333"/>
      <c r="O619" s="341">
        <v>20</v>
      </c>
      <c r="P619" s="8">
        <v>9</v>
      </c>
      <c r="Q619" s="30" t="s">
        <v>1123</v>
      </c>
      <c r="R619" s="341">
        <v>6</v>
      </c>
      <c r="S619" s="341">
        <v>5.5</v>
      </c>
      <c r="T619" s="344">
        <v>18</v>
      </c>
      <c r="U619" s="378">
        <v>5.75</v>
      </c>
      <c r="V619" s="341" t="s">
        <v>85</v>
      </c>
      <c r="W619" s="349">
        <v>106.25</v>
      </c>
      <c r="X619" s="345">
        <v>42</v>
      </c>
      <c r="Y619" s="344">
        <v>2650</v>
      </c>
      <c r="Z619" s="344" t="s">
        <v>5833</v>
      </c>
      <c r="AA619" s="344" t="s">
        <v>3003</v>
      </c>
      <c r="AB619" s="334" t="s">
        <v>5347</v>
      </c>
      <c r="AC619" s="346" t="s">
        <v>1637</v>
      </c>
      <c r="AD619" s="336">
        <v>38.5</v>
      </c>
      <c r="AE619" s="346" t="s">
        <v>1809</v>
      </c>
      <c r="AF619" s="347" t="s">
        <v>1901</v>
      </c>
      <c r="AG619" s="346" t="s">
        <v>85</v>
      </c>
      <c r="AH619" s="346" t="s">
        <v>1951</v>
      </c>
      <c r="AI619" s="347">
        <v>1.1000000000000001</v>
      </c>
      <c r="AJ619" s="347" t="s">
        <v>265</v>
      </c>
      <c r="AK619" s="347" t="s">
        <v>1712</v>
      </c>
      <c r="AL619" s="347">
        <v>2.75</v>
      </c>
      <c r="AM619" s="347">
        <v>78.3</v>
      </c>
      <c r="AN619" s="347">
        <v>16.100000000000001</v>
      </c>
      <c r="AO619" s="347">
        <v>175</v>
      </c>
      <c r="AP619" s="347">
        <v>4</v>
      </c>
      <c r="AQ619" s="347">
        <v>21</v>
      </c>
      <c r="AR619" s="347">
        <v>34</v>
      </c>
      <c r="AS619" s="347">
        <v>42</v>
      </c>
      <c r="AT619" s="347">
        <v>243</v>
      </c>
      <c r="AU619" s="347">
        <v>234</v>
      </c>
      <c r="AV619" s="347">
        <v>106.25</v>
      </c>
      <c r="AW619" s="347">
        <v>34</v>
      </c>
      <c r="AX619" s="83"/>
      <c r="AY619" s="347">
        <v>23</v>
      </c>
      <c r="AZ619" s="348" t="s">
        <v>85</v>
      </c>
      <c r="BA619" s="347" t="s">
        <v>85</v>
      </c>
      <c r="BB619" s="105" t="s">
        <v>85</v>
      </c>
      <c r="BC619" s="347" t="s">
        <v>85</v>
      </c>
      <c r="BD619" s="348">
        <v>47.2</v>
      </c>
      <c r="BE619" s="347">
        <v>22.6</v>
      </c>
      <c r="BF619" s="347">
        <v>22.6</v>
      </c>
      <c r="BG619" s="347">
        <v>11.6</v>
      </c>
      <c r="BH619" s="341">
        <v>24</v>
      </c>
      <c r="BI619" s="347" t="s">
        <v>3551</v>
      </c>
      <c r="BJ619" s="82" t="s">
        <v>4217</v>
      </c>
      <c r="BK619" s="347" t="s">
        <v>2833</v>
      </c>
      <c r="BL619" s="347" t="s">
        <v>2846</v>
      </c>
      <c r="BM619" s="347" t="s">
        <v>2839</v>
      </c>
      <c r="BN619" s="347" t="s">
        <v>2847</v>
      </c>
      <c r="BO619" s="347" t="s">
        <v>2845</v>
      </c>
      <c r="BP619" s="347"/>
      <c r="BQ619" s="347"/>
      <c r="BR619" s="347"/>
      <c r="BS619" s="347"/>
      <c r="BT619" s="347"/>
      <c r="BU619" s="347" t="s">
        <v>3723</v>
      </c>
      <c r="BV619" s="347" t="s">
        <v>3724</v>
      </c>
      <c r="BW619" s="347" t="s">
        <v>3725</v>
      </c>
      <c r="BX619" s="347" t="s">
        <v>3726</v>
      </c>
      <c r="BY619" s="362" t="str">
        <f t="shared" si="42"/>
        <v>DISCONTINUED - MR310 Con6, 20x9, +18mm Offset, 6x5.5, 106.25mm Centerbore, Method Bronze - Matte Black Lip</v>
      </c>
      <c r="BZ619" s="362" t="s">
        <v>4044</v>
      </c>
      <c r="CA619" s="362" t="s">
        <v>4045</v>
      </c>
      <c r="CB619" s="351" t="str">
        <f t="shared" si="40"/>
        <v>STREET (3XX)</v>
      </c>
    </row>
    <row r="620" spans="1:80" s="339" customFormat="1" ht="12.75">
      <c r="A620" s="23">
        <f t="shared" si="39"/>
        <v>617</v>
      </c>
      <c r="B620" s="105" t="s">
        <v>84</v>
      </c>
      <c r="C620" s="30" t="s">
        <v>1072</v>
      </c>
      <c r="D620" s="341" t="s">
        <v>2117</v>
      </c>
      <c r="E620" s="342" t="s">
        <v>5348</v>
      </c>
      <c r="F620" s="342"/>
      <c r="G620" s="342"/>
      <c r="H620" s="432" t="s">
        <v>2129</v>
      </c>
      <c r="I620" s="393">
        <v>43340</v>
      </c>
      <c r="J620" s="340">
        <v>44344</v>
      </c>
      <c r="K620" s="331" t="s">
        <v>1277</v>
      </c>
      <c r="L620" s="343">
        <v>360.03</v>
      </c>
      <c r="M620" s="333"/>
      <c r="N620" s="333"/>
      <c r="O620" s="341">
        <v>17</v>
      </c>
      <c r="P620" s="8">
        <v>8.5</v>
      </c>
      <c r="Q620" s="30" t="s">
        <v>1123</v>
      </c>
      <c r="R620" s="341">
        <v>6</v>
      </c>
      <c r="S620" s="341">
        <v>5.5</v>
      </c>
      <c r="T620" s="344">
        <v>25</v>
      </c>
      <c r="U620" s="378">
        <v>5.8</v>
      </c>
      <c r="V620" s="341" t="s">
        <v>85</v>
      </c>
      <c r="W620" s="349">
        <v>106.25</v>
      </c>
      <c r="X620" s="345">
        <v>23.5</v>
      </c>
      <c r="Y620" s="344">
        <v>2650</v>
      </c>
      <c r="Z620" s="344" t="s">
        <v>2309</v>
      </c>
      <c r="AA620" s="344" t="s">
        <v>3002</v>
      </c>
      <c r="AB620" s="334" t="s">
        <v>5349</v>
      </c>
      <c r="AC620" s="346" t="s">
        <v>5126</v>
      </c>
      <c r="AD620" s="336">
        <v>22</v>
      </c>
      <c r="AE620" s="346" t="s">
        <v>85</v>
      </c>
      <c r="AF620" s="347" t="s">
        <v>85</v>
      </c>
      <c r="AG620" s="346" t="s">
        <v>85</v>
      </c>
      <c r="AH620" s="346" t="s">
        <v>85</v>
      </c>
      <c r="AI620" s="347" t="s">
        <v>85</v>
      </c>
      <c r="AJ620" s="347" t="s">
        <v>265</v>
      </c>
      <c r="AK620" s="347" t="s">
        <v>1712</v>
      </c>
      <c r="AL620" s="347">
        <v>2.75</v>
      </c>
      <c r="AM620" s="347">
        <v>78.3</v>
      </c>
      <c r="AN620" s="347">
        <v>16</v>
      </c>
      <c r="AO620" s="347">
        <v>175</v>
      </c>
      <c r="AP620" s="347">
        <v>3</v>
      </c>
      <c r="AQ620" s="347">
        <v>17</v>
      </c>
      <c r="AR620" s="347">
        <v>38</v>
      </c>
      <c r="AS620" s="347">
        <v>47</v>
      </c>
      <c r="AT620" s="347">
        <v>210</v>
      </c>
      <c r="AU620" s="347">
        <v>208</v>
      </c>
      <c r="AV620" s="347">
        <v>106.25</v>
      </c>
      <c r="AW620" s="347">
        <v>35</v>
      </c>
      <c r="AX620" s="83"/>
      <c r="AY620" s="347">
        <v>35</v>
      </c>
      <c r="AZ620" s="348" t="s">
        <v>85</v>
      </c>
      <c r="BA620" s="347" t="s">
        <v>85</v>
      </c>
      <c r="BB620" s="105" t="s">
        <v>85</v>
      </c>
      <c r="BC620" s="347" t="s">
        <v>85</v>
      </c>
      <c r="BD620" s="348">
        <v>27</v>
      </c>
      <c r="BE620" s="347">
        <v>19.7</v>
      </c>
      <c r="BF620" s="347">
        <v>19.7</v>
      </c>
      <c r="BG620" s="347">
        <v>11</v>
      </c>
      <c r="BH620" s="341">
        <v>36</v>
      </c>
      <c r="BI620" s="347" t="s">
        <v>3551</v>
      </c>
      <c r="BJ620" s="82" t="s">
        <v>4217</v>
      </c>
      <c r="BK620" s="347" t="s">
        <v>2833</v>
      </c>
      <c r="BL620" s="347" t="s">
        <v>2849</v>
      </c>
      <c r="BM620" s="347" t="s">
        <v>2850</v>
      </c>
      <c r="BN620" s="347" t="s">
        <v>2851</v>
      </c>
      <c r="BO620" s="347" t="s">
        <v>2852</v>
      </c>
      <c r="BP620" s="347" t="s">
        <v>2853</v>
      </c>
      <c r="BQ620" s="347" t="s">
        <v>2854</v>
      </c>
      <c r="BR620" s="347"/>
      <c r="BS620" s="347"/>
      <c r="BT620" s="347"/>
      <c r="BU620" s="347" t="s">
        <v>3779</v>
      </c>
      <c r="BV620" s="347" t="s">
        <v>3780</v>
      </c>
      <c r="BW620" s="347" t="s">
        <v>3781</v>
      </c>
      <c r="BX620" s="347" t="s">
        <v>3782</v>
      </c>
      <c r="BY620" s="362" t="str">
        <f t="shared" si="42"/>
        <v>DISCONTINUED - MR313, 17x8.5, +25mm Offset, 6x5.5, 106.25mm Centerbore, Matte Black</v>
      </c>
      <c r="BZ620" s="362" t="s">
        <v>4044</v>
      </c>
      <c r="CA620" s="362" t="s">
        <v>4045</v>
      </c>
      <c r="CB620" s="351" t="str">
        <f t="shared" si="40"/>
        <v>STREET (3XX)</v>
      </c>
    </row>
    <row r="621" spans="1:80" s="339" customFormat="1" ht="12.75">
      <c r="A621" s="23">
        <f t="shared" si="39"/>
        <v>618</v>
      </c>
      <c r="B621" s="105" t="s">
        <v>84</v>
      </c>
      <c r="C621" s="30" t="s">
        <v>1093</v>
      </c>
      <c r="D621" s="341" t="s">
        <v>933</v>
      </c>
      <c r="E621" s="342" t="s">
        <v>5350</v>
      </c>
      <c r="F621" s="342"/>
      <c r="G621" s="342"/>
      <c r="H621" s="432" t="s">
        <v>949</v>
      </c>
      <c r="I621" s="393">
        <v>42736</v>
      </c>
      <c r="J621" s="340">
        <v>44344</v>
      </c>
      <c r="K621" s="331" t="s">
        <v>1277</v>
      </c>
      <c r="L621" s="343">
        <v>399.23</v>
      </c>
      <c r="M621" s="333"/>
      <c r="N621" s="333"/>
      <c r="O621" s="341">
        <v>18</v>
      </c>
      <c r="P621" s="8">
        <v>8</v>
      </c>
      <c r="Q621" s="30" t="s">
        <v>1751</v>
      </c>
      <c r="R621" s="341">
        <v>5</v>
      </c>
      <c r="S621" s="341">
        <v>108</v>
      </c>
      <c r="T621" s="344">
        <v>42</v>
      </c>
      <c r="U621" s="378">
        <v>6.2</v>
      </c>
      <c r="V621" s="341" t="s">
        <v>85</v>
      </c>
      <c r="W621" s="349">
        <v>63.4</v>
      </c>
      <c r="X621" s="345">
        <v>17.8</v>
      </c>
      <c r="Y621" s="344">
        <v>1650</v>
      </c>
      <c r="Z621" s="344" t="s">
        <v>2313</v>
      </c>
      <c r="AA621" s="344" t="s">
        <v>3004</v>
      </c>
      <c r="AB621" s="334" t="s">
        <v>5295</v>
      </c>
      <c r="AC621" s="346" t="s">
        <v>1622</v>
      </c>
      <c r="AD621" s="336">
        <v>11</v>
      </c>
      <c r="AE621" s="346" t="s">
        <v>85</v>
      </c>
      <c r="AF621" s="347" t="s">
        <v>85</v>
      </c>
      <c r="AG621" s="346" t="s">
        <v>85</v>
      </c>
      <c r="AH621" s="346" t="s">
        <v>85</v>
      </c>
      <c r="AI621" s="347" t="s">
        <v>85</v>
      </c>
      <c r="AJ621" s="347" t="s">
        <v>265</v>
      </c>
      <c r="AK621" s="347" t="s">
        <v>85</v>
      </c>
      <c r="AL621" s="347" t="s">
        <v>85</v>
      </c>
      <c r="AM621" s="347" t="s">
        <v>85</v>
      </c>
      <c r="AN621" s="347">
        <v>16</v>
      </c>
      <c r="AO621" s="347">
        <v>145</v>
      </c>
      <c r="AP621" s="347">
        <v>26</v>
      </c>
      <c r="AQ621" s="347">
        <v>34</v>
      </c>
      <c r="AR621" s="347"/>
      <c r="AS621" s="347">
        <v>46</v>
      </c>
      <c r="AT621" s="347"/>
      <c r="AU621" s="347">
        <v>212</v>
      </c>
      <c r="AV621" s="347">
        <v>53</v>
      </c>
      <c r="AW621" s="347">
        <v>29</v>
      </c>
      <c r="AX621" s="83"/>
      <c r="AY621" s="347">
        <v>0</v>
      </c>
      <c r="AZ621" s="348" t="s">
        <v>85</v>
      </c>
      <c r="BA621" s="347" t="s">
        <v>85</v>
      </c>
      <c r="BB621" s="105" t="s">
        <v>85</v>
      </c>
      <c r="BC621" s="347" t="s">
        <v>85</v>
      </c>
      <c r="BD621" s="348">
        <v>21.3</v>
      </c>
      <c r="BE621" s="347">
        <v>20.5</v>
      </c>
      <c r="BF621" s="347">
        <v>20.5</v>
      </c>
      <c r="BG621" s="347">
        <v>10.4</v>
      </c>
      <c r="BH621" s="341">
        <v>36</v>
      </c>
      <c r="BI621" s="347" t="s">
        <v>3551</v>
      </c>
      <c r="BJ621" s="82" t="s">
        <v>4217</v>
      </c>
      <c r="BK621" s="347" t="s">
        <v>2898</v>
      </c>
      <c r="BL621" s="347" t="s">
        <v>2899</v>
      </c>
      <c r="BM621" s="347" t="s">
        <v>2900</v>
      </c>
      <c r="BN621" s="347" t="s">
        <v>2901</v>
      </c>
      <c r="BO621" s="347" t="s">
        <v>2902</v>
      </c>
      <c r="BP621" s="347"/>
      <c r="BQ621" s="347"/>
      <c r="BR621" s="347"/>
      <c r="BS621" s="347"/>
      <c r="BT621" s="347"/>
      <c r="BU621" s="347" t="s">
        <v>3935</v>
      </c>
      <c r="BV621" s="347" t="s">
        <v>3936</v>
      </c>
      <c r="BW621" s="347" t="s">
        <v>3937</v>
      </c>
      <c r="BX621" s="347" t="s">
        <v>3938</v>
      </c>
      <c r="BY621" s="362" t="str">
        <f t="shared" si="42"/>
        <v>DISCONTINUED - MR503 RALLY, 18x8, +42mm Offset, 5x108, 63.4mm Centerbore, Gold</v>
      </c>
      <c r="BZ621" s="362" t="s">
        <v>4044</v>
      </c>
      <c r="CA621" s="362" t="s">
        <v>4045</v>
      </c>
      <c r="CB621" s="351" t="str">
        <f t="shared" si="40"/>
        <v>RALLY (5XX)</v>
      </c>
    </row>
    <row r="622" spans="1:80" s="339" customFormat="1" ht="12.75">
      <c r="A622" s="23">
        <f t="shared" si="39"/>
        <v>619</v>
      </c>
      <c r="B622" s="105" t="s">
        <v>84</v>
      </c>
      <c r="C622" s="30" t="s">
        <v>1072</v>
      </c>
      <c r="D622" s="341" t="s">
        <v>2117</v>
      </c>
      <c r="E622" s="342" t="s">
        <v>5376</v>
      </c>
      <c r="F622" s="342"/>
      <c r="G622" s="342"/>
      <c r="H622" s="432" t="s">
        <v>2122</v>
      </c>
      <c r="I622" s="393">
        <v>43340</v>
      </c>
      <c r="J622" s="340">
        <v>44344</v>
      </c>
      <c r="K622" s="331" t="s">
        <v>1277</v>
      </c>
      <c r="L622" s="343">
        <v>360.03</v>
      </c>
      <c r="M622" s="333"/>
      <c r="N622" s="333"/>
      <c r="O622" s="341">
        <v>17</v>
      </c>
      <c r="P622" s="8">
        <v>8.5</v>
      </c>
      <c r="Q622" s="30" t="s">
        <v>1761</v>
      </c>
      <c r="R622" s="341">
        <v>6</v>
      </c>
      <c r="S622" s="341">
        <v>120</v>
      </c>
      <c r="T622" s="344">
        <v>0</v>
      </c>
      <c r="U622" s="378">
        <v>4.75</v>
      </c>
      <c r="V622" s="341" t="s">
        <v>85</v>
      </c>
      <c r="W622" s="349">
        <v>67</v>
      </c>
      <c r="X622" s="345">
        <v>24.7</v>
      </c>
      <c r="Y622" s="344">
        <v>2650</v>
      </c>
      <c r="Z622" s="344" t="s">
        <v>2309</v>
      </c>
      <c r="AA622" s="344" t="s">
        <v>3002</v>
      </c>
      <c r="AB622" s="334" t="s">
        <v>5070</v>
      </c>
      <c r="AC622" s="346" t="s">
        <v>5125</v>
      </c>
      <c r="AD622" s="336">
        <v>22</v>
      </c>
      <c r="AE622" s="346" t="s">
        <v>85</v>
      </c>
      <c r="AF622" s="347" t="s">
        <v>85</v>
      </c>
      <c r="AG622" s="346" t="s">
        <v>85</v>
      </c>
      <c r="AH622" s="346" t="s">
        <v>85</v>
      </c>
      <c r="AI622" s="347" t="s">
        <v>85</v>
      </c>
      <c r="AJ622" s="347" t="s">
        <v>266</v>
      </c>
      <c r="AK622" s="347" t="s">
        <v>85</v>
      </c>
      <c r="AL622" s="347" t="s">
        <v>85</v>
      </c>
      <c r="AM622" s="347" t="s">
        <v>85</v>
      </c>
      <c r="AN622" s="347">
        <v>16</v>
      </c>
      <c r="AO622" s="347">
        <v>155</v>
      </c>
      <c r="AP622" s="347">
        <v>21</v>
      </c>
      <c r="AQ622" s="347">
        <v>38</v>
      </c>
      <c r="AR622" s="347">
        <v>63</v>
      </c>
      <c r="AS622" s="347">
        <v>71</v>
      </c>
      <c r="AT622" s="347">
        <v>211</v>
      </c>
      <c r="AU622" s="347">
        <v>209</v>
      </c>
      <c r="AV622" s="347">
        <v>67</v>
      </c>
      <c r="AW622" s="347">
        <v>60</v>
      </c>
      <c r="AX622" s="83"/>
      <c r="AY622" s="347">
        <v>35</v>
      </c>
      <c r="AZ622" s="348" t="s">
        <v>85</v>
      </c>
      <c r="BA622" s="347" t="s">
        <v>85</v>
      </c>
      <c r="BB622" s="105" t="s">
        <v>85</v>
      </c>
      <c r="BC622" s="347" t="s">
        <v>85</v>
      </c>
      <c r="BD622" s="348">
        <v>28.2</v>
      </c>
      <c r="BE622" s="347">
        <v>19.7</v>
      </c>
      <c r="BF622" s="347">
        <v>19.7</v>
      </c>
      <c r="BG622" s="347">
        <v>11</v>
      </c>
      <c r="BH622" s="341">
        <v>36</v>
      </c>
      <c r="BI622" s="347" t="s">
        <v>3551</v>
      </c>
      <c r="BJ622" s="82" t="s">
        <v>4217</v>
      </c>
      <c r="BK622" s="347" t="s">
        <v>2833</v>
      </c>
      <c r="BL622" s="347" t="s">
        <v>2849</v>
      </c>
      <c r="BM622" s="347" t="s">
        <v>2850</v>
      </c>
      <c r="BN622" s="347" t="s">
        <v>2851</v>
      </c>
      <c r="BO622" s="347" t="s">
        <v>2852</v>
      </c>
      <c r="BP622" s="347" t="s">
        <v>2853</v>
      </c>
      <c r="BQ622" s="347" t="s">
        <v>2854</v>
      </c>
      <c r="BR622" s="347"/>
      <c r="BS622" s="347"/>
      <c r="BT622" s="347"/>
      <c r="BU622" s="347" t="s">
        <v>3779</v>
      </c>
      <c r="BV622" s="347" t="s">
        <v>3780</v>
      </c>
      <c r="BW622" s="347" t="s">
        <v>3781</v>
      </c>
      <c r="BX622" s="347" t="s">
        <v>3782</v>
      </c>
      <c r="BY622" s="362" t="str">
        <f t="shared" si="42"/>
        <v>DISCONTINUED - MR313, 17x8.5, 0mm Offset, 6x120, 67mm Centerbore, Matte Black</v>
      </c>
      <c r="BZ622" s="362" t="s">
        <v>4044</v>
      </c>
      <c r="CA622" s="362" t="s">
        <v>4045</v>
      </c>
      <c r="CB622" s="351" t="str">
        <f t="shared" si="40"/>
        <v>STREET (3XX)</v>
      </c>
    </row>
    <row r="623" spans="1:80" s="339" customFormat="1" ht="12.75">
      <c r="A623" s="23">
        <f t="shared" si="39"/>
        <v>620</v>
      </c>
      <c r="B623" s="105" t="s">
        <v>84</v>
      </c>
      <c r="C623" s="30" t="s">
        <v>1484</v>
      </c>
      <c r="D623" s="341" t="s">
        <v>1485</v>
      </c>
      <c r="E623" s="342" t="s">
        <v>1687</v>
      </c>
      <c r="F623" s="342"/>
      <c r="G623" s="342"/>
      <c r="H623" s="432">
        <v>191682001468</v>
      </c>
      <c r="I623" s="393">
        <v>40179</v>
      </c>
      <c r="J623" s="340">
        <v>44351</v>
      </c>
      <c r="K623" s="331" t="s">
        <v>1277</v>
      </c>
      <c r="L623" s="343">
        <v>152.625</v>
      </c>
      <c r="M623" s="333"/>
      <c r="N623" s="333"/>
      <c r="O623" s="341"/>
      <c r="P623" s="8"/>
      <c r="Q623" s="30"/>
      <c r="R623" s="341"/>
      <c r="S623" s="341"/>
      <c r="T623" s="344"/>
      <c r="U623" s="378"/>
      <c r="V623" s="341"/>
      <c r="W623" s="349"/>
      <c r="X623" s="345"/>
      <c r="Y623" s="344"/>
      <c r="Z623" s="344"/>
      <c r="AA623" s="344"/>
      <c r="AB623" s="334"/>
      <c r="AC623" s="346"/>
      <c r="AD623" s="336"/>
      <c r="AE623" s="346"/>
      <c r="AF623" s="347"/>
      <c r="AG623" s="346"/>
      <c r="AH623" s="346"/>
      <c r="AI623" s="347"/>
      <c r="AJ623" s="347"/>
      <c r="AK623" s="347"/>
      <c r="AL623" s="347"/>
      <c r="AM623" s="347"/>
      <c r="AN623" s="347"/>
      <c r="AO623" s="347"/>
      <c r="AP623" s="347"/>
      <c r="AQ623" s="347"/>
      <c r="AR623" s="347"/>
      <c r="AS623" s="347"/>
      <c r="AT623" s="347"/>
      <c r="AU623" s="347"/>
      <c r="AV623" s="347"/>
      <c r="AW623" s="347"/>
      <c r="AX623" s="83"/>
      <c r="AY623" s="347"/>
      <c r="AZ623" s="348"/>
      <c r="BA623" s="347"/>
      <c r="BB623" s="105"/>
      <c r="BC623" s="347"/>
      <c r="BD623" s="348"/>
      <c r="BE623" s="347">
        <v>19</v>
      </c>
      <c r="BF623" s="347">
        <v>19</v>
      </c>
      <c r="BG623" s="347">
        <v>1</v>
      </c>
      <c r="BH623" s="341"/>
      <c r="BI623" s="347"/>
      <c r="BJ623" s="82" t="s">
        <v>4166</v>
      </c>
      <c r="BK623" s="347" t="s">
        <v>248</v>
      </c>
      <c r="BL623" s="347"/>
      <c r="BM623" s="347"/>
      <c r="BN623" s="347"/>
      <c r="BO623" s="347"/>
      <c r="BP623" s="347"/>
      <c r="BQ623" s="347"/>
      <c r="BR623" s="347"/>
      <c r="BS623" s="347"/>
      <c r="BT623" s="347"/>
      <c r="BU623" s="347"/>
      <c r="BV623" s="347" t="s">
        <v>4491</v>
      </c>
      <c r="BW623" s="347"/>
      <c r="BX623" s="347" t="s">
        <v>4492</v>
      </c>
      <c r="BY623" s="362" t="s">
        <v>5450</v>
      </c>
      <c r="BZ623" s="362" t="s">
        <v>4044</v>
      </c>
      <c r="CA623" s="362" t="s">
        <v>4045</v>
      </c>
      <c r="CB623" s="351" t="str">
        <f t="shared" si="40"/>
        <v>BEADLOCK RING</v>
      </c>
    </row>
    <row r="624" spans="1:80" s="339" customFormat="1" ht="12.75">
      <c r="A624" s="23">
        <f t="shared" si="39"/>
        <v>621</v>
      </c>
      <c r="B624" s="105" t="s">
        <v>84</v>
      </c>
      <c r="C624" s="30" t="s">
        <v>1089</v>
      </c>
      <c r="D624" s="341" t="s">
        <v>6105</v>
      </c>
      <c r="E624" s="342" t="s">
        <v>5521</v>
      </c>
      <c r="F624" s="342"/>
      <c r="G624" s="342"/>
      <c r="H624" s="432" t="s">
        <v>4905</v>
      </c>
      <c r="I624" s="393">
        <v>44134</v>
      </c>
      <c r="J624" s="340">
        <v>44365</v>
      </c>
      <c r="K624" s="331" t="s">
        <v>1277</v>
      </c>
      <c r="L624" s="343">
        <v>171.72</v>
      </c>
      <c r="M624" s="333"/>
      <c r="N624" s="333"/>
      <c r="O624" s="341">
        <v>14</v>
      </c>
      <c r="P624" s="8">
        <v>7</v>
      </c>
      <c r="Q624" s="30" t="s">
        <v>1748</v>
      </c>
      <c r="R624" s="341">
        <v>4</v>
      </c>
      <c r="S624" s="341">
        <v>136</v>
      </c>
      <c r="T624" s="344">
        <v>38</v>
      </c>
      <c r="U624" s="378">
        <v>5</v>
      </c>
      <c r="V624" s="341" t="s">
        <v>186</v>
      </c>
      <c r="W624" s="349">
        <v>100</v>
      </c>
      <c r="X624" s="345">
        <v>15.69</v>
      </c>
      <c r="Y624" s="344">
        <v>1600</v>
      </c>
      <c r="Z624" s="344" t="s">
        <v>2309</v>
      </c>
      <c r="AA624" s="344" t="s">
        <v>3002</v>
      </c>
      <c r="AB624" s="334" t="s">
        <v>5066</v>
      </c>
      <c r="AC624" s="346" t="s">
        <v>85</v>
      </c>
      <c r="AD624" s="336" t="s">
        <v>85</v>
      </c>
      <c r="AE624" s="346" t="s">
        <v>85</v>
      </c>
      <c r="AF624" s="347" t="s">
        <v>85</v>
      </c>
      <c r="AG624" s="346" t="s">
        <v>85</v>
      </c>
      <c r="AH624" s="346" t="s">
        <v>85</v>
      </c>
      <c r="AI624" s="347" t="s">
        <v>85</v>
      </c>
      <c r="AJ624" s="347" t="s">
        <v>266</v>
      </c>
      <c r="AK624" s="347" t="s">
        <v>85</v>
      </c>
      <c r="AL624" s="347" t="s">
        <v>85</v>
      </c>
      <c r="AM624" s="347" t="s">
        <v>85</v>
      </c>
      <c r="AN624" s="347">
        <v>14.1</v>
      </c>
      <c r="AO624" s="347">
        <v>200</v>
      </c>
      <c r="AP624" s="347">
        <v>3</v>
      </c>
      <c r="AQ624" s="347">
        <v>3</v>
      </c>
      <c r="AR624" s="347">
        <v>22</v>
      </c>
      <c r="AS624" s="347" t="s">
        <v>85</v>
      </c>
      <c r="AT624" s="347">
        <v>164</v>
      </c>
      <c r="AU624" s="347">
        <v>152</v>
      </c>
      <c r="AV624" s="347" t="s">
        <v>85</v>
      </c>
      <c r="AW624" s="347" t="s">
        <v>85</v>
      </c>
      <c r="AX624" s="83"/>
      <c r="AY624" s="347">
        <v>0</v>
      </c>
      <c r="AZ624" s="348" t="s">
        <v>85</v>
      </c>
      <c r="BA624" s="347" t="s">
        <v>85</v>
      </c>
      <c r="BB624" s="105" t="s">
        <v>85</v>
      </c>
      <c r="BC624" s="347" t="s">
        <v>85</v>
      </c>
      <c r="BD624" s="348">
        <v>18.670000000000002</v>
      </c>
      <c r="BE624" s="347">
        <v>16.899999999999999</v>
      </c>
      <c r="BF624" s="347">
        <v>16.899999999999999</v>
      </c>
      <c r="BG624" s="347">
        <v>9.6999999999999993</v>
      </c>
      <c r="BH624" s="341">
        <v>48</v>
      </c>
      <c r="BI624" s="347" t="s">
        <v>3551</v>
      </c>
      <c r="BJ624" s="82" t="s">
        <v>4217</v>
      </c>
      <c r="BK624" s="347" t="s">
        <v>5302</v>
      </c>
      <c r="BL624" s="347" t="s">
        <v>2887</v>
      </c>
      <c r="BM624" s="347" t="s">
        <v>2888</v>
      </c>
      <c r="BN624" s="347" t="s">
        <v>2889</v>
      </c>
      <c r="BO624" s="347" t="s">
        <v>2857</v>
      </c>
      <c r="BP624" s="347" t="s">
        <v>1209</v>
      </c>
      <c r="BQ624" s="347"/>
      <c r="BR624" s="347"/>
      <c r="BS624" s="347"/>
      <c r="BT624" s="347"/>
      <c r="BU624" s="347"/>
      <c r="BV624" s="347"/>
      <c r="BW624" s="347"/>
      <c r="BX624" s="347"/>
      <c r="BY624" s="362" t="str">
        <f t="shared" ref="BY624:BY655" si="43">CONCATENATE("DISCONTINUED"," ","-"," ",D624,", ",O624,"x",P624,", ",IF(V624="N/A", "", CONCATENATE(V624, "/")),IF(T624&gt;0, CONCATENATE("+",T624), T624),"mm Offset, ",Q624,", ",W624,"mm Centerbore, ",PROPER(Z624), "", IF(BB624="N/A", "", CONCATENATE(", w/ ", BB624)))</f>
        <v>DISCONTINUED - MR407 Bead Grip, 14x7, 5+2/+38mm Offset, 4x136, 100mm Centerbore, Matte Black</v>
      </c>
      <c r="BZ624" s="362" t="s">
        <v>4044</v>
      </c>
      <c r="CA624" s="362" t="s">
        <v>4045</v>
      </c>
      <c r="CB624" s="351" t="str">
        <f t="shared" si="40"/>
        <v>UTV (4XX)</v>
      </c>
    </row>
    <row r="625" spans="1:80" s="339" customFormat="1" ht="12.75">
      <c r="A625" s="23">
        <f t="shared" si="39"/>
        <v>622</v>
      </c>
      <c r="B625" s="105" t="s">
        <v>84</v>
      </c>
      <c r="C625" s="30" t="s">
        <v>1089</v>
      </c>
      <c r="D625" s="341" t="s">
        <v>6105</v>
      </c>
      <c r="E625" s="342" t="s">
        <v>5522</v>
      </c>
      <c r="F625" s="342"/>
      <c r="G625" s="342"/>
      <c r="H625" s="432" t="s">
        <v>5143</v>
      </c>
      <c r="I625" s="393">
        <v>44244</v>
      </c>
      <c r="J625" s="340">
        <v>44365</v>
      </c>
      <c r="K625" s="331" t="s">
        <v>1277</v>
      </c>
      <c r="L625" s="343">
        <v>171.72</v>
      </c>
      <c r="M625" s="333"/>
      <c r="N625" s="333"/>
      <c r="O625" s="341">
        <v>14</v>
      </c>
      <c r="P625" s="8">
        <v>7</v>
      </c>
      <c r="Q625" s="30" t="s">
        <v>1748</v>
      </c>
      <c r="R625" s="341">
        <v>4</v>
      </c>
      <c r="S625" s="341">
        <v>136</v>
      </c>
      <c r="T625" s="344">
        <v>38</v>
      </c>
      <c r="U625" s="378">
        <v>5</v>
      </c>
      <c r="V625" s="341" t="s">
        <v>186</v>
      </c>
      <c r="W625" s="349">
        <v>100</v>
      </c>
      <c r="X625" s="345">
        <v>15.8</v>
      </c>
      <c r="Y625" s="344">
        <v>1600</v>
      </c>
      <c r="Z625" s="344" t="s">
        <v>4926</v>
      </c>
      <c r="AA625" s="344" t="s">
        <v>4927</v>
      </c>
      <c r="AB625" s="334" t="s">
        <v>5066</v>
      </c>
      <c r="AC625" s="346" t="s">
        <v>85</v>
      </c>
      <c r="AD625" s="336" t="s">
        <v>85</v>
      </c>
      <c r="AE625" s="346" t="s">
        <v>85</v>
      </c>
      <c r="AF625" s="347" t="s">
        <v>85</v>
      </c>
      <c r="AG625" s="346" t="s">
        <v>85</v>
      </c>
      <c r="AH625" s="346" t="s">
        <v>85</v>
      </c>
      <c r="AI625" s="347" t="s">
        <v>85</v>
      </c>
      <c r="AJ625" s="347" t="s">
        <v>266</v>
      </c>
      <c r="AK625" s="347" t="s">
        <v>85</v>
      </c>
      <c r="AL625" s="347" t="s">
        <v>85</v>
      </c>
      <c r="AM625" s="347" t="s">
        <v>85</v>
      </c>
      <c r="AN625" s="347">
        <v>14.1</v>
      </c>
      <c r="AO625" s="347">
        <v>200</v>
      </c>
      <c r="AP625" s="347">
        <v>3</v>
      </c>
      <c r="AQ625" s="347">
        <v>3</v>
      </c>
      <c r="AR625" s="347">
        <v>22</v>
      </c>
      <c r="AS625" s="347" t="s">
        <v>85</v>
      </c>
      <c r="AT625" s="347">
        <v>164</v>
      </c>
      <c r="AU625" s="347">
        <v>152</v>
      </c>
      <c r="AV625" s="347" t="s">
        <v>85</v>
      </c>
      <c r="AW625" s="347" t="s">
        <v>85</v>
      </c>
      <c r="AX625" s="83"/>
      <c r="AY625" s="347">
        <v>0</v>
      </c>
      <c r="AZ625" s="348" t="s">
        <v>85</v>
      </c>
      <c r="BA625" s="347" t="s">
        <v>85</v>
      </c>
      <c r="BB625" s="105" t="s">
        <v>85</v>
      </c>
      <c r="BC625" s="347" t="s">
        <v>85</v>
      </c>
      <c r="BD625" s="348">
        <v>18.78</v>
      </c>
      <c r="BE625" s="347">
        <v>16.899999999999999</v>
      </c>
      <c r="BF625" s="347">
        <v>16.899999999999999</v>
      </c>
      <c r="BG625" s="347">
        <v>9.6999999999999993</v>
      </c>
      <c r="BH625" s="341">
        <v>48</v>
      </c>
      <c r="BI625" s="347" t="s">
        <v>3551</v>
      </c>
      <c r="BJ625" s="82" t="s">
        <v>4217</v>
      </c>
      <c r="BK625" s="347" t="s">
        <v>5302</v>
      </c>
      <c r="BL625" s="347" t="s">
        <v>2887</v>
      </c>
      <c r="BM625" s="347" t="s">
        <v>2888</v>
      </c>
      <c r="BN625" s="347" t="s">
        <v>2889</v>
      </c>
      <c r="BO625" s="347" t="s">
        <v>2857</v>
      </c>
      <c r="BP625" s="347" t="s">
        <v>1209</v>
      </c>
      <c r="BQ625" s="347"/>
      <c r="BR625" s="347"/>
      <c r="BS625" s="347"/>
      <c r="BT625" s="347"/>
      <c r="BU625" s="347"/>
      <c r="BV625" s="347"/>
      <c r="BW625" s="347"/>
      <c r="BX625" s="347"/>
      <c r="BY625" s="362" t="str">
        <f t="shared" si="43"/>
        <v>DISCONTINUED - MR407 Bead Grip, 14x7, 5+2/+38mm Offset, 4x136, 100mm Centerbore, Bahia Blue</v>
      </c>
      <c r="BZ625" s="362" t="s">
        <v>4044</v>
      </c>
      <c r="CA625" s="362" t="s">
        <v>4045</v>
      </c>
      <c r="CB625" s="351" t="str">
        <f t="shared" si="40"/>
        <v>UTV (4XX)</v>
      </c>
    </row>
    <row r="626" spans="1:80" s="339" customFormat="1" ht="12.75">
      <c r="A626" s="23">
        <f t="shared" si="39"/>
        <v>623</v>
      </c>
      <c r="B626" s="105" t="s">
        <v>84</v>
      </c>
      <c r="C626" s="30" t="s">
        <v>1089</v>
      </c>
      <c r="D626" s="341" t="s">
        <v>6105</v>
      </c>
      <c r="E626" s="342" t="s">
        <v>5523</v>
      </c>
      <c r="F626" s="342"/>
      <c r="G626" s="342"/>
      <c r="H626" s="432" t="s">
        <v>4906</v>
      </c>
      <c r="I626" s="393">
        <v>44134</v>
      </c>
      <c r="J626" s="340">
        <v>44365</v>
      </c>
      <c r="K626" s="331" t="s">
        <v>1277</v>
      </c>
      <c r="L626" s="343">
        <v>171.72</v>
      </c>
      <c r="M626" s="333"/>
      <c r="N626" s="333"/>
      <c r="O626" s="341">
        <v>14</v>
      </c>
      <c r="P626" s="8">
        <v>7</v>
      </c>
      <c r="Q626" s="30" t="s">
        <v>1749</v>
      </c>
      <c r="R626" s="341">
        <v>4</v>
      </c>
      <c r="S626" s="341">
        <v>156</v>
      </c>
      <c r="T626" s="344">
        <v>38</v>
      </c>
      <c r="U626" s="378">
        <v>5</v>
      </c>
      <c r="V626" s="341" t="s">
        <v>186</v>
      </c>
      <c r="W626" s="349">
        <v>120</v>
      </c>
      <c r="X626" s="345">
        <v>14.93</v>
      </c>
      <c r="Y626" s="344">
        <v>1600</v>
      </c>
      <c r="Z626" s="344" t="s">
        <v>2309</v>
      </c>
      <c r="AA626" s="344" t="s">
        <v>3002</v>
      </c>
      <c r="AB626" s="334" t="s">
        <v>5067</v>
      </c>
      <c r="AC626" s="346" t="s">
        <v>85</v>
      </c>
      <c r="AD626" s="336" t="s">
        <v>85</v>
      </c>
      <c r="AE626" s="346" t="s">
        <v>85</v>
      </c>
      <c r="AF626" s="347" t="s">
        <v>85</v>
      </c>
      <c r="AG626" s="346" t="s">
        <v>85</v>
      </c>
      <c r="AH626" s="346" t="s">
        <v>85</v>
      </c>
      <c r="AI626" s="347" t="s">
        <v>85</v>
      </c>
      <c r="AJ626" s="347" t="s">
        <v>266</v>
      </c>
      <c r="AK626" s="347" t="s">
        <v>85</v>
      </c>
      <c r="AL626" s="347" t="s">
        <v>85</v>
      </c>
      <c r="AM626" s="347" t="s">
        <v>85</v>
      </c>
      <c r="AN626" s="347">
        <v>14.1</v>
      </c>
      <c r="AO626" s="347">
        <v>200</v>
      </c>
      <c r="AP626" s="347">
        <v>3</v>
      </c>
      <c r="AQ626" s="347">
        <v>3</v>
      </c>
      <c r="AR626" s="347">
        <v>22</v>
      </c>
      <c r="AS626" s="347" t="s">
        <v>85</v>
      </c>
      <c r="AT626" s="347">
        <v>164</v>
      </c>
      <c r="AU626" s="347">
        <v>152</v>
      </c>
      <c r="AV626" s="347" t="s">
        <v>85</v>
      </c>
      <c r="AW626" s="347" t="s">
        <v>85</v>
      </c>
      <c r="AX626" s="83"/>
      <c r="AY626" s="347">
        <v>0</v>
      </c>
      <c r="AZ626" s="348" t="s">
        <v>85</v>
      </c>
      <c r="BA626" s="347" t="s">
        <v>85</v>
      </c>
      <c r="BB626" s="105" t="s">
        <v>85</v>
      </c>
      <c r="BC626" s="347" t="s">
        <v>85</v>
      </c>
      <c r="BD626" s="348">
        <v>17.93</v>
      </c>
      <c r="BE626" s="347">
        <v>16.899999999999999</v>
      </c>
      <c r="BF626" s="347">
        <v>16.899999999999999</v>
      </c>
      <c r="BG626" s="347">
        <v>9.6999999999999993</v>
      </c>
      <c r="BH626" s="341">
        <v>48</v>
      </c>
      <c r="BI626" s="347" t="s">
        <v>3551</v>
      </c>
      <c r="BJ626" s="82" t="s">
        <v>4217</v>
      </c>
      <c r="BK626" s="347" t="s">
        <v>5302</v>
      </c>
      <c r="BL626" s="347" t="s">
        <v>2887</v>
      </c>
      <c r="BM626" s="347" t="s">
        <v>2888</v>
      </c>
      <c r="BN626" s="347" t="s">
        <v>2889</v>
      </c>
      <c r="BO626" s="347" t="s">
        <v>2857</v>
      </c>
      <c r="BP626" s="347" t="s">
        <v>1209</v>
      </c>
      <c r="BQ626" s="347"/>
      <c r="BR626" s="347"/>
      <c r="BS626" s="347"/>
      <c r="BT626" s="347"/>
      <c r="BU626" s="347"/>
      <c r="BV626" s="347"/>
      <c r="BW626" s="347"/>
      <c r="BX626" s="347"/>
      <c r="BY626" s="362" t="str">
        <f t="shared" si="43"/>
        <v>DISCONTINUED - MR407 Bead Grip, 14x7, 5+2/+38mm Offset, 4x156, 120mm Centerbore, Matte Black</v>
      </c>
      <c r="BZ626" s="362" t="s">
        <v>4044</v>
      </c>
      <c r="CA626" s="362" t="s">
        <v>4045</v>
      </c>
      <c r="CB626" s="351" t="str">
        <f t="shared" si="40"/>
        <v>UTV (4XX)</v>
      </c>
    </row>
    <row r="627" spans="1:80" s="339" customFormat="1" ht="12.75">
      <c r="A627" s="23">
        <f t="shared" si="39"/>
        <v>624</v>
      </c>
      <c r="B627" s="105" t="s">
        <v>84</v>
      </c>
      <c r="C627" s="30" t="s">
        <v>1089</v>
      </c>
      <c r="D627" s="341" t="s">
        <v>6105</v>
      </c>
      <c r="E627" s="342" t="s">
        <v>5524</v>
      </c>
      <c r="F627" s="342"/>
      <c r="G627" s="342"/>
      <c r="H627" s="432" t="s">
        <v>5142</v>
      </c>
      <c r="I627" s="393">
        <v>44244</v>
      </c>
      <c r="J627" s="340">
        <v>44365</v>
      </c>
      <c r="K627" s="331" t="s">
        <v>1277</v>
      </c>
      <c r="L627" s="343">
        <v>171.72</v>
      </c>
      <c r="M627" s="333"/>
      <c r="N627" s="333"/>
      <c r="O627" s="341">
        <v>14</v>
      </c>
      <c r="P627" s="8">
        <v>7</v>
      </c>
      <c r="Q627" s="30" t="s">
        <v>1749</v>
      </c>
      <c r="R627" s="341">
        <v>4</v>
      </c>
      <c r="S627" s="341">
        <v>156</v>
      </c>
      <c r="T627" s="344">
        <v>38</v>
      </c>
      <c r="U627" s="378">
        <v>5</v>
      </c>
      <c r="V627" s="341" t="s">
        <v>186</v>
      </c>
      <c r="W627" s="349">
        <v>120</v>
      </c>
      <c r="X627" s="345">
        <v>14.93</v>
      </c>
      <c r="Y627" s="344">
        <v>1600</v>
      </c>
      <c r="Z627" s="344" t="s">
        <v>4926</v>
      </c>
      <c r="AA627" s="344" t="s">
        <v>4927</v>
      </c>
      <c r="AB627" s="334" t="s">
        <v>5067</v>
      </c>
      <c r="AC627" s="346" t="s">
        <v>85</v>
      </c>
      <c r="AD627" s="336" t="s">
        <v>85</v>
      </c>
      <c r="AE627" s="346" t="s">
        <v>85</v>
      </c>
      <c r="AF627" s="347" t="s">
        <v>85</v>
      </c>
      <c r="AG627" s="346" t="s">
        <v>85</v>
      </c>
      <c r="AH627" s="346" t="s">
        <v>85</v>
      </c>
      <c r="AI627" s="347" t="s">
        <v>85</v>
      </c>
      <c r="AJ627" s="347" t="s">
        <v>266</v>
      </c>
      <c r="AK627" s="347" t="s">
        <v>85</v>
      </c>
      <c r="AL627" s="347" t="s">
        <v>85</v>
      </c>
      <c r="AM627" s="347" t="s">
        <v>85</v>
      </c>
      <c r="AN627" s="347">
        <v>14.1</v>
      </c>
      <c r="AO627" s="347">
        <v>200</v>
      </c>
      <c r="AP627" s="347">
        <v>3</v>
      </c>
      <c r="AQ627" s="347">
        <v>3</v>
      </c>
      <c r="AR627" s="347">
        <v>22</v>
      </c>
      <c r="AS627" s="347" t="s">
        <v>85</v>
      </c>
      <c r="AT627" s="347">
        <v>164</v>
      </c>
      <c r="AU627" s="347">
        <v>152</v>
      </c>
      <c r="AV627" s="347" t="s">
        <v>85</v>
      </c>
      <c r="AW627" s="347" t="s">
        <v>85</v>
      </c>
      <c r="AX627" s="83"/>
      <c r="AY627" s="347">
        <v>0</v>
      </c>
      <c r="AZ627" s="348" t="s">
        <v>85</v>
      </c>
      <c r="BA627" s="347" t="s">
        <v>85</v>
      </c>
      <c r="BB627" s="105" t="s">
        <v>85</v>
      </c>
      <c r="BC627" s="347" t="s">
        <v>85</v>
      </c>
      <c r="BD627" s="348">
        <v>17.93</v>
      </c>
      <c r="BE627" s="347">
        <v>16.899999999999999</v>
      </c>
      <c r="BF627" s="347">
        <v>16.899999999999999</v>
      </c>
      <c r="BG627" s="347">
        <v>9.6999999999999993</v>
      </c>
      <c r="BH627" s="341">
        <v>48</v>
      </c>
      <c r="BI627" s="347" t="s">
        <v>3551</v>
      </c>
      <c r="BJ627" s="82" t="s">
        <v>4217</v>
      </c>
      <c r="BK627" s="347" t="s">
        <v>5302</v>
      </c>
      <c r="BL627" s="347" t="s">
        <v>2887</v>
      </c>
      <c r="BM627" s="347" t="s">
        <v>2888</v>
      </c>
      <c r="BN627" s="347" t="s">
        <v>2889</v>
      </c>
      <c r="BO627" s="347" t="s">
        <v>2857</v>
      </c>
      <c r="BP627" s="347" t="s">
        <v>1209</v>
      </c>
      <c r="BQ627" s="347"/>
      <c r="BR627" s="347"/>
      <c r="BS627" s="347"/>
      <c r="BT627" s="347"/>
      <c r="BU627" s="347"/>
      <c r="BV627" s="347"/>
      <c r="BW627" s="347"/>
      <c r="BX627" s="347"/>
      <c r="BY627" s="362" t="str">
        <f t="shared" si="43"/>
        <v>DISCONTINUED - MR407 Bead Grip, 14x7, 5+2/+38mm Offset, 4x156, 120mm Centerbore, Bahia Blue</v>
      </c>
      <c r="BZ627" s="362" t="s">
        <v>4044</v>
      </c>
      <c r="CA627" s="362" t="s">
        <v>4045</v>
      </c>
      <c r="CB627" s="351" t="str">
        <f t="shared" si="40"/>
        <v>UTV (4XX)</v>
      </c>
    </row>
    <row r="628" spans="1:80" s="339" customFormat="1" ht="12.75">
      <c r="A628" s="23">
        <f t="shared" si="39"/>
        <v>625</v>
      </c>
      <c r="B628" s="105" t="s">
        <v>84</v>
      </c>
      <c r="C628" s="30" t="s">
        <v>1072</v>
      </c>
      <c r="D628" s="341" t="s">
        <v>1116</v>
      </c>
      <c r="E628" s="342" t="s">
        <v>5525</v>
      </c>
      <c r="F628" s="342"/>
      <c r="G628" s="342"/>
      <c r="H628" s="432" t="s">
        <v>400</v>
      </c>
      <c r="I628" s="393">
        <v>40909</v>
      </c>
      <c r="J628" s="340">
        <v>44365</v>
      </c>
      <c r="K628" s="331" t="s">
        <v>1277</v>
      </c>
      <c r="L628" s="343">
        <v>255.48</v>
      </c>
      <c r="M628" s="333"/>
      <c r="N628" s="333"/>
      <c r="O628" s="341">
        <v>17</v>
      </c>
      <c r="P628" s="8">
        <v>8.5</v>
      </c>
      <c r="Q628" s="30" t="s">
        <v>1758</v>
      </c>
      <c r="R628" s="341">
        <v>5</v>
      </c>
      <c r="S628" s="341">
        <v>5</v>
      </c>
      <c r="T628" s="344">
        <v>0</v>
      </c>
      <c r="U628" s="378">
        <v>4.75</v>
      </c>
      <c r="V628" s="341" t="s">
        <v>85</v>
      </c>
      <c r="W628" s="349">
        <v>94</v>
      </c>
      <c r="X628" s="345">
        <v>29.43</v>
      </c>
      <c r="Y628" s="344">
        <v>2500</v>
      </c>
      <c r="Z628" s="344" t="s">
        <v>5827</v>
      </c>
      <c r="AA628" s="344" t="s">
        <v>3002</v>
      </c>
      <c r="AB628" s="334" t="s">
        <v>5526</v>
      </c>
      <c r="AC628" s="346" t="s">
        <v>1596</v>
      </c>
      <c r="AD628" s="336">
        <v>33</v>
      </c>
      <c r="AE628" s="346" t="s">
        <v>85</v>
      </c>
      <c r="AF628" s="347" t="s">
        <v>85</v>
      </c>
      <c r="AG628" s="346" t="s">
        <v>3015</v>
      </c>
      <c r="AH628" s="346" t="s">
        <v>1951</v>
      </c>
      <c r="AI628" s="347">
        <v>1.1000000000000001</v>
      </c>
      <c r="AJ628" s="347" t="s">
        <v>266</v>
      </c>
      <c r="AK628" s="347" t="s">
        <v>85</v>
      </c>
      <c r="AL628" s="347" t="s">
        <v>85</v>
      </c>
      <c r="AM628" s="347" t="s">
        <v>85</v>
      </c>
      <c r="AN628" s="347">
        <v>16.2</v>
      </c>
      <c r="AO628" s="347">
        <v>155</v>
      </c>
      <c r="AP628" s="347">
        <v>9</v>
      </c>
      <c r="AQ628" s="347">
        <v>19</v>
      </c>
      <c r="AR628" s="347">
        <v>29</v>
      </c>
      <c r="AS628" s="347">
        <v>27</v>
      </c>
      <c r="AT628" s="347">
        <v>207</v>
      </c>
      <c r="AU628" s="347">
        <v>203</v>
      </c>
      <c r="AV628" s="347">
        <v>90</v>
      </c>
      <c r="AW628" s="347">
        <v>52.7</v>
      </c>
      <c r="AX628" s="83"/>
      <c r="AY628" s="347">
        <v>78</v>
      </c>
      <c r="AZ628" s="348" t="s">
        <v>85</v>
      </c>
      <c r="BA628" s="347" t="s">
        <v>85</v>
      </c>
      <c r="BB628" s="105" t="s">
        <v>85</v>
      </c>
      <c r="BC628" s="347" t="s">
        <v>85</v>
      </c>
      <c r="BD628" s="348">
        <v>33.840000000000003</v>
      </c>
      <c r="BE628" s="347">
        <v>19.7</v>
      </c>
      <c r="BF628" s="347">
        <v>19.7</v>
      </c>
      <c r="BG628" s="347">
        <v>11</v>
      </c>
      <c r="BH628" s="341">
        <v>36</v>
      </c>
      <c r="BI628" s="347" t="s">
        <v>3551</v>
      </c>
      <c r="BJ628" s="82" t="s">
        <v>4217</v>
      </c>
      <c r="BK628" s="347" t="s">
        <v>2833</v>
      </c>
      <c r="BL628" s="347" t="s">
        <v>2837</v>
      </c>
      <c r="BM628" s="347" t="s">
        <v>2838</v>
      </c>
      <c r="BN628" s="347" t="s">
        <v>2839</v>
      </c>
      <c r="BO628" s="347"/>
      <c r="BP628" s="347"/>
      <c r="BQ628" s="347"/>
      <c r="BR628" s="347"/>
      <c r="BS628" s="347"/>
      <c r="BT628" s="347"/>
      <c r="BU628" s="347" t="s">
        <v>3591</v>
      </c>
      <c r="BV628" s="347" t="s">
        <v>3592</v>
      </c>
      <c r="BW628" s="347" t="s">
        <v>3593</v>
      </c>
      <c r="BX628" s="347" t="s">
        <v>3594</v>
      </c>
      <c r="BY628" s="362" t="str">
        <f t="shared" si="43"/>
        <v>DISCONTINUED - MR304 Double Standard, 17x8.5, 0mm Offset, 5x5, 94mm Centerbore, Matte Black - Machined Lip</v>
      </c>
      <c r="BZ628" s="362" t="s">
        <v>4044</v>
      </c>
      <c r="CA628" s="362" t="s">
        <v>4045</v>
      </c>
      <c r="CB628" s="351" t="str">
        <f t="shared" si="40"/>
        <v>STREET (3XX)</v>
      </c>
    </row>
    <row r="629" spans="1:80" s="339" customFormat="1" ht="12.75">
      <c r="A629" s="23">
        <f t="shared" si="39"/>
        <v>626</v>
      </c>
      <c r="B629" s="105" t="s">
        <v>84</v>
      </c>
      <c r="C629" s="30" t="s">
        <v>1092</v>
      </c>
      <c r="D629" s="341" t="s">
        <v>1113</v>
      </c>
      <c r="E629" s="342" t="s">
        <v>5264</v>
      </c>
      <c r="F629" s="342" t="s">
        <v>1129</v>
      </c>
      <c r="G629" s="342" t="s">
        <v>4868</v>
      </c>
      <c r="H629" s="432" t="s">
        <v>1456</v>
      </c>
      <c r="I629" s="393">
        <v>41640</v>
      </c>
      <c r="J629" s="340">
        <v>44365</v>
      </c>
      <c r="K629" s="331" t="s">
        <v>1277</v>
      </c>
      <c r="L629" s="343">
        <v>1199</v>
      </c>
      <c r="M629" s="333"/>
      <c r="N629" s="333"/>
      <c r="O629" s="341">
        <v>17</v>
      </c>
      <c r="P629" s="8">
        <v>9</v>
      </c>
      <c r="Q629" s="30" t="s">
        <v>1455</v>
      </c>
      <c r="R629" s="341">
        <v>6</v>
      </c>
      <c r="S629" s="341">
        <v>6.5</v>
      </c>
      <c r="T629" s="344">
        <v>25</v>
      </c>
      <c r="U629" s="378">
        <v>6</v>
      </c>
      <c r="V629" s="341" t="s">
        <v>85</v>
      </c>
      <c r="W629" s="349">
        <v>108</v>
      </c>
      <c r="X629" s="345">
        <v>27.5</v>
      </c>
      <c r="Y629" s="344">
        <v>4000</v>
      </c>
      <c r="Z629" s="344" t="s">
        <v>5854</v>
      </c>
      <c r="AA629" s="344" t="s">
        <v>196</v>
      </c>
      <c r="AB629" s="334" t="s">
        <v>5527</v>
      </c>
      <c r="AC629" s="346" t="s">
        <v>85</v>
      </c>
      <c r="AD629" s="336" t="s">
        <v>85</v>
      </c>
      <c r="AE629" s="346" t="s">
        <v>85</v>
      </c>
      <c r="AF629" s="347" t="s">
        <v>85</v>
      </c>
      <c r="AG629" s="346" t="s">
        <v>85</v>
      </c>
      <c r="AH629" s="346" t="s">
        <v>85</v>
      </c>
      <c r="AI629" s="347" t="s">
        <v>85</v>
      </c>
      <c r="AJ629" s="347" t="s">
        <v>266</v>
      </c>
      <c r="AK629" s="347" t="s">
        <v>85</v>
      </c>
      <c r="AL629" s="347" t="s">
        <v>85</v>
      </c>
      <c r="AM629" s="347" t="s">
        <v>85</v>
      </c>
      <c r="AN629" s="347">
        <v>18.3</v>
      </c>
      <c r="AO629" s="347">
        <v>200</v>
      </c>
      <c r="AP629" s="347">
        <v>0</v>
      </c>
      <c r="AQ629" s="347">
        <v>0</v>
      </c>
      <c r="AR629" s="347"/>
      <c r="AS629" s="347">
        <v>24</v>
      </c>
      <c r="AT629" s="347"/>
      <c r="AU629" s="347">
        <v>195</v>
      </c>
      <c r="AV629" s="347">
        <v>108.97</v>
      </c>
      <c r="AW629" s="347" t="s">
        <v>85</v>
      </c>
      <c r="AX629" s="83"/>
      <c r="AY629" s="347">
        <v>65</v>
      </c>
      <c r="AZ629" s="348" t="s">
        <v>2724</v>
      </c>
      <c r="BA629" s="347">
        <v>152.625</v>
      </c>
      <c r="BB629" s="105" t="s">
        <v>5269</v>
      </c>
      <c r="BC629" s="347">
        <v>11</v>
      </c>
      <c r="BD629" s="348">
        <v>31</v>
      </c>
      <c r="BE629" s="347">
        <v>20.100000000000001</v>
      </c>
      <c r="BF629" s="347">
        <v>20.100000000000001</v>
      </c>
      <c r="BG629" s="347">
        <v>12.1</v>
      </c>
      <c r="BH629" s="341">
        <v>36</v>
      </c>
      <c r="BI629" s="347" t="s">
        <v>3551</v>
      </c>
      <c r="BJ629" s="82" t="s">
        <v>4217</v>
      </c>
      <c r="BK629" s="347" t="s">
        <v>1256</v>
      </c>
      <c r="BL629" s="347" t="s">
        <v>2353</v>
      </c>
      <c r="BM629" s="347"/>
      <c r="BN629" s="347"/>
      <c r="BO629" s="347"/>
      <c r="BP629" s="347"/>
      <c r="BQ629" s="347"/>
      <c r="BR629" s="347"/>
      <c r="BS629" s="347"/>
      <c r="BT629" s="347"/>
      <c r="BU629" s="347" t="s">
        <v>3901</v>
      </c>
      <c r="BV629" s="347" t="s">
        <v>3902</v>
      </c>
      <c r="BW629" s="347"/>
      <c r="BX629" s="347"/>
      <c r="BY629" s="362" t="str">
        <f t="shared" si="43"/>
        <v>DISCONTINUED - MR202 Forged, 17x9, +25mm Offset, 6x6.5, 108mm Centerbore, Machined - Raw , w/ BH-H24125-V</v>
      </c>
      <c r="BZ629" s="362" t="s">
        <v>4044</v>
      </c>
      <c r="CA629" s="362" t="s">
        <v>4045</v>
      </c>
      <c r="CB629" s="351" t="str">
        <f t="shared" si="40"/>
        <v>FORGED (2XX)</v>
      </c>
    </row>
    <row r="630" spans="1:80" s="339" customFormat="1" ht="12.75">
      <c r="A630" s="23">
        <f t="shared" si="39"/>
        <v>627</v>
      </c>
      <c r="B630" s="105" t="s">
        <v>84</v>
      </c>
      <c r="C630" s="30" t="s">
        <v>1094</v>
      </c>
      <c r="D630" s="341" t="s">
        <v>940</v>
      </c>
      <c r="E630" s="342" t="s">
        <v>5528</v>
      </c>
      <c r="F630" s="342" t="s">
        <v>2239</v>
      </c>
      <c r="G630" s="342"/>
      <c r="H630" s="432" t="s">
        <v>986</v>
      </c>
      <c r="I630" s="393">
        <v>42736</v>
      </c>
      <c r="J630" s="340">
        <v>44365</v>
      </c>
      <c r="K630" s="331" t="s">
        <v>1277</v>
      </c>
      <c r="L630" s="343">
        <v>355.32</v>
      </c>
      <c r="M630" s="333"/>
      <c r="N630" s="333"/>
      <c r="O630" s="341">
        <v>20</v>
      </c>
      <c r="P630" s="8">
        <v>10</v>
      </c>
      <c r="Q630" s="30" t="s">
        <v>1123</v>
      </c>
      <c r="R630" s="341">
        <v>6</v>
      </c>
      <c r="S630" s="341">
        <v>5.5</v>
      </c>
      <c r="T630" s="344">
        <v>-24</v>
      </c>
      <c r="U630" s="378">
        <v>4.55</v>
      </c>
      <c r="V630" s="341" t="s">
        <v>85</v>
      </c>
      <c r="W630" s="349">
        <v>106.25</v>
      </c>
      <c r="X630" s="345">
        <v>43.59</v>
      </c>
      <c r="Y630" s="344">
        <v>2650</v>
      </c>
      <c r="Z630" s="344" t="s">
        <v>2309</v>
      </c>
      <c r="AA630" s="344" t="s">
        <v>3002</v>
      </c>
      <c r="AB630" s="334" t="s">
        <v>5053</v>
      </c>
      <c r="AC630" s="346" t="s">
        <v>1636</v>
      </c>
      <c r="AD630" s="336">
        <v>33</v>
      </c>
      <c r="AE630" s="346" t="s">
        <v>1809</v>
      </c>
      <c r="AF630" s="347" t="s">
        <v>1901</v>
      </c>
      <c r="AG630" s="346" t="s">
        <v>85</v>
      </c>
      <c r="AH630" s="346" t="s">
        <v>1950</v>
      </c>
      <c r="AI630" s="347">
        <v>1.1000000000000001</v>
      </c>
      <c r="AJ630" s="347" t="s">
        <v>265</v>
      </c>
      <c r="AK630" s="347" t="s">
        <v>1712</v>
      </c>
      <c r="AL630" s="347">
        <v>2.75</v>
      </c>
      <c r="AM630" s="347">
        <v>78.099999999999994</v>
      </c>
      <c r="AN630" s="347">
        <v>15.8</v>
      </c>
      <c r="AO630" s="347">
        <v>170</v>
      </c>
      <c r="AP630" s="347">
        <v>4</v>
      </c>
      <c r="AQ630" s="347">
        <v>16</v>
      </c>
      <c r="AR630" s="347"/>
      <c r="AS630" s="347">
        <v>58</v>
      </c>
      <c r="AT630" s="347"/>
      <c r="AU630" s="347">
        <v>230</v>
      </c>
      <c r="AV630" s="347">
        <v>106.25</v>
      </c>
      <c r="AW630" s="347">
        <v>44</v>
      </c>
      <c r="AX630" s="83"/>
      <c r="AY630" s="347">
        <v>72</v>
      </c>
      <c r="AZ630" s="348" t="s">
        <v>85</v>
      </c>
      <c r="BA630" s="347" t="s">
        <v>85</v>
      </c>
      <c r="BB630" s="105" t="s">
        <v>85</v>
      </c>
      <c r="BC630" s="347" t="s">
        <v>85</v>
      </c>
      <c r="BD630" s="348">
        <v>49.07</v>
      </c>
      <c r="BE630" s="347">
        <v>22.1</v>
      </c>
      <c r="BF630" s="347">
        <v>22.1</v>
      </c>
      <c r="BG630" s="347">
        <v>12.2</v>
      </c>
      <c r="BH630" s="341">
        <v>20</v>
      </c>
      <c r="BI630" s="347" t="s">
        <v>3551</v>
      </c>
      <c r="BJ630" s="82" t="s">
        <v>4217</v>
      </c>
      <c r="BK630" s="347" t="s">
        <v>2890</v>
      </c>
      <c r="BL630" s="347" t="s">
        <v>2834</v>
      </c>
      <c r="BM630" s="347" t="s">
        <v>2903</v>
      </c>
      <c r="BN630" s="347" t="s">
        <v>2904</v>
      </c>
      <c r="BO630" s="347"/>
      <c r="BP630" s="347"/>
      <c r="BQ630" s="347"/>
      <c r="BR630" s="347"/>
      <c r="BS630" s="347"/>
      <c r="BT630" s="347"/>
      <c r="BU630" s="347" t="s">
        <v>3975</v>
      </c>
      <c r="BV630" s="347" t="s">
        <v>3976</v>
      </c>
      <c r="BW630" s="347" t="s">
        <v>3977</v>
      </c>
      <c r="BX630" s="347" t="s">
        <v>3978</v>
      </c>
      <c r="BY630" s="362" t="str">
        <f t="shared" si="43"/>
        <v>DISCONTINUED - MR606 Mesh, 20x10, -24mm Offset, 6x5.5, 106.25mm Centerbore, Matte Black</v>
      </c>
      <c r="BZ630" s="362" t="s">
        <v>4044</v>
      </c>
      <c r="CA630" s="362" t="s">
        <v>4045</v>
      </c>
      <c r="CB630" s="351" t="str">
        <f t="shared" si="40"/>
        <v>DISCO (6XX)</v>
      </c>
    </row>
    <row r="631" spans="1:80" s="339" customFormat="1" ht="12.75">
      <c r="A631" s="23">
        <f t="shared" si="39"/>
        <v>628</v>
      </c>
      <c r="B631" s="105" t="s">
        <v>84</v>
      </c>
      <c r="C631" s="30" t="s">
        <v>1094</v>
      </c>
      <c r="D631" s="341" t="s">
        <v>940</v>
      </c>
      <c r="E631" s="342" t="s">
        <v>5529</v>
      </c>
      <c r="F631" s="342" t="s">
        <v>2239</v>
      </c>
      <c r="G631" s="342"/>
      <c r="H631" s="432" t="s">
        <v>989</v>
      </c>
      <c r="I631" s="393">
        <v>42736</v>
      </c>
      <c r="J631" s="340">
        <v>44365</v>
      </c>
      <c r="K631" s="331" t="s">
        <v>1277</v>
      </c>
      <c r="L631" s="343">
        <v>355.32</v>
      </c>
      <c r="M631" s="333"/>
      <c r="N631" s="333"/>
      <c r="O631" s="341">
        <v>20</v>
      </c>
      <c r="P631" s="8">
        <v>10</v>
      </c>
      <c r="Q631" s="30" t="s">
        <v>1765</v>
      </c>
      <c r="R631" s="341">
        <v>8</v>
      </c>
      <c r="S631" s="341">
        <v>6.5</v>
      </c>
      <c r="T631" s="344">
        <v>-24</v>
      </c>
      <c r="U631" s="378">
        <v>4.55</v>
      </c>
      <c r="V631" s="341" t="s">
        <v>85</v>
      </c>
      <c r="W631" s="349">
        <v>121.3</v>
      </c>
      <c r="X631" s="345">
        <v>43.36</v>
      </c>
      <c r="Y631" s="344">
        <v>3640</v>
      </c>
      <c r="Z631" s="344" t="s">
        <v>2237</v>
      </c>
      <c r="AA631" s="344" t="s">
        <v>3007</v>
      </c>
      <c r="AB631" s="334" t="s">
        <v>5333</v>
      </c>
      <c r="AC631" s="346" t="s">
        <v>1621</v>
      </c>
      <c r="AD631" s="336">
        <v>33</v>
      </c>
      <c r="AE631" s="346" t="s">
        <v>85</v>
      </c>
      <c r="AF631" s="347" t="s">
        <v>1901</v>
      </c>
      <c r="AG631" s="346" t="s">
        <v>85</v>
      </c>
      <c r="AH631" s="346" t="s">
        <v>1950</v>
      </c>
      <c r="AI631" s="347">
        <v>1.1000000000000001</v>
      </c>
      <c r="AJ631" s="347" t="s">
        <v>265</v>
      </c>
      <c r="AK631" s="347" t="s">
        <v>1677</v>
      </c>
      <c r="AL631" s="347">
        <v>3.3000000000000003</v>
      </c>
      <c r="AM631" s="347">
        <v>116.7</v>
      </c>
      <c r="AN631" s="347">
        <v>15.8</v>
      </c>
      <c r="AO631" s="347">
        <v>200</v>
      </c>
      <c r="AP631" s="347">
        <v>3</v>
      </c>
      <c r="AQ631" s="347">
        <v>3</v>
      </c>
      <c r="AR631" s="347"/>
      <c r="AS631" s="347">
        <v>58</v>
      </c>
      <c r="AT631" s="347"/>
      <c r="AU631" s="347">
        <v>230</v>
      </c>
      <c r="AV631" s="347">
        <v>124</v>
      </c>
      <c r="AW631" s="347">
        <v>108.5</v>
      </c>
      <c r="AX631" s="83"/>
      <c r="AY631" s="347">
        <v>72</v>
      </c>
      <c r="AZ631" s="348" t="s">
        <v>85</v>
      </c>
      <c r="BA631" s="347" t="s">
        <v>85</v>
      </c>
      <c r="BB631" s="105" t="s">
        <v>85</v>
      </c>
      <c r="BC631" s="347" t="s">
        <v>85</v>
      </c>
      <c r="BD631" s="348">
        <v>48.94</v>
      </c>
      <c r="BE631" s="347">
        <v>22.1</v>
      </c>
      <c r="BF631" s="347">
        <v>22.1</v>
      </c>
      <c r="BG631" s="347">
        <v>12.2</v>
      </c>
      <c r="BH631" s="341">
        <v>20</v>
      </c>
      <c r="BI631" s="347" t="s">
        <v>3551</v>
      </c>
      <c r="BJ631" s="82" t="s">
        <v>4217</v>
      </c>
      <c r="BK631" s="347" t="s">
        <v>2890</v>
      </c>
      <c r="BL631" s="347" t="s">
        <v>2834</v>
      </c>
      <c r="BM631" s="347" t="s">
        <v>2903</v>
      </c>
      <c r="BN631" s="347" t="s">
        <v>2904</v>
      </c>
      <c r="BO631" s="347"/>
      <c r="BP631" s="347"/>
      <c r="BQ631" s="347"/>
      <c r="BR631" s="347"/>
      <c r="BS631" s="347"/>
      <c r="BT631" s="347"/>
      <c r="BU631" s="347" t="s">
        <v>3979</v>
      </c>
      <c r="BV631" s="347" t="s">
        <v>3980</v>
      </c>
      <c r="BW631" s="347" t="s">
        <v>3981</v>
      </c>
      <c r="BX631" s="347" t="s">
        <v>3982</v>
      </c>
      <c r="BY631" s="362" t="str">
        <f t="shared" si="43"/>
        <v>DISCONTINUED - MR606 Mesh, 20x10, -24mm Offset, 8x6.5, 121.3mm Centerbore, Titanium</v>
      </c>
      <c r="BZ631" s="362" t="s">
        <v>4044</v>
      </c>
      <c r="CA631" s="362" t="s">
        <v>4045</v>
      </c>
      <c r="CB631" s="351" t="str">
        <f t="shared" si="40"/>
        <v>DISCO (6XX)</v>
      </c>
    </row>
    <row r="632" spans="1:80" s="339" customFormat="1" ht="12.75">
      <c r="A632" s="23">
        <f t="shared" si="39"/>
        <v>629</v>
      </c>
      <c r="B632" s="105" t="s">
        <v>3069</v>
      </c>
      <c r="C632" s="30" t="s">
        <v>3050</v>
      </c>
      <c r="D632" s="341" t="s">
        <v>3341</v>
      </c>
      <c r="E632" s="342" t="s">
        <v>5530</v>
      </c>
      <c r="F632" s="342"/>
      <c r="G632" s="342"/>
      <c r="H632" s="432" t="s">
        <v>3262</v>
      </c>
      <c r="I632" s="393">
        <v>43605</v>
      </c>
      <c r="J632" s="340">
        <v>44365</v>
      </c>
      <c r="K632" s="331" t="s">
        <v>1277</v>
      </c>
      <c r="L632" s="343">
        <v>128.52000000000001</v>
      </c>
      <c r="M632" s="333"/>
      <c r="N632" s="333"/>
      <c r="O632" s="341">
        <v>14</v>
      </c>
      <c r="P632" s="8">
        <v>7</v>
      </c>
      <c r="Q632" s="30" t="s">
        <v>1748</v>
      </c>
      <c r="R632" s="341">
        <v>4</v>
      </c>
      <c r="S632" s="341">
        <v>136</v>
      </c>
      <c r="T632" s="344">
        <v>38</v>
      </c>
      <c r="U632" s="378">
        <v>5.3</v>
      </c>
      <c r="V632" s="341" t="s">
        <v>186</v>
      </c>
      <c r="W632" s="349">
        <v>110</v>
      </c>
      <c r="X632" s="345">
        <v>14.4</v>
      </c>
      <c r="Y632" s="344">
        <v>1200</v>
      </c>
      <c r="Z632" s="344" t="s">
        <v>2309</v>
      </c>
      <c r="AA632" s="344" t="s">
        <v>3002</v>
      </c>
      <c r="AB632" s="334" t="s">
        <v>5066</v>
      </c>
      <c r="AC632" s="346" t="s">
        <v>3453</v>
      </c>
      <c r="AD632" s="336">
        <v>12.5</v>
      </c>
      <c r="AE632" s="346" t="s">
        <v>85</v>
      </c>
      <c r="AF632" s="347" t="s">
        <v>85</v>
      </c>
      <c r="AG632" s="346" t="s">
        <v>85</v>
      </c>
      <c r="AH632" s="346" t="s">
        <v>85</v>
      </c>
      <c r="AI632" s="347" t="s">
        <v>85</v>
      </c>
      <c r="AJ632" s="347" t="s">
        <v>266</v>
      </c>
      <c r="AK632" s="347" t="s">
        <v>85</v>
      </c>
      <c r="AL632" s="347" t="s">
        <v>85</v>
      </c>
      <c r="AM632" s="347" t="s">
        <v>85</v>
      </c>
      <c r="AN632" s="347">
        <v>14</v>
      </c>
      <c r="AO632" s="347">
        <v>170</v>
      </c>
      <c r="AP632" s="347">
        <v>3</v>
      </c>
      <c r="AQ632" s="347">
        <v>16</v>
      </c>
      <c r="AR632" s="347"/>
      <c r="AS632" s="347">
        <v>3</v>
      </c>
      <c r="AT632" s="347"/>
      <c r="AU632" s="347">
        <v>152</v>
      </c>
      <c r="AV632" s="347">
        <v>50</v>
      </c>
      <c r="AW632" s="347">
        <v>56</v>
      </c>
      <c r="AX632" s="83"/>
      <c r="AY632" s="347">
        <v>33</v>
      </c>
      <c r="AZ632" s="348" t="s">
        <v>85</v>
      </c>
      <c r="BA632" s="347" t="s">
        <v>85</v>
      </c>
      <c r="BB632" s="105" t="s">
        <v>85</v>
      </c>
      <c r="BC632" s="347" t="s">
        <v>85</v>
      </c>
      <c r="BD632" s="348">
        <v>17.899999999999999</v>
      </c>
      <c r="BE632" s="347">
        <v>15</v>
      </c>
      <c r="BF632" s="347">
        <v>15</v>
      </c>
      <c r="BG632" s="347">
        <v>8</v>
      </c>
      <c r="BH632" s="341">
        <v>57</v>
      </c>
      <c r="BI632" s="347" t="s">
        <v>3551</v>
      </c>
      <c r="BJ632" s="82" t="s">
        <v>4217</v>
      </c>
      <c r="BK632" s="347" t="s">
        <v>4226</v>
      </c>
      <c r="BL632" s="347" t="s">
        <v>4224</v>
      </c>
      <c r="BM632" s="347" t="s">
        <v>4227</v>
      </c>
      <c r="BN632" s="347" t="s">
        <v>4220</v>
      </c>
      <c r="BO632" s="347"/>
      <c r="BP632" s="347"/>
      <c r="BQ632" s="347"/>
      <c r="BR632" s="347"/>
      <c r="BS632" s="347"/>
      <c r="BT632" s="347"/>
      <c r="BU632" s="347" t="s">
        <v>4409</v>
      </c>
      <c r="BV632" s="347" t="s">
        <v>4408</v>
      </c>
      <c r="BW632" s="347" t="s">
        <v>4410</v>
      </c>
      <c r="BX632" s="347" t="s">
        <v>4411</v>
      </c>
      <c r="BY632" s="362" t="str">
        <f t="shared" si="43"/>
        <v>DISCONTINUED - GZ806 Tilt, 14x7, 5+2/+38mm Offset, 4x136, 110mm Centerbore, Matte Black</v>
      </c>
      <c r="BZ632" s="362" t="s">
        <v>4044</v>
      </c>
      <c r="CA632" s="362" t="s">
        <v>4045</v>
      </c>
      <c r="CB632" s="351" t="str">
        <f t="shared" si="40"/>
        <v>GMZ (8XX)</v>
      </c>
    </row>
    <row r="633" spans="1:80" s="339" customFormat="1" ht="12.75">
      <c r="A633" s="23">
        <f t="shared" si="39"/>
        <v>630</v>
      </c>
      <c r="B633" s="105" t="s">
        <v>3069</v>
      </c>
      <c r="C633" s="30" t="s">
        <v>3050</v>
      </c>
      <c r="D633" s="341" t="s">
        <v>3341</v>
      </c>
      <c r="E633" s="342" t="s">
        <v>6278</v>
      </c>
      <c r="F633" s="342"/>
      <c r="G633" s="342"/>
      <c r="H633" s="432" t="s">
        <v>3264</v>
      </c>
      <c r="I633" s="393">
        <v>43605</v>
      </c>
      <c r="J633" s="340">
        <v>44365</v>
      </c>
      <c r="K633" s="331" t="s">
        <v>1277</v>
      </c>
      <c r="L633" s="343">
        <v>128.52000000000001</v>
      </c>
      <c r="M633" s="333"/>
      <c r="N633" s="333"/>
      <c r="O633" s="341">
        <v>14</v>
      </c>
      <c r="P633" s="8">
        <v>8</v>
      </c>
      <c r="Q633" s="30" t="str">
        <f t="shared" ref="Q633" si="44">CONCATENATE(R633,"x",S633)</f>
        <v>4x136</v>
      </c>
      <c r="R633" s="341">
        <v>4</v>
      </c>
      <c r="S633" s="341">
        <v>136</v>
      </c>
      <c r="T633" s="344">
        <v>0</v>
      </c>
      <c r="U633" s="378">
        <v>4.4000000000000004</v>
      </c>
      <c r="V633" s="341" t="s">
        <v>193</v>
      </c>
      <c r="W633" s="349">
        <v>110</v>
      </c>
      <c r="X633" s="345">
        <v>14.4</v>
      </c>
      <c r="Y633" s="344">
        <v>1200</v>
      </c>
      <c r="Z633" s="344" t="s">
        <v>2309</v>
      </c>
      <c r="AA633" s="344" t="s">
        <v>3002</v>
      </c>
      <c r="AB633" s="334" t="str">
        <f t="shared" ref="AB633" si="45">_xlfn.CONCAT(O633,"x",P633,","," ",Q633,","," ",T633," ","OS")</f>
        <v>14x8, 4x136, 0 OS</v>
      </c>
      <c r="AC633" s="346" t="s">
        <v>3453</v>
      </c>
      <c r="AD633" s="336">
        <f>VLOOKUP(AC633,ACCESSORIES!F:K,6,FALSE)</f>
        <v>12.5</v>
      </c>
      <c r="AE633" s="346" t="s">
        <v>85</v>
      </c>
      <c r="AF633" s="347" t="s">
        <v>85</v>
      </c>
      <c r="AG633" s="346" t="s">
        <v>85</v>
      </c>
      <c r="AH633" s="346" t="s">
        <v>85</v>
      </c>
      <c r="AI633" s="347" t="s">
        <v>85</v>
      </c>
      <c r="AJ633" s="347" t="s">
        <v>3044</v>
      </c>
      <c r="AK633" s="347" t="s">
        <v>3045</v>
      </c>
      <c r="AL633" s="347" t="s">
        <v>85</v>
      </c>
      <c r="AM633" s="347" t="s">
        <v>3045</v>
      </c>
      <c r="AN633" s="347">
        <v>14</v>
      </c>
      <c r="AO633" s="347">
        <v>170</v>
      </c>
      <c r="AP633" s="347">
        <v>3</v>
      </c>
      <c r="AQ633" s="347">
        <v>17</v>
      </c>
      <c r="AR633" s="347"/>
      <c r="AS633" s="347">
        <v>13</v>
      </c>
      <c r="AT633" s="347"/>
      <c r="AU633" s="347">
        <v>164</v>
      </c>
      <c r="AV633" s="347">
        <v>50</v>
      </c>
      <c r="AW633" s="347">
        <v>56</v>
      </c>
      <c r="AX633" s="83"/>
      <c r="AY633" s="347">
        <v>68</v>
      </c>
      <c r="AZ633" s="348" t="s">
        <v>85</v>
      </c>
      <c r="BA633" s="347" t="s">
        <v>85</v>
      </c>
      <c r="BB633" s="105" t="s">
        <v>85</v>
      </c>
      <c r="BC633" s="347" t="s">
        <v>85</v>
      </c>
      <c r="BD633" s="348">
        <v>17.899999999999999</v>
      </c>
      <c r="BE633" s="347">
        <v>16</v>
      </c>
      <c r="BF633" s="347">
        <v>16</v>
      </c>
      <c r="BG633" s="347">
        <v>9</v>
      </c>
      <c r="BH633" s="341">
        <v>57</v>
      </c>
      <c r="BI633" s="347" t="s">
        <v>3551</v>
      </c>
      <c r="BJ633" s="82" t="s">
        <v>4217</v>
      </c>
      <c r="BK633" s="347" t="s">
        <v>4226</v>
      </c>
      <c r="BL633" s="347" t="s">
        <v>4224</v>
      </c>
      <c r="BM633" s="347" t="s">
        <v>4227</v>
      </c>
      <c r="BN633" s="347" t="s">
        <v>4220</v>
      </c>
      <c r="BO633" s="347"/>
      <c r="BP633" s="347"/>
      <c r="BQ633" s="347"/>
      <c r="BR633" s="347"/>
      <c r="BS633" s="347"/>
      <c r="BT633" s="347"/>
      <c r="BU633" s="347" t="s">
        <v>4409</v>
      </c>
      <c r="BV633" s="347" t="s">
        <v>4408</v>
      </c>
      <c r="BW633" s="347" t="s">
        <v>4410</v>
      </c>
      <c r="BX633" s="347" t="s">
        <v>4411</v>
      </c>
      <c r="BY633" s="362" t="str">
        <f t="shared" si="43"/>
        <v>DISCONTINUED - GZ806 Tilt, 14x8, 4+4/0mm Offset, 4x136, 110mm Centerbore, Matte Black</v>
      </c>
      <c r="BZ633" s="362" t="s">
        <v>4044</v>
      </c>
      <c r="CA633" s="362" t="s">
        <v>4045</v>
      </c>
      <c r="CB633" s="351" t="str">
        <f t="shared" si="40"/>
        <v>GMZ (8XX)</v>
      </c>
    </row>
    <row r="634" spans="1:80" s="339" customFormat="1" ht="12.75">
      <c r="A634" s="23">
        <f t="shared" si="39"/>
        <v>631</v>
      </c>
      <c r="B634" s="105" t="s">
        <v>84</v>
      </c>
      <c r="C634" s="30" t="s">
        <v>1072</v>
      </c>
      <c r="D634" s="341" t="s">
        <v>1121</v>
      </c>
      <c r="E634" s="342" t="s">
        <v>5589</v>
      </c>
      <c r="F634" s="342"/>
      <c r="G634" s="342"/>
      <c r="H634" s="432" t="s">
        <v>653</v>
      </c>
      <c r="I634" s="393">
        <v>42370</v>
      </c>
      <c r="J634" s="340">
        <v>44391</v>
      </c>
      <c r="K634" s="331" t="s">
        <v>1277</v>
      </c>
      <c r="L634" s="343">
        <v>373.1</v>
      </c>
      <c r="M634" s="333"/>
      <c r="N634" s="333"/>
      <c r="O634" s="341">
        <v>20</v>
      </c>
      <c r="P634" s="8">
        <v>9</v>
      </c>
      <c r="Q634" s="30" t="s">
        <v>1763</v>
      </c>
      <c r="R634" s="341">
        <v>6</v>
      </c>
      <c r="S634" s="341">
        <v>135</v>
      </c>
      <c r="T634" s="344">
        <v>18</v>
      </c>
      <c r="U634" s="378">
        <v>5.75</v>
      </c>
      <c r="V634" s="341" t="s">
        <v>85</v>
      </c>
      <c r="W634" s="349">
        <v>87</v>
      </c>
      <c r="X634" s="345">
        <v>42.81</v>
      </c>
      <c r="Y634" s="344">
        <v>2650</v>
      </c>
      <c r="Z634" s="344" t="s">
        <v>2309</v>
      </c>
      <c r="AA634" s="344" t="s">
        <v>3002</v>
      </c>
      <c r="AB634" s="334" t="s">
        <v>5049</v>
      </c>
      <c r="AC634" s="346" t="s">
        <v>1634</v>
      </c>
      <c r="AD634" s="336">
        <v>38.5</v>
      </c>
      <c r="AE634" s="346" t="s">
        <v>1808</v>
      </c>
      <c r="AF634" s="347" t="s">
        <v>1899</v>
      </c>
      <c r="AG634" s="346" t="s">
        <v>85</v>
      </c>
      <c r="AH634" s="346" t="s">
        <v>1951</v>
      </c>
      <c r="AI634" s="347">
        <v>1.1000000000000001</v>
      </c>
      <c r="AJ634" s="347" t="s">
        <v>265</v>
      </c>
      <c r="AK634" s="347" t="s">
        <v>85</v>
      </c>
      <c r="AL634" s="347" t="s">
        <v>85</v>
      </c>
      <c r="AM634" s="347" t="s">
        <v>85</v>
      </c>
      <c r="AN634" s="347">
        <v>16.100000000000001</v>
      </c>
      <c r="AO634" s="347">
        <v>175</v>
      </c>
      <c r="AP634" s="347">
        <v>4</v>
      </c>
      <c r="AQ634" s="347">
        <v>21</v>
      </c>
      <c r="AR634" s="347">
        <v>34</v>
      </c>
      <c r="AS634" s="347">
        <v>42</v>
      </c>
      <c r="AT634" s="347">
        <v>243</v>
      </c>
      <c r="AU634" s="347">
        <v>234</v>
      </c>
      <c r="AV634" s="347">
        <v>87</v>
      </c>
      <c r="AW634" s="347">
        <v>34</v>
      </c>
      <c r="AX634" s="83"/>
      <c r="AY634" s="347">
        <v>23</v>
      </c>
      <c r="AZ634" s="348" t="s">
        <v>85</v>
      </c>
      <c r="BA634" s="347" t="s">
        <v>85</v>
      </c>
      <c r="BB634" s="105" t="s">
        <v>85</v>
      </c>
      <c r="BC634" s="347" t="s">
        <v>85</v>
      </c>
      <c r="BD634" s="348">
        <v>48.1</v>
      </c>
      <c r="BE634" s="347">
        <v>22.6</v>
      </c>
      <c r="BF634" s="347">
        <v>22.6</v>
      </c>
      <c r="BG634" s="347">
        <v>11.6</v>
      </c>
      <c r="BH634" s="341">
        <v>24</v>
      </c>
      <c r="BI634" s="347" t="s">
        <v>3551</v>
      </c>
      <c r="BJ634" s="82" t="s">
        <v>4217</v>
      </c>
      <c r="BK634" s="347" t="s">
        <v>2833</v>
      </c>
      <c r="BL634" s="347" t="s">
        <v>2846</v>
      </c>
      <c r="BM634" s="347" t="s">
        <v>2839</v>
      </c>
      <c r="BN634" s="347" t="s">
        <v>2847</v>
      </c>
      <c r="BO634" s="347" t="s">
        <v>2845</v>
      </c>
      <c r="BP634" s="347"/>
      <c r="BQ634" s="347"/>
      <c r="BR634" s="347"/>
      <c r="BS634" s="347"/>
      <c r="BT634" s="347"/>
      <c r="BU634" s="347" t="s">
        <v>3719</v>
      </c>
      <c r="BV634" s="347" t="s">
        <v>3720</v>
      </c>
      <c r="BW634" s="347" t="s">
        <v>3721</v>
      </c>
      <c r="BX634" s="347" t="s">
        <v>3722</v>
      </c>
      <c r="BY634" s="362" t="str">
        <f t="shared" si="43"/>
        <v>DISCONTINUED - MR310 Con6, 20x9, +18mm Offset, 6x135, 87mm Centerbore, Matte Black</v>
      </c>
      <c r="BZ634" s="362" t="s">
        <v>4044</v>
      </c>
      <c r="CA634" s="362" t="s">
        <v>4045</v>
      </c>
      <c r="CB634" s="351" t="str">
        <f t="shared" si="40"/>
        <v>STREET (3XX)</v>
      </c>
    </row>
    <row r="635" spans="1:80" s="339" customFormat="1" ht="12.75">
      <c r="A635" s="23">
        <f t="shared" si="39"/>
        <v>632</v>
      </c>
      <c r="B635" s="105" t="s">
        <v>84</v>
      </c>
      <c r="C635" s="30" t="s">
        <v>1072</v>
      </c>
      <c r="D635" s="341" t="s">
        <v>2117</v>
      </c>
      <c r="E635" s="342" t="s">
        <v>5590</v>
      </c>
      <c r="F635" s="342"/>
      <c r="G635" s="342"/>
      <c r="H635" s="432" t="s">
        <v>2723</v>
      </c>
      <c r="I635" s="393">
        <v>43340</v>
      </c>
      <c r="J635" s="340">
        <v>44391</v>
      </c>
      <c r="K635" s="331" t="s">
        <v>1277</v>
      </c>
      <c r="L635" s="343">
        <v>360.03</v>
      </c>
      <c r="M635" s="333"/>
      <c r="N635" s="333"/>
      <c r="O635" s="341">
        <v>17</v>
      </c>
      <c r="P635" s="8">
        <v>8.5</v>
      </c>
      <c r="Q635" s="30" t="s">
        <v>1123</v>
      </c>
      <c r="R635" s="341">
        <v>6</v>
      </c>
      <c r="S635" s="341">
        <v>5.5</v>
      </c>
      <c r="T635" s="344">
        <v>25</v>
      </c>
      <c r="U635" s="378">
        <v>5.8</v>
      </c>
      <c r="V635" s="341" t="s">
        <v>85</v>
      </c>
      <c r="W635" s="349">
        <v>106.25</v>
      </c>
      <c r="X635" s="345">
        <v>23.5</v>
      </c>
      <c r="Y635" s="344">
        <v>2650</v>
      </c>
      <c r="Z635" s="344" t="s">
        <v>2661</v>
      </c>
      <c r="AA635" s="344" t="s">
        <v>3007</v>
      </c>
      <c r="AB635" s="334" t="s">
        <v>5349</v>
      </c>
      <c r="AC635" s="346" t="s">
        <v>5126</v>
      </c>
      <c r="AD635" s="336">
        <v>22</v>
      </c>
      <c r="AE635" s="346" t="s">
        <v>85</v>
      </c>
      <c r="AF635" s="347" t="s">
        <v>85</v>
      </c>
      <c r="AG635" s="346" t="s">
        <v>85</v>
      </c>
      <c r="AH635" s="346" t="s">
        <v>85</v>
      </c>
      <c r="AI635" s="347" t="s">
        <v>85</v>
      </c>
      <c r="AJ635" s="347" t="s">
        <v>265</v>
      </c>
      <c r="AK635" s="347" t="s">
        <v>1712</v>
      </c>
      <c r="AL635" s="347">
        <v>2.75</v>
      </c>
      <c r="AM635" s="347">
        <v>78.3</v>
      </c>
      <c r="AN635" s="347">
        <v>16</v>
      </c>
      <c r="AO635" s="347">
        <v>175</v>
      </c>
      <c r="AP635" s="347">
        <v>3</v>
      </c>
      <c r="AQ635" s="347">
        <v>17</v>
      </c>
      <c r="AR635" s="347">
        <v>38</v>
      </c>
      <c r="AS635" s="347">
        <v>47</v>
      </c>
      <c r="AT635" s="347">
        <v>210</v>
      </c>
      <c r="AU635" s="347">
        <v>208</v>
      </c>
      <c r="AV635" s="347">
        <v>106.25</v>
      </c>
      <c r="AW635" s="347">
        <v>35</v>
      </c>
      <c r="AX635" s="83"/>
      <c r="AY635" s="347">
        <v>34</v>
      </c>
      <c r="AZ635" s="348" t="s">
        <v>85</v>
      </c>
      <c r="BA635" s="347" t="s">
        <v>85</v>
      </c>
      <c r="BB635" s="105" t="s">
        <v>85</v>
      </c>
      <c r="BC635" s="347" t="s">
        <v>85</v>
      </c>
      <c r="BD635" s="348">
        <v>27</v>
      </c>
      <c r="BE635" s="347">
        <v>19.7</v>
      </c>
      <c r="BF635" s="347">
        <v>19.7</v>
      </c>
      <c r="BG635" s="347">
        <v>11</v>
      </c>
      <c r="BH635" s="341">
        <v>36</v>
      </c>
      <c r="BI635" s="347" t="s">
        <v>3551</v>
      </c>
      <c r="BJ635" s="82" t="s">
        <v>4217</v>
      </c>
      <c r="BK635" s="347" t="s">
        <v>2833</v>
      </c>
      <c r="BL635" s="347" t="s">
        <v>2849</v>
      </c>
      <c r="BM635" s="347" t="s">
        <v>2850</v>
      </c>
      <c r="BN635" s="347" t="s">
        <v>2851</v>
      </c>
      <c r="BO635" s="347" t="s">
        <v>2852</v>
      </c>
      <c r="BP635" s="347" t="s">
        <v>2853</v>
      </c>
      <c r="BQ635" s="347" t="s">
        <v>2854</v>
      </c>
      <c r="BR635" s="347"/>
      <c r="BS635" s="347"/>
      <c r="BT635" s="347"/>
      <c r="BU635" s="347" t="s">
        <v>3783</v>
      </c>
      <c r="BV635" s="347" t="s">
        <v>3784</v>
      </c>
      <c r="BW635" s="347" t="s">
        <v>3785</v>
      </c>
      <c r="BX635" s="347" t="s">
        <v>3786</v>
      </c>
      <c r="BY635" s="362" t="str">
        <f t="shared" si="43"/>
        <v>DISCONTINUED - MR313, 17x8.5, +25mm Offset, 6x5.5, 106.25mm Centerbore, Gloss Titanium</v>
      </c>
      <c r="BZ635" s="362" t="s">
        <v>4044</v>
      </c>
      <c r="CA635" s="362" t="s">
        <v>4045</v>
      </c>
      <c r="CB635" s="351" t="str">
        <f t="shared" si="40"/>
        <v>STREET (3XX)</v>
      </c>
    </row>
    <row r="636" spans="1:80" s="339" customFormat="1" ht="12.75">
      <c r="A636" s="23">
        <f t="shared" si="39"/>
        <v>633</v>
      </c>
      <c r="B636" s="105" t="s">
        <v>84</v>
      </c>
      <c r="C636" s="30" t="s">
        <v>1094</v>
      </c>
      <c r="D636" s="341" t="s">
        <v>940</v>
      </c>
      <c r="E636" s="342" t="s">
        <v>5591</v>
      </c>
      <c r="F636" s="342" t="s">
        <v>2239</v>
      </c>
      <c r="G636" s="342"/>
      <c r="H636" s="432" t="s">
        <v>997</v>
      </c>
      <c r="I636" s="393">
        <v>42736</v>
      </c>
      <c r="J636" s="340">
        <v>44391</v>
      </c>
      <c r="K636" s="331" t="s">
        <v>1277</v>
      </c>
      <c r="L636" s="343">
        <v>387.72</v>
      </c>
      <c r="M636" s="333"/>
      <c r="N636" s="333"/>
      <c r="O636" s="341">
        <v>20</v>
      </c>
      <c r="P636" s="8">
        <v>12</v>
      </c>
      <c r="Q636" s="30" t="s">
        <v>1123</v>
      </c>
      <c r="R636" s="341">
        <v>6</v>
      </c>
      <c r="S636" s="341">
        <v>5.5</v>
      </c>
      <c r="T636" s="344">
        <v>-52</v>
      </c>
      <c r="U636" s="378">
        <v>4.5</v>
      </c>
      <c r="V636" s="341" t="s">
        <v>85</v>
      </c>
      <c r="W636" s="349">
        <v>106.25</v>
      </c>
      <c r="X636" s="345">
        <v>44.6</v>
      </c>
      <c r="Y636" s="344">
        <v>2650</v>
      </c>
      <c r="Z636" s="344" t="s">
        <v>2237</v>
      </c>
      <c r="AA636" s="344" t="s">
        <v>3007</v>
      </c>
      <c r="AB636" s="334" t="s">
        <v>5057</v>
      </c>
      <c r="AC636" s="346" t="s">
        <v>1636</v>
      </c>
      <c r="AD636" s="336">
        <v>33</v>
      </c>
      <c r="AE636" s="346" t="s">
        <v>1809</v>
      </c>
      <c r="AF636" s="347" t="s">
        <v>1901</v>
      </c>
      <c r="AG636" s="346" t="s">
        <v>85</v>
      </c>
      <c r="AH636" s="346" t="s">
        <v>1950</v>
      </c>
      <c r="AI636" s="347">
        <v>1.1000000000000001</v>
      </c>
      <c r="AJ636" s="347" t="s">
        <v>265</v>
      </c>
      <c r="AK636" s="347" t="s">
        <v>1712</v>
      </c>
      <c r="AL636" s="347">
        <v>2.75</v>
      </c>
      <c r="AM636" s="347">
        <v>78.099999999999994</v>
      </c>
      <c r="AN636" s="347">
        <v>15.8</v>
      </c>
      <c r="AO636" s="347">
        <v>170</v>
      </c>
      <c r="AP636" s="347">
        <v>4</v>
      </c>
      <c r="AQ636" s="347">
        <v>16</v>
      </c>
      <c r="AR636" s="347"/>
      <c r="AS636" s="347">
        <v>58</v>
      </c>
      <c r="AT636" s="347"/>
      <c r="AU636" s="347">
        <v>228</v>
      </c>
      <c r="AV636" s="347">
        <v>106.25</v>
      </c>
      <c r="AW636" s="347">
        <v>44</v>
      </c>
      <c r="AX636" s="83"/>
      <c r="AY636" s="347">
        <v>126</v>
      </c>
      <c r="AZ636" s="348" t="s">
        <v>85</v>
      </c>
      <c r="BA636" s="347" t="s">
        <v>85</v>
      </c>
      <c r="BB636" s="105" t="s">
        <v>85</v>
      </c>
      <c r="BC636" s="347" t="s">
        <v>85</v>
      </c>
      <c r="BD636" s="348">
        <v>48.1</v>
      </c>
      <c r="BE636" s="347">
        <v>22</v>
      </c>
      <c r="BF636" s="347">
        <v>22</v>
      </c>
      <c r="BG636" s="347">
        <v>13.7</v>
      </c>
      <c r="BH636" s="341">
        <v>16</v>
      </c>
      <c r="BI636" s="347" t="s">
        <v>3551</v>
      </c>
      <c r="BJ636" s="82" t="s">
        <v>4217</v>
      </c>
      <c r="BK636" s="347" t="s">
        <v>2890</v>
      </c>
      <c r="BL636" s="347" t="s">
        <v>2834</v>
      </c>
      <c r="BM636" s="347" t="s">
        <v>2903</v>
      </c>
      <c r="BN636" s="347" t="s">
        <v>2904</v>
      </c>
      <c r="BO636" s="347"/>
      <c r="BP636" s="347"/>
      <c r="BQ636" s="347"/>
      <c r="BR636" s="347"/>
      <c r="BS636" s="347"/>
      <c r="BT636" s="347"/>
      <c r="BU636" s="347" t="s">
        <v>3971</v>
      </c>
      <c r="BV636" s="347" t="s">
        <v>3972</v>
      </c>
      <c r="BW636" s="347" t="s">
        <v>3973</v>
      </c>
      <c r="BX636" s="347" t="s">
        <v>3974</v>
      </c>
      <c r="BY636" s="362" t="str">
        <f t="shared" si="43"/>
        <v>DISCONTINUED - MR606 Mesh, 20x12, -52mm Offset, 6x5.5, 106.25mm Centerbore, Titanium</v>
      </c>
      <c r="BZ636" s="362" t="s">
        <v>4044</v>
      </c>
      <c r="CA636" s="362" t="s">
        <v>4045</v>
      </c>
      <c r="CB636" s="351" t="str">
        <f t="shared" si="40"/>
        <v>DISCO (6XX)</v>
      </c>
    </row>
    <row r="637" spans="1:80" s="339" customFormat="1" ht="12.75">
      <c r="A637" s="23">
        <f t="shared" si="39"/>
        <v>634</v>
      </c>
      <c r="B637" s="105" t="s">
        <v>84</v>
      </c>
      <c r="C637" s="30" t="s">
        <v>1093</v>
      </c>
      <c r="D637" s="341" t="s">
        <v>933</v>
      </c>
      <c r="E637" s="342" t="s">
        <v>5595</v>
      </c>
      <c r="F637" s="342"/>
      <c r="G637" s="342"/>
      <c r="H637" s="432" t="s">
        <v>2411</v>
      </c>
      <c r="I637" s="393">
        <v>42736</v>
      </c>
      <c r="J637" s="340">
        <v>44391</v>
      </c>
      <c r="K637" s="331" t="s">
        <v>1277</v>
      </c>
      <c r="L637" s="343">
        <v>465.13</v>
      </c>
      <c r="M637" s="333"/>
      <c r="N637" s="333"/>
      <c r="O637" s="341">
        <v>18</v>
      </c>
      <c r="P637" s="8">
        <v>9.5</v>
      </c>
      <c r="Q637" s="30" t="s">
        <v>1858</v>
      </c>
      <c r="R637" s="341">
        <v>5</v>
      </c>
      <c r="S637" s="341">
        <v>4.5</v>
      </c>
      <c r="T637" s="344">
        <v>40</v>
      </c>
      <c r="U637" s="378">
        <v>6.9</v>
      </c>
      <c r="V637" s="341" t="s">
        <v>85</v>
      </c>
      <c r="W637" s="349">
        <v>73</v>
      </c>
      <c r="X637" s="345">
        <v>20.3</v>
      </c>
      <c r="Y637" s="344">
        <v>1650</v>
      </c>
      <c r="Z637" s="344" t="s">
        <v>2309</v>
      </c>
      <c r="AA637" s="344" t="s">
        <v>3002</v>
      </c>
      <c r="AB637" s="334" t="s">
        <v>5184</v>
      </c>
      <c r="AC637" s="346" t="s">
        <v>1622</v>
      </c>
      <c r="AD637" s="336">
        <v>11</v>
      </c>
      <c r="AE637" s="346" t="s">
        <v>85</v>
      </c>
      <c r="AF637" s="347" t="s">
        <v>85</v>
      </c>
      <c r="AG637" s="346" t="s">
        <v>85</v>
      </c>
      <c r="AH637" s="346" t="s">
        <v>85</v>
      </c>
      <c r="AI637" s="347" t="s">
        <v>85</v>
      </c>
      <c r="AJ637" s="347" t="s">
        <v>265</v>
      </c>
      <c r="AK637" s="347" t="s">
        <v>1895</v>
      </c>
      <c r="AL637" s="347">
        <v>2.75</v>
      </c>
      <c r="AM637" s="347">
        <v>56.1</v>
      </c>
      <c r="AN637" s="347">
        <v>16</v>
      </c>
      <c r="AO637" s="347">
        <v>145</v>
      </c>
      <c r="AP637" s="347">
        <v>48</v>
      </c>
      <c r="AQ637" s="347">
        <v>55</v>
      </c>
      <c r="AR637" s="347"/>
      <c r="AS637" s="347">
        <v>65</v>
      </c>
      <c r="AT637" s="347"/>
      <c r="AU637" s="347">
        <v>218</v>
      </c>
      <c r="AV637" s="347">
        <v>73</v>
      </c>
      <c r="AW637" s="347">
        <v>42</v>
      </c>
      <c r="AX637" s="83"/>
      <c r="AY637" s="347">
        <v>0</v>
      </c>
      <c r="AZ637" s="348" t="s">
        <v>85</v>
      </c>
      <c r="BA637" s="347" t="s">
        <v>85</v>
      </c>
      <c r="BB637" s="105" t="s">
        <v>85</v>
      </c>
      <c r="BC637" s="347" t="s">
        <v>85</v>
      </c>
      <c r="BD637" s="348">
        <v>23.8</v>
      </c>
      <c r="BE637" s="347">
        <v>20.2</v>
      </c>
      <c r="BF637" s="347">
        <v>20.2</v>
      </c>
      <c r="BG637" s="347">
        <v>11.7</v>
      </c>
      <c r="BH637" s="341">
        <v>36</v>
      </c>
      <c r="BI637" s="347" t="s">
        <v>3551</v>
      </c>
      <c r="BJ637" s="82" t="s">
        <v>4217</v>
      </c>
      <c r="BK637" s="347" t="s">
        <v>2898</v>
      </c>
      <c r="BL637" s="347" t="s">
        <v>2899</v>
      </c>
      <c r="BM637" s="347" t="s">
        <v>2900</v>
      </c>
      <c r="BN637" s="347" t="s">
        <v>2901</v>
      </c>
      <c r="BO637" s="347" t="s">
        <v>2902</v>
      </c>
      <c r="BP637" s="347"/>
      <c r="BQ637" s="347"/>
      <c r="BR637" s="347"/>
      <c r="BS637" s="347"/>
      <c r="BT637" s="347"/>
      <c r="BU637" s="347" t="s">
        <v>3931</v>
      </c>
      <c r="BV637" s="347" t="s">
        <v>3932</v>
      </c>
      <c r="BW637" s="347" t="s">
        <v>3933</v>
      </c>
      <c r="BX637" s="347" t="s">
        <v>3934</v>
      </c>
      <c r="BY637" s="362" t="str">
        <f t="shared" si="43"/>
        <v>DISCONTINUED - MR503 RALLY, 18x9.5, +40mm Offset, 5x4.5, 73mm Centerbore, Matte Black</v>
      </c>
      <c r="BZ637" s="362" t="s">
        <v>4044</v>
      </c>
      <c r="CA637" s="362" t="s">
        <v>4045</v>
      </c>
      <c r="CB637" s="351" t="str">
        <f t="shared" si="40"/>
        <v>RALLY (5XX)</v>
      </c>
    </row>
    <row r="638" spans="1:80" s="339" customFormat="1" ht="12.75">
      <c r="A638" s="23">
        <f t="shared" si="39"/>
        <v>635</v>
      </c>
      <c r="B638" s="105" t="s">
        <v>84</v>
      </c>
      <c r="C638" s="30" t="s">
        <v>1072</v>
      </c>
      <c r="D638" s="341" t="s">
        <v>1121</v>
      </c>
      <c r="E638" s="342" t="s">
        <v>5597</v>
      </c>
      <c r="F638" s="342"/>
      <c r="G638" s="342"/>
      <c r="H638" s="432" t="s">
        <v>686</v>
      </c>
      <c r="I638" s="393">
        <v>42370</v>
      </c>
      <c r="J638" s="340">
        <v>44411</v>
      </c>
      <c r="K638" s="331" t="s">
        <v>1277</v>
      </c>
      <c r="L638" s="343">
        <v>389.99</v>
      </c>
      <c r="M638" s="333"/>
      <c r="N638" s="333"/>
      <c r="O638" s="341">
        <v>18</v>
      </c>
      <c r="P638" s="8">
        <v>9</v>
      </c>
      <c r="Q638" s="30" t="s">
        <v>1763</v>
      </c>
      <c r="R638" s="341">
        <v>6</v>
      </c>
      <c r="S638" s="341">
        <v>135</v>
      </c>
      <c r="T638" s="344">
        <v>18</v>
      </c>
      <c r="U638" s="378">
        <v>5.75</v>
      </c>
      <c r="V638" s="341" t="s">
        <v>85</v>
      </c>
      <c r="W638" s="349">
        <v>87</v>
      </c>
      <c r="X638" s="345">
        <v>36.1</v>
      </c>
      <c r="Y638" s="344">
        <v>2650</v>
      </c>
      <c r="Z638" s="344" t="s">
        <v>5833</v>
      </c>
      <c r="AA638" s="344" t="s">
        <v>3003</v>
      </c>
      <c r="AB638" s="334" t="s">
        <v>5598</v>
      </c>
      <c r="AC638" s="346" t="s">
        <v>1634</v>
      </c>
      <c r="AD638" s="336">
        <v>38.5</v>
      </c>
      <c r="AE638" s="346" t="s">
        <v>1808</v>
      </c>
      <c r="AF638" s="347" t="s">
        <v>1899</v>
      </c>
      <c r="AG638" s="346" t="s">
        <v>85</v>
      </c>
      <c r="AH638" s="346" t="s">
        <v>1951</v>
      </c>
      <c r="AI638" s="347">
        <v>1.1000000000000001</v>
      </c>
      <c r="AJ638" s="347" t="s">
        <v>265</v>
      </c>
      <c r="AK638" s="347" t="s">
        <v>85</v>
      </c>
      <c r="AL638" s="347" t="s">
        <v>85</v>
      </c>
      <c r="AM638" s="347" t="s">
        <v>85</v>
      </c>
      <c r="AN638" s="347">
        <v>16.100000000000001</v>
      </c>
      <c r="AO638" s="347">
        <v>175</v>
      </c>
      <c r="AP638" s="347">
        <v>5</v>
      </c>
      <c r="AQ638" s="347">
        <v>25</v>
      </c>
      <c r="AR638" s="347">
        <v>39</v>
      </c>
      <c r="AS638" s="347">
        <v>40</v>
      </c>
      <c r="AT638" s="347">
        <v>218</v>
      </c>
      <c r="AU638" s="347">
        <v>209</v>
      </c>
      <c r="AV638" s="347">
        <v>87</v>
      </c>
      <c r="AW638" s="347">
        <v>34</v>
      </c>
      <c r="AX638" s="83"/>
      <c r="AY638" s="347">
        <v>23</v>
      </c>
      <c r="AZ638" s="348" t="s">
        <v>85</v>
      </c>
      <c r="BA638" s="347" t="s">
        <v>85</v>
      </c>
      <c r="BB638" s="105" t="s">
        <v>85</v>
      </c>
      <c r="BC638" s="347" t="s">
        <v>85</v>
      </c>
      <c r="BD638" s="348">
        <v>39.6</v>
      </c>
      <c r="BE638" s="347">
        <v>20.6</v>
      </c>
      <c r="BF638" s="347">
        <v>20.6</v>
      </c>
      <c r="BG638" s="347">
        <v>11.4</v>
      </c>
      <c r="BH638" s="341">
        <v>36</v>
      </c>
      <c r="BI638" s="347" t="s">
        <v>3551</v>
      </c>
      <c r="BJ638" s="82" t="s">
        <v>4217</v>
      </c>
      <c r="BK638" s="347" t="s">
        <v>2833</v>
      </c>
      <c r="BL638" s="347" t="s">
        <v>2846</v>
      </c>
      <c r="BM638" s="347" t="s">
        <v>2839</v>
      </c>
      <c r="BN638" s="347" t="s">
        <v>2847</v>
      </c>
      <c r="BO638" s="347" t="s">
        <v>2845</v>
      </c>
      <c r="BP638" s="347"/>
      <c r="BQ638" s="347"/>
      <c r="BR638" s="347"/>
      <c r="BS638" s="347"/>
      <c r="BT638" s="347"/>
      <c r="BU638" s="347" t="s">
        <v>3723</v>
      </c>
      <c r="BV638" s="347" t="s">
        <v>3724</v>
      </c>
      <c r="BW638" s="347" t="s">
        <v>3725</v>
      </c>
      <c r="BX638" s="347" t="s">
        <v>3726</v>
      </c>
      <c r="BY638" s="362" t="str">
        <f t="shared" si="43"/>
        <v>DISCONTINUED - MR310 Con6, 18x9, +18mm Offset, 6x135, 87mm Centerbore, Method Bronze - Matte Black Lip</v>
      </c>
      <c r="BZ638" s="362" t="s">
        <v>4044</v>
      </c>
      <c r="CA638" s="362" t="s">
        <v>4045</v>
      </c>
      <c r="CB638" s="351" t="str">
        <f t="shared" si="40"/>
        <v>STREET (3XX)</v>
      </c>
    </row>
    <row r="639" spans="1:80" s="339" customFormat="1" ht="12.75">
      <c r="A639" s="23">
        <f t="shared" si="39"/>
        <v>636</v>
      </c>
      <c r="B639" s="105" t="s">
        <v>84</v>
      </c>
      <c r="C639" s="30" t="s">
        <v>1072</v>
      </c>
      <c r="D639" s="341" t="s">
        <v>2117</v>
      </c>
      <c r="E639" s="342" t="s">
        <v>5599</v>
      </c>
      <c r="F639" s="342"/>
      <c r="G639" s="342"/>
      <c r="H639" s="432" t="s">
        <v>2121</v>
      </c>
      <c r="I639" s="393">
        <v>43340</v>
      </c>
      <c r="J639" s="340">
        <v>44411</v>
      </c>
      <c r="K639" s="331" t="s">
        <v>1277</v>
      </c>
      <c r="L639" s="343">
        <v>414.03</v>
      </c>
      <c r="M639" s="333"/>
      <c r="N639" s="333"/>
      <c r="O639" s="341">
        <v>17</v>
      </c>
      <c r="P639" s="8">
        <v>8.5</v>
      </c>
      <c r="Q639" s="30" t="s">
        <v>1754</v>
      </c>
      <c r="R639" s="341">
        <v>5</v>
      </c>
      <c r="S639" s="341">
        <v>150</v>
      </c>
      <c r="T639" s="344">
        <v>0</v>
      </c>
      <c r="U639" s="378">
        <v>4.75</v>
      </c>
      <c r="V639" s="341" t="s">
        <v>85</v>
      </c>
      <c r="W639" s="349">
        <v>110.5</v>
      </c>
      <c r="X639" s="345">
        <v>24.7</v>
      </c>
      <c r="Y639" s="344">
        <v>2650</v>
      </c>
      <c r="Z639" s="344" t="s">
        <v>2309</v>
      </c>
      <c r="AA639" s="344" t="s">
        <v>3002</v>
      </c>
      <c r="AB639" s="334" t="s">
        <v>5600</v>
      </c>
      <c r="AC639" s="346" t="s">
        <v>5126</v>
      </c>
      <c r="AD639" s="336">
        <v>22</v>
      </c>
      <c r="AE639" s="346" t="s">
        <v>85</v>
      </c>
      <c r="AF639" s="347" t="s">
        <v>85</v>
      </c>
      <c r="AG639" s="346" t="s">
        <v>85</v>
      </c>
      <c r="AH639" s="346" t="s">
        <v>85</v>
      </c>
      <c r="AI639" s="347" t="s">
        <v>85</v>
      </c>
      <c r="AJ639" s="347" t="s">
        <v>266</v>
      </c>
      <c r="AK639" s="347" t="s">
        <v>85</v>
      </c>
      <c r="AL639" s="347" t="s">
        <v>85</v>
      </c>
      <c r="AM639" s="347" t="s">
        <v>85</v>
      </c>
      <c r="AN639" s="347">
        <v>16</v>
      </c>
      <c r="AO639" s="347">
        <v>180</v>
      </c>
      <c r="AP639" s="347">
        <v>0</v>
      </c>
      <c r="AQ639" s="347">
        <v>25</v>
      </c>
      <c r="AR639" s="347">
        <v>63</v>
      </c>
      <c r="AS639" s="347">
        <v>71</v>
      </c>
      <c r="AT639" s="347">
        <v>211</v>
      </c>
      <c r="AU639" s="347">
        <v>209</v>
      </c>
      <c r="AV639" s="347">
        <v>110.5</v>
      </c>
      <c r="AW639" s="347">
        <v>60</v>
      </c>
      <c r="AX639" s="83"/>
      <c r="AY639" s="347">
        <v>35</v>
      </c>
      <c r="AZ639" s="348" t="s">
        <v>85</v>
      </c>
      <c r="BA639" s="347" t="s">
        <v>85</v>
      </c>
      <c r="BB639" s="105" t="s">
        <v>85</v>
      </c>
      <c r="BC639" s="347" t="s">
        <v>85</v>
      </c>
      <c r="BD639" s="348">
        <v>28.2</v>
      </c>
      <c r="BE639" s="347">
        <v>19.7</v>
      </c>
      <c r="BF639" s="347">
        <v>19.7</v>
      </c>
      <c r="BG639" s="347">
        <v>11</v>
      </c>
      <c r="BH639" s="341">
        <v>36</v>
      </c>
      <c r="BI639" s="347" t="s">
        <v>3551</v>
      </c>
      <c r="BJ639" s="82" t="s">
        <v>4217</v>
      </c>
      <c r="BK639" s="347" t="s">
        <v>2833</v>
      </c>
      <c r="BL639" s="347" t="s">
        <v>2849</v>
      </c>
      <c r="BM639" s="347" t="s">
        <v>2850</v>
      </c>
      <c r="BN639" s="347" t="s">
        <v>2851</v>
      </c>
      <c r="BO639" s="347" t="s">
        <v>2852</v>
      </c>
      <c r="BP639" s="347" t="s">
        <v>2853</v>
      </c>
      <c r="BQ639" s="347" t="s">
        <v>2854</v>
      </c>
      <c r="BR639" s="347"/>
      <c r="BS639" s="347"/>
      <c r="BT639" s="347"/>
      <c r="BU639" s="347" t="s">
        <v>3771</v>
      </c>
      <c r="BV639" s="347" t="s">
        <v>3772</v>
      </c>
      <c r="BW639" s="347" t="s">
        <v>3773</v>
      </c>
      <c r="BX639" s="347" t="s">
        <v>3774</v>
      </c>
      <c r="BY639" s="362" t="str">
        <f t="shared" si="43"/>
        <v>DISCONTINUED - MR313, 17x8.5, 0mm Offset, 5x150, 110.5mm Centerbore, Matte Black</v>
      </c>
      <c r="BZ639" s="362" t="s">
        <v>4044</v>
      </c>
      <c r="CA639" s="362" t="s">
        <v>4045</v>
      </c>
      <c r="CB639" s="351" t="str">
        <f t="shared" si="40"/>
        <v>STREET (3XX)</v>
      </c>
    </row>
    <row r="640" spans="1:80" s="339" customFormat="1" ht="12.75">
      <c r="A640" s="23">
        <f t="shared" si="39"/>
        <v>637</v>
      </c>
      <c r="B640" s="105" t="s">
        <v>84</v>
      </c>
      <c r="C640" s="30" t="s">
        <v>1072</v>
      </c>
      <c r="D640" s="341" t="s">
        <v>2117</v>
      </c>
      <c r="E640" s="342" t="s">
        <v>5601</v>
      </c>
      <c r="F640" s="342"/>
      <c r="G640" s="342"/>
      <c r="H640" s="432" t="s">
        <v>2721</v>
      </c>
      <c r="I640" s="393">
        <v>43340</v>
      </c>
      <c r="J640" s="340">
        <v>44411</v>
      </c>
      <c r="K640" s="331" t="s">
        <v>1277</v>
      </c>
      <c r="L640" s="343">
        <v>414.03</v>
      </c>
      <c r="M640" s="333"/>
      <c r="N640" s="333"/>
      <c r="O640" s="341">
        <v>17</v>
      </c>
      <c r="P640" s="8">
        <v>8.5</v>
      </c>
      <c r="Q640" s="30" t="s">
        <v>1761</v>
      </c>
      <c r="R640" s="341">
        <v>6</v>
      </c>
      <c r="S640" s="341">
        <v>120</v>
      </c>
      <c r="T640" s="344">
        <v>25</v>
      </c>
      <c r="U640" s="378">
        <v>5.8</v>
      </c>
      <c r="V640" s="341" t="s">
        <v>85</v>
      </c>
      <c r="W640" s="349">
        <v>67</v>
      </c>
      <c r="X640" s="345">
        <v>23.5</v>
      </c>
      <c r="Y640" s="344">
        <v>2650</v>
      </c>
      <c r="Z640" s="344" t="s">
        <v>2661</v>
      </c>
      <c r="AA640" s="344" t="s">
        <v>3007</v>
      </c>
      <c r="AB640" s="334" t="s">
        <v>5602</v>
      </c>
      <c r="AC640" s="346" t="s">
        <v>5125</v>
      </c>
      <c r="AD640" s="336">
        <v>22</v>
      </c>
      <c r="AE640" s="346" t="s">
        <v>85</v>
      </c>
      <c r="AF640" s="347" t="s">
        <v>85</v>
      </c>
      <c r="AG640" s="346" t="s">
        <v>85</v>
      </c>
      <c r="AH640" s="346" t="s">
        <v>85</v>
      </c>
      <c r="AI640" s="347" t="s">
        <v>85</v>
      </c>
      <c r="AJ640" s="347" t="s">
        <v>266</v>
      </c>
      <c r="AK640" s="347" t="s">
        <v>85</v>
      </c>
      <c r="AL640" s="347" t="s">
        <v>85</v>
      </c>
      <c r="AM640" s="347" t="s">
        <v>85</v>
      </c>
      <c r="AN640" s="347">
        <v>16</v>
      </c>
      <c r="AO640" s="347">
        <v>155</v>
      </c>
      <c r="AP640" s="347">
        <v>12</v>
      </c>
      <c r="AQ640" s="347">
        <v>22</v>
      </c>
      <c r="AR640" s="347">
        <v>40</v>
      </c>
      <c r="AS640" s="347">
        <v>47</v>
      </c>
      <c r="AT640" s="347">
        <v>210</v>
      </c>
      <c r="AU640" s="347">
        <v>208</v>
      </c>
      <c r="AV640" s="347">
        <v>67</v>
      </c>
      <c r="AW640" s="347">
        <v>35</v>
      </c>
      <c r="AX640" s="83"/>
      <c r="AY640" s="347">
        <v>34</v>
      </c>
      <c r="AZ640" s="348" t="s">
        <v>85</v>
      </c>
      <c r="BA640" s="347" t="s">
        <v>85</v>
      </c>
      <c r="BB640" s="105" t="s">
        <v>85</v>
      </c>
      <c r="BC640" s="347" t="s">
        <v>85</v>
      </c>
      <c r="BD640" s="348">
        <v>27</v>
      </c>
      <c r="BE640" s="347">
        <v>19.7</v>
      </c>
      <c r="BF640" s="347">
        <v>19.7</v>
      </c>
      <c r="BG640" s="347">
        <v>11</v>
      </c>
      <c r="BH640" s="341">
        <v>36</v>
      </c>
      <c r="BI640" s="347" t="s">
        <v>3551</v>
      </c>
      <c r="BJ640" s="82" t="s">
        <v>4217</v>
      </c>
      <c r="BK640" s="347" t="s">
        <v>2833</v>
      </c>
      <c r="BL640" s="347" t="s">
        <v>2849</v>
      </c>
      <c r="BM640" s="347" t="s">
        <v>2850</v>
      </c>
      <c r="BN640" s="347" t="s">
        <v>2851</v>
      </c>
      <c r="BO640" s="347" t="s">
        <v>2852</v>
      </c>
      <c r="BP640" s="347" t="s">
        <v>2853</v>
      </c>
      <c r="BQ640" s="347" t="s">
        <v>2854</v>
      </c>
      <c r="BR640" s="347"/>
      <c r="BS640" s="347"/>
      <c r="BT640" s="347"/>
      <c r="BU640" s="347" t="s">
        <v>3783</v>
      </c>
      <c r="BV640" s="347" t="s">
        <v>3784</v>
      </c>
      <c r="BW640" s="347" t="s">
        <v>3785</v>
      </c>
      <c r="BX640" s="347" t="s">
        <v>3786</v>
      </c>
      <c r="BY640" s="362" t="str">
        <f t="shared" si="43"/>
        <v>DISCONTINUED - MR313, 17x8.5, +25mm Offset, 6x120, 67mm Centerbore, Gloss Titanium</v>
      </c>
      <c r="BZ640" s="362" t="s">
        <v>4044</v>
      </c>
      <c r="CA640" s="362" t="s">
        <v>4045</v>
      </c>
      <c r="CB640" s="351" t="str">
        <f t="shared" si="40"/>
        <v>STREET (3XX)</v>
      </c>
    </row>
    <row r="641" spans="1:80" s="339" customFormat="1" ht="12.75">
      <c r="A641" s="23">
        <f t="shared" si="39"/>
        <v>638</v>
      </c>
      <c r="B641" s="105" t="s">
        <v>3069</v>
      </c>
      <c r="C641" s="30" t="s">
        <v>3050</v>
      </c>
      <c r="D641" s="341" t="s">
        <v>3341</v>
      </c>
      <c r="E641" s="342" t="s">
        <v>5603</v>
      </c>
      <c r="F641" s="342"/>
      <c r="G641" s="342"/>
      <c r="H641" s="432" t="s">
        <v>4179</v>
      </c>
      <c r="I641" s="393">
        <v>43605</v>
      </c>
      <c r="J641" s="340">
        <v>44411</v>
      </c>
      <c r="K641" s="331" t="s">
        <v>1277</v>
      </c>
      <c r="L641" s="343">
        <v>160.22</v>
      </c>
      <c r="M641" s="333"/>
      <c r="N641" s="333"/>
      <c r="O641" s="341">
        <v>14</v>
      </c>
      <c r="P641" s="8">
        <v>10</v>
      </c>
      <c r="Q641" s="30" t="s">
        <v>1748</v>
      </c>
      <c r="R641" s="341">
        <v>4</v>
      </c>
      <c r="S641" s="341">
        <v>136</v>
      </c>
      <c r="T641" s="344">
        <v>0</v>
      </c>
      <c r="U641" s="378">
        <v>5.3</v>
      </c>
      <c r="V641" s="341" t="s">
        <v>201</v>
      </c>
      <c r="W641" s="349">
        <v>110</v>
      </c>
      <c r="X641" s="345">
        <v>15.8</v>
      </c>
      <c r="Y641" s="344">
        <v>1200</v>
      </c>
      <c r="Z641" s="344" t="s">
        <v>2309</v>
      </c>
      <c r="AA641" s="344" t="s">
        <v>3002</v>
      </c>
      <c r="AB641" s="334" t="s">
        <v>5316</v>
      </c>
      <c r="AC641" s="346" t="s">
        <v>3453</v>
      </c>
      <c r="AD641" s="336">
        <v>12.5</v>
      </c>
      <c r="AE641" s="346" t="s">
        <v>85</v>
      </c>
      <c r="AF641" s="347" t="s">
        <v>85</v>
      </c>
      <c r="AG641" s="346" t="s">
        <v>85</v>
      </c>
      <c r="AH641" s="346" t="s">
        <v>85</v>
      </c>
      <c r="AI641" s="347" t="s">
        <v>85</v>
      </c>
      <c r="AJ641" s="347" t="s">
        <v>266</v>
      </c>
      <c r="AK641" s="347" t="s">
        <v>85</v>
      </c>
      <c r="AL641" s="347" t="s">
        <v>85</v>
      </c>
      <c r="AM641" s="347" t="s">
        <v>85</v>
      </c>
      <c r="AN641" s="347">
        <v>14</v>
      </c>
      <c r="AO641" s="347">
        <v>170</v>
      </c>
      <c r="AP641" s="347">
        <v>3</v>
      </c>
      <c r="AQ641" s="347">
        <v>18</v>
      </c>
      <c r="AR641" s="347"/>
      <c r="AS641" s="347">
        <v>12</v>
      </c>
      <c r="AT641" s="347"/>
      <c r="AU641" s="347">
        <v>162</v>
      </c>
      <c r="AV641" s="347">
        <v>50</v>
      </c>
      <c r="AW641" s="347">
        <v>56</v>
      </c>
      <c r="AX641" s="83"/>
      <c r="AY641" s="347">
        <v>94</v>
      </c>
      <c r="AZ641" s="348" t="s">
        <v>85</v>
      </c>
      <c r="BA641" s="347" t="s">
        <v>85</v>
      </c>
      <c r="BB641" s="105" t="s">
        <v>85</v>
      </c>
      <c r="BC641" s="347" t="s">
        <v>85</v>
      </c>
      <c r="BD641" s="348">
        <v>19.3</v>
      </c>
      <c r="BE641" s="347">
        <v>15</v>
      </c>
      <c r="BF641" s="347">
        <v>15</v>
      </c>
      <c r="BG641" s="347">
        <v>11</v>
      </c>
      <c r="BH641" s="341">
        <v>57</v>
      </c>
      <c r="BI641" s="347" t="s">
        <v>3551</v>
      </c>
      <c r="BJ641" s="82" t="s">
        <v>4217</v>
      </c>
      <c r="BK641" s="347" t="s">
        <v>4226</v>
      </c>
      <c r="BL641" s="347" t="s">
        <v>4224</v>
      </c>
      <c r="BM641" s="347" t="s">
        <v>4227</v>
      </c>
      <c r="BN641" s="347" t="s">
        <v>4220</v>
      </c>
      <c r="BO641" s="347"/>
      <c r="BP641" s="347"/>
      <c r="BQ641" s="347"/>
      <c r="BR641" s="347"/>
      <c r="BS641" s="347"/>
      <c r="BT641" s="347"/>
      <c r="BU641" s="347" t="s">
        <v>4409</v>
      </c>
      <c r="BV641" s="347" t="s">
        <v>4408</v>
      </c>
      <c r="BW641" s="347" t="s">
        <v>4410</v>
      </c>
      <c r="BX641" s="347" t="s">
        <v>4411</v>
      </c>
      <c r="BY641" s="362" t="str">
        <f t="shared" si="43"/>
        <v>DISCONTINUED - GZ806 Tilt, 14x10, 5+5/0mm Offset, 4x136, 110mm Centerbore, Matte Black</v>
      </c>
      <c r="BZ641" s="362" t="s">
        <v>4044</v>
      </c>
      <c r="CA641" s="362" t="s">
        <v>4045</v>
      </c>
      <c r="CB641" s="351" t="str">
        <f t="shared" si="40"/>
        <v>GMZ (8XX)</v>
      </c>
    </row>
    <row r="642" spans="1:80" s="339" customFormat="1" ht="12.75">
      <c r="A642" s="23">
        <f t="shared" si="39"/>
        <v>639</v>
      </c>
      <c r="B642" s="105" t="s">
        <v>84</v>
      </c>
      <c r="C642" s="30" t="s">
        <v>1072</v>
      </c>
      <c r="D642" s="341" t="s">
        <v>1116</v>
      </c>
      <c r="E642" s="342" t="s">
        <v>5615</v>
      </c>
      <c r="F642" s="342" t="s">
        <v>2239</v>
      </c>
      <c r="G642" s="342"/>
      <c r="H642" s="432" t="s">
        <v>377</v>
      </c>
      <c r="I642" s="393">
        <v>40909</v>
      </c>
      <c r="J642" s="340">
        <v>44411</v>
      </c>
      <c r="K642" s="331" t="s">
        <v>1277</v>
      </c>
      <c r="L642" s="343">
        <v>229.18</v>
      </c>
      <c r="M642" s="333"/>
      <c r="N642" s="333"/>
      <c r="O642" s="341">
        <v>15</v>
      </c>
      <c r="P642" s="8">
        <v>8</v>
      </c>
      <c r="Q642" s="30" t="s">
        <v>1858</v>
      </c>
      <c r="R642" s="341">
        <v>5</v>
      </c>
      <c r="S642" s="341">
        <v>4.5</v>
      </c>
      <c r="T642" s="344">
        <v>-24</v>
      </c>
      <c r="U642" s="378">
        <v>3.5</v>
      </c>
      <c r="V642" s="341" t="s">
        <v>85</v>
      </c>
      <c r="W642" s="349">
        <v>83</v>
      </c>
      <c r="X642" s="345">
        <v>21.42</v>
      </c>
      <c r="Y642" s="344">
        <v>2100</v>
      </c>
      <c r="Z642" s="344" t="s">
        <v>5827</v>
      </c>
      <c r="AA642" s="344" t="s">
        <v>3002</v>
      </c>
      <c r="AB642" s="334" t="s">
        <v>5616</v>
      </c>
      <c r="AC642" s="346" t="s">
        <v>1609</v>
      </c>
      <c r="AD642" s="336">
        <v>33</v>
      </c>
      <c r="AE642" s="346" t="s">
        <v>85</v>
      </c>
      <c r="AF642" s="347" t="s">
        <v>85</v>
      </c>
      <c r="AG642" s="346" t="s">
        <v>3100</v>
      </c>
      <c r="AH642" s="346" t="s">
        <v>1951</v>
      </c>
      <c r="AI642" s="347">
        <v>1.1000000000000001</v>
      </c>
      <c r="AJ642" s="347" t="s">
        <v>266</v>
      </c>
      <c r="AK642" s="347" t="s">
        <v>85</v>
      </c>
      <c r="AL642" s="347" t="s">
        <v>85</v>
      </c>
      <c r="AM642" s="347" t="s">
        <v>85</v>
      </c>
      <c r="AN642" s="347">
        <v>16.2</v>
      </c>
      <c r="AO642" s="347">
        <v>155</v>
      </c>
      <c r="AP642" s="347">
        <v>11</v>
      </c>
      <c r="AQ642" s="347">
        <v>27</v>
      </c>
      <c r="AR642" s="347">
        <v>32</v>
      </c>
      <c r="AS642" s="347">
        <v>31</v>
      </c>
      <c r="AT642" s="347">
        <v>182</v>
      </c>
      <c r="AU642" s="347">
        <v>178</v>
      </c>
      <c r="AV642" s="347">
        <v>79</v>
      </c>
      <c r="AW642" s="347">
        <v>52</v>
      </c>
      <c r="AX642" s="83"/>
      <c r="AY642" s="347">
        <v>90</v>
      </c>
      <c r="AZ642" s="348" t="s">
        <v>85</v>
      </c>
      <c r="BA642" s="347" t="s">
        <v>85</v>
      </c>
      <c r="BB642" s="105" t="s">
        <v>85</v>
      </c>
      <c r="BC642" s="347" t="s">
        <v>85</v>
      </c>
      <c r="BD642" s="348">
        <v>24.73</v>
      </c>
      <c r="BE642" s="347">
        <v>17.600000000000001</v>
      </c>
      <c r="BF642" s="347">
        <v>17.600000000000001</v>
      </c>
      <c r="BG642" s="347">
        <v>10.5</v>
      </c>
      <c r="BH642" s="341">
        <v>48</v>
      </c>
      <c r="BI642" s="347" t="s">
        <v>3551</v>
      </c>
      <c r="BJ642" s="82" t="s">
        <v>4217</v>
      </c>
      <c r="BK642" s="347" t="s">
        <v>2833</v>
      </c>
      <c r="BL642" s="347" t="s">
        <v>2837</v>
      </c>
      <c r="BM642" s="347" t="s">
        <v>2838</v>
      </c>
      <c r="BN642" s="347" t="s">
        <v>2839</v>
      </c>
      <c r="BO642" s="347"/>
      <c r="BP642" s="347"/>
      <c r="BQ642" s="347"/>
      <c r="BR642" s="347"/>
      <c r="BS642" s="347"/>
      <c r="BT642" s="347"/>
      <c r="BU642" s="347" t="s">
        <v>3591</v>
      </c>
      <c r="BV642" s="347" t="s">
        <v>3592</v>
      </c>
      <c r="BW642" s="347" t="s">
        <v>3593</v>
      </c>
      <c r="BX642" s="347" t="s">
        <v>3594</v>
      </c>
      <c r="BY642" s="362" t="str">
        <f t="shared" si="43"/>
        <v>DISCONTINUED - MR304 Double Standard, 15x8, -24mm Offset, 5x4.5, 83mm Centerbore, Matte Black - Machined Lip</v>
      </c>
      <c r="BZ642" s="362" t="s">
        <v>4044</v>
      </c>
      <c r="CA642" s="362" t="s">
        <v>4045</v>
      </c>
      <c r="CB642" s="351" t="str">
        <f t="shared" si="40"/>
        <v>STREET (3XX)</v>
      </c>
    </row>
    <row r="643" spans="1:80" s="339" customFormat="1" ht="12.75">
      <c r="A643" s="23">
        <f t="shared" si="39"/>
        <v>640</v>
      </c>
      <c r="B643" s="105" t="s">
        <v>84</v>
      </c>
      <c r="C643" s="30" t="s">
        <v>1072</v>
      </c>
      <c r="D643" s="341" t="s">
        <v>1284</v>
      </c>
      <c r="E643" s="342" t="s">
        <v>5617</v>
      </c>
      <c r="F643" s="342"/>
      <c r="G643" s="342"/>
      <c r="H643" s="432" t="s">
        <v>2000</v>
      </c>
      <c r="I643" s="393">
        <v>42736</v>
      </c>
      <c r="J643" s="340">
        <v>44411</v>
      </c>
      <c r="K643" s="331" t="s">
        <v>1277</v>
      </c>
      <c r="L643" s="343">
        <v>374.96</v>
      </c>
      <c r="M643" s="333"/>
      <c r="N643" s="333"/>
      <c r="O643" s="341">
        <v>17</v>
      </c>
      <c r="P643" s="8">
        <v>8.5</v>
      </c>
      <c r="Q643" s="30" t="s">
        <v>1767</v>
      </c>
      <c r="R643" s="341">
        <v>8</v>
      </c>
      <c r="S643" s="341">
        <v>180</v>
      </c>
      <c r="T643" s="344">
        <v>0</v>
      </c>
      <c r="U643" s="378">
        <v>4.75</v>
      </c>
      <c r="V643" s="341" t="s">
        <v>85</v>
      </c>
      <c r="W643" s="349">
        <v>130.81</v>
      </c>
      <c r="X643" s="345">
        <v>33.69</v>
      </c>
      <c r="Y643" s="344">
        <v>3640</v>
      </c>
      <c r="Z643" s="344" t="s">
        <v>5833</v>
      </c>
      <c r="AA643" s="344" t="s">
        <v>3003</v>
      </c>
      <c r="AB643" s="334" t="s">
        <v>5618</v>
      </c>
      <c r="AC643" s="346" t="s">
        <v>1606</v>
      </c>
      <c r="AD643" s="336">
        <v>33</v>
      </c>
      <c r="AE643" s="346" t="s">
        <v>85</v>
      </c>
      <c r="AF643" s="347" t="s">
        <v>85</v>
      </c>
      <c r="AG643" s="346" t="s">
        <v>3020</v>
      </c>
      <c r="AH643" s="346" t="s">
        <v>1950</v>
      </c>
      <c r="AI643" s="347">
        <v>1.1000000000000001</v>
      </c>
      <c r="AJ643" s="347" t="s">
        <v>266</v>
      </c>
      <c r="AK643" s="347" t="s">
        <v>85</v>
      </c>
      <c r="AL643" s="347" t="s">
        <v>85</v>
      </c>
      <c r="AM643" s="347" t="s">
        <v>85</v>
      </c>
      <c r="AN643" s="347">
        <v>16.100000000000001</v>
      </c>
      <c r="AO643" s="347">
        <v>210</v>
      </c>
      <c r="AP643" s="347">
        <v>3</v>
      </c>
      <c r="AQ643" s="347">
        <v>3</v>
      </c>
      <c r="AR643" s="347">
        <v>26</v>
      </c>
      <c r="AS643" s="347">
        <v>53</v>
      </c>
      <c r="AT643" s="347">
        <v>208</v>
      </c>
      <c r="AU643" s="347">
        <v>199</v>
      </c>
      <c r="AV643" s="347">
        <v>123</v>
      </c>
      <c r="AW643" s="347">
        <v>89</v>
      </c>
      <c r="AX643" s="83"/>
      <c r="AY643" s="347">
        <v>25</v>
      </c>
      <c r="AZ643" s="348" t="s">
        <v>85</v>
      </c>
      <c r="BA643" s="347" t="s">
        <v>85</v>
      </c>
      <c r="BB643" s="105" t="s">
        <v>85</v>
      </c>
      <c r="BC643" s="347" t="s">
        <v>85</v>
      </c>
      <c r="BD643" s="348">
        <v>38.21</v>
      </c>
      <c r="BE643" s="347">
        <v>19.7</v>
      </c>
      <c r="BF643" s="347">
        <v>19.7</v>
      </c>
      <c r="BG643" s="347">
        <v>11</v>
      </c>
      <c r="BH643" s="341">
        <v>36</v>
      </c>
      <c r="BI643" s="347" t="s">
        <v>3551</v>
      </c>
      <c r="BJ643" s="82" t="s">
        <v>4217</v>
      </c>
      <c r="BK643" s="347" t="s">
        <v>2833</v>
      </c>
      <c r="BL643" s="347" t="s">
        <v>2848</v>
      </c>
      <c r="BM643" s="347" t="s">
        <v>2834</v>
      </c>
      <c r="BN643" s="347" t="s">
        <v>2847</v>
      </c>
      <c r="BO643" s="347" t="s">
        <v>2845</v>
      </c>
      <c r="BP643" s="347"/>
      <c r="BQ643" s="347"/>
      <c r="BR643" s="347"/>
      <c r="BS643" s="347"/>
      <c r="BT643" s="347"/>
      <c r="BU643" s="347" t="s">
        <v>3767</v>
      </c>
      <c r="BV643" s="347" t="s">
        <v>3768</v>
      </c>
      <c r="BW643" s="347" t="s">
        <v>3769</v>
      </c>
      <c r="BX643" s="347" t="s">
        <v>3770</v>
      </c>
      <c r="BY643" s="362" t="str">
        <f t="shared" si="43"/>
        <v>DISCONTINUED - MR312, 17x8.5, 0mm Offset, 8x180, 130.81mm Centerbore, Method Bronze - Matte Black Lip</v>
      </c>
      <c r="BZ643" s="362" t="s">
        <v>4044</v>
      </c>
      <c r="CA643" s="362" t="s">
        <v>4045</v>
      </c>
      <c r="CB643" s="351" t="str">
        <f t="shared" si="40"/>
        <v>STREET (3XX)</v>
      </c>
    </row>
    <row r="644" spans="1:80" s="339" customFormat="1" ht="12.75">
      <c r="A644" s="23">
        <f t="shared" ref="A644:A707" si="46">ROW(B644)-3</f>
        <v>641</v>
      </c>
      <c r="B644" s="105" t="s">
        <v>84</v>
      </c>
      <c r="C644" s="30" t="s">
        <v>1090</v>
      </c>
      <c r="D644" s="341" t="s">
        <v>1108</v>
      </c>
      <c r="E644" s="342" t="s">
        <v>5619</v>
      </c>
      <c r="F644" s="342" t="s">
        <v>1129</v>
      </c>
      <c r="G644" s="342"/>
      <c r="H644" s="432" t="s">
        <v>2209</v>
      </c>
      <c r="I644" s="393">
        <v>43340</v>
      </c>
      <c r="J644" s="340">
        <v>44411</v>
      </c>
      <c r="K644" s="331" t="s">
        <v>1277</v>
      </c>
      <c r="L644" s="343">
        <v>764.64</v>
      </c>
      <c r="M644" s="333"/>
      <c r="N644" s="333"/>
      <c r="O644" s="341">
        <v>20</v>
      </c>
      <c r="P644" s="8">
        <v>9</v>
      </c>
      <c r="Q644" s="30" t="s">
        <v>246</v>
      </c>
      <c r="R644" s="341" t="s">
        <v>246</v>
      </c>
      <c r="S644" s="341" t="s">
        <v>246</v>
      </c>
      <c r="T644" s="344">
        <v>20</v>
      </c>
      <c r="U644" s="378">
        <v>5.7</v>
      </c>
      <c r="V644" s="341" t="s">
        <v>85</v>
      </c>
      <c r="W644" s="349">
        <v>71.5</v>
      </c>
      <c r="X644" s="345">
        <v>45.4</v>
      </c>
      <c r="Y644" s="344">
        <v>3600</v>
      </c>
      <c r="Z644" s="344" t="s">
        <v>2309</v>
      </c>
      <c r="AA644" s="344" t="s">
        <v>3002</v>
      </c>
      <c r="AB644" s="334" t="s">
        <v>5620</v>
      </c>
      <c r="AC644" s="346" t="s">
        <v>85</v>
      </c>
      <c r="AD644" s="336" t="s">
        <v>85</v>
      </c>
      <c r="AE644" s="346" t="s">
        <v>85</v>
      </c>
      <c r="AF644" s="347" t="s">
        <v>85</v>
      </c>
      <c r="AG644" s="346" t="s">
        <v>85</v>
      </c>
      <c r="AH644" s="346" t="s">
        <v>85</v>
      </c>
      <c r="AI644" s="347" t="s">
        <v>85</v>
      </c>
      <c r="AJ644" s="347" t="s">
        <v>265</v>
      </c>
      <c r="AK644" s="347" t="s">
        <v>85</v>
      </c>
      <c r="AL644" s="347" t="s">
        <v>85</v>
      </c>
      <c r="AM644" s="347" t="s">
        <v>85</v>
      </c>
      <c r="AN644" s="347" t="s">
        <v>85</v>
      </c>
      <c r="AO644" s="347">
        <v>210</v>
      </c>
      <c r="AP644" s="347">
        <v>0</v>
      </c>
      <c r="AQ644" s="347">
        <v>0</v>
      </c>
      <c r="AR644" s="347"/>
      <c r="AS644" s="347">
        <v>34</v>
      </c>
      <c r="AT644" s="347"/>
      <c r="AU644" s="347">
        <v>235</v>
      </c>
      <c r="AV644" s="347" t="s">
        <v>85</v>
      </c>
      <c r="AW644" s="347" t="s">
        <v>85</v>
      </c>
      <c r="AX644" s="83"/>
      <c r="AY644" s="347">
        <v>0</v>
      </c>
      <c r="AZ644" s="348" t="s">
        <v>3368</v>
      </c>
      <c r="BA644" s="347">
        <v>172.5</v>
      </c>
      <c r="BB644" s="105" t="s">
        <v>3008</v>
      </c>
      <c r="BC644" s="347">
        <v>11</v>
      </c>
      <c r="BD644" s="348">
        <v>48.9</v>
      </c>
      <c r="BE644" s="347">
        <v>23</v>
      </c>
      <c r="BF644" s="347">
        <v>23</v>
      </c>
      <c r="BG644" s="347">
        <v>12</v>
      </c>
      <c r="BH644" s="341">
        <v>24</v>
      </c>
      <c r="BI644" s="347" t="s">
        <v>3551</v>
      </c>
      <c r="BJ644" s="82" t="s">
        <v>4217</v>
      </c>
      <c r="BK644" s="347" t="s">
        <v>2871</v>
      </c>
      <c r="BL644" s="347" t="s">
        <v>2872</v>
      </c>
      <c r="BM644" s="347" t="s">
        <v>2873</v>
      </c>
      <c r="BN644" s="347" t="s">
        <v>2868</v>
      </c>
      <c r="BO644" s="347"/>
      <c r="BP644" s="347"/>
      <c r="BQ644" s="347"/>
      <c r="BR644" s="347"/>
      <c r="BS644" s="347"/>
      <c r="BT644" s="347"/>
      <c r="BU644" s="347" t="s">
        <v>3891</v>
      </c>
      <c r="BV644" s="347" t="s">
        <v>3892</v>
      </c>
      <c r="BW644" s="347"/>
      <c r="BX644" s="347"/>
      <c r="BY644" s="362" t="str">
        <f t="shared" si="43"/>
        <v>DISCONTINUED - MR105 Beadlock, 20x9, +20mm Offset, BLANK, 71.5mm Centerbore, Matte Black, w/ BH-H36125</v>
      </c>
      <c r="BZ644" s="362" t="s">
        <v>4044</v>
      </c>
      <c r="CA644" s="362" t="s">
        <v>4045</v>
      </c>
      <c r="CB644" s="351" t="str">
        <f t="shared" ref="CB644:CB707" si="47">C644</f>
        <v>RACE (1XX)</v>
      </c>
    </row>
    <row r="645" spans="1:80" s="339" customFormat="1" ht="12.75">
      <c r="A645" s="23">
        <f t="shared" si="46"/>
        <v>642</v>
      </c>
      <c r="B645" s="105" t="s">
        <v>3069</v>
      </c>
      <c r="C645" s="30" t="s">
        <v>3050</v>
      </c>
      <c r="D645" s="341" t="s">
        <v>3341</v>
      </c>
      <c r="E645" s="342" t="s">
        <v>5621</v>
      </c>
      <c r="F645" s="342"/>
      <c r="G645" s="342"/>
      <c r="H645" s="432" t="s">
        <v>3266</v>
      </c>
      <c r="I645" s="393">
        <v>43605</v>
      </c>
      <c r="J645" s="340">
        <v>44411</v>
      </c>
      <c r="K645" s="331" t="s">
        <v>1277</v>
      </c>
      <c r="L645" s="343">
        <v>160.22</v>
      </c>
      <c r="M645" s="333"/>
      <c r="N645" s="333"/>
      <c r="O645" s="341">
        <v>14</v>
      </c>
      <c r="P645" s="8">
        <v>10</v>
      </c>
      <c r="Q645" s="30" t="s">
        <v>1749</v>
      </c>
      <c r="R645" s="341">
        <v>4</v>
      </c>
      <c r="S645" s="341">
        <v>156</v>
      </c>
      <c r="T645" s="344">
        <v>0</v>
      </c>
      <c r="U645" s="378">
        <v>5.3</v>
      </c>
      <c r="V645" s="341" t="s">
        <v>201</v>
      </c>
      <c r="W645" s="349">
        <v>131.30000000000001</v>
      </c>
      <c r="X645" s="345">
        <v>15.8</v>
      </c>
      <c r="Y645" s="344">
        <v>1200</v>
      </c>
      <c r="Z645" s="344" t="s">
        <v>2309</v>
      </c>
      <c r="AA645" s="344" t="s">
        <v>3002</v>
      </c>
      <c r="AB645" s="334" t="s">
        <v>5065</v>
      </c>
      <c r="AC645" s="346" t="s">
        <v>3453</v>
      </c>
      <c r="AD645" s="336">
        <v>12.5</v>
      </c>
      <c r="AE645" s="346" t="s">
        <v>85</v>
      </c>
      <c r="AF645" s="347" t="s">
        <v>85</v>
      </c>
      <c r="AG645" s="346" t="s">
        <v>85</v>
      </c>
      <c r="AH645" s="346" t="s">
        <v>85</v>
      </c>
      <c r="AI645" s="347" t="s">
        <v>85</v>
      </c>
      <c r="AJ645" s="347" t="s">
        <v>266</v>
      </c>
      <c r="AK645" s="347" t="s">
        <v>85</v>
      </c>
      <c r="AL645" s="347" t="s">
        <v>85</v>
      </c>
      <c r="AM645" s="347" t="s">
        <v>85</v>
      </c>
      <c r="AN645" s="347">
        <v>14</v>
      </c>
      <c r="AO645" s="347">
        <v>178</v>
      </c>
      <c r="AP645" s="347">
        <v>3</v>
      </c>
      <c r="AQ645" s="347">
        <v>18</v>
      </c>
      <c r="AR645" s="347"/>
      <c r="AS645" s="347">
        <v>12</v>
      </c>
      <c r="AT645" s="347"/>
      <c r="AU645" s="347">
        <v>162</v>
      </c>
      <c r="AV645" s="347">
        <v>50</v>
      </c>
      <c r="AW645" s="347">
        <v>56</v>
      </c>
      <c r="AX645" s="83"/>
      <c r="AY645" s="347">
        <v>94</v>
      </c>
      <c r="AZ645" s="348" t="s">
        <v>85</v>
      </c>
      <c r="BA645" s="347" t="s">
        <v>85</v>
      </c>
      <c r="BB645" s="105" t="s">
        <v>85</v>
      </c>
      <c r="BC645" s="347" t="s">
        <v>85</v>
      </c>
      <c r="BD645" s="348">
        <v>19.3</v>
      </c>
      <c r="BE645" s="347">
        <v>15</v>
      </c>
      <c r="BF645" s="347">
        <v>15</v>
      </c>
      <c r="BG645" s="347">
        <v>11</v>
      </c>
      <c r="BH645" s="341">
        <v>57</v>
      </c>
      <c r="BI645" s="347" t="s">
        <v>3551</v>
      </c>
      <c r="BJ645" s="82" t="s">
        <v>4217</v>
      </c>
      <c r="BK645" s="347" t="s">
        <v>4226</v>
      </c>
      <c r="BL645" s="347" t="s">
        <v>4224</v>
      </c>
      <c r="BM645" s="347" t="s">
        <v>4227</v>
      </c>
      <c r="BN645" s="347" t="s">
        <v>4220</v>
      </c>
      <c r="BO645" s="347"/>
      <c r="BP645" s="347"/>
      <c r="BQ645" s="347"/>
      <c r="BR645" s="347"/>
      <c r="BS645" s="347"/>
      <c r="BT645" s="347"/>
      <c r="BU645" s="347" t="s">
        <v>4409</v>
      </c>
      <c r="BV645" s="347" t="s">
        <v>4408</v>
      </c>
      <c r="BW645" s="347" t="s">
        <v>4410</v>
      </c>
      <c r="BX645" s="347" t="s">
        <v>4411</v>
      </c>
      <c r="BY645" s="362" t="str">
        <f t="shared" si="43"/>
        <v>DISCONTINUED - GZ806 Tilt, 14x10, 5+5/0mm Offset, 4x156, 131.3mm Centerbore, Matte Black</v>
      </c>
      <c r="BZ645" s="362" t="s">
        <v>4044</v>
      </c>
      <c r="CA645" s="362" t="s">
        <v>4045</v>
      </c>
      <c r="CB645" s="351" t="str">
        <f t="shared" si="47"/>
        <v>GMZ (8XX)</v>
      </c>
    </row>
    <row r="646" spans="1:80" s="339" customFormat="1" ht="12.75">
      <c r="A646" s="23">
        <f t="shared" si="46"/>
        <v>643</v>
      </c>
      <c r="B646" s="105" t="s">
        <v>84</v>
      </c>
      <c r="C646" s="30" t="s">
        <v>1072</v>
      </c>
      <c r="D646" s="341" t="s">
        <v>2117</v>
      </c>
      <c r="E646" s="342" t="s">
        <v>5664</v>
      </c>
      <c r="F646" s="342"/>
      <c r="G646" s="342"/>
      <c r="H646" s="432" t="s">
        <v>2719</v>
      </c>
      <c r="I646" s="393">
        <v>43340</v>
      </c>
      <c r="J646" s="340">
        <v>44427</v>
      </c>
      <c r="K646" s="331" t="s">
        <v>1277</v>
      </c>
      <c r="L646" s="343">
        <v>414.03</v>
      </c>
      <c r="M646" s="333"/>
      <c r="N646" s="333"/>
      <c r="O646" s="341">
        <v>17</v>
      </c>
      <c r="P646" s="8">
        <v>8.5</v>
      </c>
      <c r="Q646" s="30" t="s">
        <v>1758</v>
      </c>
      <c r="R646" s="341">
        <v>5</v>
      </c>
      <c r="S646" s="341">
        <v>5</v>
      </c>
      <c r="T646" s="344">
        <v>25</v>
      </c>
      <c r="U646" s="378">
        <v>5.8</v>
      </c>
      <c r="V646" s="341" t="s">
        <v>85</v>
      </c>
      <c r="W646" s="349">
        <v>71.5</v>
      </c>
      <c r="X646" s="345">
        <v>23.5</v>
      </c>
      <c r="Y646" s="344">
        <v>2650</v>
      </c>
      <c r="Z646" s="344" t="s">
        <v>2661</v>
      </c>
      <c r="AA646" s="344" t="s">
        <v>3007</v>
      </c>
      <c r="AB646" s="334" t="s">
        <v>5069</v>
      </c>
      <c r="AC646" s="346" t="s">
        <v>5125</v>
      </c>
      <c r="AD646" s="336">
        <v>22</v>
      </c>
      <c r="AE646" s="346" t="s">
        <v>85</v>
      </c>
      <c r="AF646" s="347" t="s">
        <v>85</v>
      </c>
      <c r="AG646" s="346" t="s">
        <v>85</v>
      </c>
      <c r="AH646" s="346" t="s">
        <v>85</v>
      </c>
      <c r="AI646" s="347" t="s">
        <v>85</v>
      </c>
      <c r="AJ646" s="347" t="s">
        <v>266</v>
      </c>
      <c r="AK646" s="347" t="s">
        <v>85</v>
      </c>
      <c r="AL646" s="347" t="s">
        <v>85</v>
      </c>
      <c r="AM646" s="347" t="s">
        <v>85</v>
      </c>
      <c r="AN646" s="347">
        <v>16</v>
      </c>
      <c r="AO646" s="347">
        <v>165</v>
      </c>
      <c r="AP646" s="347">
        <v>8</v>
      </c>
      <c r="AQ646" s="347">
        <v>20</v>
      </c>
      <c r="AR646" s="347">
        <v>40</v>
      </c>
      <c r="AS646" s="347">
        <v>47</v>
      </c>
      <c r="AT646" s="347">
        <v>210</v>
      </c>
      <c r="AU646" s="347">
        <v>208</v>
      </c>
      <c r="AV646" s="347">
        <v>71.5</v>
      </c>
      <c r="AW646" s="347">
        <v>35</v>
      </c>
      <c r="AX646" s="83"/>
      <c r="AY646" s="347">
        <v>34</v>
      </c>
      <c r="AZ646" s="348" t="s">
        <v>85</v>
      </c>
      <c r="BA646" s="347" t="s">
        <v>85</v>
      </c>
      <c r="BB646" s="105" t="s">
        <v>85</v>
      </c>
      <c r="BC646" s="347" t="s">
        <v>85</v>
      </c>
      <c r="BD646" s="348">
        <v>27</v>
      </c>
      <c r="BE646" s="347">
        <v>19.7</v>
      </c>
      <c r="BF646" s="347">
        <v>19.7</v>
      </c>
      <c r="BG646" s="347">
        <v>11</v>
      </c>
      <c r="BH646" s="341">
        <v>36</v>
      </c>
      <c r="BI646" s="347" t="s">
        <v>3551</v>
      </c>
      <c r="BJ646" s="82" t="s">
        <v>4217</v>
      </c>
      <c r="BK646" s="347" t="s">
        <v>2833</v>
      </c>
      <c r="BL646" s="347" t="s">
        <v>2849</v>
      </c>
      <c r="BM646" s="347" t="s">
        <v>2850</v>
      </c>
      <c r="BN646" s="347" t="s">
        <v>2851</v>
      </c>
      <c r="BO646" s="347" t="s">
        <v>2852</v>
      </c>
      <c r="BP646" s="347" t="s">
        <v>2853</v>
      </c>
      <c r="BQ646" s="347" t="s">
        <v>2854</v>
      </c>
      <c r="BR646" s="347"/>
      <c r="BS646" s="347"/>
      <c r="BT646" s="347"/>
      <c r="BU646" s="347" t="s">
        <v>3775</v>
      </c>
      <c r="BV646" s="347" t="s">
        <v>3776</v>
      </c>
      <c r="BW646" s="347" t="s">
        <v>3777</v>
      </c>
      <c r="BX646" s="347" t="s">
        <v>3778</v>
      </c>
      <c r="BY646" s="362" t="str">
        <f t="shared" si="43"/>
        <v>DISCONTINUED - MR313, 17x8.5, +25mm Offset, 5x5, 71.5mm Centerbore, Gloss Titanium</v>
      </c>
      <c r="BZ646" s="362" t="s">
        <v>4044</v>
      </c>
      <c r="CA646" s="362" t="s">
        <v>4045</v>
      </c>
      <c r="CB646" s="351" t="str">
        <f t="shared" si="47"/>
        <v>STREET (3XX)</v>
      </c>
    </row>
    <row r="647" spans="1:80" s="339" customFormat="1" ht="12.75">
      <c r="A647" s="23">
        <f t="shared" si="46"/>
        <v>644</v>
      </c>
      <c r="B647" s="105" t="s">
        <v>84</v>
      </c>
      <c r="C647" s="30" t="s">
        <v>1089</v>
      </c>
      <c r="D647" s="341" t="s">
        <v>1147</v>
      </c>
      <c r="E647" s="342" t="s">
        <v>5665</v>
      </c>
      <c r="F647" s="342" t="s">
        <v>1129</v>
      </c>
      <c r="G647" s="342"/>
      <c r="H647" s="432" t="s">
        <v>766</v>
      </c>
      <c r="I647" s="393">
        <v>41640</v>
      </c>
      <c r="J647" s="340">
        <v>44427</v>
      </c>
      <c r="K647" s="331" t="s">
        <v>1277</v>
      </c>
      <c r="L647" s="343">
        <v>321.68</v>
      </c>
      <c r="M647" s="333"/>
      <c r="N647" s="333"/>
      <c r="O647" s="341">
        <v>14</v>
      </c>
      <c r="P647" s="8">
        <v>8</v>
      </c>
      <c r="Q647" s="30" t="s">
        <v>1749</v>
      </c>
      <c r="R647" s="341">
        <v>4</v>
      </c>
      <c r="S647" s="341">
        <v>156</v>
      </c>
      <c r="T647" s="344">
        <v>0</v>
      </c>
      <c r="U647" s="378">
        <v>4.3</v>
      </c>
      <c r="V647" s="341" t="s">
        <v>193</v>
      </c>
      <c r="W647" s="349">
        <v>132</v>
      </c>
      <c r="X647" s="345">
        <v>16.100000000000001</v>
      </c>
      <c r="Y647" s="344">
        <v>1600</v>
      </c>
      <c r="Z647" s="344" t="s">
        <v>5829</v>
      </c>
      <c r="AA647" s="344" t="s">
        <v>3007</v>
      </c>
      <c r="AB647" s="334" t="s">
        <v>5313</v>
      </c>
      <c r="AC647" s="346" t="s">
        <v>1626</v>
      </c>
      <c r="AD647" s="336">
        <v>22</v>
      </c>
      <c r="AE647" s="346" t="s">
        <v>85</v>
      </c>
      <c r="AF647" s="347" t="s">
        <v>85</v>
      </c>
      <c r="AG647" s="346" t="s">
        <v>3019</v>
      </c>
      <c r="AH647" s="346" t="s">
        <v>85</v>
      </c>
      <c r="AI647" s="347" t="s">
        <v>85</v>
      </c>
      <c r="AJ647" s="347" t="s">
        <v>266</v>
      </c>
      <c r="AK647" s="347" t="s">
        <v>85</v>
      </c>
      <c r="AL647" s="347" t="s">
        <v>85</v>
      </c>
      <c r="AM647" s="347" t="s">
        <v>85</v>
      </c>
      <c r="AN647" s="347">
        <v>14.1</v>
      </c>
      <c r="AO647" s="347">
        <v>190</v>
      </c>
      <c r="AP647" s="347">
        <v>3</v>
      </c>
      <c r="AQ647" s="347">
        <v>7</v>
      </c>
      <c r="AR647" s="347"/>
      <c r="AS647" s="347">
        <v>10</v>
      </c>
      <c r="AT647" s="347"/>
      <c r="AU647" s="347">
        <v>163</v>
      </c>
      <c r="AV647" s="347">
        <v>100</v>
      </c>
      <c r="AW647" s="347">
        <v>45</v>
      </c>
      <c r="AX647" s="83"/>
      <c r="AY647" s="347">
        <v>55</v>
      </c>
      <c r="AZ647" s="348" t="s">
        <v>3357</v>
      </c>
      <c r="BA647" s="347">
        <v>89.1</v>
      </c>
      <c r="BB647" s="105" t="s">
        <v>1522</v>
      </c>
      <c r="BC647" s="347">
        <v>11</v>
      </c>
      <c r="BD647" s="348">
        <v>19.7</v>
      </c>
      <c r="BE647" s="347">
        <v>16.899999999999999</v>
      </c>
      <c r="BF647" s="347">
        <v>16.899999999999999</v>
      </c>
      <c r="BG647" s="347">
        <v>10.8</v>
      </c>
      <c r="BH647" s="341">
        <v>48</v>
      </c>
      <c r="BI647" s="347" t="s">
        <v>3551</v>
      </c>
      <c r="BJ647" s="82" t="s">
        <v>4217</v>
      </c>
      <c r="BK647" s="347" t="s">
        <v>2833</v>
      </c>
      <c r="BL647" s="347" t="s">
        <v>2877</v>
      </c>
      <c r="BM647" s="347" t="s">
        <v>2878</v>
      </c>
      <c r="BN647" s="347" t="s">
        <v>2868</v>
      </c>
      <c r="BO647" s="347" t="s">
        <v>2879</v>
      </c>
      <c r="BP647" s="347"/>
      <c r="BQ647" s="347"/>
      <c r="BR647" s="347"/>
      <c r="BS647" s="347"/>
      <c r="BT647" s="347"/>
      <c r="BU647" s="347" t="s">
        <v>3851</v>
      </c>
      <c r="BV647" s="347" t="s">
        <v>3852</v>
      </c>
      <c r="BW647" s="347" t="s">
        <v>3853</v>
      </c>
      <c r="BX647" s="347" t="s">
        <v>3854</v>
      </c>
      <c r="BY647" s="362" t="str">
        <f t="shared" si="43"/>
        <v>DISCONTINUED - MR401 UTV Beadlock, 14x8, 4+4/0mm Offset, 4x156, 132mm Centerbore, Titanium - Matte Black Ring, w/ BH-H20875</v>
      </c>
      <c r="BZ647" s="362" t="s">
        <v>4044</v>
      </c>
      <c r="CA647" s="362" t="s">
        <v>4045</v>
      </c>
      <c r="CB647" s="351" t="str">
        <f t="shared" si="47"/>
        <v>UTV (4XX)</v>
      </c>
    </row>
    <row r="648" spans="1:80" s="339" customFormat="1" ht="12.75">
      <c r="A648" s="23">
        <f t="shared" si="46"/>
        <v>645</v>
      </c>
      <c r="B648" s="105" t="s">
        <v>84</v>
      </c>
      <c r="C648" s="30" t="s">
        <v>1094</v>
      </c>
      <c r="D648" s="341" t="s">
        <v>940</v>
      </c>
      <c r="E648" s="342" t="s">
        <v>5666</v>
      </c>
      <c r="F648" s="342" t="s">
        <v>2239</v>
      </c>
      <c r="G648" s="342"/>
      <c r="H648" s="432" t="s">
        <v>991</v>
      </c>
      <c r="I648" s="393">
        <v>42736</v>
      </c>
      <c r="J648" s="340">
        <v>44427</v>
      </c>
      <c r="K648" s="331" t="s">
        <v>1277</v>
      </c>
      <c r="L648" s="343">
        <v>408.62</v>
      </c>
      <c r="M648" s="333"/>
      <c r="N648" s="333"/>
      <c r="O648" s="341">
        <v>20</v>
      </c>
      <c r="P648" s="8">
        <v>10</v>
      </c>
      <c r="Q648" s="30" t="s">
        <v>1766</v>
      </c>
      <c r="R648" s="341">
        <v>8</v>
      </c>
      <c r="S648" s="341">
        <v>170</v>
      </c>
      <c r="T648" s="344">
        <v>-24</v>
      </c>
      <c r="U648" s="378">
        <v>4.55</v>
      </c>
      <c r="V648" s="341" t="s">
        <v>85</v>
      </c>
      <c r="W648" s="349">
        <v>124.9</v>
      </c>
      <c r="X648" s="345">
        <v>43.52</v>
      </c>
      <c r="Y648" s="344">
        <v>3640</v>
      </c>
      <c r="Z648" s="344" t="s">
        <v>2237</v>
      </c>
      <c r="AA648" s="344" t="s">
        <v>3007</v>
      </c>
      <c r="AB648" s="334" t="s">
        <v>5054</v>
      </c>
      <c r="AC648" s="346" t="s">
        <v>1621</v>
      </c>
      <c r="AD648" s="336">
        <v>33</v>
      </c>
      <c r="AE648" s="346" t="s">
        <v>85</v>
      </c>
      <c r="AF648" s="347" t="s">
        <v>1901</v>
      </c>
      <c r="AG648" s="346" t="s">
        <v>85</v>
      </c>
      <c r="AH648" s="346" t="s">
        <v>1950</v>
      </c>
      <c r="AI648" s="347">
        <v>1.1000000000000001</v>
      </c>
      <c r="AJ648" s="347" t="s">
        <v>265</v>
      </c>
      <c r="AK648" s="347" t="s">
        <v>85</v>
      </c>
      <c r="AL648" s="347" t="s">
        <v>85</v>
      </c>
      <c r="AM648" s="347" t="s">
        <v>85</v>
      </c>
      <c r="AN648" s="347">
        <v>15.8</v>
      </c>
      <c r="AO648" s="347">
        <v>200</v>
      </c>
      <c r="AP648" s="347">
        <v>3</v>
      </c>
      <c r="AQ648" s="347">
        <v>3</v>
      </c>
      <c r="AR648" s="347"/>
      <c r="AS648" s="347">
        <v>58</v>
      </c>
      <c r="AT648" s="347"/>
      <c r="AU648" s="347">
        <v>230</v>
      </c>
      <c r="AV648" s="347">
        <v>124</v>
      </c>
      <c r="AW648" s="347">
        <v>108.5</v>
      </c>
      <c r="AX648" s="83"/>
      <c r="AY648" s="347">
        <v>72</v>
      </c>
      <c r="AZ648" s="348" t="s">
        <v>85</v>
      </c>
      <c r="BA648" s="347" t="s">
        <v>85</v>
      </c>
      <c r="BB648" s="105" t="s">
        <v>85</v>
      </c>
      <c r="BC648" s="347" t="s">
        <v>85</v>
      </c>
      <c r="BD648" s="348">
        <v>49.16</v>
      </c>
      <c r="BE648" s="347">
        <v>22.1</v>
      </c>
      <c r="BF648" s="347">
        <v>22.1</v>
      </c>
      <c r="BG648" s="347">
        <v>12.2</v>
      </c>
      <c r="BH648" s="341">
        <v>20</v>
      </c>
      <c r="BI648" s="347" t="s">
        <v>3551</v>
      </c>
      <c r="BJ648" s="82" t="s">
        <v>4217</v>
      </c>
      <c r="BK648" s="347" t="s">
        <v>2890</v>
      </c>
      <c r="BL648" s="347" t="s">
        <v>2834</v>
      </c>
      <c r="BM648" s="347" t="s">
        <v>2903</v>
      </c>
      <c r="BN648" s="347" t="s">
        <v>2904</v>
      </c>
      <c r="BO648" s="347"/>
      <c r="BP648" s="347"/>
      <c r="BQ648" s="347"/>
      <c r="BR648" s="347"/>
      <c r="BS648" s="347"/>
      <c r="BT648" s="347"/>
      <c r="BU648" s="347" t="s">
        <v>3979</v>
      </c>
      <c r="BV648" s="347" t="s">
        <v>3980</v>
      </c>
      <c r="BW648" s="347" t="s">
        <v>3981</v>
      </c>
      <c r="BX648" s="347" t="s">
        <v>3982</v>
      </c>
      <c r="BY648" s="362" t="str">
        <f t="shared" si="43"/>
        <v>DISCONTINUED - MR606 Mesh, 20x10, -24mm Offset, 8x170, 124.9mm Centerbore, Titanium</v>
      </c>
      <c r="BZ648" s="362" t="s">
        <v>4044</v>
      </c>
      <c r="CA648" s="362" t="s">
        <v>4045</v>
      </c>
      <c r="CB648" s="351" t="str">
        <f t="shared" si="47"/>
        <v>DISCO (6XX)</v>
      </c>
    </row>
    <row r="649" spans="1:80" s="339" customFormat="1" ht="12.75">
      <c r="A649" s="23">
        <f t="shared" si="46"/>
        <v>646</v>
      </c>
      <c r="B649" s="105" t="s">
        <v>84</v>
      </c>
      <c r="C649" s="30" t="s">
        <v>1072</v>
      </c>
      <c r="D649" s="341" t="s">
        <v>1120</v>
      </c>
      <c r="E649" s="342" t="s">
        <v>5685</v>
      </c>
      <c r="F649" s="342"/>
      <c r="G649" s="342"/>
      <c r="H649" s="432" t="s">
        <v>592</v>
      </c>
      <c r="I649" s="393">
        <v>42005</v>
      </c>
      <c r="J649" s="340">
        <v>44453</v>
      </c>
      <c r="K649" s="331" t="s">
        <v>1277</v>
      </c>
      <c r="L649" s="343">
        <v>319.36</v>
      </c>
      <c r="M649" s="333"/>
      <c r="N649" s="333"/>
      <c r="O649" s="341">
        <v>17</v>
      </c>
      <c r="P649" s="8">
        <v>8.5</v>
      </c>
      <c r="Q649" s="30" t="s">
        <v>1761</v>
      </c>
      <c r="R649" s="341">
        <v>6</v>
      </c>
      <c r="S649" s="341">
        <v>120</v>
      </c>
      <c r="T649" s="344">
        <v>0</v>
      </c>
      <c r="U649" s="378">
        <v>4.75</v>
      </c>
      <c r="V649" s="341" t="s">
        <v>85</v>
      </c>
      <c r="W649" s="349">
        <v>83</v>
      </c>
      <c r="X649" s="345">
        <v>30.16</v>
      </c>
      <c r="Y649" s="344">
        <v>2650</v>
      </c>
      <c r="Z649" s="344" t="s">
        <v>5830</v>
      </c>
      <c r="AA649" s="344" t="s">
        <v>3007</v>
      </c>
      <c r="AB649" s="334" t="s">
        <v>5070</v>
      </c>
      <c r="AC649" s="346" t="s">
        <v>1609</v>
      </c>
      <c r="AD649" s="336">
        <v>33</v>
      </c>
      <c r="AE649" s="346" t="s">
        <v>85</v>
      </c>
      <c r="AF649" s="347" t="s">
        <v>85</v>
      </c>
      <c r="AG649" s="346" t="s">
        <v>3100</v>
      </c>
      <c r="AH649" s="346" t="s">
        <v>1951</v>
      </c>
      <c r="AI649" s="347">
        <v>1.1000000000000001</v>
      </c>
      <c r="AJ649" s="347" t="s">
        <v>266</v>
      </c>
      <c r="AK649" s="347" t="s">
        <v>85</v>
      </c>
      <c r="AL649" s="347" t="s">
        <v>85</v>
      </c>
      <c r="AM649" s="347" t="s">
        <v>85</v>
      </c>
      <c r="AN649" s="347">
        <v>16.100000000000001</v>
      </c>
      <c r="AO649" s="347">
        <v>155</v>
      </c>
      <c r="AP649" s="347">
        <v>4</v>
      </c>
      <c r="AQ649" s="347">
        <v>12</v>
      </c>
      <c r="AR649" s="347">
        <v>27</v>
      </c>
      <c r="AS649" s="347">
        <v>43</v>
      </c>
      <c r="AT649" s="347">
        <v>208</v>
      </c>
      <c r="AU649" s="347">
        <v>202</v>
      </c>
      <c r="AV649" s="347">
        <v>79</v>
      </c>
      <c r="AW649" s="347">
        <v>52</v>
      </c>
      <c r="AX649" s="83"/>
      <c r="AY649" s="347">
        <v>46</v>
      </c>
      <c r="AZ649" s="348" t="s">
        <v>85</v>
      </c>
      <c r="BA649" s="347" t="s">
        <v>85</v>
      </c>
      <c r="BB649" s="105" t="s">
        <v>85</v>
      </c>
      <c r="BC649" s="347" t="s">
        <v>85</v>
      </c>
      <c r="BD649" s="348">
        <v>34.630000000000003</v>
      </c>
      <c r="BE649" s="347">
        <v>19.7</v>
      </c>
      <c r="BF649" s="347">
        <v>19.7</v>
      </c>
      <c r="BG649" s="347">
        <v>11</v>
      </c>
      <c r="BH649" s="341">
        <v>36</v>
      </c>
      <c r="BI649" s="347" t="s">
        <v>3551</v>
      </c>
      <c r="BJ649" s="82" t="s">
        <v>4217</v>
      </c>
      <c r="BK649" s="347" t="s">
        <v>2833</v>
      </c>
      <c r="BL649" s="347" t="s">
        <v>2837</v>
      </c>
      <c r="BM649" s="347" t="s">
        <v>2839</v>
      </c>
      <c r="BN649" s="347" t="s">
        <v>2904</v>
      </c>
      <c r="BO649" s="347"/>
      <c r="BP649" s="347"/>
      <c r="BQ649" s="347"/>
      <c r="BR649" s="347"/>
      <c r="BS649" s="347"/>
      <c r="BT649" s="347"/>
      <c r="BU649" s="347" t="s">
        <v>3699</v>
      </c>
      <c r="BV649" s="347" t="s">
        <v>3700</v>
      </c>
      <c r="BW649" s="347" t="s">
        <v>3701</v>
      </c>
      <c r="BX649" s="347" t="s">
        <v>3702</v>
      </c>
      <c r="BY649" s="362" t="str">
        <f t="shared" si="43"/>
        <v>DISCONTINUED - MR309 Grid, 17x8.5, 0mm Offset, 6x120, 83mm Centerbore, Titanium - Matte Black  Lip</v>
      </c>
      <c r="BZ649" s="362" t="s">
        <v>4044</v>
      </c>
      <c r="CA649" s="362" t="s">
        <v>4045</v>
      </c>
      <c r="CB649" s="351" t="str">
        <f t="shared" si="47"/>
        <v>STREET (3XX)</v>
      </c>
    </row>
    <row r="650" spans="1:80" s="339" customFormat="1" ht="12.75">
      <c r="A650" s="23">
        <f t="shared" si="46"/>
        <v>647</v>
      </c>
      <c r="B650" s="105" t="s">
        <v>84</v>
      </c>
      <c r="C650" s="30" t="s">
        <v>1072</v>
      </c>
      <c r="D650" s="341" t="s">
        <v>1116</v>
      </c>
      <c r="E650" s="342" t="s">
        <v>5687</v>
      </c>
      <c r="F650" s="342"/>
      <c r="G650" s="342"/>
      <c r="H650" s="432" t="s">
        <v>406</v>
      </c>
      <c r="I650" s="393">
        <v>40909</v>
      </c>
      <c r="J650" s="340">
        <v>44453</v>
      </c>
      <c r="K650" s="331" t="s">
        <v>1277</v>
      </c>
      <c r="L650" s="343">
        <v>293.8</v>
      </c>
      <c r="M650" s="333"/>
      <c r="N650" s="333"/>
      <c r="O650" s="341">
        <v>17</v>
      </c>
      <c r="P650" s="8">
        <v>8.5</v>
      </c>
      <c r="Q650" s="30" t="s">
        <v>1754</v>
      </c>
      <c r="R650" s="341">
        <v>5</v>
      </c>
      <c r="S650" s="341">
        <v>150</v>
      </c>
      <c r="T650" s="344">
        <v>0</v>
      </c>
      <c r="U650" s="378">
        <v>4.75</v>
      </c>
      <c r="V650" s="341" t="s">
        <v>85</v>
      </c>
      <c r="W650" s="349">
        <v>116.5</v>
      </c>
      <c r="X650" s="345">
        <v>31.45</v>
      </c>
      <c r="Y650" s="344">
        <v>2500</v>
      </c>
      <c r="Z650" s="344" t="s">
        <v>5827</v>
      </c>
      <c r="AA650" s="344" t="s">
        <v>3002</v>
      </c>
      <c r="AB650" s="334" t="s">
        <v>5600</v>
      </c>
      <c r="AC650" s="346" t="s">
        <v>1603</v>
      </c>
      <c r="AD650" s="336">
        <v>33</v>
      </c>
      <c r="AE650" s="346" t="s">
        <v>85</v>
      </c>
      <c r="AF650" s="347" t="s">
        <v>85</v>
      </c>
      <c r="AG650" s="346" t="s">
        <v>3018</v>
      </c>
      <c r="AH650" s="346" t="s">
        <v>1951</v>
      </c>
      <c r="AI650" s="347">
        <v>1.1000000000000001</v>
      </c>
      <c r="AJ650" s="347" t="s">
        <v>266</v>
      </c>
      <c r="AK650" s="347" t="s">
        <v>85</v>
      </c>
      <c r="AL650" s="347" t="s">
        <v>85</v>
      </c>
      <c r="AM650" s="347" t="s">
        <v>85</v>
      </c>
      <c r="AN650" s="347">
        <v>16.2</v>
      </c>
      <c r="AO650" s="347">
        <v>190</v>
      </c>
      <c r="AP650" s="347">
        <v>3</v>
      </c>
      <c r="AQ650" s="347">
        <v>19</v>
      </c>
      <c r="AR650" s="347">
        <v>29</v>
      </c>
      <c r="AS650" s="347">
        <v>27</v>
      </c>
      <c r="AT650" s="347">
        <v>207</v>
      </c>
      <c r="AU650" s="347">
        <v>203</v>
      </c>
      <c r="AV650" s="347">
        <v>110.5</v>
      </c>
      <c r="AW650" s="347">
        <v>46</v>
      </c>
      <c r="AX650" s="83"/>
      <c r="AY650" s="347">
        <v>78</v>
      </c>
      <c r="AZ650" s="348" t="s">
        <v>85</v>
      </c>
      <c r="BA650" s="347" t="s">
        <v>85</v>
      </c>
      <c r="BB650" s="105" t="s">
        <v>85</v>
      </c>
      <c r="BC650" s="347" t="s">
        <v>85</v>
      </c>
      <c r="BD650" s="348">
        <v>35.53</v>
      </c>
      <c r="BE650" s="347">
        <v>19.7</v>
      </c>
      <c r="BF650" s="347">
        <v>19.7</v>
      </c>
      <c r="BG650" s="347">
        <v>11</v>
      </c>
      <c r="BH650" s="341">
        <v>36</v>
      </c>
      <c r="BI650" s="347" t="s">
        <v>3551</v>
      </c>
      <c r="BJ650" s="82" t="s">
        <v>4217</v>
      </c>
      <c r="BK650" s="347" t="s">
        <v>2833</v>
      </c>
      <c r="BL650" s="347" t="s">
        <v>2837</v>
      </c>
      <c r="BM650" s="347" t="s">
        <v>2838</v>
      </c>
      <c r="BN650" s="347" t="s">
        <v>2839</v>
      </c>
      <c r="BO650" s="347"/>
      <c r="BP650" s="347"/>
      <c r="BQ650" s="347"/>
      <c r="BR650" s="347"/>
      <c r="BS650" s="347"/>
      <c r="BT650" s="347"/>
      <c r="BU650" s="347" t="s">
        <v>3591</v>
      </c>
      <c r="BV650" s="347" t="s">
        <v>3592</v>
      </c>
      <c r="BW650" s="347" t="s">
        <v>3593</v>
      </c>
      <c r="BX650" s="347" t="s">
        <v>3594</v>
      </c>
      <c r="BY650" s="362" t="str">
        <f t="shared" si="43"/>
        <v>DISCONTINUED - MR304 Double Standard, 17x8.5, 0mm Offset, 5x150, 116.5mm Centerbore, Matte Black - Machined Lip</v>
      </c>
      <c r="BZ650" s="362" t="s">
        <v>4044</v>
      </c>
      <c r="CA650" s="362" t="s">
        <v>4045</v>
      </c>
      <c r="CB650" s="351" t="str">
        <f t="shared" si="47"/>
        <v>STREET (3XX)</v>
      </c>
    </row>
    <row r="651" spans="1:80" s="339" customFormat="1" ht="12.75">
      <c r="A651" s="23">
        <f t="shared" si="46"/>
        <v>648</v>
      </c>
      <c r="B651" s="105" t="s">
        <v>84</v>
      </c>
      <c r="C651" s="30" t="s">
        <v>1094</v>
      </c>
      <c r="D651" s="341" t="s">
        <v>940</v>
      </c>
      <c r="E651" s="342" t="s">
        <v>5725</v>
      </c>
      <c r="F651" s="342" t="s">
        <v>2239</v>
      </c>
      <c r="G651" s="342"/>
      <c r="H651" s="432" t="s">
        <v>988</v>
      </c>
      <c r="I651" s="393">
        <v>42736</v>
      </c>
      <c r="J651" s="340">
        <v>44480</v>
      </c>
      <c r="K651" s="331" t="s">
        <v>1277</v>
      </c>
      <c r="L651" s="343">
        <v>408.62</v>
      </c>
      <c r="M651" s="333"/>
      <c r="N651" s="333"/>
      <c r="O651" s="341">
        <v>20</v>
      </c>
      <c r="P651" s="8">
        <v>10</v>
      </c>
      <c r="Q651" s="30" t="s">
        <v>1765</v>
      </c>
      <c r="R651" s="341">
        <v>8</v>
      </c>
      <c r="S651" s="341">
        <v>6.5</v>
      </c>
      <c r="T651" s="344">
        <v>-24</v>
      </c>
      <c r="U651" s="378">
        <v>4.55</v>
      </c>
      <c r="V651" s="341" t="s">
        <v>85</v>
      </c>
      <c r="W651" s="349">
        <v>121.3</v>
      </c>
      <c r="X651" s="345">
        <v>42.3</v>
      </c>
      <c r="Y651" s="344">
        <v>3640</v>
      </c>
      <c r="Z651" s="344" t="s">
        <v>2309</v>
      </c>
      <c r="AA651" s="344" t="s">
        <v>3002</v>
      </c>
      <c r="AB651" s="334" t="s">
        <v>5333</v>
      </c>
      <c r="AC651" s="346" t="s">
        <v>1621</v>
      </c>
      <c r="AD651" s="336">
        <v>33</v>
      </c>
      <c r="AE651" s="346" t="s">
        <v>85</v>
      </c>
      <c r="AF651" s="347" t="s">
        <v>1901</v>
      </c>
      <c r="AG651" s="346" t="s">
        <v>85</v>
      </c>
      <c r="AH651" s="346" t="s">
        <v>1950</v>
      </c>
      <c r="AI651" s="347">
        <v>1.1000000000000001</v>
      </c>
      <c r="AJ651" s="347" t="s">
        <v>265</v>
      </c>
      <c r="AK651" s="347" t="s">
        <v>1677</v>
      </c>
      <c r="AL651" s="347">
        <v>3.3000000000000003</v>
      </c>
      <c r="AM651" s="347">
        <v>116.7</v>
      </c>
      <c r="AN651" s="347">
        <v>15.8</v>
      </c>
      <c r="AO651" s="347">
        <v>200</v>
      </c>
      <c r="AP651" s="347">
        <v>3</v>
      </c>
      <c r="AQ651" s="347">
        <v>3</v>
      </c>
      <c r="AR651" s="347"/>
      <c r="AS651" s="347">
        <v>58</v>
      </c>
      <c r="AT651" s="347"/>
      <c r="AU651" s="347">
        <v>230</v>
      </c>
      <c r="AV651" s="347">
        <v>124</v>
      </c>
      <c r="AW651" s="347">
        <v>108.5</v>
      </c>
      <c r="AX651" s="83"/>
      <c r="AY651" s="347">
        <v>72</v>
      </c>
      <c r="AZ651" s="348" t="s">
        <v>85</v>
      </c>
      <c r="BA651" s="347" t="s">
        <v>85</v>
      </c>
      <c r="BB651" s="105" t="s">
        <v>85</v>
      </c>
      <c r="BC651" s="347" t="s">
        <v>85</v>
      </c>
      <c r="BD651" s="348">
        <v>45.8</v>
      </c>
      <c r="BE651" s="347">
        <v>22.1</v>
      </c>
      <c r="BF651" s="347">
        <v>22.1</v>
      </c>
      <c r="BG651" s="347">
        <v>12.2</v>
      </c>
      <c r="BH651" s="341">
        <v>20</v>
      </c>
      <c r="BI651" s="347" t="s">
        <v>3551</v>
      </c>
      <c r="BJ651" s="82" t="s">
        <v>4217</v>
      </c>
      <c r="BK651" s="347" t="s">
        <v>2890</v>
      </c>
      <c r="BL651" s="347" t="s">
        <v>2834</v>
      </c>
      <c r="BM651" s="347" t="s">
        <v>2903</v>
      </c>
      <c r="BN651" s="347" t="s">
        <v>2904</v>
      </c>
      <c r="BO651" s="347"/>
      <c r="BP651" s="347"/>
      <c r="BQ651" s="347"/>
      <c r="BR651" s="347"/>
      <c r="BS651" s="347"/>
      <c r="BT651" s="347"/>
      <c r="BU651" s="347" t="s">
        <v>3983</v>
      </c>
      <c r="BV651" s="347" t="s">
        <v>3984</v>
      </c>
      <c r="BW651" s="347" t="s">
        <v>3985</v>
      </c>
      <c r="BX651" s="347" t="s">
        <v>3986</v>
      </c>
      <c r="BY651" s="362" t="str">
        <f t="shared" si="43"/>
        <v>DISCONTINUED - MR606 Mesh, 20x10, -24mm Offset, 8x6.5, 121.3mm Centerbore, Matte Black</v>
      </c>
      <c r="BZ651" s="362" t="s">
        <v>4044</v>
      </c>
      <c r="CA651" s="362" t="s">
        <v>4045</v>
      </c>
      <c r="CB651" s="351" t="str">
        <f t="shared" si="47"/>
        <v>DISCO (6XX)</v>
      </c>
    </row>
    <row r="652" spans="1:80" s="339" customFormat="1" ht="12.75">
      <c r="A652" s="23">
        <f t="shared" si="46"/>
        <v>649</v>
      </c>
      <c r="B652" s="105" t="s">
        <v>84</v>
      </c>
      <c r="C652" s="30" t="s">
        <v>1093</v>
      </c>
      <c r="D652" s="341" t="s">
        <v>933</v>
      </c>
      <c r="E652" s="342" t="s">
        <v>5726</v>
      </c>
      <c r="F652" s="342"/>
      <c r="G652" s="342"/>
      <c r="H652" s="432" t="s">
        <v>947</v>
      </c>
      <c r="I652" s="393">
        <v>42736</v>
      </c>
      <c r="J652" s="340">
        <v>44480</v>
      </c>
      <c r="K652" s="331" t="s">
        <v>1277</v>
      </c>
      <c r="L652" s="343">
        <v>459.11</v>
      </c>
      <c r="M652" s="333"/>
      <c r="N652" s="333"/>
      <c r="O652" s="341">
        <v>18</v>
      </c>
      <c r="P652" s="8">
        <v>8</v>
      </c>
      <c r="Q652" s="30" t="s">
        <v>1750</v>
      </c>
      <c r="R652" s="341">
        <v>5</v>
      </c>
      <c r="S652" s="341">
        <v>100</v>
      </c>
      <c r="T652" s="344">
        <v>42</v>
      </c>
      <c r="U652" s="378">
        <v>6.2</v>
      </c>
      <c r="V652" s="341" t="s">
        <v>85</v>
      </c>
      <c r="W652" s="349">
        <v>73</v>
      </c>
      <c r="X652" s="345">
        <v>17.8</v>
      </c>
      <c r="Y652" s="344">
        <v>1650</v>
      </c>
      <c r="Z652" s="344" t="s">
        <v>2313</v>
      </c>
      <c r="AA652" s="344" t="s">
        <v>3004</v>
      </c>
      <c r="AB652" s="334" t="s">
        <v>5051</v>
      </c>
      <c r="AC652" s="346" t="s">
        <v>1622</v>
      </c>
      <c r="AD652" s="336">
        <v>11</v>
      </c>
      <c r="AE652" s="346" t="s">
        <v>85</v>
      </c>
      <c r="AF652" s="347" t="s">
        <v>85</v>
      </c>
      <c r="AG652" s="346" t="s">
        <v>85</v>
      </c>
      <c r="AH652" s="346" t="s">
        <v>85</v>
      </c>
      <c r="AI652" s="347" t="s">
        <v>85</v>
      </c>
      <c r="AJ652" s="347" t="s">
        <v>265</v>
      </c>
      <c r="AK652" s="347" t="s">
        <v>1895</v>
      </c>
      <c r="AL652" s="347">
        <v>2.75</v>
      </c>
      <c r="AM652" s="347">
        <v>56.1</v>
      </c>
      <c r="AN652" s="347">
        <v>16</v>
      </c>
      <c r="AO652" s="347">
        <v>145</v>
      </c>
      <c r="AP652" s="347">
        <v>26</v>
      </c>
      <c r="AQ652" s="347">
        <v>34</v>
      </c>
      <c r="AR652" s="347"/>
      <c r="AS652" s="347">
        <v>46</v>
      </c>
      <c r="AT652" s="347"/>
      <c r="AU652" s="347">
        <v>212</v>
      </c>
      <c r="AV652" s="347">
        <v>53</v>
      </c>
      <c r="AW652" s="347">
        <v>29</v>
      </c>
      <c r="AX652" s="83"/>
      <c r="AY652" s="347">
        <v>0</v>
      </c>
      <c r="AZ652" s="348" t="s">
        <v>85</v>
      </c>
      <c r="BA652" s="347" t="s">
        <v>85</v>
      </c>
      <c r="BB652" s="105" t="s">
        <v>85</v>
      </c>
      <c r="BC652" s="347" t="s">
        <v>85</v>
      </c>
      <c r="BD652" s="348">
        <v>21.3</v>
      </c>
      <c r="BE652" s="347">
        <v>20.5</v>
      </c>
      <c r="BF652" s="347">
        <v>20.5</v>
      </c>
      <c r="BG652" s="347">
        <v>10.4</v>
      </c>
      <c r="BH652" s="341">
        <v>36</v>
      </c>
      <c r="BI652" s="347" t="s">
        <v>3551</v>
      </c>
      <c r="BJ652" s="82" t="s">
        <v>4217</v>
      </c>
      <c r="BK652" s="347" t="s">
        <v>2898</v>
      </c>
      <c r="BL652" s="347" t="s">
        <v>2899</v>
      </c>
      <c r="BM652" s="347" t="s">
        <v>2900</v>
      </c>
      <c r="BN652" s="347" t="s">
        <v>2901</v>
      </c>
      <c r="BO652" s="347" t="s">
        <v>2902</v>
      </c>
      <c r="BP652" s="347"/>
      <c r="BQ652" s="347"/>
      <c r="BR652" s="347"/>
      <c r="BS652" s="347"/>
      <c r="BT652" s="347"/>
      <c r="BU652" s="347" t="s">
        <v>3935</v>
      </c>
      <c r="BV652" s="347" t="s">
        <v>3936</v>
      </c>
      <c r="BW652" s="347" t="s">
        <v>3937</v>
      </c>
      <c r="BX652" s="347" t="s">
        <v>3938</v>
      </c>
      <c r="BY652" s="362" t="str">
        <f t="shared" si="43"/>
        <v>DISCONTINUED - MR503 RALLY, 18x8, +42mm Offset, 5x100, 73mm Centerbore, Gold</v>
      </c>
      <c r="BZ652" s="362" t="s">
        <v>4044</v>
      </c>
      <c r="CA652" s="362" t="s">
        <v>4045</v>
      </c>
      <c r="CB652" s="351" t="str">
        <f t="shared" si="47"/>
        <v>RALLY (5XX)</v>
      </c>
    </row>
    <row r="653" spans="1:80" s="339" customFormat="1" ht="12.75">
      <c r="A653" s="23">
        <f t="shared" si="46"/>
        <v>650</v>
      </c>
      <c r="B653" s="105" t="s">
        <v>3069</v>
      </c>
      <c r="C653" s="30" t="s">
        <v>3050</v>
      </c>
      <c r="D653" s="341" t="s">
        <v>3341</v>
      </c>
      <c r="E653" s="342" t="s">
        <v>5728</v>
      </c>
      <c r="F653" s="342"/>
      <c r="G653" s="342"/>
      <c r="H653" s="432" t="s">
        <v>3260</v>
      </c>
      <c r="I653" s="393">
        <v>43605</v>
      </c>
      <c r="J653" s="340">
        <v>44480</v>
      </c>
      <c r="K653" s="331" t="s">
        <v>1277</v>
      </c>
      <c r="L653" s="343">
        <v>147.80000000000001</v>
      </c>
      <c r="M653" s="333"/>
      <c r="N653" s="333"/>
      <c r="O653" s="341">
        <v>14</v>
      </c>
      <c r="P653" s="8">
        <v>7</v>
      </c>
      <c r="Q653" s="30" t="s">
        <v>1748</v>
      </c>
      <c r="R653" s="341">
        <v>4</v>
      </c>
      <c r="S653" s="341">
        <v>136</v>
      </c>
      <c r="T653" s="344">
        <v>13</v>
      </c>
      <c r="U653" s="378">
        <v>4.3</v>
      </c>
      <c r="V653" s="341" t="s">
        <v>189</v>
      </c>
      <c r="W653" s="349">
        <v>110</v>
      </c>
      <c r="X653" s="345">
        <v>13.8</v>
      </c>
      <c r="Y653" s="344">
        <v>1200</v>
      </c>
      <c r="Z653" s="344" t="s">
        <v>2309</v>
      </c>
      <c r="AA653" s="344" t="s">
        <v>3002</v>
      </c>
      <c r="AB653" s="334" t="s">
        <v>4780</v>
      </c>
      <c r="AC653" s="346" t="s">
        <v>3453</v>
      </c>
      <c r="AD653" s="336">
        <v>12.5</v>
      </c>
      <c r="AE653" s="346" t="s">
        <v>85</v>
      </c>
      <c r="AF653" s="347" t="s">
        <v>85</v>
      </c>
      <c r="AG653" s="346" t="s">
        <v>85</v>
      </c>
      <c r="AH653" s="346" t="s">
        <v>85</v>
      </c>
      <c r="AI653" s="347" t="s">
        <v>85</v>
      </c>
      <c r="AJ653" s="347" t="s">
        <v>266</v>
      </c>
      <c r="AK653" s="347" t="s">
        <v>85</v>
      </c>
      <c r="AL653" s="347" t="s">
        <v>85</v>
      </c>
      <c r="AM653" s="347" t="s">
        <v>85</v>
      </c>
      <c r="AN653" s="347">
        <v>14</v>
      </c>
      <c r="AO653" s="347">
        <v>170</v>
      </c>
      <c r="AP653" s="347">
        <v>3</v>
      </c>
      <c r="AQ653" s="347">
        <v>16</v>
      </c>
      <c r="AR653" s="347"/>
      <c r="AS653" s="347">
        <v>13</v>
      </c>
      <c r="AT653" s="347"/>
      <c r="AU653" s="347">
        <v>165</v>
      </c>
      <c r="AV653" s="347">
        <v>50</v>
      </c>
      <c r="AW653" s="347">
        <v>56</v>
      </c>
      <c r="AX653" s="83"/>
      <c r="AY653" s="347">
        <v>47</v>
      </c>
      <c r="AZ653" s="348" t="s">
        <v>85</v>
      </c>
      <c r="BA653" s="347" t="s">
        <v>85</v>
      </c>
      <c r="BB653" s="105" t="s">
        <v>85</v>
      </c>
      <c r="BC653" s="347" t="s">
        <v>85</v>
      </c>
      <c r="BD653" s="348">
        <v>17.3</v>
      </c>
      <c r="BE653" s="347">
        <v>15</v>
      </c>
      <c r="BF653" s="347">
        <v>15</v>
      </c>
      <c r="BG653" s="347">
        <v>8</v>
      </c>
      <c r="BH653" s="341">
        <v>57</v>
      </c>
      <c r="BI653" s="347" t="s">
        <v>3551</v>
      </c>
      <c r="BJ653" s="82" t="s">
        <v>4217</v>
      </c>
      <c r="BK653" s="347" t="s">
        <v>4226</v>
      </c>
      <c r="BL653" s="347" t="s">
        <v>4224</v>
      </c>
      <c r="BM653" s="347" t="s">
        <v>4227</v>
      </c>
      <c r="BN653" s="347" t="s">
        <v>4220</v>
      </c>
      <c r="BO653" s="347"/>
      <c r="BP653" s="347"/>
      <c r="BQ653" s="347"/>
      <c r="BR653" s="347"/>
      <c r="BS653" s="347"/>
      <c r="BT653" s="347"/>
      <c r="BU653" s="347" t="s">
        <v>4409</v>
      </c>
      <c r="BV653" s="347" t="s">
        <v>4408</v>
      </c>
      <c r="BW653" s="347" t="s">
        <v>4410</v>
      </c>
      <c r="BX653" s="347" t="s">
        <v>4411</v>
      </c>
      <c r="BY653" s="362" t="str">
        <f t="shared" si="43"/>
        <v>DISCONTINUED - GZ806 Tilt, 14x7, 4+3/+13mm Offset, 4x136, 110mm Centerbore, Matte Black</v>
      </c>
      <c r="BZ653" s="362" t="s">
        <v>4044</v>
      </c>
      <c r="CA653" s="362" t="s">
        <v>4045</v>
      </c>
      <c r="CB653" s="351" t="str">
        <f t="shared" si="47"/>
        <v>GMZ (8XX)</v>
      </c>
    </row>
    <row r="654" spans="1:80" s="339" customFormat="1" ht="12.75">
      <c r="A654" s="23">
        <f t="shared" si="46"/>
        <v>651</v>
      </c>
      <c r="B654" s="105" t="s">
        <v>3069</v>
      </c>
      <c r="C654" s="30" t="s">
        <v>3050</v>
      </c>
      <c r="D654" s="341" t="s">
        <v>3341</v>
      </c>
      <c r="E654" s="342" t="s">
        <v>5729</v>
      </c>
      <c r="F654" s="342"/>
      <c r="G654" s="342"/>
      <c r="H654" s="432" t="s">
        <v>3261</v>
      </c>
      <c r="I654" s="393">
        <v>43605</v>
      </c>
      <c r="J654" s="340">
        <v>44480</v>
      </c>
      <c r="K654" s="331" t="s">
        <v>1277</v>
      </c>
      <c r="L654" s="343">
        <v>147.80000000000001</v>
      </c>
      <c r="M654" s="333"/>
      <c r="N654" s="333"/>
      <c r="O654" s="341">
        <v>14</v>
      </c>
      <c r="P654" s="8">
        <v>7</v>
      </c>
      <c r="Q654" s="30" t="s">
        <v>1749</v>
      </c>
      <c r="R654" s="341">
        <v>4</v>
      </c>
      <c r="S654" s="341">
        <v>156</v>
      </c>
      <c r="T654" s="344">
        <v>13</v>
      </c>
      <c r="U654" s="378">
        <v>4.3</v>
      </c>
      <c r="V654" s="341" t="s">
        <v>189</v>
      </c>
      <c r="W654" s="349">
        <v>131.30000000000001</v>
      </c>
      <c r="X654" s="345">
        <v>13.8</v>
      </c>
      <c r="Y654" s="344">
        <v>1200</v>
      </c>
      <c r="Z654" s="344" t="s">
        <v>2309</v>
      </c>
      <c r="AA654" s="344" t="s">
        <v>3002</v>
      </c>
      <c r="AB654" s="334" t="s">
        <v>5730</v>
      </c>
      <c r="AC654" s="346" t="s">
        <v>3453</v>
      </c>
      <c r="AD654" s="336">
        <v>12.5</v>
      </c>
      <c r="AE654" s="346" t="s">
        <v>85</v>
      </c>
      <c r="AF654" s="347" t="s">
        <v>85</v>
      </c>
      <c r="AG654" s="346" t="s">
        <v>85</v>
      </c>
      <c r="AH654" s="346" t="s">
        <v>85</v>
      </c>
      <c r="AI654" s="347" t="s">
        <v>85</v>
      </c>
      <c r="AJ654" s="347" t="s">
        <v>266</v>
      </c>
      <c r="AK654" s="347" t="s">
        <v>85</v>
      </c>
      <c r="AL654" s="347" t="s">
        <v>85</v>
      </c>
      <c r="AM654" s="347" t="s">
        <v>85</v>
      </c>
      <c r="AN654" s="347">
        <v>14</v>
      </c>
      <c r="AO654" s="347">
        <v>178</v>
      </c>
      <c r="AP654" s="347">
        <v>3</v>
      </c>
      <c r="AQ654" s="347">
        <v>16</v>
      </c>
      <c r="AR654" s="347"/>
      <c r="AS654" s="347">
        <v>13</v>
      </c>
      <c r="AT654" s="347"/>
      <c r="AU654" s="347">
        <v>165</v>
      </c>
      <c r="AV654" s="347">
        <v>50</v>
      </c>
      <c r="AW654" s="347">
        <v>56</v>
      </c>
      <c r="AX654" s="83"/>
      <c r="AY654" s="347">
        <v>47</v>
      </c>
      <c r="AZ654" s="348" t="s">
        <v>85</v>
      </c>
      <c r="BA654" s="347" t="s">
        <v>85</v>
      </c>
      <c r="BB654" s="105" t="s">
        <v>85</v>
      </c>
      <c r="BC654" s="347" t="s">
        <v>85</v>
      </c>
      <c r="BD654" s="348">
        <v>17.3</v>
      </c>
      <c r="BE654" s="347">
        <v>15</v>
      </c>
      <c r="BF654" s="347">
        <v>15</v>
      </c>
      <c r="BG654" s="347">
        <v>8</v>
      </c>
      <c r="BH654" s="341">
        <v>57</v>
      </c>
      <c r="BI654" s="347" t="s">
        <v>3551</v>
      </c>
      <c r="BJ654" s="82" t="s">
        <v>4217</v>
      </c>
      <c r="BK654" s="347" t="s">
        <v>4226</v>
      </c>
      <c r="BL654" s="347" t="s">
        <v>4224</v>
      </c>
      <c r="BM654" s="347" t="s">
        <v>4227</v>
      </c>
      <c r="BN654" s="347" t="s">
        <v>4220</v>
      </c>
      <c r="BO654" s="347"/>
      <c r="BP654" s="347"/>
      <c r="BQ654" s="347"/>
      <c r="BR654" s="347"/>
      <c r="BS654" s="347"/>
      <c r="BT654" s="347"/>
      <c r="BU654" s="347" t="s">
        <v>4409</v>
      </c>
      <c r="BV654" s="347" t="s">
        <v>4408</v>
      </c>
      <c r="BW654" s="347" t="s">
        <v>4410</v>
      </c>
      <c r="BX654" s="347" t="s">
        <v>4411</v>
      </c>
      <c r="BY654" s="362" t="str">
        <f t="shared" si="43"/>
        <v>DISCONTINUED - GZ806 Tilt, 14x7, 4+3/+13mm Offset, 4x156, 131.3mm Centerbore, Matte Black</v>
      </c>
      <c r="BZ654" s="362" t="s">
        <v>4044</v>
      </c>
      <c r="CA654" s="362" t="s">
        <v>4045</v>
      </c>
      <c r="CB654" s="351" t="str">
        <f t="shared" si="47"/>
        <v>GMZ (8XX)</v>
      </c>
    </row>
    <row r="655" spans="1:80" s="339" customFormat="1" ht="12.75">
      <c r="A655" s="23">
        <f t="shared" si="46"/>
        <v>652</v>
      </c>
      <c r="B655" s="105" t="s">
        <v>3069</v>
      </c>
      <c r="C655" s="30" t="s">
        <v>3050</v>
      </c>
      <c r="D655" s="341" t="s">
        <v>3341</v>
      </c>
      <c r="E655" s="342" t="s">
        <v>5731</v>
      </c>
      <c r="F655" s="342"/>
      <c r="G655" s="342"/>
      <c r="H655" s="432" t="s">
        <v>3263</v>
      </c>
      <c r="I655" s="393">
        <v>43605</v>
      </c>
      <c r="J655" s="340">
        <v>44480</v>
      </c>
      <c r="K655" s="331" t="s">
        <v>1277</v>
      </c>
      <c r="L655" s="343">
        <v>147.80000000000001</v>
      </c>
      <c r="M655" s="333"/>
      <c r="N655" s="333"/>
      <c r="O655" s="341">
        <v>14</v>
      </c>
      <c r="P655" s="8">
        <v>7</v>
      </c>
      <c r="Q655" s="30" t="s">
        <v>1749</v>
      </c>
      <c r="R655" s="341">
        <v>4</v>
      </c>
      <c r="S655" s="341">
        <v>156</v>
      </c>
      <c r="T655" s="344">
        <v>38</v>
      </c>
      <c r="U655" s="378">
        <v>5.3</v>
      </c>
      <c r="V655" s="341" t="s">
        <v>186</v>
      </c>
      <c r="W655" s="349">
        <v>131.30000000000001</v>
      </c>
      <c r="X655" s="345">
        <v>14.4</v>
      </c>
      <c r="Y655" s="344">
        <v>1200</v>
      </c>
      <c r="Z655" s="344" t="s">
        <v>2309</v>
      </c>
      <c r="AA655" s="344" t="s">
        <v>3002</v>
      </c>
      <c r="AB655" s="334" t="s">
        <v>5067</v>
      </c>
      <c r="AC655" s="346" t="s">
        <v>3453</v>
      </c>
      <c r="AD655" s="336">
        <v>12.5</v>
      </c>
      <c r="AE655" s="346" t="s">
        <v>85</v>
      </c>
      <c r="AF655" s="347" t="s">
        <v>85</v>
      </c>
      <c r="AG655" s="346" t="s">
        <v>85</v>
      </c>
      <c r="AH655" s="346" t="s">
        <v>85</v>
      </c>
      <c r="AI655" s="347" t="s">
        <v>85</v>
      </c>
      <c r="AJ655" s="347" t="s">
        <v>266</v>
      </c>
      <c r="AK655" s="347" t="s">
        <v>85</v>
      </c>
      <c r="AL655" s="347" t="s">
        <v>85</v>
      </c>
      <c r="AM655" s="347" t="s">
        <v>85</v>
      </c>
      <c r="AN655" s="347">
        <v>14</v>
      </c>
      <c r="AO655" s="347">
        <v>178</v>
      </c>
      <c r="AP655" s="347">
        <v>3</v>
      </c>
      <c r="AQ655" s="347">
        <v>16</v>
      </c>
      <c r="AR655" s="347"/>
      <c r="AS655" s="347">
        <v>3</v>
      </c>
      <c r="AT655" s="347"/>
      <c r="AU655" s="347">
        <v>152</v>
      </c>
      <c r="AV655" s="347">
        <v>50</v>
      </c>
      <c r="AW655" s="347">
        <v>56</v>
      </c>
      <c r="AX655" s="83"/>
      <c r="AY655" s="347">
        <v>33</v>
      </c>
      <c r="AZ655" s="348" t="s">
        <v>85</v>
      </c>
      <c r="BA655" s="347" t="s">
        <v>85</v>
      </c>
      <c r="BB655" s="105" t="s">
        <v>85</v>
      </c>
      <c r="BC655" s="347" t="s">
        <v>85</v>
      </c>
      <c r="BD655" s="348">
        <v>17.899999999999999</v>
      </c>
      <c r="BE655" s="347">
        <v>15</v>
      </c>
      <c r="BF655" s="347">
        <v>15</v>
      </c>
      <c r="BG655" s="347">
        <v>8</v>
      </c>
      <c r="BH655" s="341">
        <v>57</v>
      </c>
      <c r="BI655" s="347" t="s">
        <v>3551</v>
      </c>
      <c r="BJ655" s="82" t="s">
        <v>4217</v>
      </c>
      <c r="BK655" s="347" t="s">
        <v>4226</v>
      </c>
      <c r="BL655" s="347" t="s">
        <v>4224</v>
      </c>
      <c r="BM655" s="347" t="s">
        <v>4227</v>
      </c>
      <c r="BN655" s="347" t="s">
        <v>4220</v>
      </c>
      <c r="BO655" s="347"/>
      <c r="BP655" s="347"/>
      <c r="BQ655" s="347"/>
      <c r="BR655" s="347"/>
      <c r="BS655" s="347"/>
      <c r="BT655" s="347"/>
      <c r="BU655" s="347" t="s">
        <v>4409</v>
      </c>
      <c r="BV655" s="347" t="s">
        <v>4408</v>
      </c>
      <c r="BW655" s="347" t="s">
        <v>4410</v>
      </c>
      <c r="BX655" s="347" t="s">
        <v>4411</v>
      </c>
      <c r="BY655" s="362" t="str">
        <f t="shared" si="43"/>
        <v>DISCONTINUED - GZ806 Tilt, 14x7, 5+2/+38mm Offset, 4x156, 131.3mm Centerbore, Matte Black</v>
      </c>
      <c r="BZ655" s="362" t="s">
        <v>4044</v>
      </c>
      <c r="CA655" s="362" t="s">
        <v>4045</v>
      </c>
      <c r="CB655" s="351" t="str">
        <f t="shared" si="47"/>
        <v>GMZ (8XX)</v>
      </c>
    </row>
    <row r="656" spans="1:80" s="339" customFormat="1" ht="12.75">
      <c r="A656" s="23">
        <f t="shared" si="46"/>
        <v>653</v>
      </c>
      <c r="B656" s="105" t="s">
        <v>3069</v>
      </c>
      <c r="C656" s="30" t="s">
        <v>3050</v>
      </c>
      <c r="D656" s="341" t="s">
        <v>3341</v>
      </c>
      <c r="E656" s="342" t="s">
        <v>5732</v>
      </c>
      <c r="F656" s="342"/>
      <c r="G656" s="342"/>
      <c r="H656" s="432" t="s">
        <v>3265</v>
      </c>
      <c r="I656" s="393">
        <v>43605</v>
      </c>
      <c r="J656" s="340">
        <v>44480</v>
      </c>
      <c r="K656" s="331" t="s">
        <v>1277</v>
      </c>
      <c r="L656" s="343">
        <v>147.80000000000001</v>
      </c>
      <c r="M656" s="333"/>
      <c r="N656" s="333"/>
      <c r="O656" s="341">
        <v>14</v>
      </c>
      <c r="P656" s="8">
        <v>8</v>
      </c>
      <c r="Q656" s="30" t="s">
        <v>1749</v>
      </c>
      <c r="R656" s="341">
        <v>4</v>
      </c>
      <c r="S656" s="341">
        <v>156</v>
      </c>
      <c r="T656" s="344">
        <v>0</v>
      </c>
      <c r="U656" s="378">
        <v>4.4000000000000004</v>
      </c>
      <c r="V656" s="341" t="s">
        <v>193</v>
      </c>
      <c r="W656" s="349">
        <v>131.30000000000001</v>
      </c>
      <c r="X656" s="345">
        <v>14.4</v>
      </c>
      <c r="Y656" s="344">
        <v>1200</v>
      </c>
      <c r="Z656" s="344" t="s">
        <v>2309</v>
      </c>
      <c r="AA656" s="344" t="s">
        <v>3002</v>
      </c>
      <c r="AB656" s="334" t="s">
        <v>5313</v>
      </c>
      <c r="AC656" s="346" t="s">
        <v>3453</v>
      </c>
      <c r="AD656" s="336">
        <v>12.5</v>
      </c>
      <c r="AE656" s="346" t="s">
        <v>85</v>
      </c>
      <c r="AF656" s="347" t="s">
        <v>85</v>
      </c>
      <c r="AG656" s="346" t="s">
        <v>85</v>
      </c>
      <c r="AH656" s="346" t="s">
        <v>85</v>
      </c>
      <c r="AI656" s="347" t="s">
        <v>85</v>
      </c>
      <c r="AJ656" s="347" t="s">
        <v>266</v>
      </c>
      <c r="AK656" s="347" t="s">
        <v>85</v>
      </c>
      <c r="AL656" s="347" t="s">
        <v>85</v>
      </c>
      <c r="AM656" s="347" t="s">
        <v>85</v>
      </c>
      <c r="AN656" s="347">
        <v>14</v>
      </c>
      <c r="AO656" s="347">
        <v>178</v>
      </c>
      <c r="AP656" s="347">
        <v>3</v>
      </c>
      <c r="AQ656" s="347">
        <v>17</v>
      </c>
      <c r="AR656" s="347"/>
      <c r="AS656" s="347">
        <v>13</v>
      </c>
      <c r="AT656" s="347"/>
      <c r="AU656" s="347">
        <v>164</v>
      </c>
      <c r="AV656" s="347">
        <v>50</v>
      </c>
      <c r="AW656" s="347">
        <v>56</v>
      </c>
      <c r="AX656" s="83"/>
      <c r="AY656" s="347">
        <v>68</v>
      </c>
      <c r="AZ656" s="348" t="s">
        <v>85</v>
      </c>
      <c r="BA656" s="347" t="s">
        <v>85</v>
      </c>
      <c r="BB656" s="105" t="s">
        <v>85</v>
      </c>
      <c r="BC656" s="347" t="s">
        <v>85</v>
      </c>
      <c r="BD656" s="348">
        <v>17.899999999999999</v>
      </c>
      <c r="BE656" s="347">
        <v>16</v>
      </c>
      <c r="BF656" s="347">
        <v>16</v>
      </c>
      <c r="BG656" s="347">
        <v>9</v>
      </c>
      <c r="BH656" s="341">
        <v>57</v>
      </c>
      <c r="BI656" s="347" t="s">
        <v>3551</v>
      </c>
      <c r="BJ656" s="82" t="s">
        <v>4217</v>
      </c>
      <c r="BK656" s="347" t="s">
        <v>4226</v>
      </c>
      <c r="BL656" s="347" t="s">
        <v>4224</v>
      </c>
      <c r="BM656" s="347" t="s">
        <v>4227</v>
      </c>
      <c r="BN656" s="347" t="s">
        <v>4220</v>
      </c>
      <c r="BO656" s="347"/>
      <c r="BP656" s="347"/>
      <c r="BQ656" s="347"/>
      <c r="BR656" s="347"/>
      <c r="BS656" s="347"/>
      <c r="BT656" s="347"/>
      <c r="BU656" s="347" t="s">
        <v>4409</v>
      </c>
      <c r="BV656" s="347" t="s">
        <v>4408</v>
      </c>
      <c r="BW656" s="347" t="s">
        <v>4410</v>
      </c>
      <c r="BX656" s="347" t="s">
        <v>4411</v>
      </c>
      <c r="BY656" s="362" t="str">
        <f t="shared" ref="BY656:BY687" si="48">CONCATENATE("DISCONTINUED"," ","-"," ",D656,", ",O656,"x",P656,", ",IF(V656="N/A", "", CONCATENATE(V656, "/")),IF(T656&gt;0, CONCATENATE("+",T656), T656),"mm Offset, ",Q656,", ",W656,"mm Centerbore, ",PROPER(Z656), "", IF(BB656="N/A", "", CONCATENATE(", w/ ", BB656)))</f>
        <v>DISCONTINUED - GZ806 Tilt, 14x8, 4+4/0mm Offset, 4x156, 131.3mm Centerbore, Matte Black</v>
      </c>
      <c r="BZ656" s="362" t="s">
        <v>4044</v>
      </c>
      <c r="CA656" s="362" t="s">
        <v>4045</v>
      </c>
      <c r="CB656" s="351" t="str">
        <f t="shared" si="47"/>
        <v>GMZ (8XX)</v>
      </c>
    </row>
    <row r="657" spans="1:80" s="339" customFormat="1" ht="12.75">
      <c r="A657" s="23">
        <f t="shared" si="46"/>
        <v>654</v>
      </c>
      <c r="B657" s="105" t="s">
        <v>3069</v>
      </c>
      <c r="C657" s="30" t="s">
        <v>3050</v>
      </c>
      <c r="D657" s="341" t="s">
        <v>3342</v>
      </c>
      <c r="E657" s="342" t="s">
        <v>5733</v>
      </c>
      <c r="F657" s="342" t="s">
        <v>1129</v>
      </c>
      <c r="G657" s="342"/>
      <c r="H657" s="432" t="s">
        <v>3268</v>
      </c>
      <c r="I657" s="393">
        <v>43605</v>
      </c>
      <c r="J657" s="340">
        <v>44480</v>
      </c>
      <c r="K657" s="331" t="s">
        <v>1277</v>
      </c>
      <c r="L657" s="343">
        <v>222.32</v>
      </c>
      <c r="M657" s="333"/>
      <c r="N657" s="333"/>
      <c r="O657" s="341">
        <v>14</v>
      </c>
      <c r="P657" s="8">
        <v>8</v>
      </c>
      <c r="Q657" s="30" t="s">
        <v>1749</v>
      </c>
      <c r="R657" s="341">
        <v>4</v>
      </c>
      <c r="S657" s="341">
        <v>156</v>
      </c>
      <c r="T657" s="344">
        <v>0</v>
      </c>
      <c r="U657" s="378">
        <v>4.4000000000000004</v>
      </c>
      <c r="V657" s="341" t="s">
        <v>193</v>
      </c>
      <c r="W657" s="349">
        <v>131.30000000000001</v>
      </c>
      <c r="X657" s="345">
        <v>18.100000000000001</v>
      </c>
      <c r="Y657" s="344">
        <v>1200</v>
      </c>
      <c r="Z657" s="344" t="s">
        <v>2309</v>
      </c>
      <c r="AA657" s="344" t="s">
        <v>3002</v>
      </c>
      <c r="AB657" s="334" t="s">
        <v>5313</v>
      </c>
      <c r="AC657" s="346" t="s">
        <v>3063</v>
      </c>
      <c r="AD657" s="336">
        <v>14.454000000000002</v>
      </c>
      <c r="AE657" s="346" t="s">
        <v>85</v>
      </c>
      <c r="AF657" s="347" t="s">
        <v>3065</v>
      </c>
      <c r="AG657" s="346" t="s">
        <v>85</v>
      </c>
      <c r="AH657" s="346" t="s">
        <v>85</v>
      </c>
      <c r="AI657" s="347" t="s">
        <v>85</v>
      </c>
      <c r="AJ657" s="347" t="s">
        <v>266</v>
      </c>
      <c r="AK657" s="347" t="s">
        <v>85</v>
      </c>
      <c r="AL657" s="347" t="s">
        <v>85</v>
      </c>
      <c r="AM657" s="347" t="s">
        <v>85</v>
      </c>
      <c r="AN657" s="347">
        <v>14</v>
      </c>
      <c r="AO657" s="347">
        <v>178</v>
      </c>
      <c r="AP657" s="347">
        <v>3</v>
      </c>
      <c r="AQ657" s="347">
        <v>5</v>
      </c>
      <c r="AR657" s="347"/>
      <c r="AS657" s="347">
        <v>17</v>
      </c>
      <c r="AT657" s="347"/>
      <c r="AU657" s="347">
        <v>164</v>
      </c>
      <c r="AV657" s="347">
        <v>81.8</v>
      </c>
      <c r="AW657" s="347">
        <v>45</v>
      </c>
      <c r="AX657" s="83"/>
      <c r="AY657" s="347">
        <v>63</v>
      </c>
      <c r="AZ657" s="348" t="s">
        <v>3058</v>
      </c>
      <c r="BA657" s="347">
        <v>45.914000000000009</v>
      </c>
      <c r="BB657" s="105" t="s">
        <v>3057</v>
      </c>
      <c r="BC657" s="347">
        <v>11</v>
      </c>
      <c r="BD657" s="348">
        <v>21.6</v>
      </c>
      <c r="BE657" s="347">
        <v>16</v>
      </c>
      <c r="BF657" s="347">
        <v>16</v>
      </c>
      <c r="BG657" s="347">
        <v>9</v>
      </c>
      <c r="BH657" s="341">
        <v>57</v>
      </c>
      <c r="BI657" s="347" t="s">
        <v>3551</v>
      </c>
      <c r="BJ657" s="82" t="s">
        <v>4217</v>
      </c>
      <c r="BK657" s="347" t="s">
        <v>4222</v>
      </c>
      <c r="BL657" s="347" t="s">
        <v>4221</v>
      </c>
      <c r="BM657" s="347" t="s">
        <v>4223</v>
      </c>
      <c r="BN657" s="347" t="s">
        <v>4224</v>
      </c>
      <c r="BO657" s="347" t="s">
        <v>4225</v>
      </c>
      <c r="BP657" s="347" t="s">
        <v>4220</v>
      </c>
      <c r="BQ657" s="347"/>
      <c r="BR657" s="347"/>
      <c r="BS657" s="347"/>
      <c r="BT657" s="347"/>
      <c r="BU657" s="347" t="s">
        <v>4413</v>
      </c>
      <c r="BV657" s="347" t="s">
        <v>4412</v>
      </c>
      <c r="BW657" s="347" t="s">
        <v>4414</v>
      </c>
      <c r="BX657" s="347" t="s">
        <v>4415</v>
      </c>
      <c r="BY657" s="362" t="str">
        <f t="shared" si="48"/>
        <v>DISCONTINUED - GZ807 Podium, 14x8, 4+4/0mm Offset, 4x156, 131.3mm Centerbore, Matte Black, w/ BH-H2020M</v>
      </c>
      <c r="BZ657" s="362" t="s">
        <v>4044</v>
      </c>
      <c r="CA657" s="362" t="s">
        <v>4045</v>
      </c>
      <c r="CB657" s="351" t="str">
        <f t="shared" si="47"/>
        <v>GMZ (8XX)</v>
      </c>
    </row>
    <row r="658" spans="1:80" s="339" customFormat="1" ht="12.75">
      <c r="A658" s="23">
        <f t="shared" si="46"/>
        <v>655</v>
      </c>
      <c r="B658" s="105" t="s">
        <v>3069</v>
      </c>
      <c r="C658" s="30" t="s">
        <v>3050</v>
      </c>
      <c r="D658" s="341" t="s">
        <v>3342</v>
      </c>
      <c r="E658" s="342" t="s">
        <v>5734</v>
      </c>
      <c r="F658" s="342" t="s">
        <v>1129</v>
      </c>
      <c r="G658" s="342"/>
      <c r="H658" s="432" t="s">
        <v>3270</v>
      </c>
      <c r="I658" s="393">
        <v>43605</v>
      </c>
      <c r="J658" s="340">
        <v>44480</v>
      </c>
      <c r="K658" s="331" t="s">
        <v>1277</v>
      </c>
      <c r="L658" s="343">
        <v>228.85</v>
      </c>
      <c r="M658" s="333"/>
      <c r="N658" s="333"/>
      <c r="O658" s="341">
        <v>14</v>
      </c>
      <c r="P658" s="8">
        <v>10</v>
      </c>
      <c r="Q658" s="30" t="s">
        <v>1749</v>
      </c>
      <c r="R658" s="341">
        <v>4</v>
      </c>
      <c r="S658" s="341">
        <v>156</v>
      </c>
      <c r="T658" s="344">
        <v>0</v>
      </c>
      <c r="U658" s="378">
        <v>5.4</v>
      </c>
      <c r="V658" s="341" t="s">
        <v>201</v>
      </c>
      <c r="W658" s="349">
        <v>131.30000000000001</v>
      </c>
      <c r="X658" s="345">
        <v>19.5</v>
      </c>
      <c r="Y658" s="344">
        <v>1200</v>
      </c>
      <c r="Z658" s="344" t="s">
        <v>2309</v>
      </c>
      <c r="AA658" s="344" t="s">
        <v>3002</v>
      </c>
      <c r="AB658" s="334" t="s">
        <v>5065</v>
      </c>
      <c r="AC658" s="346" t="s">
        <v>3063</v>
      </c>
      <c r="AD658" s="336">
        <v>14.454000000000002</v>
      </c>
      <c r="AE658" s="346" t="s">
        <v>85</v>
      </c>
      <c r="AF658" s="347" t="s">
        <v>3065</v>
      </c>
      <c r="AG658" s="346" t="s">
        <v>85</v>
      </c>
      <c r="AH658" s="346" t="s">
        <v>85</v>
      </c>
      <c r="AI658" s="347" t="s">
        <v>85</v>
      </c>
      <c r="AJ658" s="347" t="s">
        <v>266</v>
      </c>
      <c r="AK658" s="347" t="s">
        <v>85</v>
      </c>
      <c r="AL658" s="347" t="s">
        <v>85</v>
      </c>
      <c r="AM658" s="347" t="s">
        <v>85</v>
      </c>
      <c r="AN658" s="347">
        <v>14</v>
      </c>
      <c r="AO658" s="347">
        <v>178</v>
      </c>
      <c r="AP658" s="347">
        <v>3</v>
      </c>
      <c r="AQ658" s="347">
        <v>17</v>
      </c>
      <c r="AR658" s="347"/>
      <c r="AS658" s="347">
        <v>5</v>
      </c>
      <c r="AT658" s="347"/>
      <c r="AU658" s="347">
        <v>161</v>
      </c>
      <c r="AV658" s="347">
        <v>81.8</v>
      </c>
      <c r="AW658" s="347">
        <v>45</v>
      </c>
      <c r="AX658" s="83"/>
      <c r="AY658" s="347">
        <v>88</v>
      </c>
      <c r="AZ658" s="348" t="s">
        <v>3058</v>
      </c>
      <c r="BA658" s="347">
        <v>45.914000000000009</v>
      </c>
      <c r="BB658" s="105" t="s">
        <v>3057</v>
      </c>
      <c r="BC658" s="347">
        <v>11</v>
      </c>
      <c r="BD658" s="348">
        <v>23</v>
      </c>
      <c r="BE658" s="347">
        <v>15</v>
      </c>
      <c r="BF658" s="347">
        <v>15</v>
      </c>
      <c r="BG658" s="347">
        <v>11</v>
      </c>
      <c r="BH658" s="341">
        <v>57</v>
      </c>
      <c r="BI658" s="347" t="s">
        <v>3551</v>
      </c>
      <c r="BJ658" s="82" t="s">
        <v>4217</v>
      </c>
      <c r="BK658" s="347" t="s">
        <v>4222</v>
      </c>
      <c r="BL658" s="347" t="s">
        <v>4221</v>
      </c>
      <c r="BM658" s="347" t="s">
        <v>4223</v>
      </c>
      <c r="BN658" s="347" t="s">
        <v>4224</v>
      </c>
      <c r="BO658" s="347" t="s">
        <v>4225</v>
      </c>
      <c r="BP658" s="347" t="s">
        <v>4220</v>
      </c>
      <c r="BQ658" s="347"/>
      <c r="BR658" s="347"/>
      <c r="BS658" s="347"/>
      <c r="BT658" s="347"/>
      <c r="BU658" s="347" t="s">
        <v>4413</v>
      </c>
      <c r="BV658" s="347" t="s">
        <v>4412</v>
      </c>
      <c r="BW658" s="347" t="s">
        <v>4414</v>
      </c>
      <c r="BX658" s="347" t="s">
        <v>4415</v>
      </c>
      <c r="BY658" s="362" t="str">
        <f t="shared" si="48"/>
        <v>DISCONTINUED - GZ807 Podium, 14x10, 5+5/0mm Offset, 4x156, 131.3mm Centerbore, Matte Black, w/ BH-H2020M</v>
      </c>
      <c r="BZ658" s="362" t="s">
        <v>4044</v>
      </c>
      <c r="CA658" s="362" t="s">
        <v>4045</v>
      </c>
      <c r="CB658" s="351" t="str">
        <f t="shared" si="47"/>
        <v>GMZ (8XX)</v>
      </c>
    </row>
    <row r="659" spans="1:80" s="339" customFormat="1" ht="12.75">
      <c r="A659" s="23">
        <f t="shared" si="46"/>
        <v>656</v>
      </c>
      <c r="B659" s="105" t="s">
        <v>3069</v>
      </c>
      <c r="C659" s="30" t="s">
        <v>3050</v>
      </c>
      <c r="D659" s="341" t="s">
        <v>3342</v>
      </c>
      <c r="E659" s="342" t="s">
        <v>5735</v>
      </c>
      <c r="F659" s="342" t="s">
        <v>1129</v>
      </c>
      <c r="G659" s="342"/>
      <c r="H659" s="432" t="s">
        <v>3271</v>
      </c>
      <c r="I659" s="393">
        <v>43605</v>
      </c>
      <c r="J659" s="340">
        <v>44480</v>
      </c>
      <c r="K659" s="331" t="s">
        <v>1277</v>
      </c>
      <c r="L659" s="343">
        <v>259.58</v>
      </c>
      <c r="M659" s="333"/>
      <c r="N659" s="333"/>
      <c r="O659" s="341">
        <v>15</v>
      </c>
      <c r="P659" s="8">
        <v>7</v>
      </c>
      <c r="Q659" s="30" t="s">
        <v>1748</v>
      </c>
      <c r="R659" s="341">
        <v>4</v>
      </c>
      <c r="S659" s="341">
        <v>136</v>
      </c>
      <c r="T659" s="344">
        <v>13</v>
      </c>
      <c r="U659" s="378">
        <v>4.3</v>
      </c>
      <c r="V659" s="341" t="s">
        <v>189</v>
      </c>
      <c r="W659" s="349">
        <v>110</v>
      </c>
      <c r="X659" s="345">
        <v>18.600000000000001</v>
      </c>
      <c r="Y659" s="344">
        <v>1200</v>
      </c>
      <c r="Z659" s="344" t="s">
        <v>2309</v>
      </c>
      <c r="AA659" s="344" t="s">
        <v>3002</v>
      </c>
      <c r="AB659" s="334" t="s">
        <v>5736</v>
      </c>
      <c r="AC659" s="346" t="s">
        <v>3063</v>
      </c>
      <c r="AD659" s="336">
        <v>14.454000000000002</v>
      </c>
      <c r="AE659" s="346" t="s">
        <v>85</v>
      </c>
      <c r="AF659" s="347" t="s">
        <v>3065</v>
      </c>
      <c r="AG659" s="346" t="s">
        <v>85</v>
      </c>
      <c r="AH659" s="346" t="s">
        <v>85</v>
      </c>
      <c r="AI659" s="347" t="s">
        <v>85</v>
      </c>
      <c r="AJ659" s="347" t="s">
        <v>266</v>
      </c>
      <c r="AK659" s="347" t="s">
        <v>85</v>
      </c>
      <c r="AL659" s="347" t="s">
        <v>85</v>
      </c>
      <c r="AM659" s="347" t="s">
        <v>85</v>
      </c>
      <c r="AN659" s="347">
        <v>14</v>
      </c>
      <c r="AO659" s="347">
        <v>170</v>
      </c>
      <c r="AP659" s="347">
        <v>3</v>
      </c>
      <c r="AQ659" s="347">
        <v>17</v>
      </c>
      <c r="AR659" s="347"/>
      <c r="AS659" s="347">
        <v>9</v>
      </c>
      <c r="AT659" s="347"/>
      <c r="AU659" s="347">
        <v>165</v>
      </c>
      <c r="AV659" s="347">
        <v>81.8</v>
      </c>
      <c r="AW659" s="347">
        <v>45</v>
      </c>
      <c r="AX659" s="83"/>
      <c r="AY659" s="347">
        <v>42</v>
      </c>
      <c r="AZ659" s="348" t="s">
        <v>3059</v>
      </c>
      <c r="BA659" s="347">
        <v>71.433999999999997</v>
      </c>
      <c r="BB659" s="105" t="s">
        <v>3057</v>
      </c>
      <c r="BC659" s="347">
        <v>11</v>
      </c>
      <c r="BD659" s="348">
        <v>22.1</v>
      </c>
      <c r="BE659" s="347">
        <v>16</v>
      </c>
      <c r="BF659" s="347">
        <v>16</v>
      </c>
      <c r="BG659" s="347">
        <v>8</v>
      </c>
      <c r="BH659" s="341">
        <v>53</v>
      </c>
      <c r="BI659" s="347" t="s">
        <v>3551</v>
      </c>
      <c r="BJ659" s="82" t="s">
        <v>4217</v>
      </c>
      <c r="BK659" s="347" t="s">
        <v>4222</v>
      </c>
      <c r="BL659" s="347" t="s">
        <v>4221</v>
      </c>
      <c r="BM659" s="347" t="s">
        <v>4223</v>
      </c>
      <c r="BN659" s="347" t="s">
        <v>4224</v>
      </c>
      <c r="BO659" s="347" t="s">
        <v>4225</v>
      </c>
      <c r="BP659" s="347" t="s">
        <v>4220</v>
      </c>
      <c r="BQ659" s="347"/>
      <c r="BR659" s="347"/>
      <c r="BS659" s="347"/>
      <c r="BT659" s="347"/>
      <c r="BU659" s="347" t="s">
        <v>4416</v>
      </c>
      <c r="BV659" s="347" t="s">
        <v>4417</v>
      </c>
      <c r="BW659" s="347" t="s">
        <v>4418</v>
      </c>
      <c r="BX659" s="347" t="s">
        <v>4419</v>
      </c>
      <c r="BY659" s="362" t="str">
        <f t="shared" si="48"/>
        <v>DISCONTINUED - GZ807 Podium, 15x7, 4+3/+13mm Offset, 4x136, 110mm Centerbore, Matte Black, w/ BH-H2020M</v>
      </c>
      <c r="BZ659" s="362" t="s">
        <v>4044</v>
      </c>
      <c r="CA659" s="362" t="s">
        <v>4045</v>
      </c>
      <c r="CB659" s="351" t="str">
        <f t="shared" si="47"/>
        <v>GMZ (8XX)</v>
      </c>
    </row>
    <row r="660" spans="1:80" s="339" customFormat="1" ht="12.75">
      <c r="A660" s="23">
        <f t="shared" si="46"/>
        <v>657</v>
      </c>
      <c r="B660" s="105" t="s">
        <v>3069</v>
      </c>
      <c r="C660" s="30" t="s">
        <v>3050</v>
      </c>
      <c r="D660" s="341" t="s">
        <v>3342</v>
      </c>
      <c r="E660" s="342" t="s">
        <v>5737</v>
      </c>
      <c r="F660" s="342" t="s">
        <v>1129</v>
      </c>
      <c r="G660" s="342"/>
      <c r="H660" s="432" t="s">
        <v>3272</v>
      </c>
      <c r="I660" s="393">
        <v>43605</v>
      </c>
      <c r="J660" s="340">
        <v>44480</v>
      </c>
      <c r="K660" s="331" t="s">
        <v>1277</v>
      </c>
      <c r="L660" s="343">
        <v>259.58</v>
      </c>
      <c r="M660" s="333"/>
      <c r="N660" s="333"/>
      <c r="O660" s="341">
        <v>15</v>
      </c>
      <c r="P660" s="8">
        <v>7</v>
      </c>
      <c r="Q660" s="30" t="s">
        <v>1749</v>
      </c>
      <c r="R660" s="341">
        <v>4</v>
      </c>
      <c r="S660" s="341">
        <v>156</v>
      </c>
      <c r="T660" s="344">
        <v>13</v>
      </c>
      <c r="U660" s="378">
        <v>4.3</v>
      </c>
      <c r="V660" s="341" t="s">
        <v>189</v>
      </c>
      <c r="W660" s="349">
        <v>131.30000000000001</v>
      </c>
      <c r="X660" s="345">
        <v>18.600000000000001</v>
      </c>
      <c r="Y660" s="344">
        <v>1200</v>
      </c>
      <c r="Z660" s="344" t="s">
        <v>2309</v>
      </c>
      <c r="AA660" s="344" t="s">
        <v>3002</v>
      </c>
      <c r="AB660" s="334" t="s">
        <v>5738</v>
      </c>
      <c r="AC660" s="346" t="s">
        <v>3063</v>
      </c>
      <c r="AD660" s="336">
        <v>14.454000000000002</v>
      </c>
      <c r="AE660" s="346" t="s">
        <v>85</v>
      </c>
      <c r="AF660" s="347" t="s">
        <v>3065</v>
      </c>
      <c r="AG660" s="346" t="s">
        <v>85</v>
      </c>
      <c r="AH660" s="346" t="s">
        <v>85</v>
      </c>
      <c r="AI660" s="347" t="s">
        <v>85</v>
      </c>
      <c r="AJ660" s="347" t="s">
        <v>266</v>
      </c>
      <c r="AK660" s="347" t="s">
        <v>85</v>
      </c>
      <c r="AL660" s="347" t="s">
        <v>85</v>
      </c>
      <c r="AM660" s="347" t="s">
        <v>85</v>
      </c>
      <c r="AN660" s="347">
        <v>14</v>
      </c>
      <c r="AO660" s="347">
        <v>178</v>
      </c>
      <c r="AP660" s="347">
        <v>3</v>
      </c>
      <c r="AQ660" s="347">
        <v>17</v>
      </c>
      <c r="AR660" s="347"/>
      <c r="AS660" s="347">
        <v>9</v>
      </c>
      <c r="AT660" s="347"/>
      <c r="AU660" s="347">
        <v>165</v>
      </c>
      <c r="AV660" s="347">
        <v>81.8</v>
      </c>
      <c r="AW660" s="347">
        <v>45</v>
      </c>
      <c r="AX660" s="83"/>
      <c r="AY660" s="347">
        <v>42</v>
      </c>
      <c r="AZ660" s="348" t="s">
        <v>3059</v>
      </c>
      <c r="BA660" s="347">
        <v>71.433999999999997</v>
      </c>
      <c r="BB660" s="105" t="s">
        <v>3057</v>
      </c>
      <c r="BC660" s="347">
        <v>11</v>
      </c>
      <c r="BD660" s="348">
        <v>22.1</v>
      </c>
      <c r="BE660" s="347">
        <v>16</v>
      </c>
      <c r="BF660" s="347">
        <v>16</v>
      </c>
      <c r="BG660" s="347">
        <v>8</v>
      </c>
      <c r="BH660" s="341">
        <v>53</v>
      </c>
      <c r="BI660" s="347" t="s">
        <v>3551</v>
      </c>
      <c r="BJ660" s="82" t="s">
        <v>4217</v>
      </c>
      <c r="BK660" s="347" t="s">
        <v>4222</v>
      </c>
      <c r="BL660" s="347" t="s">
        <v>4221</v>
      </c>
      <c r="BM660" s="347" t="s">
        <v>4223</v>
      </c>
      <c r="BN660" s="347" t="s">
        <v>4224</v>
      </c>
      <c r="BO660" s="347" t="s">
        <v>4225</v>
      </c>
      <c r="BP660" s="347" t="s">
        <v>4220</v>
      </c>
      <c r="BQ660" s="347"/>
      <c r="BR660" s="347"/>
      <c r="BS660" s="347"/>
      <c r="BT660" s="347"/>
      <c r="BU660" s="347" t="s">
        <v>4416</v>
      </c>
      <c r="BV660" s="347" t="s">
        <v>4417</v>
      </c>
      <c r="BW660" s="347" t="s">
        <v>4418</v>
      </c>
      <c r="BX660" s="347" t="s">
        <v>4419</v>
      </c>
      <c r="BY660" s="362" t="str">
        <f t="shared" si="48"/>
        <v>DISCONTINUED - GZ807 Podium, 15x7, 4+3/+13mm Offset, 4x156, 131.3mm Centerbore, Matte Black, w/ BH-H2020M</v>
      </c>
      <c r="BZ660" s="362" t="s">
        <v>4044</v>
      </c>
      <c r="CA660" s="362" t="s">
        <v>4045</v>
      </c>
      <c r="CB660" s="351" t="str">
        <f t="shared" si="47"/>
        <v>GMZ (8XX)</v>
      </c>
    </row>
    <row r="661" spans="1:80" s="339" customFormat="1" ht="12.75">
      <c r="A661" s="23">
        <f t="shared" si="46"/>
        <v>658</v>
      </c>
      <c r="B661" s="105" t="s">
        <v>3069</v>
      </c>
      <c r="C661" s="30" t="s">
        <v>3050</v>
      </c>
      <c r="D661" s="341" t="s">
        <v>3342</v>
      </c>
      <c r="E661" s="342" t="s">
        <v>5739</v>
      </c>
      <c r="F661" s="342" t="s">
        <v>1129</v>
      </c>
      <c r="G661" s="342"/>
      <c r="H661" s="432" t="s">
        <v>3273</v>
      </c>
      <c r="I661" s="393">
        <v>43605</v>
      </c>
      <c r="J661" s="340">
        <v>44480</v>
      </c>
      <c r="K661" s="331" t="s">
        <v>1277</v>
      </c>
      <c r="L661" s="343">
        <v>272</v>
      </c>
      <c r="M661" s="333"/>
      <c r="N661" s="333"/>
      <c r="O661" s="341">
        <v>15</v>
      </c>
      <c r="P661" s="8">
        <v>8</v>
      </c>
      <c r="Q661" s="30" t="s">
        <v>1748</v>
      </c>
      <c r="R661" s="341">
        <v>4</v>
      </c>
      <c r="S661" s="341">
        <v>136</v>
      </c>
      <c r="T661" s="344">
        <v>0</v>
      </c>
      <c r="U661" s="378">
        <v>4.4000000000000004</v>
      </c>
      <c r="V661" s="341" t="s">
        <v>193</v>
      </c>
      <c r="W661" s="349">
        <v>110</v>
      </c>
      <c r="X661" s="345">
        <v>16</v>
      </c>
      <c r="Y661" s="344">
        <v>1200</v>
      </c>
      <c r="Z661" s="344" t="s">
        <v>2309</v>
      </c>
      <c r="AA661" s="344" t="s">
        <v>3002</v>
      </c>
      <c r="AB661" s="334" t="s">
        <v>5330</v>
      </c>
      <c r="AC661" s="346" t="s">
        <v>3063</v>
      </c>
      <c r="AD661" s="336">
        <v>14.454000000000002</v>
      </c>
      <c r="AE661" s="346" t="s">
        <v>85</v>
      </c>
      <c r="AF661" s="347" t="s">
        <v>3065</v>
      </c>
      <c r="AG661" s="346" t="s">
        <v>85</v>
      </c>
      <c r="AH661" s="346" t="s">
        <v>85</v>
      </c>
      <c r="AI661" s="347" t="s">
        <v>85</v>
      </c>
      <c r="AJ661" s="347" t="s">
        <v>266</v>
      </c>
      <c r="AK661" s="347" t="s">
        <v>85</v>
      </c>
      <c r="AL661" s="347" t="s">
        <v>85</v>
      </c>
      <c r="AM661" s="347" t="s">
        <v>85</v>
      </c>
      <c r="AN661" s="347">
        <v>14</v>
      </c>
      <c r="AO661" s="347">
        <v>170</v>
      </c>
      <c r="AP661" s="347">
        <v>3</v>
      </c>
      <c r="AQ661" s="347">
        <v>17</v>
      </c>
      <c r="AR661" s="347"/>
      <c r="AS661" s="347">
        <v>14</v>
      </c>
      <c r="AT661" s="347"/>
      <c r="AU661" s="347">
        <v>175</v>
      </c>
      <c r="AV661" s="347">
        <v>81.8</v>
      </c>
      <c r="AW661" s="347">
        <v>45</v>
      </c>
      <c r="AX661" s="83"/>
      <c r="AY661" s="347">
        <v>66</v>
      </c>
      <c r="AZ661" s="348" t="s">
        <v>3059</v>
      </c>
      <c r="BA661" s="347">
        <v>71.433999999999997</v>
      </c>
      <c r="BB661" s="105" t="s">
        <v>3057</v>
      </c>
      <c r="BC661" s="347">
        <v>11</v>
      </c>
      <c r="BD661" s="348">
        <v>19.5</v>
      </c>
      <c r="BE661" s="347">
        <v>16</v>
      </c>
      <c r="BF661" s="347">
        <v>16</v>
      </c>
      <c r="BG661" s="347">
        <v>9</v>
      </c>
      <c r="BH661" s="341">
        <v>53</v>
      </c>
      <c r="BI661" s="347" t="s">
        <v>3551</v>
      </c>
      <c r="BJ661" s="82" t="s">
        <v>4217</v>
      </c>
      <c r="BK661" s="347" t="s">
        <v>4222</v>
      </c>
      <c r="BL661" s="347" t="s">
        <v>4221</v>
      </c>
      <c r="BM661" s="347" t="s">
        <v>4223</v>
      </c>
      <c r="BN661" s="347" t="s">
        <v>4224</v>
      </c>
      <c r="BO661" s="347" t="s">
        <v>4225</v>
      </c>
      <c r="BP661" s="347" t="s">
        <v>4220</v>
      </c>
      <c r="BQ661" s="347"/>
      <c r="BR661" s="347"/>
      <c r="BS661" s="347"/>
      <c r="BT661" s="347"/>
      <c r="BU661" s="347" t="s">
        <v>4416</v>
      </c>
      <c r="BV661" s="347" t="s">
        <v>4417</v>
      </c>
      <c r="BW661" s="347" t="s">
        <v>4418</v>
      </c>
      <c r="BX661" s="347" t="s">
        <v>4419</v>
      </c>
      <c r="BY661" s="362" t="str">
        <f t="shared" si="48"/>
        <v>DISCONTINUED - GZ807 Podium, 15x8, 4+4/0mm Offset, 4x136, 110mm Centerbore, Matte Black, w/ BH-H2020M</v>
      </c>
      <c r="BZ661" s="362" t="s">
        <v>4044</v>
      </c>
      <c r="CA661" s="362" t="s">
        <v>4045</v>
      </c>
      <c r="CB661" s="351" t="str">
        <f t="shared" si="47"/>
        <v>GMZ (8XX)</v>
      </c>
    </row>
    <row r="662" spans="1:80" s="339" customFormat="1" ht="12.75">
      <c r="A662" s="23">
        <f t="shared" si="46"/>
        <v>659</v>
      </c>
      <c r="B662" s="105" t="s">
        <v>3069</v>
      </c>
      <c r="C662" s="30" t="s">
        <v>3050</v>
      </c>
      <c r="D662" s="341" t="s">
        <v>3342</v>
      </c>
      <c r="E662" s="342" t="s">
        <v>5740</v>
      </c>
      <c r="F662" s="342" t="s">
        <v>1129</v>
      </c>
      <c r="G662" s="342"/>
      <c r="H662" s="432" t="s">
        <v>3274</v>
      </c>
      <c r="I662" s="393">
        <v>43605</v>
      </c>
      <c r="J662" s="340">
        <v>44480</v>
      </c>
      <c r="K662" s="331" t="s">
        <v>1277</v>
      </c>
      <c r="L662" s="343">
        <v>272</v>
      </c>
      <c r="M662" s="333"/>
      <c r="N662" s="333"/>
      <c r="O662" s="341">
        <v>15</v>
      </c>
      <c r="P662" s="8">
        <v>8</v>
      </c>
      <c r="Q662" s="30" t="s">
        <v>1749</v>
      </c>
      <c r="R662" s="341">
        <v>4</v>
      </c>
      <c r="S662" s="341">
        <v>156</v>
      </c>
      <c r="T662" s="344">
        <v>0</v>
      </c>
      <c r="U662" s="378">
        <v>4.4000000000000004</v>
      </c>
      <c r="V662" s="341" t="s">
        <v>193</v>
      </c>
      <c r="W662" s="349">
        <v>131.30000000000001</v>
      </c>
      <c r="X662" s="345">
        <v>16</v>
      </c>
      <c r="Y662" s="344">
        <v>1200</v>
      </c>
      <c r="Z662" s="344" t="s">
        <v>2309</v>
      </c>
      <c r="AA662" s="344" t="s">
        <v>3002</v>
      </c>
      <c r="AB662" s="334" t="s">
        <v>5307</v>
      </c>
      <c r="AC662" s="346" t="s">
        <v>3063</v>
      </c>
      <c r="AD662" s="336">
        <v>14.454000000000002</v>
      </c>
      <c r="AE662" s="346" t="s">
        <v>85</v>
      </c>
      <c r="AF662" s="347" t="s">
        <v>3065</v>
      </c>
      <c r="AG662" s="346" t="s">
        <v>85</v>
      </c>
      <c r="AH662" s="346" t="s">
        <v>85</v>
      </c>
      <c r="AI662" s="347" t="s">
        <v>85</v>
      </c>
      <c r="AJ662" s="347" t="s">
        <v>266</v>
      </c>
      <c r="AK662" s="347" t="s">
        <v>85</v>
      </c>
      <c r="AL662" s="347" t="s">
        <v>85</v>
      </c>
      <c r="AM662" s="347" t="s">
        <v>85</v>
      </c>
      <c r="AN662" s="347">
        <v>14</v>
      </c>
      <c r="AO662" s="347">
        <v>178</v>
      </c>
      <c r="AP662" s="347">
        <v>3</v>
      </c>
      <c r="AQ662" s="347">
        <v>17</v>
      </c>
      <c r="AR662" s="347"/>
      <c r="AS662" s="347">
        <v>14</v>
      </c>
      <c r="AT662" s="347"/>
      <c r="AU662" s="347">
        <v>175</v>
      </c>
      <c r="AV662" s="347">
        <v>81.8</v>
      </c>
      <c r="AW662" s="347">
        <v>45</v>
      </c>
      <c r="AX662" s="83"/>
      <c r="AY662" s="347">
        <v>66</v>
      </c>
      <c r="AZ662" s="348" t="s">
        <v>3059</v>
      </c>
      <c r="BA662" s="347">
        <v>71.433999999999997</v>
      </c>
      <c r="BB662" s="105" t="s">
        <v>3057</v>
      </c>
      <c r="BC662" s="347">
        <v>11</v>
      </c>
      <c r="BD662" s="348">
        <v>19.5</v>
      </c>
      <c r="BE662" s="347">
        <v>16</v>
      </c>
      <c r="BF662" s="347">
        <v>16</v>
      </c>
      <c r="BG662" s="347">
        <v>9</v>
      </c>
      <c r="BH662" s="341">
        <v>53</v>
      </c>
      <c r="BI662" s="347" t="s">
        <v>3551</v>
      </c>
      <c r="BJ662" s="82" t="s">
        <v>4217</v>
      </c>
      <c r="BK662" s="347" t="s">
        <v>4222</v>
      </c>
      <c r="BL662" s="347" t="s">
        <v>4221</v>
      </c>
      <c r="BM662" s="347" t="s">
        <v>4223</v>
      </c>
      <c r="BN662" s="347" t="s">
        <v>4224</v>
      </c>
      <c r="BO662" s="347" t="s">
        <v>4225</v>
      </c>
      <c r="BP662" s="347" t="s">
        <v>4220</v>
      </c>
      <c r="BQ662" s="347"/>
      <c r="BR662" s="347"/>
      <c r="BS662" s="347"/>
      <c r="BT662" s="347"/>
      <c r="BU662" s="347" t="s">
        <v>4416</v>
      </c>
      <c r="BV662" s="347" t="s">
        <v>4417</v>
      </c>
      <c r="BW662" s="347" t="s">
        <v>4418</v>
      </c>
      <c r="BX662" s="347" t="s">
        <v>4419</v>
      </c>
      <c r="BY662" s="362" t="str">
        <f t="shared" si="48"/>
        <v>DISCONTINUED - GZ807 Podium, 15x8, 4+4/0mm Offset, 4x156, 131.3mm Centerbore, Matte Black, w/ BH-H2020M</v>
      </c>
      <c r="BZ662" s="362" t="s">
        <v>4044</v>
      </c>
      <c r="CA662" s="362" t="s">
        <v>4045</v>
      </c>
      <c r="CB662" s="351" t="str">
        <f t="shared" si="47"/>
        <v>GMZ (8XX)</v>
      </c>
    </row>
    <row r="663" spans="1:80" s="339" customFormat="1" ht="12.75">
      <c r="A663" s="23">
        <f t="shared" si="46"/>
        <v>660</v>
      </c>
      <c r="B663" s="105" t="s">
        <v>3069</v>
      </c>
      <c r="C663" s="30" t="s">
        <v>3050</v>
      </c>
      <c r="D663" s="341" t="s">
        <v>3342</v>
      </c>
      <c r="E663" s="342" t="s">
        <v>5741</v>
      </c>
      <c r="F663" s="342" t="s">
        <v>1129</v>
      </c>
      <c r="G663" s="342"/>
      <c r="H663" s="432" t="s">
        <v>3275</v>
      </c>
      <c r="I663" s="393">
        <v>43605</v>
      </c>
      <c r="J663" s="340">
        <v>44480</v>
      </c>
      <c r="K663" s="331" t="s">
        <v>1277</v>
      </c>
      <c r="L663" s="343">
        <v>284.42</v>
      </c>
      <c r="M663" s="333"/>
      <c r="N663" s="333"/>
      <c r="O663" s="341">
        <v>15</v>
      </c>
      <c r="P663" s="8">
        <v>10</v>
      </c>
      <c r="Q663" s="30" t="s">
        <v>1748</v>
      </c>
      <c r="R663" s="341">
        <v>4</v>
      </c>
      <c r="S663" s="341">
        <v>136</v>
      </c>
      <c r="T663" s="344">
        <v>0</v>
      </c>
      <c r="U663" s="378">
        <v>5.4</v>
      </c>
      <c r="V663" s="341" t="s">
        <v>201</v>
      </c>
      <c r="W663" s="349">
        <v>110</v>
      </c>
      <c r="X663" s="345">
        <v>21.2</v>
      </c>
      <c r="Y663" s="344">
        <v>1200</v>
      </c>
      <c r="Z663" s="344" t="s">
        <v>2309</v>
      </c>
      <c r="AA663" s="344" t="s">
        <v>3002</v>
      </c>
      <c r="AB663" s="334" t="s">
        <v>5309</v>
      </c>
      <c r="AC663" s="346" t="s">
        <v>3063</v>
      </c>
      <c r="AD663" s="336">
        <v>14.454000000000002</v>
      </c>
      <c r="AE663" s="346" t="s">
        <v>85</v>
      </c>
      <c r="AF663" s="347" t="s">
        <v>3065</v>
      </c>
      <c r="AG663" s="346" t="s">
        <v>85</v>
      </c>
      <c r="AH663" s="346" t="s">
        <v>85</v>
      </c>
      <c r="AI663" s="347" t="s">
        <v>85</v>
      </c>
      <c r="AJ663" s="347" t="s">
        <v>266</v>
      </c>
      <c r="AK663" s="347" t="s">
        <v>85</v>
      </c>
      <c r="AL663" s="347" t="s">
        <v>85</v>
      </c>
      <c r="AM663" s="347" t="s">
        <v>85</v>
      </c>
      <c r="AN663" s="347">
        <v>14</v>
      </c>
      <c r="AO663" s="347">
        <v>170</v>
      </c>
      <c r="AP663" s="347">
        <v>3</v>
      </c>
      <c r="AQ663" s="347">
        <v>17</v>
      </c>
      <c r="AR663" s="347"/>
      <c r="AS663" s="347">
        <v>14</v>
      </c>
      <c r="AT663" s="347"/>
      <c r="AU663" s="347">
        <v>174</v>
      </c>
      <c r="AV663" s="347">
        <v>81.8</v>
      </c>
      <c r="AW663" s="347">
        <v>45</v>
      </c>
      <c r="AX663" s="83"/>
      <c r="AY663" s="347">
        <v>91</v>
      </c>
      <c r="AZ663" s="348" t="s">
        <v>3059</v>
      </c>
      <c r="BA663" s="347">
        <v>71.433999999999997</v>
      </c>
      <c r="BB663" s="105" t="s">
        <v>3057</v>
      </c>
      <c r="BC663" s="347">
        <v>11</v>
      </c>
      <c r="BD663" s="348">
        <v>24.7</v>
      </c>
      <c r="BE663" s="347">
        <v>16</v>
      </c>
      <c r="BF663" s="347">
        <v>16</v>
      </c>
      <c r="BG663" s="347">
        <v>11</v>
      </c>
      <c r="BH663" s="341">
        <v>53</v>
      </c>
      <c r="BI663" s="347" t="s">
        <v>3551</v>
      </c>
      <c r="BJ663" s="82" t="s">
        <v>4217</v>
      </c>
      <c r="BK663" s="347" t="s">
        <v>4222</v>
      </c>
      <c r="BL663" s="347" t="s">
        <v>4221</v>
      </c>
      <c r="BM663" s="347" t="s">
        <v>4223</v>
      </c>
      <c r="BN663" s="347" t="s">
        <v>4224</v>
      </c>
      <c r="BO663" s="347" t="s">
        <v>4225</v>
      </c>
      <c r="BP663" s="347" t="s">
        <v>4220</v>
      </c>
      <c r="BQ663" s="347"/>
      <c r="BR663" s="347"/>
      <c r="BS663" s="347"/>
      <c r="BT663" s="347"/>
      <c r="BU663" s="347" t="s">
        <v>4416</v>
      </c>
      <c r="BV663" s="347" t="s">
        <v>4417</v>
      </c>
      <c r="BW663" s="347" t="s">
        <v>4418</v>
      </c>
      <c r="BX663" s="347" t="s">
        <v>4419</v>
      </c>
      <c r="BY663" s="362" t="str">
        <f t="shared" si="48"/>
        <v>DISCONTINUED - GZ807 Podium, 15x10, 5+5/0mm Offset, 4x136, 110mm Centerbore, Matte Black, w/ BH-H2020M</v>
      </c>
      <c r="BZ663" s="362" t="s">
        <v>4044</v>
      </c>
      <c r="CA663" s="362" t="s">
        <v>4045</v>
      </c>
      <c r="CB663" s="351" t="str">
        <f t="shared" si="47"/>
        <v>GMZ (8XX)</v>
      </c>
    </row>
    <row r="664" spans="1:80" s="339" customFormat="1" ht="12.75">
      <c r="A664" s="23">
        <f t="shared" si="46"/>
        <v>661</v>
      </c>
      <c r="B664" s="105" t="s">
        <v>3069</v>
      </c>
      <c r="C664" s="30" t="s">
        <v>3050</v>
      </c>
      <c r="D664" s="341" t="s">
        <v>3342</v>
      </c>
      <c r="E664" s="342" t="s">
        <v>5742</v>
      </c>
      <c r="F664" s="342" t="s">
        <v>1129</v>
      </c>
      <c r="G664" s="342"/>
      <c r="H664" s="432" t="s">
        <v>3452</v>
      </c>
      <c r="I664" s="393">
        <v>43605</v>
      </c>
      <c r="J664" s="340">
        <v>44480</v>
      </c>
      <c r="K664" s="331" t="s">
        <v>1277</v>
      </c>
      <c r="L664" s="343">
        <v>284.42</v>
      </c>
      <c r="M664" s="333"/>
      <c r="N664" s="333"/>
      <c r="O664" s="341">
        <v>15</v>
      </c>
      <c r="P664" s="8">
        <v>10</v>
      </c>
      <c r="Q664" s="30" t="s">
        <v>1749</v>
      </c>
      <c r="R664" s="341">
        <v>4</v>
      </c>
      <c r="S664" s="341">
        <v>156</v>
      </c>
      <c r="T664" s="344">
        <v>0</v>
      </c>
      <c r="U664" s="378">
        <v>5.4</v>
      </c>
      <c r="V664" s="341" t="s">
        <v>201</v>
      </c>
      <c r="W664" s="349">
        <v>131.30000000000001</v>
      </c>
      <c r="X664" s="345">
        <v>21.2</v>
      </c>
      <c r="Y664" s="344">
        <v>1200</v>
      </c>
      <c r="Z664" s="344" t="s">
        <v>2309</v>
      </c>
      <c r="AA664" s="344" t="s">
        <v>3002</v>
      </c>
      <c r="AB664" s="334" t="s">
        <v>5706</v>
      </c>
      <c r="AC664" s="346" t="s">
        <v>3063</v>
      </c>
      <c r="AD664" s="336">
        <v>14.454000000000002</v>
      </c>
      <c r="AE664" s="346" t="s">
        <v>85</v>
      </c>
      <c r="AF664" s="347" t="s">
        <v>3065</v>
      </c>
      <c r="AG664" s="346" t="s">
        <v>85</v>
      </c>
      <c r="AH664" s="346" t="s">
        <v>85</v>
      </c>
      <c r="AI664" s="347" t="s">
        <v>85</v>
      </c>
      <c r="AJ664" s="347" t="s">
        <v>266</v>
      </c>
      <c r="AK664" s="347" t="s">
        <v>85</v>
      </c>
      <c r="AL664" s="347" t="s">
        <v>85</v>
      </c>
      <c r="AM664" s="347" t="s">
        <v>85</v>
      </c>
      <c r="AN664" s="347">
        <v>14</v>
      </c>
      <c r="AO664" s="347">
        <v>178</v>
      </c>
      <c r="AP664" s="347">
        <v>3</v>
      </c>
      <c r="AQ664" s="347">
        <v>17</v>
      </c>
      <c r="AR664" s="347"/>
      <c r="AS664" s="347">
        <v>14</v>
      </c>
      <c r="AT664" s="347"/>
      <c r="AU664" s="347">
        <v>174</v>
      </c>
      <c r="AV664" s="347">
        <v>81.8</v>
      </c>
      <c r="AW664" s="347">
        <v>45</v>
      </c>
      <c r="AX664" s="83"/>
      <c r="AY664" s="347">
        <v>91</v>
      </c>
      <c r="AZ664" s="348" t="s">
        <v>3059</v>
      </c>
      <c r="BA664" s="347">
        <v>71.433999999999997</v>
      </c>
      <c r="BB664" s="105" t="s">
        <v>3057</v>
      </c>
      <c r="BC664" s="347">
        <v>11</v>
      </c>
      <c r="BD664" s="348">
        <v>24.7</v>
      </c>
      <c r="BE664" s="347">
        <v>16</v>
      </c>
      <c r="BF664" s="347">
        <v>16</v>
      </c>
      <c r="BG664" s="347">
        <v>11</v>
      </c>
      <c r="BH664" s="341">
        <v>53</v>
      </c>
      <c r="BI664" s="347" t="s">
        <v>3551</v>
      </c>
      <c r="BJ664" s="82" t="s">
        <v>4217</v>
      </c>
      <c r="BK664" s="347" t="s">
        <v>4222</v>
      </c>
      <c r="BL664" s="347" t="s">
        <v>4221</v>
      </c>
      <c r="BM664" s="347" t="s">
        <v>4223</v>
      </c>
      <c r="BN664" s="347" t="s">
        <v>4224</v>
      </c>
      <c r="BO664" s="347" t="s">
        <v>4225</v>
      </c>
      <c r="BP664" s="347" t="s">
        <v>4220</v>
      </c>
      <c r="BQ664" s="347"/>
      <c r="BR664" s="347"/>
      <c r="BS664" s="347"/>
      <c r="BT664" s="347"/>
      <c r="BU664" s="347" t="s">
        <v>4416</v>
      </c>
      <c r="BV664" s="347" t="s">
        <v>4417</v>
      </c>
      <c r="BW664" s="347" t="s">
        <v>4418</v>
      </c>
      <c r="BX664" s="347" t="s">
        <v>4419</v>
      </c>
      <c r="BY664" s="362" t="str">
        <f t="shared" si="48"/>
        <v>DISCONTINUED - GZ807 Podium, 15x10, 5+5/0mm Offset, 4x156, 131.3mm Centerbore, Matte Black, w/ BH-H2020M</v>
      </c>
      <c r="BZ664" s="362" t="s">
        <v>4044</v>
      </c>
      <c r="CA664" s="362" t="s">
        <v>4045</v>
      </c>
      <c r="CB664" s="351" t="str">
        <f t="shared" si="47"/>
        <v>GMZ (8XX)</v>
      </c>
    </row>
    <row r="665" spans="1:80" s="339" customFormat="1" ht="12.75">
      <c r="A665" s="23">
        <f t="shared" si="46"/>
        <v>662</v>
      </c>
      <c r="B665" s="105" t="s">
        <v>3069</v>
      </c>
      <c r="C665" s="30" t="s">
        <v>3050</v>
      </c>
      <c r="D665" s="341" t="s">
        <v>3054</v>
      </c>
      <c r="E665" s="342" t="s">
        <v>5743</v>
      </c>
      <c r="F665" s="342"/>
      <c r="G665" s="342"/>
      <c r="H665" s="432" t="s">
        <v>3085</v>
      </c>
      <c r="I665" s="393">
        <v>43518</v>
      </c>
      <c r="J665" s="340">
        <v>44480</v>
      </c>
      <c r="K665" s="331" t="s">
        <v>1277</v>
      </c>
      <c r="L665" s="343">
        <v>160.22</v>
      </c>
      <c r="M665" s="333"/>
      <c r="N665" s="333"/>
      <c r="O665" s="341">
        <v>14</v>
      </c>
      <c r="P665" s="8">
        <v>10</v>
      </c>
      <c r="Q665" s="30" t="s">
        <v>1749</v>
      </c>
      <c r="R665" s="341">
        <v>4</v>
      </c>
      <c r="S665" s="341">
        <v>156</v>
      </c>
      <c r="T665" s="344">
        <v>0</v>
      </c>
      <c r="U665" s="378">
        <v>5.4</v>
      </c>
      <c r="V665" s="341" t="s">
        <v>201</v>
      </c>
      <c r="W665" s="349">
        <v>131.30000000000001</v>
      </c>
      <c r="X665" s="345">
        <v>13.55</v>
      </c>
      <c r="Y665" s="344">
        <v>1000</v>
      </c>
      <c r="Z665" s="344" t="s">
        <v>2309</v>
      </c>
      <c r="AA665" s="344" t="s">
        <v>3002</v>
      </c>
      <c r="AB665" s="334" t="s">
        <v>5065</v>
      </c>
      <c r="AC665" s="346" t="s">
        <v>3063</v>
      </c>
      <c r="AD665" s="336">
        <v>14.454000000000002</v>
      </c>
      <c r="AE665" s="346" t="s">
        <v>85</v>
      </c>
      <c r="AF665" s="347" t="s">
        <v>3065</v>
      </c>
      <c r="AG665" s="346" t="s">
        <v>85</v>
      </c>
      <c r="AH665" s="346" t="s">
        <v>85</v>
      </c>
      <c r="AI665" s="347" t="s">
        <v>85</v>
      </c>
      <c r="AJ665" s="347" t="s">
        <v>266</v>
      </c>
      <c r="AK665" s="347" t="s">
        <v>85</v>
      </c>
      <c r="AL665" s="347" t="s">
        <v>85</v>
      </c>
      <c r="AM665" s="347" t="s">
        <v>85</v>
      </c>
      <c r="AN665" s="347">
        <v>13</v>
      </c>
      <c r="AO665" s="347">
        <v>180</v>
      </c>
      <c r="AP665" s="347" t="s">
        <v>3141</v>
      </c>
      <c r="AQ665" s="347">
        <v>19</v>
      </c>
      <c r="AR665" s="347"/>
      <c r="AS665" s="347" t="s">
        <v>3141</v>
      </c>
      <c r="AT665" s="347"/>
      <c r="AU665" s="347">
        <v>162</v>
      </c>
      <c r="AV665" s="347">
        <v>80</v>
      </c>
      <c r="AW665" s="347">
        <v>46</v>
      </c>
      <c r="AX665" s="83"/>
      <c r="AY665" s="347">
        <v>35</v>
      </c>
      <c r="AZ665" s="348" t="s">
        <v>85</v>
      </c>
      <c r="BA665" s="347" t="s">
        <v>85</v>
      </c>
      <c r="BB665" s="105" t="s">
        <v>85</v>
      </c>
      <c r="BC665" s="347" t="s">
        <v>85</v>
      </c>
      <c r="BD665" s="348">
        <v>15.15</v>
      </c>
      <c r="BE665" s="347">
        <v>15</v>
      </c>
      <c r="BF665" s="347">
        <v>15</v>
      </c>
      <c r="BG665" s="347">
        <v>11</v>
      </c>
      <c r="BH665" s="341">
        <v>57</v>
      </c>
      <c r="BI665" s="347" t="s">
        <v>3551</v>
      </c>
      <c r="BJ665" s="82" t="s">
        <v>4217</v>
      </c>
      <c r="BK665" s="347" t="s">
        <v>3127</v>
      </c>
      <c r="BL665" s="347" t="s">
        <v>4228</v>
      </c>
      <c r="BM665" s="347" t="s">
        <v>4224</v>
      </c>
      <c r="BN665" s="347" t="s">
        <v>4225</v>
      </c>
      <c r="BO665" s="347" t="s">
        <v>4229</v>
      </c>
      <c r="BP665" s="347"/>
      <c r="BQ665" s="347"/>
      <c r="BR665" s="347"/>
      <c r="BS665" s="347"/>
      <c r="BT665" s="347"/>
      <c r="BU665" s="347" t="s">
        <v>4157</v>
      </c>
      <c r="BV665" s="347" t="s">
        <v>4156</v>
      </c>
      <c r="BW665" s="347" t="s">
        <v>4159</v>
      </c>
      <c r="BX665" s="347" t="s">
        <v>4158</v>
      </c>
      <c r="BY665" s="362" t="str">
        <f t="shared" si="48"/>
        <v>DISCONTINUED - GZ804 Casino, 14x10, 5+5/0mm Offset, 4x156, 131.3mm Centerbore, Matte Black</v>
      </c>
      <c r="BZ665" s="362" t="s">
        <v>4044</v>
      </c>
      <c r="CA665" s="362" t="s">
        <v>4045</v>
      </c>
      <c r="CB665" s="351" t="str">
        <f t="shared" si="47"/>
        <v>GMZ (8XX)</v>
      </c>
    </row>
    <row r="666" spans="1:80" s="339" customFormat="1" ht="12.75">
      <c r="A666" s="23">
        <f t="shared" si="46"/>
        <v>663</v>
      </c>
      <c r="B666" s="105" t="s">
        <v>3069</v>
      </c>
      <c r="C666" s="30" t="s">
        <v>3050</v>
      </c>
      <c r="D666" s="341" t="s">
        <v>3054</v>
      </c>
      <c r="E666" s="342" t="s">
        <v>5744</v>
      </c>
      <c r="F666" s="342"/>
      <c r="G666" s="342"/>
      <c r="H666" s="432" t="s">
        <v>3088</v>
      </c>
      <c r="I666" s="393">
        <v>43518</v>
      </c>
      <c r="J666" s="340">
        <v>44480</v>
      </c>
      <c r="K666" s="331" t="s">
        <v>1277</v>
      </c>
      <c r="L666" s="343">
        <v>147.80000000000001</v>
      </c>
      <c r="M666" s="333"/>
      <c r="N666" s="333"/>
      <c r="O666" s="341">
        <v>14</v>
      </c>
      <c r="P666" s="8">
        <v>8</v>
      </c>
      <c r="Q666" s="30" t="s">
        <v>1748</v>
      </c>
      <c r="R666" s="341">
        <v>4</v>
      </c>
      <c r="S666" s="341">
        <v>136</v>
      </c>
      <c r="T666" s="344">
        <v>0</v>
      </c>
      <c r="U666" s="378">
        <v>4.4000000000000004</v>
      </c>
      <c r="V666" s="341" t="s">
        <v>193</v>
      </c>
      <c r="W666" s="349">
        <v>110</v>
      </c>
      <c r="X666" s="345">
        <v>13.6</v>
      </c>
      <c r="Y666" s="344">
        <v>1000</v>
      </c>
      <c r="Z666" s="344" t="s">
        <v>2309</v>
      </c>
      <c r="AA666" s="344" t="s">
        <v>3002</v>
      </c>
      <c r="AB666" s="334" t="s">
        <v>5311</v>
      </c>
      <c r="AC666" s="346" t="s">
        <v>3063</v>
      </c>
      <c r="AD666" s="336">
        <v>14.454000000000002</v>
      </c>
      <c r="AE666" s="346" t="s">
        <v>85</v>
      </c>
      <c r="AF666" s="347" t="s">
        <v>3065</v>
      </c>
      <c r="AG666" s="346" t="s">
        <v>85</v>
      </c>
      <c r="AH666" s="346" t="s">
        <v>85</v>
      </c>
      <c r="AI666" s="347" t="s">
        <v>85</v>
      </c>
      <c r="AJ666" s="347" t="s">
        <v>266</v>
      </c>
      <c r="AK666" s="347" t="s">
        <v>85</v>
      </c>
      <c r="AL666" s="347" t="s">
        <v>85</v>
      </c>
      <c r="AM666" s="347" t="s">
        <v>85</v>
      </c>
      <c r="AN666" s="347">
        <v>13</v>
      </c>
      <c r="AO666" s="347">
        <v>170</v>
      </c>
      <c r="AP666" s="347">
        <v>9</v>
      </c>
      <c r="AQ666" s="347">
        <v>17</v>
      </c>
      <c r="AR666" s="347"/>
      <c r="AS666" s="347" t="s">
        <v>3141</v>
      </c>
      <c r="AT666" s="347"/>
      <c r="AU666" s="347">
        <v>164</v>
      </c>
      <c r="AV666" s="347">
        <v>80</v>
      </c>
      <c r="AW666" s="347">
        <v>48</v>
      </c>
      <c r="AX666" s="83"/>
      <c r="AY666" s="347">
        <v>27</v>
      </c>
      <c r="AZ666" s="348" t="s">
        <v>85</v>
      </c>
      <c r="BA666" s="347" t="s">
        <v>85</v>
      </c>
      <c r="BB666" s="105" t="s">
        <v>85</v>
      </c>
      <c r="BC666" s="347" t="s">
        <v>85</v>
      </c>
      <c r="BD666" s="348">
        <v>15.2</v>
      </c>
      <c r="BE666" s="347">
        <v>16</v>
      </c>
      <c r="BF666" s="347">
        <v>16</v>
      </c>
      <c r="BG666" s="347">
        <v>9</v>
      </c>
      <c r="BH666" s="341">
        <v>57</v>
      </c>
      <c r="BI666" s="347" t="s">
        <v>3551</v>
      </c>
      <c r="BJ666" s="82" t="s">
        <v>4217</v>
      </c>
      <c r="BK666" s="347" t="s">
        <v>3127</v>
      </c>
      <c r="BL666" s="347" t="s">
        <v>4228</v>
      </c>
      <c r="BM666" s="347" t="s">
        <v>4224</v>
      </c>
      <c r="BN666" s="347" t="s">
        <v>4225</v>
      </c>
      <c r="BO666" s="347" t="s">
        <v>4229</v>
      </c>
      <c r="BP666" s="347"/>
      <c r="BQ666" s="347"/>
      <c r="BR666" s="347"/>
      <c r="BS666" s="347"/>
      <c r="BT666" s="347"/>
      <c r="BU666" s="347" t="s">
        <v>4157</v>
      </c>
      <c r="BV666" s="347" t="s">
        <v>4156</v>
      </c>
      <c r="BW666" s="347" t="s">
        <v>4159</v>
      </c>
      <c r="BX666" s="347" t="s">
        <v>4158</v>
      </c>
      <c r="BY666" s="362" t="str">
        <f t="shared" si="48"/>
        <v>DISCONTINUED - GZ804 Casino, 14x8, 4+4/0mm Offset, 4x136, 110mm Centerbore, Matte Black</v>
      </c>
      <c r="BZ666" s="362" t="s">
        <v>4044</v>
      </c>
      <c r="CA666" s="362" t="s">
        <v>4045</v>
      </c>
      <c r="CB666" s="351" t="str">
        <f t="shared" si="47"/>
        <v>GMZ (8XX)</v>
      </c>
    </row>
    <row r="667" spans="1:80" s="339" customFormat="1" ht="12.75">
      <c r="A667" s="23">
        <f t="shared" si="46"/>
        <v>664</v>
      </c>
      <c r="B667" s="105" t="s">
        <v>3069</v>
      </c>
      <c r="C667" s="30" t="s">
        <v>3050</v>
      </c>
      <c r="D667" s="341" t="s">
        <v>3054</v>
      </c>
      <c r="E667" s="342" t="s">
        <v>5745</v>
      </c>
      <c r="F667" s="342"/>
      <c r="G667" s="342"/>
      <c r="H667" s="432" t="s">
        <v>3084</v>
      </c>
      <c r="I667" s="393">
        <v>43518</v>
      </c>
      <c r="J667" s="340">
        <v>44480</v>
      </c>
      <c r="K667" s="331" t="s">
        <v>1277</v>
      </c>
      <c r="L667" s="343">
        <v>147.80000000000001</v>
      </c>
      <c r="M667" s="333"/>
      <c r="N667" s="333"/>
      <c r="O667" s="341">
        <v>14</v>
      </c>
      <c r="P667" s="8">
        <v>8</v>
      </c>
      <c r="Q667" s="30" t="s">
        <v>1749</v>
      </c>
      <c r="R667" s="341">
        <v>4</v>
      </c>
      <c r="S667" s="341">
        <v>156</v>
      </c>
      <c r="T667" s="344">
        <v>0</v>
      </c>
      <c r="U667" s="378">
        <v>4.4000000000000004</v>
      </c>
      <c r="V667" s="341" t="s">
        <v>193</v>
      </c>
      <c r="W667" s="349">
        <v>131.30000000000001</v>
      </c>
      <c r="X667" s="345">
        <v>13.4</v>
      </c>
      <c r="Y667" s="344">
        <v>1000</v>
      </c>
      <c r="Z667" s="344" t="s">
        <v>2309</v>
      </c>
      <c r="AA667" s="344" t="s">
        <v>3002</v>
      </c>
      <c r="AB667" s="334" t="s">
        <v>5313</v>
      </c>
      <c r="AC667" s="346" t="s">
        <v>3063</v>
      </c>
      <c r="AD667" s="336">
        <v>14.454000000000002</v>
      </c>
      <c r="AE667" s="346" t="s">
        <v>85</v>
      </c>
      <c r="AF667" s="347" t="s">
        <v>3065</v>
      </c>
      <c r="AG667" s="346" t="s">
        <v>85</v>
      </c>
      <c r="AH667" s="346" t="s">
        <v>85</v>
      </c>
      <c r="AI667" s="347" t="s">
        <v>85</v>
      </c>
      <c r="AJ667" s="347" t="s">
        <v>266</v>
      </c>
      <c r="AK667" s="347" t="s">
        <v>85</v>
      </c>
      <c r="AL667" s="347" t="s">
        <v>85</v>
      </c>
      <c r="AM667" s="347" t="s">
        <v>85</v>
      </c>
      <c r="AN667" s="347">
        <v>13</v>
      </c>
      <c r="AO667" s="347">
        <v>180</v>
      </c>
      <c r="AP667" s="347" t="s">
        <v>3141</v>
      </c>
      <c r="AQ667" s="347">
        <v>15</v>
      </c>
      <c r="AR667" s="347"/>
      <c r="AS667" s="347" t="s">
        <v>3141</v>
      </c>
      <c r="AT667" s="347"/>
      <c r="AU667" s="347">
        <v>164</v>
      </c>
      <c r="AV667" s="347">
        <v>80</v>
      </c>
      <c r="AW667" s="347">
        <v>46</v>
      </c>
      <c r="AX667" s="83"/>
      <c r="AY667" s="347">
        <v>27</v>
      </c>
      <c r="AZ667" s="348" t="s">
        <v>85</v>
      </c>
      <c r="BA667" s="347" t="s">
        <v>85</v>
      </c>
      <c r="BB667" s="105" t="s">
        <v>85</v>
      </c>
      <c r="BC667" s="347" t="s">
        <v>85</v>
      </c>
      <c r="BD667" s="348">
        <v>15</v>
      </c>
      <c r="BE667" s="347">
        <v>16</v>
      </c>
      <c r="BF667" s="347">
        <v>16</v>
      </c>
      <c r="BG667" s="347">
        <v>9</v>
      </c>
      <c r="BH667" s="341">
        <v>57</v>
      </c>
      <c r="BI667" s="347" t="s">
        <v>3551</v>
      </c>
      <c r="BJ667" s="82" t="s">
        <v>4217</v>
      </c>
      <c r="BK667" s="347" t="s">
        <v>3127</v>
      </c>
      <c r="BL667" s="347" t="s">
        <v>4228</v>
      </c>
      <c r="BM667" s="347" t="s">
        <v>4224</v>
      </c>
      <c r="BN667" s="347" t="s">
        <v>4225</v>
      </c>
      <c r="BO667" s="347" t="s">
        <v>4229</v>
      </c>
      <c r="BP667" s="347"/>
      <c r="BQ667" s="347"/>
      <c r="BR667" s="347"/>
      <c r="BS667" s="347"/>
      <c r="BT667" s="347"/>
      <c r="BU667" s="347" t="s">
        <v>4157</v>
      </c>
      <c r="BV667" s="347" t="s">
        <v>4156</v>
      </c>
      <c r="BW667" s="347" t="s">
        <v>4159</v>
      </c>
      <c r="BX667" s="347" t="s">
        <v>4158</v>
      </c>
      <c r="BY667" s="362" t="str">
        <f t="shared" si="48"/>
        <v>DISCONTINUED - GZ804 Casino, 14x8, 4+4/0mm Offset, 4x156, 131.3mm Centerbore, Matte Black</v>
      </c>
      <c r="BZ667" s="362" t="s">
        <v>4044</v>
      </c>
      <c r="CA667" s="362" t="s">
        <v>4045</v>
      </c>
      <c r="CB667" s="351" t="str">
        <f t="shared" si="47"/>
        <v>GMZ (8XX)</v>
      </c>
    </row>
    <row r="668" spans="1:80" s="339" customFormat="1" ht="12.75">
      <c r="A668" s="23">
        <f t="shared" si="46"/>
        <v>665</v>
      </c>
      <c r="B668" s="105" t="s">
        <v>3069</v>
      </c>
      <c r="C668" s="30" t="s">
        <v>3050</v>
      </c>
      <c r="D668" s="341" t="s">
        <v>3054</v>
      </c>
      <c r="E668" s="342" t="s">
        <v>5746</v>
      </c>
      <c r="F668" s="342"/>
      <c r="G668" s="342"/>
      <c r="H668" s="432" t="s">
        <v>3087</v>
      </c>
      <c r="I668" s="393">
        <v>43518</v>
      </c>
      <c r="J668" s="340">
        <v>44480</v>
      </c>
      <c r="K668" s="331" t="s">
        <v>1277</v>
      </c>
      <c r="L668" s="343">
        <v>155.72</v>
      </c>
      <c r="M668" s="333"/>
      <c r="N668" s="333"/>
      <c r="O668" s="341">
        <v>14</v>
      </c>
      <c r="P668" s="8">
        <v>10</v>
      </c>
      <c r="Q668" s="30" t="s">
        <v>1746</v>
      </c>
      <c r="R668" s="341">
        <v>4</v>
      </c>
      <c r="S668" s="341">
        <v>110</v>
      </c>
      <c r="T668" s="344">
        <v>0</v>
      </c>
      <c r="U668" s="378">
        <v>5.4</v>
      </c>
      <c r="V668" s="341" t="s">
        <v>201</v>
      </c>
      <c r="W668" s="349">
        <v>84</v>
      </c>
      <c r="X668" s="345">
        <v>15.15</v>
      </c>
      <c r="Y668" s="344">
        <v>1000</v>
      </c>
      <c r="Z668" s="344" t="s">
        <v>2309</v>
      </c>
      <c r="AA668" s="344" t="s">
        <v>3002</v>
      </c>
      <c r="AB668" s="334" t="s">
        <v>5747</v>
      </c>
      <c r="AC668" s="346" t="s">
        <v>3062</v>
      </c>
      <c r="AD668" s="336">
        <v>14.454000000000002</v>
      </c>
      <c r="AE668" s="346" t="s">
        <v>85</v>
      </c>
      <c r="AF668" s="347" t="s">
        <v>3065</v>
      </c>
      <c r="AG668" s="346" t="s">
        <v>85</v>
      </c>
      <c r="AH668" s="346" t="s">
        <v>85</v>
      </c>
      <c r="AI668" s="347" t="s">
        <v>85</v>
      </c>
      <c r="AJ668" s="347" t="s">
        <v>266</v>
      </c>
      <c r="AK668" s="347" t="s">
        <v>85</v>
      </c>
      <c r="AL668" s="347" t="s">
        <v>85</v>
      </c>
      <c r="AM668" s="347" t="s">
        <v>85</v>
      </c>
      <c r="AN668" s="347">
        <v>13</v>
      </c>
      <c r="AO668" s="347">
        <v>150</v>
      </c>
      <c r="AP668" s="347">
        <v>18</v>
      </c>
      <c r="AQ668" s="347">
        <v>22</v>
      </c>
      <c r="AR668" s="347"/>
      <c r="AS668" s="347" t="s">
        <v>3141</v>
      </c>
      <c r="AT668" s="347"/>
      <c r="AU668" s="347">
        <v>162</v>
      </c>
      <c r="AV668" s="347">
        <v>60</v>
      </c>
      <c r="AW668" s="347">
        <v>48</v>
      </c>
      <c r="AX668" s="83"/>
      <c r="AY668" s="347"/>
      <c r="AZ668" s="348" t="s">
        <v>85</v>
      </c>
      <c r="BA668" s="347" t="s">
        <v>85</v>
      </c>
      <c r="BB668" s="105" t="s">
        <v>85</v>
      </c>
      <c r="BC668" s="347" t="s">
        <v>85</v>
      </c>
      <c r="BD668" s="348">
        <v>18.649999999999999</v>
      </c>
      <c r="BE668" s="347">
        <v>15</v>
      </c>
      <c r="BF668" s="347">
        <v>15</v>
      </c>
      <c r="BG668" s="347">
        <v>11</v>
      </c>
      <c r="BH668" s="341">
        <v>57</v>
      </c>
      <c r="BI668" s="347" t="s">
        <v>3551</v>
      </c>
      <c r="BJ668" s="82" t="s">
        <v>4217</v>
      </c>
      <c r="BK668" s="347" t="s">
        <v>3127</v>
      </c>
      <c r="BL668" s="347" t="s">
        <v>4228</v>
      </c>
      <c r="BM668" s="347" t="s">
        <v>4224</v>
      </c>
      <c r="BN668" s="347" t="s">
        <v>4225</v>
      </c>
      <c r="BO668" s="347" t="s">
        <v>4229</v>
      </c>
      <c r="BP668" s="347"/>
      <c r="BQ668" s="347"/>
      <c r="BR668" s="347"/>
      <c r="BS668" s="347"/>
      <c r="BT668" s="347"/>
      <c r="BU668" s="347" t="s">
        <v>4157</v>
      </c>
      <c r="BV668" s="347" t="s">
        <v>4156</v>
      </c>
      <c r="BW668" s="347" t="s">
        <v>4159</v>
      </c>
      <c r="BX668" s="347" t="s">
        <v>4158</v>
      </c>
      <c r="BY668" s="362" t="str">
        <f t="shared" si="48"/>
        <v>DISCONTINUED - GZ804 Casino, 14x10, 5+5/0mm Offset, 4x110, 84mm Centerbore, Matte Black</v>
      </c>
      <c r="BZ668" s="362" t="s">
        <v>4044</v>
      </c>
      <c r="CA668" s="362" t="s">
        <v>4045</v>
      </c>
      <c r="CB668" s="351" t="str">
        <f t="shared" si="47"/>
        <v>GMZ (8XX)</v>
      </c>
    </row>
    <row r="669" spans="1:80" s="339" customFormat="1" ht="12.75">
      <c r="A669" s="23">
        <f t="shared" si="46"/>
        <v>666</v>
      </c>
      <c r="B669" s="105" t="s">
        <v>3069</v>
      </c>
      <c r="C669" s="30" t="s">
        <v>3050</v>
      </c>
      <c r="D669" s="341" t="s">
        <v>3052</v>
      </c>
      <c r="E669" s="342" t="s">
        <v>5748</v>
      </c>
      <c r="F669" s="342" t="s">
        <v>1129</v>
      </c>
      <c r="G669" s="342"/>
      <c r="H669" s="432" t="s">
        <v>3075</v>
      </c>
      <c r="I669" s="393">
        <v>43518</v>
      </c>
      <c r="J669" s="340">
        <v>44480</v>
      </c>
      <c r="K669" s="331" t="s">
        <v>1277</v>
      </c>
      <c r="L669" s="343">
        <v>259.58</v>
      </c>
      <c r="M669" s="333"/>
      <c r="N669" s="333"/>
      <c r="O669" s="341">
        <v>15</v>
      </c>
      <c r="P669" s="8">
        <v>7</v>
      </c>
      <c r="Q669" s="30" t="s">
        <v>1748</v>
      </c>
      <c r="R669" s="341">
        <v>4</v>
      </c>
      <c r="S669" s="341">
        <v>136</v>
      </c>
      <c r="T669" s="344">
        <v>10</v>
      </c>
      <c r="U669" s="378">
        <v>4.25</v>
      </c>
      <c r="V669" s="341" t="s">
        <v>189</v>
      </c>
      <c r="W669" s="349">
        <v>110</v>
      </c>
      <c r="X669" s="345">
        <v>19.350000000000001</v>
      </c>
      <c r="Y669" s="344">
        <v>1400</v>
      </c>
      <c r="Z669" s="344" t="s">
        <v>2309</v>
      </c>
      <c r="AA669" s="344" t="s">
        <v>3002</v>
      </c>
      <c r="AB669" s="334" t="s">
        <v>5749</v>
      </c>
      <c r="AC669" s="346" t="s">
        <v>3063</v>
      </c>
      <c r="AD669" s="336">
        <v>14.454000000000002</v>
      </c>
      <c r="AE669" s="346" t="s">
        <v>85</v>
      </c>
      <c r="AF669" s="347" t="s">
        <v>3065</v>
      </c>
      <c r="AG669" s="346" t="s">
        <v>85</v>
      </c>
      <c r="AH669" s="346" t="s">
        <v>85</v>
      </c>
      <c r="AI669" s="347" t="s">
        <v>85</v>
      </c>
      <c r="AJ669" s="347" t="s">
        <v>266</v>
      </c>
      <c r="AK669" s="347" t="s">
        <v>85</v>
      </c>
      <c r="AL669" s="347" t="s">
        <v>85</v>
      </c>
      <c r="AM669" s="347" t="s">
        <v>85</v>
      </c>
      <c r="AN669" s="347">
        <v>13</v>
      </c>
      <c r="AO669" s="347">
        <v>166</v>
      </c>
      <c r="AP669" s="347" t="s">
        <v>3141</v>
      </c>
      <c r="AQ669" s="347">
        <v>20</v>
      </c>
      <c r="AR669" s="347"/>
      <c r="AS669" s="347">
        <v>23</v>
      </c>
      <c r="AT669" s="347"/>
      <c r="AU669" s="347">
        <v>169</v>
      </c>
      <c r="AV669" s="347">
        <v>80</v>
      </c>
      <c r="AW669" s="347">
        <v>45</v>
      </c>
      <c r="AX669" s="83"/>
      <c r="AY669" s="347">
        <v>40</v>
      </c>
      <c r="AZ669" s="348" t="s">
        <v>3059</v>
      </c>
      <c r="BA669" s="347">
        <v>71.433999999999997</v>
      </c>
      <c r="BB669" s="105" t="s">
        <v>3057</v>
      </c>
      <c r="BC669" s="347">
        <v>11</v>
      </c>
      <c r="BD669" s="348">
        <v>22.85</v>
      </c>
      <c r="BE669" s="347">
        <v>16</v>
      </c>
      <c r="BF669" s="347">
        <v>16</v>
      </c>
      <c r="BG669" s="347">
        <v>8</v>
      </c>
      <c r="BH669" s="341">
        <v>53</v>
      </c>
      <c r="BI669" s="347" t="s">
        <v>3551</v>
      </c>
      <c r="BJ669" s="82" t="s">
        <v>4217</v>
      </c>
      <c r="BK669" s="347" t="s">
        <v>4230</v>
      </c>
      <c r="BL669" s="347" t="s">
        <v>4224</v>
      </c>
      <c r="BM669" s="347" t="s">
        <v>4232</v>
      </c>
      <c r="BN669" s="347"/>
      <c r="BO669" s="347"/>
      <c r="BP669" s="347"/>
      <c r="BQ669" s="347"/>
      <c r="BR669" s="347"/>
      <c r="BS669" s="347"/>
      <c r="BT669" s="347"/>
      <c r="BU669" s="347" t="s">
        <v>4137</v>
      </c>
      <c r="BV669" s="347" t="s">
        <v>4136</v>
      </c>
      <c r="BW669" s="347" t="s">
        <v>4139</v>
      </c>
      <c r="BX669" s="347" t="s">
        <v>4138</v>
      </c>
      <c r="BY669" s="362" t="str">
        <f t="shared" si="48"/>
        <v>DISCONTINUED - GZ802 Gunslinger Beadlock, 15x7, 4+3/+10mm Offset, 4x136, 110mm Centerbore, Matte Black, w/ BH-H2020M</v>
      </c>
      <c r="BZ669" s="362" t="s">
        <v>4044</v>
      </c>
      <c r="CA669" s="362" t="s">
        <v>4045</v>
      </c>
      <c r="CB669" s="351" t="str">
        <f t="shared" si="47"/>
        <v>GMZ (8XX)</v>
      </c>
    </row>
    <row r="670" spans="1:80" s="339" customFormat="1" ht="12.75">
      <c r="A670" s="23">
        <f t="shared" si="46"/>
        <v>667</v>
      </c>
      <c r="B670" s="105" t="s">
        <v>3069</v>
      </c>
      <c r="C670" s="30" t="s">
        <v>3050</v>
      </c>
      <c r="D670" s="341" t="s">
        <v>3052</v>
      </c>
      <c r="E670" s="342" t="s">
        <v>5750</v>
      </c>
      <c r="F670" s="342" t="s">
        <v>1129</v>
      </c>
      <c r="G670" s="342"/>
      <c r="H670" s="432" t="s">
        <v>3073</v>
      </c>
      <c r="I670" s="393">
        <v>43518</v>
      </c>
      <c r="J670" s="340">
        <v>44480</v>
      </c>
      <c r="K670" s="331" t="s">
        <v>1277</v>
      </c>
      <c r="L670" s="343">
        <v>259.58</v>
      </c>
      <c r="M670" s="333"/>
      <c r="N670" s="333"/>
      <c r="O670" s="341">
        <v>15</v>
      </c>
      <c r="P670" s="8">
        <v>7</v>
      </c>
      <c r="Q670" s="30" t="s">
        <v>1749</v>
      </c>
      <c r="R670" s="341">
        <v>4</v>
      </c>
      <c r="S670" s="341">
        <v>156</v>
      </c>
      <c r="T670" s="344">
        <v>10</v>
      </c>
      <c r="U670" s="378">
        <v>4.25</v>
      </c>
      <c r="V670" s="341" t="s">
        <v>189</v>
      </c>
      <c r="W670" s="349">
        <v>131.30000000000001</v>
      </c>
      <c r="X670" s="345">
        <v>19</v>
      </c>
      <c r="Y670" s="344">
        <v>1400</v>
      </c>
      <c r="Z670" s="344" t="s">
        <v>2309</v>
      </c>
      <c r="AA670" s="344" t="s">
        <v>3002</v>
      </c>
      <c r="AB670" s="334" t="s">
        <v>5751</v>
      </c>
      <c r="AC670" s="346" t="s">
        <v>3063</v>
      </c>
      <c r="AD670" s="336">
        <v>14.454000000000002</v>
      </c>
      <c r="AE670" s="346" t="s">
        <v>85</v>
      </c>
      <c r="AF670" s="347" t="s">
        <v>3065</v>
      </c>
      <c r="AG670" s="346" t="s">
        <v>85</v>
      </c>
      <c r="AH670" s="346" t="s">
        <v>85</v>
      </c>
      <c r="AI670" s="347" t="s">
        <v>85</v>
      </c>
      <c r="AJ670" s="347" t="s">
        <v>266</v>
      </c>
      <c r="AK670" s="347" t="s">
        <v>85</v>
      </c>
      <c r="AL670" s="347" t="s">
        <v>85</v>
      </c>
      <c r="AM670" s="347" t="s">
        <v>85</v>
      </c>
      <c r="AN670" s="347">
        <v>13</v>
      </c>
      <c r="AO670" s="347">
        <v>180</v>
      </c>
      <c r="AP670" s="347" t="s">
        <v>3141</v>
      </c>
      <c r="AQ670" s="347">
        <v>20</v>
      </c>
      <c r="AR670" s="347"/>
      <c r="AS670" s="347">
        <v>23</v>
      </c>
      <c r="AT670" s="347"/>
      <c r="AU670" s="347">
        <v>169</v>
      </c>
      <c r="AV670" s="347">
        <v>80</v>
      </c>
      <c r="AW670" s="347">
        <v>45</v>
      </c>
      <c r="AX670" s="83"/>
      <c r="AY670" s="347">
        <v>40</v>
      </c>
      <c r="AZ670" s="348" t="s">
        <v>3059</v>
      </c>
      <c r="BA670" s="347">
        <v>71.433999999999997</v>
      </c>
      <c r="BB670" s="105" t="s">
        <v>3057</v>
      </c>
      <c r="BC670" s="347">
        <v>11</v>
      </c>
      <c r="BD670" s="348">
        <v>22.5</v>
      </c>
      <c r="BE670" s="347">
        <v>16</v>
      </c>
      <c r="BF670" s="347">
        <v>16</v>
      </c>
      <c r="BG670" s="347">
        <v>8</v>
      </c>
      <c r="BH670" s="341">
        <v>53</v>
      </c>
      <c r="BI670" s="347" t="s">
        <v>3551</v>
      </c>
      <c r="BJ670" s="82" t="s">
        <v>4217</v>
      </c>
      <c r="BK670" s="347" t="s">
        <v>4230</v>
      </c>
      <c r="BL670" s="347" t="s">
        <v>4224</v>
      </c>
      <c r="BM670" s="347" t="s">
        <v>4232</v>
      </c>
      <c r="BN670" s="347"/>
      <c r="BO670" s="347"/>
      <c r="BP670" s="347"/>
      <c r="BQ670" s="347"/>
      <c r="BR670" s="347"/>
      <c r="BS670" s="347"/>
      <c r="BT670" s="347"/>
      <c r="BU670" s="347" t="s">
        <v>4137</v>
      </c>
      <c r="BV670" s="347" t="s">
        <v>4136</v>
      </c>
      <c r="BW670" s="347" t="s">
        <v>4139</v>
      </c>
      <c r="BX670" s="347" t="s">
        <v>4138</v>
      </c>
      <c r="BY670" s="362" t="str">
        <f t="shared" si="48"/>
        <v>DISCONTINUED - GZ802 Gunslinger Beadlock, 15x7, 4+3/+10mm Offset, 4x156, 131.3mm Centerbore, Matte Black, w/ BH-H2020M</v>
      </c>
      <c r="BZ670" s="362" t="s">
        <v>4044</v>
      </c>
      <c r="CA670" s="362" t="s">
        <v>4045</v>
      </c>
      <c r="CB670" s="351" t="str">
        <f t="shared" si="47"/>
        <v>GMZ (8XX)</v>
      </c>
    </row>
    <row r="671" spans="1:80" s="339" customFormat="1" ht="12.75">
      <c r="A671" s="23">
        <f t="shared" si="46"/>
        <v>668</v>
      </c>
      <c r="B671" s="105" t="s">
        <v>3069</v>
      </c>
      <c r="C671" s="30" t="s">
        <v>3050</v>
      </c>
      <c r="D671" s="341" t="s">
        <v>3053</v>
      </c>
      <c r="E671" s="342" t="s">
        <v>5752</v>
      </c>
      <c r="F671" s="342" t="s">
        <v>1129</v>
      </c>
      <c r="G671" s="342"/>
      <c r="H671" s="432" t="s">
        <v>3082</v>
      </c>
      <c r="I671" s="393">
        <v>43518</v>
      </c>
      <c r="J671" s="340">
        <v>44480</v>
      </c>
      <c r="K671" s="331" t="s">
        <v>1277</v>
      </c>
      <c r="L671" s="343">
        <v>272</v>
      </c>
      <c r="M671" s="333"/>
      <c r="N671" s="333"/>
      <c r="O671" s="341">
        <v>15</v>
      </c>
      <c r="P671" s="8">
        <v>8</v>
      </c>
      <c r="Q671" s="30" t="s">
        <v>1748</v>
      </c>
      <c r="R671" s="341">
        <v>4</v>
      </c>
      <c r="S671" s="341">
        <v>136</v>
      </c>
      <c r="T671" s="344">
        <v>0</v>
      </c>
      <c r="U671" s="378">
        <v>4.4000000000000004</v>
      </c>
      <c r="V671" s="341" t="s">
        <v>193</v>
      </c>
      <c r="W671" s="349">
        <v>110</v>
      </c>
      <c r="X671" s="345">
        <v>20.7</v>
      </c>
      <c r="Y671" s="344">
        <v>1400</v>
      </c>
      <c r="Z671" s="344" t="s">
        <v>2309</v>
      </c>
      <c r="AA671" s="344" t="s">
        <v>3002</v>
      </c>
      <c r="AB671" s="334" t="s">
        <v>5330</v>
      </c>
      <c r="AC671" s="346" t="s">
        <v>3063</v>
      </c>
      <c r="AD671" s="336">
        <v>14.454000000000002</v>
      </c>
      <c r="AE671" s="346" t="s">
        <v>85</v>
      </c>
      <c r="AF671" s="347" t="s">
        <v>3065</v>
      </c>
      <c r="AG671" s="346" t="s">
        <v>85</v>
      </c>
      <c r="AH671" s="346" t="s">
        <v>85</v>
      </c>
      <c r="AI671" s="347" t="s">
        <v>85</v>
      </c>
      <c r="AJ671" s="347" t="s">
        <v>266</v>
      </c>
      <c r="AK671" s="347" t="s">
        <v>85</v>
      </c>
      <c r="AL671" s="347" t="s">
        <v>85</v>
      </c>
      <c r="AM671" s="347" t="s">
        <v>85</v>
      </c>
      <c r="AN671" s="347">
        <v>13</v>
      </c>
      <c r="AO671" s="347">
        <v>170</v>
      </c>
      <c r="AP671" s="347">
        <v>11</v>
      </c>
      <c r="AQ671" s="347">
        <v>26</v>
      </c>
      <c r="AR671" s="347"/>
      <c r="AS671" s="347" t="s">
        <v>3141</v>
      </c>
      <c r="AT671" s="347"/>
      <c r="AU671" s="347">
        <v>166</v>
      </c>
      <c r="AV671" s="347">
        <v>80</v>
      </c>
      <c r="AW671" s="347">
        <v>61</v>
      </c>
      <c r="AX671" s="83"/>
      <c r="AY671" s="347">
        <v>50</v>
      </c>
      <c r="AZ671" s="348" t="s">
        <v>3059</v>
      </c>
      <c r="BA671" s="347">
        <v>71.433999999999997</v>
      </c>
      <c r="BB671" s="105" t="s">
        <v>3057</v>
      </c>
      <c r="BC671" s="347">
        <v>11</v>
      </c>
      <c r="BD671" s="348">
        <v>24.2</v>
      </c>
      <c r="BE671" s="347">
        <v>16</v>
      </c>
      <c r="BF671" s="347">
        <v>16</v>
      </c>
      <c r="BG671" s="347">
        <v>9</v>
      </c>
      <c r="BH671" s="341">
        <v>53</v>
      </c>
      <c r="BI671" s="347" t="s">
        <v>3551</v>
      </c>
      <c r="BJ671" s="82" t="s">
        <v>4217</v>
      </c>
      <c r="BK671" s="347" t="s">
        <v>3127</v>
      </c>
      <c r="BL671" s="347" t="s">
        <v>4230</v>
      </c>
      <c r="BM671" s="347" t="s">
        <v>4224</v>
      </c>
      <c r="BN671" s="347" t="s">
        <v>4225</v>
      </c>
      <c r="BO671" s="347" t="s">
        <v>4231</v>
      </c>
      <c r="BP671" s="347"/>
      <c r="BQ671" s="347"/>
      <c r="BR671" s="347"/>
      <c r="BS671" s="347"/>
      <c r="BT671" s="347"/>
      <c r="BU671" s="347" t="s">
        <v>4149</v>
      </c>
      <c r="BV671" s="347" t="s">
        <v>4148</v>
      </c>
      <c r="BW671" s="347" t="s">
        <v>4151</v>
      </c>
      <c r="BX671" s="347" t="s">
        <v>4150</v>
      </c>
      <c r="BY671" s="362" t="str">
        <f t="shared" si="48"/>
        <v>DISCONTINUED - GZ803 Casino Beadlock, 15x8, 4+4/0mm Offset, 4x136, 110mm Centerbore, Matte Black, w/ BH-H2020M</v>
      </c>
      <c r="BZ671" s="362" t="s">
        <v>4044</v>
      </c>
      <c r="CA671" s="362" t="s">
        <v>4045</v>
      </c>
      <c r="CB671" s="351" t="str">
        <f t="shared" si="47"/>
        <v>GMZ (8XX)</v>
      </c>
    </row>
    <row r="672" spans="1:80" s="339" customFormat="1" ht="12.75">
      <c r="A672" s="23">
        <f t="shared" si="46"/>
        <v>669</v>
      </c>
      <c r="B672" s="105" t="s">
        <v>3069</v>
      </c>
      <c r="C672" s="30" t="s">
        <v>3050</v>
      </c>
      <c r="D672" s="341" t="s">
        <v>3053</v>
      </c>
      <c r="E672" s="342" t="s">
        <v>5753</v>
      </c>
      <c r="F672" s="342" t="s">
        <v>1129</v>
      </c>
      <c r="G672" s="342"/>
      <c r="H672" s="432" t="s">
        <v>3080</v>
      </c>
      <c r="I672" s="393">
        <v>43518</v>
      </c>
      <c r="J672" s="340">
        <v>44480</v>
      </c>
      <c r="K672" s="331" t="s">
        <v>1277</v>
      </c>
      <c r="L672" s="343">
        <v>272</v>
      </c>
      <c r="M672" s="333"/>
      <c r="N672" s="333"/>
      <c r="O672" s="341">
        <v>15</v>
      </c>
      <c r="P672" s="8">
        <v>8</v>
      </c>
      <c r="Q672" s="30" t="s">
        <v>1749</v>
      </c>
      <c r="R672" s="341">
        <v>4</v>
      </c>
      <c r="S672" s="341">
        <v>156</v>
      </c>
      <c r="T672" s="344">
        <v>0</v>
      </c>
      <c r="U672" s="378">
        <v>4.4000000000000004</v>
      </c>
      <c r="V672" s="341" t="s">
        <v>193</v>
      </c>
      <c r="W672" s="349">
        <v>131.30000000000001</v>
      </c>
      <c r="X672" s="345">
        <v>20.2</v>
      </c>
      <c r="Y672" s="344">
        <v>1400</v>
      </c>
      <c r="Z672" s="344" t="s">
        <v>2309</v>
      </c>
      <c r="AA672" s="344" t="s">
        <v>3002</v>
      </c>
      <c r="AB672" s="334" t="s">
        <v>5307</v>
      </c>
      <c r="AC672" s="346" t="s">
        <v>3063</v>
      </c>
      <c r="AD672" s="336">
        <v>14.454000000000002</v>
      </c>
      <c r="AE672" s="346" t="s">
        <v>85</v>
      </c>
      <c r="AF672" s="347" t="s">
        <v>3065</v>
      </c>
      <c r="AG672" s="346" t="s">
        <v>85</v>
      </c>
      <c r="AH672" s="346" t="s">
        <v>85</v>
      </c>
      <c r="AI672" s="347" t="s">
        <v>85</v>
      </c>
      <c r="AJ672" s="347" t="s">
        <v>266</v>
      </c>
      <c r="AK672" s="347" t="s">
        <v>85</v>
      </c>
      <c r="AL672" s="347" t="s">
        <v>85</v>
      </c>
      <c r="AM672" s="347" t="s">
        <v>85</v>
      </c>
      <c r="AN672" s="347">
        <v>13</v>
      </c>
      <c r="AO672" s="347">
        <v>180</v>
      </c>
      <c r="AP672" s="347" t="s">
        <v>3141</v>
      </c>
      <c r="AQ672" s="347">
        <v>25</v>
      </c>
      <c r="AR672" s="347"/>
      <c r="AS672" s="347" t="s">
        <v>3141</v>
      </c>
      <c r="AT672" s="347"/>
      <c r="AU672" s="347">
        <v>166</v>
      </c>
      <c r="AV672" s="347">
        <v>80</v>
      </c>
      <c r="AW672" s="347">
        <v>61</v>
      </c>
      <c r="AX672" s="83"/>
      <c r="AY672" s="347">
        <v>50</v>
      </c>
      <c r="AZ672" s="348" t="s">
        <v>3059</v>
      </c>
      <c r="BA672" s="347">
        <v>71.433999999999997</v>
      </c>
      <c r="BB672" s="105" t="s">
        <v>3057</v>
      </c>
      <c r="BC672" s="347">
        <v>11</v>
      </c>
      <c r="BD672" s="348">
        <v>23.7</v>
      </c>
      <c r="BE672" s="347">
        <v>16</v>
      </c>
      <c r="BF672" s="347">
        <v>16</v>
      </c>
      <c r="BG672" s="347">
        <v>9</v>
      </c>
      <c r="BH672" s="341">
        <v>53</v>
      </c>
      <c r="BI672" s="347" t="s">
        <v>3551</v>
      </c>
      <c r="BJ672" s="82" t="s">
        <v>4217</v>
      </c>
      <c r="BK672" s="347" t="s">
        <v>3127</v>
      </c>
      <c r="BL672" s="347" t="s">
        <v>4230</v>
      </c>
      <c r="BM672" s="347" t="s">
        <v>4224</v>
      </c>
      <c r="BN672" s="347" t="s">
        <v>4225</v>
      </c>
      <c r="BO672" s="347" t="s">
        <v>4231</v>
      </c>
      <c r="BP672" s="347"/>
      <c r="BQ672" s="347"/>
      <c r="BR672" s="347"/>
      <c r="BS672" s="347"/>
      <c r="BT672" s="347"/>
      <c r="BU672" s="347" t="s">
        <v>4149</v>
      </c>
      <c r="BV672" s="347" t="s">
        <v>4148</v>
      </c>
      <c r="BW672" s="347" t="s">
        <v>4151</v>
      </c>
      <c r="BX672" s="347" t="s">
        <v>4150</v>
      </c>
      <c r="BY672" s="362" t="str">
        <f t="shared" si="48"/>
        <v>DISCONTINUED - GZ803 Casino Beadlock, 15x8, 4+4/0mm Offset, 4x156, 131.3mm Centerbore, Matte Black, w/ BH-H2020M</v>
      </c>
      <c r="BZ672" s="362" t="s">
        <v>4044</v>
      </c>
      <c r="CA672" s="362" t="s">
        <v>4045</v>
      </c>
      <c r="CB672" s="351" t="str">
        <f t="shared" si="47"/>
        <v>GMZ (8XX)</v>
      </c>
    </row>
    <row r="673" spans="1:80" s="339" customFormat="1" ht="12.75">
      <c r="A673" s="23">
        <f t="shared" si="46"/>
        <v>670</v>
      </c>
      <c r="B673" s="105" t="s">
        <v>3069</v>
      </c>
      <c r="C673" s="30" t="s">
        <v>3050</v>
      </c>
      <c r="D673" s="341" t="s">
        <v>3053</v>
      </c>
      <c r="E673" s="342" t="s">
        <v>5754</v>
      </c>
      <c r="F673" s="342" t="s">
        <v>1129</v>
      </c>
      <c r="G673" s="342"/>
      <c r="H673" s="432" t="s">
        <v>3083</v>
      </c>
      <c r="I673" s="393">
        <v>43518</v>
      </c>
      <c r="J673" s="340">
        <v>44480</v>
      </c>
      <c r="K673" s="331" t="s">
        <v>1277</v>
      </c>
      <c r="L673" s="343">
        <v>284.42</v>
      </c>
      <c r="M673" s="333"/>
      <c r="N673" s="333"/>
      <c r="O673" s="341">
        <v>15</v>
      </c>
      <c r="P673" s="8">
        <v>10</v>
      </c>
      <c r="Q673" s="30" t="s">
        <v>1748</v>
      </c>
      <c r="R673" s="341">
        <v>4</v>
      </c>
      <c r="S673" s="341">
        <v>136</v>
      </c>
      <c r="T673" s="344">
        <v>0</v>
      </c>
      <c r="U673" s="378">
        <v>5.4</v>
      </c>
      <c r="V673" s="341" t="s">
        <v>201</v>
      </c>
      <c r="W673" s="349">
        <v>110</v>
      </c>
      <c r="X673" s="345">
        <v>21.5</v>
      </c>
      <c r="Y673" s="344">
        <v>1400</v>
      </c>
      <c r="Z673" s="344" t="s">
        <v>2309</v>
      </c>
      <c r="AA673" s="344" t="s">
        <v>3002</v>
      </c>
      <c r="AB673" s="334" t="s">
        <v>5309</v>
      </c>
      <c r="AC673" s="346" t="s">
        <v>3063</v>
      </c>
      <c r="AD673" s="336">
        <v>14.454000000000002</v>
      </c>
      <c r="AE673" s="346" t="s">
        <v>85</v>
      </c>
      <c r="AF673" s="347" t="s">
        <v>3065</v>
      </c>
      <c r="AG673" s="346" t="s">
        <v>85</v>
      </c>
      <c r="AH673" s="346" t="s">
        <v>85</v>
      </c>
      <c r="AI673" s="347" t="s">
        <v>85</v>
      </c>
      <c r="AJ673" s="347" t="s">
        <v>266</v>
      </c>
      <c r="AK673" s="347" t="s">
        <v>85</v>
      </c>
      <c r="AL673" s="347" t="s">
        <v>85</v>
      </c>
      <c r="AM673" s="347" t="s">
        <v>85</v>
      </c>
      <c r="AN673" s="347">
        <v>13</v>
      </c>
      <c r="AO673" s="347">
        <v>170</v>
      </c>
      <c r="AP673" s="347">
        <v>11</v>
      </c>
      <c r="AQ673" s="347">
        <v>25</v>
      </c>
      <c r="AR673" s="347"/>
      <c r="AS673" s="347" t="s">
        <v>3141</v>
      </c>
      <c r="AT673" s="347"/>
      <c r="AU673" s="347">
        <v>166</v>
      </c>
      <c r="AV673" s="347">
        <v>80</v>
      </c>
      <c r="AW673" s="347">
        <v>61</v>
      </c>
      <c r="AX673" s="83"/>
      <c r="AY673" s="347">
        <v>80</v>
      </c>
      <c r="AZ673" s="348" t="s">
        <v>3059</v>
      </c>
      <c r="BA673" s="347">
        <v>71.433999999999997</v>
      </c>
      <c r="BB673" s="105" t="s">
        <v>3057</v>
      </c>
      <c r="BC673" s="347">
        <v>11</v>
      </c>
      <c r="BD673" s="348">
        <v>25</v>
      </c>
      <c r="BE673" s="347">
        <v>16</v>
      </c>
      <c r="BF673" s="347">
        <v>16</v>
      </c>
      <c r="BG673" s="347">
        <v>11</v>
      </c>
      <c r="BH673" s="341">
        <v>53</v>
      </c>
      <c r="BI673" s="347" t="s">
        <v>3551</v>
      </c>
      <c r="BJ673" s="82" t="s">
        <v>4217</v>
      </c>
      <c r="BK673" s="347" t="s">
        <v>3127</v>
      </c>
      <c r="BL673" s="347" t="s">
        <v>4230</v>
      </c>
      <c r="BM673" s="347" t="s">
        <v>4224</v>
      </c>
      <c r="BN673" s="347" t="s">
        <v>4225</v>
      </c>
      <c r="BO673" s="347" t="s">
        <v>4231</v>
      </c>
      <c r="BP673" s="347"/>
      <c r="BQ673" s="347"/>
      <c r="BR673" s="347"/>
      <c r="BS673" s="347"/>
      <c r="BT673" s="347"/>
      <c r="BU673" s="347" t="s">
        <v>4149</v>
      </c>
      <c r="BV673" s="347" t="s">
        <v>4148</v>
      </c>
      <c r="BW673" s="347" t="s">
        <v>4151</v>
      </c>
      <c r="BX673" s="347" t="s">
        <v>4150</v>
      </c>
      <c r="BY673" s="362" t="str">
        <f t="shared" si="48"/>
        <v>DISCONTINUED - GZ803 Casino Beadlock, 15x10, 5+5/0mm Offset, 4x136, 110mm Centerbore, Matte Black, w/ BH-H2020M</v>
      </c>
      <c r="BZ673" s="362" t="s">
        <v>4044</v>
      </c>
      <c r="CA673" s="362" t="s">
        <v>4045</v>
      </c>
      <c r="CB673" s="351" t="str">
        <f t="shared" si="47"/>
        <v>GMZ (8XX)</v>
      </c>
    </row>
    <row r="674" spans="1:80" s="339" customFormat="1" ht="12.75">
      <c r="A674" s="23">
        <f t="shared" si="46"/>
        <v>671</v>
      </c>
      <c r="B674" s="105" t="s">
        <v>3069</v>
      </c>
      <c r="C674" s="30" t="s">
        <v>3050</v>
      </c>
      <c r="D674" s="341" t="s">
        <v>3053</v>
      </c>
      <c r="E674" s="342" t="s">
        <v>5755</v>
      </c>
      <c r="F674" s="342" t="s">
        <v>1129</v>
      </c>
      <c r="G674" s="342"/>
      <c r="H674" s="432" t="s">
        <v>3081</v>
      </c>
      <c r="I674" s="393">
        <v>43518</v>
      </c>
      <c r="J674" s="340">
        <v>44480</v>
      </c>
      <c r="K674" s="331" t="s">
        <v>1277</v>
      </c>
      <c r="L674" s="343">
        <v>284.42</v>
      </c>
      <c r="M674" s="333"/>
      <c r="N674" s="333"/>
      <c r="O674" s="341">
        <v>15</v>
      </c>
      <c r="P674" s="8">
        <v>10</v>
      </c>
      <c r="Q674" s="30" t="s">
        <v>1749</v>
      </c>
      <c r="R674" s="341">
        <v>4</v>
      </c>
      <c r="S674" s="341">
        <v>156</v>
      </c>
      <c r="T674" s="344">
        <v>0</v>
      </c>
      <c r="U674" s="378">
        <v>5.4</v>
      </c>
      <c r="V674" s="341" t="s">
        <v>201</v>
      </c>
      <c r="W674" s="349">
        <v>131.30000000000001</v>
      </c>
      <c r="X674" s="345">
        <v>21.1</v>
      </c>
      <c r="Y674" s="344">
        <v>1400</v>
      </c>
      <c r="Z674" s="344" t="s">
        <v>2309</v>
      </c>
      <c r="AA674" s="344" t="s">
        <v>3002</v>
      </c>
      <c r="AB674" s="334" t="s">
        <v>5706</v>
      </c>
      <c r="AC674" s="346" t="s">
        <v>3063</v>
      </c>
      <c r="AD674" s="336">
        <v>14.454000000000002</v>
      </c>
      <c r="AE674" s="346" t="s">
        <v>85</v>
      </c>
      <c r="AF674" s="347" t="s">
        <v>3065</v>
      </c>
      <c r="AG674" s="346" t="s">
        <v>85</v>
      </c>
      <c r="AH674" s="346" t="s">
        <v>85</v>
      </c>
      <c r="AI674" s="347" t="s">
        <v>85</v>
      </c>
      <c r="AJ674" s="347" t="s">
        <v>266</v>
      </c>
      <c r="AK674" s="347" t="s">
        <v>85</v>
      </c>
      <c r="AL674" s="347" t="s">
        <v>85</v>
      </c>
      <c r="AM674" s="347" t="s">
        <v>85</v>
      </c>
      <c r="AN674" s="347">
        <v>13</v>
      </c>
      <c r="AO674" s="347">
        <v>180</v>
      </c>
      <c r="AP674" s="347" t="s">
        <v>3141</v>
      </c>
      <c r="AQ674" s="347">
        <v>21</v>
      </c>
      <c r="AR674" s="347"/>
      <c r="AS674" s="347" t="s">
        <v>3141</v>
      </c>
      <c r="AT674" s="347"/>
      <c r="AU674" s="347">
        <v>166</v>
      </c>
      <c r="AV674" s="347">
        <v>80</v>
      </c>
      <c r="AW674" s="347">
        <v>61</v>
      </c>
      <c r="AX674" s="83"/>
      <c r="AY674" s="347">
        <v>80</v>
      </c>
      <c r="AZ674" s="348" t="s">
        <v>3059</v>
      </c>
      <c r="BA674" s="347">
        <v>71.433999999999997</v>
      </c>
      <c r="BB674" s="105" t="s">
        <v>3057</v>
      </c>
      <c r="BC674" s="347">
        <v>11</v>
      </c>
      <c r="BD674" s="348">
        <v>24.6</v>
      </c>
      <c r="BE674" s="347">
        <v>16</v>
      </c>
      <c r="BF674" s="347">
        <v>16</v>
      </c>
      <c r="BG674" s="347">
        <v>11</v>
      </c>
      <c r="BH674" s="341">
        <v>53</v>
      </c>
      <c r="BI674" s="347" t="s">
        <v>3551</v>
      </c>
      <c r="BJ674" s="82" t="s">
        <v>4217</v>
      </c>
      <c r="BK674" s="347" t="s">
        <v>3127</v>
      </c>
      <c r="BL674" s="347" t="s">
        <v>4230</v>
      </c>
      <c r="BM674" s="347" t="s">
        <v>4224</v>
      </c>
      <c r="BN674" s="347" t="s">
        <v>4225</v>
      </c>
      <c r="BO674" s="347" t="s">
        <v>4231</v>
      </c>
      <c r="BP674" s="347"/>
      <c r="BQ674" s="347"/>
      <c r="BR674" s="347"/>
      <c r="BS674" s="347"/>
      <c r="BT674" s="347"/>
      <c r="BU674" s="347" t="s">
        <v>4149</v>
      </c>
      <c r="BV674" s="347" t="s">
        <v>4148</v>
      </c>
      <c r="BW674" s="347" t="s">
        <v>4151</v>
      </c>
      <c r="BX674" s="347" t="s">
        <v>4150</v>
      </c>
      <c r="BY674" s="362" t="str">
        <f t="shared" si="48"/>
        <v>DISCONTINUED - GZ803 Casino Beadlock, 15x10, 5+5/0mm Offset, 4x156, 131.3mm Centerbore, Matte Black, w/ BH-H2020M</v>
      </c>
      <c r="BZ674" s="362" t="s">
        <v>4044</v>
      </c>
      <c r="CA674" s="362" t="s">
        <v>4045</v>
      </c>
      <c r="CB674" s="351" t="str">
        <f t="shared" si="47"/>
        <v>GMZ (8XX)</v>
      </c>
    </row>
    <row r="675" spans="1:80" s="339" customFormat="1" ht="12.75">
      <c r="A675" s="23">
        <f t="shared" si="46"/>
        <v>672</v>
      </c>
      <c r="B675" s="105" t="s">
        <v>3069</v>
      </c>
      <c r="C675" s="30" t="s">
        <v>3050</v>
      </c>
      <c r="D675" s="341" t="s">
        <v>3051</v>
      </c>
      <c r="E675" s="342" t="s">
        <v>5756</v>
      </c>
      <c r="F675" s="342" t="s">
        <v>1129</v>
      </c>
      <c r="G675" s="342"/>
      <c r="H675" s="432" t="s">
        <v>3070</v>
      </c>
      <c r="I675" s="393">
        <v>43518</v>
      </c>
      <c r="J675" s="340">
        <v>44480</v>
      </c>
      <c r="K675" s="331" t="s">
        <v>1277</v>
      </c>
      <c r="L675" s="343">
        <v>209.9</v>
      </c>
      <c r="M675" s="333"/>
      <c r="N675" s="333"/>
      <c r="O675" s="341">
        <v>14</v>
      </c>
      <c r="P675" s="8">
        <v>7</v>
      </c>
      <c r="Q675" s="30" t="s">
        <v>1748</v>
      </c>
      <c r="R675" s="341">
        <v>4</v>
      </c>
      <c r="S675" s="341">
        <v>136</v>
      </c>
      <c r="T675" s="344">
        <v>10</v>
      </c>
      <c r="U675" s="378">
        <v>4</v>
      </c>
      <c r="V675" s="341" t="s">
        <v>189</v>
      </c>
      <c r="W675" s="349">
        <v>110</v>
      </c>
      <c r="X675" s="345">
        <v>17</v>
      </c>
      <c r="Y675" s="344">
        <v>1200</v>
      </c>
      <c r="Z675" s="344" t="s">
        <v>2309</v>
      </c>
      <c r="AA675" s="344" t="s">
        <v>3002</v>
      </c>
      <c r="AB675" s="334" t="s">
        <v>5328</v>
      </c>
      <c r="AC675" s="346" t="s">
        <v>3063</v>
      </c>
      <c r="AD675" s="336">
        <v>14.454000000000002</v>
      </c>
      <c r="AE675" s="346" t="s">
        <v>85</v>
      </c>
      <c r="AF675" s="347" t="s">
        <v>3065</v>
      </c>
      <c r="AG675" s="346" t="s">
        <v>85</v>
      </c>
      <c r="AH675" s="346" t="s">
        <v>85</v>
      </c>
      <c r="AI675" s="347" t="s">
        <v>85</v>
      </c>
      <c r="AJ675" s="347" t="s">
        <v>266</v>
      </c>
      <c r="AK675" s="347" t="s">
        <v>85</v>
      </c>
      <c r="AL675" s="347" t="s">
        <v>85</v>
      </c>
      <c r="AM675" s="347" t="s">
        <v>85</v>
      </c>
      <c r="AN675" s="347">
        <v>14.5</v>
      </c>
      <c r="AO675" s="347">
        <v>170</v>
      </c>
      <c r="AP675" s="347">
        <v>27</v>
      </c>
      <c r="AQ675" s="347">
        <v>35</v>
      </c>
      <c r="AR675" s="347"/>
      <c r="AS675" s="347" t="s">
        <v>3141</v>
      </c>
      <c r="AT675" s="347"/>
      <c r="AU675" s="347">
        <v>163</v>
      </c>
      <c r="AV675" s="347">
        <v>80</v>
      </c>
      <c r="AW675" s="347">
        <v>51</v>
      </c>
      <c r="AX675" s="83"/>
      <c r="AY675" s="347">
        <v>0</v>
      </c>
      <c r="AZ675" s="348" t="s">
        <v>3058</v>
      </c>
      <c r="BA675" s="347">
        <v>45.914000000000009</v>
      </c>
      <c r="BB675" s="105" t="s">
        <v>3057</v>
      </c>
      <c r="BC675" s="347">
        <v>11</v>
      </c>
      <c r="BD675" s="348">
        <v>20.5</v>
      </c>
      <c r="BE675" s="347">
        <v>15</v>
      </c>
      <c r="BF675" s="347">
        <v>15</v>
      </c>
      <c r="BG675" s="347">
        <v>8</v>
      </c>
      <c r="BH675" s="341">
        <v>57</v>
      </c>
      <c r="BI675" s="347" t="s">
        <v>3551</v>
      </c>
      <c r="BJ675" s="82" t="s">
        <v>4217</v>
      </c>
      <c r="BK675" s="347" t="s">
        <v>4224</v>
      </c>
      <c r="BL675" s="347" t="s">
        <v>4230</v>
      </c>
      <c r="BM675" s="347" t="s">
        <v>4225</v>
      </c>
      <c r="BN675" s="347" t="s">
        <v>4220</v>
      </c>
      <c r="BO675" s="347"/>
      <c r="BP675" s="347"/>
      <c r="BQ675" s="347"/>
      <c r="BR675" s="347"/>
      <c r="BS675" s="347"/>
      <c r="BT675" s="347"/>
      <c r="BU675" s="347" t="s">
        <v>4133</v>
      </c>
      <c r="BV675" s="347" t="s">
        <v>4132</v>
      </c>
      <c r="BW675" s="347" t="s">
        <v>4131</v>
      </c>
      <c r="BX675" s="347" t="s">
        <v>4130</v>
      </c>
      <c r="BY675" s="362" t="str">
        <f t="shared" si="48"/>
        <v>DISCONTINUED - GZ801 LiteLoc, 14x7, 4+3/+10mm Offset, 4x136, 110mm Centerbore, Matte Black, w/ BH-H2020M</v>
      </c>
      <c r="BZ675" s="362" t="s">
        <v>4044</v>
      </c>
      <c r="CA675" s="362" t="s">
        <v>4045</v>
      </c>
      <c r="CB675" s="351" t="str">
        <f t="shared" si="47"/>
        <v>GMZ (8XX)</v>
      </c>
    </row>
    <row r="676" spans="1:80" s="339" customFormat="1" ht="12.75">
      <c r="A676" s="23">
        <f t="shared" si="46"/>
        <v>673</v>
      </c>
      <c r="B676" s="105" t="s">
        <v>3069</v>
      </c>
      <c r="C676" s="30" t="s">
        <v>3050</v>
      </c>
      <c r="D676" s="341" t="s">
        <v>3051</v>
      </c>
      <c r="E676" s="342" t="s">
        <v>5757</v>
      </c>
      <c r="F676" s="342" t="s">
        <v>1129</v>
      </c>
      <c r="G676" s="342"/>
      <c r="H676" s="432" t="s">
        <v>3071</v>
      </c>
      <c r="I676" s="393">
        <v>43518</v>
      </c>
      <c r="J676" s="340">
        <v>44480</v>
      </c>
      <c r="K676" s="331" t="s">
        <v>1277</v>
      </c>
      <c r="L676" s="343">
        <v>209.9</v>
      </c>
      <c r="M676" s="333"/>
      <c r="N676" s="333"/>
      <c r="O676" s="341">
        <v>14</v>
      </c>
      <c r="P676" s="8">
        <v>7</v>
      </c>
      <c r="Q676" s="30" t="s">
        <v>1749</v>
      </c>
      <c r="R676" s="341">
        <v>4</v>
      </c>
      <c r="S676" s="341">
        <v>156</v>
      </c>
      <c r="T676" s="344">
        <v>10</v>
      </c>
      <c r="U676" s="378">
        <v>4</v>
      </c>
      <c r="V676" s="341" t="s">
        <v>189</v>
      </c>
      <c r="W676" s="349">
        <v>131.30000000000001</v>
      </c>
      <c r="X676" s="345">
        <v>16.5</v>
      </c>
      <c r="Y676" s="344">
        <v>1200</v>
      </c>
      <c r="Z676" s="344" t="s">
        <v>2309</v>
      </c>
      <c r="AA676" s="344" t="s">
        <v>3002</v>
      </c>
      <c r="AB676" s="334" t="s">
        <v>5758</v>
      </c>
      <c r="AC676" s="346" t="s">
        <v>3063</v>
      </c>
      <c r="AD676" s="336">
        <v>14.454000000000002</v>
      </c>
      <c r="AE676" s="346" t="s">
        <v>85</v>
      </c>
      <c r="AF676" s="347" t="s">
        <v>3065</v>
      </c>
      <c r="AG676" s="346" t="s">
        <v>85</v>
      </c>
      <c r="AH676" s="346" t="s">
        <v>85</v>
      </c>
      <c r="AI676" s="347" t="s">
        <v>85</v>
      </c>
      <c r="AJ676" s="347" t="s">
        <v>266</v>
      </c>
      <c r="AK676" s="347" t="s">
        <v>85</v>
      </c>
      <c r="AL676" s="347" t="s">
        <v>85</v>
      </c>
      <c r="AM676" s="347" t="s">
        <v>85</v>
      </c>
      <c r="AN676" s="347">
        <v>14.5</v>
      </c>
      <c r="AO676" s="347">
        <v>180</v>
      </c>
      <c r="AP676" s="347" t="s">
        <v>3141</v>
      </c>
      <c r="AQ676" s="347">
        <v>34</v>
      </c>
      <c r="AR676" s="347"/>
      <c r="AS676" s="347" t="s">
        <v>3141</v>
      </c>
      <c r="AT676" s="347"/>
      <c r="AU676" s="347">
        <v>163</v>
      </c>
      <c r="AV676" s="347">
        <v>80</v>
      </c>
      <c r="AW676" s="347">
        <v>51</v>
      </c>
      <c r="AX676" s="83"/>
      <c r="AY676" s="347">
        <v>0</v>
      </c>
      <c r="AZ676" s="348" t="s">
        <v>3058</v>
      </c>
      <c r="BA676" s="347">
        <v>45.914000000000009</v>
      </c>
      <c r="BB676" s="105" t="s">
        <v>3057</v>
      </c>
      <c r="BC676" s="347">
        <v>11</v>
      </c>
      <c r="BD676" s="348">
        <v>20</v>
      </c>
      <c r="BE676" s="347">
        <v>15</v>
      </c>
      <c r="BF676" s="347">
        <v>15</v>
      </c>
      <c r="BG676" s="347">
        <v>8</v>
      </c>
      <c r="BH676" s="341">
        <v>57</v>
      </c>
      <c r="BI676" s="347" t="s">
        <v>3551</v>
      </c>
      <c r="BJ676" s="82" t="s">
        <v>4217</v>
      </c>
      <c r="BK676" s="347" t="s">
        <v>4224</v>
      </c>
      <c r="BL676" s="347" t="s">
        <v>4230</v>
      </c>
      <c r="BM676" s="347" t="s">
        <v>4225</v>
      </c>
      <c r="BN676" s="347" t="s">
        <v>4220</v>
      </c>
      <c r="BO676" s="347"/>
      <c r="BP676" s="347"/>
      <c r="BQ676" s="347"/>
      <c r="BR676" s="347"/>
      <c r="BS676" s="347"/>
      <c r="BT676" s="347"/>
      <c r="BU676" s="347" t="s">
        <v>4133</v>
      </c>
      <c r="BV676" s="347" t="s">
        <v>4132</v>
      </c>
      <c r="BW676" s="347" t="s">
        <v>4131</v>
      </c>
      <c r="BX676" s="347" t="s">
        <v>4130</v>
      </c>
      <c r="BY676" s="362" t="str">
        <f t="shared" si="48"/>
        <v>DISCONTINUED - GZ801 LiteLoc, 14x7, 4+3/+10mm Offset, 4x156, 131.3mm Centerbore, Matte Black, w/ BH-H2020M</v>
      </c>
      <c r="BZ676" s="362" t="s">
        <v>4044</v>
      </c>
      <c r="CA676" s="362" t="s">
        <v>4045</v>
      </c>
      <c r="CB676" s="351" t="str">
        <f t="shared" si="47"/>
        <v>GMZ (8XX)</v>
      </c>
    </row>
    <row r="677" spans="1:80" s="339" customFormat="1" ht="12.75">
      <c r="A677" s="23">
        <f t="shared" si="46"/>
        <v>674</v>
      </c>
      <c r="B677" s="105" t="s">
        <v>3069</v>
      </c>
      <c r="C677" s="30" t="s">
        <v>3050</v>
      </c>
      <c r="D677" s="341" t="s">
        <v>3051</v>
      </c>
      <c r="E677" s="342" t="s">
        <v>5759</v>
      </c>
      <c r="F677" s="342" t="s">
        <v>1129</v>
      </c>
      <c r="G677" s="342"/>
      <c r="H677" s="432" t="s">
        <v>3144</v>
      </c>
      <c r="I677" s="393">
        <v>43542</v>
      </c>
      <c r="J677" s="340">
        <v>44480</v>
      </c>
      <c r="K677" s="331" t="s">
        <v>1277</v>
      </c>
      <c r="L677" s="343">
        <v>209.9</v>
      </c>
      <c r="M677" s="333"/>
      <c r="N677" s="333"/>
      <c r="O677" s="341">
        <v>14</v>
      </c>
      <c r="P677" s="8">
        <v>7</v>
      </c>
      <c r="Q677" s="30" t="s">
        <v>1749</v>
      </c>
      <c r="R677" s="341">
        <v>4</v>
      </c>
      <c r="S677" s="341">
        <v>156</v>
      </c>
      <c r="T677" s="344">
        <v>10</v>
      </c>
      <c r="U677" s="378">
        <v>4</v>
      </c>
      <c r="V677" s="341" t="s">
        <v>189</v>
      </c>
      <c r="W677" s="349">
        <v>131.30000000000001</v>
      </c>
      <c r="X677" s="345">
        <v>16.2</v>
      </c>
      <c r="Y677" s="344">
        <v>1200</v>
      </c>
      <c r="Z677" s="344" t="s">
        <v>5828</v>
      </c>
      <c r="AA677" s="344" t="s">
        <v>3007</v>
      </c>
      <c r="AB677" s="334" t="s">
        <v>5758</v>
      </c>
      <c r="AC677" s="346" t="s">
        <v>3063</v>
      </c>
      <c r="AD677" s="336">
        <v>14.454000000000002</v>
      </c>
      <c r="AE677" s="346" t="s">
        <v>85</v>
      </c>
      <c r="AF677" s="347" t="s">
        <v>3065</v>
      </c>
      <c r="AG677" s="346" t="s">
        <v>85</v>
      </c>
      <c r="AH677" s="346" t="s">
        <v>85</v>
      </c>
      <c r="AI677" s="347" t="s">
        <v>85</v>
      </c>
      <c r="AJ677" s="347" t="s">
        <v>266</v>
      </c>
      <c r="AK677" s="347" t="s">
        <v>85</v>
      </c>
      <c r="AL677" s="347" t="s">
        <v>85</v>
      </c>
      <c r="AM677" s="347" t="s">
        <v>85</v>
      </c>
      <c r="AN677" s="347">
        <v>14.5</v>
      </c>
      <c r="AO677" s="347">
        <v>180</v>
      </c>
      <c r="AP677" s="347" t="s">
        <v>3141</v>
      </c>
      <c r="AQ677" s="347">
        <v>34</v>
      </c>
      <c r="AR677" s="347"/>
      <c r="AS677" s="347" t="s">
        <v>3141</v>
      </c>
      <c r="AT677" s="347"/>
      <c r="AU677" s="347">
        <v>163</v>
      </c>
      <c r="AV677" s="347">
        <v>80</v>
      </c>
      <c r="AW677" s="347">
        <v>51</v>
      </c>
      <c r="AX677" s="83"/>
      <c r="AY677" s="347">
        <v>0</v>
      </c>
      <c r="AZ677" s="348" t="s">
        <v>3058</v>
      </c>
      <c r="BA677" s="347">
        <v>45.914000000000009</v>
      </c>
      <c r="BB677" s="105" t="s">
        <v>3057</v>
      </c>
      <c r="BC677" s="347">
        <v>11</v>
      </c>
      <c r="BD677" s="348">
        <v>19.7</v>
      </c>
      <c r="BE677" s="347">
        <v>15</v>
      </c>
      <c r="BF677" s="347">
        <v>15</v>
      </c>
      <c r="BG677" s="347">
        <v>8</v>
      </c>
      <c r="BH677" s="341">
        <v>57</v>
      </c>
      <c r="BI677" s="347" t="s">
        <v>3551</v>
      </c>
      <c r="BJ677" s="82" t="s">
        <v>4217</v>
      </c>
      <c r="BK677" s="347" t="s">
        <v>4224</v>
      </c>
      <c r="BL677" s="347" t="s">
        <v>4230</v>
      </c>
      <c r="BM677" s="347" t="s">
        <v>4225</v>
      </c>
      <c r="BN677" s="347" t="s">
        <v>4220</v>
      </c>
      <c r="BO677" s="347"/>
      <c r="BP677" s="347"/>
      <c r="BQ677" s="347"/>
      <c r="BR677" s="347"/>
      <c r="BS677" s="347"/>
      <c r="BT677" s="347"/>
      <c r="BU677" s="347" t="s">
        <v>4129</v>
      </c>
      <c r="BV677" s="347" t="s">
        <v>4128</v>
      </c>
      <c r="BW677" s="347" t="s">
        <v>4135</v>
      </c>
      <c r="BX677" s="347" t="s">
        <v>4134</v>
      </c>
      <c r="BY677" s="362" t="str">
        <f t="shared" si="48"/>
        <v>DISCONTINUED - GZ801 LiteLoc, 14x7, 4+3/+10mm Offset, 4x156, 131.3mm Centerbore, Gloss Titanium - Matte Black Ring, w/ BH-H2020M</v>
      </c>
      <c r="BZ677" s="362" t="s">
        <v>4044</v>
      </c>
      <c r="CA677" s="362" t="s">
        <v>4045</v>
      </c>
      <c r="CB677" s="351" t="str">
        <f t="shared" si="47"/>
        <v>GMZ (8XX)</v>
      </c>
    </row>
    <row r="678" spans="1:80" s="339" customFormat="1" ht="12.75">
      <c r="A678" s="23">
        <f t="shared" si="46"/>
        <v>675</v>
      </c>
      <c r="B678" s="105" t="s">
        <v>84</v>
      </c>
      <c r="C678" s="30" t="s">
        <v>1285</v>
      </c>
      <c r="D678" s="341" t="s">
        <v>3511</v>
      </c>
      <c r="E678" s="342" t="s">
        <v>5760</v>
      </c>
      <c r="F678" s="342"/>
      <c r="G678" s="342"/>
      <c r="H678" s="432" t="s">
        <v>3535</v>
      </c>
      <c r="I678" s="393">
        <v>43714</v>
      </c>
      <c r="J678" s="340">
        <v>44480</v>
      </c>
      <c r="K678" s="331" t="s">
        <v>1277</v>
      </c>
      <c r="L678" s="343">
        <v>344.91</v>
      </c>
      <c r="M678" s="333"/>
      <c r="N678" s="333"/>
      <c r="O678" s="341">
        <v>17</v>
      </c>
      <c r="P678" s="8">
        <v>8.5</v>
      </c>
      <c r="Q678" s="30" t="s">
        <v>1767</v>
      </c>
      <c r="R678" s="341">
        <v>8</v>
      </c>
      <c r="S678" s="341">
        <v>180</v>
      </c>
      <c r="T678" s="344">
        <v>0</v>
      </c>
      <c r="U678" s="378">
        <v>4.75</v>
      </c>
      <c r="V678" s="341" t="s">
        <v>85</v>
      </c>
      <c r="W678" s="349">
        <v>130.81</v>
      </c>
      <c r="X678" s="345">
        <v>32.369999999999997</v>
      </c>
      <c r="Y678" s="344">
        <v>3640</v>
      </c>
      <c r="Z678" s="344" t="s">
        <v>2237</v>
      </c>
      <c r="AA678" s="344" t="s">
        <v>3007</v>
      </c>
      <c r="AB678" s="334" t="s">
        <v>5618</v>
      </c>
      <c r="AC678" s="346" t="s">
        <v>4284</v>
      </c>
      <c r="AD678" s="336">
        <v>33</v>
      </c>
      <c r="AE678" s="346" t="s">
        <v>85</v>
      </c>
      <c r="AF678" s="347" t="s">
        <v>85</v>
      </c>
      <c r="AG678" s="346" t="s">
        <v>3020</v>
      </c>
      <c r="AH678" s="346" t="s">
        <v>85</v>
      </c>
      <c r="AI678" s="347" t="s">
        <v>85</v>
      </c>
      <c r="AJ678" s="347" t="s">
        <v>265</v>
      </c>
      <c r="AK678" s="347" t="s">
        <v>85</v>
      </c>
      <c r="AL678" s="347" t="s">
        <v>85</v>
      </c>
      <c r="AM678" s="347" t="s">
        <v>85</v>
      </c>
      <c r="AN678" s="347">
        <v>16.2</v>
      </c>
      <c r="AO678" s="347">
        <v>210</v>
      </c>
      <c r="AP678" s="347">
        <v>3</v>
      </c>
      <c r="AQ678" s="347">
        <v>3</v>
      </c>
      <c r="AR678" s="347"/>
      <c r="AS678" s="347">
        <v>47</v>
      </c>
      <c r="AT678" s="347"/>
      <c r="AU678" s="347">
        <v>206</v>
      </c>
      <c r="AV678" s="347">
        <v>123</v>
      </c>
      <c r="AW678" s="347">
        <v>92</v>
      </c>
      <c r="AX678" s="83"/>
      <c r="AY678" s="347">
        <v>46</v>
      </c>
      <c r="AZ678" s="348" t="s">
        <v>85</v>
      </c>
      <c r="BA678" s="347" t="s">
        <v>85</v>
      </c>
      <c r="BB678" s="105" t="s">
        <v>85</v>
      </c>
      <c r="BC678" s="347" t="s">
        <v>85</v>
      </c>
      <c r="BD678" s="348">
        <v>36.78</v>
      </c>
      <c r="BE678" s="347">
        <v>19.7</v>
      </c>
      <c r="BF678" s="347">
        <v>19.7</v>
      </c>
      <c r="BG678" s="347">
        <v>11</v>
      </c>
      <c r="BH678" s="341">
        <v>36</v>
      </c>
      <c r="BI678" s="347" t="s">
        <v>3551</v>
      </c>
      <c r="BJ678" s="82" t="s">
        <v>4217</v>
      </c>
      <c r="BK678" s="347" t="s">
        <v>5302</v>
      </c>
      <c r="BL678" s="347" t="s">
        <v>2887</v>
      </c>
      <c r="BM678" s="347" t="s">
        <v>2888</v>
      </c>
      <c r="BN678" s="347" t="s">
        <v>2889</v>
      </c>
      <c r="BO678" s="347" t="s">
        <v>2857</v>
      </c>
      <c r="BP678" s="347" t="s">
        <v>4121</v>
      </c>
      <c r="BQ678" s="347" t="s">
        <v>4480</v>
      </c>
      <c r="BR678" s="347"/>
      <c r="BS678" s="347"/>
      <c r="BT678" s="347"/>
      <c r="BU678" s="347" t="s">
        <v>4393</v>
      </c>
      <c r="BV678" s="347" t="s">
        <v>4392</v>
      </c>
      <c r="BW678" s="347" t="s">
        <v>4394</v>
      </c>
      <c r="BX678" s="347" t="s">
        <v>4395</v>
      </c>
      <c r="BY678" s="362" t="str">
        <f t="shared" si="48"/>
        <v>DISCONTINUED - MR704, 17x8.5, 0mm Offset, 8x180, 130.81mm Centerbore, Titanium</v>
      </c>
      <c r="BZ678" s="362" t="s">
        <v>4044</v>
      </c>
      <c r="CA678" s="362" t="s">
        <v>4045</v>
      </c>
      <c r="CB678" s="351" t="str">
        <f t="shared" si="47"/>
        <v>TRAIL (7XX)</v>
      </c>
    </row>
    <row r="679" spans="1:80" s="339" customFormat="1" ht="12.75">
      <c r="A679" s="23">
        <f t="shared" si="46"/>
        <v>676</v>
      </c>
      <c r="B679" s="105" t="s">
        <v>84</v>
      </c>
      <c r="C679" s="30" t="s">
        <v>1094</v>
      </c>
      <c r="D679" s="341" t="s">
        <v>941</v>
      </c>
      <c r="E679" s="342" t="s">
        <v>5761</v>
      </c>
      <c r="F679" s="342" t="s">
        <v>2239</v>
      </c>
      <c r="G679" s="342"/>
      <c r="H679" s="432" t="s">
        <v>1009</v>
      </c>
      <c r="I679" s="393">
        <v>42736</v>
      </c>
      <c r="J679" s="340">
        <v>44480</v>
      </c>
      <c r="K679" s="331" t="s">
        <v>1277</v>
      </c>
      <c r="L679" s="343">
        <v>433.46</v>
      </c>
      <c r="M679" s="333"/>
      <c r="N679" s="333"/>
      <c r="O679" s="341">
        <v>20</v>
      </c>
      <c r="P679" s="8">
        <v>10</v>
      </c>
      <c r="Q679" s="30" t="s">
        <v>1765</v>
      </c>
      <c r="R679" s="341">
        <v>8</v>
      </c>
      <c r="S679" s="341">
        <v>6.5</v>
      </c>
      <c r="T679" s="344">
        <v>-24</v>
      </c>
      <c r="U679" s="378">
        <v>4.55</v>
      </c>
      <c r="V679" s="341" t="s">
        <v>85</v>
      </c>
      <c r="W679" s="349">
        <v>121.3</v>
      </c>
      <c r="X679" s="345">
        <v>50</v>
      </c>
      <c r="Y679" s="344">
        <v>3640</v>
      </c>
      <c r="Z679" s="344" t="s">
        <v>5833</v>
      </c>
      <c r="AA679" s="344" t="s">
        <v>3003</v>
      </c>
      <c r="AB679" s="334" t="s">
        <v>5333</v>
      </c>
      <c r="AC679" s="346" t="s">
        <v>1621</v>
      </c>
      <c r="AD679" s="336">
        <v>33</v>
      </c>
      <c r="AE679" s="346" t="s">
        <v>85</v>
      </c>
      <c r="AF679" s="347" t="s">
        <v>1901</v>
      </c>
      <c r="AG679" s="346" t="s">
        <v>85</v>
      </c>
      <c r="AH679" s="346" t="s">
        <v>1950</v>
      </c>
      <c r="AI679" s="347">
        <v>1.1000000000000001</v>
      </c>
      <c r="AJ679" s="347" t="s">
        <v>265</v>
      </c>
      <c r="AK679" s="347" t="s">
        <v>1677</v>
      </c>
      <c r="AL679" s="347">
        <v>3.3000000000000003</v>
      </c>
      <c r="AM679" s="347">
        <v>116.7</v>
      </c>
      <c r="AN679" s="347">
        <v>15.8</v>
      </c>
      <c r="AO679" s="347">
        <v>200</v>
      </c>
      <c r="AP679" s="347">
        <v>3</v>
      </c>
      <c r="AQ679" s="347">
        <v>3</v>
      </c>
      <c r="AR679" s="347"/>
      <c r="AS679" s="347">
        <v>70</v>
      </c>
      <c r="AT679" s="347"/>
      <c r="AU679" s="347">
        <v>241</v>
      </c>
      <c r="AV679" s="347">
        <v>124</v>
      </c>
      <c r="AW679" s="347">
        <v>108.5</v>
      </c>
      <c r="AX679" s="83"/>
      <c r="AY679" s="347">
        <v>28</v>
      </c>
      <c r="AZ679" s="348" t="s">
        <v>85</v>
      </c>
      <c r="BA679" s="347" t="s">
        <v>85</v>
      </c>
      <c r="BB679" s="105" t="s">
        <v>85</v>
      </c>
      <c r="BC679" s="347" t="s">
        <v>85</v>
      </c>
      <c r="BD679" s="348">
        <v>53.5</v>
      </c>
      <c r="BE679" s="347">
        <v>22.1</v>
      </c>
      <c r="BF679" s="347">
        <v>22.1</v>
      </c>
      <c r="BG679" s="347">
        <v>12.2</v>
      </c>
      <c r="BH679" s="341">
        <v>20</v>
      </c>
      <c r="BI679" s="347" t="s">
        <v>3551</v>
      </c>
      <c r="BJ679" s="82" t="s">
        <v>4217</v>
      </c>
      <c r="BK679" s="347" t="s">
        <v>2890</v>
      </c>
      <c r="BL679" s="347" t="s">
        <v>2905</v>
      </c>
      <c r="BM679" s="347" t="s">
        <v>2834</v>
      </c>
      <c r="BN679" s="347" t="s">
        <v>2906</v>
      </c>
      <c r="BO679" s="347" t="s">
        <v>2904</v>
      </c>
      <c r="BP679" s="347"/>
      <c r="BQ679" s="347"/>
      <c r="BR679" s="347"/>
      <c r="BS679" s="347"/>
      <c r="BT679" s="347"/>
      <c r="BU679" s="347" t="s">
        <v>4003</v>
      </c>
      <c r="BV679" s="347" t="s">
        <v>4004</v>
      </c>
      <c r="BW679" s="347" t="s">
        <v>4005</v>
      </c>
      <c r="BX679" s="347" t="s">
        <v>4006</v>
      </c>
      <c r="BY679" s="362" t="str">
        <f t="shared" si="48"/>
        <v>DISCONTINUED - MR610 Con 6, 20x10, -24mm Offset, 8x6.5, 121.3mm Centerbore, Method Bronze - Matte Black Lip</v>
      </c>
      <c r="BZ679" s="362" t="s">
        <v>4044</v>
      </c>
      <c r="CA679" s="362" t="s">
        <v>4045</v>
      </c>
      <c r="CB679" s="351" t="str">
        <f t="shared" si="47"/>
        <v>DISCO (6XX)</v>
      </c>
    </row>
    <row r="680" spans="1:80" s="339" customFormat="1" ht="12.75">
      <c r="A680" s="23">
        <f t="shared" si="46"/>
        <v>677</v>
      </c>
      <c r="B680" s="105" t="s">
        <v>84</v>
      </c>
      <c r="C680" s="30" t="s">
        <v>1094</v>
      </c>
      <c r="D680" s="341" t="s">
        <v>941</v>
      </c>
      <c r="E680" s="342" t="s">
        <v>5762</v>
      </c>
      <c r="F680" s="342" t="s">
        <v>2239</v>
      </c>
      <c r="G680" s="342"/>
      <c r="H680" s="432" t="s">
        <v>1013</v>
      </c>
      <c r="I680" s="393">
        <v>42736</v>
      </c>
      <c r="J680" s="340">
        <v>44480</v>
      </c>
      <c r="K680" s="331" t="s">
        <v>1277</v>
      </c>
      <c r="L680" s="343">
        <v>433.46</v>
      </c>
      <c r="M680" s="333"/>
      <c r="N680" s="333"/>
      <c r="O680" s="341">
        <v>20</v>
      </c>
      <c r="P680" s="8">
        <v>10</v>
      </c>
      <c r="Q680" s="30" t="s">
        <v>1767</v>
      </c>
      <c r="R680" s="341">
        <v>8</v>
      </c>
      <c r="S680" s="341">
        <v>180</v>
      </c>
      <c r="T680" s="344">
        <v>-24</v>
      </c>
      <c r="U680" s="378">
        <v>4.55</v>
      </c>
      <c r="V680" s="341" t="s">
        <v>85</v>
      </c>
      <c r="W680" s="349">
        <v>124.1</v>
      </c>
      <c r="X680" s="345">
        <v>50</v>
      </c>
      <c r="Y680" s="344">
        <v>3640</v>
      </c>
      <c r="Z680" s="344" t="s">
        <v>5833</v>
      </c>
      <c r="AA680" s="344" t="s">
        <v>3003</v>
      </c>
      <c r="AB680" s="334" t="s">
        <v>5055</v>
      </c>
      <c r="AC680" s="346" t="s">
        <v>1621</v>
      </c>
      <c r="AD680" s="336">
        <v>33</v>
      </c>
      <c r="AE680" s="346" t="s">
        <v>85</v>
      </c>
      <c r="AF680" s="347" t="s">
        <v>1901</v>
      </c>
      <c r="AG680" s="346" t="s">
        <v>85</v>
      </c>
      <c r="AH680" s="346" t="s">
        <v>1950</v>
      </c>
      <c r="AI680" s="347">
        <v>1.1000000000000001</v>
      </c>
      <c r="AJ680" s="347" t="s">
        <v>265</v>
      </c>
      <c r="AK680" s="347" t="s">
        <v>85</v>
      </c>
      <c r="AL680" s="347" t="s">
        <v>85</v>
      </c>
      <c r="AM680" s="347" t="s">
        <v>85</v>
      </c>
      <c r="AN680" s="347">
        <v>15.8</v>
      </c>
      <c r="AO680" s="347">
        <v>206</v>
      </c>
      <c r="AP680" s="347">
        <v>3</v>
      </c>
      <c r="AQ680" s="347">
        <v>3</v>
      </c>
      <c r="AR680" s="347"/>
      <c r="AS680" s="347">
        <v>70</v>
      </c>
      <c r="AT680" s="347"/>
      <c r="AU680" s="347">
        <v>241</v>
      </c>
      <c r="AV680" s="347">
        <v>124.2</v>
      </c>
      <c r="AW680" s="347">
        <v>108.5</v>
      </c>
      <c r="AX680" s="83"/>
      <c r="AY680" s="347">
        <v>28</v>
      </c>
      <c r="AZ680" s="348" t="s">
        <v>85</v>
      </c>
      <c r="BA680" s="347" t="s">
        <v>85</v>
      </c>
      <c r="BB680" s="105" t="s">
        <v>85</v>
      </c>
      <c r="BC680" s="347" t="s">
        <v>85</v>
      </c>
      <c r="BD680" s="348">
        <v>53.5</v>
      </c>
      <c r="BE680" s="347">
        <v>22.1</v>
      </c>
      <c r="BF680" s="347">
        <v>22.1</v>
      </c>
      <c r="BG680" s="347">
        <v>12.2</v>
      </c>
      <c r="BH680" s="341">
        <v>20</v>
      </c>
      <c r="BI680" s="347" t="s">
        <v>3551</v>
      </c>
      <c r="BJ680" s="82" t="s">
        <v>4217</v>
      </c>
      <c r="BK680" s="347" t="s">
        <v>2890</v>
      </c>
      <c r="BL680" s="347" t="s">
        <v>2905</v>
      </c>
      <c r="BM680" s="347" t="s">
        <v>2834</v>
      </c>
      <c r="BN680" s="347" t="s">
        <v>2906</v>
      </c>
      <c r="BO680" s="347" t="s">
        <v>2904</v>
      </c>
      <c r="BP680" s="347"/>
      <c r="BQ680" s="347"/>
      <c r="BR680" s="347"/>
      <c r="BS680" s="347"/>
      <c r="BT680" s="347"/>
      <c r="BU680" s="347" t="s">
        <v>4003</v>
      </c>
      <c r="BV680" s="347" t="s">
        <v>4004</v>
      </c>
      <c r="BW680" s="347" t="s">
        <v>4005</v>
      </c>
      <c r="BX680" s="347" t="s">
        <v>4006</v>
      </c>
      <c r="BY680" s="362" t="str">
        <f t="shared" si="48"/>
        <v>DISCONTINUED - MR610 Con 6, 20x10, -24mm Offset, 8x180, 124.1mm Centerbore, Method Bronze - Matte Black Lip</v>
      </c>
      <c r="BZ680" s="362" t="s">
        <v>4044</v>
      </c>
      <c r="CA680" s="362" t="s">
        <v>4045</v>
      </c>
      <c r="CB680" s="351" t="str">
        <f t="shared" si="47"/>
        <v>DISCO (6XX)</v>
      </c>
    </row>
    <row r="681" spans="1:80" s="339" customFormat="1" ht="12.75">
      <c r="A681" s="23">
        <f t="shared" si="46"/>
        <v>678</v>
      </c>
      <c r="B681" s="105" t="s">
        <v>84</v>
      </c>
      <c r="C681" s="30" t="s">
        <v>1094</v>
      </c>
      <c r="D681" s="341" t="s">
        <v>941</v>
      </c>
      <c r="E681" s="342" t="s">
        <v>5763</v>
      </c>
      <c r="F681" s="342" t="s">
        <v>2239</v>
      </c>
      <c r="G681" s="342"/>
      <c r="H681" s="432" t="s">
        <v>1016</v>
      </c>
      <c r="I681" s="393">
        <v>42736</v>
      </c>
      <c r="J681" s="340">
        <v>44480</v>
      </c>
      <c r="K681" s="331" t="s">
        <v>1277</v>
      </c>
      <c r="L681" s="343">
        <v>445.88</v>
      </c>
      <c r="M681" s="333"/>
      <c r="N681" s="333"/>
      <c r="O681" s="341">
        <v>20</v>
      </c>
      <c r="P681" s="8">
        <v>12</v>
      </c>
      <c r="Q681" s="30" t="s">
        <v>1123</v>
      </c>
      <c r="R681" s="341">
        <v>6</v>
      </c>
      <c r="S681" s="341">
        <v>5.5</v>
      </c>
      <c r="T681" s="344">
        <v>-52</v>
      </c>
      <c r="U681" s="378">
        <v>4.5</v>
      </c>
      <c r="V681" s="341" t="s">
        <v>85</v>
      </c>
      <c r="W681" s="349">
        <v>106.25</v>
      </c>
      <c r="X681" s="345">
        <v>55.2</v>
      </c>
      <c r="Y681" s="344">
        <v>2650</v>
      </c>
      <c r="Z681" s="344" t="s">
        <v>2309</v>
      </c>
      <c r="AA681" s="344" t="s">
        <v>3002</v>
      </c>
      <c r="AB681" s="334" t="s">
        <v>5057</v>
      </c>
      <c r="AC681" s="346" t="s">
        <v>1636</v>
      </c>
      <c r="AD681" s="336">
        <v>33</v>
      </c>
      <c r="AE681" s="346" t="s">
        <v>1809</v>
      </c>
      <c r="AF681" s="347" t="s">
        <v>1901</v>
      </c>
      <c r="AG681" s="346" t="s">
        <v>85</v>
      </c>
      <c r="AH681" s="346" t="s">
        <v>1950</v>
      </c>
      <c r="AI681" s="347">
        <v>1.1000000000000001</v>
      </c>
      <c r="AJ681" s="347" t="s">
        <v>265</v>
      </c>
      <c r="AK681" s="347" t="s">
        <v>1712</v>
      </c>
      <c r="AL681" s="347">
        <v>2.75</v>
      </c>
      <c r="AM681" s="347">
        <v>78.099999999999994</v>
      </c>
      <c r="AN681" s="347">
        <v>15.8</v>
      </c>
      <c r="AO681" s="347">
        <v>170</v>
      </c>
      <c r="AP681" s="347">
        <v>5</v>
      </c>
      <c r="AQ681" s="347">
        <v>19</v>
      </c>
      <c r="AR681" s="347"/>
      <c r="AS681" s="347">
        <v>85</v>
      </c>
      <c r="AT681" s="347"/>
      <c r="AU681" s="347">
        <v>241</v>
      </c>
      <c r="AV681" s="347">
        <v>106.25</v>
      </c>
      <c r="AW681" s="347">
        <v>44</v>
      </c>
      <c r="AX681" s="83"/>
      <c r="AY681" s="347">
        <v>28</v>
      </c>
      <c r="AZ681" s="348" t="s">
        <v>85</v>
      </c>
      <c r="BA681" s="347" t="s">
        <v>85</v>
      </c>
      <c r="BB681" s="105" t="s">
        <v>85</v>
      </c>
      <c r="BC681" s="347" t="s">
        <v>85</v>
      </c>
      <c r="BD681" s="348">
        <v>58.7</v>
      </c>
      <c r="BE681" s="347">
        <v>22</v>
      </c>
      <c r="BF681" s="347">
        <v>22</v>
      </c>
      <c r="BG681" s="347">
        <v>13.7</v>
      </c>
      <c r="BH681" s="341">
        <v>16</v>
      </c>
      <c r="BI681" s="347" t="s">
        <v>3551</v>
      </c>
      <c r="BJ681" s="82" t="s">
        <v>4217</v>
      </c>
      <c r="BK681" s="347" t="s">
        <v>2890</v>
      </c>
      <c r="BL681" s="347" t="s">
        <v>2905</v>
      </c>
      <c r="BM681" s="347" t="s">
        <v>2834</v>
      </c>
      <c r="BN681" s="347" t="s">
        <v>2906</v>
      </c>
      <c r="BO681" s="347" t="s">
        <v>2904</v>
      </c>
      <c r="BP681" s="347"/>
      <c r="BQ681" s="347"/>
      <c r="BR681" s="347"/>
      <c r="BS681" s="347"/>
      <c r="BT681" s="347"/>
      <c r="BU681" s="347" t="s">
        <v>3999</v>
      </c>
      <c r="BV681" s="347" t="s">
        <v>4000</v>
      </c>
      <c r="BW681" s="347" t="s">
        <v>4001</v>
      </c>
      <c r="BX681" s="347" t="s">
        <v>4002</v>
      </c>
      <c r="BY681" s="362" t="str">
        <f t="shared" si="48"/>
        <v>DISCONTINUED - MR610 Con 6, 20x12, -52mm Offset, 6x5.5, 106.25mm Centerbore, Matte Black</v>
      </c>
      <c r="BZ681" s="362" t="s">
        <v>4044</v>
      </c>
      <c r="CA681" s="362" t="s">
        <v>4045</v>
      </c>
      <c r="CB681" s="351" t="str">
        <f t="shared" si="47"/>
        <v>DISCO (6XX)</v>
      </c>
    </row>
    <row r="682" spans="1:80" s="339" customFormat="1" ht="12.75">
      <c r="A682" s="23">
        <f t="shared" si="46"/>
        <v>679</v>
      </c>
      <c r="B682" s="105" t="s">
        <v>84</v>
      </c>
      <c r="C682" s="30" t="s">
        <v>1094</v>
      </c>
      <c r="D682" s="341" t="s">
        <v>941</v>
      </c>
      <c r="E682" s="342" t="s">
        <v>5764</v>
      </c>
      <c r="F682" s="342" t="s">
        <v>2239</v>
      </c>
      <c r="G682" s="342"/>
      <c r="H682" s="432" t="s">
        <v>1021</v>
      </c>
      <c r="I682" s="393">
        <v>42736</v>
      </c>
      <c r="J682" s="340">
        <v>44480</v>
      </c>
      <c r="K682" s="331" t="s">
        <v>1277</v>
      </c>
      <c r="L682" s="343">
        <v>470.72</v>
      </c>
      <c r="M682" s="333"/>
      <c r="N682" s="333"/>
      <c r="O682" s="341">
        <v>20</v>
      </c>
      <c r="P682" s="8">
        <v>12</v>
      </c>
      <c r="Q682" s="30" t="s">
        <v>1766</v>
      </c>
      <c r="R682" s="341">
        <v>8</v>
      </c>
      <c r="S682" s="341">
        <v>170</v>
      </c>
      <c r="T682" s="344">
        <v>-52</v>
      </c>
      <c r="U682" s="378">
        <v>4.5</v>
      </c>
      <c r="V682" s="341" t="s">
        <v>85</v>
      </c>
      <c r="W682" s="349">
        <v>124.9</v>
      </c>
      <c r="X682" s="345">
        <v>55.2</v>
      </c>
      <c r="Y682" s="344">
        <v>3640</v>
      </c>
      <c r="Z682" s="344" t="s">
        <v>5833</v>
      </c>
      <c r="AA682" s="344" t="s">
        <v>3003</v>
      </c>
      <c r="AB682" s="334" t="s">
        <v>5059</v>
      </c>
      <c r="AC682" s="346" t="s">
        <v>1621</v>
      </c>
      <c r="AD682" s="336">
        <v>33</v>
      </c>
      <c r="AE682" s="346" t="s">
        <v>85</v>
      </c>
      <c r="AF682" s="347" t="s">
        <v>1901</v>
      </c>
      <c r="AG682" s="346" t="s">
        <v>85</v>
      </c>
      <c r="AH682" s="346" t="s">
        <v>1950</v>
      </c>
      <c r="AI682" s="347">
        <v>1.1000000000000001</v>
      </c>
      <c r="AJ682" s="347" t="s">
        <v>265</v>
      </c>
      <c r="AK682" s="347" t="s">
        <v>85</v>
      </c>
      <c r="AL682" s="347" t="s">
        <v>85</v>
      </c>
      <c r="AM682" s="347" t="s">
        <v>85</v>
      </c>
      <c r="AN682" s="347">
        <v>15.8</v>
      </c>
      <c r="AO682" s="347">
        <v>200</v>
      </c>
      <c r="AP682" s="347">
        <v>3</v>
      </c>
      <c r="AQ682" s="347">
        <v>3</v>
      </c>
      <c r="AR682" s="347"/>
      <c r="AS682" s="347">
        <v>85</v>
      </c>
      <c r="AT682" s="347"/>
      <c r="AU682" s="347">
        <v>241</v>
      </c>
      <c r="AV682" s="347">
        <v>124</v>
      </c>
      <c r="AW682" s="347">
        <v>108.5</v>
      </c>
      <c r="AX682" s="83"/>
      <c r="AY682" s="347">
        <v>28</v>
      </c>
      <c r="AZ682" s="348" t="s">
        <v>85</v>
      </c>
      <c r="BA682" s="347" t="s">
        <v>85</v>
      </c>
      <c r="BB682" s="105" t="s">
        <v>85</v>
      </c>
      <c r="BC682" s="347" t="s">
        <v>85</v>
      </c>
      <c r="BD682" s="348">
        <v>58.7</v>
      </c>
      <c r="BE682" s="347">
        <v>22</v>
      </c>
      <c r="BF682" s="347">
        <v>22</v>
      </c>
      <c r="BG682" s="347">
        <v>13.7</v>
      </c>
      <c r="BH682" s="341">
        <v>16</v>
      </c>
      <c r="BI682" s="347" t="s">
        <v>3551</v>
      </c>
      <c r="BJ682" s="82" t="s">
        <v>4217</v>
      </c>
      <c r="BK682" s="347" t="s">
        <v>2890</v>
      </c>
      <c r="BL682" s="347" t="s">
        <v>2905</v>
      </c>
      <c r="BM682" s="347" t="s">
        <v>2834</v>
      </c>
      <c r="BN682" s="347" t="s">
        <v>2906</v>
      </c>
      <c r="BO682" s="347" t="s">
        <v>2904</v>
      </c>
      <c r="BP682" s="347"/>
      <c r="BQ682" s="347"/>
      <c r="BR682" s="347"/>
      <c r="BS682" s="347"/>
      <c r="BT682" s="347"/>
      <c r="BU682" s="347" t="s">
        <v>4003</v>
      </c>
      <c r="BV682" s="347" t="s">
        <v>4004</v>
      </c>
      <c r="BW682" s="347" t="s">
        <v>4005</v>
      </c>
      <c r="BX682" s="347" t="s">
        <v>4006</v>
      </c>
      <c r="BY682" s="362" t="str">
        <f t="shared" si="48"/>
        <v>DISCONTINUED - MR610 Con 6, 20x12, -52mm Offset, 8x170, 124.9mm Centerbore, Method Bronze - Matte Black Lip</v>
      </c>
      <c r="BZ682" s="362" t="s">
        <v>4044</v>
      </c>
      <c r="CA682" s="362" t="s">
        <v>4045</v>
      </c>
      <c r="CB682" s="351" t="str">
        <f t="shared" si="47"/>
        <v>DISCO (6XX)</v>
      </c>
    </row>
    <row r="683" spans="1:80" s="339" customFormat="1" ht="12.75">
      <c r="A683" s="23">
        <f t="shared" si="46"/>
        <v>680</v>
      </c>
      <c r="B683" s="105" t="s">
        <v>84</v>
      </c>
      <c r="C683" s="30" t="s">
        <v>1094</v>
      </c>
      <c r="D683" s="341" t="s">
        <v>940</v>
      </c>
      <c r="E683" s="342" t="s">
        <v>5765</v>
      </c>
      <c r="F683" s="342" t="s">
        <v>2239</v>
      </c>
      <c r="G683" s="342"/>
      <c r="H683" s="432" t="s">
        <v>994</v>
      </c>
      <c r="I683" s="393">
        <v>42736</v>
      </c>
      <c r="J683" s="340">
        <v>44480</v>
      </c>
      <c r="K683" s="331" t="s">
        <v>1277</v>
      </c>
      <c r="L683" s="343">
        <v>445.88</v>
      </c>
      <c r="M683" s="333"/>
      <c r="N683" s="333"/>
      <c r="O683" s="341">
        <v>20</v>
      </c>
      <c r="P683" s="8">
        <v>12</v>
      </c>
      <c r="Q683" s="30" t="s">
        <v>1758</v>
      </c>
      <c r="R683" s="341">
        <v>5</v>
      </c>
      <c r="S683" s="341">
        <v>5</v>
      </c>
      <c r="T683" s="344">
        <v>-52</v>
      </c>
      <c r="U683" s="378">
        <v>4.5</v>
      </c>
      <c r="V683" s="341" t="s">
        <v>85</v>
      </c>
      <c r="W683" s="349">
        <v>71.5</v>
      </c>
      <c r="X683" s="345">
        <v>44.6</v>
      </c>
      <c r="Y683" s="344">
        <v>2650</v>
      </c>
      <c r="Z683" s="344" t="s">
        <v>2309</v>
      </c>
      <c r="AA683" s="344" t="s">
        <v>3002</v>
      </c>
      <c r="AB683" s="334" t="s">
        <v>5056</v>
      </c>
      <c r="AC683" s="346" t="s">
        <v>1631</v>
      </c>
      <c r="AD683" s="336">
        <v>33</v>
      </c>
      <c r="AE683" s="346" t="s">
        <v>1806</v>
      </c>
      <c r="AF683" s="347" t="s">
        <v>1899</v>
      </c>
      <c r="AG683" s="346" t="s">
        <v>85</v>
      </c>
      <c r="AH683" s="346" t="s">
        <v>1950</v>
      </c>
      <c r="AI683" s="347">
        <v>1.1000000000000001</v>
      </c>
      <c r="AJ683" s="347" t="s">
        <v>265</v>
      </c>
      <c r="AK683" s="347" t="s">
        <v>85</v>
      </c>
      <c r="AL683" s="347" t="s">
        <v>85</v>
      </c>
      <c r="AM683" s="347" t="s">
        <v>85</v>
      </c>
      <c r="AN683" s="347">
        <v>15.8</v>
      </c>
      <c r="AO683" s="347">
        <v>165</v>
      </c>
      <c r="AP683" s="347">
        <v>7</v>
      </c>
      <c r="AQ683" s="347">
        <v>18</v>
      </c>
      <c r="AR683" s="347"/>
      <c r="AS683" s="347">
        <v>58</v>
      </c>
      <c r="AT683" s="347"/>
      <c r="AU683" s="347">
        <v>228</v>
      </c>
      <c r="AV683" s="347">
        <v>71.5</v>
      </c>
      <c r="AW683" s="347">
        <v>37</v>
      </c>
      <c r="AX683" s="83"/>
      <c r="AY683" s="347">
        <v>126</v>
      </c>
      <c r="AZ683" s="348" t="s">
        <v>85</v>
      </c>
      <c r="BA683" s="347" t="s">
        <v>85</v>
      </c>
      <c r="BB683" s="105" t="s">
        <v>85</v>
      </c>
      <c r="BC683" s="347" t="s">
        <v>85</v>
      </c>
      <c r="BD683" s="348">
        <v>48.1</v>
      </c>
      <c r="BE683" s="347">
        <v>22</v>
      </c>
      <c r="BF683" s="347">
        <v>22</v>
      </c>
      <c r="BG683" s="347">
        <v>13.7</v>
      </c>
      <c r="BH683" s="341">
        <v>16</v>
      </c>
      <c r="BI683" s="347" t="s">
        <v>3551</v>
      </c>
      <c r="BJ683" s="82" t="s">
        <v>4217</v>
      </c>
      <c r="BK683" s="347" t="s">
        <v>2890</v>
      </c>
      <c r="BL683" s="347" t="s">
        <v>2834</v>
      </c>
      <c r="BM683" s="347" t="s">
        <v>2903</v>
      </c>
      <c r="BN683" s="347" t="s">
        <v>2904</v>
      </c>
      <c r="BO683" s="347"/>
      <c r="BP683" s="347"/>
      <c r="BQ683" s="347"/>
      <c r="BR683" s="347"/>
      <c r="BS683" s="347"/>
      <c r="BT683" s="347"/>
      <c r="BU683" s="347" t="s">
        <v>3967</v>
      </c>
      <c r="BV683" s="347" t="s">
        <v>3968</v>
      </c>
      <c r="BW683" s="347" t="s">
        <v>3969</v>
      </c>
      <c r="BX683" s="347" t="s">
        <v>3970</v>
      </c>
      <c r="BY683" s="362" t="str">
        <f t="shared" si="48"/>
        <v>DISCONTINUED - MR606 Mesh, 20x12, -52mm Offset, 5x5, 71.5mm Centerbore, Matte Black</v>
      </c>
      <c r="BZ683" s="362" t="s">
        <v>4044</v>
      </c>
      <c r="CA683" s="362" t="s">
        <v>4045</v>
      </c>
      <c r="CB683" s="351" t="str">
        <f t="shared" si="47"/>
        <v>DISCO (6XX)</v>
      </c>
    </row>
    <row r="684" spans="1:80" s="339" customFormat="1" ht="12.75">
      <c r="A684" s="23">
        <f t="shared" si="46"/>
        <v>681</v>
      </c>
      <c r="B684" s="105" t="s">
        <v>84</v>
      </c>
      <c r="C684" s="30" t="s">
        <v>1094</v>
      </c>
      <c r="D684" s="341" t="s">
        <v>940</v>
      </c>
      <c r="E684" s="342" t="s">
        <v>5766</v>
      </c>
      <c r="F684" s="342" t="s">
        <v>2239</v>
      </c>
      <c r="G684" s="342"/>
      <c r="H684" s="432" t="s">
        <v>996</v>
      </c>
      <c r="I684" s="393">
        <v>42736</v>
      </c>
      <c r="J684" s="340">
        <v>44480</v>
      </c>
      <c r="K684" s="331" t="s">
        <v>1277</v>
      </c>
      <c r="L684" s="343">
        <v>445.88</v>
      </c>
      <c r="M684" s="333"/>
      <c r="N684" s="333"/>
      <c r="O684" s="341">
        <v>20</v>
      </c>
      <c r="P684" s="8">
        <v>12</v>
      </c>
      <c r="Q684" s="30" t="s">
        <v>1123</v>
      </c>
      <c r="R684" s="341">
        <v>6</v>
      </c>
      <c r="S684" s="341">
        <v>5.5</v>
      </c>
      <c r="T684" s="344">
        <v>-52</v>
      </c>
      <c r="U684" s="378">
        <v>4.5</v>
      </c>
      <c r="V684" s="341" t="s">
        <v>85</v>
      </c>
      <c r="W684" s="349">
        <v>106.25</v>
      </c>
      <c r="X684" s="345">
        <v>45.86</v>
      </c>
      <c r="Y684" s="344">
        <v>2650</v>
      </c>
      <c r="Z684" s="344" t="s">
        <v>2309</v>
      </c>
      <c r="AA684" s="344" t="s">
        <v>3002</v>
      </c>
      <c r="AB684" s="334" t="s">
        <v>5057</v>
      </c>
      <c r="AC684" s="346" t="s">
        <v>1636</v>
      </c>
      <c r="AD684" s="336">
        <v>33</v>
      </c>
      <c r="AE684" s="346" t="s">
        <v>1809</v>
      </c>
      <c r="AF684" s="347" t="s">
        <v>1901</v>
      </c>
      <c r="AG684" s="346" t="s">
        <v>85</v>
      </c>
      <c r="AH684" s="346" t="s">
        <v>1950</v>
      </c>
      <c r="AI684" s="347">
        <v>1.1000000000000001</v>
      </c>
      <c r="AJ684" s="347" t="s">
        <v>265</v>
      </c>
      <c r="AK684" s="347" t="s">
        <v>1712</v>
      </c>
      <c r="AL684" s="347">
        <v>2.75</v>
      </c>
      <c r="AM684" s="347">
        <v>78.099999999999994</v>
      </c>
      <c r="AN684" s="347">
        <v>15.8</v>
      </c>
      <c r="AO684" s="347">
        <v>170</v>
      </c>
      <c r="AP684" s="347">
        <v>4</v>
      </c>
      <c r="AQ684" s="347">
        <v>16</v>
      </c>
      <c r="AR684" s="347"/>
      <c r="AS684" s="347">
        <v>58</v>
      </c>
      <c r="AT684" s="347"/>
      <c r="AU684" s="347">
        <v>228</v>
      </c>
      <c r="AV684" s="347">
        <v>106.25</v>
      </c>
      <c r="AW684" s="347">
        <v>37</v>
      </c>
      <c r="AX684" s="83"/>
      <c r="AY684" s="347">
        <v>126</v>
      </c>
      <c r="AZ684" s="348" t="s">
        <v>85</v>
      </c>
      <c r="BA684" s="347" t="s">
        <v>85</v>
      </c>
      <c r="BB684" s="105" t="s">
        <v>85</v>
      </c>
      <c r="BC684" s="347" t="s">
        <v>85</v>
      </c>
      <c r="BD684" s="348">
        <v>51.92</v>
      </c>
      <c r="BE684" s="347">
        <v>22</v>
      </c>
      <c r="BF684" s="347">
        <v>22</v>
      </c>
      <c r="BG684" s="347">
        <v>13.7</v>
      </c>
      <c r="BH684" s="341">
        <v>16</v>
      </c>
      <c r="BI684" s="347" t="s">
        <v>3551</v>
      </c>
      <c r="BJ684" s="82" t="s">
        <v>4217</v>
      </c>
      <c r="BK684" s="347" t="s">
        <v>2890</v>
      </c>
      <c r="BL684" s="347" t="s">
        <v>2834</v>
      </c>
      <c r="BM684" s="347" t="s">
        <v>2903</v>
      </c>
      <c r="BN684" s="347" t="s">
        <v>2904</v>
      </c>
      <c r="BO684" s="347"/>
      <c r="BP684" s="347"/>
      <c r="BQ684" s="347"/>
      <c r="BR684" s="347"/>
      <c r="BS684" s="347"/>
      <c r="BT684" s="347"/>
      <c r="BU684" s="347" t="s">
        <v>3975</v>
      </c>
      <c r="BV684" s="347" t="s">
        <v>3976</v>
      </c>
      <c r="BW684" s="347" t="s">
        <v>3977</v>
      </c>
      <c r="BX684" s="347" t="s">
        <v>3978</v>
      </c>
      <c r="BY684" s="362" t="str">
        <f t="shared" si="48"/>
        <v>DISCONTINUED - MR606 Mesh, 20x12, -52mm Offset, 6x5.5, 106.25mm Centerbore, Matte Black</v>
      </c>
      <c r="BZ684" s="362" t="s">
        <v>4044</v>
      </c>
      <c r="CA684" s="362" t="s">
        <v>4045</v>
      </c>
      <c r="CB684" s="351" t="str">
        <f t="shared" si="47"/>
        <v>DISCO (6XX)</v>
      </c>
    </row>
    <row r="685" spans="1:80" s="339" customFormat="1" ht="12.75">
      <c r="A685" s="23">
        <f t="shared" si="46"/>
        <v>682</v>
      </c>
      <c r="B685" s="105" t="s">
        <v>84</v>
      </c>
      <c r="C685" s="30" t="s">
        <v>1094</v>
      </c>
      <c r="D685" s="341" t="s">
        <v>940</v>
      </c>
      <c r="E685" s="342" t="s">
        <v>5767</v>
      </c>
      <c r="F685" s="342" t="s">
        <v>2239</v>
      </c>
      <c r="G685" s="342"/>
      <c r="H685" s="432" t="s">
        <v>999</v>
      </c>
      <c r="I685" s="393">
        <v>42736</v>
      </c>
      <c r="J685" s="340">
        <v>44480</v>
      </c>
      <c r="K685" s="331" t="s">
        <v>1277</v>
      </c>
      <c r="L685" s="343">
        <v>445.88</v>
      </c>
      <c r="M685" s="333"/>
      <c r="N685" s="333"/>
      <c r="O685" s="341">
        <v>20</v>
      </c>
      <c r="P685" s="8">
        <v>12</v>
      </c>
      <c r="Q685" s="30" t="s">
        <v>1765</v>
      </c>
      <c r="R685" s="341">
        <v>8</v>
      </c>
      <c r="S685" s="341">
        <v>6.5</v>
      </c>
      <c r="T685" s="344">
        <v>-52</v>
      </c>
      <c r="U685" s="378">
        <v>4.5</v>
      </c>
      <c r="V685" s="341" t="s">
        <v>85</v>
      </c>
      <c r="W685" s="349">
        <v>121.3</v>
      </c>
      <c r="X685" s="345">
        <v>44.6</v>
      </c>
      <c r="Y685" s="344">
        <v>3640</v>
      </c>
      <c r="Z685" s="344" t="s">
        <v>2237</v>
      </c>
      <c r="AA685" s="344" t="s">
        <v>3007</v>
      </c>
      <c r="AB685" s="334" t="s">
        <v>5058</v>
      </c>
      <c r="AC685" s="346" t="s">
        <v>1621</v>
      </c>
      <c r="AD685" s="336">
        <v>33</v>
      </c>
      <c r="AE685" s="346" t="s">
        <v>85</v>
      </c>
      <c r="AF685" s="347" t="s">
        <v>1901</v>
      </c>
      <c r="AG685" s="346" t="s">
        <v>85</v>
      </c>
      <c r="AH685" s="346" t="s">
        <v>1950</v>
      </c>
      <c r="AI685" s="347">
        <v>1.1000000000000001</v>
      </c>
      <c r="AJ685" s="347" t="s">
        <v>265</v>
      </c>
      <c r="AK685" s="347" t="s">
        <v>1677</v>
      </c>
      <c r="AL685" s="347">
        <v>3.3000000000000003</v>
      </c>
      <c r="AM685" s="347">
        <v>116.7</v>
      </c>
      <c r="AN685" s="347">
        <v>15.8</v>
      </c>
      <c r="AO685" s="347">
        <v>200</v>
      </c>
      <c r="AP685" s="347">
        <v>3</v>
      </c>
      <c r="AQ685" s="347">
        <v>3</v>
      </c>
      <c r="AR685" s="347"/>
      <c r="AS685" s="347">
        <v>58</v>
      </c>
      <c r="AT685" s="347"/>
      <c r="AU685" s="347">
        <v>228</v>
      </c>
      <c r="AV685" s="347">
        <v>124</v>
      </c>
      <c r="AW685" s="347">
        <v>108.5</v>
      </c>
      <c r="AX685" s="83"/>
      <c r="AY685" s="347">
        <v>126</v>
      </c>
      <c r="AZ685" s="348" t="s">
        <v>85</v>
      </c>
      <c r="BA685" s="347" t="s">
        <v>85</v>
      </c>
      <c r="BB685" s="105" t="s">
        <v>85</v>
      </c>
      <c r="BC685" s="347" t="s">
        <v>85</v>
      </c>
      <c r="BD685" s="348">
        <v>48.1</v>
      </c>
      <c r="BE685" s="347">
        <v>22</v>
      </c>
      <c r="BF685" s="347">
        <v>22</v>
      </c>
      <c r="BG685" s="347">
        <v>13.7</v>
      </c>
      <c r="BH685" s="341">
        <v>16</v>
      </c>
      <c r="BI685" s="347" t="s">
        <v>3551</v>
      </c>
      <c r="BJ685" s="82" t="s">
        <v>4217</v>
      </c>
      <c r="BK685" s="347" t="s">
        <v>2890</v>
      </c>
      <c r="BL685" s="347" t="s">
        <v>2834</v>
      </c>
      <c r="BM685" s="347" t="s">
        <v>2903</v>
      </c>
      <c r="BN685" s="347" t="s">
        <v>2904</v>
      </c>
      <c r="BO685" s="347"/>
      <c r="BP685" s="347"/>
      <c r="BQ685" s="347"/>
      <c r="BR685" s="347"/>
      <c r="BS685" s="347"/>
      <c r="BT685" s="347"/>
      <c r="BU685" s="347" t="s">
        <v>3979</v>
      </c>
      <c r="BV685" s="347" t="s">
        <v>3980</v>
      </c>
      <c r="BW685" s="347" t="s">
        <v>3981</v>
      </c>
      <c r="BX685" s="347" t="s">
        <v>3982</v>
      </c>
      <c r="BY685" s="362" t="str">
        <f t="shared" si="48"/>
        <v>DISCONTINUED - MR606 Mesh, 20x12, -52mm Offset, 8x6.5, 121.3mm Centerbore, Titanium</v>
      </c>
      <c r="BZ685" s="362" t="s">
        <v>4044</v>
      </c>
      <c r="CA685" s="362" t="s">
        <v>4045</v>
      </c>
      <c r="CB685" s="351" t="str">
        <f t="shared" si="47"/>
        <v>DISCO (6XX)</v>
      </c>
    </row>
    <row r="686" spans="1:80" s="339" customFormat="1" ht="12.75">
      <c r="A686" s="23">
        <f t="shared" si="46"/>
        <v>683</v>
      </c>
      <c r="B686" s="105" t="s">
        <v>84</v>
      </c>
      <c r="C686" s="30" t="s">
        <v>1094</v>
      </c>
      <c r="D686" s="341" t="s">
        <v>940</v>
      </c>
      <c r="E686" s="342" t="s">
        <v>5768</v>
      </c>
      <c r="F686" s="342" t="s">
        <v>2239</v>
      </c>
      <c r="G686" s="342"/>
      <c r="H686" s="432" t="s">
        <v>998</v>
      </c>
      <c r="I686" s="393">
        <v>42736</v>
      </c>
      <c r="J686" s="340">
        <v>44480</v>
      </c>
      <c r="K686" s="331" t="s">
        <v>1277</v>
      </c>
      <c r="L686" s="343">
        <v>445.88</v>
      </c>
      <c r="M686" s="333"/>
      <c r="N686" s="333"/>
      <c r="O686" s="341">
        <v>20</v>
      </c>
      <c r="P686" s="8">
        <v>12</v>
      </c>
      <c r="Q686" s="30" t="s">
        <v>1765</v>
      </c>
      <c r="R686" s="341">
        <v>8</v>
      </c>
      <c r="S686" s="341">
        <v>6.5</v>
      </c>
      <c r="T686" s="344">
        <v>-52</v>
      </c>
      <c r="U686" s="378">
        <v>4.5</v>
      </c>
      <c r="V686" s="341" t="s">
        <v>85</v>
      </c>
      <c r="W686" s="349">
        <v>121.3</v>
      </c>
      <c r="X686" s="345">
        <v>44.6</v>
      </c>
      <c r="Y686" s="344">
        <v>3640</v>
      </c>
      <c r="Z686" s="344" t="s">
        <v>2309</v>
      </c>
      <c r="AA686" s="344" t="s">
        <v>3002</v>
      </c>
      <c r="AB686" s="334" t="s">
        <v>5058</v>
      </c>
      <c r="AC686" s="346" t="s">
        <v>1621</v>
      </c>
      <c r="AD686" s="336">
        <v>33</v>
      </c>
      <c r="AE686" s="346" t="s">
        <v>85</v>
      </c>
      <c r="AF686" s="347" t="s">
        <v>1901</v>
      </c>
      <c r="AG686" s="346" t="s">
        <v>85</v>
      </c>
      <c r="AH686" s="346" t="s">
        <v>1950</v>
      </c>
      <c r="AI686" s="347">
        <v>1.1000000000000001</v>
      </c>
      <c r="AJ686" s="347" t="s">
        <v>265</v>
      </c>
      <c r="AK686" s="347" t="s">
        <v>1677</v>
      </c>
      <c r="AL686" s="347">
        <v>3.3000000000000003</v>
      </c>
      <c r="AM686" s="347">
        <v>116.7</v>
      </c>
      <c r="AN686" s="347">
        <v>15.8</v>
      </c>
      <c r="AO686" s="347">
        <v>200</v>
      </c>
      <c r="AP686" s="347">
        <v>3</v>
      </c>
      <c r="AQ686" s="347">
        <v>3</v>
      </c>
      <c r="AR686" s="347"/>
      <c r="AS686" s="347">
        <v>58</v>
      </c>
      <c r="AT686" s="347"/>
      <c r="AU686" s="347">
        <v>228</v>
      </c>
      <c r="AV686" s="347">
        <v>124</v>
      </c>
      <c r="AW686" s="347">
        <v>108.5</v>
      </c>
      <c r="AX686" s="83"/>
      <c r="AY686" s="347">
        <v>126</v>
      </c>
      <c r="AZ686" s="348" t="s">
        <v>85</v>
      </c>
      <c r="BA686" s="347" t="s">
        <v>85</v>
      </c>
      <c r="BB686" s="105" t="s">
        <v>85</v>
      </c>
      <c r="BC686" s="347" t="s">
        <v>85</v>
      </c>
      <c r="BD686" s="348">
        <v>48.1</v>
      </c>
      <c r="BE686" s="347">
        <v>22</v>
      </c>
      <c r="BF686" s="347">
        <v>22</v>
      </c>
      <c r="BG686" s="347">
        <v>13.7</v>
      </c>
      <c r="BH686" s="341">
        <v>16</v>
      </c>
      <c r="BI686" s="347" t="s">
        <v>3551</v>
      </c>
      <c r="BJ686" s="82" t="s">
        <v>4217</v>
      </c>
      <c r="BK686" s="347" t="s">
        <v>2890</v>
      </c>
      <c r="BL686" s="347" t="s">
        <v>2834</v>
      </c>
      <c r="BM686" s="347" t="s">
        <v>2903</v>
      </c>
      <c r="BN686" s="347" t="s">
        <v>2904</v>
      </c>
      <c r="BO686" s="347"/>
      <c r="BP686" s="347"/>
      <c r="BQ686" s="347"/>
      <c r="BR686" s="347"/>
      <c r="BS686" s="347"/>
      <c r="BT686" s="347"/>
      <c r="BU686" s="347" t="s">
        <v>3983</v>
      </c>
      <c r="BV686" s="347" t="s">
        <v>3984</v>
      </c>
      <c r="BW686" s="347" t="s">
        <v>3985</v>
      </c>
      <c r="BX686" s="347" t="s">
        <v>3986</v>
      </c>
      <c r="BY686" s="362" t="str">
        <f t="shared" si="48"/>
        <v>DISCONTINUED - MR606 Mesh, 20x12, -52mm Offset, 8x6.5, 121.3mm Centerbore, Matte Black</v>
      </c>
      <c r="BZ686" s="362" t="s">
        <v>4044</v>
      </c>
      <c r="CA686" s="362" t="s">
        <v>4045</v>
      </c>
      <c r="CB686" s="351" t="str">
        <f t="shared" si="47"/>
        <v>DISCO (6XX)</v>
      </c>
    </row>
    <row r="687" spans="1:80" s="339" customFormat="1" ht="12.75">
      <c r="A687" s="23">
        <f t="shared" si="46"/>
        <v>684</v>
      </c>
      <c r="B687" s="105" t="s">
        <v>84</v>
      </c>
      <c r="C687" s="30" t="s">
        <v>1094</v>
      </c>
      <c r="D687" s="341" t="s">
        <v>940</v>
      </c>
      <c r="E687" s="342" t="s">
        <v>5769</v>
      </c>
      <c r="F687" s="342" t="s">
        <v>2239</v>
      </c>
      <c r="G687" s="342"/>
      <c r="H687" s="432" t="s">
        <v>1001</v>
      </c>
      <c r="I687" s="393">
        <v>42736</v>
      </c>
      <c r="J687" s="340">
        <v>44480</v>
      </c>
      <c r="K687" s="331" t="s">
        <v>1277</v>
      </c>
      <c r="L687" s="343">
        <v>445.88</v>
      </c>
      <c r="M687" s="333"/>
      <c r="N687" s="333"/>
      <c r="O687" s="341">
        <v>20</v>
      </c>
      <c r="P687" s="8">
        <v>12</v>
      </c>
      <c r="Q687" s="30" t="s">
        <v>1766</v>
      </c>
      <c r="R687" s="341">
        <v>8</v>
      </c>
      <c r="S687" s="341">
        <v>170</v>
      </c>
      <c r="T687" s="344">
        <v>-52</v>
      </c>
      <c r="U687" s="378">
        <v>4.5</v>
      </c>
      <c r="V687" s="341" t="s">
        <v>85</v>
      </c>
      <c r="W687" s="349">
        <v>124.9</v>
      </c>
      <c r="X687" s="345">
        <v>44.6</v>
      </c>
      <c r="Y687" s="344">
        <v>3640</v>
      </c>
      <c r="Z687" s="344" t="s">
        <v>2237</v>
      </c>
      <c r="AA687" s="344" t="s">
        <v>3007</v>
      </c>
      <c r="AB687" s="334" t="s">
        <v>5059</v>
      </c>
      <c r="AC687" s="346" t="s">
        <v>1621</v>
      </c>
      <c r="AD687" s="336">
        <v>33</v>
      </c>
      <c r="AE687" s="346" t="s">
        <v>85</v>
      </c>
      <c r="AF687" s="347" t="s">
        <v>1901</v>
      </c>
      <c r="AG687" s="346" t="s">
        <v>85</v>
      </c>
      <c r="AH687" s="346" t="s">
        <v>1950</v>
      </c>
      <c r="AI687" s="347">
        <v>1.1000000000000001</v>
      </c>
      <c r="AJ687" s="347" t="s">
        <v>265</v>
      </c>
      <c r="AK687" s="347" t="s">
        <v>85</v>
      </c>
      <c r="AL687" s="347" t="s">
        <v>85</v>
      </c>
      <c r="AM687" s="347" t="s">
        <v>85</v>
      </c>
      <c r="AN687" s="347">
        <v>15.8</v>
      </c>
      <c r="AO687" s="347">
        <v>200</v>
      </c>
      <c r="AP687" s="347">
        <v>3</v>
      </c>
      <c r="AQ687" s="347">
        <v>3</v>
      </c>
      <c r="AR687" s="347"/>
      <c r="AS687" s="347">
        <v>58</v>
      </c>
      <c r="AT687" s="347"/>
      <c r="AU687" s="347">
        <v>228</v>
      </c>
      <c r="AV687" s="347">
        <v>124</v>
      </c>
      <c r="AW687" s="347">
        <v>108.5</v>
      </c>
      <c r="AX687" s="83"/>
      <c r="AY687" s="347">
        <v>126</v>
      </c>
      <c r="AZ687" s="348" t="s">
        <v>85</v>
      </c>
      <c r="BA687" s="347" t="s">
        <v>85</v>
      </c>
      <c r="BB687" s="105" t="s">
        <v>85</v>
      </c>
      <c r="BC687" s="347" t="s">
        <v>85</v>
      </c>
      <c r="BD687" s="348">
        <v>48.1</v>
      </c>
      <c r="BE687" s="347">
        <v>22</v>
      </c>
      <c r="BF687" s="347">
        <v>22</v>
      </c>
      <c r="BG687" s="347">
        <v>13.7</v>
      </c>
      <c r="BH687" s="341">
        <v>16</v>
      </c>
      <c r="BI687" s="347" t="s">
        <v>3551</v>
      </c>
      <c r="BJ687" s="82" t="s">
        <v>4217</v>
      </c>
      <c r="BK687" s="347" t="s">
        <v>2890</v>
      </c>
      <c r="BL687" s="347" t="s">
        <v>2834</v>
      </c>
      <c r="BM687" s="347" t="s">
        <v>2903</v>
      </c>
      <c r="BN687" s="347" t="s">
        <v>2904</v>
      </c>
      <c r="BO687" s="347"/>
      <c r="BP687" s="347"/>
      <c r="BQ687" s="347"/>
      <c r="BR687" s="347"/>
      <c r="BS687" s="347"/>
      <c r="BT687" s="347"/>
      <c r="BU687" s="347" t="s">
        <v>3979</v>
      </c>
      <c r="BV687" s="347" t="s">
        <v>3980</v>
      </c>
      <c r="BW687" s="347" t="s">
        <v>3981</v>
      </c>
      <c r="BX687" s="347" t="s">
        <v>3982</v>
      </c>
      <c r="BY687" s="362" t="str">
        <f t="shared" si="48"/>
        <v>DISCONTINUED - MR606 Mesh, 20x12, -52mm Offset, 8x170, 124.9mm Centerbore, Titanium</v>
      </c>
      <c r="BZ687" s="362" t="s">
        <v>4044</v>
      </c>
      <c r="CA687" s="362" t="s">
        <v>4045</v>
      </c>
      <c r="CB687" s="351" t="str">
        <f t="shared" si="47"/>
        <v>DISCO (6XX)</v>
      </c>
    </row>
    <row r="688" spans="1:80" s="339" customFormat="1" ht="12.75">
      <c r="A688" s="23">
        <f t="shared" si="46"/>
        <v>685</v>
      </c>
      <c r="B688" s="105" t="s">
        <v>84</v>
      </c>
      <c r="C688" s="30" t="s">
        <v>1094</v>
      </c>
      <c r="D688" s="341" t="s">
        <v>940</v>
      </c>
      <c r="E688" s="342" t="s">
        <v>5770</v>
      </c>
      <c r="F688" s="342" t="s">
        <v>2239</v>
      </c>
      <c r="G688" s="342"/>
      <c r="H688" s="432" t="s">
        <v>1000</v>
      </c>
      <c r="I688" s="393">
        <v>42736</v>
      </c>
      <c r="J688" s="340">
        <v>44480</v>
      </c>
      <c r="K688" s="331" t="s">
        <v>1277</v>
      </c>
      <c r="L688" s="343">
        <v>445.88</v>
      </c>
      <c r="M688" s="333"/>
      <c r="N688" s="333"/>
      <c r="O688" s="341">
        <v>20</v>
      </c>
      <c r="P688" s="8">
        <v>12</v>
      </c>
      <c r="Q688" s="30" t="s">
        <v>1766</v>
      </c>
      <c r="R688" s="341">
        <v>8</v>
      </c>
      <c r="S688" s="341">
        <v>170</v>
      </c>
      <c r="T688" s="344">
        <v>-52</v>
      </c>
      <c r="U688" s="378">
        <v>4.5</v>
      </c>
      <c r="V688" s="341" t="s">
        <v>85</v>
      </c>
      <c r="W688" s="349">
        <v>124.9</v>
      </c>
      <c r="X688" s="345">
        <v>44.6</v>
      </c>
      <c r="Y688" s="344">
        <v>3640</v>
      </c>
      <c r="Z688" s="344" t="s">
        <v>2309</v>
      </c>
      <c r="AA688" s="344" t="s">
        <v>3002</v>
      </c>
      <c r="AB688" s="334" t="s">
        <v>5059</v>
      </c>
      <c r="AC688" s="346" t="s">
        <v>1621</v>
      </c>
      <c r="AD688" s="336">
        <v>33</v>
      </c>
      <c r="AE688" s="346" t="s">
        <v>85</v>
      </c>
      <c r="AF688" s="347" t="s">
        <v>1901</v>
      </c>
      <c r="AG688" s="346" t="s">
        <v>85</v>
      </c>
      <c r="AH688" s="346" t="s">
        <v>1950</v>
      </c>
      <c r="AI688" s="347">
        <v>1.1000000000000001</v>
      </c>
      <c r="AJ688" s="347" t="s">
        <v>265</v>
      </c>
      <c r="AK688" s="347" t="s">
        <v>85</v>
      </c>
      <c r="AL688" s="347" t="s">
        <v>85</v>
      </c>
      <c r="AM688" s="347" t="s">
        <v>85</v>
      </c>
      <c r="AN688" s="347">
        <v>15.8</v>
      </c>
      <c r="AO688" s="347">
        <v>200</v>
      </c>
      <c r="AP688" s="347">
        <v>3</v>
      </c>
      <c r="AQ688" s="347">
        <v>3</v>
      </c>
      <c r="AR688" s="347"/>
      <c r="AS688" s="347">
        <v>58</v>
      </c>
      <c r="AT688" s="347"/>
      <c r="AU688" s="347">
        <v>228</v>
      </c>
      <c r="AV688" s="347">
        <v>124</v>
      </c>
      <c r="AW688" s="347">
        <v>108.5</v>
      </c>
      <c r="AX688" s="83"/>
      <c r="AY688" s="347">
        <v>126</v>
      </c>
      <c r="AZ688" s="348" t="s">
        <v>85</v>
      </c>
      <c r="BA688" s="347" t="s">
        <v>85</v>
      </c>
      <c r="BB688" s="105" t="s">
        <v>85</v>
      </c>
      <c r="BC688" s="347" t="s">
        <v>85</v>
      </c>
      <c r="BD688" s="348">
        <v>48.1</v>
      </c>
      <c r="BE688" s="347">
        <v>22</v>
      </c>
      <c r="BF688" s="347">
        <v>22</v>
      </c>
      <c r="BG688" s="347">
        <v>13.7</v>
      </c>
      <c r="BH688" s="341">
        <v>16</v>
      </c>
      <c r="BI688" s="347" t="s">
        <v>3551</v>
      </c>
      <c r="BJ688" s="82" t="s">
        <v>4217</v>
      </c>
      <c r="BK688" s="347" t="s">
        <v>2890</v>
      </c>
      <c r="BL688" s="347" t="s">
        <v>2834</v>
      </c>
      <c r="BM688" s="347" t="s">
        <v>2903</v>
      </c>
      <c r="BN688" s="347" t="s">
        <v>2904</v>
      </c>
      <c r="BO688" s="347"/>
      <c r="BP688" s="347"/>
      <c r="BQ688" s="347"/>
      <c r="BR688" s="347"/>
      <c r="BS688" s="347"/>
      <c r="BT688" s="347"/>
      <c r="BU688" s="347" t="s">
        <v>3983</v>
      </c>
      <c r="BV688" s="347" t="s">
        <v>3984</v>
      </c>
      <c r="BW688" s="347" t="s">
        <v>3985</v>
      </c>
      <c r="BX688" s="347" t="s">
        <v>3986</v>
      </c>
      <c r="BY688" s="362" t="str">
        <f t="shared" ref="BY688:BY710" si="49">CONCATENATE("DISCONTINUED"," ","-"," ",D688,", ",O688,"x",P688,", ",IF(V688="N/A", "", CONCATENATE(V688, "/")),IF(T688&gt;0, CONCATENATE("+",T688), T688),"mm Offset, ",Q688,", ",W688,"mm Centerbore, ",PROPER(Z688), "", IF(BB688="N/A", "", CONCATENATE(", w/ ", BB688)))</f>
        <v>DISCONTINUED - MR606 Mesh, 20x12, -52mm Offset, 8x170, 124.9mm Centerbore, Matte Black</v>
      </c>
      <c r="BZ688" s="362" t="s">
        <v>4044</v>
      </c>
      <c r="CA688" s="362" t="s">
        <v>4045</v>
      </c>
      <c r="CB688" s="351" t="str">
        <f t="shared" si="47"/>
        <v>DISCO (6XX)</v>
      </c>
    </row>
    <row r="689" spans="1:80" s="339" customFormat="1" ht="12.75">
      <c r="A689" s="23">
        <f t="shared" si="46"/>
        <v>686</v>
      </c>
      <c r="B689" s="105" t="s">
        <v>84</v>
      </c>
      <c r="C689" s="30" t="s">
        <v>1094</v>
      </c>
      <c r="D689" s="341" t="s">
        <v>940</v>
      </c>
      <c r="E689" s="342" t="s">
        <v>5771</v>
      </c>
      <c r="F689" s="342" t="s">
        <v>2239</v>
      </c>
      <c r="G689" s="342"/>
      <c r="H689" s="432" t="s">
        <v>1003</v>
      </c>
      <c r="I689" s="393">
        <v>42736</v>
      </c>
      <c r="J689" s="340">
        <v>44480</v>
      </c>
      <c r="K689" s="331" t="s">
        <v>1277</v>
      </c>
      <c r="L689" s="343">
        <v>445.88</v>
      </c>
      <c r="M689" s="333"/>
      <c r="N689" s="333"/>
      <c r="O689" s="341">
        <v>20</v>
      </c>
      <c r="P689" s="8">
        <v>12</v>
      </c>
      <c r="Q689" s="30" t="s">
        <v>1767</v>
      </c>
      <c r="R689" s="341">
        <v>8</v>
      </c>
      <c r="S689" s="341">
        <v>180</v>
      </c>
      <c r="T689" s="344">
        <v>-52</v>
      </c>
      <c r="U689" s="378">
        <v>4.5</v>
      </c>
      <c r="V689" s="341" t="s">
        <v>85</v>
      </c>
      <c r="W689" s="349">
        <v>124.1</v>
      </c>
      <c r="X689" s="345">
        <v>46.1</v>
      </c>
      <c r="Y689" s="344">
        <v>3640</v>
      </c>
      <c r="Z689" s="344" t="s">
        <v>2237</v>
      </c>
      <c r="AA689" s="344" t="s">
        <v>3007</v>
      </c>
      <c r="AB689" s="334" t="s">
        <v>5772</v>
      </c>
      <c r="AC689" s="346" t="s">
        <v>1621</v>
      </c>
      <c r="AD689" s="336">
        <v>33</v>
      </c>
      <c r="AE689" s="346" t="s">
        <v>85</v>
      </c>
      <c r="AF689" s="347" t="s">
        <v>1901</v>
      </c>
      <c r="AG689" s="346" t="s">
        <v>85</v>
      </c>
      <c r="AH689" s="346" t="s">
        <v>1950</v>
      </c>
      <c r="AI689" s="347">
        <v>1.1000000000000001</v>
      </c>
      <c r="AJ689" s="347" t="s">
        <v>265</v>
      </c>
      <c r="AK689" s="347" t="s">
        <v>85</v>
      </c>
      <c r="AL689" s="347" t="s">
        <v>85</v>
      </c>
      <c r="AM689" s="347" t="s">
        <v>85</v>
      </c>
      <c r="AN689" s="347">
        <v>15.8</v>
      </c>
      <c r="AO689" s="347">
        <v>206</v>
      </c>
      <c r="AP689" s="347">
        <v>3</v>
      </c>
      <c r="AQ689" s="347">
        <v>3</v>
      </c>
      <c r="AR689" s="347"/>
      <c r="AS689" s="347">
        <v>58</v>
      </c>
      <c r="AT689" s="347"/>
      <c r="AU689" s="347">
        <v>228</v>
      </c>
      <c r="AV689" s="347">
        <v>124.2</v>
      </c>
      <c r="AW689" s="347">
        <v>108.5</v>
      </c>
      <c r="AX689" s="83"/>
      <c r="AY689" s="347">
        <v>126</v>
      </c>
      <c r="AZ689" s="348" t="s">
        <v>85</v>
      </c>
      <c r="BA689" s="347" t="s">
        <v>85</v>
      </c>
      <c r="BB689" s="105" t="s">
        <v>85</v>
      </c>
      <c r="BC689" s="347" t="s">
        <v>85</v>
      </c>
      <c r="BD689" s="348">
        <v>52.12</v>
      </c>
      <c r="BE689" s="347">
        <v>22</v>
      </c>
      <c r="BF689" s="347">
        <v>22</v>
      </c>
      <c r="BG689" s="347">
        <v>13.7</v>
      </c>
      <c r="BH689" s="341">
        <v>16</v>
      </c>
      <c r="BI689" s="347" t="s">
        <v>3551</v>
      </c>
      <c r="BJ689" s="82" t="s">
        <v>4217</v>
      </c>
      <c r="BK689" s="347" t="s">
        <v>2890</v>
      </c>
      <c r="BL689" s="347" t="s">
        <v>2834</v>
      </c>
      <c r="BM689" s="347" t="s">
        <v>2903</v>
      </c>
      <c r="BN689" s="347" t="s">
        <v>2904</v>
      </c>
      <c r="BO689" s="347"/>
      <c r="BP689" s="347"/>
      <c r="BQ689" s="347"/>
      <c r="BR689" s="347"/>
      <c r="BS689" s="347"/>
      <c r="BT689" s="347"/>
      <c r="BU689" s="347" t="s">
        <v>3979</v>
      </c>
      <c r="BV689" s="347" t="s">
        <v>3980</v>
      </c>
      <c r="BW689" s="347" t="s">
        <v>3981</v>
      </c>
      <c r="BX689" s="347" t="s">
        <v>3982</v>
      </c>
      <c r="BY689" s="362" t="str">
        <f t="shared" si="49"/>
        <v>DISCONTINUED - MR606 Mesh, 20x12, -52mm Offset, 8x180, 124.1mm Centerbore, Titanium</v>
      </c>
      <c r="BZ689" s="362" t="s">
        <v>4044</v>
      </c>
      <c r="CA689" s="362" t="s">
        <v>4045</v>
      </c>
      <c r="CB689" s="351" t="str">
        <f t="shared" si="47"/>
        <v>DISCO (6XX)</v>
      </c>
    </row>
    <row r="690" spans="1:80" s="339" customFormat="1" ht="12.75">
      <c r="A690" s="23">
        <f t="shared" si="46"/>
        <v>687</v>
      </c>
      <c r="B690" s="105" t="s">
        <v>84</v>
      </c>
      <c r="C690" s="30" t="s">
        <v>1094</v>
      </c>
      <c r="D690" s="341" t="s">
        <v>940</v>
      </c>
      <c r="E690" s="342" t="s">
        <v>5773</v>
      </c>
      <c r="F690" s="342" t="s">
        <v>2239</v>
      </c>
      <c r="G690" s="342"/>
      <c r="H690" s="432" t="s">
        <v>1002</v>
      </c>
      <c r="I690" s="393">
        <v>42736</v>
      </c>
      <c r="J690" s="340">
        <v>44480</v>
      </c>
      <c r="K690" s="331" t="s">
        <v>1277</v>
      </c>
      <c r="L690" s="343">
        <v>445.88</v>
      </c>
      <c r="M690" s="333"/>
      <c r="N690" s="333"/>
      <c r="O690" s="341">
        <v>20</v>
      </c>
      <c r="P690" s="8">
        <v>12</v>
      </c>
      <c r="Q690" s="30" t="s">
        <v>1767</v>
      </c>
      <c r="R690" s="341">
        <v>8</v>
      </c>
      <c r="S690" s="341">
        <v>180</v>
      </c>
      <c r="T690" s="344">
        <v>-52</v>
      </c>
      <c r="U690" s="378">
        <v>4.5</v>
      </c>
      <c r="V690" s="341" t="s">
        <v>85</v>
      </c>
      <c r="W690" s="349">
        <v>124.1</v>
      </c>
      <c r="X690" s="345">
        <v>44.6</v>
      </c>
      <c r="Y690" s="344">
        <v>3640</v>
      </c>
      <c r="Z690" s="344" t="s">
        <v>2309</v>
      </c>
      <c r="AA690" s="344" t="s">
        <v>3002</v>
      </c>
      <c r="AB690" s="334" t="s">
        <v>5772</v>
      </c>
      <c r="AC690" s="346" t="s">
        <v>1621</v>
      </c>
      <c r="AD690" s="336">
        <v>33</v>
      </c>
      <c r="AE690" s="346" t="s">
        <v>85</v>
      </c>
      <c r="AF690" s="347" t="s">
        <v>1901</v>
      </c>
      <c r="AG690" s="346" t="s">
        <v>85</v>
      </c>
      <c r="AH690" s="346" t="s">
        <v>1950</v>
      </c>
      <c r="AI690" s="347">
        <v>1.1000000000000001</v>
      </c>
      <c r="AJ690" s="347" t="s">
        <v>265</v>
      </c>
      <c r="AK690" s="347" t="s">
        <v>85</v>
      </c>
      <c r="AL690" s="347" t="s">
        <v>85</v>
      </c>
      <c r="AM690" s="347" t="s">
        <v>85</v>
      </c>
      <c r="AN690" s="347">
        <v>15.8</v>
      </c>
      <c r="AO690" s="347">
        <v>206</v>
      </c>
      <c r="AP690" s="347">
        <v>3</v>
      </c>
      <c r="AQ690" s="347">
        <v>3</v>
      </c>
      <c r="AR690" s="347"/>
      <c r="AS690" s="347">
        <v>58</v>
      </c>
      <c r="AT690" s="347"/>
      <c r="AU690" s="347">
        <v>228</v>
      </c>
      <c r="AV690" s="347">
        <v>124.2</v>
      </c>
      <c r="AW690" s="347">
        <v>108.5</v>
      </c>
      <c r="AX690" s="83"/>
      <c r="AY690" s="347">
        <v>126</v>
      </c>
      <c r="AZ690" s="348" t="s">
        <v>85</v>
      </c>
      <c r="BA690" s="347" t="s">
        <v>85</v>
      </c>
      <c r="BB690" s="105" t="s">
        <v>85</v>
      </c>
      <c r="BC690" s="347" t="s">
        <v>85</v>
      </c>
      <c r="BD690" s="348">
        <v>48.1</v>
      </c>
      <c r="BE690" s="347">
        <v>22</v>
      </c>
      <c r="BF690" s="347">
        <v>22</v>
      </c>
      <c r="BG690" s="347">
        <v>13.7</v>
      </c>
      <c r="BH690" s="341">
        <v>16</v>
      </c>
      <c r="BI690" s="347" t="s">
        <v>3551</v>
      </c>
      <c r="BJ690" s="82" t="s">
        <v>4217</v>
      </c>
      <c r="BK690" s="347" t="s">
        <v>2890</v>
      </c>
      <c r="BL690" s="347" t="s">
        <v>2834</v>
      </c>
      <c r="BM690" s="347" t="s">
        <v>2903</v>
      </c>
      <c r="BN690" s="347" t="s">
        <v>2904</v>
      </c>
      <c r="BO690" s="347"/>
      <c r="BP690" s="347"/>
      <c r="BQ690" s="347"/>
      <c r="BR690" s="347"/>
      <c r="BS690" s="347"/>
      <c r="BT690" s="347"/>
      <c r="BU690" s="347" t="s">
        <v>3983</v>
      </c>
      <c r="BV690" s="347" t="s">
        <v>3984</v>
      </c>
      <c r="BW690" s="347" t="s">
        <v>3985</v>
      </c>
      <c r="BX690" s="347" t="s">
        <v>3986</v>
      </c>
      <c r="BY690" s="362" t="str">
        <f t="shared" si="49"/>
        <v>DISCONTINUED - MR606 Mesh, 20x12, -52mm Offset, 8x180, 124.1mm Centerbore, Matte Black</v>
      </c>
      <c r="BZ690" s="362" t="s">
        <v>4044</v>
      </c>
      <c r="CA690" s="362" t="s">
        <v>4045</v>
      </c>
      <c r="CB690" s="351" t="str">
        <f t="shared" si="47"/>
        <v>DISCO (6XX)</v>
      </c>
    </row>
    <row r="691" spans="1:80" s="339" customFormat="1" ht="12.75">
      <c r="A691" s="23">
        <f t="shared" si="46"/>
        <v>688</v>
      </c>
      <c r="B691" s="105" t="s">
        <v>84</v>
      </c>
      <c r="C691" s="30" t="s">
        <v>1094</v>
      </c>
      <c r="D691" s="341" t="s">
        <v>940</v>
      </c>
      <c r="E691" s="342" t="s">
        <v>5774</v>
      </c>
      <c r="F691" s="342" t="s">
        <v>2239</v>
      </c>
      <c r="G691" s="342"/>
      <c r="H691" s="432" t="s">
        <v>993</v>
      </c>
      <c r="I691" s="393">
        <v>42736</v>
      </c>
      <c r="J691" s="340">
        <v>44480</v>
      </c>
      <c r="K691" s="331" t="s">
        <v>1277</v>
      </c>
      <c r="L691" s="343">
        <v>408.62</v>
      </c>
      <c r="M691" s="333"/>
      <c r="N691" s="333"/>
      <c r="O691" s="341">
        <v>20</v>
      </c>
      <c r="P691" s="8">
        <v>10</v>
      </c>
      <c r="Q691" s="30" t="s">
        <v>1767</v>
      </c>
      <c r="R691" s="341">
        <v>8</v>
      </c>
      <c r="S691" s="341">
        <v>180</v>
      </c>
      <c r="T691" s="344">
        <v>-24</v>
      </c>
      <c r="U691" s="378">
        <v>4.55</v>
      </c>
      <c r="V691" s="341" t="s">
        <v>85</v>
      </c>
      <c r="W691" s="349">
        <v>124.1</v>
      </c>
      <c r="X691" s="345">
        <v>42.3</v>
      </c>
      <c r="Y691" s="344">
        <v>3640</v>
      </c>
      <c r="Z691" s="344" t="s">
        <v>2237</v>
      </c>
      <c r="AA691" s="344" t="s">
        <v>3007</v>
      </c>
      <c r="AB691" s="334" t="s">
        <v>5055</v>
      </c>
      <c r="AC691" s="346" t="s">
        <v>1621</v>
      </c>
      <c r="AD691" s="336">
        <v>33</v>
      </c>
      <c r="AE691" s="346" t="s">
        <v>85</v>
      </c>
      <c r="AF691" s="347" t="s">
        <v>1901</v>
      </c>
      <c r="AG691" s="346" t="s">
        <v>85</v>
      </c>
      <c r="AH691" s="346" t="s">
        <v>1950</v>
      </c>
      <c r="AI691" s="347">
        <v>1.1000000000000001</v>
      </c>
      <c r="AJ691" s="347" t="s">
        <v>265</v>
      </c>
      <c r="AK691" s="347" t="s">
        <v>85</v>
      </c>
      <c r="AL691" s="347" t="s">
        <v>85</v>
      </c>
      <c r="AM691" s="347" t="s">
        <v>85</v>
      </c>
      <c r="AN691" s="347">
        <v>15.8</v>
      </c>
      <c r="AO691" s="347">
        <v>206</v>
      </c>
      <c r="AP691" s="347">
        <v>3</v>
      </c>
      <c r="AQ691" s="347">
        <v>3</v>
      </c>
      <c r="AR691" s="347"/>
      <c r="AS691" s="347">
        <v>58</v>
      </c>
      <c r="AT691" s="347"/>
      <c r="AU691" s="347">
        <v>230</v>
      </c>
      <c r="AV691" s="347">
        <v>124.2</v>
      </c>
      <c r="AW691" s="347">
        <v>108.5</v>
      </c>
      <c r="AX691" s="83"/>
      <c r="AY691" s="347">
        <v>72</v>
      </c>
      <c r="AZ691" s="348" t="s">
        <v>85</v>
      </c>
      <c r="BA691" s="347" t="s">
        <v>85</v>
      </c>
      <c r="BB691" s="105" t="s">
        <v>85</v>
      </c>
      <c r="BC691" s="347" t="s">
        <v>85</v>
      </c>
      <c r="BD691" s="348">
        <v>45.8</v>
      </c>
      <c r="BE691" s="347">
        <v>22.1</v>
      </c>
      <c r="BF691" s="347">
        <v>22.1</v>
      </c>
      <c r="BG691" s="347">
        <v>12.2</v>
      </c>
      <c r="BH691" s="341">
        <v>20</v>
      </c>
      <c r="BI691" s="347" t="s">
        <v>3551</v>
      </c>
      <c r="BJ691" s="82" t="s">
        <v>4217</v>
      </c>
      <c r="BK691" s="347" t="s">
        <v>2890</v>
      </c>
      <c r="BL691" s="347" t="s">
        <v>2834</v>
      </c>
      <c r="BM691" s="347" t="s">
        <v>2903</v>
      </c>
      <c r="BN691" s="347" t="s">
        <v>2904</v>
      </c>
      <c r="BO691" s="347"/>
      <c r="BP691" s="347"/>
      <c r="BQ691" s="347"/>
      <c r="BR691" s="347"/>
      <c r="BS691" s="347"/>
      <c r="BT691" s="347"/>
      <c r="BU691" s="347" t="s">
        <v>3979</v>
      </c>
      <c r="BV691" s="347" t="s">
        <v>3980</v>
      </c>
      <c r="BW691" s="347" t="s">
        <v>3981</v>
      </c>
      <c r="BX691" s="347" t="s">
        <v>3982</v>
      </c>
      <c r="BY691" s="362" t="str">
        <f t="shared" si="49"/>
        <v>DISCONTINUED - MR606 Mesh, 20x10, -24mm Offset, 8x180, 124.1mm Centerbore, Titanium</v>
      </c>
      <c r="BZ691" s="362" t="s">
        <v>4044</v>
      </c>
      <c r="CA691" s="362" t="s">
        <v>4045</v>
      </c>
      <c r="CB691" s="351" t="str">
        <f t="shared" si="47"/>
        <v>DISCO (6XX)</v>
      </c>
    </row>
    <row r="692" spans="1:80" s="339" customFormat="1" ht="12.75">
      <c r="A692" s="23">
        <f t="shared" si="46"/>
        <v>689</v>
      </c>
      <c r="B692" s="105" t="s">
        <v>84</v>
      </c>
      <c r="C692" s="30" t="s">
        <v>1094</v>
      </c>
      <c r="D692" s="341" t="s">
        <v>940</v>
      </c>
      <c r="E692" s="342" t="s">
        <v>5775</v>
      </c>
      <c r="F692" s="342" t="s">
        <v>2239</v>
      </c>
      <c r="G692" s="342"/>
      <c r="H692" s="432" t="s">
        <v>985</v>
      </c>
      <c r="I692" s="393">
        <v>42736</v>
      </c>
      <c r="J692" s="340">
        <v>44480</v>
      </c>
      <c r="K692" s="331" t="s">
        <v>1277</v>
      </c>
      <c r="L692" s="343">
        <v>408.62</v>
      </c>
      <c r="M692" s="333"/>
      <c r="N692" s="333"/>
      <c r="O692" s="341">
        <v>20</v>
      </c>
      <c r="P692" s="8">
        <v>10</v>
      </c>
      <c r="Q692" s="30" t="s">
        <v>1758</v>
      </c>
      <c r="R692" s="341">
        <v>5</v>
      </c>
      <c r="S692" s="341">
        <v>5</v>
      </c>
      <c r="T692" s="344">
        <v>-24</v>
      </c>
      <c r="U692" s="378">
        <v>4.55</v>
      </c>
      <c r="V692" s="341" t="s">
        <v>85</v>
      </c>
      <c r="W692" s="349">
        <v>71.5</v>
      </c>
      <c r="X692" s="345">
        <v>44.69</v>
      </c>
      <c r="Y692" s="344">
        <v>2650</v>
      </c>
      <c r="Z692" s="344" t="s">
        <v>2237</v>
      </c>
      <c r="AA692" s="344" t="s">
        <v>3007</v>
      </c>
      <c r="AB692" s="334" t="s">
        <v>5052</v>
      </c>
      <c r="AC692" s="346" t="s">
        <v>1631</v>
      </c>
      <c r="AD692" s="336">
        <v>33</v>
      </c>
      <c r="AE692" s="346" t="s">
        <v>1806</v>
      </c>
      <c r="AF692" s="347" t="s">
        <v>1899</v>
      </c>
      <c r="AG692" s="346" t="s">
        <v>85</v>
      </c>
      <c r="AH692" s="346" t="s">
        <v>1950</v>
      </c>
      <c r="AI692" s="347">
        <v>1.1000000000000001</v>
      </c>
      <c r="AJ692" s="347" t="s">
        <v>265</v>
      </c>
      <c r="AK692" s="347" t="s">
        <v>85</v>
      </c>
      <c r="AL692" s="347" t="s">
        <v>85</v>
      </c>
      <c r="AM692" s="347" t="s">
        <v>85</v>
      </c>
      <c r="AN692" s="347">
        <v>15.8</v>
      </c>
      <c r="AO692" s="347">
        <v>165</v>
      </c>
      <c r="AP692" s="347">
        <v>7</v>
      </c>
      <c r="AQ692" s="347">
        <v>18</v>
      </c>
      <c r="AR692" s="347"/>
      <c r="AS692" s="347">
        <v>58</v>
      </c>
      <c r="AT692" s="347"/>
      <c r="AU692" s="347">
        <v>230</v>
      </c>
      <c r="AV692" s="347">
        <v>71.5</v>
      </c>
      <c r="AW692" s="347">
        <v>37</v>
      </c>
      <c r="AX692" s="83"/>
      <c r="AY692" s="347">
        <v>72</v>
      </c>
      <c r="AZ692" s="348" t="s">
        <v>85</v>
      </c>
      <c r="BA692" s="347" t="s">
        <v>85</v>
      </c>
      <c r="BB692" s="105" t="s">
        <v>85</v>
      </c>
      <c r="BC692" s="347" t="s">
        <v>85</v>
      </c>
      <c r="BD692" s="348">
        <v>50.38</v>
      </c>
      <c r="BE692" s="347">
        <v>22.1</v>
      </c>
      <c r="BF692" s="347">
        <v>22.1</v>
      </c>
      <c r="BG692" s="347">
        <v>12.2</v>
      </c>
      <c r="BH692" s="341">
        <v>20</v>
      </c>
      <c r="BI692" s="347" t="s">
        <v>3551</v>
      </c>
      <c r="BJ692" s="82" t="s">
        <v>4217</v>
      </c>
      <c r="BK692" s="347" t="s">
        <v>2890</v>
      </c>
      <c r="BL692" s="347" t="s">
        <v>2834</v>
      </c>
      <c r="BM692" s="347" t="s">
        <v>2903</v>
      </c>
      <c r="BN692" s="347" t="s">
        <v>2904</v>
      </c>
      <c r="BO692" s="347"/>
      <c r="BP692" s="347"/>
      <c r="BQ692" s="347"/>
      <c r="BR692" s="347"/>
      <c r="BS692" s="347"/>
      <c r="BT692" s="347"/>
      <c r="BU692" s="347" t="s">
        <v>3963</v>
      </c>
      <c r="BV692" s="347" t="s">
        <v>3964</v>
      </c>
      <c r="BW692" s="347" t="s">
        <v>3965</v>
      </c>
      <c r="BX692" s="347" t="s">
        <v>3966</v>
      </c>
      <c r="BY692" s="362" t="str">
        <f t="shared" si="49"/>
        <v>DISCONTINUED - MR606 Mesh, 20x10, -24mm Offset, 5x5, 71.5mm Centerbore, Titanium</v>
      </c>
      <c r="BZ692" s="362" t="s">
        <v>4044</v>
      </c>
      <c r="CA692" s="362" t="s">
        <v>4045</v>
      </c>
      <c r="CB692" s="351" t="str">
        <f t="shared" si="47"/>
        <v>DISCO (6XX)</v>
      </c>
    </row>
    <row r="693" spans="1:80" s="339" customFormat="1" ht="12.75">
      <c r="A693" s="23">
        <f t="shared" si="46"/>
        <v>690</v>
      </c>
      <c r="B693" s="105" t="s">
        <v>84</v>
      </c>
      <c r="C693" s="30" t="s">
        <v>1093</v>
      </c>
      <c r="D693" s="341" t="s">
        <v>933</v>
      </c>
      <c r="E693" s="342" t="s">
        <v>5776</v>
      </c>
      <c r="F693" s="342"/>
      <c r="G693" s="342"/>
      <c r="H693" s="432" t="s">
        <v>945</v>
      </c>
      <c r="I693" s="393">
        <v>42736</v>
      </c>
      <c r="J693" s="340">
        <v>44480</v>
      </c>
      <c r="K693" s="331" t="s">
        <v>1277</v>
      </c>
      <c r="L693" s="343">
        <v>399</v>
      </c>
      <c r="M693" s="333"/>
      <c r="N693" s="333"/>
      <c r="O693" s="341">
        <v>17</v>
      </c>
      <c r="P693" s="8">
        <v>8</v>
      </c>
      <c r="Q693" s="30" t="s">
        <v>1858</v>
      </c>
      <c r="R693" s="341">
        <v>5</v>
      </c>
      <c r="S693" s="341">
        <v>4.5</v>
      </c>
      <c r="T693" s="344">
        <v>42</v>
      </c>
      <c r="U693" s="378">
        <v>6.2</v>
      </c>
      <c r="V693" s="341" t="s">
        <v>85</v>
      </c>
      <c r="W693" s="349">
        <v>73</v>
      </c>
      <c r="X693" s="345">
        <v>16.5</v>
      </c>
      <c r="Y693" s="344">
        <v>1650</v>
      </c>
      <c r="Z693" s="344" t="s">
        <v>2313</v>
      </c>
      <c r="AA693" s="344" t="s">
        <v>3004</v>
      </c>
      <c r="AB693" s="334" t="s">
        <v>5777</v>
      </c>
      <c r="AC693" s="346" t="s">
        <v>1622</v>
      </c>
      <c r="AD693" s="336">
        <v>11</v>
      </c>
      <c r="AE693" s="346" t="s">
        <v>85</v>
      </c>
      <c r="AF693" s="347" t="s">
        <v>85</v>
      </c>
      <c r="AG693" s="346" t="s">
        <v>85</v>
      </c>
      <c r="AH693" s="346" t="s">
        <v>85</v>
      </c>
      <c r="AI693" s="347" t="s">
        <v>85</v>
      </c>
      <c r="AJ693" s="347" t="s">
        <v>265</v>
      </c>
      <c r="AK693" s="347" t="s">
        <v>1895</v>
      </c>
      <c r="AL693" s="347">
        <v>2.75</v>
      </c>
      <c r="AM693" s="347">
        <v>56.1</v>
      </c>
      <c r="AN693" s="347">
        <v>16</v>
      </c>
      <c r="AO693" s="347">
        <v>145</v>
      </c>
      <c r="AP693" s="347">
        <v>28</v>
      </c>
      <c r="AQ693" s="347">
        <v>34</v>
      </c>
      <c r="AR693" s="347"/>
      <c r="AS693" s="347">
        <v>44</v>
      </c>
      <c r="AT693" s="347"/>
      <c r="AU693" s="347">
        <v>200</v>
      </c>
      <c r="AV693" s="347">
        <v>53</v>
      </c>
      <c r="AW693" s="347">
        <v>32</v>
      </c>
      <c r="AX693" s="83"/>
      <c r="AY693" s="347">
        <v>0</v>
      </c>
      <c r="AZ693" s="348" t="s">
        <v>85</v>
      </c>
      <c r="BA693" s="347" t="s">
        <v>85</v>
      </c>
      <c r="BB693" s="105" t="s">
        <v>85</v>
      </c>
      <c r="BC693" s="347" t="s">
        <v>85</v>
      </c>
      <c r="BD693" s="348">
        <v>20</v>
      </c>
      <c r="BE693" s="347">
        <v>19.5</v>
      </c>
      <c r="BF693" s="347">
        <v>19.5</v>
      </c>
      <c r="BG693" s="347">
        <v>10.4</v>
      </c>
      <c r="BH693" s="341">
        <v>36</v>
      </c>
      <c r="BI693" s="347" t="s">
        <v>3551</v>
      </c>
      <c r="BJ693" s="82" t="s">
        <v>4217</v>
      </c>
      <c r="BK693" s="347" t="s">
        <v>2898</v>
      </c>
      <c r="BL693" s="347" t="s">
        <v>2899</v>
      </c>
      <c r="BM693" s="347" t="s">
        <v>2900</v>
      </c>
      <c r="BN693" s="347" t="s">
        <v>2901</v>
      </c>
      <c r="BO693" s="347" t="s">
        <v>2902</v>
      </c>
      <c r="BP693" s="347"/>
      <c r="BQ693" s="347"/>
      <c r="BR693" s="347"/>
      <c r="BS693" s="347"/>
      <c r="BT693" s="347"/>
      <c r="BU693" s="347" t="s">
        <v>3935</v>
      </c>
      <c r="BV693" s="347" t="s">
        <v>3936</v>
      </c>
      <c r="BW693" s="347" t="s">
        <v>3937</v>
      </c>
      <c r="BX693" s="347" t="s">
        <v>3938</v>
      </c>
      <c r="BY693" s="362" t="str">
        <f t="shared" si="49"/>
        <v>DISCONTINUED - MR503 RALLY, 17x8, +42mm Offset, 5x4.5, 73mm Centerbore, Gold</v>
      </c>
      <c r="BZ693" s="362" t="s">
        <v>4044</v>
      </c>
      <c r="CA693" s="362" t="s">
        <v>4045</v>
      </c>
      <c r="CB693" s="351" t="str">
        <f t="shared" si="47"/>
        <v>RALLY (5XX)</v>
      </c>
    </row>
    <row r="694" spans="1:80" s="339" customFormat="1" ht="12.75">
      <c r="A694" s="23">
        <f t="shared" si="46"/>
        <v>691</v>
      </c>
      <c r="B694" s="105" t="s">
        <v>84</v>
      </c>
      <c r="C694" s="30" t="s">
        <v>1093</v>
      </c>
      <c r="D694" s="341" t="s">
        <v>933</v>
      </c>
      <c r="E694" s="342" t="s">
        <v>5778</v>
      </c>
      <c r="F694" s="342"/>
      <c r="G694" s="342"/>
      <c r="H694" s="432" t="s">
        <v>943</v>
      </c>
      <c r="I694" s="393">
        <v>42736</v>
      </c>
      <c r="J694" s="340">
        <v>44480</v>
      </c>
      <c r="K694" s="331" t="s">
        <v>1277</v>
      </c>
      <c r="L694" s="343">
        <v>399</v>
      </c>
      <c r="M694" s="333"/>
      <c r="N694" s="333"/>
      <c r="O694" s="341">
        <v>17</v>
      </c>
      <c r="P694" s="8">
        <v>8</v>
      </c>
      <c r="Q694" s="30" t="s">
        <v>1750</v>
      </c>
      <c r="R694" s="341">
        <v>5</v>
      </c>
      <c r="S694" s="341">
        <v>100</v>
      </c>
      <c r="T694" s="344">
        <v>42</v>
      </c>
      <c r="U694" s="378">
        <v>6.2</v>
      </c>
      <c r="V694" s="341" t="s">
        <v>85</v>
      </c>
      <c r="W694" s="349">
        <v>73</v>
      </c>
      <c r="X694" s="345">
        <v>16.5</v>
      </c>
      <c r="Y694" s="344">
        <v>1650</v>
      </c>
      <c r="Z694" s="344" t="s">
        <v>2313</v>
      </c>
      <c r="AA694" s="344" t="s">
        <v>3004</v>
      </c>
      <c r="AB694" s="334" t="s">
        <v>5250</v>
      </c>
      <c r="AC694" s="346" t="s">
        <v>1622</v>
      </c>
      <c r="AD694" s="336">
        <v>11</v>
      </c>
      <c r="AE694" s="346" t="s">
        <v>85</v>
      </c>
      <c r="AF694" s="347" t="s">
        <v>85</v>
      </c>
      <c r="AG694" s="346" t="s">
        <v>85</v>
      </c>
      <c r="AH694" s="346" t="s">
        <v>85</v>
      </c>
      <c r="AI694" s="347" t="s">
        <v>85</v>
      </c>
      <c r="AJ694" s="347" t="s">
        <v>265</v>
      </c>
      <c r="AK694" s="347" t="s">
        <v>1895</v>
      </c>
      <c r="AL694" s="347">
        <v>2.75</v>
      </c>
      <c r="AM694" s="347">
        <v>56.1</v>
      </c>
      <c r="AN694" s="347">
        <v>16</v>
      </c>
      <c r="AO694" s="347">
        <v>145</v>
      </c>
      <c r="AP694" s="347">
        <v>28</v>
      </c>
      <c r="AQ694" s="347">
        <v>34</v>
      </c>
      <c r="AR694" s="347"/>
      <c r="AS694" s="347">
        <v>44</v>
      </c>
      <c r="AT694" s="347"/>
      <c r="AU694" s="347">
        <v>200</v>
      </c>
      <c r="AV694" s="347">
        <v>53</v>
      </c>
      <c r="AW694" s="347">
        <v>32</v>
      </c>
      <c r="AX694" s="83"/>
      <c r="AY694" s="347">
        <v>0</v>
      </c>
      <c r="AZ694" s="348" t="s">
        <v>85</v>
      </c>
      <c r="BA694" s="347" t="s">
        <v>85</v>
      </c>
      <c r="BB694" s="105" t="s">
        <v>85</v>
      </c>
      <c r="BC694" s="347" t="s">
        <v>85</v>
      </c>
      <c r="BD694" s="348">
        <v>20</v>
      </c>
      <c r="BE694" s="347">
        <v>19.5</v>
      </c>
      <c r="BF694" s="347">
        <v>19.5</v>
      </c>
      <c r="BG694" s="347">
        <v>10.4</v>
      </c>
      <c r="BH694" s="341">
        <v>36</v>
      </c>
      <c r="BI694" s="347" t="s">
        <v>3551</v>
      </c>
      <c r="BJ694" s="82" t="s">
        <v>4217</v>
      </c>
      <c r="BK694" s="347" t="s">
        <v>2898</v>
      </c>
      <c r="BL694" s="347" t="s">
        <v>2899</v>
      </c>
      <c r="BM694" s="347" t="s">
        <v>2900</v>
      </c>
      <c r="BN694" s="347" t="s">
        <v>2901</v>
      </c>
      <c r="BO694" s="347" t="s">
        <v>2902</v>
      </c>
      <c r="BP694" s="347"/>
      <c r="BQ694" s="347"/>
      <c r="BR694" s="347"/>
      <c r="BS694" s="347"/>
      <c r="BT694" s="347"/>
      <c r="BU694" s="347" t="s">
        <v>3935</v>
      </c>
      <c r="BV694" s="347" t="s">
        <v>3936</v>
      </c>
      <c r="BW694" s="347" t="s">
        <v>3937</v>
      </c>
      <c r="BX694" s="347" t="s">
        <v>3938</v>
      </c>
      <c r="BY694" s="362" t="str">
        <f t="shared" si="49"/>
        <v>DISCONTINUED - MR503 RALLY, 17x8, +42mm Offset, 5x100, 73mm Centerbore, Gold</v>
      </c>
      <c r="BZ694" s="362" t="s">
        <v>4044</v>
      </c>
      <c r="CA694" s="362" t="s">
        <v>4045</v>
      </c>
      <c r="CB694" s="351" t="str">
        <f t="shared" si="47"/>
        <v>RALLY (5XX)</v>
      </c>
    </row>
    <row r="695" spans="1:80" s="339" customFormat="1" ht="12.75">
      <c r="A695" s="23">
        <f t="shared" si="46"/>
        <v>692</v>
      </c>
      <c r="B695" s="105" t="s">
        <v>84</v>
      </c>
      <c r="C695" s="30" t="s">
        <v>1092</v>
      </c>
      <c r="D695" s="341" t="s">
        <v>1112</v>
      </c>
      <c r="E695" s="342" t="s">
        <v>5263</v>
      </c>
      <c r="F695" s="342" t="s">
        <v>1129</v>
      </c>
      <c r="G695" s="342"/>
      <c r="H695" s="432" t="s">
        <v>2402</v>
      </c>
      <c r="I695" s="393">
        <v>41640</v>
      </c>
      <c r="J695" s="340">
        <v>44480</v>
      </c>
      <c r="K695" s="331" t="s">
        <v>1277</v>
      </c>
      <c r="L695" s="343">
        <v>1378.85</v>
      </c>
      <c r="M695" s="333"/>
      <c r="N695" s="333"/>
      <c r="O695" s="341">
        <v>17</v>
      </c>
      <c r="P695" s="8">
        <v>9</v>
      </c>
      <c r="Q695" s="30" t="s">
        <v>246</v>
      </c>
      <c r="R695" s="341" t="s">
        <v>246</v>
      </c>
      <c r="S695" s="341" t="s">
        <v>246</v>
      </c>
      <c r="T695" s="344">
        <v>25</v>
      </c>
      <c r="U695" s="378">
        <v>6</v>
      </c>
      <c r="V695" s="341" t="s">
        <v>85</v>
      </c>
      <c r="W695" s="349">
        <v>108</v>
      </c>
      <c r="X695" s="345">
        <v>28</v>
      </c>
      <c r="Y695" s="344">
        <v>4000</v>
      </c>
      <c r="Z695" s="344" t="s">
        <v>5854</v>
      </c>
      <c r="AA695" s="344" t="s">
        <v>196</v>
      </c>
      <c r="AB695" s="334" t="s">
        <v>5172</v>
      </c>
      <c r="AC695" s="346" t="s">
        <v>85</v>
      </c>
      <c r="AD695" s="336" t="s">
        <v>85</v>
      </c>
      <c r="AE695" s="346" t="s">
        <v>85</v>
      </c>
      <c r="AF695" s="347" t="s">
        <v>85</v>
      </c>
      <c r="AG695" s="346" t="s">
        <v>85</v>
      </c>
      <c r="AH695" s="346" t="s">
        <v>85</v>
      </c>
      <c r="AI695" s="347" t="s">
        <v>85</v>
      </c>
      <c r="AJ695" s="347" t="s">
        <v>266</v>
      </c>
      <c r="AK695" s="347" t="s">
        <v>85</v>
      </c>
      <c r="AL695" s="347" t="s">
        <v>85</v>
      </c>
      <c r="AM695" s="347" t="s">
        <v>85</v>
      </c>
      <c r="AN695" s="347" t="s">
        <v>85</v>
      </c>
      <c r="AO695" s="347">
        <v>200</v>
      </c>
      <c r="AP695" s="347">
        <v>0</v>
      </c>
      <c r="AQ695" s="347">
        <v>0</v>
      </c>
      <c r="AR695" s="347"/>
      <c r="AS695" s="347">
        <v>24.7</v>
      </c>
      <c r="AT695" s="347"/>
      <c r="AU695" s="347">
        <v>195</v>
      </c>
      <c r="AV695" s="347">
        <v>108</v>
      </c>
      <c r="AW695" s="347" t="s">
        <v>85</v>
      </c>
      <c r="AX695" s="83"/>
      <c r="AY695" s="347">
        <v>65</v>
      </c>
      <c r="AZ695" s="348" t="s">
        <v>2724</v>
      </c>
      <c r="BA695" s="347">
        <v>152.625</v>
      </c>
      <c r="BB695" s="105" t="s">
        <v>5269</v>
      </c>
      <c r="BC695" s="347">
        <v>11</v>
      </c>
      <c r="BD695" s="348">
        <v>31.5</v>
      </c>
      <c r="BE695" s="347">
        <v>20.100000000000001</v>
      </c>
      <c r="BF695" s="347">
        <v>20.100000000000001</v>
      </c>
      <c r="BG695" s="347">
        <v>12.1</v>
      </c>
      <c r="BH695" s="341">
        <v>36</v>
      </c>
      <c r="BI695" s="347" t="s">
        <v>3551</v>
      </c>
      <c r="BJ695" s="82" t="s">
        <v>4217</v>
      </c>
      <c r="BK695" s="347" t="s">
        <v>1255</v>
      </c>
      <c r="BL695" s="347" t="s">
        <v>2353</v>
      </c>
      <c r="BM695" s="347"/>
      <c r="BN695" s="347"/>
      <c r="BO695" s="347"/>
      <c r="BP695" s="347"/>
      <c r="BQ695" s="347"/>
      <c r="BR695" s="347"/>
      <c r="BS695" s="347"/>
      <c r="BT695" s="347"/>
      <c r="BU695" s="347" t="s">
        <v>3899</v>
      </c>
      <c r="BV695" s="347" t="s">
        <v>3900</v>
      </c>
      <c r="BW695" s="347"/>
      <c r="BX695" s="347"/>
      <c r="BY695" s="362" t="str">
        <f t="shared" si="49"/>
        <v>DISCONTINUED - MR201 Forged, 17x9, +25mm Offset, BLANK, 108mm Centerbore, Machined - Raw , w/ BH-H24125-V</v>
      </c>
      <c r="BZ695" s="362" t="s">
        <v>4044</v>
      </c>
      <c r="CA695" s="362" t="s">
        <v>4045</v>
      </c>
      <c r="CB695" s="351" t="str">
        <f t="shared" si="47"/>
        <v>FORGED (2XX)</v>
      </c>
    </row>
    <row r="696" spans="1:80" s="339" customFormat="1" ht="12.75">
      <c r="A696" s="23">
        <f t="shared" si="46"/>
        <v>693</v>
      </c>
      <c r="B696" s="105" t="s">
        <v>84</v>
      </c>
      <c r="C696" s="30" t="s">
        <v>1090</v>
      </c>
      <c r="D696" s="341" t="s">
        <v>1108</v>
      </c>
      <c r="E696" s="342" t="s">
        <v>5779</v>
      </c>
      <c r="F696" s="342" t="s">
        <v>1129</v>
      </c>
      <c r="G696" s="342"/>
      <c r="H696" s="432" t="s">
        <v>2207</v>
      </c>
      <c r="I696" s="393">
        <v>43340</v>
      </c>
      <c r="J696" s="340">
        <v>44480</v>
      </c>
      <c r="K696" s="331" t="s">
        <v>1277</v>
      </c>
      <c r="L696" s="343">
        <v>764.64</v>
      </c>
      <c r="M696" s="333"/>
      <c r="N696" s="333"/>
      <c r="O696" s="341">
        <v>20</v>
      </c>
      <c r="P696" s="8">
        <v>9</v>
      </c>
      <c r="Q696" s="30" t="s">
        <v>1455</v>
      </c>
      <c r="R696" s="341">
        <v>6</v>
      </c>
      <c r="S696" s="341">
        <v>6.5</v>
      </c>
      <c r="T696" s="344">
        <v>20</v>
      </c>
      <c r="U696" s="378">
        <v>5.7</v>
      </c>
      <c r="V696" s="341" t="s">
        <v>85</v>
      </c>
      <c r="W696" s="349">
        <v>108</v>
      </c>
      <c r="X696" s="345">
        <v>43.3</v>
      </c>
      <c r="Y696" s="344">
        <v>3600</v>
      </c>
      <c r="Z696" s="344" t="s">
        <v>2309</v>
      </c>
      <c r="AA696" s="344" t="s">
        <v>3002</v>
      </c>
      <c r="AB696" s="334" t="s">
        <v>5780</v>
      </c>
      <c r="AC696" s="346" t="s">
        <v>85</v>
      </c>
      <c r="AD696" s="336" t="s">
        <v>85</v>
      </c>
      <c r="AE696" s="346" t="s">
        <v>85</v>
      </c>
      <c r="AF696" s="347" t="s">
        <v>85</v>
      </c>
      <c r="AG696" s="346" t="s">
        <v>85</v>
      </c>
      <c r="AH696" s="346" t="s">
        <v>85</v>
      </c>
      <c r="AI696" s="347" t="s">
        <v>85</v>
      </c>
      <c r="AJ696" s="347" t="s">
        <v>265</v>
      </c>
      <c r="AK696" s="347" t="s">
        <v>85</v>
      </c>
      <c r="AL696" s="347" t="s">
        <v>85</v>
      </c>
      <c r="AM696" s="347" t="s">
        <v>85</v>
      </c>
      <c r="AN696" s="347">
        <v>18.3</v>
      </c>
      <c r="AO696" s="347">
        <v>200</v>
      </c>
      <c r="AP696" s="347">
        <v>0</v>
      </c>
      <c r="AQ696" s="347">
        <v>0</v>
      </c>
      <c r="AR696" s="347"/>
      <c r="AS696" s="347">
        <v>34</v>
      </c>
      <c r="AT696" s="347"/>
      <c r="AU696" s="347">
        <v>235</v>
      </c>
      <c r="AV696" s="347">
        <v>123</v>
      </c>
      <c r="AW696" s="347">
        <v>93</v>
      </c>
      <c r="AX696" s="83"/>
      <c r="AY696" s="347">
        <v>0</v>
      </c>
      <c r="AZ696" s="348" t="s">
        <v>3368</v>
      </c>
      <c r="BA696" s="347">
        <v>172.5</v>
      </c>
      <c r="BB696" s="105" t="s">
        <v>3008</v>
      </c>
      <c r="BC696" s="347">
        <v>11</v>
      </c>
      <c r="BD696" s="348">
        <v>46.8</v>
      </c>
      <c r="BE696" s="347">
        <v>23</v>
      </c>
      <c r="BF696" s="347">
        <v>23</v>
      </c>
      <c r="BG696" s="347">
        <v>12</v>
      </c>
      <c r="BH696" s="341">
        <v>24</v>
      </c>
      <c r="BI696" s="347" t="s">
        <v>3551</v>
      </c>
      <c r="BJ696" s="82" t="s">
        <v>4217</v>
      </c>
      <c r="BK696" s="347" t="s">
        <v>2871</v>
      </c>
      <c r="BL696" s="347" t="s">
        <v>2872</v>
      </c>
      <c r="BM696" s="347" t="s">
        <v>2873</v>
      </c>
      <c r="BN696" s="347" t="s">
        <v>2868</v>
      </c>
      <c r="BO696" s="347"/>
      <c r="BP696" s="347"/>
      <c r="BQ696" s="347"/>
      <c r="BR696" s="347"/>
      <c r="BS696" s="347"/>
      <c r="BT696" s="347"/>
      <c r="BU696" s="347" t="s">
        <v>3891</v>
      </c>
      <c r="BV696" s="347" t="s">
        <v>3892</v>
      </c>
      <c r="BW696" s="347"/>
      <c r="BX696" s="347"/>
      <c r="BY696" s="362" t="str">
        <f t="shared" si="49"/>
        <v>DISCONTINUED - MR105 Beadlock, 20x9, +20mm Offset, 6x6.5, 108mm Centerbore, Matte Black, w/ BH-H36125</v>
      </c>
      <c r="BZ696" s="362" t="s">
        <v>4044</v>
      </c>
      <c r="CA696" s="362" t="s">
        <v>4045</v>
      </c>
      <c r="CB696" s="351" t="str">
        <f t="shared" si="47"/>
        <v>RACE (1XX)</v>
      </c>
    </row>
    <row r="697" spans="1:80" s="339" customFormat="1" ht="12.75">
      <c r="A697" s="23">
        <f t="shared" si="46"/>
        <v>694</v>
      </c>
      <c r="B697" s="105" t="s">
        <v>84</v>
      </c>
      <c r="C697" s="30" t="s">
        <v>1090</v>
      </c>
      <c r="D697" s="341" t="s">
        <v>1105</v>
      </c>
      <c r="E697" s="342" t="s">
        <v>5781</v>
      </c>
      <c r="F697" s="342" t="s">
        <v>1129</v>
      </c>
      <c r="G697" s="342"/>
      <c r="H697" s="432" t="s">
        <v>860</v>
      </c>
      <c r="I697" s="393">
        <v>40179</v>
      </c>
      <c r="J697" s="340">
        <v>44480</v>
      </c>
      <c r="K697" s="331" t="s">
        <v>1277</v>
      </c>
      <c r="L697" s="343">
        <v>544.78</v>
      </c>
      <c r="M697" s="333"/>
      <c r="N697" s="333"/>
      <c r="O697" s="341">
        <v>17</v>
      </c>
      <c r="P697" s="8">
        <v>9</v>
      </c>
      <c r="Q697" s="30" t="s">
        <v>246</v>
      </c>
      <c r="R697" s="341" t="s">
        <v>246</v>
      </c>
      <c r="S697" s="341" t="s">
        <v>246</v>
      </c>
      <c r="T697" s="344">
        <v>-12</v>
      </c>
      <c r="U697" s="378">
        <v>4.5</v>
      </c>
      <c r="V697" s="341" t="s">
        <v>85</v>
      </c>
      <c r="W697" s="349">
        <v>83</v>
      </c>
      <c r="X697" s="345">
        <v>37</v>
      </c>
      <c r="Y697" s="344">
        <v>3400</v>
      </c>
      <c r="Z697" s="344" t="s">
        <v>5854</v>
      </c>
      <c r="AA697" s="344" t="s">
        <v>196</v>
      </c>
      <c r="AB697" s="334" t="s">
        <v>5170</v>
      </c>
      <c r="AC697" s="346" t="s">
        <v>85</v>
      </c>
      <c r="AD697" s="336" t="s">
        <v>85</v>
      </c>
      <c r="AE697" s="346" t="s">
        <v>85</v>
      </c>
      <c r="AF697" s="347" t="s">
        <v>85</v>
      </c>
      <c r="AG697" s="346" t="s">
        <v>85</v>
      </c>
      <c r="AH697" s="346" t="s">
        <v>85</v>
      </c>
      <c r="AI697" s="347" t="s">
        <v>85</v>
      </c>
      <c r="AJ697" s="347" t="s">
        <v>266</v>
      </c>
      <c r="AK697" s="347" t="s">
        <v>85</v>
      </c>
      <c r="AL697" s="347" t="s">
        <v>85</v>
      </c>
      <c r="AM697" s="347" t="s">
        <v>85</v>
      </c>
      <c r="AN697" s="347" t="s">
        <v>85</v>
      </c>
      <c r="AO697" s="347">
        <v>200</v>
      </c>
      <c r="AP697" s="347">
        <v>0</v>
      </c>
      <c r="AQ697" s="347">
        <v>0</v>
      </c>
      <c r="AR697" s="347"/>
      <c r="AS697" s="347">
        <v>17</v>
      </c>
      <c r="AT697" s="347"/>
      <c r="AU697" s="347">
        <v>200</v>
      </c>
      <c r="AV697" s="347" t="s">
        <v>85</v>
      </c>
      <c r="AW697" s="347" t="s">
        <v>85</v>
      </c>
      <c r="AX697" s="83"/>
      <c r="AY697" s="347">
        <v>80</v>
      </c>
      <c r="AZ697" s="348" t="s">
        <v>3365</v>
      </c>
      <c r="BA697" s="347">
        <v>152.625</v>
      </c>
      <c r="BB697" s="105" t="s">
        <v>1524</v>
      </c>
      <c r="BC697" s="347">
        <v>11</v>
      </c>
      <c r="BD697" s="348">
        <v>40.5</v>
      </c>
      <c r="BE697" s="347">
        <v>20.100000000000001</v>
      </c>
      <c r="BF697" s="347">
        <v>20.100000000000001</v>
      </c>
      <c r="BG697" s="347">
        <v>12.1</v>
      </c>
      <c r="BH697" s="341">
        <v>36</v>
      </c>
      <c r="BI697" s="347" t="s">
        <v>3551</v>
      </c>
      <c r="BJ697" s="82" t="s">
        <v>4217</v>
      </c>
      <c r="BK697" s="347" t="s">
        <v>2866</v>
      </c>
      <c r="BL697" s="347" t="s">
        <v>2867</v>
      </c>
      <c r="BM697" s="347" t="s">
        <v>2868</v>
      </c>
      <c r="BN697" s="347" t="s">
        <v>2869</v>
      </c>
      <c r="BO697" s="347" t="s">
        <v>2870</v>
      </c>
      <c r="BP697" s="347"/>
      <c r="BQ697" s="347"/>
      <c r="BR697" s="347"/>
      <c r="BS697" s="347"/>
      <c r="BT697" s="347"/>
      <c r="BU697" s="347" t="s">
        <v>3885</v>
      </c>
      <c r="BV697" s="347" t="s">
        <v>3886</v>
      </c>
      <c r="BW697" s="347"/>
      <c r="BX697" s="347"/>
      <c r="BY697" s="362" t="str">
        <f t="shared" si="49"/>
        <v>DISCONTINUED - MR101 Beadlock, 17x9, -12mm Offset, BLANK, 83mm Centerbore, Machined - Raw , w/ BH-H24125</v>
      </c>
      <c r="BZ697" s="362" t="s">
        <v>4044</v>
      </c>
      <c r="CA697" s="362" t="s">
        <v>4045</v>
      </c>
      <c r="CB697" s="351" t="str">
        <f t="shared" si="47"/>
        <v>RACE (1XX)</v>
      </c>
    </row>
    <row r="698" spans="1:80" s="339" customFormat="1" ht="12.75">
      <c r="A698" s="23">
        <f t="shared" si="46"/>
        <v>695</v>
      </c>
      <c r="B698" s="105" t="s">
        <v>84</v>
      </c>
      <c r="C698" s="30" t="s">
        <v>1072</v>
      </c>
      <c r="D698" s="341" t="s">
        <v>2119</v>
      </c>
      <c r="E698" s="342" t="s">
        <v>5782</v>
      </c>
      <c r="F698" s="342"/>
      <c r="G698" s="342"/>
      <c r="H698" s="432" t="s">
        <v>2630</v>
      </c>
      <c r="I698" s="393">
        <v>43340</v>
      </c>
      <c r="J698" s="340">
        <v>44480</v>
      </c>
      <c r="K698" s="331" t="s">
        <v>1277</v>
      </c>
      <c r="L698" s="343">
        <v>361.43</v>
      </c>
      <c r="M698" s="333"/>
      <c r="N698" s="333"/>
      <c r="O698" s="341">
        <v>16</v>
      </c>
      <c r="P698" s="8">
        <v>8</v>
      </c>
      <c r="Q698" s="30" t="s">
        <v>1761</v>
      </c>
      <c r="R698" s="341">
        <v>6</v>
      </c>
      <c r="S698" s="341">
        <v>120</v>
      </c>
      <c r="T698" s="344">
        <v>0</v>
      </c>
      <c r="U698" s="378">
        <v>4.5</v>
      </c>
      <c r="V698" s="341" t="s">
        <v>85</v>
      </c>
      <c r="W698" s="349">
        <v>67</v>
      </c>
      <c r="X698" s="345">
        <v>23.75</v>
      </c>
      <c r="Y698" s="344">
        <v>2650</v>
      </c>
      <c r="Z698" s="344" t="s">
        <v>5842</v>
      </c>
      <c r="AA698" s="344" t="s">
        <v>3004</v>
      </c>
      <c r="AB698" s="334" t="s">
        <v>5783</v>
      </c>
      <c r="AC698" s="346" t="s">
        <v>2191</v>
      </c>
      <c r="AD698" s="336">
        <v>33</v>
      </c>
      <c r="AE698" s="346" t="s">
        <v>2105</v>
      </c>
      <c r="AF698" s="347" t="s">
        <v>1899</v>
      </c>
      <c r="AG698" s="346" t="s">
        <v>85</v>
      </c>
      <c r="AH698" s="346" t="s">
        <v>2629</v>
      </c>
      <c r="AI698" s="347">
        <v>1.1000000000000001</v>
      </c>
      <c r="AJ698" s="347" t="s">
        <v>265</v>
      </c>
      <c r="AK698" s="347" t="s">
        <v>85</v>
      </c>
      <c r="AL698" s="347" t="s">
        <v>85</v>
      </c>
      <c r="AM698" s="347" t="s">
        <v>85</v>
      </c>
      <c r="AN698" s="347">
        <v>16.2</v>
      </c>
      <c r="AO698" s="347">
        <v>150</v>
      </c>
      <c r="AP698" s="347">
        <v>15</v>
      </c>
      <c r="AQ698" s="347">
        <v>26</v>
      </c>
      <c r="AR698" s="347">
        <v>38</v>
      </c>
      <c r="AS698" s="347">
        <v>37</v>
      </c>
      <c r="AT698" s="347">
        <v>194</v>
      </c>
      <c r="AU698" s="347">
        <v>192</v>
      </c>
      <c r="AV698" s="347">
        <v>67</v>
      </c>
      <c r="AW698" s="347">
        <v>38</v>
      </c>
      <c r="AX698" s="83"/>
      <c r="AY698" s="347">
        <v>42</v>
      </c>
      <c r="AZ698" s="348" t="s">
        <v>85</v>
      </c>
      <c r="BA698" s="347" t="s">
        <v>85</v>
      </c>
      <c r="BB698" s="105" t="s">
        <v>85</v>
      </c>
      <c r="BC698" s="347" t="s">
        <v>85</v>
      </c>
      <c r="BD698" s="348">
        <v>27.25</v>
      </c>
      <c r="BE698" s="347">
        <v>18.7</v>
      </c>
      <c r="BF698" s="347">
        <v>18.7</v>
      </c>
      <c r="BG698" s="347">
        <v>10.6</v>
      </c>
      <c r="BH698" s="341">
        <v>36</v>
      </c>
      <c r="BI698" s="347" t="s">
        <v>3551</v>
      </c>
      <c r="BJ698" s="82" t="s">
        <v>4217</v>
      </c>
      <c r="BK698" s="347" t="s">
        <v>2833</v>
      </c>
      <c r="BL698" s="347" t="s">
        <v>2860</v>
      </c>
      <c r="BM698" s="347" t="s">
        <v>2861</v>
      </c>
      <c r="BN698" s="347" t="s">
        <v>2862</v>
      </c>
      <c r="BO698" s="347" t="s">
        <v>2863</v>
      </c>
      <c r="BP698" s="347" t="s">
        <v>2864</v>
      </c>
      <c r="BQ698" s="347" t="s">
        <v>2865</v>
      </c>
      <c r="BR698" s="347"/>
      <c r="BS698" s="347"/>
      <c r="BT698" s="347"/>
      <c r="BU698" s="347" t="s">
        <v>3815</v>
      </c>
      <c r="BV698" s="347" t="s">
        <v>3816</v>
      </c>
      <c r="BW698" s="347" t="s">
        <v>3817</v>
      </c>
      <c r="BX698" s="347" t="s">
        <v>3818</v>
      </c>
      <c r="BY698" s="362" t="str">
        <f t="shared" si="49"/>
        <v>DISCONTINUED - MR315, 16x8, 0mm Offset, 6x120, 67mm Centerbore, Gold - Black Lip</v>
      </c>
      <c r="BZ698" s="362" t="s">
        <v>4044</v>
      </c>
      <c r="CA698" s="362" t="s">
        <v>4045</v>
      </c>
      <c r="CB698" s="351" t="str">
        <f t="shared" si="47"/>
        <v>STREET (3XX)</v>
      </c>
    </row>
    <row r="699" spans="1:80" s="339" customFormat="1" ht="12.75">
      <c r="A699" s="23">
        <f t="shared" si="46"/>
        <v>696</v>
      </c>
      <c r="B699" s="105" t="s">
        <v>84</v>
      </c>
      <c r="C699" s="30" t="s">
        <v>1072</v>
      </c>
      <c r="D699" s="341" t="s">
        <v>2117</v>
      </c>
      <c r="E699" s="342" t="s">
        <v>5784</v>
      </c>
      <c r="F699" s="342"/>
      <c r="G699" s="342"/>
      <c r="H699" s="432" t="s">
        <v>3202</v>
      </c>
      <c r="I699" s="393">
        <v>43592</v>
      </c>
      <c r="J699" s="340">
        <v>44480</v>
      </c>
      <c r="K699" s="331" t="s">
        <v>1277</v>
      </c>
      <c r="L699" s="343">
        <v>545.86</v>
      </c>
      <c r="M699" s="333"/>
      <c r="N699" s="333"/>
      <c r="O699" s="341">
        <v>20</v>
      </c>
      <c r="P699" s="8">
        <v>9.5</v>
      </c>
      <c r="Q699" s="30" t="s">
        <v>1123</v>
      </c>
      <c r="R699" s="341">
        <v>6</v>
      </c>
      <c r="S699" s="341">
        <v>5.5</v>
      </c>
      <c r="T699" s="344">
        <v>12</v>
      </c>
      <c r="U699" s="378">
        <v>5.7</v>
      </c>
      <c r="V699" s="341" t="s">
        <v>85</v>
      </c>
      <c r="W699" s="349">
        <v>106.25</v>
      </c>
      <c r="X699" s="345">
        <v>33</v>
      </c>
      <c r="Y699" s="344">
        <v>2650</v>
      </c>
      <c r="Z699" s="344" t="s">
        <v>2309</v>
      </c>
      <c r="AA699" s="344" t="s">
        <v>3002</v>
      </c>
      <c r="AB699" s="334" t="s">
        <v>5293</v>
      </c>
      <c r="AC699" s="346" t="s">
        <v>5126</v>
      </c>
      <c r="AD699" s="336">
        <v>22</v>
      </c>
      <c r="AE699" s="346" t="s">
        <v>85</v>
      </c>
      <c r="AF699" s="347" t="s">
        <v>85</v>
      </c>
      <c r="AG699" s="346" t="s">
        <v>85</v>
      </c>
      <c r="AH699" s="346" t="s">
        <v>85</v>
      </c>
      <c r="AI699" s="347" t="s">
        <v>85</v>
      </c>
      <c r="AJ699" s="347" t="s">
        <v>265</v>
      </c>
      <c r="AK699" s="347" t="s">
        <v>1712</v>
      </c>
      <c r="AL699" s="347">
        <v>2.75</v>
      </c>
      <c r="AM699" s="347">
        <v>78.3</v>
      </c>
      <c r="AN699" s="347">
        <v>16</v>
      </c>
      <c r="AO699" s="347">
        <v>175</v>
      </c>
      <c r="AP699" s="347">
        <v>12</v>
      </c>
      <c r="AQ699" s="347">
        <v>64</v>
      </c>
      <c r="AR699" s="347">
        <v>73</v>
      </c>
      <c r="AS699" s="347">
        <v>84</v>
      </c>
      <c r="AT699" s="347">
        <v>248</v>
      </c>
      <c r="AU699" s="347">
        <v>246</v>
      </c>
      <c r="AV699" s="347">
        <v>106.25</v>
      </c>
      <c r="AW699" s="347">
        <v>76</v>
      </c>
      <c r="AX699" s="83"/>
      <c r="AY699" s="347">
        <v>12</v>
      </c>
      <c r="AZ699" s="348" t="s">
        <v>85</v>
      </c>
      <c r="BA699" s="347" t="s">
        <v>85</v>
      </c>
      <c r="BB699" s="105" t="s">
        <v>85</v>
      </c>
      <c r="BC699" s="347" t="s">
        <v>85</v>
      </c>
      <c r="BD699" s="348">
        <v>36.5</v>
      </c>
      <c r="BE699" s="347">
        <v>22.1</v>
      </c>
      <c r="BF699" s="347">
        <v>22.1</v>
      </c>
      <c r="BG699" s="347">
        <v>11.7</v>
      </c>
      <c r="BH699" s="341">
        <v>24</v>
      </c>
      <c r="BI699" s="347" t="s">
        <v>3551</v>
      </c>
      <c r="BJ699" s="82" t="s">
        <v>4217</v>
      </c>
      <c r="BK699" s="347" t="s">
        <v>2833</v>
      </c>
      <c r="BL699" s="347" t="s">
        <v>2849</v>
      </c>
      <c r="BM699" s="347" t="s">
        <v>2850</v>
      </c>
      <c r="BN699" s="347" t="s">
        <v>2851</v>
      </c>
      <c r="BO699" s="347" t="s">
        <v>2852</v>
      </c>
      <c r="BP699" s="347" t="s">
        <v>2853</v>
      </c>
      <c r="BQ699" s="347" t="s">
        <v>2854</v>
      </c>
      <c r="BR699" s="347"/>
      <c r="BS699" s="347"/>
      <c r="BT699" s="347"/>
      <c r="BU699" s="347" t="s">
        <v>3779</v>
      </c>
      <c r="BV699" s="347" t="s">
        <v>3780</v>
      </c>
      <c r="BW699" s="347" t="s">
        <v>3781</v>
      </c>
      <c r="BX699" s="347" t="s">
        <v>3782</v>
      </c>
      <c r="BY699" s="362" t="str">
        <f t="shared" si="49"/>
        <v>DISCONTINUED - MR313, 20x9.5, +12mm Offset, 6x5.5, 106.25mm Centerbore, Matte Black</v>
      </c>
      <c r="BZ699" s="362" t="s">
        <v>4044</v>
      </c>
      <c r="CA699" s="362" t="s">
        <v>4045</v>
      </c>
      <c r="CB699" s="351" t="str">
        <f t="shared" si="47"/>
        <v>STREET (3XX)</v>
      </c>
    </row>
    <row r="700" spans="1:80" s="339" customFormat="1" ht="12.75">
      <c r="A700" s="23">
        <f t="shared" si="46"/>
        <v>697</v>
      </c>
      <c r="B700" s="105" t="s">
        <v>84</v>
      </c>
      <c r="C700" s="30" t="s">
        <v>1072</v>
      </c>
      <c r="D700" s="341" t="s">
        <v>2117</v>
      </c>
      <c r="E700" s="342" t="s">
        <v>5785</v>
      </c>
      <c r="F700" s="342"/>
      <c r="G700" s="342"/>
      <c r="H700" s="432" t="s">
        <v>3201</v>
      </c>
      <c r="I700" s="393">
        <v>43592</v>
      </c>
      <c r="J700" s="340">
        <v>44480</v>
      </c>
      <c r="K700" s="331" t="s">
        <v>1277</v>
      </c>
      <c r="L700" s="343">
        <v>545.86</v>
      </c>
      <c r="M700" s="333"/>
      <c r="N700" s="333"/>
      <c r="O700" s="341">
        <v>20</v>
      </c>
      <c r="P700" s="8">
        <v>9.5</v>
      </c>
      <c r="Q700" s="30" t="s">
        <v>1763</v>
      </c>
      <c r="R700" s="341">
        <v>6</v>
      </c>
      <c r="S700" s="341">
        <v>135</v>
      </c>
      <c r="T700" s="344">
        <v>12</v>
      </c>
      <c r="U700" s="378">
        <v>5.7</v>
      </c>
      <c r="V700" s="341" t="s">
        <v>85</v>
      </c>
      <c r="W700" s="349">
        <v>87</v>
      </c>
      <c r="X700" s="345">
        <v>34</v>
      </c>
      <c r="Y700" s="344">
        <v>2650</v>
      </c>
      <c r="Z700" s="344" t="s">
        <v>2661</v>
      </c>
      <c r="AA700" s="344" t="s">
        <v>3007</v>
      </c>
      <c r="AB700" s="334" t="s">
        <v>5786</v>
      </c>
      <c r="AC700" s="346" t="s">
        <v>5125</v>
      </c>
      <c r="AD700" s="336">
        <v>22</v>
      </c>
      <c r="AE700" s="346" t="s">
        <v>85</v>
      </c>
      <c r="AF700" s="347" t="s">
        <v>85</v>
      </c>
      <c r="AG700" s="346" t="s">
        <v>85</v>
      </c>
      <c r="AH700" s="346" t="s">
        <v>85</v>
      </c>
      <c r="AI700" s="347" t="s">
        <v>85</v>
      </c>
      <c r="AJ700" s="347" t="s">
        <v>265</v>
      </c>
      <c r="AK700" s="347" t="s">
        <v>85</v>
      </c>
      <c r="AL700" s="347" t="s">
        <v>85</v>
      </c>
      <c r="AM700" s="347" t="s">
        <v>85</v>
      </c>
      <c r="AN700" s="347">
        <v>16</v>
      </c>
      <c r="AO700" s="347">
        <v>170</v>
      </c>
      <c r="AP700" s="347">
        <v>25</v>
      </c>
      <c r="AQ700" s="347">
        <v>77</v>
      </c>
      <c r="AR700" s="347">
        <v>73</v>
      </c>
      <c r="AS700" s="347">
        <v>84</v>
      </c>
      <c r="AT700" s="347">
        <v>248</v>
      </c>
      <c r="AU700" s="347">
        <v>246</v>
      </c>
      <c r="AV700" s="347">
        <v>87</v>
      </c>
      <c r="AW700" s="347">
        <v>76</v>
      </c>
      <c r="AX700" s="83"/>
      <c r="AY700" s="347">
        <v>12</v>
      </c>
      <c r="AZ700" s="348" t="s">
        <v>85</v>
      </c>
      <c r="BA700" s="347" t="s">
        <v>85</v>
      </c>
      <c r="BB700" s="105" t="s">
        <v>85</v>
      </c>
      <c r="BC700" s="347" t="s">
        <v>85</v>
      </c>
      <c r="BD700" s="348">
        <v>37.5</v>
      </c>
      <c r="BE700" s="347">
        <v>22.1</v>
      </c>
      <c r="BF700" s="347">
        <v>22.1</v>
      </c>
      <c r="BG700" s="347">
        <v>11.7</v>
      </c>
      <c r="BH700" s="341">
        <v>24</v>
      </c>
      <c r="BI700" s="347" t="s">
        <v>3551</v>
      </c>
      <c r="BJ700" s="82" t="s">
        <v>4217</v>
      </c>
      <c r="BK700" s="347" t="s">
        <v>2833</v>
      </c>
      <c r="BL700" s="347" t="s">
        <v>2849</v>
      </c>
      <c r="BM700" s="347" t="s">
        <v>2850</v>
      </c>
      <c r="BN700" s="347" t="s">
        <v>2851</v>
      </c>
      <c r="BO700" s="347" t="s">
        <v>2852</v>
      </c>
      <c r="BP700" s="347" t="s">
        <v>2853</v>
      </c>
      <c r="BQ700" s="347" t="s">
        <v>2854</v>
      </c>
      <c r="BR700" s="347"/>
      <c r="BS700" s="347"/>
      <c r="BT700" s="347"/>
      <c r="BU700" s="347" t="s">
        <v>3783</v>
      </c>
      <c r="BV700" s="347" t="s">
        <v>3784</v>
      </c>
      <c r="BW700" s="347" t="s">
        <v>3785</v>
      </c>
      <c r="BX700" s="347" t="s">
        <v>3786</v>
      </c>
      <c r="BY700" s="362" t="str">
        <f t="shared" si="49"/>
        <v>DISCONTINUED - MR313, 20x9.5, +12mm Offset, 6x135, 87mm Centerbore, Gloss Titanium</v>
      </c>
      <c r="BZ700" s="362" t="s">
        <v>4044</v>
      </c>
      <c r="CA700" s="362" t="s">
        <v>4045</v>
      </c>
      <c r="CB700" s="351" t="str">
        <f t="shared" si="47"/>
        <v>STREET (3XX)</v>
      </c>
    </row>
    <row r="701" spans="1:80" s="339" customFormat="1" ht="12.75">
      <c r="A701" s="23">
        <f t="shared" si="46"/>
        <v>698</v>
      </c>
      <c r="B701" s="105" t="s">
        <v>84</v>
      </c>
      <c r="C701" s="30" t="s">
        <v>1072</v>
      </c>
      <c r="D701" s="341" t="s">
        <v>2117</v>
      </c>
      <c r="E701" s="342" t="s">
        <v>5787</v>
      </c>
      <c r="F701" s="342"/>
      <c r="G701" s="342"/>
      <c r="H701" s="432" t="s">
        <v>3199</v>
      </c>
      <c r="I701" s="393">
        <v>43592</v>
      </c>
      <c r="J701" s="340">
        <v>44480</v>
      </c>
      <c r="K701" s="331" t="s">
        <v>1277</v>
      </c>
      <c r="L701" s="343">
        <v>545.86</v>
      </c>
      <c r="M701" s="333"/>
      <c r="N701" s="333"/>
      <c r="O701" s="341">
        <v>20</v>
      </c>
      <c r="P701" s="8">
        <v>9.5</v>
      </c>
      <c r="Q701" s="30" t="s">
        <v>1754</v>
      </c>
      <c r="R701" s="341">
        <v>5</v>
      </c>
      <c r="S701" s="341">
        <v>150</v>
      </c>
      <c r="T701" s="344">
        <v>25</v>
      </c>
      <c r="U701" s="378">
        <v>6.2</v>
      </c>
      <c r="V701" s="341" t="s">
        <v>85</v>
      </c>
      <c r="W701" s="349">
        <v>110.5</v>
      </c>
      <c r="X701" s="345">
        <v>31.5</v>
      </c>
      <c r="Y701" s="344">
        <v>2650</v>
      </c>
      <c r="Z701" s="344" t="s">
        <v>2661</v>
      </c>
      <c r="AA701" s="344" t="s">
        <v>3007</v>
      </c>
      <c r="AB701" s="334" t="s">
        <v>5788</v>
      </c>
      <c r="AC701" s="346" t="s">
        <v>5126</v>
      </c>
      <c r="AD701" s="336">
        <v>22</v>
      </c>
      <c r="AE701" s="346" t="s">
        <v>85</v>
      </c>
      <c r="AF701" s="347" t="s">
        <v>85</v>
      </c>
      <c r="AG701" s="346" t="s">
        <v>85</v>
      </c>
      <c r="AH701" s="346" t="s">
        <v>85</v>
      </c>
      <c r="AI701" s="347" t="s">
        <v>85</v>
      </c>
      <c r="AJ701" s="347" t="s">
        <v>265</v>
      </c>
      <c r="AK701" s="347" t="s">
        <v>85</v>
      </c>
      <c r="AL701" s="347" t="s">
        <v>85</v>
      </c>
      <c r="AM701" s="347" t="s">
        <v>85</v>
      </c>
      <c r="AN701" s="347">
        <v>16</v>
      </c>
      <c r="AO701" s="347">
        <v>185</v>
      </c>
      <c r="AP701" s="347">
        <v>0</v>
      </c>
      <c r="AQ701" s="347">
        <v>44</v>
      </c>
      <c r="AR701" s="347">
        <v>61</v>
      </c>
      <c r="AS701" s="347">
        <v>71</v>
      </c>
      <c r="AT701" s="347">
        <v>247</v>
      </c>
      <c r="AU701" s="347">
        <v>246</v>
      </c>
      <c r="AV701" s="347">
        <v>110.5</v>
      </c>
      <c r="AW701" s="347">
        <v>63</v>
      </c>
      <c r="AX701" s="83"/>
      <c r="AY701" s="347">
        <v>12</v>
      </c>
      <c r="AZ701" s="348" t="s">
        <v>85</v>
      </c>
      <c r="BA701" s="347" t="s">
        <v>85</v>
      </c>
      <c r="BB701" s="105" t="s">
        <v>85</v>
      </c>
      <c r="BC701" s="347" t="s">
        <v>85</v>
      </c>
      <c r="BD701" s="348">
        <v>35</v>
      </c>
      <c r="BE701" s="347">
        <v>22.1</v>
      </c>
      <c r="BF701" s="347">
        <v>22.1</v>
      </c>
      <c r="BG701" s="347">
        <v>11.7</v>
      </c>
      <c r="BH701" s="341">
        <v>24</v>
      </c>
      <c r="BI701" s="347" t="s">
        <v>3551</v>
      </c>
      <c r="BJ701" s="82" t="s">
        <v>4217</v>
      </c>
      <c r="BK701" s="347" t="s">
        <v>2833</v>
      </c>
      <c r="BL701" s="347" t="s">
        <v>2849</v>
      </c>
      <c r="BM701" s="347" t="s">
        <v>2850</v>
      </c>
      <c r="BN701" s="347" t="s">
        <v>2851</v>
      </c>
      <c r="BO701" s="347" t="s">
        <v>2852</v>
      </c>
      <c r="BP701" s="347" t="s">
        <v>2853</v>
      </c>
      <c r="BQ701" s="347" t="s">
        <v>2854</v>
      </c>
      <c r="BR701" s="347"/>
      <c r="BS701" s="347"/>
      <c r="BT701" s="347"/>
      <c r="BU701" s="347" t="s">
        <v>3775</v>
      </c>
      <c r="BV701" s="347" t="s">
        <v>3776</v>
      </c>
      <c r="BW701" s="347" t="s">
        <v>3777</v>
      </c>
      <c r="BX701" s="347" t="s">
        <v>3778</v>
      </c>
      <c r="BY701" s="362" t="str">
        <f t="shared" si="49"/>
        <v>DISCONTINUED - MR313, 20x9.5, +25mm Offset, 5x150, 110.5mm Centerbore, Gloss Titanium</v>
      </c>
      <c r="BZ701" s="362" t="s">
        <v>4044</v>
      </c>
      <c r="CA701" s="362" t="s">
        <v>4045</v>
      </c>
      <c r="CB701" s="351" t="str">
        <f t="shared" si="47"/>
        <v>STREET (3XX)</v>
      </c>
    </row>
    <row r="702" spans="1:80" s="339" customFormat="1" ht="12.75">
      <c r="A702" s="23">
        <f t="shared" si="46"/>
        <v>699</v>
      </c>
      <c r="B702" s="105" t="s">
        <v>84</v>
      </c>
      <c r="C702" s="30" t="s">
        <v>1072</v>
      </c>
      <c r="D702" s="341" t="s">
        <v>2117</v>
      </c>
      <c r="E702" s="342" t="s">
        <v>5789</v>
      </c>
      <c r="F702" s="342"/>
      <c r="G702" s="342"/>
      <c r="H702" s="432" t="s">
        <v>3196</v>
      </c>
      <c r="I702" s="393">
        <v>43592</v>
      </c>
      <c r="J702" s="340">
        <v>44480</v>
      </c>
      <c r="K702" s="331" t="s">
        <v>1277</v>
      </c>
      <c r="L702" s="343">
        <v>545.86</v>
      </c>
      <c r="M702" s="333"/>
      <c r="N702" s="333"/>
      <c r="O702" s="341">
        <v>20</v>
      </c>
      <c r="P702" s="8">
        <v>9.5</v>
      </c>
      <c r="Q702" s="30" t="s">
        <v>1753</v>
      </c>
      <c r="R702" s="341">
        <v>5</v>
      </c>
      <c r="S702" s="341">
        <v>130</v>
      </c>
      <c r="T702" s="344">
        <v>45</v>
      </c>
      <c r="U702" s="378">
        <v>6.9</v>
      </c>
      <c r="V702" s="341" t="s">
        <v>85</v>
      </c>
      <c r="W702" s="349">
        <v>84.1</v>
      </c>
      <c r="X702" s="345">
        <v>30</v>
      </c>
      <c r="Y702" s="344">
        <v>2650</v>
      </c>
      <c r="Z702" s="344" t="s">
        <v>2309</v>
      </c>
      <c r="AA702" s="344" t="s">
        <v>3002</v>
      </c>
      <c r="AB702" s="334" t="s">
        <v>4737</v>
      </c>
      <c r="AC702" s="346" t="s">
        <v>5125</v>
      </c>
      <c r="AD702" s="336">
        <v>22</v>
      </c>
      <c r="AE702" s="346" t="s">
        <v>85</v>
      </c>
      <c r="AF702" s="347" t="s">
        <v>85</v>
      </c>
      <c r="AG702" s="346" t="s">
        <v>85</v>
      </c>
      <c r="AH702" s="346" t="s">
        <v>85</v>
      </c>
      <c r="AI702" s="347" t="s">
        <v>85</v>
      </c>
      <c r="AJ702" s="347" t="s">
        <v>265</v>
      </c>
      <c r="AK702" s="347" t="s">
        <v>85</v>
      </c>
      <c r="AL702" s="347" t="s">
        <v>85</v>
      </c>
      <c r="AM702" s="347" t="s">
        <v>85</v>
      </c>
      <c r="AN702" s="347">
        <v>15</v>
      </c>
      <c r="AO702" s="347">
        <v>165</v>
      </c>
      <c r="AP702" s="347">
        <v>11</v>
      </c>
      <c r="AQ702" s="347">
        <v>26</v>
      </c>
      <c r="AR702" s="347">
        <v>43</v>
      </c>
      <c r="AS702" s="347">
        <v>51</v>
      </c>
      <c r="AT702" s="347">
        <v>247</v>
      </c>
      <c r="AU702" s="347">
        <v>241</v>
      </c>
      <c r="AV702" s="347">
        <v>84.1</v>
      </c>
      <c r="AW702" s="347">
        <v>40</v>
      </c>
      <c r="AX702" s="83"/>
      <c r="AY702" s="347">
        <v>12</v>
      </c>
      <c r="AZ702" s="348" t="s">
        <v>85</v>
      </c>
      <c r="BA702" s="347" t="s">
        <v>85</v>
      </c>
      <c r="BB702" s="105" t="s">
        <v>85</v>
      </c>
      <c r="BC702" s="347" t="s">
        <v>85</v>
      </c>
      <c r="BD702" s="348">
        <v>33.5</v>
      </c>
      <c r="BE702" s="347">
        <v>22.1</v>
      </c>
      <c r="BF702" s="347">
        <v>22.1</v>
      </c>
      <c r="BG702" s="347">
        <v>11.7</v>
      </c>
      <c r="BH702" s="341">
        <v>24</v>
      </c>
      <c r="BI702" s="347" t="s">
        <v>3551</v>
      </c>
      <c r="BJ702" s="82" t="s">
        <v>4217</v>
      </c>
      <c r="BK702" s="347" t="s">
        <v>2833</v>
      </c>
      <c r="BL702" s="347" t="s">
        <v>2849</v>
      </c>
      <c r="BM702" s="347" t="s">
        <v>2850</v>
      </c>
      <c r="BN702" s="347" t="s">
        <v>2851</v>
      </c>
      <c r="BO702" s="347" t="s">
        <v>2852</v>
      </c>
      <c r="BP702" s="347" t="s">
        <v>2853</v>
      </c>
      <c r="BQ702" s="347" t="s">
        <v>2854</v>
      </c>
      <c r="BR702" s="347"/>
      <c r="BS702" s="347"/>
      <c r="BT702" s="347"/>
      <c r="BU702" s="347" t="s">
        <v>3771</v>
      </c>
      <c r="BV702" s="347" t="s">
        <v>3772</v>
      </c>
      <c r="BW702" s="347" t="s">
        <v>3773</v>
      </c>
      <c r="BX702" s="347" t="s">
        <v>3774</v>
      </c>
      <c r="BY702" s="362" t="str">
        <f t="shared" si="49"/>
        <v>DISCONTINUED - MR313, 20x9.5, +45mm Offset, 5x130, 84.1mm Centerbore, Matte Black</v>
      </c>
      <c r="BZ702" s="362" t="s">
        <v>4044</v>
      </c>
      <c r="CA702" s="362" t="s">
        <v>4045</v>
      </c>
      <c r="CB702" s="351" t="str">
        <f t="shared" si="47"/>
        <v>STREET (3XX)</v>
      </c>
    </row>
    <row r="703" spans="1:80" s="339" customFormat="1" ht="12.75">
      <c r="A703" s="23">
        <f t="shared" si="46"/>
        <v>700</v>
      </c>
      <c r="B703" s="105" t="s">
        <v>84</v>
      </c>
      <c r="C703" s="30" t="s">
        <v>1072</v>
      </c>
      <c r="D703" s="341" t="s">
        <v>2117</v>
      </c>
      <c r="E703" s="342" t="s">
        <v>5790</v>
      </c>
      <c r="F703" s="342"/>
      <c r="G703" s="342"/>
      <c r="H703" s="432" t="s">
        <v>3192</v>
      </c>
      <c r="I703" s="393">
        <v>43592</v>
      </c>
      <c r="J703" s="340">
        <v>44480</v>
      </c>
      <c r="K703" s="331" t="s">
        <v>1277</v>
      </c>
      <c r="L703" s="343">
        <v>545.86</v>
      </c>
      <c r="M703" s="333"/>
      <c r="N703" s="333"/>
      <c r="O703" s="341">
        <v>20</v>
      </c>
      <c r="P703" s="8">
        <v>9.5</v>
      </c>
      <c r="Q703" s="30" t="s">
        <v>1752</v>
      </c>
      <c r="R703" s="341">
        <v>5</v>
      </c>
      <c r="S703" s="341">
        <v>120</v>
      </c>
      <c r="T703" s="344">
        <v>40</v>
      </c>
      <c r="U703" s="378">
        <v>6.8</v>
      </c>
      <c r="V703" s="341" t="s">
        <v>85</v>
      </c>
      <c r="W703" s="349">
        <v>72.599999999999994</v>
      </c>
      <c r="X703" s="345">
        <v>30</v>
      </c>
      <c r="Y703" s="344">
        <v>2650</v>
      </c>
      <c r="Z703" s="344" t="s">
        <v>2309</v>
      </c>
      <c r="AA703" s="344" t="s">
        <v>3002</v>
      </c>
      <c r="AB703" s="334" t="s">
        <v>4735</v>
      </c>
      <c r="AC703" s="346" t="s">
        <v>5124</v>
      </c>
      <c r="AD703" s="336">
        <v>22</v>
      </c>
      <c r="AE703" s="346" t="s">
        <v>85</v>
      </c>
      <c r="AF703" s="347" t="s">
        <v>85</v>
      </c>
      <c r="AG703" s="346" t="s">
        <v>85</v>
      </c>
      <c r="AH703" s="346" t="s">
        <v>85</v>
      </c>
      <c r="AI703" s="347" t="s">
        <v>85</v>
      </c>
      <c r="AJ703" s="347" t="s">
        <v>265</v>
      </c>
      <c r="AK703" s="347" t="s">
        <v>85</v>
      </c>
      <c r="AL703" s="347" t="s">
        <v>85</v>
      </c>
      <c r="AM703" s="347" t="s">
        <v>85</v>
      </c>
      <c r="AN703" s="347">
        <v>23</v>
      </c>
      <c r="AO703" s="347">
        <v>155</v>
      </c>
      <c r="AP703" s="347">
        <v>11</v>
      </c>
      <c r="AQ703" s="347">
        <v>26</v>
      </c>
      <c r="AR703" s="347">
        <v>48</v>
      </c>
      <c r="AS703" s="347">
        <v>51</v>
      </c>
      <c r="AT703" s="347">
        <v>247</v>
      </c>
      <c r="AU703" s="347">
        <v>244</v>
      </c>
      <c r="AV703" s="347">
        <v>72.599999999999994</v>
      </c>
      <c r="AW703" s="347">
        <v>45</v>
      </c>
      <c r="AX703" s="83"/>
      <c r="AY703" s="347">
        <v>12</v>
      </c>
      <c r="AZ703" s="348" t="s">
        <v>85</v>
      </c>
      <c r="BA703" s="347" t="s">
        <v>85</v>
      </c>
      <c r="BB703" s="105" t="s">
        <v>85</v>
      </c>
      <c r="BC703" s="347" t="s">
        <v>85</v>
      </c>
      <c r="BD703" s="348">
        <v>33.5</v>
      </c>
      <c r="BE703" s="347">
        <v>22.1</v>
      </c>
      <c r="BF703" s="347">
        <v>22.1</v>
      </c>
      <c r="BG703" s="347">
        <v>11.7</v>
      </c>
      <c r="BH703" s="341">
        <v>24</v>
      </c>
      <c r="BI703" s="347" t="s">
        <v>3551</v>
      </c>
      <c r="BJ703" s="82" t="s">
        <v>4217</v>
      </c>
      <c r="BK703" s="347" t="s">
        <v>2833</v>
      </c>
      <c r="BL703" s="347" t="s">
        <v>2849</v>
      </c>
      <c r="BM703" s="347" t="s">
        <v>2850</v>
      </c>
      <c r="BN703" s="347" t="s">
        <v>2851</v>
      </c>
      <c r="BO703" s="347" t="s">
        <v>2852</v>
      </c>
      <c r="BP703" s="347" t="s">
        <v>2853</v>
      </c>
      <c r="BQ703" s="347" t="s">
        <v>2854</v>
      </c>
      <c r="BR703" s="347"/>
      <c r="BS703" s="347"/>
      <c r="BT703" s="347"/>
      <c r="BU703" s="347" t="s">
        <v>3771</v>
      </c>
      <c r="BV703" s="347" t="s">
        <v>3772</v>
      </c>
      <c r="BW703" s="347" t="s">
        <v>3773</v>
      </c>
      <c r="BX703" s="347" t="s">
        <v>3774</v>
      </c>
      <c r="BY703" s="362" t="str">
        <f t="shared" si="49"/>
        <v>DISCONTINUED - MR313, 20x9.5, +40mm Offset, 5x120, 72.6mm Centerbore, Matte Black</v>
      </c>
      <c r="BZ703" s="362" t="s">
        <v>4044</v>
      </c>
      <c r="CA703" s="362" t="s">
        <v>4045</v>
      </c>
      <c r="CB703" s="351" t="str">
        <f t="shared" si="47"/>
        <v>STREET (3XX)</v>
      </c>
    </row>
    <row r="704" spans="1:80" s="339" customFormat="1" ht="12.75">
      <c r="A704" s="23">
        <f t="shared" si="46"/>
        <v>701</v>
      </c>
      <c r="B704" s="105" t="s">
        <v>84</v>
      </c>
      <c r="C704" s="30" t="s">
        <v>1072</v>
      </c>
      <c r="D704" s="341" t="s">
        <v>2117</v>
      </c>
      <c r="E704" s="342" t="s">
        <v>5791</v>
      </c>
      <c r="F704" s="342"/>
      <c r="G704" s="342"/>
      <c r="H704" s="432" t="s">
        <v>2127</v>
      </c>
      <c r="I704" s="393">
        <v>43340</v>
      </c>
      <c r="J704" s="340">
        <v>44480</v>
      </c>
      <c r="K704" s="331" t="s">
        <v>1277</v>
      </c>
      <c r="L704" s="343">
        <v>414.03</v>
      </c>
      <c r="M704" s="333"/>
      <c r="N704" s="333"/>
      <c r="O704" s="341">
        <v>17</v>
      </c>
      <c r="P704" s="8">
        <v>8.5</v>
      </c>
      <c r="Q704" s="30" t="s">
        <v>1761</v>
      </c>
      <c r="R704" s="341">
        <v>6</v>
      </c>
      <c r="S704" s="341">
        <v>120</v>
      </c>
      <c r="T704" s="344">
        <v>25</v>
      </c>
      <c r="U704" s="378">
        <v>5.8</v>
      </c>
      <c r="V704" s="341" t="s">
        <v>85</v>
      </c>
      <c r="W704" s="349">
        <v>67</v>
      </c>
      <c r="X704" s="345">
        <v>23.5</v>
      </c>
      <c r="Y704" s="344">
        <v>2650</v>
      </c>
      <c r="Z704" s="344" t="s">
        <v>2309</v>
      </c>
      <c r="AA704" s="344" t="s">
        <v>3002</v>
      </c>
      <c r="AB704" s="334" t="s">
        <v>5602</v>
      </c>
      <c r="AC704" s="346" t="s">
        <v>5125</v>
      </c>
      <c r="AD704" s="336">
        <v>22</v>
      </c>
      <c r="AE704" s="346" t="s">
        <v>85</v>
      </c>
      <c r="AF704" s="347" t="s">
        <v>85</v>
      </c>
      <c r="AG704" s="346" t="s">
        <v>85</v>
      </c>
      <c r="AH704" s="346" t="s">
        <v>85</v>
      </c>
      <c r="AI704" s="347" t="s">
        <v>85</v>
      </c>
      <c r="AJ704" s="347" t="s">
        <v>266</v>
      </c>
      <c r="AK704" s="347" t="s">
        <v>85</v>
      </c>
      <c r="AL704" s="347" t="s">
        <v>85</v>
      </c>
      <c r="AM704" s="347" t="s">
        <v>85</v>
      </c>
      <c r="AN704" s="347">
        <v>16</v>
      </c>
      <c r="AO704" s="347">
        <v>155</v>
      </c>
      <c r="AP704" s="347">
        <v>12</v>
      </c>
      <c r="AQ704" s="347">
        <v>22</v>
      </c>
      <c r="AR704" s="347">
        <v>40</v>
      </c>
      <c r="AS704" s="347">
        <v>47</v>
      </c>
      <c r="AT704" s="347">
        <v>210</v>
      </c>
      <c r="AU704" s="347">
        <v>208</v>
      </c>
      <c r="AV704" s="347">
        <v>67</v>
      </c>
      <c r="AW704" s="347">
        <v>35</v>
      </c>
      <c r="AX704" s="83"/>
      <c r="AY704" s="347">
        <v>35</v>
      </c>
      <c r="AZ704" s="348" t="s">
        <v>85</v>
      </c>
      <c r="BA704" s="347" t="s">
        <v>85</v>
      </c>
      <c r="BB704" s="105" t="s">
        <v>85</v>
      </c>
      <c r="BC704" s="347" t="s">
        <v>85</v>
      </c>
      <c r="BD704" s="348">
        <v>27</v>
      </c>
      <c r="BE704" s="347">
        <v>19.7</v>
      </c>
      <c r="BF704" s="347">
        <v>19.7</v>
      </c>
      <c r="BG704" s="347">
        <v>11</v>
      </c>
      <c r="BH704" s="341">
        <v>36</v>
      </c>
      <c r="BI704" s="347" t="s">
        <v>3551</v>
      </c>
      <c r="BJ704" s="82" t="s">
        <v>4217</v>
      </c>
      <c r="BK704" s="347" t="s">
        <v>2833</v>
      </c>
      <c r="BL704" s="347" t="s">
        <v>2849</v>
      </c>
      <c r="BM704" s="347" t="s">
        <v>2850</v>
      </c>
      <c r="BN704" s="347" t="s">
        <v>2851</v>
      </c>
      <c r="BO704" s="347" t="s">
        <v>2852</v>
      </c>
      <c r="BP704" s="347" t="s">
        <v>2853</v>
      </c>
      <c r="BQ704" s="347" t="s">
        <v>2854</v>
      </c>
      <c r="BR704" s="347"/>
      <c r="BS704" s="347"/>
      <c r="BT704" s="347"/>
      <c r="BU704" s="347" t="s">
        <v>3779</v>
      </c>
      <c r="BV704" s="347" t="s">
        <v>3780</v>
      </c>
      <c r="BW704" s="347" t="s">
        <v>3781</v>
      </c>
      <c r="BX704" s="347" t="s">
        <v>3782</v>
      </c>
      <c r="BY704" s="362" t="str">
        <f t="shared" si="49"/>
        <v>DISCONTINUED - MR313, 17x8.5, +25mm Offset, 6x120, 67mm Centerbore, Matte Black</v>
      </c>
      <c r="BZ704" s="362" t="s">
        <v>4044</v>
      </c>
      <c r="CA704" s="362" t="s">
        <v>4045</v>
      </c>
      <c r="CB704" s="351" t="str">
        <f t="shared" si="47"/>
        <v>STREET (3XX)</v>
      </c>
    </row>
    <row r="705" spans="1:80" s="339" customFormat="1" ht="12.75">
      <c r="A705" s="23">
        <f t="shared" si="46"/>
        <v>702</v>
      </c>
      <c r="B705" s="105" t="s">
        <v>84</v>
      </c>
      <c r="C705" s="30" t="s">
        <v>1072</v>
      </c>
      <c r="D705" s="341" t="s">
        <v>2117</v>
      </c>
      <c r="E705" s="342" t="s">
        <v>5792</v>
      </c>
      <c r="F705" s="342"/>
      <c r="G705" s="342"/>
      <c r="H705" s="432" t="s">
        <v>2718</v>
      </c>
      <c r="I705" s="393">
        <v>43340</v>
      </c>
      <c r="J705" s="340">
        <v>44480</v>
      </c>
      <c r="K705" s="331" t="s">
        <v>1277</v>
      </c>
      <c r="L705" s="343">
        <v>414.03</v>
      </c>
      <c r="M705" s="333"/>
      <c r="N705" s="333"/>
      <c r="O705" s="341">
        <v>17</v>
      </c>
      <c r="P705" s="8">
        <v>8.5</v>
      </c>
      <c r="Q705" s="30" t="s">
        <v>1123</v>
      </c>
      <c r="R705" s="341">
        <v>6</v>
      </c>
      <c r="S705" s="341">
        <v>5.5</v>
      </c>
      <c r="T705" s="344">
        <v>0</v>
      </c>
      <c r="U705" s="378">
        <v>4.75</v>
      </c>
      <c r="V705" s="341" t="s">
        <v>85</v>
      </c>
      <c r="W705" s="349">
        <v>106.25</v>
      </c>
      <c r="X705" s="345">
        <v>24.7</v>
      </c>
      <c r="Y705" s="344">
        <v>2650</v>
      </c>
      <c r="Z705" s="344" t="s">
        <v>2661</v>
      </c>
      <c r="AA705" s="344" t="s">
        <v>3007</v>
      </c>
      <c r="AB705" s="334" t="s">
        <v>4782</v>
      </c>
      <c r="AC705" s="346" t="s">
        <v>5126</v>
      </c>
      <c r="AD705" s="336">
        <v>22</v>
      </c>
      <c r="AE705" s="346" t="s">
        <v>85</v>
      </c>
      <c r="AF705" s="347" t="s">
        <v>85</v>
      </c>
      <c r="AG705" s="346" t="s">
        <v>85</v>
      </c>
      <c r="AH705" s="346" t="s">
        <v>85</v>
      </c>
      <c r="AI705" s="347" t="s">
        <v>85</v>
      </c>
      <c r="AJ705" s="347" t="s">
        <v>265</v>
      </c>
      <c r="AK705" s="347" t="s">
        <v>1712</v>
      </c>
      <c r="AL705" s="347">
        <v>2.75</v>
      </c>
      <c r="AM705" s="347">
        <v>78.3</v>
      </c>
      <c r="AN705" s="347">
        <v>16</v>
      </c>
      <c r="AO705" s="347">
        <v>175</v>
      </c>
      <c r="AP705" s="347">
        <v>6</v>
      </c>
      <c r="AQ705" s="347">
        <v>31</v>
      </c>
      <c r="AR705" s="347">
        <v>63</v>
      </c>
      <c r="AS705" s="347">
        <v>71</v>
      </c>
      <c r="AT705" s="347">
        <v>211</v>
      </c>
      <c r="AU705" s="347">
        <v>209</v>
      </c>
      <c r="AV705" s="347">
        <v>106.25</v>
      </c>
      <c r="AW705" s="347">
        <v>60</v>
      </c>
      <c r="AX705" s="83"/>
      <c r="AY705" s="347">
        <v>34</v>
      </c>
      <c r="AZ705" s="348" t="s">
        <v>85</v>
      </c>
      <c r="BA705" s="347" t="s">
        <v>85</v>
      </c>
      <c r="BB705" s="105" t="s">
        <v>85</v>
      </c>
      <c r="BC705" s="347" t="s">
        <v>85</v>
      </c>
      <c r="BD705" s="348">
        <v>28.2</v>
      </c>
      <c r="BE705" s="347">
        <v>19.7</v>
      </c>
      <c r="BF705" s="347">
        <v>19.7</v>
      </c>
      <c r="BG705" s="347">
        <v>11</v>
      </c>
      <c r="BH705" s="341">
        <v>36</v>
      </c>
      <c r="BI705" s="347" t="s">
        <v>3551</v>
      </c>
      <c r="BJ705" s="82" t="s">
        <v>4217</v>
      </c>
      <c r="BK705" s="347" t="s">
        <v>2833</v>
      </c>
      <c r="BL705" s="347" t="s">
        <v>2849</v>
      </c>
      <c r="BM705" s="347" t="s">
        <v>2850</v>
      </c>
      <c r="BN705" s="347" t="s">
        <v>2851</v>
      </c>
      <c r="BO705" s="347" t="s">
        <v>2852</v>
      </c>
      <c r="BP705" s="347" t="s">
        <v>2853</v>
      </c>
      <c r="BQ705" s="347" t="s">
        <v>2854</v>
      </c>
      <c r="BR705" s="347"/>
      <c r="BS705" s="347"/>
      <c r="BT705" s="347"/>
      <c r="BU705" s="347" t="s">
        <v>3783</v>
      </c>
      <c r="BV705" s="347" t="s">
        <v>3784</v>
      </c>
      <c r="BW705" s="347" t="s">
        <v>3785</v>
      </c>
      <c r="BX705" s="347" t="s">
        <v>3786</v>
      </c>
      <c r="BY705" s="362" t="str">
        <f t="shared" si="49"/>
        <v>DISCONTINUED - MR313, 17x8.5, 0mm Offset, 6x5.5, 106.25mm Centerbore, Gloss Titanium</v>
      </c>
      <c r="BZ705" s="362" t="s">
        <v>4044</v>
      </c>
      <c r="CA705" s="362" t="s">
        <v>4045</v>
      </c>
      <c r="CB705" s="351" t="str">
        <f t="shared" si="47"/>
        <v>STREET (3XX)</v>
      </c>
    </row>
    <row r="706" spans="1:80" s="339" customFormat="1" ht="12.75">
      <c r="A706" s="23">
        <f t="shared" si="46"/>
        <v>703</v>
      </c>
      <c r="B706" s="105" t="s">
        <v>84</v>
      </c>
      <c r="C706" s="30" t="s">
        <v>1072</v>
      </c>
      <c r="D706" s="341" t="s">
        <v>2117</v>
      </c>
      <c r="E706" s="342" t="s">
        <v>5793</v>
      </c>
      <c r="F706" s="342"/>
      <c r="G706" s="342"/>
      <c r="H706" s="432" t="s">
        <v>2126</v>
      </c>
      <c r="I706" s="393">
        <v>43340</v>
      </c>
      <c r="J706" s="340">
        <v>44480</v>
      </c>
      <c r="K706" s="331" t="s">
        <v>1277</v>
      </c>
      <c r="L706" s="343">
        <v>414.03</v>
      </c>
      <c r="M706" s="333"/>
      <c r="N706" s="333"/>
      <c r="O706" s="341">
        <v>17</v>
      </c>
      <c r="P706" s="8">
        <v>8.5</v>
      </c>
      <c r="Q706" s="30" t="s">
        <v>1754</v>
      </c>
      <c r="R706" s="341">
        <v>5</v>
      </c>
      <c r="S706" s="341">
        <v>150</v>
      </c>
      <c r="T706" s="344">
        <v>25</v>
      </c>
      <c r="U706" s="378">
        <v>5.8</v>
      </c>
      <c r="V706" s="341" t="s">
        <v>85</v>
      </c>
      <c r="W706" s="349">
        <v>110.5</v>
      </c>
      <c r="X706" s="345">
        <v>23.5</v>
      </c>
      <c r="Y706" s="344">
        <v>2650</v>
      </c>
      <c r="Z706" s="344" t="s">
        <v>2309</v>
      </c>
      <c r="AA706" s="344" t="s">
        <v>3002</v>
      </c>
      <c r="AB706" s="334" t="s">
        <v>5794</v>
      </c>
      <c r="AC706" s="346" t="s">
        <v>5126</v>
      </c>
      <c r="AD706" s="336">
        <v>22</v>
      </c>
      <c r="AE706" s="346" t="s">
        <v>85</v>
      </c>
      <c r="AF706" s="347" t="s">
        <v>85</v>
      </c>
      <c r="AG706" s="346" t="s">
        <v>85</v>
      </c>
      <c r="AH706" s="346" t="s">
        <v>85</v>
      </c>
      <c r="AI706" s="347" t="s">
        <v>85</v>
      </c>
      <c r="AJ706" s="347" t="s">
        <v>266</v>
      </c>
      <c r="AK706" s="347" t="s">
        <v>85</v>
      </c>
      <c r="AL706" s="347" t="s">
        <v>85</v>
      </c>
      <c r="AM706" s="347" t="s">
        <v>85</v>
      </c>
      <c r="AN706" s="347">
        <v>16</v>
      </c>
      <c r="AO706" s="347">
        <v>180</v>
      </c>
      <c r="AP706" s="347">
        <v>0</v>
      </c>
      <c r="AQ706" s="347">
        <v>14</v>
      </c>
      <c r="AR706" s="347">
        <v>40</v>
      </c>
      <c r="AS706" s="347">
        <v>46.6</v>
      </c>
      <c r="AT706" s="347">
        <v>210</v>
      </c>
      <c r="AU706" s="347">
        <v>208</v>
      </c>
      <c r="AV706" s="347">
        <v>110.5</v>
      </c>
      <c r="AW706" s="347">
        <v>35</v>
      </c>
      <c r="AX706" s="83"/>
      <c r="AY706" s="347">
        <v>35</v>
      </c>
      <c r="AZ706" s="348" t="s">
        <v>85</v>
      </c>
      <c r="BA706" s="347" t="s">
        <v>85</v>
      </c>
      <c r="BB706" s="105" t="s">
        <v>85</v>
      </c>
      <c r="BC706" s="347" t="s">
        <v>85</v>
      </c>
      <c r="BD706" s="348">
        <v>27</v>
      </c>
      <c r="BE706" s="347">
        <v>19.7</v>
      </c>
      <c r="BF706" s="347">
        <v>19.7</v>
      </c>
      <c r="BG706" s="347">
        <v>11</v>
      </c>
      <c r="BH706" s="341">
        <v>36</v>
      </c>
      <c r="BI706" s="347" t="s">
        <v>3551</v>
      </c>
      <c r="BJ706" s="82" t="s">
        <v>4217</v>
      </c>
      <c r="BK706" s="347" t="s">
        <v>2833</v>
      </c>
      <c r="BL706" s="347" t="s">
        <v>2849</v>
      </c>
      <c r="BM706" s="347" t="s">
        <v>2850</v>
      </c>
      <c r="BN706" s="347" t="s">
        <v>2851</v>
      </c>
      <c r="BO706" s="347" t="s">
        <v>2852</v>
      </c>
      <c r="BP706" s="347" t="s">
        <v>2853</v>
      </c>
      <c r="BQ706" s="347" t="s">
        <v>2854</v>
      </c>
      <c r="BR706" s="347"/>
      <c r="BS706" s="347"/>
      <c r="BT706" s="347"/>
      <c r="BU706" s="347" t="s">
        <v>3771</v>
      </c>
      <c r="BV706" s="347" t="s">
        <v>3772</v>
      </c>
      <c r="BW706" s="347" t="s">
        <v>3773</v>
      </c>
      <c r="BX706" s="347" t="s">
        <v>3774</v>
      </c>
      <c r="BY706" s="362" t="str">
        <f t="shared" si="49"/>
        <v>DISCONTINUED - MR313, 17x8.5, +25mm Offset, 5x150, 110.5mm Centerbore, Matte Black</v>
      </c>
      <c r="BZ706" s="362" t="s">
        <v>4044</v>
      </c>
      <c r="CA706" s="362" t="s">
        <v>4045</v>
      </c>
      <c r="CB706" s="351" t="str">
        <f t="shared" si="47"/>
        <v>STREET (3XX)</v>
      </c>
    </row>
    <row r="707" spans="1:80" s="339" customFormat="1" ht="12.75">
      <c r="A707" s="23">
        <f t="shared" si="46"/>
        <v>704</v>
      </c>
      <c r="B707" s="105" t="s">
        <v>84</v>
      </c>
      <c r="C707" s="30" t="s">
        <v>1072</v>
      </c>
      <c r="D707" s="341" t="s">
        <v>2117</v>
      </c>
      <c r="E707" s="342" t="s">
        <v>5795</v>
      </c>
      <c r="F707" s="342"/>
      <c r="G707" s="342"/>
      <c r="H707" s="432" t="s">
        <v>2716</v>
      </c>
      <c r="I707" s="393">
        <v>43340</v>
      </c>
      <c r="J707" s="340">
        <v>44480</v>
      </c>
      <c r="K707" s="331" t="s">
        <v>1277</v>
      </c>
      <c r="L707" s="343">
        <v>414.03</v>
      </c>
      <c r="M707" s="333"/>
      <c r="N707" s="333"/>
      <c r="O707" s="341">
        <v>17</v>
      </c>
      <c r="P707" s="8">
        <v>8.5</v>
      </c>
      <c r="Q707" s="30" t="s">
        <v>1761</v>
      </c>
      <c r="R707" s="341">
        <v>6</v>
      </c>
      <c r="S707" s="341">
        <v>120</v>
      </c>
      <c r="T707" s="344">
        <v>0</v>
      </c>
      <c r="U707" s="378">
        <v>4.75</v>
      </c>
      <c r="V707" s="341" t="s">
        <v>85</v>
      </c>
      <c r="W707" s="349">
        <v>67</v>
      </c>
      <c r="X707" s="345">
        <v>24.7</v>
      </c>
      <c r="Y707" s="344">
        <v>2650</v>
      </c>
      <c r="Z707" s="344" t="s">
        <v>2661</v>
      </c>
      <c r="AA707" s="344" t="s">
        <v>3007</v>
      </c>
      <c r="AB707" s="334" t="s">
        <v>5070</v>
      </c>
      <c r="AC707" s="346" t="s">
        <v>5125</v>
      </c>
      <c r="AD707" s="336">
        <v>22</v>
      </c>
      <c r="AE707" s="346" t="s">
        <v>85</v>
      </c>
      <c r="AF707" s="347" t="s">
        <v>85</v>
      </c>
      <c r="AG707" s="346" t="s">
        <v>85</v>
      </c>
      <c r="AH707" s="346" t="s">
        <v>85</v>
      </c>
      <c r="AI707" s="347" t="s">
        <v>85</v>
      </c>
      <c r="AJ707" s="347" t="s">
        <v>266</v>
      </c>
      <c r="AK707" s="347" t="s">
        <v>85</v>
      </c>
      <c r="AL707" s="347" t="s">
        <v>85</v>
      </c>
      <c r="AM707" s="347" t="s">
        <v>85</v>
      </c>
      <c r="AN707" s="347">
        <v>16</v>
      </c>
      <c r="AO707" s="347">
        <v>155</v>
      </c>
      <c r="AP707" s="347">
        <v>21</v>
      </c>
      <c r="AQ707" s="347">
        <v>38</v>
      </c>
      <c r="AR707" s="347">
        <v>63</v>
      </c>
      <c r="AS707" s="347">
        <v>71</v>
      </c>
      <c r="AT707" s="347">
        <v>211</v>
      </c>
      <c r="AU707" s="347">
        <v>209</v>
      </c>
      <c r="AV707" s="347">
        <v>67</v>
      </c>
      <c r="AW707" s="347">
        <v>60</v>
      </c>
      <c r="AX707" s="83"/>
      <c r="AY707" s="347">
        <v>34</v>
      </c>
      <c r="AZ707" s="348" t="s">
        <v>85</v>
      </c>
      <c r="BA707" s="347" t="s">
        <v>85</v>
      </c>
      <c r="BB707" s="105" t="s">
        <v>85</v>
      </c>
      <c r="BC707" s="347" t="s">
        <v>85</v>
      </c>
      <c r="BD707" s="348">
        <v>28.2</v>
      </c>
      <c r="BE707" s="347">
        <v>19.7</v>
      </c>
      <c r="BF707" s="347">
        <v>19.7</v>
      </c>
      <c r="BG707" s="347">
        <v>11</v>
      </c>
      <c r="BH707" s="341">
        <v>36</v>
      </c>
      <c r="BI707" s="347" t="s">
        <v>3551</v>
      </c>
      <c r="BJ707" s="82" t="s">
        <v>4217</v>
      </c>
      <c r="BK707" s="347" t="s">
        <v>2833</v>
      </c>
      <c r="BL707" s="347" t="s">
        <v>2849</v>
      </c>
      <c r="BM707" s="347" t="s">
        <v>2850</v>
      </c>
      <c r="BN707" s="347" t="s">
        <v>2851</v>
      </c>
      <c r="BO707" s="347" t="s">
        <v>2852</v>
      </c>
      <c r="BP707" s="347" t="s">
        <v>2853</v>
      </c>
      <c r="BQ707" s="347" t="s">
        <v>2854</v>
      </c>
      <c r="BR707" s="347"/>
      <c r="BS707" s="347"/>
      <c r="BT707" s="347"/>
      <c r="BU707" s="347" t="s">
        <v>3783</v>
      </c>
      <c r="BV707" s="347" t="s">
        <v>3784</v>
      </c>
      <c r="BW707" s="347" t="s">
        <v>3785</v>
      </c>
      <c r="BX707" s="347" t="s">
        <v>3786</v>
      </c>
      <c r="BY707" s="362" t="str">
        <f t="shared" si="49"/>
        <v>DISCONTINUED - MR313, 17x8.5, 0mm Offset, 6x120, 67mm Centerbore, Gloss Titanium</v>
      </c>
      <c r="BZ707" s="362" t="s">
        <v>4044</v>
      </c>
      <c r="CA707" s="362" t="s">
        <v>4045</v>
      </c>
      <c r="CB707" s="351" t="str">
        <f t="shared" si="47"/>
        <v>STREET (3XX)</v>
      </c>
    </row>
    <row r="708" spans="1:80" s="339" customFormat="1" ht="12.75">
      <c r="A708" s="23">
        <f t="shared" ref="A708:A771" si="50">ROW(B708)-3</f>
        <v>705</v>
      </c>
      <c r="B708" s="105" t="s">
        <v>84</v>
      </c>
      <c r="C708" s="30" t="s">
        <v>1072</v>
      </c>
      <c r="D708" s="341" t="s">
        <v>1121</v>
      </c>
      <c r="E708" s="342" t="s">
        <v>5796</v>
      </c>
      <c r="F708" s="342"/>
      <c r="G708" s="342"/>
      <c r="H708" s="432" t="s">
        <v>2056</v>
      </c>
      <c r="I708" s="393">
        <v>42370</v>
      </c>
      <c r="J708" s="340">
        <v>44480</v>
      </c>
      <c r="K708" s="331" t="s">
        <v>1277</v>
      </c>
      <c r="L708" s="343">
        <v>349.42</v>
      </c>
      <c r="M708" s="333"/>
      <c r="N708" s="333"/>
      <c r="O708" s="341">
        <v>17</v>
      </c>
      <c r="P708" s="8">
        <v>8.5</v>
      </c>
      <c r="Q708" s="30" t="s">
        <v>1754</v>
      </c>
      <c r="R708" s="341">
        <v>5</v>
      </c>
      <c r="S708" s="341">
        <v>150</v>
      </c>
      <c r="T708" s="344">
        <v>35</v>
      </c>
      <c r="U708" s="378">
        <v>6.1</v>
      </c>
      <c r="V708" s="341" t="s">
        <v>85</v>
      </c>
      <c r="W708" s="349">
        <v>110.5</v>
      </c>
      <c r="X708" s="345">
        <v>31.01</v>
      </c>
      <c r="Y708" s="344">
        <v>2650</v>
      </c>
      <c r="Z708" s="344" t="s">
        <v>5833</v>
      </c>
      <c r="AA708" s="344" t="s">
        <v>3003</v>
      </c>
      <c r="AB708" s="334" t="s">
        <v>5797</v>
      </c>
      <c r="AC708" s="346" t="s">
        <v>1640</v>
      </c>
      <c r="AD708" s="336">
        <v>38.5</v>
      </c>
      <c r="AE708" s="346" t="s">
        <v>1810</v>
      </c>
      <c r="AF708" s="347" t="s">
        <v>1901</v>
      </c>
      <c r="AG708" s="346" t="s">
        <v>85</v>
      </c>
      <c r="AH708" s="346" t="s">
        <v>1951</v>
      </c>
      <c r="AI708" s="347">
        <v>1.1000000000000001</v>
      </c>
      <c r="AJ708" s="347" t="s">
        <v>265</v>
      </c>
      <c r="AK708" s="347" t="s">
        <v>85</v>
      </c>
      <c r="AL708" s="347" t="s">
        <v>85</v>
      </c>
      <c r="AM708" s="347" t="s">
        <v>85</v>
      </c>
      <c r="AN708" s="347">
        <v>16.100000000000001</v>
      </c>
      <c r="AO708" s="347">
        <v>185</v>
      </c>
      <c r="AP708" s="347">
        <v>3</v>
      </c>
      <c r="AQ708" s="347">
        <v>18</v>
      </c>
      <c r="AR708" s="347">
        <v>29</v>
      </c>
      <c r="AS708" s="347">
        <v>41</v>
      </c>
      <c r="AT708" s="347">
        <v>209</v>
      </c>
      <c r="AU708" s="347">
        <v>199</v>
      </c>
      <c r="AV708" s="347">
        <v>110.5</v>
      </c>
      <c r="AW708" s="347">
        <v>34</v>
      </c>
      <c r="AX708" s="83"/>
      <c r="AY708" s="347">
        <v>17</v>
      </c>
      <c r="AZ708" s="348" t="s">
        <v>85</v>
      </c>
      <c r="BA708" s="347" t="s">
        <v>85</v>
      </c>
      <c r="BB708" s="105" t="s">
        <v>85</v>
      </c>
      <c r="BC708" s="347" t="s">
        <v>85</v>
      </c>
      <c r="BD708" s="348">
        <v>35.049999999999997</v>
      </c>
      <c r="BE708" s="347">
        <v>19.7</v>
      </c>
      <c r="BF708" s="347">
        <v>19.7</v>
      </c>
      <c r="BG708" s="347">
        <v>11</v>
      </c>
      <c r="BH708" s="341">
        <v>36</v>
      </c>
      <c r="BI708" s="347" t="s">
        <v>3551</v>
      </c>
      <c r="BJ708" s="82" t="s">
        <v>4217</v>
      </c>
      <c r="BK708" s="347" t="s">
        <v>2833</v>
      </c>
      <c r="BL708" s="347" t="s">
        <v>2846</v>
      </c>
      <c r="BM708" s="347" t="s">
        <v>2839</v>
      </c>
      <c r="BN708" s="347" t="s">
        <v>2847</v>
      </c>
      <c r="BO708" s="347" t="s">
        <v>2845</v>
      </c>
      <c r="BP708" s="347"/>
      <c r="BQ708" s="347"/>
      <c r="BR708" s="347"/>
      <c r="BS708" s="347"/>
      <c r="BT708" s="347"/>
      <c r="BU708" s="347" t="s">
        <v>3715</v>
      </c>
      <c r="BV708" s="347" t="s">
        <v>3716</v>
      </c>
      <c r="BW708" s="347" t="s">
        <v>3717</v>
      </c>
      <c r="BX708" s="347" t="s">
        <v>3718</v>
      </c>
      <c r="BY708" s="362" t="str">
        <f t="shared" si="49"/>
        <v>DISCONTINUED - MR310 Con6, 17x8.5, +35mm Offset, 5x150, 110.5mm Centerbore, Method Bronze - Matte Black Lip</v>
      </c>
      <c r="BZ708" s="362" t="s">
        <v>4044</v>
      </c>
      <c r="CA708" s="362" t="s">
        <v>4045</v>
      </c>
      <c r="CB708" s="351" t="str">
        <f t="shared" ref="CB708:CB766" si="51">C708</f>
        <v>STREET (3XX)</v>
      </c>
    </row>
    <row r="709" spans="1:80" s="339" customFormat="1" ht="12.75">
      <c r="A709" s="23">
        <f t="shared" si="50"/>
        <v>706</v>
      </c>
      <c r="B709" s="105" t="s">
        <v>84</v>
      </c>
      <c r="C709" s="30" t="s">
        <v>1072</v>
      </c>
      <c r="D709" s="341" t="s">
        <v>1121</v>
      </c>
      <c r="E709" s="342" t="s">
        <v>5798</v>
      </c>
      <c r="F709" s="342"/>
      <c r="G709" s="342"/>
      <c r="H709" s="432" t="s">
        <v>2058</v>
      </c>
      <c r="I709" s="393">
        <v>42370</v>
      </c>
      <c r="J709" s="340">
        <v>44480</v>
      </c>
      <c r="K709" s="331" t="s">
        <v>1277</v>
      </c>
      <c r="L709" s="343">
        <v>349.42</v>
      </c>
      <c r="M709" s="333"/>
      <c r="N709" s="333"/>
      <c r="O709" s="341">
        <v>17</v>
      </c>
      <c r="P709" s="8">
        <v>8.5</v>
      </c>
      <c r="Q709" s="30" t="s">
        <v>1763</v>
      </c>
      <c r="R709" s="341">
        <v>6</v>
      </c>
      <c r="S709" s="341">
        <v>135</v>
      </c>
      <c r="T709" s="344">
        <v>35</v>
      </c>
      <c r="U709" s="378">
        <v>6.1</v>
      </c>
      <c r="V709" s="341" t="s">
        <v>85</v>
      </c>
      <c r="W709" s="349">
        <v>87</v>
      </c>
      <c r="X709" s="345">
        <v>29.5</v>
      </c>
      <c r="Y709" s="344">
        <v>2650</v>
      </c>
      <c r="Z709" s="344" t="s">
        <v>5833</v>
      </c>
      <c r="AA709" s="344" t="s">
        <v>3003</v>
      </c>
      <c r="AB709" s="334" t="s">
        <v>5178</v>
      </c>
      <c r="AC709" s="346" t="s">
        <v>1634</v>
      </c>
      <c r="AD709" s="336">
        <v>38.5</v>
      </c>
      <c r="AE709" s="346" t="s">
        <v>1808</v>
      </c>
      <c r="AF709" s="347" t="s">
        <v>1899</v>
      </c>
      <c r="AG709" s="346" t="s">
        <v>85</v>
      </c>
      <c r="AH709" s="346" t="s">
        <v>1951</v>
      </c>
      <c r="AI709" s="347">
        <v>1.1000000000000001</v>
      </c>
      <c r="AJ709" s="347" t="s">
        <v>265</v>
      </c>
      <c r="AK709" s="347" t="s">
        <v>85</v>
      </c>
      <c r="AL709" s="347" t="s">
        <v>85</v>
      </c>
      <c r="AM709" s="347" t="s">
        <v>85</v>
      </c>
      <c r="AN709" s="347">
        <v>16.100000000000001</v>
      </c>
      <c r="AO709" s="347">
        <v>175</v>
      </c>
      <c r="AP709" s="347">
        <v>7</v>
      </c>
      <c r="AQ709" s="347">
        <v>20</v>
      </c>
      <c r="AR709" s="347">
        <v>29</v>
      </c>
      <c r="AS709" s="347">
        <v>41</v>
      </c>
      <c r="AT709" s="347">
        <v>209</v>
      </c>
      <c r="AU709" s="347">
        <v>199</v>
      </c>
      <c r="AV709" s="347">
        <v>87</v>
      </c>
      <c r="AW709" s="347">
        <v>34</v>
      </c>
      <c r="AX709" s="83"/>
      <c r="AY709" s="347">
        <v>17</v>
      </c>
      <c r="AZ709" s="348" t="s">
        <v>85</v>
      </c>
      <c r="BA709" s="347" t="s">
        <v>85</v>
      </c>
      <c r="BB709" s="105" t="s">
        <v>85</v>
      </c>
      <c r="BC709" s="347" t="s">
        <v>85</v>
      </c>
      <c r="BD709" s="348">
        <v>33</v>
      </c>
      <c r="BE709" s="347">
        <v>19.7</v>
      </c>
      <c r="BF709" s="347">
        <v>19.7</v>
      </c>
      <c r="BG709" s="347">
        <v>11</v>
      </c>
      <c r="BH709" s="341">
        <v>36</v>
      </c>
      <c r="BI709" s="347" t="s">
        <v>3551</v>
      </c>
      <c r="BJ709" s="82" t="s">
        <v>4217</v>
      </c>
      <c r="BK709" s="347" t="s">
        <v>2833</v>
      </c>
      <c r="BL709" s="347" t="s">
        <v>2846</v>
      </c>
      <c r="BM709" s="347" t="s">
        <v>2839</v>
      </c>
      <c r="BN709" s="347" t="s">
        <v>2847</v>
      </c>
      <c r="BO709" s="347" t="s">
        <v>2845</v>
      </c>
      <c r="BP709" s="347"/>
      <c r="BQ709" s="347"/>
      <c r="BR709" s="347"/>
      <c r="BS709" s="347"/>
      <c r="BT709" s="347"/>
      <c r="BU709" s="347" t="s">
        <v>3723</v>
      </c>
      <c r="BV709" s="347" t="s">
        <v>3724</v>
      </c>
      <c r="BW709" s="347" t="s">
        <v>3725</v>
      </c>
      <c r="BX709" s="347" t="s">
        <v>3726</v>
      </c>
      <c r="BY709" s="362" t="str">
        <f t="shared" si="49"/>
        <v>DISCONTINUED - MR310 Con6, 17x8.5, +35mm Offset, 6x135, 87mm Centerbore, Method Bronze - Matte Black Lip</v>
      </c>
      <c r="BZ709" s="362" t="s">
        <v>4044</v>
      </c>
      <c r="CA709" s="362" t="s">
        <v>4045</v>
      </c>
      <c r="CB709" s="351" t="str">
        <f t="shared" si="51"/>
        <v>STREET (3XX)</v>
      </c>
    </row>
    <row r="710" spans="1:80" s="339" customFormat="1" ht="12.75">
      <c r="A710" s="23">
        <f t="shared" si="50"/>
        <v>707</v>
      </c>
      <c r="B710" s="105" t="s">
        <v>84</v>
      </c>
      <c r="C710" s="30" t="s">
        <v>1072</v>
      </c>
      <c r="D710" s="341" t="s">
        <v>1116</v>
      </c>
      <c r="E710" s="342" t="s">
        <v>5799</v>
      </c>
      <c r="F710" s="342"/>
      <c r="G710" s="342"/>
      <c r="H710" s="432" t="s">
        <v>425</v>
      </c>
      <c r="I710" s="393">
        <v>40909</v>
      </c>
      <c r="J710" s="340">
        <v>44480</v>
      </c>
      <c r="K710" s="331" t="s">
        <v>1277</v>
      </c>
      <c r="L710" s="343">
        <v>347.91</v>
      </c>
      <c r="M710" s="333"/>
      <c r="N710" s="333"/>
      <c r="O710" s="341">
        <v>18</v>
      </c>
      <c r="P710" s="8">
        <v>9</v>
      </c>
      <c r="Q710" s="30" t="s">
        <v>1754</v>
      </c>
      <c r="R710" s="341">
        <v>5</v>
      </c>
      <c r="S710" s="341">
        <v>150</v>
      </c>
      <c r="T710" s="344">
        <v>25</v>
      </c>
      <c r="U710" s="378">
        <v>6</v>
      </c>
      <c r="V710" s="341" t="s">
        <v>85</v>
      </c>
      <c r="W710" s="349">
        <v>116.5</v>
      </c>
      <c r="X710" s="345">
        <v>30.35</v>
      </c>
      <c r="Y710" s="344">
        <v>2500</v>
      </c>
      <c r="Z710" s="344" t="s">
        <v>5827</v>
      </c>
      <c r="AA710" s="344" t="s">
        <v>3002</v>
      </c>
      <c r="AB710" s="334" t="s">
        <v>5800</v>
      </c>
      <c r="AC710" s="346" t="s">
        <v>1603</v>
      </c>
      <c r="AD710" s="336">
        <v>33</v>
      </c>
      <c r="AE710" s="346" t="s">
        <v>85</v>
      </c>
      <c r="AF710" s="347" t="s">
        <v>85</v>
      </c>
      <c r="AG710" s="346" t="s">
        <v>3018</v>
      </c>
      <c r="AH710" s="346" t="s">
        <v>1951</v>
      </c>
      <c r="AI710" s="347">
        <v>1.1000000000000001</v>
      </c>
      <c r="AJ710" s="347" t="s">
        <v>266</v>
      </c>
      <c r="AK710" s="347" t="s">
        <v>85</v>
      </c>
      <c r="AL710" s="347" t="s">
        <v>85</v>
      </c>
      <c r="AM710" s="347" t="s">
        <v>85</v>
      </c>
      <c r="AN710" s="347">
        <v>16.2</v>
      </c>
      <c r="AO710" s="347">
        <v>190</v>
      </c>
      <c r="AP710" s="347">
        <v>3</v>
      </c>
      <c r="AQ710" s="347">
        <v>18</v>
      </c>
      <c r="AR710" s="347">
        <v>24</v>
      </c>
      <c r="AS710" s="347">
        <v>24</v>
      </c>
      <c r="AT710" s="347">
        <v>216</v>
      </c>
      <c r="AU710" s="347">
        <v>213</v>
      </c>
      <c r="AV710" s="347">
        <v>110.5</v>
      </c>
      <c r="AW710" s="347">
        <v>46</v>
      </c>
      <c r="AX710" s="83"/>
      <c r="AY710" s="347">
        <v>60</v>
      </c>
      <c r="AZ710" s="348" t="s">
        <v>85</v>
      </c>
      <c r="BA710" s="347" t="s">
        <v>85</v>
      </c>
      <c r="BB710" s="105" t="s">
        <v>85</v>
      </c>
      <c r="BC710" s="347" t="s">
        <v>85</v>
      </c>
      <c r="BD710" s="348">
        <v>34.43</v>
      </c>
      <c r="BE710" s="347">
        <v>20.6</v>
      </c>
      <c r="BF710" s="347">
        <v>20.6</v>
      </c>
      <c r="BG710" s="347">
        <v>11.4</v>
      </c>
      <c r="BH710" s="341">
        <v>36</v>
      </c>
      <c r="BI710" s="347" t="s">
        <v>3551</v>
      </c>
      <c r="BJ710" s="82" t="s">
        <v>4217</v>
      </c>
      <c r="BK710" s="347" t="s">
        <v>2833</v>
      </c>
      <c r="BL710" s="347" t="s">
        <v>2837</v>
      </c>
      <c r="BM710" s="347" t="s">
        <v>2838</v>
      </c>
      <c r="BN710" s="347" t="s">
        <v>2839</v>
      </c>
      <c r="BO710" s="347"/>
      <c r="BP710" s="347"/>
      <c r="BQ710" s="347"/>
      <c r="BR710" s="347"/>
      <c r="BS710" s="347"/>
      <c r="BT710" s="347"/>
      <c r="BU710" s="347" t="s">
        <v>3591</v>
      </c>
      <c r="BV710" s="347" t="s">
        <v>3592</v>
      </c>
      <c r="BW710" s="347" t="s">
        <v>3593</v>
      </c>
      <c r="BX710" s="347" t="s">
        <v>3594</v>
      </c>
      <c r="BY710" s="362" t="str">
        <f t="shared" si="49"/>
        <v>DISCONTINUED - MR304 Double Standard, 18x9, +25mm Offset, 5x150, 116.5mm Centerbore, Matte Black - Machined Lip</v>
      </c>
      <c r="BZ710" s="362" t="s">
        <v>4044</v>
      </c>
      <c r="CA710" s="362" t="s">
        <v>4045</v>
      </c>
      <c r="CB710" s="351" t="str">
        <f t="shared" si="51"/>
        <v>STREET (3XX)</v>
      </c>
    </row>
    <row r="711" spans="1:80" s="339" customFormat="1" ht="12.75">
      <c r="A711" s="23">
        <f t="shared" si="50"/>
        <v>708</v>
      </c>
      <c r="B711" s="105" t="s">
        <v>84</v>
      </c>
      <c r="C711" s="30" t="s">
        <v>1484</v>
      </c>
      <c r="D711" s="341" t="s">
        <v>1485</v>
      </c>
      <c r="E711" s="342" t="s">
        <v>1531</v>
      </c>
      <c r="F711" s="342" t="s">
        <v>5391</v>
      </c>
      <c r="G711" s="342"/>
      <c r="H711" s="432">
        <v>191682001420</v>
      </c>
      <c r="I711" s="393">
        <v>42370</v>
      </c>
      <c r="J711" s="340">
        <v>44480</v>
      </c>
      <c r="K711" s="331" t="s">
        <v>1277</v>
      </c>
      <c r="L711" s="343">
        <v>111.10000000000001</v>
      </c>
      <c r="M711" s="333"/>
      <c r="N711" s="333"/>
      <c r="O711" s="341"/>
      <c r="P711" s="8">
        <v>16</v>
      </c>
      <c r="Q711" s="30">
        <v>16</v>
      </c>
      <c r="R711" s="341">
        <v>1</v>
      </c>
      <c r="S711" s="341" t="s">
        <v>4166</v>
      </c>
      <c r="T711" s="344" t="s">
        <v>223</v>
      </c>
      <c r="U711" s="378"/>
      <c r="V711" s="341"/>
      <c r="W711" s="349"/>
      <c r="X711" s="345"/>
      <c r="Y711" s="344"/>
      <c r="Z711" s="344"/>
      <c r="AA711" s="344"/>
      <c r="AB711" s="334"/>
      <c r="AC711" s="346"/>
      <c r="AD711" s="336"/>
      <c r="AE711" s="346"/>
      <c r="AF711" s="347"/>
      <c r="AG711" s="346"/>
      <c r="AH711" s="346"/>
      <c r="AI711" s="347"/>
      <c r="AJ711" s="347"/>
      <c r="AK711" s="347"/>
      <c r="AL711" s="347"/>
      <c r="AM711" s="347"/>
      <c r="AN711" s="347"/>
      <c r="AO711" s="347"/>
      <c r="AP711" s="347"/>
      <c r="AQ711" s="347"/>
      <c r="AR711" s="347"/>
      <c r="AS711" s="347"/>
      <c r="AT711" s="347"/>
      <c r="AU711" s="347"/>
      <c r="AV711" s="347"/>
      <c r="AW711" s="347"/>
      <c r="AX711" s="83"/>
      <c r="AY711" s="347"/>
      <c r="AZ711" s="348"/>
      <c r="BA711" s="347"/>
      <c r="BB711" s="105"/>
      <c r="BC711" s="347"/>
      <c r="BD711" s="348"/>
      <c r="BE711" s="347"/>
      <c r="BF711" s="347"/>
      <c r="BG711" s="347"/>
      <c r="BH711" s="341"/>
      <c r="BI711" s="347"/>
      <c r="BJ711" s="82"/>
      <c r="BK711" s="347"/>
      <c r="BL711" s="347"/>
      <c r="BM711" s="347"/>
      <c r="BN711" s="347"/>
      <c r="BO711" s="347"/>
      <c r="BP711" s="347"/>
      <c r="BQ711" s="347"/>
      <c r="BR711" s="347"/>
      <c r="BS711" s="347"/>
      <c r="BT711" s="347"/>
      <c r="BU711" s="347"/>
      <c r="BV711" s="347" t="s">
        <v>4486</v>
      </c>
      <c r="BW711" s="347"/>
      <c r="BX711" s="347" t="s">
        <v>4485</v>
      </c>
      <c r="BY711" s="362" t="s">
        <v>5805</v>
      </c>
      <c r="BZ711" s="362" t="s">
        <v>4044</v>
      </c>
      <c r="CA711" s="362" t="s">
        <v>4047</v>
      </c>
      <c r="CB711" s="351" t="str">
        <f t="shared" si="51"/>
        <v>BEADLOCK RING</v>
      </c>
    </row>
    <row r="712" spans="1:80" s="339" customFormat="1" ht="12.75">
      <c r="A712" s="23">
        <f t="shared" si="50"/>
        <v>709</v>
      </c>
      <c r="B712" s="105" t="s">
        <v>84</v>
      </c>
      <c r="C712" s="30" t="s">
        <v>1484</v>
      </c>
      <c r="D712" s="341" t="s">
        <v>1485</v>
      </c>
      <c r="E712" s="342" t="s">
        <v>3358</v>
      </c>
      <c r="F712" s="342" t="s">
        <v>5387</v>
      </c>
      <c r="G712" s="342"/>
      <c r="H712" s="432">
        <v>191682017131</v>
      </c>
      <c r="I712" s="393">
        <v>43648</v>
      </c>
      <c r="J712" s="340">
        <v>44480</v>
      </c>
      <c r="K712" s="331" t="s">
        <v>1277</v>
      </c>
      <c r="L712" s="343">
        <v>111.10000000000001</v>
      </c>
      <c r="M712" s="333"/>
      <c r="N712" s="333"/>
      <c r="O712" s="341"/>
      <c r="P712" s="8">
        <v>16</v>
      </c>
      <c r="Q712" s="30">
        <v>16</v>
      </c>
      <c r="R712" s="341">
        <v>1</v>
      </c>
      <c r="S712" s="341" t="s">
        <v>4166</v>
      </c>
      <c r="T712" s="344"/>
      <c r="U712" s="378"/>
      <c r="V712" s="341"/>
      <c r="W712" s="349"/>
      <c r="X712" s="345"/>
      <c r="Y712" s="344"/>
      <c r="Z712" s="344"/>
      <c r="AA712" s="344"/>
      <c r="AB712" s="334"/>
      <c r="AC712" s="346"/>
      <c r="AD712" s="336"/>
      <c r="AE712" s="346"/>
      <c r="AF712" s="347"/>
      <c r="AG712" s="346"/>
      <c r="AH712" s="346"/>
      <c r="AI712" s="347"/>
      <c r="AJ712" s="347"/>
      <c r="AK712" s="347"/>
      <c r="AL712" s="347"/>
      <c r="AM712" s="347"/>
      <c r="AN712" s="347"/>
      <c r="AO712" s="347"/>
      <c r="AP712" s="347"/>
      <c r="AQ712" s="347"/>
      <c r="AR712" s="347"/>
      <c r="AS712" s="347"/>
      <c r="AT712" s="347"/>
      <c r="AU712" s="347"/>
      <c r="AV712" s="347"/>
      <c r="AW712" s="347"/>
      <c r="AX712" s="83"/>
      <c r="AY712" s="347"/>
      <c r="AZ712" s="348"/>
      <c r="BA712" s="347"/>
      <c r="BB712" s="105"/>
      <c r="BC712" s="347"/>
      <c r="BD712" s="348"/>
      <c r="BE712" s="347"/>
      <c r="BF712" s="347"/>
      <c r="BG712" s="347"/>
      <c r="BH712" s="341"/>
      <c r="BI712" s="347"/>
      <c r="BJ712" s="82"/>
      <c r="BK712" s="347"/>
      <c r="BL712" s="347"/>
      <c r="BM712" s="347"/>
      <c r="BN712" s="347"/>
      <c r="BO712" s="347"/>
      <c r="BP712" s="347"/>
      <c r="BQ712" s="347"/>
      <c r="BR712" s="347"/>
      <c r="BS712" s="347"/>
      <c r="BT712" s="347"/>
      <c r="BU712" s="347"/>
      <c r="BV712" s="347" t="s">
        <v>4487</v>
      </c>
      <c r="BW712" s="347"/>
      <c r="BX712" s="347" t="s">
        <v>4488</v>
      </c>
      <c r="BY712" s="362" t="s">
        <v>5806</v>
      </c>
      <c r="BZ712" s="362" t="s">
        <v>4044</v>
      </c>
      <c r="CA712" s="362" t="s">
        <v>4047</v>
      </c>
      <c r="CB712" s="351" t="str">
        <f t="shared" si="51"/>
        <v>BEADLOCK RING</v>
      </c>
    </row>
    <row r="713" spans="1:80" s="339" customFormat="1" ht="12.75">
      <c r="A713" s="23">
        <f t="shared" si="50"/>
        <v>710</v>
      </c>
      <c r="B713" s="105" t="s">
        <v>84</v>
      </c>
      <c r="C713" s="30" t="s">
        <v>1484</v>
      </c>
      <c r="D713" s="341" t="s">
        <v>1485</v>
      </c>
      <c r="E713" s="342" t="s">
        <v>3359</v>
      </c>
      <c r="F713" s="342" t="s">
        <v>5388</v>
      </c>
      <c r="G713" s="342"/>
      <c r="H713" s="432">
        <v>191682017148</v>
      </c>
      <c r="I713" s="393">
        <v>43648</v>
      </c>
      <c r="J713" s="340">
        <v>44480</v>
      </c>
      <c r="K713" s="331" t="s">
        <v>1277</v>
      </c>
      <c r="L713" s="343">
        <v>111.10000000000001</v>
      </c>
      <c r="M713" s="333"/>
      <c r="N713" s="333"/>
      <c r="O713" s="341"/>
      <c r="P713" s="8"/>
      <c r="Q713" s="30"/>
      <c r="R713" s="341"/>
      <c r="S713" s="341" t="s">
        <v>4166</v>
      </c>
      <c r="T713" s="344"/>
      <c r="U713" s="378"/>
      <c r="V713" s="341"/>
      <c r="W713" s="349"/>
      <c r="X713" s="345"/>
      <c r="Y713" s="344"/>
      <c r="Z713" s="344"/>
      <c r="AA713" s="344"/>
      <c r="AB713" s="334"/>
      <c r="AC713" s="346"/>
      <c r="AD713" s="336"/>
      <c r="AE713" s="346"/>
      <c r="AF713" s="347"/>
      <c r="AG713" s="346"/>
      <c r="AH713" s="346"/>
      <c r="AI713" s="347"/>
      <c r="AJ713" s="347"/>
      <c r="AK713" s="347"/>
      <c r="AL713" s="347"/>
      <c r="AM713" s="347"/>
      <c r="AN713" s="347"/>
      <c r="AO713" s="347"/>
      <c r="AP713" s="347"/>
      <c r="AQ713" s="347"/>
      <c r="AR713" s="347"/>
      <c r="AS713" s="347"/>
      <c r="AT713" s="347"/>
      <c r="AU713" s="347"/>
      <c r="AV713" s="347"/>
      <c r="AW713" s="347"/>
      <c r="AX713" s="83"/>
      <c r="AY713" s="347"/>
      <c r="AZ713" s="348"/>
      <c r="BA713" s="347"/>
      <c r="BB713" s="105"/>
      <c r="BC713" s="347"/>
      <c r="BD713" s="348"/>
      <c r="BE713" s="347"/>
      <c r="BF713" s="347"/>
      <c r="BG713" s="347"/>
      <c r="BH713" s="341"/>
      <c r="BI713" s="347"/>
      <c r="BJ713" s="82"/>
      <c r="BK713" s="347"/>
      <c r="BL713" s="347"/>
      <c r="BM713" s="347"/>
      <c r="BN713" s="347"/>
      <c r="BO713" s="347"/>
      <c r="BP713" s="347"/>
      <c r="BQ713" s="347"/>
      <c r="BR713" s="347"/>
      <c r="BS713" s="347"/>
      <c r="BT713" s="347"/>
      <c r="BU713" s="347"/>
      <c r="BV713" s="347" t="s">
        <v>4486</v>
      </c>
      <c r="BW713" s="347"/>
      <c r="BX713" s="347" t="s">
        <v>4485</v>
      </c>
      <c r="BY713" s="362" t="s">
        <v>5807</v>
      </c>
      <c r="BZ713" s="362" t="s">
        <v>4044</v>
      </c>
      <c r="CA713" s="362" t="s">
        <v>4047</v>
      </c>
      <c r="CB713" s="351" t="str">
        <f t="shared" si="51"/>
        <v>BEADLOCK RING</v>
      </c>
    </row>
    <row r="714" spans="1:80" s="339" customFormat="1" ht="12.75">
      <c r="A714" s="23">
        <f t="shared" si="50"/>
        <v>711</v>
      </c>
      <c r="B714" s="105" t="s">
        <v>84</v>
      </c>
      <c r="C714" s="30" t="s">
        <v>1484</v>
      </c>
      <c r="D714" s="341" t="s">
        <v>1485</v>
      </c>
      <c r="E714" s="342" t="s">
        <v>1535</v>
      </c>
      <c r="F714" s="342" t="s">
        <v>5390</v>
      </c>
      <c r="G714" s="342"/>
      <c r="H714" s="432">
        <v>191682001444</v>
      </c>
      <c r="I714" s="393">
        <v>41640</v>
      </c>
      <c r="J714" s="340">
        <v>44480</v>
      </c>
      <c r="K714" s="331" t="s">
        <v>1277</v>
      </c>
      <c r="L714" s="343">
        <v>101.2</v>
      </c>
      <c r="M714" s="333"/>
      <c r="N714" s="333"/>
      <c r="O714" s="341"/>
      <c r="P714" s="8"/>
      <c r="Q714" s="30"/>
      <c r="R714" s="341"/>
      <c r="S714" s="341" t="s">
        <v>4166</v>
      </c>
      <c r="T714" s="344" t="s">
        <v>203</v>
      </c>
      <c r="U714" s="378"/>
      <c r="V714" s="341"/>
      <c r="W714" s="349"/>
      <c r="X714" s="345"/>
      <c r="Y714" s="344"/>
      <c r="Z714" s="344"/>
      <c r="AA714" s="344"/>
      <c r="AB714" s="334"/>
      <c r="AC714" s="346"/>
      <c r="AD714" s="336"/>
      <c r="AE714" s="346"/>
      <c r="AF714" s="347"/>
      <c r="AG714" s="346"/>
      <c r="AH714" s="346"/>
      <c r="AI714" s="347"/>
      <c r="AJ714" s="347"/>
      <c r="AK714" s="347"/>
      <c r="AL714" s="347"/>
      <c r="AM714" s="347"/>
      <c r="AN714" s="347"/>
      <c r="AO714" s="347"/>
      <c r="AP714" s="347"/>
      <c r="AQ714" s="347"/>
      <c r="AR714" s="347"/>
      <c r="AS714" s="347"/>
      <c r="AT714" s="347"/>
      <c r="AU714" s="347"/>
      <c r="AV714" s="347"/>
      <c r="AW714" s="347"/>
      <c r="AX714" s="83"/>
      <c r="AY714" s="347"/>
      <c r="AZ714" s="348"/>
      <c r="BA714" s="347"/>
      <c r="BB714" s="105"/>
      <c r="BC714" s="347"/>
      <c r="BD714" s="348"/>
      <c r="BE714" s="347"/>
      <c r="BF714" s="347"/>
      <c r="BG714" s="347"/>
      <c r="BH714" s="341"/>
      <c r="BI714" s="347"/>
      <c r="BJ714" s="82"/>
      <c r="BK714" s="347"/>
      <c r="BL714" s="347"/>
      <c r="BM714" s="347"/>
      <c r="BN714" s="347"/>
      <c r="BO714" s="347"/>
      <c r="BP714" s="347"/>
      <c r="BQ714" s="347"/>
      <c r="BR714" s="347"/>
      <c r="BS714" s="347"/>
      <c r="BT714" s="347"/>
      <c r="BU714" s="347"/>
      <c r="BV714" s="347" t="s">
        <v>4489</v>
      </c>
      <c r="BW714" s="347"/>
      <c r="BX714" s="347" t="s">
        <v>4490</v>
      </c>
      <c r="BY714" s="362" t="s">
        <v>5808</v>
      </c>
      <c r="BZ714" s="362" t="s">
        <v>4044</v>
      </c>
      <c r="CA714" s="362" t="s">
        <v>4047</v>
      </c>
      <c r="CB714" s="351" t="str">
        <f t="shared" si="51"/>
        <v>BEADLOCK RING</v>
      </c>
    </row>
    <row r="715" spans="1:80" s="339" customFormat="1" ht="12.75">
      <c r="A715" s="23">
        <f t="shared" si="50"/>
        <v>712</v>
      </c>
      <c r="B715" s="105" t="s">
        <v>84</v>
      </c>
      <c r="C715" s="30" t="s">
        <v>1484</v>
      </c>
      <c r="D715" s="341" t="s">
        <v>1485</v>
      </c>
      <c r="E715" s="342" t="s">
        <v>1533</v>
      </c>
      <c r="F715" s="342" t="s">
        <v>5384</v>
      </c>
      <c r="G715" s="342"/>
      <c r="H715" s="432">
        <v>191682011573</v>
      </c>
      <c r="I715" s="393">
        <v>42736</v>
      </c>
      <c r="J715" s="340">
        <v>44480</v>
      </c>
      <c r="K715" s="331" t="s">
        <v>1277</v>
      </c>
      <c r="L715" s="343">
        <v>118.80000000000001</v>
      </c>
      <c r="M715" s="333"/>
      <c r="N715" s="333"/>
      <c r="O715" s="341"/>
      <c r="P715" s="8">
        <v>17</v>
      </c>
      <c r="Q715" s="30">
        <v>17</v>
      </c>
      <c r="R715" s="341">
        <v>1</v>
      </c>
      <c r="S715" s="341" t="s">
        <v>4166</v>
      </c>
      <c r="T715" s="344" t="s">
        <v>2958</v>
      </c>
      <c r="U715" s="378"/>
      <c r="V715" s="341"/>
      <c r="W715" s="349"/>
      <c r="X715" s="345"/>
      <c r="Y715" s="344"/>
      <c r="Z715" s="344"/>
      <c r="AA715" s="344"/>
      <c r="AB715" s="334"/>
      <c r="AC715" s="346"/>
      <c r="AD715" s="336"/>
      <c r="AE715" s="346"/>
      <c r="AF715" s="347"/>
      <c r="AG715" s="346"/>
      <c r="AH715" s="346"/>
      <c r="AI715" s="347"/>
      <c r="AJ715" s="347"/>
      <c r="AK715" s="347"/>
      <c r="AL715" s="347"/>
      <c r="AM715" s="347"/>
      <c r="AN715" s="347"/>
      <c r="AO715" s="347"/>
      <c r="AP715" s="347"/>
      <c r="AQ715" s="347"/>
      <c r="AR715" s="347"/>
      <c r="AS715" s="347"/>
      <c r="AT715" s="347"/>
      <c r="AU715" s="347"/>
      <c r="AV715" s="347"/>
      <c r="AW715" s="347"/>
      <c r="AX715" s="83"/>
      <c r="AY715" s="347"/>
      <c r="AZ715" s="348"/>
      <c r="BA715" s="347"/>
      <c r="BB715" s="105"/>
      <c r="BC715" s="347"/>
      <c r="BD715" s="348"/>
      <c r="BE715" s="347"/>
      <c r="BF715" s="347"/>
      <c r="BG715" s="347"/>
      <c r="BH715" s="341"/>
      <c r="BI715" s="347"/>
      <c r="BJ715" s="82"/>
      <c r="BK715" s="347"/>
      <c r="BL715" s="347"/>
      <c r="BM715" s="347"/>
      <c r="BN715" s="347"/>
      <c r="BO715" s="347"/>
      <c r="BP715" s="347"/>
      <c r="BQ715" s="347"/>
      <c r="BR715" s="347"/>
      <c r="BS715" s="347"/>
      <c r="BT715" s="347"/>
      <c r="BU715" s="347"/>
      <c r="BV715" s="347" t="s">
        <v>4487</v>
      </c>
      <c r="BW715" s="347"/>
      <c r="BX715" s="347" t="s">
        <v>4488</v>
      </c>
      <c r="BY715" s="362" t="s">
        <v>5809</v>
      </c>
      <c r="BZ715" s="362" t="s">
        <v>4044</v>
      </c>
      <c r="CA715" s="362" t="s">
        <v>4047</v>
      </c>
      <c r="CB715" s="351" t="str">
        <f t="shared" si="51"/>
        <v>BEADLOCK RING</v>
      </c>
    </row>
    <row r="716" spans="1:80" s="339" customFormat="1" ht="12.75">
      <c r="A716" s="23">
        <f t="shared" si="50"/>
        <v>713</v>
      </c>
      <c r="B716" s="105" t="s">
        <v>84</v>
      </c>
      <c r="C716" s="30" t="s">
        <v>1484</v>
      </c>
      <c r="D716" s="341" t="s">
        <v>1485</v>
      </c>
      <c r="E716" s="342" t="s">
        <v>1534</v>
      </c>
      <c r="F716" s="342" t="s">
        <v>5391</v>
      </c>
      <c r="G716" s="342"/>
      <c r="H716" s="432">
        <v>191682001437</v>
      </c>
      <c r="I716" s="393">
        <v>42370</v>
      </c>
      <c r="J716" s="340">
        <v>44480</v>
      </c>
      <c r="K716" s="331" t="s">
        <v>1277</v>
      </c>
      <c r="L716" s="343">
        <v>118.80000000000001</v>
      </c>
      <c r="M716" s="333"/>
      <c r="N716" s="333"/>
      <c r="O716" s="341"/>
      <c r="P716" s="8">
        <v>17</v>
      </c>
      <c r="Q716" s="30">
        <v>17</v>
      </c>
      <c r="R716" s="341">
        <v>1</v>
      </c>
      <c r="S716" s="341" t="s">
        <v>4166</v>
      </c>
      <c r="T716" s="344" t="s">
        <v>2957</v>
      </c>
      <c r="U716" s="378"/>
      <c r="V716" s="341"/>
      <c r="W716" s="349"/>
      <c r="X716" s="345"/>
      <c r="Y716" s="344"/>
      <c r="Z716" s="344"/>
      <c r="AA716" s="344"/>
      <c r="AB716" s="334"/>
      <c r="AC716" s="346"/>
      <c r="AD716" s="336"/>
      <c r="AE716" s="346"/>
      <c r="AF716" s="347"/>
      <c r="AG716" s="346"/>
      <c r="AH716" s="346"/>
      <c r="AI716" s="347"/>
      <c r="AJ716" s="347"/>
      <c r="AK716" s="347"/>
      <c r="AL716" s="347"/>
      <c r="AM716" s="347"/>
      <c r="AN716" s="347"/>
      <c r="AO716" s="347"/>
      <c r="AP716" s="347"/>
      <c r="AQ716" s="347"/>
      <c r="AR716" s="347"/>
      <c r="AS716" s="347"/>
      <c r="AT716" s="347"/>
      <c r="AU716" s="347"/>
      <c r="AV716" s="347"/>
      <c r="AW716" s="347"/>
      <c r="AX716" s="83"/>
      <c r="AY716" s="347"/>
      <c r="AZ716" s="348"/>
      <c r="BA716" s="347"/>
      <c r="BB716" s="105"/>
      <c r="BC716" s="347"/>
      <c r="BD716" s="348"/>
      <c r="BE716" s="347"/>
      <c r="BF716" s="347"/>
      <c r="BG716" s="347"/>
      <c r="BH716" s="341"/>
      <c r="BI716" s="347"/>
      <c r="BJ716" s="82"/>
      <c r="BK716" s="347"/>
      <c r="BL716" s="347"/>
      <c r="BM716" s="347"/>
      <c r="BN716" s="347"/>
      <c r="BO716" s="347"/>
      <c r="BP716" s="347"/>
      <c r="BQ716" s="347"/>
      <c r="BR716" s="347"/>
      <c r="BS716" s="347"/>
      <c r="BT716" s="347"/>
      <c r="BU716" s="347"/>
      <c r="BV716" s="347" t="s">
        <v>4486</v>
      </c>
      <c r="BW716" s="347"/>
      <c r="BX716" s="347" t="s">
        <v>4485</v>
      </c>
      <c r="BY716" s="362" t="s">
        <v>5810</v>
      </c>
      <c r="BZ716" s="362" t="s">
        <v>4044</v>
      </c>
      <c r="CA716" s="362" t="s">
        <v>4047</v>
      </c>
      <c r="CB716" s="351" t="str">
        <f t="shared" si="51"/>
        <v>BEADLOCK RING</v>
      </c>
    </row>
    <row r="717" spans="1:80" s="339" customFormat="1" ht="12.75">
      <c r="A717" s="23">
        <f t="shared" si="50"/>
        <v>714</v>
      </c>
      <c r="B717" s="105" t="s">
        <v>84</v>
      </c>
      <c r="C717" s="30" t="s">
        <v>1484</v>
      </c>
      <c r="D717" s="341" t="s">
        <v>1485</v>
      </c>
      <c r="E717" s="342" t="s">
        <v>1715</v>
      </c>
      <c r="F717" s="342" t="s">
        <v>5387</v>
      </c>
      <c r="G717" s="342"/>
      <c r="H717" s="432">
        <v>191682011580</v>
      </c>
      <c r="I717" s="393">
        <v>42736</v>
      </c>
      <c r="J717" s="340">
        <v>44480</v>
      </c>
      <c r="K717" s="331" t="s">
        <v>1277</v>
      </c>
      <c r="L717" s="343">
        <v>118.80000000000001</v>
      </c>
      <c r="M717" s="333"/>
      <c r="N717" s="333"/>
      <c r="O717" s="341"/>
      <c r="P717" s="8">
        <v>17</v>
      </c>
      <c r="Q717" s="30">
        <v>17</v>
      </c>
      <c r="R717" s="341">
        <v>1</v>
      </c>
      <c r="S717" s="341" t="s">
        <v>4166</v>
      </c>
      <c r="T717" s="344" t="s">
        <v>2956</v>
      </c>
      <c r="U717" s="378"/>
      <c r="V717" s="341"/>
      <c r="W717" s="349"/>
      <c r="X717" s="345"/>
      <c r="Y717" s="344"/>
      <c r="Z717" s="344"/>
      <c r="AA717" s="344"/>
      <c r="AB717" s="334"/>
      <c r="AC717" s="346"/>
      <c r="AD717" s="336"/>
      <c r="AE717" s="346"/>
      <c r="AF717" s="347"/>
      <c r="AG717" s="346"/>
      <c r="AH717" s="346"/>
      <c r="AI717" s="347"/>
      <c r="AJ717" s="347"/>
      <c r="AK717" s="347"/>
      <c r="AL717" s="347"/>
      <c r="AM717" s="347"/>
      <c r="AN717" s="347"/>
      <c r="AO717" s="347"/>
      <c r="AP717" s="347"/>
      <c r="AQ717" s="347"/>
      <c r="AR717" s="347"/>
      <c r="AS717" s="347"/>
      <c r="AT717" s="347"/>
      <c r="AU717" s="347"/>
      <c r="AV717" s="347"/>
      <c r="AW717" s="347"/>
      <c r="AX717" s="83"/>
      <c r="AY717" s="347"/>
      <c r="AZ717" s="348"/>
      <c r="BA717" s="347"/>
      <c r="BB717" s="105"/>
      <c r="BC717" s="347"/>
      <c r="BD717" s="348"/>
      <c r="BE717" s="347"/>
      <c r="BF717" s="347"/>
      <c r="BG717" s="347"/>
      <c r="BH717" s="341"/>
      <c r="BI717" s="347"/>
      <c r="BJ717" s="82"/>
      <c r="BK717" s="347"/>
      <c r="BL717" s="347"/>
      <c r="BM717" s="347"/>
      <c r="BN717" s="347"/>
      <c r="BO717" s="347"/>
      <c r="BP717" s="347"/>
      <c r="BQ717" s="347"/>
      <c r="BR717" s="347"/>
      <c r="BS717" s="347"/>
      <c r="BT717" s="347"/>
      <c r="BU717" s="347"/>
      <c r="BV717" s="347" t="s">
        <v>4487</v>
      </c>
      <c r="BW717" s="347"/>
      <c r="BX717" s="347" t="s">
        <v>4488</v>
      </c>
      <c r="BY717" s="362" t="s">
        <v>5811</v>
      </c>
      <c r="BZ717" s="362" t="s">
        <v>4044</v>
      </c>
      <c r="CA717" s="362" t="s">
        <v>4047</v>
      </c>
      <c r="CB717" s="351" t="str">
        <f t="shared" si="51"/>
        <v>BEADLOCK RING</v>
      </c>
    </row>
    <row r="718" spans="1:80" s="339" customFormat="1" ht="12.75">
      <c r="A718" s="23">
        <f t="shared" si="50"/>
        <v>715</v>
      </c>
      <c r="B718" s="105" t="s">
        <v>84</v>
      </c>
      <c r="C718" s="30" t="s">
        <v>1484</v>
      </c>
      <c r="D718" s="341" t="s">
        <v>1485</v>
      </c>
      <c r="E718" s="342" t="s">
        <v>1829</v>
      </c>
      <c r="F718" s="342" t="s">
        <v>5390</v>
      </c>
      <c r="G718" s="342"/>
      <c r="H718" s="432">
        <v>191682011634</v>
      </c>
      <c r="I718" s="393">
        <v>41275</v>
      </c>
      <c r="J718" s="340">
        <v>44480</v>
      </c>
      <c r="K718" s="331" t="s">
        <v>1277</v>
      </c>
      <c r="L718" s="343">
        <v>172.5</v>
      </c>
      <c r="M718" s="333"/>
      <c r="N718" s="333"/>
      <c r="O718" s="341"/>
      <c r="P718" s="8"/>
      <c r="Q718" s="30"/>
      <c r="R718" s="341"/>
      <c r="S718" s="341" t="s">
        <v>4166</v>
      </c>
      <c r="T718" s="344" t="s">
        <v>249</v>
      </c>
      <c r="U718" s="378"/>
      <c r="V718" s="341"/>
      <c r="W718" s="349"/>
      <c r="X718" s="345"/>
      <c r="Y718" s="344"/>
      <c r="Z718" s="344"/>
      <c r="AA718" s="344"/>
      <c r="AB718" s="334"/>
      <c r="AC718" s="346"/>
      <c r="AD718" s="336"/>
      <c r="AE718" s="346"/>
      <c r="AF718" s="347"/>
      <c r="AG718" s="346"/>
      <c r="AH718" s="346"/>
      <c r="AI718" s="347"/>
      <c r="AJ718" s="347"/>
      <c r="AK718" s="347"/>
      <c r="AL718" s="347"/>
      <c r="AM718" s="347"/>
      <c r="AN718" s="347"/>
      <c r="AO718" s="347"/>
      <c r="AP718" s="347"/>
      <c r="AQ718" s="347"/>
      <c r="AR718" s="347"/>
      <c r="AS718" s="347"/>
      <c r="AT718" s="347"/>
      <c r="AU718" s="347"/>
      <c r="AV718" s="347"/>
      <c r="AW718" s="347"/>
      <c r="AX718" s="83"/>
      <c r="AY718" s="347"/>
      <c r="AZ718" s="348"/>
      <c r="BA718" s="347"/>
      <c r="BB718" s="105"/>
      <c r="BC718" s="347"/>
      <c r="BD718" s="348"/>
      <c r="BE718" s="347"/>
      <c r="BF718" s="347"/>
      <c r="BG718" s="347"/>
      <c r="BH718" s="341"/>
      <c r="BI718" s="347"/>
      <c r="BJ718" s="82"/>
      <c r="BK718" s="347"/>
      <c r="BL718" s="347"/>
      <c r="BM718" s="347"/>
      <c r="BN718" s="347"/>
      <c r="BO718" s="347"/>
      <c r="BP718" s="347"/>
      <c r="BQ718" s="347"/>
      <c r="BR718" s="347"/>
      <c r="BS718" s="347"/>
      <c r="BT718" s="347"/>
      <c r="BU718" s="347"/>
      <c r="BV718" s="347" t="s">
        <v>4489</v>
      </c>
      <c r="BW718" s="347"/>
      <c r="BX718" s="347" t="s">
        <v>4490</v>
      </c>
      <c r="BY718" s="362" t="s">
        <v>5812</v>
      </c>
      <c r="BZ718" s="362" t="s">
        <v>4044</v>
      </c>
      <c r="CA718" s="362" t="s">
        <v>4047</v>
      </c>
      <c r="CB718" s="351" t="str">
        <f t="shared" si="51"/>
        <v>BEADLOCK RING</v>
      </c>
    </row>
    <row r="719" spans="1:80" s="339" customFormat="1" ht="12.75">
      <c r="A719" s="23">
        <f t="shared" si="50"/>
        <v>716</v>
      </c>
      <c r="B719" s="105" t="s">
        <v>84</v>
      </c>
      <c r="C719" s="30" t="s">
        <v>1484</v>
      </c>
      <c r="D719" s="341" t="s">
        <v>1485</v>
      </c>
      <c r="E719" s="342" t="s">
        <v>3367</v>
      </c>
      <c r="F719" s="342" t="s">
        <v>5385</v>
      </c>
      <c r="G719" s="342"/>
      <c r="H719" s="432">
        <v>191682017230</v>
      </c>
      <c r="I719" s="393">
        <v>43648</v>
      </c>
      <c r="J719" s="340">
        <v>44480</v>
      </c>
      <c r="K719" s="331" t="s">
        <v>1277</v>
      </c>
      <c r="L719" s="343">
        <v>172.5</v>
      </c>
      <c r="M719" s="333"/>
      <c r="N719" s="333"/>
      <c r="O719" s="341"/>
      <c r="P719" s="8">
        <v>23</v>
      </c>
      <c r="Q719" s="30">
        <v>23</v>
      </c>
      <c r="R719" s="341">
        <v>1</v>
      </c>
      <c r="S719" s="341" t="s">
        <v>4166</v>
      </c>
      <c r="T719" s="344"/>
      <c r="U719" s="378"/>
      <c r="V719" s="341"/>
      <c r="W719" s="349"/>
      <c r="X719" s="345"/>
      <c r="Y719" s="344"/>
      <c r="Z719" s="344"/>
      <c r="AA719" s="344"/>
      <c r="AB719" s="334"/>
      <c r="AC719" s="346"/>
      <c r="AD719" s="336"/>
      <c r="AE719" s="346"/>
      <c r="AF719" s="347"/>
      <c r="AG719" s="346"/>
      <c r="AH719" s="346"/>
      <c r="AI719" s="347"/>
      <c r="AJ719" s="347"/>
      <c r="AK719" s="347"/>
      <c r="AL719" s="347"/>
      <c r="AM719" s="347"/>
      <c r="AN719" s="347"/>
      <c r="AO719" s="347"/>
      <c r="AP719" s="347"/>
      <c r="AQ719" s="347"/>
      <c r="AR719" s="347"/>
      <c r="AS719" s="347"/>
      <c r="AT719" s="347"/>
      <c r="AU719" s="347"/>
      <c r="AV719" s="347"/>
      <c r="AW719" s="347"/>
      <c r="AX719" s="83"/>
      <c r="AY719" s="347"/>
      <c r="AZ719" s="348"/>
      <c r="BA719" s="347"/>
      <c r="BB719" s="105"/>
      <c r="BC719" s="347"/>
      <c r="BD719" s="348"/>
      <c r="BE719" s="347"/>
      <c r="BF719" s="347"/>
      <c r="BG719" s="347"/>
      <c r="BH719" s="341"/>
      <c r="BI719" s="347"/>
      <c r="BJ719" s="82"/>
      <c r="BK719" s="347"/>
      <c r="BL719" s="347"/>
      <c r="BM719" s="347"/>
      <c r="BN719" s="347"/>
      <c r="BO719" s="347"/>
      <c r="BP719" s="347"/>
      <c r="BQ719" s="347"/>
      <c r="BR719" s="347"/>
      <c r="BS719" s="347"/>
      <c r="BT719" s="347"/>
      <c r="BU719" s="347"/>
      <c r="BV719" s="347" t="s">
        <v>4491</v>
      </c>
      <c r="BW719" s="347"/>
      <c r="BX719" s="347" t="s">
        <v>4492</v>
      </c>
      <c r="BY719" s="362" t="s">
        <v>5813</v>
      </c>
      <c r="BZ719" s="362" t="s">
        <v>4044</v>
      </c>
      <c r="CA719" s="362" t="s">
        <v>4047</v>
      </c>
      <c r="CB719" s="351" t="str">
        <f t="shared" si="51"/>
        <v>BEADLOCK RING</v>
      </c>
    </row>
    <row r="720" spans="1:80" s="339" customFormat="1" ht="12.75">
      <c r="A720" s="23">
        <f t="shared" si="50"/>
        <v>717</v>
      </c>
      <c r="B720" s="105" t="s">
        <v>84</v>
      </c>
      <c r="C720" s="30" t="s">
        <v>1072</v>
      </c>
      <c r="D720" s="341" t="s">
        <v>1114</v>
      </c>
      <c r="E720" s="342" t="s">
        <v>5820</v>
      </c>
      <c r="F720" s="342" t="s">
        <v>2239</v>
      </c>
      <c r="G720" s="342"/>
      <c r="H720" s="432" t="s">
        <v>4504</v>
      </c>
      <c r="I720" s="393">
        <v>43951</v>
      </c>
      <c r="J720" s="340">
        <v>44488</v>
      </c>
      <c r="K720" s="331" t="s">
        <v>1277</v>
      </c>
      <c r="L720" s="343">
        <v>383.78</v>
      </c>
      <c r="M720" s="333"/>
      <c r="N720" s="333"/>
      <c r="O720" s="341">
        <v>20</v>
      </c>
      <c r="P720" s="8">
        <v>10</v>
      </c>
      <c r="Q720" s="30" t="s">
        <v>1766</v>
      </c>
      <c r="R720" s="341">
        <v>8</v>
      </c>
      <c r="S720" s="341">
        <v>170</v>
      </c>
      <c r="T720" s="344">
        <v>-18</v>
      </c>
      <c r="U720" s="378">
        <v>4.76</v>
      </c>
      <c r="V720" s="341" t="s">
        <v>85</v>
      </c>
      <c r="W720" s="349">
        <v>130.81</v>
      </c>
      <c r="X720" s="345">
        <v>38.1</v>
      </c>
      <c r="Y720" s="344">
        <v>3640</v>
      </c>
      <c r="Z720" s="344" t="s">
        <v>2309</v>
      </c>
      <c r="AA720" s="344" t="s">
        <v>3002</v>
      </c>
      <c r="AB720" s="334" t="s">
        <v>5822</v>
      </c>
      <c r="AC720" s="346" t="s">
        <v>1917</v>
      </c>
      <c r="AD720" s="336">
        <v>33</v>
      </c>
      <c r="AE720" s="346" t="s">
        <v>85</v>
      </c>
      <c r="AF720" s="347" t="s">
        <v>85</v>
      </c>
      <c r="AG720" s="346" t="s">
        <v>3020</v>
      </c>
      <c r="AH720" s="346" t="s">
        <v>1950</v>
      </c>
      <c r="AI720" s="347">
        <v>1.1000000000000001</v>
      </c>
      <c r="AJ720" s="347" t="s">
        <v>266</v>
      </c>
      <c r="AK720" s="347" t="s">
        <v>85</v>
      </c>
      <c r="AL720" s="347" t="s">
        <v>85</v>
      </c>
      <c r="AM720" s="347" t="s">
        <v>85</v>
      </c>
      <c r="AN720" s="347">
        <v>16.100000000000001</v>
      </c>
      <c r="AO720" s="347">
        <v>200</v>
      </c>
      <c r="AP720" s="347">
        <v>3</v>
      </c>
      <c r="AQ720" s="347">
        <v>3</v>
      </c>
      <c r="AR720" s="347">
        <v>39</v>
      </c>
      <c r="AS720" s="347">
        <v>43</v>
      </c>
      <c r="AT720" s="347">
        <v>245</v>
      </c>
      <c r="AU720" s="347">
        <v>241</v>
      </c>
      <c r="AV720" s="347">
        <v>124</v>
      </c>
      <c r="AW720" s="347">
        <v>100</v>
      </c>
      <c r="AX720" s="83"/>
      <c r="AY720" s="347">
        <v>94</v>
      </c>
      <c r="AZ720" s="348" t="s">
        <v>85</v>
      </c>
      <c r="BA720" s="347" t="s">
        <v>85</v>
      </c>
      <c r="BB720" s="105" t="s">
        <v>85</v>
      </c>
      <c r="BC720" s="347" t="s">
        <v>85</v>
      </c>
      <c r="BD720" s="348">
        <v>42.1</v>
      </c>
      <c r="BE720" s="347">
        <v>22.6</v>
      </c>
      <c r="BF720" s="347">
        <v>22.6</v>
      </c>
      <c r="BG720" s="347">
        <v>12.6</v>
      </c>
      <c r="BH720" s="341">
        <v>20</v>
      </c>
      <c r="BI720" s="347" t="s">
        <v>3551</v>
      </c>
      <c r="BJ720" s="82" t="s">
        <v>4217</v>
      </c>
      <c r="BK720" s="347" t="s">
        <v>2833</v>
      </c>
      <c r="BL720" s="347" t="s">
        <v>2834</v>
      </c>
      <c r="BM720" s="347" t="s">
        <v>2835</v>
      </c>
      <c r="BN720" s="347" t="s">
        <v>2836</v>
      </c>
      <c r="BO720" s="347"/>
      <c r="BP720" s="347"/>
      <c r="BQ720" s="347"/>
      <c r="BR720" s="347"/>
      <c r="BS720" s="347"/>
      <c r="BT720" s="347"/>
      <c r="BU720" s="347" t="s">
        <v>3576</v>
      </c>
      <c r="BV720" s="347" t="s">
        <v>3577</v>
      </c>
      <c r="BW720" s="347" t="s">
        <v>3578</v>
      </c>
      <c r="BX720" s="347" t="s">
        <v>3579</v>
      </c>
      <c r="BY720" s="362" t="str">
        <f t="shared" ref="BY720:BY726" si="52">CONCATENATE("DISCONTINUED"," ","-"," ",D720,", ",O720,"x",P720,", ",IF(V720="N/A", "", CONCATENATE(V720, "/")),IF(T720&gt;0, CONCATENATE("+",T720), T720),"mm Offset, ",Q720,", ",W720,"mm Centerbore, ",PROPER(Z720), "", IF(BB720="N/A", "", CONCATENATE(", w/ ", BB720)))</f>
        <v>DISCONTINUED - MR301 The Standard, 20x10, -18mm Offset, 8x170, 130.81mm Centerbore, Matte Black</v>
      </c>
      <c r="BZ720" s="362" t="s">
        <v>4044</v>
      </c>
      <c r="CA720" s="362" t="s">
        <v>4045</v>
      </c>
      <c r="CB720" s="351" t="str">
        <f t="shared" si="51"/>
        <v>STREET (3XX)</v>
      </c>
    </row>
    <row r="721" spans="1:80" s="339" customFormat="1" ht="12.75">
      <c r="A721" s="23">
        <f t="shared" si="50"/>
        <v>718</v>
      </c>
      <c r="B721" s="105" t="s">
        <v>84</v>
      </c>
      <c r="C721" s="30" t="s">
        <v>1072</v>
      </c>
      <c r="D721" s="341" t="s">
        <v>1114</v>
      </c>
      <c r="E721" s="342" t="s">
        <v>5821</v>
      </c>
      <c r="F721" s="342" t="s">
        <v>2239</v>
      </c>
      <c r="G721" s="342"/>
      <c r="H721" s="432" t="s">
        <v>4505</v>
      </c>
      <c r="I721" s="393">
        <v>43951</v>
      </c>
      <c r="J721" s="340">
        <v>44488</v>
      </c>
      <c r="K721" s="331" t="s">
        <v>1277</v>
      </c>
      <c r="L721" s="343">
        <v>383.78</v>
      </c>
      <c r="M721" s="333"/>
      <c r="N721" s="333"/>
      <c r="O721" s="341">
        <v>20</v>
      </c>
      <c r="P721" s="8">
        <v>10</v>
      </c>
      <c r="Q721" s="30" t="s">
        <v>1767</v>
      </c>
      <c r="R721" s="341">
        <v>8</v>
      </c>
      <c r="S721" s="341">
        <v>180</v>
      </c>
      <c r="T721" s="344">
        <v>-18</v>
      </c>
      <c r="U721" s="378">
        <v>4.76</v>
      </c>
      <c r="V721" s="341" t="s">
        <v>85</v>
      </c>
      <c r="W721" s="349">
        <v>130.81</v>
      </c>
      <c r="X721" s="345">
        <v>38.1</v>
      </c>
      <c r="Y721" s="344">
        <v>3640</v>
      </c>
      <c r="Z721" s="344" t="s">
        <v>2309</v>
      </c>
      <c r="AA721" s="344" t="s">
        <v>3002</v>
      </c>
      <c r="AB721" s="334" t="s">
        <v>5823</v>
      </c>
      <c r="AC721" s="346" t="s">
        <v>1917</v>
      </c>
      <c r="AD721" s="336">
        <v>33</v>
      </c>
      <c r="AE721" s="346" t="s">
        <v>85</v>
      </c>
      <c r="AF721" s="347" t="s">
        <v>85</v>
      </c>
      <c r="AG721" s="346" t="s">
        <v>3020</v>
      </c>
      <c r="AH721" s="346" t="s">
        <v>1950</v>
      </c>
      <c r="AI721" s="347">
        <v>1.1000000000000001</v>
      </c>
      <c r="AJ721" s="347" t="s">
        <v>266</v>
      </c>
      <c r="AK721" s="347" t="s">
        <v>85</v>
      </c>
      <c r="AL721" s="347" t="s">
        <v>85</v>
      </c>
      <c r="AM721" s="347" t="s">
        <v>85</v>
      </c>
      <c r="AN721" s="347">
        <v>16.100000000000001</v>
      </c>
      <c r="AO721" s="347">
        <v>210</v>
      </c>
      <c r="AP721" s="347">
        <v>3</v>
      </c>
      <c r="AQ721" s="347">
        <v>3</v>
      </c>
      <c r="AR721" s="347">
        <v>35</v>
      </c>
      <c r="AS721" s="347">
        <v>43</v>
      </c>
      <c r="AT721" s="347">
        <v>245</v>
      </c>
      <c r="AU721" s="347">
        <v>241</v>
      </c>
      <c r="AV721" s="347">
        <v>124</v>
      </c>
      <c r="AW721" s="347">
        <v>100</v>
      </c>
      <c r="AX721" s="83"/>
      <c r="AY721" s="347">
        <v>94</v>
      </c>
      <c r="AZ721" s="348" t="s">
        <v>85</v>
      </c>
      <c r="BA721" s="347" t="s">
        <v>85</v>
      </c>
      <c r="BB721" s="105" t="s">
        <v>85</v>
      </c>
      <c r="BC721" s="347" t="s">
        <v>85</v>
      </c>
      <c r="BD721" s="348">
        <v>42.1</v>
      </c>
      <c r="BE721" s="347">
        <v>22.6</v>
      </c>
      <c r="BF721" s="347">
        <v>22.6</v>
      </c>
      <c r="BG721" s="347">
        <v>12.6</v>
      </c>
      <c r="BH721" s="341">
        <v>20</v>
      </c>
      <c r="BI721" s="347" t="s">
        <v>3551</v>
      </c>
      <c r="BJ721" s="82" t="s">
        <v>4217</v>
      </c>
      <c r="BK721" s="347" t="s">
        <v>2833</v>
      </c>
      <c r="BL721" s="347" t="s">
        <v>2834</v>
      </c>
      <c r="BM721" s="347" t="s">
        <v>2835</v>
      </c>
      <c r="BN721" s="347" t="s">
        <v>2836</v>
      </c>
      <c r="BO721" s="347"/>
      <c r="BP721" s="347"/>
      <c r="BQ721" s="347"/>
      <c r="BR721" s="347"/>
      <c r="BS721" s="347"/>
      <c r="BT721" s="347"/>
      <c r="BU721" s="347" t="s">
        <v>3576</v>
      </c>
      <c r="BV721" s="347" t="s">
        <v>3577</v>
      </c>
      <c r="BW721" s="347" t="s">
        <v>3578</v>
      </c>
      <c r="BX721" s="347" t="s">
        <v>3579</v>
      </c>
      <c r="BY721" s="362" t="str">
        <f t="shared" si="52"/>
        <v>DISCONTINUED - MR301 The Standard, 20x10, -18mm Offset, 8x180, 130.81mm Centerbore, Matte Black</v>
      </c>
      <c r="BZ721" s="362" t="s">
        <v>4044</v>
      </c>
      <c r="CA721" s="362" t="s">
        <v>4045</v>
      </c>
      <c r="CB721" s="351" t="str">
        <f t="shared" si="51"/>
        <v>STREET (3XX)</v>
      </c>
    </row>
    <row r="722" spans="1:80" s="339" customFormat="1" ht="12.75">
      <c r="A722" s="23">
        <f t="shared" si="50"/>
        <v>719</v>
      </c>
      <c r="B722" s="105" t="s">
        <v>84</v>
      </c>
      <c r="C722" s="30" t="s">
        <v>1089</v>
      </c>
      <c r="D722" s="341" t="s">
        <v>6107</v>
      </c>
      <c r="E722" s="342" t="s">
        <v>5927</v>
      </c>
      <c r="F722" s="342"/>
      <c r="G722" s="342"/>
      <c r="H722" s="432" t="s">
        <v>3429</v>
      </c>
      <c r="I722" s="393">
        <v>43677</v>
      </c>
      <c r="J722" s="340">
        <v>44488</v>
      </c>
      <c r="K722" s="331" t="s">
        <v>1277</v>
      </c>
      <c r="L722" s="343">
        <v>209.9</v>
      </c>
      <c r="M722" s="333"/>
      <c r="N722" s="333"/>
      <c r="O722" s="341">
        <v>15</v>
      </c>
      <c r="P722" s="8">
        <v>7</v>
      </c>
      <c r="Q722" s="30" t="s">
        <v>1749</v>
      </c>
      <c r="R722" s="341">
        <v>4</v>
      </c>
      <c r="S722" s="341">
        <v>156</v>
      </c>
      <c r="T722" s="344">
        <v>38</v>
      </c>
      <c r="U722" s="378">
        <v>5.5</v>
      </c>
      <c r="V722" s="341" t="s">
        <v>186</v>
      </c>
      <c r="W722" s="349">
        <v>132</v>
      </c>
      <c r="X722" s="345">
        <v>15.83</v>
      </c>
      <c r="Y722" s="344">
        <v>1600</v>
      </c>
      <c r="Z722" s="344" t="s">
        <v>2309</v>
      </c>
      <c r="AA722" s="344" t="s">
        <v>3002</v>
      </c>
      <c r="AB722" s="334" t="s">
        <v>5705</v>
      </c>
      <c r="AC722" s="346" t="s">
        <v>4282</v>
      </c>
      <c r="AD722" s="336">
        <v>22</v>
      </c>
      <c r="AE722" s="346" t="s">
        <v>85</v>
      </c>
      <c r="AF722" s="347" t="s">
        <v>85</v>
      </c>
      <c r="AG722" s="346" t="s">
        <v>85</v>
      </c>
      <c r="AH722" s="346" t="s">
        <v>85</v>
      </c>
      <c r="AI722" s="347" t="s">
        <v>85</v>
      </c>
      <c r="AJ722" s="347" t="s">
        <v>266</v>
      </c>
      <c r="AK722" s="347" t="s">
        <v>85</v>
      </c>
      <c r="AL722" s="347" t="s">
        <v>85</v>
      </c>
      <c r="AM722" s="347" t="s">
        <v>85</v>
      </c>
      <c r="AN722" s="347">
        <v>14.1</v>
      </c>
      <c r="AO722" s="347">
        <v>180</v>
      </c>
      <c r="AP722" s="347">
        <v>3</v>
      </c>
      <c r="AQ722" s="347">
        <v>8</v>
      </c>
      <c r="AR722" s="347"/>
      <c r="AS722" s="347">
        <v>10</v>
      </c>
      <c r="AT722" s="347"/>
      <c r="AU722" s="347">
        <v>167</v>
      </c>
      <c r="AV722" s="347">
        <v>115</v>
      </c>
      <c r="AW722" s="347">
        <v>37.799999999999997</v>
      </c>
      <c r="AX722" s="83"/>
      <c r="AY722" s="347">
        <v>40</v>
      </c>
      <c r="AZ722" s="348" t="s">
        <v>85</v>
      </c>
      <c r="BA722" s="347" t="s">
        <v>85</v>
      </c>
      <c r="BB722" s="105" t="s">
        <v>85</v>
      </c>
      <c r="BC722" s="347" t="s">
        <v>85</v>
      </c>
      <c r="BD722" s="348">
        <v>20.190000000000001</v>
      </c>
      <c r="BE722" s="347">
        <v>17.7</v>
      </c>
      <c r="BF722" s="347">
        <v>17.7</v>
      </c>
      <c r="BG722" s="347">
        <v>9.6</v>
      </c>
      <c r="BH722" s="341">
        <v>48</v>
      </c>
      <c r="BI722" s="347" t="s">
        <v>3551</v>
      </c>
      <c r="BJ722" s="82" t="s">
        <v>4217</v>
      </c>
      <c r="BK722" s="347" t="s">
        <v>5302</v>
      </c>
      <c r="BL722" s="347" t="s">
        <v>4233</v>
      </c>
      <c r="BM722" s="347" t="s">
        <v>5844</v>
      </c>
      <c r="BN722" s="347" t="s">
        <v>2887</v>
      </c>
      <c r="BO722" s="347" t="s">
        <v>4510</v>
      </c>
      <c r="BP722" s="347" t="s">
        <v>5816</v>
      </c>
      <c r="BQ722" s="347"/>
      <c r="BR722" s="347"/>
      <c r="BS722" s="347"/>
      <c r="BT722" s="347"/>
      <c r="BU722" s="347" t="s">
        <v>4186</v>
      </c>
      <c r="BV722" s="347" t="s">
        <v>4432</v>
      </c>
      <c r="BW722" s="347" t="s">
        <v>4185</v>
      </c>
      <c r="BX722" s="347" t="s">
        <v>4433</v>
      </c>
      <c r="BY722" s="362" t="str">
        <f t="shared" si="52"/>
        <v>DISCONTINUED - MR410 Bead Grip, 15x7, 5+2/+38mm Offset, 4x156, 132mm Centerbore, Matte Black</v>
      </c>
      <c r="BZ722" s="362" t="s">
        <v>4044</v>
      </c>
      <c r="CA722" s="362" t="s">
        <v>4045</v>
      </c>
      <c r="CB722" s="351" t="str">
        <f t="shared" si="51"/>
        <v>UTV (4XX)</v>
      </c>
    </row>
    <row r="723" spans="1:80" s="339" customFormat="1" ht="12.75">
      <c r="A723" s="23">
        <f t="shared" si="50"/>
        <v>720</v>
      </c>
      <c r="B723" s="105" t="s">
        <v>84</v>
      </c>
      <c r="C723" s="30" t="s">
        <v>1089</v>
      </c>
      <c r="D723" s="341" t="s">
        <v>6107</v>
      </c>
      <c r="E723" s="342" t="s">
        <v>5925</v>
      </c>
      <c r="F723" s="342"/>
      <c r="G723" s="342"/>
      <c r="H723" s="432" t="s">
        <v>3431</v>
      </c>
      <c r="I723" s="393">
        <v>43677</v>
      </c>
      <c r="J723" s="340">
        <v>44488</v>
      </c>
      <c r="K723" s="331" t="s">
        <v>1277</v>
      </c>
      <c r="L723" s="343">
        <v>234.74</v>
      </c>
      <c r="M723" s="333"/>
      <c r="N723" s="333"/>
      <c r="O723" s="341">
        <v>15</v>
      </c>
      <c r="P723" s="8">
        <v>10</v>
      </c>
      <c r="Q723" s="30" t="s">
        <v>1748</v>
      </c>
      <c r="R723" s="341">
        <v>4</v>
      </c>
      <c r="S723" s="341">
        <v>136</v>
      </c>
      <c r="T723" s="344">
        <v>25</v>
      </c>
      <c r="U723" s="378">
        <v>6.4</v>
      </c>
      <c r="V723" s="341" t="s">
        <v>3418</v>
      </c>
      <c r="W723" s="349">
        <v>106.25</v>
      </c>
      <c r="X723" s="345">
        <v>17.2</v>
      </c>
      <c r="Y723" s="344">
        <v>1600</v>
      </c>
      <c r="Z723" s="344" t="s">
        <v>2309</v>
      </c>
      <c r="AA723" s="344" t="s">
        <v>3002</v>
      </c>
      <c r="AB723" s="334" t="s">
        <v>5926</v>
      </c>
      <c r="AC723" s="346" t="s">
        <v>4285</v>
      </c>
      <c r="AD723" s="336">
        <v>22</v>
      </c>
      <c r="AE723" s="346" t="s">
        <v>85</v>
      </c>
      <c r="AF723" s="347" t="s">
        <v>85</v>
      </c>
      <c r="AG723" s="346" t="s">
        <v>85</v>
      </c>
      <c r="AH723" s="346" t="s">
        <v>85</v>
      </c>
      <c r="AI723" s="347" t="s">
        <v>85</v>
      </c>
      <c r="AJ723" s="347" t="s">
        <v>266</v>
      </c>
      <c r="AK723" s="347" t="s">
        <v>85</v>
      </c>
      <c r="AL723" s="347" t="s">
        <v>85</v>
      </c>
      <c r="AM723" s="347" t="s">
        <v>85</v>
      </c>
      <c r="AN723" s="347">
        <v>14.1</v>
      </c>
      <c r="AO723" s="347">
        <v>180</v>
      </c>
      <c r="AP723" s="347">
        <v>3</v>
      </c>
      <c r="AQ723" s="347">
        <v>9</v>
      </c>
      <c r="AR723" s="347"/>
      <c r="AS723" s="347">
        <v>14</v>
      </c>
      <c r="AT723" s="347"/>
      <c r="AU723" s="347">
        <v>167</v>
      </c>
      <c r="AV723" s="347">
        <v>96</v>
      </c>
      <c r="AW723" s="347">
        <v>37.799999999999997</v>
      </c>
      <c r="AX723" s="83"/>
      <c r="AY723" s="347">
        <v>82</v>
      </c>
      <c r="AZ723" s="348" t="s">
        <v>85</v>
      </c>
      <c r="BA723" s="347" t="s">
        <v>85</v>
      </c>
      <c r="BB723" s="105" t="s">
        <v>85</v>
      </c>
      <c r="BC723" s="347" t="s">
        <v>85</v>
      </c>
      <c r="BD723" s="348">
        <v>20.7</v>
      </c>
      <c r="BE723" s="347">
        <v>17.7</v>
      </c>
      <c r="BF723" s="347">
        <v>17.7</v>
      </c>
      <c r="BG723" s="347">
        <v>12.6</v>
      </c>
      <c r="BH723" s="341">
        <v>48</v>
      </c>
      <c r="BI723" s="347" t="s">
        <v>3551</v>
      </c>
      <c r="BJ723" s="82" t="s">
        <v>4217</v>
      </c>
      <c r="BK723" s="347" t="s">
        <v>5302</v>
      </c>
      <c r="BL723" s="347" t="s">
        <v>4233</v>
      </c>
      <c r="BM723" s="347" t="s">
        <v>5844</v>
      </c>
      <c r="BN723" s="347" t="s">
        <v>2887</v>
      </c>
      <c r="BO723" s="347" t="s">
        <v>4510</v>
      </c>
      <c r="BP723" s="347" t="s">
        <v>5816</v>
      </c>
      <c r="BQ723" s="347"/>
      <c r="BR723" s="347"/>
      <c r="BS723" s="347"/>
      <c r="BT723" s="347"/>
      <c r="BU723" s="347" t="s">
        <v>4186</v>
      </c>
      <c r="BV723" s="347" t="s">
        <v>4432</v>
      </c>
      <c r="BW723" s="347" t="s">
        <v>4185</v>
      </c>
      <c r="BX723" s="347" t="s">
        <v>4433</v>
      </c>
      <c r="BY723" s="362" t="str">
        <f t="shared" si="52"/>
        <v>DISCONTINUED - MR410 Bead Grip, 15x10, 6+4/+25mm Offset, 4x136, 106.25mm Centerbore, Matte Black</v>
      </c>
      <c r="BZ723" s="362" t="s">
        <v>4044</v>
      </c>
      <c r="CA723" s="362" t="s">
        <v>4045</v>
      </c>
      <c r="CB723" s="351" t="str">
        <f t="shared" si="51"/>
        <v>UTV (4XX)</v>
      </c>
    </row>
    <row r="724" spans="1:80" s="339" customFormat="1" ht="12.75">
      <c r="A724" s="23">
        <f t="shared" si="50"/>
        <v>721</v>
      </c>
      <c r="B724" s="105" t="s">
        <v>84</v>
      </c>
      <c r="C724" s="30" t="s">
        <v>1072</v>
      </c>
      <c r="D724" s="341" t="s">
        <v>1114</v>
      </c>
      <c r="E724" s="342" t="s">
        <v>6000</v>
      </c>
      <c r="F724" s="342" t="s">
        <v>2239</v>
      </c>
      <c r="G724" s="342"/>
      <c r="H724" s="432" t="s">
        <v>4499</v>
      </c>
      <c r="I724" s="393">
        <v>43951</v>
      </c>
      <c r="J724" s="340">
        <v>44517</v>
      </c>
      <c r="K724" s="331" t="s">
        <v>1277</v>
      </c>
      <c r="L724" s="343">
        <v>383.78</v>
      </c>
      <c r="M724" s="333"/>
      <c r="N724" s="333"/>
      <c r="O724" s="341">
        <v>20</v>
      </c>
      <c r="P724" s="8">
        <v>10</v>
      </c>
      <c r="Q724" s="30" t="s">
        <v>1758</v>
      </c>
      <c r="R724" s="341">
        <v>5</v>
      </c>
      <c r="S724" s="341">
        <v>5</v>
      </c>
      <c r="T724" s="344">
        <v>-18</v>
      </c>
      <c r="U724" s="378">
        <v>4.76</v>
      </c>
      <c r="V724" s="341" t="s">
        <v>85</v>
      </c>
      <c r="W724" s="349">
        <v>94</v>
      </c>
      <c r="X724" s="345">
        <v>37.5</v>
      </c>
      <c r="Y724" s="344">
        <v>2650</v>
      </c>
      <c r="Z724" s="344" t="s">
        <v>2309</v>
      </c>
      <c r="AA724" s="344" t="s">
        <v>3002</v>
      </c>
      <c r="AB724" s="334" t="s">
        <v>6001</v>
      </c>
      <c r="AC724" s="346" t="s">
        <v>1728</v>
      </c>
      <c r="AD724" s="336">
        <v>33</v>
      </c>
      <c r="AE724" s="346" t="s">
        <v>85</v>
      </c>
      <c r="AF724" s="347" t="s">
        <v>85</v>
      </c>
      <c r="AG724" s="346" t="s">
        <v>3015</v>
      </c>
      <c r="AH724" s="346" t="s">
        <v>1950</v>
      </c>
      <c r="AI724" s="347">
        <v>1.1000000000000001</v>
      </c>
      <c r="AJ724" s="347" t="s">
        <v>266</v>
      </c>
      <c r="AK724" s="347" t="s">
        <v>85</v>
      </c>
      <c r="AL724" s="347" t="s">
        <v>85</v>
      </c>
      <c r="AM724" s="347" t="s">
        <v>85</v>
      </c>
      <c r="AN724" s="347">
        <v>16.100000000000001</v>
      </c>
      <c r="AO724" s="347">
        <v>170</v>
      </c>
      <c r="AP724" s="347">
        <v>7</v>
      </c>
      <c r="AQ724" s="347">
        <v>20</v>
      </c>
      <c r="AR724" s="347">
        <v>40</v>
      </c>
      <c r="AS724" s="347">
        <v>47</v>
      </c>
      <c r="AT724" s="347">
        <v>245</v>
      </c>
      <c r="AU724" s="347">
        <v>241</v>
      </c>
      <c r="AV724" s="347">
        <v>90</v>
      </c>
      <c r="AW724" s="347">
        <v>79.8</v>
      </c>
      <c r="AX724" s="83"/>
      <c r="AY724" s="347">
        <v>94</v>
      </c>
      <c r="AZ724" s="348" t="s">
        <v>85</v>
      </c>
      <c r="BA724" s="347" t="s">
        <v>85</v>
      </c>
      <c r="BB724" s="105" t="s">
        <v>85</v>
      </c>
      <c r="BC724" s="347" t="s">
        <v>85</v>
      </c>
      <c r="BD724" s="348">
        <v>41.5</v>
      </c>
      <c r="BE724" s="347">
        <v>22.6</v>
      </c>
      <c r="BF724" s="347">
        <v>22.6</v>
      </c>
      <c r="BG724" s="347">
        <v>12.6</v>
      </c>
      <c r="BH724" s="341">
        <v>20</v>
      </c>
      <c r="BI724" s="347" t="s">
        <v>3551</v>
      </c>
      <c r="BJ724" s="82" t="s">
        <v>4217</v>
      </c>
      <c r="BK724" s="347" t="s">
        <v>4233</v>
      </c>
      <c r="BL724" s="347" t="s">
        <v>5876</v>
      </c>
      <c r="BM724" s="347" t="s">
        <v>5877</v>
      </c>
      <c r="BN724" s="347" t="s">
        <v>5851</v>
      </c>
      <c r="BO724" s="347" t="s">
        <v>5878</v>
      </c>
      <c r="BP724" s="347" t="s">
        <v>5879</v>
      </c>
      <c r="BQ724" s="347" t="s">
        <v>4235</v>
      </c>
      <c r="BR724" s="347"/>
      <c r="BS724" s="347"/>
      <c r="BT724" s="347"/>
      <c r="BU724" s="347" t="s">
        <v>3564</v>
      </c>
      <c r="BV724" s="347" t="s">
        <v>3565</v>
      </c>
      <c r="BW724" s="347" t="s">
        <v>3566</v>
      </c>
      <c r="BX724" s="347" t="s">
        <v>3567</v>
      </c>
      <c r="BY724" s="362" t="str">
        <f t="shared" si="52"/>
        <v>DISCONTINUED - MR301 The Standard, 20x10, -18mm Offset, 5x5, 94mm Centerbore, Matte Black</v>
      </c>
      <c r="BZ724" s="362" t="s">
        <v>4044</v>
      </c>
      <c r="CA724" s="362" t="s">
        <v>4045</v>
      </c>
      <c r="CB724" s="351" t="str">
        <f t="shared" si="51"/>
        <v>STREET (3XX)</v>
      </c>
    </row>
    <row r="725" spans="1:80" s="339" customFormat="1" ht="12.75">
      <c r="A725" s="23">
        <f t="shared" si="50"/>
        <v>722</v>
      </c>
      <c r="B725" s="105" t="s">
        <v>84</v>
      </c>
      <c r="C725" s="30" t="s">
        <v>1072</v>
      </c>
      <c r="D725" s="341" t="s">
        <v>1114</v>
      </c>
      <c r="E725" s="342" t="s">
        <v>6002</v>
      </c>
      <c r="F725" s="342" t="s">
        <v>2239</v>
      </c>
      <c r="G725" s="342"/>
      <c r="H725" s="432" t="s">
        <v>4503</v>
      </c>
      <c r="I725" s="393">
        <v>43951</v>
      </c>
      <c r="J725" s="340">
        <v>44517</v>
      </c>
      <c r="K725" s="331" t="s">
        <v>1277</v>
      </c>
      <c r="L725" s="343">
        <v>383.78</v>
      </c>
      <c r="M725" s="333"/>
      <c r="N725" s="333"/>
      <c r="O725" s="341">
        <v>20</v>
      </c>
      <c r="P725" s="8">
        <v>10</v>
      </c>
      <c r="Q725" s="30" t="s">
        <v>1765</v>
      </c>
      <c r="R725" s="341">
        <v>8</v>
      </c>
      <c r="S725" s="341">
        <v>6.5</v>
      </c>
      <c r="T725" s="344">
        <v>-18</v>
      </c>
      <c r="U725" s="378">
        <v>4.76</v>
      </c>
      <c r="V725" s="341" t="s">
        <v>85</v>
      </c>
      <c r="W725" s="349">
        <v>130.81</v>
      </c>
      <c r="X725" s="345">
        <v>38.1</v>
      </c>
      <c r="Y725" s="344">
        <v>3640</v>
      </c>
      <c r="Z725" s="344" t="s">
        <v>2309</v>
      </c>
      <c r="AA725" s="344" t="s">
        <v>3002</v>
      </c>
      <c r="AB725" s="334" t="s">
        <v>6003</v>
      </c>
      <c r="AC725" s="346" t="s">
        <v>1917</v>
      </c>
      <c r="AD725" s="336">
        <v>33</v>
      </c>
      <c r="AE725" s="346" t="s">
        <v>85</v>
      </c>
      <c r="AF725" s="347" t="s">
        <v>85</v>
      </c>
      <c r="AG725" s="346" t="s">
        <v>3020</v>
      </c>
      <c r="AH725" s="346" t="s">
        <v>1950</v>
      </c>
      <c r="AI725" s="347">
        <v>1.1000000000000001</v>
      </c>
      <c r="AJ725" s="347" t="s">
        <v>266</v>
      </c>
      <c r="AK725" s="347" t="s">
        <v>85</v>
      </c>
      <c r="AL725" s="347" t="s">
        <v>85</v>
      </c>
      <c r="AM725" s="347" t="s">
        <v>85</v>
      </c>
      <c r="AN725" s="347">
        <v>16.100000000000001</v>
      </c>
      <c r="AO725" s="347">
        <v>200</v>
      </c>
      <c r="AP725" s="347">
        <v>3</v>
      </c>
      <c r="AQ725" s="347">
        <v>3</v>
      </c>
      <c r="AR725" s="347">
        <v>39</v>
      </c>
      <c r="AS725" s="347">
        <v>43</v>
      </c>
      <c r="AT725" s="347">
        <v>245</v>
      </c>
      <c r="AU725" s="347">
        <v>241</v>
      </c>
      <c r="AV725" s="347">
        <v>124</v>
      </c>
      <c r="AW725" s="347">
        <v>100</v>
      </c>
      <c r="AX725" s="83"/>
      <c r="AY725" s="347">
        <v>94</v>
      </c>
      <c r="AZ725" s="348" t="s">
        <v>85</v>
      </c>
      <c r="BA725" s="347" t="s">
        <v>85</v>
      </c>
      <c r="BB725" s="105" t="s">
        <v>85</v>
      </c>
      <c r="BC725" s="347" t="s">
        <v>85</v>
      </c>
      <c r="BD725" s="348">
        <v>42.1</v>
      </c>
      <c r="BE725" s="347">
        <v>22.6</v>
      </c>
      <c r="BF725" s="347">
        <v>22.6</v>
      </c>
      <c r="BG725" s="347">
        <v>12.6</v>
      </c>
      <c r="BH725" s="341">
        <v>20</v>
      </c>
      <c r="BI725" s="347" t="s">
        <v>3551</v>
      </c>
      <c r="BJ725" s="82" t="s">
        <v>4217</v>
      </c>
      <c r="BK725" s="347" t="s">
        <v>4233</v>
      </c>
      <c r="BL725" s="347" t="s">
        <v>5876</v>
      </c>
      <c r="BM725" s="347" t="s">
        <v>5877</v>
      </c>
      <c r="BN725" s="347" t="s">
        <v>5851</v>
      </c>
      <c r="BO725" s="347" t="s">
        <v>5878</v>
      </c>
      <c r="BP725" s="347" t="s">
        <v>5879</v>
      </c>
      <c r="BQ725" s="347" t="s">
        <v>4235</v>
      </c>
      <c r="BR725" s="347"/>
      <c r="BS725" s="347"/>
      <c r="BT725" s="347"/>
      <c r="BU725" s="347" t="s">
        <v>3576</v>
      </c>
      <c r="BV725" s="347" t="s">
        <v>3577</v>
      </c>
      <c r="BW725" s="347" t="s">
        <v>3578</v>
      </c>
      <c r="BX725" s="347" t="s">
        <v>3579</v>
      </c>
      <c r="BY725" s="362" t="str">
        <f t="shared" si="52"/>
        <v>DISCONTINUED - MR301 The Standard, 20x10, -18mm Offset, 8x6.5, 130.81mm Centerbore, Matte Black</v>
      </c>
      <c r="BZ725" s="362" t="s">
        <v>4044</v>
      </c>
      <c r="CA725" s="362" t="s">
        <v>4045</v>
      </c>
      <c r="CB725" s="351" t="str">
        <f t="shared" si="51"/>
        <v>STREET (3XX)</v>
      </c>
    </row>
    <row r="726" spans="1:80" s="339" customFormat="1" ht="12.75">
      <c r="A726" s="23">
        <f t="shared" si="50"/>
        <v>723</v>
      </c>
      <c r="B726" s="105" t="s">
        <v>84</v>
      </c>
      <c r="C726" s="30" t="s">
        <v>1072</v>
      </c>
      <c r="D726" s="341" t="s">
        <v>1122</v>
      </c>
      <c r="E726" s="342" t="s">
        <v>6004</v>
      </c>
      <c r="F726" s="342"/>
      <c r="G726" s="342"/>
      <c r="H726" s="432" t="s">
        <v>707</v>
      </c>
      <c r="I726" s="393">
        <v>42370</v>
      </c>
      <c r="J726" s="340">
        <v>44517</v>
      </c>
      <c r="K726" s="331" t="s">
        <v>1277</v>
      </c>
      <c r="L726" s="343">
        <v>323.86</v>
      </c>
      <c r="M726" s="333"/>
      <c r="N726" s="333"/>
      <c r="O726" s="341">
        <v>17</v>
      </c>
      <c r="P726" s="8">
        <v>8.5</v>
      </c>
      <c r="Q726" s="30" t="s">
        <v>1754</v>
      </c>
      <c r="R726" s="341">
        <v>5</v>
      </c>
      <c r="S726" s="341">
        <v>150</v>
      </c>
      <c r="T726" s="344">
        <v>0</v>
      </c>
      <c r="U726" s="378">
        <v>4.75</v>
      </c>
      <c r="V726" s="341" t="s">
        <v>85</v>
      </c>
      <c r="W726" s="349">
        <v>110.5</v>
      </c>
      <c r="X726" s="345">
        <v>28.84</v>
      </c>
      <c r="Y726" s="344">
        <v>2650</v>
      </c>
      <c r="Z726" s="344" t="s">
        <v>2309</v>
      </c>
      <c r="AA726" s="344" t="s">
        <v>3002</v>
      </c>
      <c r="AB726" s="334" t="s">
        <v>5600</v>
      </c>
      <c r="AC726" s="346" t="s">
        <v>1640</v>
      </c>
      <c r="AD726" s="336">
        <v>38.5</v>
      </c>
      <c r="AE726" s="346" t="s">
        <v>1810</v>
      </c>
      <c r="AF726" s="347" t="s">
        <v>1901</v>
      </c>
      <c r="AG726" s="346" t="s">
        <v>85</v>
      </c>
      <c r="AH726" s="346" t="s">
        <v>1951</v>
      </c>
      <c r="AI726" s="347">
        <v>1.1000000000000001</v>
      </c>
      <c r="AJ726" s="347" t="s">
        <v>265</v>
      </c>
      <c r="AK726" s="347" t="s">
        <v>85</v>
      </c>
      <c r="AL726" s="347" t="s">
        <v>85</v>
      </c>
      <c r="AM726" s="347" t="s">
        <v>85</v>
      </c>
      <c r="AN726" s="347">
        <v>16.100000000000001</v>
      </c>
      <c r="AO726" s="347">
        <v>185</v>
      </c>
      <c r="AP726" s="347">
        <v>3</v>
      </c>
      <c r="AQ726" s="347">
        <v>12</v>
      </c>
      <c r="AR726" s="347">
        <v>36</v>
      </c>
      <c r="AS726" s="347">
        <v>38</v>
      </c>
      <c r="AT726" s="347">
        <v>208</v>
      </c>
      <c r="AU726" s="347">
        <v>200</v>
      </c>
      <c r="AV726" s="347">
        <v>110.5</v>
      </c>
      <c r="AW726" s="347">
        <v>35</v>
      </c>
      <c r="AX726" s="83"/>
      <c r="AY726" s="347">
        <v>50</v>
      </c>
      <c r="AZ726" s="348" t="s">
        <v>85</v>
      </c>
      <c r="BA726" s="347" t="s">
        <v>85</v>
      </c>
      <c r="BB726" s="105" t="s">
        <v>85</v>
      </c>
      <c r="BC726" s="347" t="s">
        <v>85</v>
      </c>
      <c r="BD726" s="348">
        <v>32.96</v>
      </c>
      <c r="BE726" s="347">
        <v>19.7</v>
      </c>
      <c r="BF726" s="347">
        <v>19.7</v>
      </c>
      <c r="BG726" s="347">
        <v>11</v>
      </c>
      <c r="BH726" s="341">
        <v>36</v>
      </c>
      <c r="BI726" s="347" t="s">
        <v>3551</v>
      </c>
      <c r="BJ726" s="82" t="s">
        <v>4217</v>
      </c>
      <c r="BK726" s="347" t="s">
        <v>4233</v>
      </c>
      <c r="BL726" s="347" t="s">
        <v>5893</v>
      </c>
      <c r="BM726" s="347" t="s">
        <v>5891</v>
      </c>
      <c r="BN726" s="347" t="s">
        <v>5881</v>
      </c>
      <c r="BO726" s="347" t="s">
        <v>5892</v>
      </c>
      <c r="BP726" s="347" t="s">
        <v>5871</v>
      </c>
      <c r="BQ726" s="347" t="s">
        <v>4480</v>
      </c>
      <c r="BR726" s="347" t="s">
        <v>4235</v>
      </c>
      <c r="BS726" s="347"/>
      <c r="BT726" s="347"/>
      <c r="BU726" s="347" t="s">
        <v>3735</v>
      </c>
      <c r="BV726" s="347" t="s">
        <v>3736</v>
      </c>
      <c r="BW726" s="347" t="s">
        <v>3737</v>
      </c>
      <c r="BX726" s="347" t="s">
        <v>3738</v>
      </c>
      <c r="BY726" s="362" t="str">
        <f t="shared" si="52"/>
        <v>DISCONTINUED - MR311 Vex, 17x8.5, 0mm Offset, 5x150, 110.5mm Centerbore, Matte Black</v>
      </c>
      <c r="BZ726" s="362" t="s">
        <v>4044</v>
      </c>
      <c r="CA726" s="362" t="s">
        <v>4045</v>
      </c>
      <c r="CB726" s="351" t="str">
        <f t="shared" si="51"/>
        <v>STREET (3XX)</v>
      </c>
    </row>
    <row r="727" spans="1:80" s="339" customFormat="1" ht="12.75">
      <c r="A727" s="23">
        <f t="shared" si="50"/>
        <v>724</v>
      </c>
      <c r="B727" s="105" t="s">
        <v>3069</v>
      </c>
      <c r="C727" s="30" t="s">
        <v>1484</v>
      </c>
      <c r="D727" s="341" t="s">
        <v>1485</v>
      </c>
      <c r="E727" s="342" t="s">
        <v>3059</v>
      </c>
      <c r="F727" s="342" t="s">
        <v>5389</v>
      </c>
      <c r="G727" s="342"/>
      <c r="H727" s="432">
        <v>191682015212</v>
      </c>
      <c r="I727" s="393">
        <v>43518</v>
      </c>
      <c r="J727" s="340">
        <v>44517</v>
      </c>
      <c r="K727" s="331" t="s">
        <v>1277</v>
      </c>
      <c r="L727" s="343">
        <v>71.433999999999997</v>
      </c>
      <c r="M727" s="333"/>
      <c r="N727" s="333"/>
      <c r="O727" s="341"/>
      <c r="P727" s="8"/>
      <c r="Q727" s="30"/>
      <c r="R727" s="341"/>
      <c r="S727" s="341" t="s">
        <v>4166</v>
      </c>
      <c r="T727" s="344"/>
      <c r="U727" s="378"/>
      <c r="V727" s="341"/>
      <c r="W727" s="349"/>
      <c r="X727" s="345"/>
      <c r="Y727" s="344"/>
      <c r="Z727" s="344"/>
      <c r="AA727" s="344"/>
      <c r="AB727" s="334"/>
      <c r="AC727" s="346"/>
      <c r="AD727" s="336"/>
      <c r="AE727" s="346"/>
      <c r="AF727" s="347"/>
      <c r="AG727" s="346"/>
      <c r="AH727" s="346"/>
      <c r="AI727" s="347"/>
      <c r="AJ727" s="347"/>
      <c r="AK727" s="347"/>
      <c r="AL727" s="347"/>
      <c r="AM727" s="347"/>
      <c r="AN727" s="347"/>
      <c r="AO727" s="347"/>
      <c r="AP727" s="347"/>
      <c r="AQ727" s="347"/>
      <c r="AR727" s="347"/>
      <c r="AS727" s="347"/>
      <c r="AT727" s="347"/>
      <c r="AU727" s="347"/>
      <c r="AV727" s="347"/>
      <c r="AW727" s="347"/>
      <c r="AX727" s="83"/>
      <c r="AY727" s="347"/>
      <c r="AZ727" s="348"/>
      <c r="BA727" s="347"/>
      <c r="BB727" s="105"/>
      <c r="BC727" s="347"/>
      <c r="BD727" s="348"/>
      <c r="BE727" s="347"/>
      <c r="BF727" s="347"/>
      <c r="BG727" s="347"/>
      <c r="BH727" s="341"/>
      <c r="BI727" s="347"/>
      <c r="BJ727" s="82"/>
      <c r="BK727" s="347"/>
      <c r="BL727" s="347"/>
      <c r="BM727" s="347"/>
      <c r="BN727" s="347"/>
      <c r="BO727" s="347"/>
      <c r="BP727" s="347"/>
      <c r="BQ727" s="347"/>
      <c r="BR727" s="347"/>
      <c r="BS727" s="347"/>
      <c r="BT727" s="347"/>
      <c r="BU727" s="347"/>
      <c r="BV727" s="347" t="s">
        <v>4732</v>
      </c>
      <c r="BW727" s="347"/>
      <c r="BX727" s="347"/>
      <c r="BY727" s="362" t="s">
        <v>6065</v>
      </c>
      <c r="BZ727" s="362" t="s">
        <v>4044</v>
      </c>
      <c r="CA727" s="362" t="s">
        <v>4047</v>
      </c>
      <c r="CB727" s="351" t="str">
        <f t="shared" si="51"/>
        <v>BEADLOCK RING</v>
      </c>
    </row>
    <row r="728" spans="1:80" s="339" customFormat="1" ht="12.75">
      <c r="A728" s="23">
        <f t="shared" si="50"/>
        <v>725</v>
      </c>
      <c r="B728" s="105" t="s">
        <v>84</v>
      </c>
      <c r="C728" s="30" t="s">
        <v>1072</v>
      </c>
      <c r="D728" s="341" t="s">
        <v>2117</v>
      </c>
      <c r="E728" s="342" t="s">
        <v>6068</v>
      </c>
      <c r="F728" s="342"/>
      <c r="G728" s="342"/>
      <c r="H728" s="432" t="s">
        <v>2720</v>
      </c>
      <c r="I728" s="393">
        <v>43340</v>
      </c>
      <c r="J728" s="340">
        <v>44517</v>
      </c>
      <c r="K728" s="331" t="s">
        <v>1277</v>
      </c>
      <c r="L728" s="343">
        <v>414.03</v>
      </c>
      <c r="M728" s="333"/>
      <c r="N728" s="333"/>
      <c r="O728" s="341">
        <v>17</v>
      </c>
      <c r="P728" s="8">
        <v>8.5</v>
      </c>
      <c r="Q728" s="30" t="s">
        <v>1754</v>
      </c>
      <c r="R728" s="341">
        <v>5</v>
      </c>
      <c r="S728" s="341">
        <v>150</v>
      </c>
      <c r="T728" s="344">
        <v>25</v>
      </c>
      <c r="U728" s="378">
        <v>5.8</v>
      </c>
      <c r="V728" s="341" t="s">
        <v>85</v>
      </c>
      <c r="W728" s="349">
        <v>110.5</v>
      </c>
      <c r="X728" s="345">
        <v>23.5</v>
      </c>
      <c r="Y728" s="344">
        <v>2650</v>
      </c>
      <c r="Z728" s="344" t="s">
        <v>2661</v>
      </c>
      <c r="AA728" s="344" t="s">
        <v>3007</v>
      </c>
      <c r="AB728" s="334" t="s">
        <v>5794</v>
      </c>
      <c r="AC728" s="346" t="s">
        <v>5126</v>
      </c>
      <c r="AD728" s="336">
        <v>22</v>
      </c>
      <c r="AE728" s="346" t="s">
        <v>85</v>
      </c>
      <c r="AF728" s="347" t="s">
        <v>85</v>
      </c>
      <c r="AG728" s="346" t="s">
        <v>85</v>
      </c>
      <c r="AH728" s="346" t="s">
        <v>85</v>
      </c>
      <c r="AI728" s="347" t="s">
        <v>85</v>
      </c>
      <c r="AJ728" s="347" t="s">
        <v>266</v>
      </c>
      <c r="AK728" s="347" t="s">
        <v>85</v>
      </c>
      <c r="AL728" s="347" t="s">
        <v>85</v>
      </c>
      <c r="AM728" s="347" t="s">
        <v>85</v>
      </c>
      <c r="AN728" s="347">
        <v>16</v>
      </c>
      <c r="AO728" s="347">
        <v>180</v>
      </c>
      <c r="AP728" s="347">
        <v>0</v>
      </c>
      <c r="AQ728" s="347">
        <v>14</v>
      </c>
      <c r="AR728" s="347">
        <v>40</v>
      </c>
      <c r="AS728" s="347">
        <v>46.6</v>
      </c>
      <c r="AT728" s="347">
        <v>210</v>
      </c>
      <c r="AU728" s="347">
        <v>208</v>
      </c>
      <c r="AV728" s="347">
        <v>110.5</v>
      </c>
      <c r="AW728" s="347">
        <v>35</v>
      </c>
      <c r="AX728" s="83"/>
      <c r="AY728" s="347">
        <v>34</v>
      </c>
      <c r="AZ728" s="348" t="s">
        <v>85</v>
      </c>
      <c r="BA728" s="347" t="s">
        <v>85</v>
      </c>
      <c r="BB728" s="105" t="s">
        <v>85</v>
      </c>
      <c r="BC728" s="347" t="s">
        <v>85</v>
      </c>
      <c r="BD728" s="348">
        <v>27</v>
      </c>
      <c r="BE728" s="347">
        <v>19.7</v>
      </c>
      <c r="BF728" s="347">
        <v>19.7</v>
      </c>
      <c r="BG728" s="347">
        <v>11</v>
      </c>
      <c r="BH728" s="341">
        <v>36</v>
      </c>
      <c r="BI728" s="347" t="s">
        <v>3551</v>
      </c>
      <c r="BJ728" s="82" t="s">
        <v>4217</v>
      </c>
      <c r="BK728" s="347" t="s">
        <v>5899</v>
      </c>
      <c r="BL728" s="347" t="s">
        <v>4233</v>
      </c>
      <c r="BM728" s="347" t="s">
        <v>5817</v>
      </c>
      <c r="BN728" s="347" t="s">
        <v>5900</v>
      </c>
      <c r="BO728" s="347" t="s">
        <v>5901</v>
      </c>
      <c r="BP728" s="347" t="s">
        <v>5902</v>
      </c>
      <c r="BQ728" s="347" t="s">
        <v>5903</v>
      </c>
      <c r="BR728" s="347" t="s">
        <v>4480</v>
      </c>
      <c r="BS728" s="347" t="s">
        <v>4235</v>
      </c>
      <c r="BT728" s="347"/>
      <c r="BU728" s="347" t="s">
        <v>3775</v>
      </c>
      <c r="BV728" s="347" t="s">
        <v>3776</v>
      </c>
      <c r="BW728" s="347" t="s">
        <v>3777</v>
      </c>
      <c r="BX728" s="347" t="s">
        <v>3778</v>
      </c>
      <c r="BY728" s="362" t="str">
        <f t="shared" ref="BY728:BY765" si="53">CONCATENATE("DISCONTINUED"," ","-"," ",D728,", ",O728,"x",P728,", ",IF(V728="N/A", "", CONCATENATE(V728, "/")),IF(T728&gt;0, CONCATENATE("+",T728), T728),"mm Offset, ",Q728,", ",W728,"mm Centerbore, ",PROPER(Z728), "", IF(BB728="N/A", "", CONCATENATE(", w/ ", BB728)))</f>
        <v>DISCONTINUED - MR313, 17x8.5, +25mm Offset, 5x150, 110.5mm Centerbore, Gloss Titanium</v>
      </c>
      <c r="BZ728" s="362" t="s">
        <v>4044</v>
      </c>
      <c r="CA728" s="362" t="s">
        <v>4045</v>
      </c>
      <c r="CB728" s="351" t="str">
        <f t="shared" si="51"/>
        <v>STREET (3XX)</v>
      </c>
    </row>
    <row r="729" spans="1:80" s="339" customFormat="1" ht="12.75">
      <c r="A729" s="23">
        <f t="shared" si="50"/>
        <v>726</v>
      </c>
      <c r="B729" s="105" t="s">
        <v>84</v>
      </c>
      <c r="C729" s="30" t="s">
        <v>1094</v>
      </c>
      <c r="D729" s="341" t="s">
        <v>940</v>
      </c>
      <c r="E729" s="342" t="s">
        <v>6070</v>
      </c>
      <c r="F729" s="342" t="s">
        <v>2239</v>
      </c>
      <c r="G729" s="342"/>
      <c r="H729" s="432" t="s">
        <v>992</v>
      </c>
      <c r="I729" s="393">
        <v>42736</v>
      </c>
      <c r="J729" s="340">
        <v>44517</v>
      </c>
      <c r="K729" s="331" t="s">
        <v>1277</v>
      </c>
      <c r="L729" s="343">
        <v>408.62</v>
      </c>
      <c r="M729" s="333"/>
      <c r="N729" s="333"/>
      <c r="O729" s="341">
        <v>20</v>
      </c>
      <c r="P729" s="8">
        <v>10</v>
      </c>
      <c r="Q729" s="30" t="s">
        <v>1767</v>
      </c>
      <c r="R729" s="341">
        <v>8</v>
      </c>
      <c r="S729" s="341">
        <v>180</v>
      </c>
      <c r="T729" s="344">
        <v>-24</v>
      </c>
      <c r="U729" s="378">
        <v>4.55</v>
      </c>
      <c r="V729" s="341" t="s">
        <v>85</v>
      </c>
      <c r="W729" s="349">
        <v>124.1</v>
      </c>
      <c r="X729" s="345">
        <v>43.43</v>
      </c>
      <c r="Y729" s="344">
        <v>3640</v>
      </c>
      <c r="Z729" s="344" t="s">
        <v>2309</v>
      </c>
      <c r="AA729" s="344" t="s">
        <v>3002</v>
      </c>
      <c r="AB729" s="334" t="s">
        <v>5055</v>
      </c>
      <c r="AC729" s="346" t="s">
        <v>1621</v>
      </c>
      <c r="AD729" s="336">
        <v>33</v>
      </c>
      <c r="AE729" s="346" t="s">
        <v>85</v>
      </c>
      <c r="AF729" s="347" t="s">
        <v>1901</v>
      </c>
      <c r="AG729" s="346" t="s">
        <v>85</v>
      </c>
      <c r="AH729" s="346" t="s">
        <v>1950</v>
      </c>
      <c r="AI729" s="347">
        <v>1.1000000000000001</v>
      </c>
      <c r="AJ729" s="347" t="s">
        <v>265</v>
      </c>
      <c r="AK729" s="347" t="s">
        <v>85</v>
      </c>
      <c r="AL729" s="347" t="s">
        <v>85</v>
      </c>
      <c r="AM729" s="347" t="s">
        <v>85</v>
      </c>
      <c r="AN729" s="347">
        <v>15.8</v>
      </c>
      <c r="AO729" s="347">
        <v>206</v>
      </c>
      <c r="AP729" s="347">
        <v>3</v>
      </c>
      <c r="AQ729" s="347">
        <v>3</v>
      </c>
      <c r="AR729" s="347"/>
      <c r="AS729" s="347">
        <v>58</v>
      </c>
      <c r="AT729" s="347"/>
      <c r="AU729" s="347">
        <v>230</v>
      </c>
      <c r="AV729" s="347">
        <v>124.2</v>
      </c>
      <c r="AW729" s="347">
        <v>108.5</v>
      </c>
      <c r="AX729" s="83"/>
      <c r="AY729" s="347">
        <v>72</v>
      </c>
      <c r="AZ729" s="348" t="s">
        <v>85</v>
      </c>
      <c r="BA729" s="347" t="s">
        <v>85</v>
      </c>
      <c r="BB729" s="105" t="s">
        <v>85</v>
      </c>
      <c r="BC729" s="347" t="s">
        <v>85</v>
      </c>
      <c r="BD729" s="348">
        <v>49.07</v>
      </c>
      <c r="BE729" s="347">
        <v>22.1</v>
      </c>
      <c r="BF729" s="347">
        <v>22.1</v>
      </c>
      <c r="BG729" s="347">
        <v>12.2</v>
      </c>
      <c r="BH729" s="341">
        <v>20</v>
      </c>
      <c r="BI729" s="347" t="s">
        <v>3551</v>
      </c>
      <c r="BJ729" s="82" t="s">
        <v>4217</v>
      </c>
      <c r="BK729" s="347" t="s">
        <v>2890</v>
      </c>
      <c r="BL729" s="347" t="s">
        <v>2834</v>
      </c>
      <c r="BM729" s="347" t="s">
        <v>2903</v>
      </c>
      <c r="BN729" s="347" t="s">
        <v>2904</v>
      </c>
      <c r="BO729" s="347"/>
      <c r="BP729" s="347"/>
      <c r="BQ729" s="347"/>
      <c r="BR729" s="347"/>
      <c r="BS729" s="347"/>
      <c r="BT729" s="347"/>
      <c r="BU729" s="347" t="s">
        <v>3983</v>
      </c>
      <c r="BV729" s="347" t="s">
        <v>3984</v>
      </c>
      <c r="BW729" s="347" t="s">
        <v>3985</v>
      </c>
      <c r="BX729" s="347" t="s">
        <v>3986</v>
      </c>
      <c r="BY729" s="362" t="str">
        <f t="shared" si="53"/>
        <v>DISCONTINUED - MR606 Mesh, 20x10, -24mm Offset, 8x180, 124.1mm Centerbore, Matte Black</v>
      </c>
      <c r="BZ729" s="362" t="s">
        <v>4044</v>
      </c>
      <c r="CA729" s="362" t="s">
        <v>4045</v>
      </c>
      <c r="CB729" s="351" t="str">
        <f t="shared" si="51"/>
        <v>DISCO (6XX)</v>
      </c>
    </row>
    <row r="730" spans="1:80" s="339" customFormat="1" ht="12.75">
      <c r="A730" s="23">
        <f t="shared" si="50"/>
        <v>727</v>
      </c>
      <c r="B730" s="105" t="s">
        <v>84</v>
      </c>
      <c r="C730" s="30" t="s">
        <v>1093</v>
      </c>
      <c r="D730" s="341" t="s">
        <v>933</v>
      </c>
      <c r="E730" s="342" t="s">
        <v>6069</v>
      </c>
      <c r="F730" s="342"/>
      <c r="G730" s="342"/>
      <c r="H730" s="432" t="s">
        <v>950</v>
      </c>
      <c r="I730" s="393">
        <v>42736</v>
      </c>
      <c r="J730" s="340">
        <v>44517</v>
      </c>
      <c r="K730" s="331" t="s">
        <v>1277</v>
      </c>
      <c r="L730" s="343">
        <v>459.11</v>
      </c>
      <c r="M730" s="333"/>
      <c r="N730" s="333"/>
      <c r="O730" s="341">
        <v>18</v>
      </c>
      <c r="P730" s="8">
        <v>8</v>
      </c>
      <c r="Q730" s="30" t="s">
        <v>1858</v>
      </c>
      <c r="R730" s="341">
        <v>5</v>
      </c>
      <c r="S730" s="341">
        <v>4.5</v>
      </c>
      <c r="T730" s="344">
        <v>42</v>
      </c>
      <c r="U730" s="378">
        <v>6.2</v>
      </c>
      <c r="V730" s="341" t="s">
        <v>85</v>
      </c>
      <c r="W730" s="349">
        <v>73</v>
      </c>
      <c r="X730" s="345">
        <v>17.8</v>
      </c>
      <c r="Y730" s="344">
        <v>1650</v>
      </c>
      <c r="Z730" s="344" t="s">
        <v>2309</v>
      </c>
      <c r="AA730" s="344" t="s">
        <v>3002</v>
      </c>
      <c r="AB730" s="334" t="s">
        <v>6071</v>
      </c>
      <c r="AC730" s="346" t="s">
        <v>1622</v>
      </c>
      <c r="AD730" s="336">
        <v>11</v>
      </c>
      <c r="AE730" s="346" t="s">
        <v>85</v>
      </c>
      <c r="AF730" s="347" t="s">
        <v>85</v>
      </c>
      <c r="AG730" s="346" t="s">
        <v>85</v>
      </c>
      <c r="AH730" s="346" t="s">
        <v>85</v>
      </c>
      <c r="AI730" s="347" t="s">
        <v>85</v>
      </c>
      <c r="AJ730" s="347" t="s">
        <v>265</v>
      </c>
      <c r="AK730" s="347" t="s">
        <v>1895</v>
      </c>
      <c r="AL730" s="347">
        <v>2.75</v>
      </c>
      <c r="AM730" s="347">
        <v>56.1</v>
      </c>
      <c r="AN730" s="347">
        <v>16</v>
      </c>
      <c r="AO730" s="347">
        <v>145</v>
      </c>
      <c r="AP730" s="347">
        <v>26</v>
      </c>
      <c r="AQ730" s="347">
        <v>34</v>
      </c>
      <c r="AR730" s="347"/>
      <c r="AS730" s="347">
        <v>46</v>
      </c>
      <c r="AT730" s="347"/>
      <c r="AU730" s="347">
        <v>212</v>
      </c>
      <c r="AV730" s="347">
        <v>53</v>
      </c>
      <c r="AW730" s="347">
        <v>29</v>
      </c>
      <c r="AX730" s="83"/>
      <c r="AY730" s="347">
        <v>0</v>
      </c>
      <c r="AZ730" s="348" t="s">
        <v>85</v>
      </c>
      <c r="BA730" s="347" t="s">
        <v>85</v>
      </c>
      <c r="BB730" s="105" t="s">
        <v>85</v>
      </c>
      <c r="BC730" s="347" t="s">
        <v>85</v>
      </c>
      <c r="BD730" s="348">
        <v>21.3</v>
      </c>
      <c r="BE730" s="347">
        <v>20.5</v>
      </c>
      <c r="BF730" s="347">
        <v>20.5</v>
      </c>
      <c r="BG730" s="347">
        <v>10.4</v>
      </c>
      <c r="BH730" s="341">
        <v>36</v>
      </c>
      <c r="BI730" s="347" t="s">
        <v>3551</v>
      </c>
      <c r="BJ730" s="82" t="s">
        <v>4217</v>
      </c>
      <c r="BK730" s="347" t="s">
        <v>5899</v>
      </c>
      <c r="BL730" s="347" t="s">
        <v>4233</v>
      </c>
      <c r="BM730" s="347" t="s">
        <v>5919</v>
      </c>
      <c r="BN730" s="347" t="s">
        <v>5920</v>
      </c>
      <c r="BO730" s="347" t="s">
        <v>5902</v>
      </c>
      <c r="BP730" s="347" t="s">
        <v>5921</v>
      </c>
      <c r="BQ730" s="347" t="s">
        <v>4480</v>
      </c>
      <c r="BR730" s="347" t="s">
        <v>5914</v>
      </c>
      <c r="BS730" s="347"/>
      <c r="BT730" s="347"/>
      <c r="BU730" s="347" t="s">
        <v>3931</v>
      </c>
      <c r="BV730" s="347" t="s">
        <v>3932</v>
      </c>
      <c r="BW730" s="347" t="s">
        <v>3933</v>
      </c>
      <c r="BX730" s="347" t="s">
        <v>3934</v>
      </c>
      <c r="BY730" s="362" t="str">
        <f t="shared" si="53"/>
        <v>DISCONTINUED - MR503 RALLY, 18x8, +42mm Offset, 5x4.5, 73mm Centerbore, Matte Black</v>
      </c>
      <c r="BZ730" s="362" t="s">
        <v>4044</v>
      </c>
      <c r="CA730" s="362" t="s">
        <v>4045</v>
      </c>
      <c r="CB730" s="351" t="str">
        <f t="shared" si="51"/>
        <v>RALLY (5XX)</v>
      </c>
    </row>
    <row r="731" spans="1:80" s="339" customFormat="1" ht="12.75">
      <c r="A731" s="23">
        <f t="shared" si="50"/>
        <v>728</v>
      </c>
      <c r="B731" s="105" t="s">
        <v>84</v>
      </c>
      <c r="C731" s="30" t="s">
        <v>1072</v>
      </c>
      <c r="D731" s="341" t="s">
        <v>4831</v>
      </c>
      <c r="E731" s="342" t="s">
        <v>6098</v>
      </c>
      <c r="F731" s="342"/>
      <c r="G731" s="342"/>
      <c r="H731" s="432" t="s">
        <v>525</v>
      </c>
      <c r="I731" s="393">
        <v>41640</v>
      </c>
      <c r="J731" s="340">
        <v>44517</v>
      </c>
      <c r="K731" s="331" t="s">
        <v>1277</v>
      </c>
      <c r="L731" s="343">
        <v>299</v>
      </c>
      <c r="M731" s="333"/>
      <c r="N731" s="333"/>
      <c r="O731" s="341">
        <v>17</v>
      </c>
      <c r="P731" s="8">
        <v>8.5</v>
      </c>
      <c r="Q731" s="30" t="s">
        <v>1766</v>
      </c>
      <c r="R731" s="341">
        <v>8</v>
      </c>
      <c r="S731" s="341">
        <v>170</v>
      </c>
      <c r="T731" s="344">
        <v>0</v>
      </c>
      <c r="U731" s="378">
        <v>4.75</v>
      </c>
      <c r="V731" s="341" t="s">
        <v>85</v>
      </c>
      <c r="W731" s="349">
        <v>130.81</v>
      </c>
      <c r="X731" s="345">
        <v>28.64</v>
      </c>
      <c r="Y731" s="344">
        <v>3600</v>
      </c>
      <c r="Z731" s="344" t="s">
        <v>2309</v>
      </c>
      <c r="AA731" s="344" t="s">
        <v>3002</v>
      </c>
      <c r="AB731" s="334" t="s">
        <v>5931</v>
      </c>
      <c r="AC731" s="346" t="s">
        <v>1617</v>
      </c>
      <c r="AD731" s="336">
        <v>33</v>
      </c>
      <c r="AE731" s="346" t="s">
        <v>85</v>
      </c>
      <c r="AF731" s="347" t="s">
        <v>85</v>
      </c>
      <c r="AG731" s="346" t="s">
        <v>3020</v>
      </c>
      <c r="AH731" s="346" t="s">
        <v>1950</v>
      </c>
      <c r="AI731" s="347">
        <v>1.1000000000000001</v>
      </c>
      <c r="AJ731" s="347" t="s">
        <v>266</v>
      </c>
      <c r="AK731" s="347" t="s">
        <v>85</v>
      </c>
      <c r="AL731" s="347" t="s">
        <v>85</v>
      </c>
      <c r="AM731" s="347" t="s">
        <v>85</v>
      </c>
      <c r="AN731" s="347">
        <v>16.5</v>
      </c>
      <c r="AO731" s="347">
        <v>197</v>
      </c>
      <c r="AP731" s="347">
        <v>3</v>
      </c>
      <c r="AQ731" s="347">
        <v>3</v>
      </c>
      <c r="AR731" s="347">
        <v>30</v>
      </c>
      <c r="AS731" s="347">
        <v>41</v>
      </c>
      <c r="AT731" s="347">
        <v>208</v>
      </c>
      <c r="AU731" s="347">
        <v>205</v>
      </c>
      <c r="AV731" s="347">
        <v>123.4</v>
      </c>
      <c r="AW731" s="347">
        <v>76</v>
      </c>
      <c r="AX731" s="83"/>
      <c r="AY731" s="347">
        <v>46</v>
      </c>
      <c r="AZ731" s="348" t="s">
        <v>85</v>
      </c>
      <c r="BA731" s="347" t="s">
        <v>85</v>
      </c>
      <c r="BB731" s="105" t="s">
        <v>85</v>
      </c>
      <c r="BC731" s="347" t="s">
        <v>85</v>
      </c>
      <c r="BD731" s="348">
        <v>32.78</v>
      </c>
      <c r="BE731" s="347">
        <v>19.7</v>
      </c>
      <c r="BF731" s="347">
        <v>19.7</v>
      </c>
      <c r="BG731" s="347">
        <v>11</v>
      </c>
      <c r="BH731" s="341">
        <v>36</v>
      </c>
      <c r="BI731" s="347" t="s">
        <v>3551</v>
      </c>
      <c r="BJ731" s="82" t="s">
        <v>4217</v>
      </c>
      <c r="BK731" s="347" t="s">
        <v>4233</v>
      </c>
      <c r="BL731" s="347" t="s">
        <v>5886</v>
      </c>
      <c r="BM731" s="347" t="s">
        <v>5877</v>
      </c>
      <c r="BN731" s="347" t="s">
        <v>5851</v>
      </c>
      <c r="BO731" s="347" t="s">
        <v>5878</v>
      </c>
      <c r="BP731" s="347" t="s">
        <v>4235</v>
      </c>
      <c r="BQ731" s="347"/>
      <c r="BR731" s="347"/>
      <c r="BS731" s="347"/>
      <c r="BT731" s="347"/>
      <c r="BU731" s="347" t="s">
        <v>4718</v>
      </c>
      <c r="BV731" s="347" t="s">
        <v>4717</v>
      </c>
      <c r="BW731" s="347" t="s">
        <v>4716</v>
      </c>
      <c r="BX731" s="347" t="s">
        <v>4715</v>
      </c>
      <c r="BY731" s="362" t="str">
        <f t="shared" si="53"/>
        <v>DISCONTINUED - MR306 Mesh, 17x8.5, 0mm Offset, 8x170, 130.81mm Centerbore, Matte Black</v>
      </c>
      <c r="BZ731" s="362" t="s">
        <v>4044</v>
      </c>
      <c r="CA731" s="362" t="s">
        <v>4045</v>
      </c>
      <c r="CB731" s="351" t="str">
        <f t="shared" si="51"/>
        <v>STREET (3XX)</v>
      </c>
    </row>
    <row r="732" spans="1:80" s="339" customFormat="1" ht="12.75">
      <c r="A732" s="23">
        <f t="shared" si="50"/>
        <v>729</v>
      </c>
      <c r="B732" s="105" t="s">
        <v>84</v>
      </c>
      <c r="C732" s="30" t="s">
        <v>1093</v>
      </c>
      <c r="D732" s="341" t="s">
        <v>933</v>
      </c>
      <c r="E732" s="342" t="s">
        <v>6157</v>
      </c>
      <c r="F732" s="342"/>
      <c r="G732" s="342"/>
      <c r="H732" s="432" t="s">
        <v>944</v>
      </c>
      <c r="I732" s="393">
        <v>42736</v>
      </c>
      <c r="J732" s="340">
        <v>44539</v>
      </c>
      <c r="K732" s="331" t="s">
        <v>1277</v>
      </c>
      <c r="L732" s="343">
        <v>399</v>
      </c>
      <c r="M732" s="333"/>
      <c r="N732" s="333"/>
      <c r="O732" s="341">
        <v>17</v>
      </c>
      <c r="P732" s="8">
        <v>8</v>
      </c>
      <c r="Q732" s="30" t="s">
        <v>1858</v>
      </c>
      <c r="R732" s="341">
        <v>5</v>
      </c>
      <c r="S732" s="341">
        <v>4.5</v>
      </c>
      <c r="T732" s="344">
        <v>42</v>
      </c>
      <c r="U732" s="378">
        <v>6.2</v>
      </c>
      <c r="V732" s="341" t="s">
        <v>85</v>
      </c>
      <c r="W732" s="349">
        <v>73</v>
      </c>
      <c r="X732" s="345">
        <v>16.5</v>
      </c>
      <c r="Y732" s="344">
        <v>1650</v>
      </c>
      <c r="Z732" s="344" t="s">
        <v>2309</v>
      </c>
      <c r="AA732" s="344" t="s">
        <v>3002</v>
      </c>
      <c r="AB732" s="334" t="s">
        <v>5777</v>
      </c>
      <c r="AC732" s="346" t="s">
        <v>1622</v>
      </c>
      <c r="AD732" s="336">
        <v>11</v>
      </c>
      <c r="AE732" s="346" t="s">
        <v>85</v>
      </c>
      <c r="AF732" s="347" t="s">
        <v>85</v>
      </c>
      <c r="AG732" s="346" t="s">
        <v>85</v>
      </c>
      <c r="AH732" s="346" t="s">
        <v>85</v>
      </c>
      <c r="AI732" s="347" t="s">
        <v>85</v>
      </c>
      <c r="AJ732" s="347" t="s">
        <v>265</v>
      </c>
      <c r="AK732" s="347" t="s">
        <v>1895</v>
      </c>
      <c r="AL732" s="347">
        <v>2.75</v>
      </c>
      <c r="AM732" s="347">
        <v>56.1</v>
      </c>
      <c r="AN732" s="347">
        <v>16</v>
      </c>
      <c r="AO732" s="347">
        <v>145</v>
      </c>
      <c r="AP732" s="347">
        <v>28</v>
      </c>
      <c r="AQ732" s="347">
        <v>34</v>
      </c>
      <c r="AR732" s="347"/>
      <c r="AS732" s="347">
        <v>44</v>
      </c>
      <c r="AT732" s="347"/>
      <c r="AU732" s="347">
        <v>200</v>
      </c>
      <c r="AV732" s="347">
        <v>53</v>
      </c>
      <c r="AW732" s="347">
        <v>32</v>
      </c>
      <c r="AX732" s="83"/>
      <c r="AY732" s="347">
        <v>0</v>
      </c>
      <c r="AZ732" s="348" t="s">
        <v>85</v>
      </c>
      <c r="BA732" s="347" t="s">
        <v>85</v>
      </c>
      <c r="BB732" s="105" t="s">
        <v>85</v>
      </c>
      <c r="BC732" s="347" t="s">
        <v>85</v>
      </c>
      <c r="BD732" s="348">
        <v>20</v>
      </c>
      <c r="BE732" s="347">
        <v>19.5</v>
      </c>
      <c r="BF732" s="347">
        <v>19.5</v>
      </c>
      <c r="BG732" s="347">
        <v>10.4</v>
      </c>
      <c r="BH732" s="341">
        <v>36</v>
      </c>
      <c r="BI732" s="347" t="s">
        <v>3551</v>
      </c>
      <c r="BJ732" s="82" t="s">
        <v>4217</v>
      </c>
      <c r="BK732" s="347" t="s">
        <v>5899</v>
      </c>
      <c r="BL732" s="347" t="s">
        <v>4233</v>
      </c>
      <c r="BM732" s="347" t="s">
        <v>5919</v>
      </c>
      <c r="BN732" s="347" t="s">
        <v>5920</v>
      </c>
      <c r="BO732" s="347" t="s">
        <v>5902</v>
      </c>
      <c r="BP732" s="347" t="s">
        <v>5921</v>
      </c>
      <c r="BQ732" s="347" t="s">
        <v>4480</v>
      </c>
      <c r="BR732" s="347" t="s">
        <v>5914</v>
      </c>
      <c r="BS732" s="347"/>
      <c r="BT732" s="347"/>
      <c r="BU732" s="347" t="s">
        <v>3931</v>
      </c>
      <c r="BV732" s="347" t="s">
        <v>3932</v>
      </c>
      <c r="BW732" s="347" t="s">
        <v>3933</v>
      </c>
      <c r="BX732" s="347" t="s">
        <v>3934</v>
      </c>
      <c r="BY732" s="362" t="str">
        <f t="shared" si="53"/>
        <v>DISCONTINUED - MR503 RALLY, 17x8, +42mm Offset, 5x4.5, 73mm Centerbore, Matte Black</v>
      </c>
      <c r="BZ732" s="362" t="s">
        <v>4044</v>
      </c>
      <c r="CA732" s="362" t="s">
        <v>4045</v>
      </c>
      <c r="CB732" s="351" t="str">
        <f t="shared" si="51"/>
        <v>RALLY (5XX)</v>
      </c>
    </row>
    <row r="733" spans="1:80" s="339" customFormat="1" ht="12.75">
      <c r="A733" s="23">
        <f t="shared" si="50"/>
        <v>730</v>
      </c>
      <c r="B733" s="105" t="s">
        <v>84</v>
      </c>
      <c r="C733" s="30" t="s">
        <v>1072</v>
      </c>
      <c r="D733" s="341" t="s">
        <v>2117</v>
      </c>
      <c r="E733" s="342" t="s">
        <v>6158</v>
      </c>
      <c r="F733" s="342"/>
      <c r="G733" s="342"/>
      <c r="H733" s="432" t="s">
        <v>2722</v>
      </c>
      <c r="I733" s="393">
        <v>43340</v>
      </c>
      <c r="J733" s="340">
        <v>44539</v>
      </c>
      <c r="K733" s="331" t="s">
        <v>1277</v>
      </c>
      <c r="L733" s="343">
        <v>414.03</v>
      </c>
      <c r="M733" s="333"/>
      <c r="N733" s="333"/>
      <c r="O733" s="341">
        <v>17</v>
      </c>
      <c r="P733" s="8">
        <v>8.5</v>
      </c>
      <c r="Q733" s="30" t="s">
        <v>1763</v>
      </c>
      <c r="R733" s="341">
        <v>6</v>
      </c>
      <c r="S733" s="341">
        <v>135</v>
      </c>
      <c r="T733" s="344">
        <v>25</v>
      </c>
      <c r="U733" s="378">
        <v>5.8</v>
      </c>
      <c r="V733" s="341" t="s">
        <v>85</v>
      </c>
      <c r="W733" s="349">
        <v>87</v>
      </c>
      <c r="X733" s="345">
        <v>23.5</v>
      </c>
      <c r="Y733" s="344">
        <v>2650</v>
      </c>
      <c r="Z733" s="344" t="s">
        <v>2661</v>
      </c>
      <c r="AA733" s="344" t="s">
        <v>3007</v>
      </c>
      <c r="AB733" s="334" t="s">
        <v>5072</v>
      </c>
      <c r="AC733" s="346" t="s">
        <v>5125</v>
      </c>
      <c r="AD733" s="336">
        <v>22</v>
      </c>
      <c r="AE733" s="346" t="s">
        <v>85</v>
      </c>
      <c r="AF733" s="347" t="s">
        <v>85</v>
      </c>
      <c r="AG733" s="346" t="s">
        <v>85</v>
      </c>
      <c r="AH733" s="346" t="s">
        <v>85</v>
      </c>
      <c r="AI733" s="347" t="s">
        <v>85</v>
      </c>
      <c r="AJ733" s="347" t="s">
        <v>266</v>
      </c>
      <c r="AK733" s="347" t="s">
        <v>85</v>
      </c>
      <c r="AL733" s="347" t="s">
        <v>85</v>
      </c>
      <c r="AM733" s="347" t="s">
        <v>85</v>
      </c>
      <c r="AN733" s="347">
        <v>16</v>
      </c>
      <c r="AO733" s="347">
        <v>170</v>
      </c>
      <c r="AP733" s="347">
        <v>6</v>
      </c>
      <c r="AQ733" s="347">
        <v>19</v>
      </c>
      <c r="AR733" s="347">
        <v>38</v>
      </c>
      <c r="AS733" s="347">
        <v>47</v>
      </c>
      <c r="AT733" s="347">
        <v>210</v>
      </c>
      <c r="AU733" s="347">
        <v>208</v>
      </c>
      <c r="AV733" s="347">
        <v>87</v>
      </c>
      <c r="AW733" s="347">
        <v>35</v>
      </c>
      <c r="AX733" s="83"/>
      <c r="AY733" s="347">
        <v>34</v>
      </c>
      <c r="AZ733" s="348" t="s">
        <v>85</v>
      </c>
      <c r="BA733" s="347" t="s">
        <v>85</v>
      </c>
      <c r="BB733" s="105" t="s">
        <v>85</v>
      </c>
      <c r="BC733" s="347" t="s">
        <v>85</v>
      </c>
      <c r="BD733" s="348">
        <v>27</v>
      </c>
      <c r="BE733" s="347">
        <v>19.7</v>
      </c>
      <c r="BF733" s="347">
        <v>19.7</v>
      </c>
      <c r="BG733" s="347">
        <v>11</v>
      </c>
      <c r="BH733" s="341">
        <v>36</v>
      </c>
      <c r="BI733" s="347" t="s">
        <v>3551</v>
      </c>
      <c r="BJ733" s="82" t="s">
        <v>4217</v>
      </c>
      <c r="BK733" s="347" t="s">
        <v>5899</v>
      </c>
      <c r="BL733" s="347" t="s">
        <v>4233</v>
      </c>
      <c r="BM733" s="347" t="s">
        <v>5817</v>
      </c>
      <c r="BN733" s="347" t="s">
        <v>5900</v>
      </c>
      <c r="BO733" s="347" t="s">
        <v>5901</v>
      </c>
      <c r="BP733" s="347" t="s">
        <v>5902</v>
      </c>
      <c r="BQ733" s="347" t="s">
        <v>5903</v>
      </c>
      <c r="BR733" s="347" t="s">
        <v>4480</v>
      </c>
      <c r="BS733" s="347" t="s">
        <v>4235</v>
      </c>
      <c r="BT733" s="347"/>
      <c r="BU733" s="347" t="s">
        <v>3783</v>
      </c>
      <c r="BV733" s="347" t="s">
        <v>3784</v>
      </c>
      <c r="BW733" s="347" t="s">
        <v>3785</v>
      </c>
      <c r="BX733" s="347" t="s">
        <v>3786</v>
      </c>
      <c r="BY733" s="362" t="str">
        <f t="shared" si="53"/>
        <v>DISCONTINUED - MR313, 17x8.5, +25mm Offset, 6x135, 87mm Centerbore, Gloss Titanium</v>
      </c>
      <c r="BZ733" s="362" t="s">
        <v>4044</v>
      </c>
      <c r="CA733" s="362" t="s">
        <v>4045</v>
      </c>
      <c r="CB733" s="351" t="str">
        <f t="shared" si="51"/>
        <v>STREET (3XX)</v>
      </c>
    </row>
    <row r="734" spans="1:80" s="339" customFormat="1" ht="12.75">
      <c r="A734" s="23">
        <f t="shared" si="50"/>
        <v>731</v>
      </c>
      <c r="B734" s="105" t="s">
        <v>84</v>
      </c>
      <c r="C734" s="30" t="s">
        <v>1072</v>
      </c>
      <c r="D734" s="341" t="s">
        <v>1284</v>
      </c>
      <c r="E734" s="342" t="s">
        <v>6272</v>
      </c>
      <c r="F734" s="342"/>
      <c r="G734" s="342"/>
      <c r="H734" s="432" t="s">
        <v>1996</v>
      </c>
      <c r="I734" s="393">
        <v>42736</v>
      </c>
      <c r="J734" s="340">
        <v>44564</v>
      </c>
      <c r="K734" s="331" t="s">
        <v>1277</v>
      </c>
      <c r="L734" s="343">
        <v>374.96</v>
      </c>
      <c r="M734" s="333"/>
      <c r="N734" s="333"/>
      <c r="O734" s="341">
        <v>17</v>
      </c>
      <c r="P734" s="8">
        <v>8.5</v>
      </c>
      <c r="Q734" s="30" t="s">
        <v>1765</v>
      </c>
      <c r="R734" s="341">
        <v>8</v>
      </c>
      <c r="S734" s="341">
        <v>6.5</v>
      </c>
      <c r="T734" s="344">
        <v>0</v>
      </c>
      <c r="U734" s="378">
        <v>4.75</v>
      </c>
      <c r="V734" s="341" t="s">
        <v>85</v>
      </c>
      <c r="W734" s="349">
        <v>130.81</v>
      </c>
      <c r="X734" s="345">
        <v>33.69</v>
      </c>
      <c r="Y734" s="344">
        <v>3640</v>
      </c>
      <c r="Z734" s="344" t="s">
        <v>5833</v>
      </c>
      <c r="AA734" s="344" t="s">
        <v>3003</v>
      </c>
      <c r="AB734" s="334" t="s">
        <v>5930</v>
      </c>
      <c r="AC734" s="346" t="s">
        <v>1606</v>
      </c>
      <c r="AD734" s="336">
        <v>33</v>
      </c>
      <c r="AE734" s="346" t="s">
        <v>85</v>
      </c>
      <c r="AF734" s="347" t="s">
        <v>85</v>
      </c>
      <c r="AG734" s="346" t="s">
        <v>3020</v>
      </c>
      <c r="AH734" s="346" t="s">
        <v>1950</v>
      </c>
      <c r="AI734" s="347">
        <v>1.1000000000000001</v>
      </c>
      <c r="AJ734" s="347" t="s">
        <v>266</v>
      </c>
      <c r="AK734" s="347" t="s">
        <v>85</v>
      </c>
      <c r="AL734" s="347" t="s">
        <v>85</v>
      </c>
      <c r="AM734" s="347" t="s">
        <v>85</v>
      </c>
      <c r="AN734" s="347">
        <v>16.100000000000001</v>
      </c>
      <c r="AO734" s="347">
        <v>200</v>
      </c>
      <c r="AP734" s="347">
        <v>3</v>
      </c>
      <c r="AQ734" s="347">
        <v>3</v>
      </c>
      <c r="AR734" s="347">
        <v>28</v>
      </c>
      <c r="AS734" s="347">
        <v>50</v>
      </c>
      <c r="AT734" s="347">
        <v>208</v>
      </c>
      <c r="AU734" s="347">
        <v>199</v>
      </c>
      <c r="AV734" s="347">
        <v>123</v>
      </c>
      <c r="AW734" s="347">
        <v>89</v>
      </c>
      <c r="AX734" s="83"/>
      <c r="AY734" s="347">
        <v>25</v>
      </c>
      <c r="AZ734" s="348" t="s">
        <v>85</v>
      </c>
      <c r="BA734" s="347" t="s">
        <v>85</v>
      </c>
      <c r="BB734" s="105" t="s">
        <v>85</v>
      </c>
      <c r="BC734" s="347" t="s">
        <v>85</v>
      </c>
      <c r="BD734" s="348">
        <v>38.14</v>
      </c>
      <c r="BE734" s="347">
        <v>19.7</v>
      </c>
      <c r="BF734" s="347">
        <v>19.7</v>
      </c>
      <c r="BG734" s="347">
        <v>11</v>
      </c>
      <c r="BH734" s="341">
        <v>36</v>
      </c>
      <c r="BI734" s="347" t="s">
        <v>3551</v>
      </c>
      <c r="BJ734" s="82" t="s">
        <v>4217</v>
      </c>
      <c r="BK734" s="347" t="s">
        <v>4233</v>
      </c>
      <c r="BL734" s="347" t="s">
        <v>5847</v>
      </c>
      <c r="BM734" s="347" t="s">
        <v>5894</v>
      </c>
      <c r="BN734" s="347" t="s">
        <v>5881</v>
      </c>
      <c r="BO734" s="347" t="s">
        <v>5892</v>
      </c>
      <c r="BP734" s="347" t="s">
        <v>5871</v>
      </c>
      <c r="BQ734" s="347" t="s">
        <v>4480</v>
      </c>
      <c r="BR734" s="347" t="s">
        <v>4235</v>
      </c>
      <c r="BS734" s="347"/>
      <c r="BT734" s="347"/>
      <c r="BU734" s="347" t="s">
        <v>3767</v>
      </c>
      <c r="BV734" s="347" t="s">
        <v>3768</v>
      </c>
      <c r="BW734" s="347" t="s">
        <v>3769</v>
      </c>
      <c r="BX734" s="347" t="s">
        <v>3770</v>
      </c>
      <c r="BY734" s="362" t="str">
        <f t="shared" si="53"/>
        <v>DISCONTINUED - MR312, 17x8.5, 0mm Offset, 8x6.5, 130.81mm Centerbore, Method Bronze - Matte Black Lip</v>
      </c>
      <c r="BZ734" s="362" t="s">
        <v>4044</v>
      </c>
      <c r="CA734" s="362" t="s">
        <v>4045</v>
      </c>
      <c r="CB734" s="351" t="str">
        <f t="shared" si="51"/>
        <v>STREET (3XX)</v>
      </c>
    </row>
    <row r="735" spans="1:80" s="339" customFormat="1" ht="12.75">
      <c r="A735" s="23">
        <f t="shared" si="50"/>
        <v>732</v>
      </c>
      <c r="B735" s="105" t="s">
        <v>84</v>
      </c>
      <c r="C735" s="30" t="s">
        <v>1072</v>
      </c>
      <c r="D735" s="341" t="s">
        <v>2117</v>
      </c>
      <c r="E735" s="342" t="s">
        <v>6273</v>
      </c>
      <c r="F735" s="342"/>
      <c r="G735" s="342"/>
      <c r="H735" s="432" t="s">
        <v>2124</v>
      </c>
      <c r="I735" s="393">
        <v>43340</v>
      </c>
      <c r="J735" s="340">
        <v>44564</v>
      </c>
      <c r="K735" s="331" t="s">
        <v>1277</v>
      </c>
      <c r="L735" s="343">
        <v>414.03</v>
      </c>
      <c r="M735" s="333"/>
      <c r="N735" s="333"/>
      <c r="O735" s="341">
        <v>17</v>
      </c>
      <c r="P735" s="8">
        <v>8.5</v>
      </c>
      <c r="Q735" s="30" t="s">
        <v>1123</v>
      </c>
      <c r="R735" s="341">
        <v>6</v>
      </c>
      <c r="S735" s="341">
        <v>5.5</v>
      </c>
      <c r="T735" s="344">
        <v>0</v>
      </c>
      <c r="U735" s="378">
        <v>4.75</v>
      </c>
      <c r="V735" s="341" t="s">
        <v>85</v>
      </c>
      <c r="W735" s="349">
        <v>106.25</v>
      </c>
      <c r="X735" s="345">
        <v>23.75</v>
      </c>
      <c r="Y735" s="344">
        <v>2650</v>
      </c>
      <c r="Z735" s="344" t="s">
        <v>2309</v>
      </c>
      <c r="AA735" s="344" t="s">
        <v>3002</v>
      </c>
      <c r="AB735" s="334" t="s">
        <v>4782</v>
      </c>
      <c r="AC735" s="346" t="s">
        <v>5126</v>
      </c>
      <c r="AD735" s="336">
        <v>22</v>
      </c>
      <c r="AE735" s="346" t="s">
        <v>85</v>
      </c>
      <c r="AF735" s="347" t="s">
        <v>85</v>
      </c>
      <c r="AG735" s="346" t="s">
        <v>85</v>
      </c>
      <c r="AH735" s="346" t="s">
        <v>85</v>
      </c>
      <c r="AI735" s="347" t="s">
        <v>85</v>
      </c>
      <c r="AJ735" s="347" t="s">
        <v>265</v>
      </c>
      <c r="AK735" s="347" t="s">
        <v>1712</v>
      </c>
      <c r="AL735" s="347">
        <v>2.75</v>
      </c>
      <c r="AM735" s="347">
        <v>78.3</v>
      </c>
      <c r="AN735" s="347">
        <v>16</v>
      </c>
      <c r="AO735" s="347">
        <v>175</v>
      </c>
      <c r="AP735" s="347">
        <v>6</v>
      </c>
      <c r="AQ735" s="347">
        <v>31</v>
      </c>
      <c r="AR735" s="347">
        <v>63</v>
      </c>
      <c r="AS735" s="347">
        <v>71</v>
      </c>
      <c r="AT735" s="347">
        <v>211</v>
      </c>
      <c r="AU735" s="347">
        <v>209</v>
      </c>
      <c r="AV735" s="347">
        <v>106.25</v>
      </c>
      <c r="AW735" s="347">
        <v>60</v>
      </c>
      <c r="AX735" s="83"/>
      <c r="AY735" s="347">
        <v>35</v>
      </c>
      <c r="AZ735" s="348" t="s">
        <v>85</v>
      </c>
      <c r="BA735" s="347" t="s">
        <v>85</v>
      </c>
      <c r="BB735" s="105" t="s">
        <v>85</v>
      </c>
      <c r="BC735" s="347" t="s">
        <v>85</v>
      </c>
      <c r="BD735" s="348">
        <v>27.45</v>
      </c>
      <c r="BE735" s="347">
        <v>19.7</v>
      </c>
      <c r="BF735" s="347">
        <v>19.7</v>
      </c>
      <c r="BG735" s="347">
        <v>11</v>
      </c>
      <c r="BH735" s="341">
        <v>36</v>
      </c>
      <c r="BI735" s="347" t="s">
        <v>3551</v>
      </c>
      <c r="BJ735" s="82" t="s">
        <v>4217</v>
      </c>
      <c r="BK735" s="347" t="s">
        <v>5899</v>
      </c>
      <c r="BL735" s="347" t="s">
        <v>4233</v>
      </c>
      <c r="BM735" s="347" t="s">
        <v>5817</v>
      </c>
      <c r="BN735" s="347" t="s">
        <v>5900</v>
      </c>
      <c r="BO735" s="347" t="s">
        <v>5901</v>
      </c>
      <c r="BP735" s="347" t="s">
        <v>5902</v>
      </c>
      <c r="BQ735" s="347" t="s">
        <v>5903</v>
      </c>
      <c r="BR735" s="347" t="s">
        <v>4480</v>
      </c>
      <c r="BS735" s="347" t="s">
        <v>4235</v>
      </c>
      <c r="BT735" s="347"/>
      <c r="BU735" s="347" t="s">
        <v>3779</v>
      </c>
      <c r="BV735" s="347" t="s">
        <v>3780</v>
      </c>
      <c r="BW735" s="347" t="s">
        <v>3781</v>
      </c>
      <c r="BX735" s="347" t="s">
        <v>3782</v>
      </c>
      <c r="BY735" s="362" t="str">
        <f t="shared" si="53"/>
        <v>DISCONTINUED - MR313, 17x8.5, 0mm Offset, 6x5.5, 106.25mm Centerbore, Matte Black</v>
      </c>
      <c r="BZ735" s="362" t="s">
        <v>4044</v>
      </c>
      <c r="CA735" s="362" t="s">
        <v>4045</v>
      </c>
      <c r="CB735" s="351" t="str">
        <f t="shared" si="51"/>
        <v>STREET (3XX)</v>
      </c>
    </row>
    <row r="736" spans="1:80" s="339" customFormat="1" ht="12.75">
      <c r="A736" s="23">
        <f t="shared" si="50"/>
        <v>733</v>
      </c>
      <c r="B736" s="105" t="s">
        <v>84</v>
      </c>
      <c r="C736" s="30" t="s">
        <v>1072</v>
      </c>
      <c r="D736" s="341" t="s">
        <v>2117</v>
      </c>
      <c r="E736" s="342" t="s">
        <v>6274</v>
      </c>
      <c r="F736" s="342"/>
      <c r="G736" s="342"/>
      <c r="H736" s="432" t="s">
        <v>3200</v>
      </c>
      <c r="I736" s="393">
        <v>43592</v>
      </c>
      <c r="J736" s="340">
        <v>44564</v>
      </c>
      <c r="K736" s="331" t="s">
        <v>1277</v>
      </c>
      <c r="L736" s="343">
        <v>545.86</v>
      </c>
      <c r="M736" s="333"/>
      <c r="N736" s="333"/>
      <c r="O736" s="341">
        <v>20</v>
      </c>
      <c r="P736" s="8">
        <v>9.5</v>
      </c>
      <c r="Q736" s="30" t="s">
        <v>1763</v>
      </c>
      <c r="R736" s="341">
        <v>6</v>
      </c>
      <c r="S736" s="341">
        <v>135</v>
      </c>
      <c r="T736" s="344">
        <v>12</v>
      </c>
      <c r="U736" s="378">
        <v>5.7</v>
      </c>
      <c r="V736" s="341" t="s">
        <v>85</v>
      </c>
      <c r="W736" s="349">
        <v>87</v>
      </c>
      <c r="X736" s="345">
        <v>34</v>
      </c>
      <c r="Y736" s="344">
        <v>2650</v>
      </c>
      <c r="Z736" s="344" t="s">
        <v>2309</v>
      </c>
      <c r="AA736" s="344" t="s">
        <v>3002</v>
      </c>
      <c r="AB736" s="334" t="s">
        <v>5786</v>
      </c>
      <c r="AC736" s="346" t="s">
        <v>5125</v>
      </c>
      <c r="AD736" s="336">
        <v>22</v>
      </c>
      <c r="AE736" s="346" t="s">
        <v>85</v>
      </c>
      <c r="AF736" s="347" t="s">
        <v>85</v>
      </c>
      <c r="AG736" s="346" t="s">
        <v>85</v>
      </c>
      <c r="AH736" s="346" t="s">
        <v>85</v>
      </c>
      <c r="AI736" s="347" t="s">
        <v>85</v>
      </c>
      <c r="AJ736" s="347" t="s">
        <v>265</v>
      </c>
      <c r="AK736" s="347" t="s">
        <v>85</v>
      </c>
      <c r="AL736" s="347" t="s">
        <v>85</v>
      </c>
      <c r="AM736" s="347" t="s">
        <v>85</v>
      </c>
      <c r="AN736" s="347">
        <v>16</v>
      </c>
      <c r="AO736" s="347">
        <v>170</v>
      </c>
      <c r="AP736" s="347">
        <v>25</v>
      </c>
      <c r="AQ736" s="347">
        <v>77</v>
      </c>
      <c r="AR736" s="347">
        <v>73</v>
      </c>
      <c r="AS736" s="347">
        <v>84</v>
      </c>
      <c r="AT736" s="347">
        <v>248</v>
      </c>
      <c r="AU736" s="347">
        <v>246</v>
      </c>
      <c r="AV736" s="347">
        <v>87</v>
      </c>
      <c r="AW736" s="347">
        <v>76</v>
      </c>
      <c r="AX736" s="83"/>
      <c r="AY736" s="347">
        <v>12</v>
      </c>
      <c r="AZ736" s="348" t="s">
        <v>85</v>
      </c>
      <c r="BA736" s="347" t="s">
        <v>85</v>
      </c>
      <c r="BB736" s="105" t="s">
        <v>85</v>
      </c>
      <c r="BC736" s="347" t="s">
        <v>85</v>
      </c>
      <c r="BD736" s="348">
        <v>37.5</v>
      </c>
      <c r="BE736" s="347">
        <v>22.1</v>
      </c>
      <c r="BF736" s="347">
        <v>22.1</v>
      </c>
      <c r="BG736" s="347">
        <v>11.7</v>
      </c>
      <c r="BH736" s="341">
        <v>24</v>
      </c>
      <c r="BI736" s="347" t="s">
        <v>3551</v>
      </c>
      <c r="BJ736" s="82" t="s">
        <v>4217</v>
      </c>
      <c r="BK736" s="347" t="s">
        <v>5899</v>
      </c>
      <c r="BL736" s="347" t="s">
        <v>4233</v>
      </c>
      <c r="BM736" s="347" t="s">
        <v>5817</v>
      </c>
      <c r="BN736" s="347" t="s">
        <v>5900</v>
      </c>
      <c r="BO736" s="347" t="s">
        <v>5901</v>
      </c>
      <c r="BP736" s="347" t="s">
        <v>5902</v>
      </c>
      <c r="BQ736" s="347" t="s">
        <v>5903</v>
      </c>
      <c r="BR736" s="347" t="s">
        <v>4480</v>
      </c>
      <c r="BS736" s="347" t="s">
        <v>4235</v>
      </c>
      <c r="BT736" s="347"/>
      <c r="BU736" s="347" t="s">
        <v>3779</v>
      </c>
      <c r="BV736" s="347" t="s">
        <v>3780</v>
      </c>
      <c r="BW736" s="347" t="s">
        <v>3781</v>
      </c>
      <c r="BX736" s="347" t="s">
        <v>3782</v>
      </c>
      <c r="BY736" s="362" t="str">
        <f t="shared" si="53"/>
        <v>DISCONTINUED - MR313, 20x9.5, +12mm Offset, 6x135, 87mm Centerbore, Matte Black</v>
      </c>
      <c r="BZ736" s="362" t="s">
        <v>4044</v>
      </c>
      <c r="CA736" s="362" t="s">
        <v>4045</v>
      </c>
      <c r="CB736" s="351" t="str">
        <f t="shared" si="51"/>
        <v>STREET (3XX)</v>
      </c>
    </row>
    <row r="737" spans="1:80" s="339" customFormat="1" ht="12.75">
      <c r="A737" s="23">
        <f t="shared" si="50"/>
        <v>734</v>
      </c>
      <c r="B737" s="105" t="s">
        <v>84</v>
      </c>
      <c r="C737" s="30" t="s">
        <v>1089</v>
      </c>
      <c r="D737" s="341" t="s">
        <v>6107</v>
      </c>
      <c r="E737" s="342" t="s">
        <v>6275</v>
      </c>
      <c r="F737" s="342"/>
      <c r="G737" s="342"/>
      <c r="H737" s="432" t="s">
        <v>3425</v>
      </c>
      <c r="I737" s="393">
        <v>43677</v>
      </c>
      <c r="J737" s="340">
        <v>44564</v>
      </c>
      <c r="K737" s="331" t="s">
        <v>1277</v>
      </c>
      <c r="L737" s="343">
        <v>209.9</v>
      </c>
      <c r="M737" s="333"/>
      <c r="N737" s="333"/>
      <c r="O737" s="341">
        <v>15</v>
      </c>
      <c r="P737" s="8">
        <v>7</v>
      </c>
      <c r="Q737" s="30" t="s">
        <v>1749</v>
      </c>
      <c r="R737" s="341">
        <v>4</v>
      </c>
      <c r="S737" s="341">
        <v>156</v>
      </c>
      <c r="T737" s="344">
        <v>13</v>
      </c>
      <c r="U737" s="378">
        <v>4.5</v>
      </c>
      <c r="V737" s="341" t="s">
        <v>189</v>
      </c>
      <c r="W737" s="349">
        <v>132</v>
      </c>
      <c r="X737" s="345">
        <v>14.75</v>
      </c>
      <c r="Y737" s="344">
        <v>1600</v>
      </c>
      <c r="Z737" s="344" t="s">
        <v>2309</v>
      </c>
      <c r="AA737" s="344" t="s">
        <v>3002</v>
      </c>
      <c r="AB737" s="334" t="s">
        <v>5738</v>
      </c>
      <c r="AC737" s="346" t="s">
        <v>4282</v>
      </c>
      <c r="AD737" s="336">
        <v>22</v>
      </c>
      <c r="AE737" s="346" t="s">
        <v>85</v>
      </c>
      <c r="AF737" s="347" t="s">
        <v>85</v>
      </c>
      <c r="AG737" s="346" t="s">
        <v>85</v>
      </c>
      <c r="AH737" s="346" t="s">
        <v>85</v>
      </c>
      <c r="AI737" s="347" t="s">
        <v>85</v>
      </c>
      <c r="AJ737" s="347" t="s">
        <v>266</v>
      </c>
      <c r="AK737" s="347" t="s">
        <v>85</v>
      </c>
      <c r="AL737" s="347" t="s">
        <v>85</v>
      </c>
      <c r="AM737" s="347" t="s">
        <v>85</v>
      </c>
      <c r="AN737" s="347">
        <v>14.1</v>
      </c>
      <c r="AO737" s="347">
        <v>180</v>
      </c>
      <c r="AP737" s="347">
        <v>3</v>
      </c>
      <c r="AQ737" s="347">
        <v>8</v>
      </c>
      <c r="AR737" s="347"/>
      <c r="AS737" s="347">
        <v>9</v>
      </c>
      <c r="AT737" s="347"/>
      <c r="AU737" s="347">
        <v>167</v>
      </c>
      <c r="AV737" s="347">
        <v>115</v>
      </c>
      <c r="AW737" s="347">
        <v>37.799999999999997</v>
      </c>
      <c r="AX737" s="83"/>
      <c r="AY737" s="347">
        <v>65</v>
      </c>
      <c r="AZ737" s="348" t="s">
        <v>85</v>
      </c>
      <c r="BA737" s="347" t="s">
        <v>85</v>
      </c>
      <c r="BB737" s="105" t="s">
        <v>85</v>
      </c>
      <c r="BC737" s="347" t="s">
        <v>85</v>
      </c>
      <c r="BD737" s="348">
        <v>19.03</v>
      </c>
      <c r="BE737" s="347">
        <v>17.7</v>
      </c>
      <c r="BF737" s="347">
        <v>17.7</v>
      </c>
      <c r="BG737" s="347">
        <v>9.6</v>
      </c>
      <c r="BH737" s="341">
        <v>48</v>
      </c>
      <c r="BI737" s="347" t="s">
        <v>3551</v>
      </c>
      <c r="BJ737" s="82" t="s">
        <v>4217</v>
      </c>
      <c r="BK737" s="347" t="s">
        <v>5302</v>
      </c>
      <c r="BL737" s="347" t="s">
        <v>4233</v>
      </c>
      <c r="BM737" s="347" t="s">
        <v>5844</v>
      </c>
      <c r="BN737" s="347" t="s">
        <v>2887</v>
      </c>
      <c r="BO737" s="347" t="s">
        <v>4510</v>
      </c>
      <c r="BP737" s="347" t="s">
        <v>5816</v>
      </c>
      <c r="BQ737" s="347"/>
      <c r="BR737" s="347"/>
      <c r="BS737" s="347"/>
      <c r="BT737" s="347"/>
      <c r="BU737" s="347" t="s">
        <v>4186</v>
      </c>
      <c r="BV737" s="347" t="s">
        <v>4432</v>
      </c>
      <c r="BW737" s="347" t="s">
        <v>4185</v>
      </c>
      <c r="BX737" s="347" t="s">
        <v>4433</v>
      </c>
      <c r="BY737" s="362" t="str">
        <f t="shared" si="53"/>
        <v>DISCONTINUED - MR410 Bead Grip, 15x7, 4+3/+13mm Offset, 4x156, 132mm Centerbore, Matte Black</v>
      </c>
      <c r="BZ737" s="362" t="s">
        <v>4044</v>
      </c>
      <c r="CA737" s="362" t="s">
        <v>4045</v>
      </c>
      <c r="CB737" s="351" t="str">
        <f t="shared" si="51"/>
        <v>UTV (4XX)</v>
      </c>
    </row>
    <row r="738" spans="1:80" s="339" customFormat="1" ht="12.75">
      <c r="A738" s="23">
        <f t="shared" si="50"/>
        <v>735</v>
      </c>
      <c r="B738" s="105" t="s">
        <v>3069</v>
      </c>
      <c r="C738" s="30" t="s">
        <v>3050</v>
      </c>
      <c r="D738" s="341" t="s">
        <v>3054</v>
      </c>
      <c r="E738" s="342" t="s">
        <v>6276</v>
      </c>
      <c r="F738" s="342"/>
      <c r="G738" s="342"/>
      <c r="H738" s="432" t="s">
        <v>3160</v>
      </c>
      <c r="I738" s="393">
        <v>43542</v>
      </c>
      <c r="J738" s="340">
        <v>44564</v>
      </c>
      <c r="K738" s="331" t="s">
        <v>1277</v>
      </c>
      <c r="L738" s="343">
        <v>160.22</v>
      </c>
      <c r="M738" s="333"/>
      <c r="N738" s="333"/>
      <c r="O738" s="341">
        <v>14</v>
      </c>
      <c r="P738" s="8">
        <v>10</v>
      </c>
      <c r="Q738" s="30" t="s">
        <v>1748</v>
      </c>
      <c r="R738" s="341">
        <v>4</v>
      </c>
      <c r="S738" s="341">
        <v>136</v>
      </c>
      <c r="T738" s="344">
        <v>0</v>
      </c>
      <c r="U738" s="378">
        <v>5.4</v>
      </c>
      <c r="V738" s="341" t="s">
        <v>201</v>
      </c>
      <c r="W738" s="349">
        <v>110</v>
      </c>
      <c r="X738" s="345">
        <v>15.25</v>
      </c>
      <c r="Y738" s="344">
        <v>1000</v>
      </c>
      <c r="Z738" s="344" t="s">
        <v>4752</v>
      </c>
      <c r="AA738" s="344" t="s">
        <v>3003</v>
      </c>
      <c r="AB738" s="334" t="s">
        <v>5316</v>
      </c>
      <c r="AC738" s="346" t="s">
        <v>3063</v>
      </c>
      <c r="AD738" s="336">
        <v>14.454000000000002</v>
      </c>
      <c r="AE738" s="346" t="s">
        <v>85</v>
      </c>
      <c r="AF738" s="347" t="s">
        <v>3065</v>
      </c>
      <c r="AG738" s="346" t="s">
        <v>85</v>
      </c>
      <c r="AH738" s="346" t="s">
        <v>85</v>
      </c>
      <c r="AI738" s="347" t="s">
        <v>85</v>
      </c>
      <c r="AJ738" s="347" t="s">
        <v>266</v>
      </c>
      <c r="AK738" s="347" t="s">
        <v>85</v>
      </c>
      <c r="AL738" s="347" t="s">
        <v>85</v>
      </c>
      <c r="AM738" s="347" t="s">
        <v>85</v>
      </c>
      <c r="AN738" s="347">
        <v>13</v>
      </c>
      <c r="AO738" s="347">
        <v>180</v>
      </c>
      <c r="AP738" s="347">
        <v>18</v>
      </c>
      <c r="AQ738" s="347">
        <v>22</v>
      </c>
      <c r="AR738" s="347"/>
      <c r="AS738" s="347" t="s">
        <v>3141</v>
      </c>
      <c r="AT738" s="347"/>
      <c r="AU738" s="347">
        <v>162</v>
      </c>
      <c r="AV738" s="347">
        <v>80</v>
      </c>
      <c r="AW738" s="347">
        <v>46</v>
      </c>
      <c r="AX738" s="83"/>
      <c r="AY738" s="347">
        <v>75</v>
      </c>
      <c r="AZ738" s="348" t="s">
        <v>85</v>
      </c>
      <c r="BA738" s="347" t="s">
        <v>85</v>
      </c>
      <c r="BB738" s="105" t="s">
        <v>85</v>
      </c>
      <c r="BC738" s="347" t="s">
        <v>85</v>
      </c>
      <c r="BD738" s="348">
        <v>17.100000000000001</v>
      </c>
      <c r="BE738" s="347">
        <v>15</v>
      </c>
      <c r="BF738" s="347">
        <v>15</v>
      </c>
      <c r="BG738" s="347">
        <v>11</v>
      </c>
      <c r="BH738" s="341">
        <v>57</v>
      </c>
      <c r="BI738" s="347" t="s">
        <v>3551</v>
      </c>
      <c r="BJ738" s="82" t="s">
        <v>4217</v>
      </c>
      <c r="BK738" s="347" t="s">
        <v>3127</v>
      </c>
      <c r="BL738" s="347" t="s">
        <v>4228</v>
      </c>
      <c r="BM738" s="347" t="s">
        <v>4224</v>
      </c>
      <c r="BN738" s="347" t="s">
        <v>4225</v>
      </c>
      <c r="BO738" s="347" t="s">
        <v>4229</v>
      </c>
      <c r="BP738" s="347"/>
      <c r="BQ738" s="347"/>
      <c r="BR738" s="347"/>
      <c r="BS738" s="347"/>
      <c r="BT738" s="347"/>
      <c r="BU738" s="347" t="s">
        <v>4153</v>
      </c>
      <c r="BV738" s="347" t="s">
        <v>4152</v>
      </c>
      <c r="BW738" s="347" t="s">
        <v>4155</v>
      </c>
      <c r="BX738" s="347" t="s">
        <v>4154</v>
      </c>
      <c r="BY738" s="362" t="str">
        <f t="shared" si="53"/>
        <v>DISCONTINUED - GZ804 Casino, 14x10, 5+5/0mm Offset, 4x136, 110mm Centerbore, Bronze</v>
      </c>
      <c r="BZ738" s="362" t="s">
        <v>4044</v>
      </c>
      <c r="CA738" s="362" t="s">
        <v>4045</v>
      </c>
      <c r="CB738" s="351" t="str">
        <f t="shared" si="51"/>
        <v>GMZ (8XX)</v>
      </c>
    </row>
    <row r="739" spans="1:80" s="339" customFormat="1" ht="12.75">
      <c r="A739" s="23">
        <f t="shared" si="50"/>
        <v>736</v>
      </c>
      <c r="B739" s="105" t="s">
        <v>84</v>
      </c>
      <c r="C739" s="30" t="s">
        <v>1072</v>
      </c>
      <c r="D739" s="341" t="s">
        <v>1116</v>
      </c>
      <c r="E739" s="342" t="s">
        <v>6292</v>
      </c>
      <c r="F739" s="342"/>
      <c r="G739" s="342"/>
      <c r="H739" s="432" t="s">
        <v>397</v>
      </c>
      <c r="I739" s="393">
        <v>40909</v>
      </c>
      <c r="J739" s="340">
        <v>44596</v>
      </c>
      <c r="K739" s="331" t="s">
        <v>1277</v>
      </c>
      <c r="L739" s="343">
        <v>293.8</v>
      </c>
      <c r="M739" s="333"/>
      <c r="N739" s="333"/>
      <c r="O739" s="341">
        <v>17</v>
      </c>
      <c r="P739" s="8">
        <v>8.5</v>
      </c>
      <c r="Q739" s="30" t="s">
        <v>1763</v>
      </c>
      <c r="R739" s="341">
        <v>6</v>
      </c>
      <c r="S739" s="341">
        <v>135</v>
      </c>
      <c r="T739" s="344">
        <v>0</v>
      </c>
      <c r="U739" s="378">
        <v>4.75</v>
      </c>
      <c r="V739" s="341" t="s">
        <v>85</v>
      </c>
      <c r="W739" s="349">
        <v>94</v>
      </c>
      <c r="X739" s="345">
        <v>29.1</v>
      </c>
      <c r="Y739" s="344">
        <v>2500</v>
      </c>
      <c r="Z739" s="344" t="s">
        <v>5827</v>
      </c>
      <c r="AA739" s="344" t="s">
        <v>3002</v>
      </c>
      <c r="AB739" s="334" t="s">
        <v>5071</v>
      </c>
      <c r="AC739" s="346" t="s">
        <v>1596</v>
      </c>
      <c r="AD739" s="336">
        <v>33</v>
      </c>
      <c r="AE739" s="346" t="s">
        <v>85</v>
      </c>
      <c r="AF739" s="347" t="s">
        <v>85</v>
      </c>
      <c r="AG739" s="346" t="s">
        <v>3015</v>
      </c>
      <c r="AH739" s="346" t="s">
        <v>1951</v>
      </c>
      <c r="AI739" s="347">
        <v>1.1000000000000001</v>
      </c>
      <c r="AJ739" s="347" t="s">
        <v>266</v>
      </c>
      <c r="AK739" s="347" t="s">
        <v>85</v>
      </c>
      <c r="AL739" s="347" t="s">
        <v>85</v>
      </c>
      <c r="AM739" s="347" t="s">
        <v>85</v>
      </c>
      <c r="AN739" s="347">
        <v>16.2</v>
      </c>
      <c r="AO739" s="347">
        <v>170</v>
      </c>
      <c r="AP739" s="347">
        <v>3</v>
      </c>
      <c r="AQ739" s="347">
        <v>19</v>
      </c>
      <c r="AR739" s="347">
        <v>29</v>
      </c>
      <c r="AS739" s="347">
        <v>27</v>
      </c>
      <c r="AT739" s="347">
        <v>207</v>
      </c>
      <c r="AU739" s="347">
        <v>203</v>
      </c>
      <c r="AV739" s="347">
        <v>90</v>
      </c>
      <c r="AW739" s="347">
        <v>52.7</v>
      </c>
      <c r="AX739" s="83"/>
      <c r="AY739" s="347">
        <v>78</v>
      </c>
      <c r="AZ739" s="348" t="s">
        <v>85</v>
      </c>
      <c r="BA739" s="347" t="s">
        <v>85</v>
      </c>
      <c r="BB739" s="105" t="s">
        <v>85</v>
      </c>
      <c r="BC739" s="347" t="s">
        <v>85</v>
      </c>
      <c r="BD739" s="348">
        <v>33.51</v>
      </c>
      <c r="BE739" s="347">
        <v>19.7</v>
      </c>
      <c r="BF739" s="347">
        <v>19.7</v>
      </c>
      <c r="BG739" s="347">
        <v>11</v>
      </c>
      <c r="BH739" s="341">
        <v>36</v>
      </c>
      <c r="BI739" s="347" t="s">
        <v>3551</v>
      </c>
      <c r="BJ739" s="82" t="s">
        <v>4217</v>
      </c>
      <c r="BK739" s="347" t="s">
        <v>4233</v>
      </c>
      <c r="BL739" s="347" t="s">
        <v>5818</v>
      </c>
      <c r="BM739" s="347" t="s">
        <v>5880</v>
      </c>
      <c r="BN739" s="347" t="s">
        <v>5881</v>
      </c>
      <c r="BO739" s="347" t="s">
        <v>5851</v>
      </c>
      <c r="BP739" s="347" t="s">
        <v>5878</v>
      </c>
      <c r="BQ739" s="347" t="s">
        <v>4235</v>
      </c>
      <c r="BR739" s="347"/>
      <c r="BS739" s="347"/>
      <c r="BT739" s="347"/>
      <c r="BU739" s="347" t="s">
        <v>3599</v>
      </c>
      <c r="BV739" s="347" t="s">
        <v>3600</v>
      </c>
      <c r="BW739" s="347" t="s">
        <v>3601</v>
      </c>
      <c r="BX739" s="347" t="s">
        <v>3602</v>
      </c>
      <c r="BY739" s="362" t="str">
        <f t="shared" si="53"/>
        <v>DISCONTINUED - MR304 Double Standard, 17x8.5, 0mm Offset, 6x135, 94mm Centerbore, Matte Black - Machined Lip</v>
      </c>
      <c r="BZ739" s="362" t="s">
        <v>4044</v>
      </c>
      <c r="CA739" s="362" t="s">
        <v>4045</v>
      </c>
      <c r="CB739" s="351" t="str">
        <f t="shared" si="51"/>
        <v>STREET (3XX)</v>
      </c>
    </row>
    <row r="740" spans="1:80" s="339" customFormat="1" ht="12.75">
      <c r="A740" s="23">
        <f t="shared" si="50"/>
        <v>737</v>
      </c>
      <c r="B740" s="105" t="s">
        <v>84</v>
      </c>
      <c r="C740" s="30" t="s">
        <v>1072</v>
      </c>
      <c r="D740" s="341" t="s">
        <v>1116</v>
      </c>
      <c r="E740" s="342" t="s">
        <v>6293</v>
      </c>
      <c r="F740" s="342"/>
      <c r="G740" s="342"/>
      <c r="H740" s="432" t="s">
        <v>409</v>
      </c>
      <c r="I740" s="393">
        <v>40909</v>
      </c>
      <c r="J740" s="340">
        <v>44596</v>
      </c>
      <c r="K740" s="331" t="s">
        <v>1277</v>
      </c>
      <c r="L740" s="343">
        <v>293.8</v>
      </c>
      <c r="M740" s="333"/>
      <c r="N740" s="333"/>
      <c r="O740" s="341">
        <v>17</v>
      </c>
      <c r="P740" s="8">
        <v>8.5</v>
      </c>
      <c r="Q740" s="30" t="s">
        <v>1123</v>
      </c>
      <c r="R740" s="341">
        <v>6</v>
      </c>
      <c r="S740" s="341">
        <v>5.5</v>
      </c>
      <c r="T740" s="344">
        <v>0</v>
      </c>
      <c r="U740" s="378">
        <v>4.75</v>
      </c>
      <c r="V740" s="341" t="s">
        <v>85</v>
      </c>
      <c r="W740" s="349">
        <v>108</v>
      </c>
      <c r="X740" s="345">
        <v>29.28</v>
      </c>
      <c r="Y740" s="344">
        <v>2500</v>
      </c>
      <c r="Z740" s="344" t="s">
        <v>5827</v>
      </c>
      <c r="AA740" s="344" t="s">
        <v>3002</v>
      </c>
      <c r="AB740" s="334" t="s">
        <v>4782</v>
      </c>
      <c r="AC740" s="346" t="s">
        <v>1600</v>
      </c>
      <c r="AD740" s="336">
        <v>33</v>
      </c>
      <c r="AE740" s="346" t="s">
        <v>85</v>
      </c>
      <c r="AF740" s="347" t="s">
        <v>85</v>
      </c>
      <c r="AG740" s="346" t="s">
        <v>3016</v>
      </c>
      <c r="AH740" s="346" t="s">
        <v>1951</v>
      </c>
      <c r="AI740" s="347">
        <v>1.1000000000000001</v>
      </c>
      <c r="AJ740" s="347" t="s">
        <v>266</v>
      </c>
      <c r="AK740" s="347" t="s">
        <v>85</v>
      </c>
      <c r="AL740" s="347" t="s">
        <v>85</v>
      </c>
      <c r="AM740" s="347" t="s">
        <v>85</v>
      </c>
      <c r="AN740" s="347">
        <v>16.2</v>
      </c>
      <c r="AO740" s="347">
        <v>170</v>
      </c>
      <c r="AP740" s="347">
        <v>3</v>
      </c>
      <c r="AQ740" s="347">
        <v>19</v>
      </c>
      <c r="AR740" s="347">
        <v>29</v>
      </c>
      <c r="AS740" s="347">
        <v>27</v>
      </c>
      <c r="AT740" s="347">
        <v>207</v>
      </c>
      <c r="AU740" s="347">
        <v>203</v>
      </c>
      <c r="AV740" s="347">
        <v>106.5</v>
      </c>
      <c r="AW740" s="347">
        <v>38</v>
      </c>
      <c r="AX740" s="83"/>
      <c r="AY740" s="347">
        <v>78</v>
      </c>
      <c r="AZ740" s="348" t="s">
        <v>85</v>
      </c>
      <c r="BA740" s="347" t="s">
        <v>85</v>
      </c>
      <c r="BB740" s="105" t="s">
        <v>85</v>
      </c>
      <c r="BC740" s="347" t="s">
        <v>85</v>
      </c>
      <c r="BD740" s="348">
        <v>33.729999999999997</v>
      </c>
      <c r="BE740" s="347">
        <v>19.7</v>
      </c>
      <c r="BF740" s="347">
        <v>19.7</v>
      </c>
      <c r="BG740" s="347">
        <v>11</v>
      </c>
      <c r="BH740" s="341">
        <v>36</v>
      </c>
      <c r="BI740" s="347" t="s">
        <v>3551</v>
      </c>
      <c r="BJ740" s="82" t="s">
        <v>4217</v>
      </c>
      <c r="BK740" s="347" t="s">
        <v>4233</v>
      </c>
      <c r="BL740" s="347" t="s">
        <v>5818</v>
      </c>
      <c r="BM740" s="347" t="s">
        <v>5880</v>
      </c>
      <c r="BN740" s="347" t="s">
        <v>5881</v>
      </c>
      <c r="BO740" s="347" t="s">
        <v>5851</v>
      </c>
      <c r="BP740" s="347" t="s">
        <v>5878</v>
      </c>
      <c r="BQ740" s="347" t="s">
        <v>4235</v>
      </c>
      <c r="BR740" s="347"/>
      <c r="BS740" s="347"/>
      <c r="BT740" s="347"/>
      <c r="BU740" s="347" t="s">
        <v>3599</v>
      </c>
      <c r="BV740" s="347" t="s">
        <v>3600</v>
      </c>
      <c r="BW740" s="347" t="s">
        <v>3601</v>
      </c>
      <c r="BX740" s="347" t="s">
        <v>3602</v>
      </c>
      <c r="BY740" s="362" t="str">
        <f t="shared" si="53"/>
        <v>DISCONTINUED - MR304 Double Standard, 17x8.5, 0mm Offset, 6x5.5, 108mm Centerbore, Matte Black - Machined Lip</v>
      </c>
      <c r="BZ740" s="362" t="s">
        <v>4044</v>
      </c>
      <c r="CA740" s="362" t="s">
        <v>4045</v>
      </c>
      <c r="CB740" s="351" t="str">
        <f t="shared" si="51"/>
        <v>STREET (3XX)</v>
      </c>
    </row>
    <row r="741" spans="1:80" s="339" customFormat="1" ht="12.75">
      <c r="A741" s="23">
        <f t="shared" si="50"/>
        <v>738</v>
      </c>
      <c r="B741" s="105" t="s">
        <v>84</v>
      </c>
      <c r="C741" s="30" t="s">
        <v>1285</v>
      </c>
      <c r="D741" s="341" t="s">
        <v>6172</v>
      </c>
      <c r="E741" s="342" t="s">
        <v>6294</v>
      </c>
      <c r="F741" s="342" t="s">
        <v>2239</v>
      </c>
      <c r="G741" s="342"/>
      <c r="H741" s="432" t="s">
        <v>3475</v>
      </c>
      <c r="I741" s="393">
        <v>43696</v>
      </c>
      <c r="J741" s="340">
        <v>44596</v>
      </c>
      <c r="K741" s="331" t="s">
        <v>1277</v>
      </c>
      <c r="L741" s="343">
        <v>344.83</v>
      </c>
      <c r="M741" s="333"/>
      <c r="N741" s="333"/>
      <c r="O741" s="341">
        <v>17</v>
      </c>
      <c r="P741" s="8">
        <v>9</v>
      </c>
      <c r="Q741" s="30" t="s">
        <v>1766</v>
      </c>
      <c r="R741" s="341">
        <v>8</v>
      </c>
      <c r="S741" s="341">
        <v>170</v>
      </c>
      <c r="T741" s="344">
        <v>-12</v>
      </c>
      <c r="U741" s="378">
        <v>4.5999999999999996</v>
      </c>
      <c r="V741" s="341" t="s">
        <v>85</v>
      </c>
      <c r="W741" s="349">
        <v>130.81</v>
      </c>
      <c r="X741" s="345">
        <v>32.04</v>
      </c>
      <c r="Y741" s="344">
        <v>3640</v>
      </c>
      <c r="Z741" s="344" t="s">
        <v>2312</v>
      </c>
      <c r="AA741" s="344" t="s">
        <v>3003</v>
      </c>
      <c r="AB741" s="334" t="s">
        <v>6295</v>
      </c>
      <c r="AC741" s="346" t="s">
        <v>4283</v>
      </c>
      <c r="AD741" s="336">
        <v>33</v>
      </c>
      <c r="AE741" s="346" t="s">
        <v>85</v>
      </c>
      <c r="AF741" s="347" t="s">
        <v>85</v>
      </c>
      <c r="AG741" s="346" t="s">
        <v>3020</v>
      </c>
      <c r="AH741" s="346" t="s">
        <v>85</v>
      </c>
      <c r="AI741" s="347" t="s">
        <v>85</v>
      </c>
      <c r="AJ741" s="347" t="s">
        <v>265</v>
      </c>
      <c r="AK741" s="347" t="s">
        <v>85</v>
      </c>
      <c r="AL741" s="347" t="s">
        <v>85</v>
      </c>
      <c r="AM741" s="347" t="s">
        <v>85</v>
      </c>
      <c r="AN741" s="347">
        <v>16.100000000000001</v>
      </c>
      <c r="AO741" s="347">
        <v>200</v>
      </c>
      <c r="AP741" s="347">
        <v>3</v>
      </c>
      <c r="AQ741" s="347">
        <v>3</v>
      </c>
      <c r="AR741" s="347"/>
      <c r="AS741" s="347">
        <v>61</v>
      </c>
      <c r="AT741" s="347"/>
      <c r="AU741" s="347">
        <v>205</v>
      </c>
      <c r="AV741" s="347">
        <v>128</v>
      </c>
      <c r="AW741" s="347">
        <v>103.9</v>
      </c>
      <c r="AX741" s="83"/>
      <c r="AY741" s="347">
        <v>50</v>
      </c>
      <c r="AZ741" s="348" t="s">
        <v>85</v>
      </c>
      <c r="BA741" s="347" t="s">
        <v>85</v>
      </c>
      <c r="BB741" s="105" t="s">
        <v>85</v>
      </c>
      <c r="BC741" s="347" t="s">
        <v>85</v>
      </c>
      <c r="BD741" s="348">
        <v>36.6</v>
      </c>
      <c r="BE741" s="347">
        <v>19.7</v>
      </c>
      <c r="BF741" s="347">
        <v>19.7</v>
      </c>
      <c r="BG741" s="347">
        <v>11.5</v>
      </c>
      <c r="BH741" s="341">
        <v>36</v>
      </c>
      <c r="BI741" s="347" t="s">
        <v>3551</v>
      </c>
      <c r="BJ741" s="82" t="s">
        <v>4217</v>
      </c>
      <c r="BK741" s="347" t="s">
        <v>5302</v>
      </c>
      <c r="BL741" s="347" t="s">
        <v>4233</v>
      </c>
      <c r="BM741" s="347" t="s">
        <v>5814</v>
      </c>
      <c r="BN741" s="347" t="s">
        <v>2887</v>
      </c>
      <c r="BO741" s="347" t="s">
        <v>5815</v>
      </c>
      <c r="BP741" s="347" t="s">
        <v>5816</v>
      </c>
      <c r="BQ741" s="347" t="s">
        <v>5802</v>
      </c>
      <c r="BR741" s="347" t="s">
        <v>4480</v>
      </c>
      <c r="BS741" s="347" t="s">
        <v>4235</v>
      </c>
      <c r="BT741" s="347"/>
      <c r="BU741" s="347" t="s">
        <v>4367</v>
      </c>
      <c r="BV741" s="347" t="s">
        <v>4366</v>
      </c>
      <c r="BW741" s="347" t="s">
        <v>4365</v>
      </c>
      <c r="BX741" s="347" t="s">
        <v>4364</v>
      </c>
      <c r="BY741" s="362" t="str">
        <f t="shared" si="53"/>
        <v>DISCONTINUED - MR701 Bead Grip, 17x9, -12mm Offset, 8x170, 130.81mm Centerbore, Method Bronze</v>
      </c>
      <c r="BZ741" s="362" t="s">
        <v>4044</v>
      </c>
      <c r="CA741" s="362" t="s">
        <v>4045</v>
      </c>
      <c r="CB741" s="351" t="str">
        <f t="shared" si="51"/>
        <v>TRAIL (7XX)</v>
      </c>
    </row>
    <row r="742" spans="1:80" s="339" customFormat="1" ht="12.75">
      <c r="A742" s="23">
        <f t="shared" si="50"/>
        <v>739</v>
      </c>
      <c r="B742" s="105" t="s">
        <v>84</v>
      </c>
      <c r="C742" s="30" t="s">
        <v>1072</v>
      </c>
      <c r="D742" s="341" t="s">
        <v>2117</v>
      </c>
      <c r="E742" s="342" t="s">
        <v>6324</v>
      </c>
      <c r="F742" s="342"/>
      <c r="G742" s="342"/>
      <c r="H742" s="432" t="s">
        <v>2714</v>
      </c>
      <c r="I742" s="393">
        <v>43340</v>
      </c>
      <c r="J742" s="340">
        <v>44596</v>
      </c>
      <c r="K742" s="331" t="s">
        <v>1277</v>
      </c>
      <c r="L742" s="343">
        <v>414.03</v>
      </c>
      <c r="M742" s="333"/>
      <c r="N742" s="333"/>
      <c r="O742" s="341">
        <v>17</v>
      </c>
      <c r="P742" s="8">
        <v>8.5</v>
      </c>
      <c r="Q742" s="30" t="s">
        <v>1758</v>
      </c>
      <c r="R742" s="341">
        <v>5</v>
      </c>
      <c r="S742" s="341">
        <v>5</v>
      </c>
      <c r="T742" s="344">
        <v>0</v>
      </c>
      <c r="U742" s="378">
        <v>4.75</v>
      </c>
      <c r="V742" s="341" t="s">
        <v>85</v>
      </c>
      <c r="W742" s="349">
        <v>71.5</v>
      </c>
      <c r="X742" s="345">
        <v>24.7</v>
      </c>
      <c r="Y742" s="344">
        <v>2650</v>
      </c>
      <c r="Z742" s="344" t="s">
        <v>2661</v>
      </c>
      <c r="AA742" s="344" t="s">
        <v>3007</v>
      </c>
      <c r="AB742" s="334" t="s">
        <v>5526</v>
      </c>
      <c r="AC742" s="346" t="s">
        <v>5125</v>
      </c>
      <c r="AD742" s="336">
        <v>22</v>
      </c>
      <c r="AE742" s="346" t="s">
        <v>85</v>
      </c>
      <c r="AF742" s="347" t="s">
        <v>85</v>
      </c>
      <c r="AG742" s="346" t="s">
        <v>85</v>
      </c>
      <c r="AH742" s="346" t="s">
        <v>85</v>
      </c>
      <c r="AI742" s="347" t="s">
        <v>85</v>
      </c>
      <c r="AJ742" s="347" t="s">
        <v>266</v>
      </c>
      <c r="AK742" s="347" t="s">
        <v>85</v>
      </c>
      <c r="AL742" s="347" t="s">
        <v>85</v>
      </c>
      <c r="AM742" s="347" t="s">
        <v>85</v>
      </c>
      <c r="AN742" s="347">
        <v>16</v>
      </c>
      <c r="AO742" s="347">
        <v>165</v>
      </c>
      <c r="AP742" s="347">
        <v>15</v>
      </c>
      <c r="AQ742" s="347">
        <v>35</v>
      </c>
      <c r="AR742" s="347">
        <v>63</v>
      </c>
      <c r="AS742" s="347">
        <v>71</v>
      </c>
      <c r="AT742" s="347">
        <v>211</v>
      </c>
      <c r="AU742" s="347">
        <v>209</v>
      </c>
      <c r="AV742" s="347">
        <v>71.5</v>
      </c>
      <c r="AW742" s="347">
        <v>60</v>
      </c>
      <c r="AX742" s="83"/>
      <c r="AY742" s="347">
        <v>34</v>
      </c>
      <c r="AZ742" s="348" t="s">
        <v>85</v>
      </c>
      <c r="BA742" s="347" t="s">
        <v>85</v>
      </c>
      <c r="BB742" s="105" t="s">
        <v>85</v>
      </c>
      <c r="BC742" s="347" t="s">
        <v>85</v>
      </c>
      <c r="BD742" s="348">
        <v>28.2</v>
      </c>
      <c r="BE742" s="347">
        <v>19.7</v>
      </c>
      <c r="BF742" s="347">
        <v>19.7</v>
      </c>
      <c r="BG742" s="347">
        <v>11</v>
      </c>
      <c r="BH742" s="341">
        <v>36</v>
      </c>
      <c r="BI742" s="347" t="s">
        <v>3551</v>
      </c>
      <c r="BJ742" s="82" t="s">
        <v>4217</v>
      </c>
      <c r="BK742" s="347" t="s">
        <v>5899</v>
      </c>
      <c r="BL742" s="347" t="s">
        <v>4233</v>
      </c>
      <c r="BM742" s="347" t="s">
        <v>5817</v>
      </c>
      <c r="BN742" s="347" t="s">
        <v>5900</v>
      </c>
      <c r="BO742" s="347" t="s">
        <v>5901</v>
      </c>
      <c r="BP742" s="347" t="s">
        <v>5902</v>
      </c>
      <c r="BQ742" s="347" t="s">
        <v>5903</v>
      </c>
      <c r="BR742" s="347" t="s">
        <v>4480</v>
      </c>
      <c r="BS742" s="347" t="s">
        <v>4235</v>
      </c>
      <c r="BT742" s="347"/>
      <c r="BU742" s="347" t="s">
        <v>3775</v>
      </c>
      <c r="BV742" s="347" t="s">
        <v>3776</v>
      </c>
      <c r="BW742" s="347" t="s">
        <v>3777</v>
      </c>
      <c r="BX742" s="347" t="s">
        <v>3778</v>
      </c>
      <c r="BY742" s="362" t="str">
        <f t="shared" si="53"/>
        <v>DISCONTINUED - MR313, 17x8.5, 0mm Offset, 5x5, 71.5mm Centerbore, Gloss Titanium</v>
      </c>
      <c r="BZ742" s="362" t="s">
        <v>4044</v>
      </c>
      <c r="CA742" s="362" t="s">
        <v>4045</v>
      </c>
      <c r="CB742" s="351" t="str">
        <f t="shared" si="51"/>
        <v>STREET (3XX)</v>
      </c>
    </row>
    <row r="743" spans="1:80" s="339" customFormat="1" ht="12.75">
      <c r="A743" s="23">
        <f t="shared" si="50"/>
        <v>740</v>
      </c>
      <c r="B743" s="105" t="s">
        <v>84</v>
      </c>
      <c r="C743" s="30" t="s">
        <v>1072</v>
      </c>
      <c r="D743" s="341" t="s">
        <v>2369</v>
      </c>
      <c r="E743" s="342" t="s">
        <v>6346</v>
      </c>
      <c r="F743" s="342"/>
      <c r="G743" s="342"/>
      <c r="H743" s="432" t="s">
        <v>4742</v>
      </c>
      <c r="I743" s="393">
        <v>44056</v>
      </c>
      <c r="J743" s="340">
        <v>44596</v>
      </c>
      <c r="K743" s="331" t="s">
        <v>1277</v>
      </c>
      <c r="L743" s="343">
        <v>343.85</v>
      </c>
      <c r="M743" s="333"/>
      <c r="N743" s="333"/>
      <c r="O743" s="341">
        <v>18</v>
      </c>
      <c r="P743" s="8">
        <v>9</v>
      </c>
      <c r="Q743" s="30" t="s">
        <v>1763</v>
      </c>
      <c r="R743" s="341">
        <v>6</v>
      </c>
      <c r="S743" s="341">
        <v>135</v>
      </c>
      <c r="T743" s="344">
        <v>0</v>
      </c>
      <c r="U743" s="378">
        <v>5</v>
      </c>
      <c r="V743" s="341" t="s">
        <v>85</v>
      </c>
      <c r="W743" s="349">
        <v>94</v>
      </c>
      <c r="X743" s="345">
        <v>35.53</v>
      </c>
      <c r="Y743" s="344">
        <v>2500</v>
      </c>
      <c r="Z743" s="344" t="s">
        <v>5826</v>
      </c>
      <c r="AA743" s="344" t="s">
        <v>3005</v>
      </c>
      <c r="AB743" s="334" t="s">
        <v>6347</v>
      </c>
      <c r="AC743" s="346" t="s">
        <v>1596</v>
      </c>
      <c r="AD743" s="336">
        <v>33</v>
      </c>
      <c r="AE743" s="346" t="s">
        <v>85</v>
      </c>
      <c r="AF743" s="347" t="s">
        <v>85</v>
      </c>
      <c r="AG743" s="346" t="s">
        <v>3015</v>
      </c>
      <c r="AH743" s="346" t="s">
        <v>1951</v>
      </c>
      <c r="AI743" s="347">
        <v>1.1000000000000001</v>
      </c>
      <c r="AJ743" s="347" t="s">
        <v>266</v>
      </c>
      <c r="AK743" s="347" t="s">
        <v>85</v>
      </c>
      <c r="AL743" s="347" t="s">
        <v>85</v>
      </c>
      <c r="AM743" s="347" t="s">
        <v>85</v>
      </c>
      <c r="AN743" s="347">
        <v>16.2</v>
      </c>
      <c r="AO743" s="347">
        <v>175</v>
      </c>
      <c r="AP743" s="347">
        <v>8</v>
      </c>
      <c r="AQ743" s="347">
        <v>32</v>
      </c>
      <c r="AR743" s="347">
        <v>52</v>
      </c>
      <c r="AS743" s="347">
        <v>63</v>
      </c>
      <c r="AT743" s="347">
        <v>220</v>
      </c>
      <c r="AU743" s="347">
        <v>213</v>
      </c>
      <c r="AV743" s="347">
        <v>94</v>
      </c>
      <c r="AW743" s="347">
        <v>52.7</v>
      </c>
      <c r="AX743" s="83">
        <v>75</v>
      </c>
      <c r="AY743" s="347">
        <v>34</v>
      </c>
      <c r="AZ743" s="348" t="s">
        <v>85</v>
      </c>
      <c r="BA743" s="347" t="s">
        <v>85</v>
      </c>
      <c r="BB743" s="105" t="s">
        <v>85</v>
      </c>
      <c r="BC743" s="347" t="s">
        <v>85</v>
      </c>
      <c r="BD743" s="348">
        <v>40.159999999999997</v>
      </c>
      <c r="BE743" s="347">
        <v>20.6</v>
      </c>
      <c r="BF743" s="347">
        <v>20.6</v>
      </c>
      <c r="BG743" s="347">
        <v>11.4</v>
      </c>
      <c r="BH743" s="341">
        <v>36</v>
      </c>
      <c r="BI743" s="347" t="s">
        <v>3551</v>
      </c>
      <c r="BJ743" s="82" t="s">
        <v>4217</v>
      </c>
      <c r="BK743" s="347" t="s">
        <v>4233</v>
      </c>
      <c r="BL743" s="347" t="s">
        <v>5150</v>
      </c>
      <c r="BM743" s="347" t="s">
        <v>5880</v>
      </c>
      <c r="BN743" s="347" t="s">
        <v>5881</v>
      </c>
      <c r="BO743" s="347" t="s">
        <v>5851</v>
      </c>
      <c r="BP743" s="347" t="s">
        <v>5878</v>
      </c>
      <c r="BQ743" s="347" t="s">
        <v>4235</v>
      </c>
      <c r="BR743" s="347"/>
      <c r="BS743" s="347"/>
      <c r="BT743" s="347"/>
      <c r="BU743" s="347" t="s">
        <v>3627</v>
      </c>
      <c r="BV743" s="347" t="s">
        <v>3628</v>
      </c>
      <c r="BW743" s="347" t="s">
        <v>3629</v>
      </c>
      <c r="BX743" s="347" t="s">
        <v>3630</v>
      </c>
      <c r="BY743" s="362" t="str">
        <f t="shared" si="53"/>
        <v>DISCONTINUED - MR305 NV, 18x9, 0mm Offset, 6x135, 94mm Centerbore, Machined - Matte Black Lip</v>
      </c>
      <c r="BZ743" s="362" t="s">
        <v>4044</v>
      </c>
      <c r="CA743" s="362" t="s">
        <v>4045</v>
      </c>
      <c r="CB743" s="351" t="str">
        <f t="shared" si="51"/>
        <v>STREET (3XX)</v>
      </c>
    </row>
    <row r="744" spans="1:80" s="339" customFormat="1" ht="12.75">
      <c r="A744" s="23">
        <f t="shared" si="50"/>
        <v>741</v>
      </c>
      <c r="B744" s="105" t="s">
        <v>84</v>
      </c>
      <c r="C744" s="30" t="s">
        <v>1072</v>
      </c>
      <c r="D744" s="341" t="s">
        <v>4831</v>
      </c>
      <c r="E744" s="342" t="s">
        <v>6348</v>
      </c>
      <c r="F744" s="342"/>
      <c r="G744" s="342"/>
      <c r="H744" s="432" t="s">
        <v>524</v>
      </c>
      <c r="I744" s="393">
        <v>41640</v>
      </c>
      <c r="J744" s="340">
        <v>44596</v>
      </c>
      <c r="K744" s="331" t="s">
        <v>1277</v>
      </c>
      <c r="L744" s="343">
        <v>299</v>
      </c>
      <c r="M744" s="333"/>
      <c r="N744" s="333"/>
      <c r="O744" s="341">
        <v>17</v>
      </c>
      <c r="P744" s="8">
        <v>8.5</v>
      </c>
      <c r="Q744" s="30" t="s">
        <v>1765</v>
      </c>
      <c r="R744" s="341">
        <v>8</v>
      </c>
      <c r="S744" s="341">
        <v>6.5</v>
      </c>
      <c r="T744" s="344">
        <v>0</v>
      </c>
      <c r="U744" s="378">
        <v>4.75</v>
      </c>
      <c r="V744" s="341" t="s">
        <v>85</v>
      </c>
      <c r="W744" s="349">
        <v>130.81</v>
      </c>
      <c r="X744" s="345">
        <v>27.1</v>
      </c>
      <c r="Y744" s="344">
        <v>3600</v>
      </c>
      <c r="Z744" s="344" t="s">
        <v>2309</v>
      </c>
      <c r="AA744" s="344" t="s">
        <v>3002</v>
      </c>
      <c r="AB744" s="334" t="s">
        <v>5930</v>
      </c>
      <c r="AC744" s="346" t="s">
        <v>1617</v>
      </c>
      <c r="AD744" s="336">
        <v>33</v>
      </c>
      <c r="AE744" s="346" t="s">
        <v>85</v>
      </c>
      <c r="AF744" s="347" t="s">
        <v>85</v>
      </c>
      <c r="AG744" s="346" t="s">
        <v>3020</v>
      </c>
      <c r="AH744" s="346" t="s">
        <v>1950</v>
      </c>
      <c r="AI744" s="347">
        <v>1.1000000000000001</v>
      </c>
      <c r="AJ744" s="347" t="s">
        <v>266</v>
      </c>
      <c r="AK744" s="347" t="s">
        <v>85</v>
      </c>
      <c r="AL744" s="347" t="s">
        <v>85</v>
      </c>
      <c r="AM744" s="347" t="s">
        <v>85</v>
      </c>
      <c r="AN744" s="347">
        <v>16.5</v>
      </c>
      <c r="AO744" s="347">
        <v>197</v>
      </c>
      <c r="AP744" s="347">
        <v>3</v>
      </c>
      <c r="AQ744" s="347">
        <v>3</v>
      </c>
      <c r="AR744" s="347">
        <v>30</v>
      </c>
      <c r="AS744" s="347">
        <v>41</v>
      </c>
      <c r="AT744" s="347">
        <v>208</v>
      </c>
      <c r="AU744" s="347">
        <v>205</v>
      </c>
      <c r="AV744" s="347">
        <v>125</v>
      </c>
      <c r="AW744" s="347">
        <v>76</v>
      </c>
      <c r="AX744" s="83">
        <v>76</v>
      </c>
      <c r="AY744" s="347">
        <v>46</v>
      </c>
      <c r="AZ744" s="348" t="s">
        <v>85</v>
      </c>
      <c r="BA744" s="347" t="s">
        <v>85</v>
      </c>
      <c r="BB744" s="105" t="s">
        <v>85</v>
      </c>
      <c r="BC744" s="347" t="s">
        <v>85</v>
      </c>
      <c r="BD744" s="348">
        <v>30.6</v>
      </c>
      <c r="BE744" s="347">
        <v>19.7</v>
      </c>
      <c r="BF744" s="347">
        <v>19.7</v>
      </c>
      <c r="BG744" s="347">
        <v>11</v>
      </c>
      <c r="BH744" s="341">
        <v>36</v>
      </c>
      <c r="BI744" s="347" t="s">
        <v>3551</v>
      </c>
      <c r="BJ744" s="82" t="s">
        <v>4217</v>
      </c>
      <c r="BK744" s="347" t="s">
        <v>4233</v>
      </c>
      <c r="BL744" s="347" t="s">
        <v>5886</v>
      </c>
      <c r="BM744" s="347" t="s">
        <v>5877</v>
      </c>
      <c r="BN744" s="347" t="s">
        <v>5851</v>
      </c>
      <c r="BO744" s="347" t="s">
        <v>5878</v>
      </c>
      <c r="BP744" s="347" t="s">
        <v>4235</v>
      </c>
      <c r="BQ744" s="347"/>
      <c r="BR744" s="347"/>
      <c r="BS744" s="347"/>
      <c r="BT744" s="347"/>
      <c r="BU744" s="347" t="s">
        <v>4718</v>
      </c>
      <c r="BV744" s="347" t="s">
        <v>4717</v>
      </c>
      <c r="BW744" s="347" t="s">
        <v>4716</v>
      </c>
      <c r="BX744" s="347" t="s">
        <v>4715</v>
      </c>
      <c r="BY744" s="362" t="str">
        <f t="shared" si="53"/>
        <v>DISCONTINUED - MR306 Mesh, 17x8.5, 0mm Offset, 8x6.5, 130.81mm Centerbore, Matte Black</v>
      </c>
      <c r="BZ744" s="362" t="s">
        <v>4044</v>
      </c>
      <c r="CA744" s="362" t="s">
        <v>4045</v>
      </c>
      <c r="CB744" s="351" t="str">
        <f t="shared" si="51"/>
        <v>STREET (3XX)</v>
      </c>
    </row>
    <row r="745" spans="1:80" s="339" customFormat="1" ht="12.75">
      <c r="A745" s="23">
        <f t="shared" si="50"/>
        <v>742</v>
      </c>
      <c r="B745" s="105" t="s">
        <v>84</v>
      </c>
      <c r="C745" s="30" t="s">
        <v>1089</v>
      </c>
      <c r="D745" s="341" t="s">
        <v>6107</v>
      </c>
      <c r="E745" s="342" t="s">
        <v>6349</v>
      </c>
      <c r="F745" s="342"/>
      <c r="G745" s="342"/>
      <c r="H745" s="432" t="s">
        <v>3430</v>
      </c>
      <c r="I745" s="393">
        <v>43677</v>
      </c>
      <c r="J745" s="340">
        <v>44596</v>
      </c>
      <c r="K745" s="331" t="s">
        <v>1277</v>
      </c>
      <c r="L745" s="343">
        <v>209.9</v>
      </c>
      <c r="M745" s="333"/>
      <c r="N745" s="333"/>
      <c r="O745" s="341">
        <v>15</v>
      </c>
      <c r="P745" s="8">
        <v>7</v>
      </c>
      <c r="Q745" s="30" t="s">
        <v>1749</v>
      </c>
      <c r="R745" s="341">
        <v>4</v>
      </c>
      <c r="S745" s="341">
        <v>156</v>
      </c>
      <c r="T745" s="344">
        <v>38</v>
      </c>
      <c r="U745" s="378">
        <v>5.5</v>
      </c>
      <c r="V745" s="341" t="s">
        <v>186</v>
      </c>
      <c r="W745" s="349">
        <v>132</v>
      </c>
      <c r="X745" s="345">
        <v>15.98</v>
      </c>
      <c r="Y745" s="344">
        <v>1600</v>
      </c>
      <c r="Z745" s="344" t="s">
        <v>2313</v>
      </c>
      <c r="AA745" s="344" t="s">
        <v>3004</v>
      </c>
      <c r="AB745" s="334" t="s">
        <v>5705</v>
      </c>
      <c r="AC745" s="346" t="s">
        <v>4282</v>
      </c>
      <c r="AD745" s="336">
        <v>22</v>
      </c>
      <c r="AE745" s="346" t="s">
        <v>85</v>
      </c>
      <c r="AF745" s="347" t="s">
        <v>85</v>
      </c>
      <c r="AG745" s="346" t="s">
        <v>85</v>
      </c>
      <c r="AH745" s="346" t="s">
        <v>85</v>
      </c>
      <c r="AI745" s="347" t="s">
        <v>85</v>
      </c>
      <c r="AJ745" s="347" t="s">
        <v>266</v>
      </c>
      <c r="AK745" s="347" t="s">
        <v>85</v>
      </c>
      <c r="AL745" s="347" t="s">
        <v>85</v>
      </c>
      <c r="AM745" s="347" t="s">
        <v>85</v>
      </c>
      <c r="AN745" s="347">
        <v>14.1</v>
      </c>
      <c r="AO745" s="347">
        <v>180</v>
      </c>
      <c r="AP745" s="347">
        <v>3</v>
      </c>
      <c r="AQ745" s="347">
        <v>8</v>
      </c>
      <c r="AR745" s="347"/>
      <c r="AS745" s="347">
        <v>10</v>
      </c>
      <c r="AT745" s="347"/>
      <c r="AU745" s="347">
        <v>167</v>
      </c>
      <c r="AV745" s="347">
        <v>115</v>
      </c>
      <c r="AW745" s="347">
        <v>40</v>
      </c>
      <c r="AX745" s="83">
        <v>40</v>
      </c>
      <c r="AY745" s="347">
        <v>40</v>
      </c>
      <c r="AZ745" s="348" t="s">
        <v>85</v>
      </c>
      <c r="BA745" s="347" t="s">
        <v>85</v>
      </c>
      <c r="BB745" s="105" t="s">
        <v>85</v>
      </c>
      <c r="BC745" s="347" t="s">
        <v>85</v>
      </c>
      <c r="BD745" s="348">
        <v>20.170000000000002</v>
      </c>
      <c r="BE745" s="347">
        <v>17.7</v>
      </c>
      <c r="BF745" s="347">
        <v>17.7</v>
      </c>
      <c r="BG745" s="347">
        <v>9.6</v>
      </c>
      <c r="BH745" s="341">
        <v>48</v>
      </c>
      <c r="BI745" s="347" t="s">
        <v>3551</v>
      </c>
      <c r="BJ745" s="82" t="s">
        <v>4217</v>
      </c>
      <c r="BK745" s="347" t="s">
        <v>5302</v>
      </c>
      <c r="BL745" s="347" t="s">
        <v>4233</v>
      </c>
      <c r="BM745" s="347" t="s">
        <v>5844</v>
      </c>
      <c r="BN745" s="347" t="s">
        <v>2887</v>
      </c>
      <c r="BO745" s="347" t="s">
        <v>4510</v>
      </c>
      <c r="BP745" s="347" t="s">
        <v>5816</v>
      </c>
      <c r="BQ745" s="347"/>
      <c r="BR745" s="347"/>
      <c r="BS745" s="347"/>
      <c r="BT745" s="347"/>
      <c r="BU745" s="347" t="s">
        <v>4430</v>
      </c>
      <c r="BV745" s="347" t="s">
        <v>4429</v>
      </c>
      <c r="BW745" s="347" t="s">
        <v>4187</v>
      </c>
      <c r="BX745" s="347" t="s">
        <v>4431</v>
      </c>
      <c r="BY745" s="362" t="str">
        <f t="shared" si="53"/>
        <v>DISCONTINUED - MR410 Bead Grip, 15x7, 5+2/+38mm Offset, 4x156, 132mm Centerbore, Gold</v>
      </c>
      <c r="BZ745" s="362" t="s">
        <v>4044</v>
      </c>
      <c r="CA745" s="362" t="s">
        <v>4045</v>
      </c>
      <c r="CB745" s="351" t="str">
        <f t="shared" si="51"/>
        <v>UTV (4XX)</v>
      </c>
    </row>
    <row r="746" spans="1:80" s="339" customFormat="1" ht="12.75">
      <c r="A746" s="23">
        <f t="shared" si="50"/>
        <v>743</v>
      </c>
      <c r="B746" s="105" t="s">
        <v>84</v>
      </c>
      <c r="C746" s="30" t="s">
        <v>1090</v>
      </c>
      <c r="D746" s="341" t="s">
        <v>1967</v>
      </c>
      <c r="E746" s="342" t="s">
        <v>6363</v>
      </c>
      <c r="F746" s="342" t="s">
        <v>1129</v>
      </c>
      <c r="G746" s="342"/>
      <c r="H746" s="432" t="s">
        <v>3354</v>
      </c>
      <c r="I746" s="393">
        <v>43634</v>
      </c>
      <c r="J746" s="340">
        <v>44596</v>
      </c>
      <c r="K746" s="331" t="s">
        <v>1277</v>
      </c>
      <c r="L746" s="343">
        <v>488.39</v>
      </c>
      <c r="M746" s="333"/>
      <c r="N746" s="333"/>
      <c r="O746" s="341">
        <v>15</v>
      </c>
      <c r="P746" s="8">
        <v>8</v>
      </c>
      <c r="Q746" s="30" t="s">
        <v>246</v>
      </c>
      <c r="R746" s="341" t="s">
        <v>246</v>
      </c>
      <c r="S746" s="341" t="s">
        <v>246</v>
      </c>
      <c r="T746" s="344">
        <v>-24</v>
      </c>
      <c r="U746" s="378">
        <v>3.5</v>
      </c>
      <c r="V746" s="341" t="s">
        <v>85</v>
      </c>
      <c r="W746" s="349">
        <v>83</v>
      </c>
      <c r="X746" s="345">
        <v>28.2</v>
      </c>
      <c r="Y746" s="344">
        <v>2700</v>
      </c>
      <c r="Z746" s="344" t="s">
        <v>5836</v>
      </c>
      <c r="AA746" s="344" t="s">
        <v>196</v>
      </c>
      <c r="AB746" s="334" t="s">
        <v>6364</v>
      </c>
      <c r="AC746" s="346" t="s">
        <v>85</v>
      </c>
      <c r="AD746" s="336" t="s">
        <v>85</v>
      </c>
      <c r="AE746" s="346" t="s">
        <v>85</v>
      </c>
      <c r="AF746" s="347" t="s">
        <v>85</v>
      </c>
      <c r="AG746" s="346" t="s">
        <v>85</v>
      </c>
      <c r="AH746" s="346" t="s">
        <v>85</v>
      </c>
      <c r="AI746" s="347" t="s">
        <v>85</v>
      </c>
      <c r="AJ746" s="347" t="s">
        <v>266</v>
      </c>
      <c r="AK746" s="347" t="s">
        <v>85</v>
      </c>
      <c r="AL746" s="347" t="s">
        <v>85</v>
      </c>
      <c r="AM746" s="347" t="s">
        <v>85</v>
      </c>
      <c r="AN746" s="347" t="s">
        <v>85</v>
      </c>
      <c r="AO746" s="347">
        <v>190</v>
      </c>
      <c r="AP746" s="347">
        <v>0</v>
      </c>
      <c r="AQ746" s="347">
        <v>13</v>
      </c>
      <c r="AR746" s="347"/>
      <c r="AS746" s="347">
        <v>27</v>
      </c>
      <c r="AT746" s="347"/>
      <c r="AU746" s="347">
        <v>176</v>
      </c>
      <c r="AV746" s="347" t="s">
        <v>85</v>
      </c>
      <c r="AW746" s="347" t="s">
        <v>85</v>
      </c>
      <c r="AX746" s="83" t="s">
        <v>85</v>
      </c>
      <c r="AY746" s="347">
        <v>65</v>
      </c>
      <c r="AZ746" s="348" t="s">
        <v>3348</v>
      </c>
      <c r="BA746" s="347">
        <v>118.8</v>
      </c>
      <c r="BB746" s="105" t="s">
        <v>1523</v>
      </c>
      <c r="BC746" s="347">
        <v>11</v>
      </c>
      <c r="BD746" s="348">
        <v>31.9</v>
      </c>
      <c r="BE746" s="347">
        <v>17.600000000000001</v>
      </c>
      <c r="BF746" s="347">
        <v>17.600000000000001</v>
      </c>
      <c r="BG746" s="347">
        <v>10.8</v>
      </c>
      <c r="BH746" s="341">
        <v>48</v>
      </c>
      <c r="BI746" s="347" t="s">
        <v>3551</v>
      </c>
      <c r="BJ746" s="82" t="s">
        <v>4217</v>
      </c>
      <c r="BK746" s="347" t="s">
        <v>2866</v>
      </c>
      <c r="BL746" s="347" t="s">
        <v>5857</v>
      </c>
      <c r="BM746" s="347" t="s">
        <v>5858</v>
      </c>
      <c r="BN746" s="347" t="s">
        <v>4272</v>
      </c>
      <c r="BO746" s="347" t="s">
        <v>5151</v>
      </c>
      <c r="BP746" s="347" t="s">
        <v>5681</v>
      </c>
      <c r="BQ746" s="347" t="s">
        <v>4273</v>
      </c>
      <c r="BR746" s="347"/>
      <c r="BS746" s="347"/>
      <c r="BT746" s="347"/>
      <c r="BU746" s="347" t="s">
        <v>3887</v>
      </c>
      <c r="BV746" s="347" t="s">
        <v>3888</v>
      </c>
      <c r="BW746" s="347" t="s">
        <v>3889</v>
      </c>
      <c r="BX746" s="347" t="s">
        <v>3890</v>
      </c>
      <c r="BY746" s="362" t="str">
        <f t="shared" si="53"/>
        <v>DISCONTINUED - MR103 Beadlock, 15x8, -24mm Offset, BLANK, 83mm Centerbore, Machined - Raw, w/ BH-H24100</v>
      </c>
      <c r="BZ746" s="362" t="s">
        <v>4044</v>
      </c>
      <c r="CA746" s="362" t="s">
        <v>4045</v>
      </c>
      <c r="CB746" s="351" t="str">
        <f t="shared" si="51"/>
        <v>RACE (1XX)</v>
      </c>
    </row>
    <row r="747" spans="1:80" s="339" customFormat="1" ht="12.75">
      <c r="A747" s="23">
        <f t="shared" si="50"/>
        <v>744</v>
      </c>
      <c r="B747" s="105" t="s">
        <v>84</v>
      </c>
      <c r="C747" s="30" t="s">
        <v>1072</v>
      </c>
      <c r="D747" s="341" t="s">
        <v>1122</v>
      </c>
      <c r="E747" s="342" t="s">
        <v>6365</v>
      </c>
      <c r="F747" s="342"/>
      <c r="G747" s="342"/>
      <c r="H747" s="432" t="s">
        <v>713</v>
      </c>
      <c r="I747" s="393">
        <v>42370</v>
      </c>
      <c r="J747" s="340">
        <v>44596</v>
      </c>
      <c r="K747" s="331" t="s">
        <v>1277</v>
      </c>
      <c r="L747" s="343">
        <v>323.86</v>
      </c>
      <c r="M747" s="333"/>
      <c r="N747" s="333"/>
      <c r="O747" s="341">
        <v>17</v>
      </c>
      <c r="P747" s="8">
        <v>8.5</v>
      </c>
      <c r="Q747" s="30" t="s">
        <v>1123</v>
      </c>
      <c r="R747" s="341">
        <v>6</v>
      </c>
      <c r="S747" s="341">
        <v>5.5</v>
      </c>
      <c r="T747" s="344">
        <v>0</v>
      </c>
      <c r="U747" s="378">
        <v>4.75</v>
      </c>
      <c r="V747" s="341" t="s">
        <v>85</v>
      </c>
      <c r="W747" s="349">
        <v>106.25</v>
      </c>
      <c r="X747" s="345">
        <v>30.28</v>
      </c>
      <c r="Y747" s="344">
        <v>2650</v>
      </c>
      <c r="Z747" s="344" t="s">
        <v>2309</v>
      </c>
      <c r="AA747" s="344" t="s">
        <v>3002</v>
      </c>
      <c r="AB747" s="334" t="s">
        <v>4782</v>
      </c>
      <c r="AC747" s="346" t="s">
        <v>1637</v>
      </c>
      <c r="AD747" s="336">
        <v>38.5</v>
      </c>
      <c r="AE747" s="346" t="s">
        <v>1809</v>
      </c>
      <c r="AF747" s="347" t="s">
        <v>1901</v>
      </c>
      <c r="AG747" s="346" t="s">
        <v>85</v>
      </c>
      <c r="AH747" s="346" t="s">
        <v>1951</v>
      </c>
      <c r="AI747" s="347">
        <v>1.1000000000000001</v>
      </c>
      <c r="AJ747" s="347" t="s">
        <v>265</v>
      </c>
      <c r="AK747" s="347" t="s">
        <v>1712</v>
      </c>
      <c r="AL747" s="347">
        <v>2.75</v>
      </c>
      <c r="AM747" s="347">
        <v>78.3</v>
      </c>
      <c r="AN747" s="347">
        <v>16.100000000000001</v>
      </c>
      <c r="AO747" s="347">
        <v>175</v>
      </c>
      <c r="AP747" s="347">
        <v>3</v>
      </c>
      <c r="AQ747" s="347">
        <v>12</v>
      </c>
      <c r="AR747" s="347">
        <v>36</v>
      </c>
      <c r="AS747" s="347">
        <v>38</v>
      </c>
      <c r="AT747" s="347">
        <v>208</v>
      </c>
      <c r="AU747" s="347">
        <v>200</v>
      </c>
      <c r="AV747" s="347">
        <v>106.25</v>
      </c>
      <c r="AW747" s="347">
        <v>35</v>
      </c>
      <c r="AX747" s="83">
        <v>35</v>
      </c>
      <c r="AY747" s="347">
        <v>50</v>
      </c>
      <c r="AZ747" s="348" t="s">
        <v>85</v>
      </c>
      <c r="BA747" s="347" t="s">
        <v>85</v>
      </c>
      <c r="BB747" s="105" t="s">
        <v>85</v>
      </c>
      <c r="BC747" s="347" t="s">
        <v>85</v>
      </c>
      <c r="BD747" s="348">
        <v>34.43</v>
      </c>
      <c r="BE747" s="347">
        <v>19.7</v>
      </c>
      <c r="BF747" s="347">
        <v>19.7</v>
      </c>
      <c r="BG747" s="347">
        <v>11</v>
      </c>
      <c r="BH747" s="341">
        <v>36</v>
      </c>
      <c r="BI747" s="347" t="s">
        <v>3551</v>
      </c>
      <c r="BJ747" s="82" t="s">
        <v>4217</v>
      </c>
      <c r="BK747" s="347" t="s">
        <v>4233</v>
      </c>
      <c r="BL747" s="347" t="s">
        <v>5893</v>
      </c>
      <c r="BM747" s="347" t="s">
        <v>5891</v>
      </c>
      <c r="BN747" s="347" t="s">
        <v>5881</v>
      </c>
      <c r="BO747" s="347" t="s">
        <v>5892</v>
      </c>
      <c r="BP747" s="347" t="s">
        <v>5871</v>
      </c>
      <c r="BQ747" s="347" t="s">
        <v>4480</v>
      </c>
      <c r="BR747" s="347" t="s">
        <v>4235</v>
      </c>
      <c r="BS747" s="347"/>
      <c r="BT747" s="347"/>
      <c r="BU747" s="347" t="s">
        <v>3739</v>
      </c>
      <c r="BV747" s="347" t="s">
        <v>3740</v>
      </c>
      <c r="BW747" s="347" t="s">
        <v>3741</v>
      </c>
      <c r="BX747" s="347" t="s">
        <v>3742</v>
      </c>
      <c r="BY747" s="362" t="str">
        <f t="shared" si="53"/>
        <v>DISCONTINUED - MR311 Vex, 17x8.5, 0mm Offset, 6x5.5, 106.25mm Centerbore, Matte Black</v>
      </c>
      <c r="BZ747" s="362" t="s">
        <v>4044</v>
      </c>
      <c r="CA747" s="362" t="s">
        <v>4045</v>
      </c>
      <c r="CB747" s="351" t="str">
        <f t="shared" si="51"/>
        <v>STREET (3XX)</v>
      </c>
    </row>
    <row r="748" spans="1:80" s="339" customFormat="1" ht="12.75">
      <c r="A748" s="23">
        <f t="shared" si="50"/>
        <v>745</v>
      </c>
      <c r="B748" s="105" t="s">
        <v>3069</v>
      </c>
      <c r="C748" s="30" t="s">
        <v>3050</v>
      </c>
      <c r="D748" s="341" t="s">
        <v>3053</v>
      </c>
      <c r="E748" s="342" t="s">
        <v>6402</v>
      </c>
      <c r="F748" s="342" t="s">
        <v>1129</v>
      </c>
      <c r="G748" s="342"/>
      <c r="H748" s="432" t="s">
        <v>3154</v>
      </c>
      <c r="I748" s="393">
        <v>43518</v>
      </c>
      <c r="J748" s="340">
        <v>44642</v>
      </c>
      <c r="K748" s="331" t="s">
        <v>1277</v>
      </c>
      <c r="L748" s="343">
        <v>284.42</v>
      </c>
      <c r="M748" s="333"/>
      <c r="N748" s="333"/>
      <c r="O748" s="341">
        <v>15</v>
      </c>
      <c r="P748" s="8">
        <v>10</v>
      </c>
      <c r="Q748" s="30" t="s">
        <v>1749</v>
      </c>
      <c r="R748" s="341">
        <v>4</v>
      </c>
      <c r="S748" s="341">
        <v>156</v>
      </c>
      <c r="T748" s="344">
        <v>0</v>
      </c>
      <c r="U748" s="378">
        <v>5.4</v>
      </c>
      <c r="V748" s="341" t="s">
        <v>201</v>
      </c>
      <c r="W748" s="349">
        <v>131.30000000000001</v>
      </c>
      <c r="X748" s="345">
        <v>21.9</v>
      </c>
      <c r="Y748" s="344">
        <v>1400</v>
      </c>
      <c r="Z748" s="344" t="s">
        <v>5831</v>
      </c>
      <c r="AA748" s="344" t="s">
        <v>3003</v>
      </c>
      <c r="AB748" s="334" t="s">
        <v>5706</v>
      </c>
      <c r="AC748" s="346" t="s">
        <v>3063</v>
      </c>
      <c r="AD748" s="336">
        <v>14.454000000000002</v>
      </c>
      <c r="AE748" s="346" t="s">
        <v>85</v>
      </c>
      <c r="AF748" s="347" t="s">
        <v>3065</v>
      </c>
      <c r="AG748" s="346" t="s">
        <v>85</v>
      </c>
      <c r="AH748" s="346" t="s">
        <v>85</v>
      </c>
      <c r="AI748" s="347" t="s">
        <v>85</v>
      </c>
      <c r="AJ748" s="347" t="s">
        <v>266</v>
      </c>
      <c r="AK748" s="347" t="s">
        <v>85</v>
      </c>
      <c r="AL748" s="347" t="s">
        <v>85</v>
      </c>
      <c r="AM748" s="347" t="s">
        <v>85</v>
      </c>
      <c r="AN748" s="347">
        <v>13</v>
      </c>
      <c r="AO748" s="347">
        <v>180</v>
      </c>
      <c r="AP748" s="347" t="s">
        <v>3141</v>
      </c>
      <c r="AQ748" s="347">
        <v>21</v>
      </c>
      <c r="AR748" s="347"/>
      <c r="AS748" s="347" t="s">
        <v>3141</v>
      </c>
      <c r="AT748" s="347"/>
      <c r="AU748" s="347">
        <v>166</v>
      </c>
      <c r="AV748" s="347">
        <v>80</v>
      </c>
      <c r="AW748" s="347">
        <v>61</v>
      </c>
      <c r="AX748" s="83">
        <v>0</v>
      </c>
      <c r="AY748" s="347">
        <v>87</v>
      </c>
      <c r="AZ748" s="348" t="s">
        <v>3059</v>
      </c>
      <c r="BA748" s="347" t="e">
        <v>#N/A</v>
      </c>
      <c r="BB748" s="105" t="s">
        <v>3057</v>
      </c>
      <c r="BC748" s="347">
        <v>11</v>
      </c>
      <c r="BD748" s="348">
        <v>25.4</v>
      </c>
      <c r="BE748" s="347">
        <v>16</v>
      </c>
      <c r="BF748" s="347">
        <v>16</v>
      </c>
      <c r="BG748" s="347">
        <v>11</v>
      </c>
      <c r="BH748" s="341">
        <v>53</v>
      </c>
      <c r="BI748" s="347" t="s">
        <v>3551</v>
      </c>
      <c r="BJ748" s="82" t="s">
        <v>4217</v>
      </c>
      <c r="BK748" s="347" t="s">
        <v>3127</v>
      </c>
      <c r="BL748" s="347" t="s">
        <v>4230</v>
      </c>
      <c r="BM748" s="347" t="s">
        <v>4224</v>
      </c>
      <c r="BN748" s="347" t="s">
        <v>4225</v>
      </c>
      <c r="BO748" s="347" t="s">
        <v>4231</v>
      </c>
      <c r="BP748" s="347"/>
      <c r="BQ748" s="347"/>
      <c r="BR748" s="347"/>
      <c r="BS748" s="347"/>
      <c r="BT748" s="347"/>
      <c r="BU748" s="347" t="s">
        <v>4145</v>
      </c>
      <c r="BV748" s="347" t="s">
        <v>4144</v>
      </c>
      <c r="BW748" s="347" t="s">
        <v>4147</v>
      </c>
      <c r="BX748" s="347" t="s">
        <v>4146</v>
      </c>
      <c r="BY748" s="362" t="str">
        <f t="shared" si="53"/>
        <v>DISCONTINUED - GZ803 Casino Beadlock, 15x10, 5+5/0mm Offset, 4x156, 131.3mm Centerbore, Bronze - Matte Black Ring, w/ BH-H2020M</v>
      </c>
      <c r="BZ748" s="362" t="s">
        <v>4044</v>
      </c>
      <c r="CA748" s="362" t="s">
        <v>4045</v>
      </c>
      <c r="CB748" s="351" t="str">
        <f t="shared" si="51"/>
        <v>GMZ (8XX)</v>
      </c>
    </row>
    <row r="749" spans="1:80" s="339" customFormat="1" ht="12.75">
      <c r="A749" s="23">
        <f t="shared" si="50"/>
        <v>746</v>
      </c>
      <c r="B749" s="105" t="s">
        <v>84</v>
      </c>
      <c r="C749" s="30" t="s">
        <v>1285</v>
      </c>
      <c r="D749" s="341" t="s">
        <v>6173</v>
      </c>
      <c r="E749" s="342" t="s">
        <v>6404</v>
      </c>
      <c r="F749" s="342" t="s">
        <v>2244</v>
      </c>
      <c r="G749" s="342"/>
      <c r="H749" s="432" t="s">
        <v>3228</v>
      </c>
      <c r="I749" s="393">
        <v>43605</v>
      </c>
      <c r="J749" s="340">
        <v>44642</v>
      </c>
      <c r="K749" s="331" t="s">
        <v>1277</v>
      </c>
      <c r="L749" s="343">
        <v>449.36</v>
      </c>
      <c r="M749" s="333"/>
      <c r="N749" s="333"/>
      <c r="O749" s="341">
        <v>18</v>
      </c>
      <c r="P749" s="8">
        <v>9</v>
      </c>
      <c r="Q749" s="30" t="s">
        <v>1766</v>
      </c>
      <c r="R749" s="341">
        <v>8</v>
      </c>
      <c r="S749" s="341">
        <v>170</v>
      </c>
      <c r="T749" s="344">
        <v>18</v>
      </c>
      <c r="U749" s="378">
        <v>5.8</v>
      </c>
      <c r="V749" s="341" t="s">
        <v>85</v>
      </c>
      <c r="W749" s="349">
        <v>130.81</v>
      </c>
      <c r="X749" s="345">
        <v>37</v>
      </c>
      <c r="Y749" s="344">
        <v>4500</v>
      </c>
      <c r="Z749" s="344" t="s">
        <v>2312</v>
      </c>
      <c r="AA749" s="344" t="s">
        <v>3003</v>
      </c>
      <c r="AB749" s="334" t="s">
        <v>6405</v>
      </c>
      <c r="AC749" s="346" t="s">
        <v>4283</v>
      </c>
      <c r="AD749" s="336">
        <v>33</v>
      </c>
      <c r="AE749" s="346" t="s">
        <v>85</v>
      </c>
      <c r="AF749" s="347" t="s">
        <v>85</v>
      </c>
      <c r="AG749" s="346" t="s">
        <v>3020</v>
      </c>
      <c r="AH749" s="346" t="s">
        <v>85</v>
      </c>
      <c r="AI749" s="347" t="s">
        <v>85</v>
      </c>
      <c r="AJ749" s="347" t="s">
        <v>265</v>
      </c>
      <c r="AK749" s="347" t="s">
        <v>85</v>
      </c>
      <c r="AL749" s="347" t="s">
        <v>85</v>
      </c>
      <c r="AM749" s="347" t="s">
        <v>85</v>
      </c>
      <c r="AN749" s="347">
        <v>16.100000000000001</v>
      </c>
      <c r="AO749" s="347">
        <v>200</v>
      </c>
      <c r="AP749" s="347">
        <v>0</v>
      </c>
      <c r="AQ749" s="347">
        <v>0</v>
      </c>
      <c r="AR749" s="347"/>
      <c r="AS749" s="347">
        <v>41</v>
      </c>
      <c r="AT749" s="347"/>
      <c r="AU749" s="347">
        <v>215</v>
      </c>
      <c r="AV749" s="347">
        <v>128</v>
      </c>
      <c r="AW749" s="347">
        <v>103.9</v>
      </c>
      <c r="AX749" s="83">
        <v>107</v>
      </c>
      <c r="AY749" s="347">
        <v>46</v>
      </c>
      <c r="AZ749" s="348" t="s">
        <v>85</v>
      </c>
      <c r="BA749" s="347" t="s">
        <v>85</v>
      </c>
      <c r="BB749" s="105" t="s">
        <v>85</v>
      </c>
      <c r="BC749" s="347" t="s">
        <v>85</v>
      </c>
      <c r="BD749" s="348">
        <v>42.4</v>
      </c>
      <c r="BE749" s="347">
        <v>20.6</v>
      </c>
      <c r="BF749" s="347">
        <v>20.6</v>
      </c>
      <c r="BG749" s="347">
        <v>11.4</v>
      </c>
      <c r="BH749" s="341">
        <v>36</v>
      </c>
      <c r="BI749" s="347" t="s">
        <v>3551</v>
      </c>
      <c r="BJ749" s="82" t="s">
        <v>4217</v>
      </c>
      <c r="BK749" s="347" t="s">
        <v>5302</v>
      </c>
      <c r="BL749" s="347" t="s">
        <v>4233</v>
      </c>
      <c r="BM749" s="347" t="s">
        <v>5814</v>
      </c>
      <c r="BN749" s="347" t="s">
        <v>2887</v>
      </c>
      <c r="BO749" s="347" t="s">
        <v>4510</v>
      </c>
      <c r="BP749" s="347" t="s">
        <v>5679</v>
      </c>
      <c r="BQ749" s="347" t="s">
        <v>4480</v>
      </c>
      <c r="BR749" s="347" t="s">
        <v>4235</v>
      </c>
      <c r="BS749" s="347"/>
      <c r="BT749" s="347"/>
      <c r="BU749" s="347" t="s">
        <v>4517</v>
      </c>
      <c r="BV749" s="347" t="s">
        <v>4516</v>
      </c>
      <c r="BW749" s="347" t="s">
        <v>4518</v>
      </c>
      <c r="BX749" s="347" t="s">
        <v>4519</v>
      </c>
      <c r="BY749" s="362" t="str">
        <f t="shared" si="53"/>
        <v>DISCONTINUED - MR701 HD Bead Grip, 18x9, +18mm Offset, 8x170, 130.81mm Centerbore, Method Bronze</v>
      </c>
      <c r="BZ749" s="362" t="s">
        <v>4044</v>
      </c>
      <c r="CA749" s="362" t="s">
        <v>4045</v>
      </c>
      <c r="CB749" s="351" t="str">
        <f t="shared" si="51"/>
        <v>TRAIL (7XX)</v>
      </c>
    </row>
    <row r="750" spans="1:80" s="339" customFormat="1" ht="12.75">
      <c r="A750" s="23">
        <f t="shared" si="50"/>
        <v>747</v>
      </c>
      <c r="B750" s="105" t="s">
        <v>84</v>
      </c>
      <c r="C750" s="30" t="s">
        <v>1089</v>
      </c>
      <c r="D750" s="341" t="s">
        <v>1147</v>
      </c>
      <c r="E750" s="342" t="s">
        <v>6406</v>
      </c>
      <c r="F750" s="342" t="s">
        <v>1129</v>
      </c>
      <c r="G750" s="342"/>
      <c r="H750" s="432" t="s">
        <v>747</v>
      </c>
      <c r="I750" s="393">
        <v>41640</v>
      </c>
      <c r="J750" s="340">
        <v>44642</v>
      </c>
      <c r="K750" s="331" t="s">
        <v>1277</v>
      </c>
      <c r="L750" s="343">
        <v>343.85</v>
      </c>
      <c r="M750" s="333"/>
      <c r="N750" s="333"/>
      <c r="O750" s="341">
        <v>14</v>
      </c>
      <c r="P750" s="8">
        <v>10</v>
      </c>
      <c r="Q750" s="30" t="s">
        <v>1749</v>
      </c>
      <c r="R750" s="341">
        <v>4</v>
      </c>
      <c r="S750" s="341">
        <v>156</v>
      </c>
      <c r="T750" s="344">
        <v>0</v>
      </c>
      <c r="U750" s="378">
        <v>5.3</v>
      </c>
      <c r="V750" s="341" t="s">
        <v>201</v>
      </c>
      <c r="W750" s="349">
        <v>132</v>
      </c>
      <c r="X750" s="345">
        <v>18.670000000000002</v>
      </c>
      <c r="Y750" s="344">
        <v>1600</v>
      </c>
      <c r="Z750" s="344" t="s">
        <v>2309</v>
      </c>
      <c r="AA750" s="344" t="s">
        <v>3002</v>
      </c>
      <c r="AB750" s="334" t="s">
        <v>5065</v>
      </c>
      <c r="AC750" s="346" t="s">
        <v>1626</v>
      </c>
      <c r="AD750" s="336">
        <v>22</v>
      </c>
      <c r="AE750" s="346" t="s">
        <v>85</v>
      </c>
      <c r="AF750" s="347" t="s">
        <v>85</v>
      </c>
      <c r="AG750" s="346" t="s">
        <v>3019</v>
      </c>
      <c r="AH750" s="346" t="s">
        <v>85</v>
      </c>
      <c r="AI750" s="347" t="s">
        <v>85</v>
      </c>
      <c r="AJ750" s="347" t="s">
        <v>266</v>
      </c>
      <c r="AK750" s="347" t="s">
        <v>85</v>
      </c>
      <c r="AL750" s="347" t="s">
        <v>85</v>
      </c>
      <c r="AM750" s="347" t="s">
        <v>85</v>
      </c>
      <c r="AN750" s="347">
        <v>14.1</v>
      </c>
      <c r="AO750" s="347">
        <v>190</v>
      </c>
      <c r="AP750" s="347">
        <v>3</v>
      </c>
      <c r="AQ750" s="347">
        <v>3</v>
      </c>
      <c r="AR750" s="347"/>
      <c r="AS750" s="347">
        <v>26</v>
      </c>
      <c r="AT750" s="347"/>
      <c r="AU750" s="347">
        <v>181</v>
      </c>
      <c r="AV750" s="347">
        <v>120</v>
      </c>
      <c r="AW750" s="347">
        <v>22</v>
      </c>
      <c r="AX750" s="83">
        <v>46.5</v>
      </c>
      <c r="AY750" s="347">
        <v>80</v>
      </c>
      <c r="AZ750" s="348" t="s">
        <v>3357</v>
      </c>
      <c r="BA750" s="347">
        <v>89.1</v>
      </c>
      <c r="BB750" s="105" t="s">
        <v>1522</v>
      </c>
      <c r="BC750" s="347">
        <v>11</v>
      </c>
      <c r="BD750" s="348">
        <v>22.52</v>
      </c>
      <c r="BE750" s="347">
        <v>16.899999999999999</v>
      </c>
      <c r="BF750" s="347">
        <v>16.899999999999999</v>
      </c>
      <c r="BG750" s="347">
        <v>12.8</v>
      </c>
      <c r="BH750" s="341">
        <v>48</v>
      </c>
      <c r="BI750" s="347" t="s">
        <v>3551</v>
      </c>
      <c r="BJ750" s="82" t="s">
        <v>4217</v>
      </c>
      <c r="BK750" s="347" t="s">
        <v>4233</v>
      </c>
      <c r="BL750" s="347" t="s">
        <v>5150</v>
      </c>
      <c r="BM750" s="347" t="s">
        <v>4272</v>
      </c>
      <c r="BN750" s="347" t="s">
        <v>5849</v>
      </c>
      <c r="BO750" s="347" t="s">
        <v>5850</v>
      </c>
      <c r="BP750" s="347" t="s">
        <v>5151</v>
      </c>
      <c r="BQ750" s="347" t="s">
        <v>5851</v>
      </c>
      <c r="BR750" s="347"/>
      <c r="BS750" s="347"/>
      <c r="BT750" s="347"/>
      <c r="BU750" s="347" t="s">
        <v>3847</v>
      </c>
      <c r="BV750" s="347" t="s">
        <v>3848</v>
      </c>
      <c r="BW750" s="347" t="s">
        <v>3849</v>
      </c>
      <c r="BX750" s="347" t="s">
        <v>3850</v>
      </c>
      <c r="BY750" s="362" t="str">
        <f t="shared" si="53"/>
        <v>DISCONTINUED - MR401 UTV Beadlock, 14x10, 5+5/0mm Offset, 4x156, 132mm Centerbore, Matte Black, w/ BH-H20875</v>
      </c>
      <c r="BZ750" s="362" t="s">
        <v>4044</v>
      </c>
      <c r="CA750" s="362" t="s">
        <v>4045</v>
      </c>
      <c r="CB750" s="351" t="str">
        <f t="shared" si="51"/>
        <v>UTV (4XX)</v>
      </c>
    </row>
    <row r="751" spans="1:80" s="339" customFormat="1" ht="12.75">
      <c r="A751" s="23">
        <f t="shared" si="50"/>
        <v>748</v>
      </c>
      <c r="B751" s="105" t="s">
        <v>84</v>
      </c>
      <c r="C751" s="30" t="s">
        <v>1072</v>
      </c>
      <c r="D751" s="341" t="s">
        <v>1284</v>
      </c>
      <c r="E751" s="342" t="s">
        <v>6407</v>
      </c>
      <c r="F751" s="342"/>
      <c r="G751" s="342"/>
      <c r="H751" s="432" t="s">
        <v>2016</v>
      </c>
      <c r="I751" s="393">
        <v>42736</v>
      </c>
      <c r="J751" s="340">
        <v>44642</v>
      </c>
      <c r="K751" s="331" t="s">
        <v>1277</v>
      </c>
      <c r="L751" s="343">
        <v>405.02</v>
      </c>
      <c r="M751" s="333"/>
      <c r="N751" s="333"/>
      <c r="O751" s="341">
        <v>18</v>
      </c>
      <c r="P751" s="8">
        <v>9</v>
      </c>
      <c r="Q751" s="30" t="s">
        <v>1767</v>
      </c>
      <c r="R751" s="341">
        <v>8</v>
      </c>
      <c r="S751" s="341">
        <v>180</v>
      </c>
      <c r="T751" s="344">
        <v>18</v>
      </c>
      <c r="U751" s="378">
        <v>5.75</v>
      </c>
      <c r="V751" s="341" t="s">
        <v>85</v>
      </c>
      <c r="W751" s="349">
        <v>130.81</v>
      </c>
      <c r="X751" s="345">
        <v>35.5</v>
      </c>
      <c r="Y751" s="344">
        <v>3640</v>
      </c>
      <c r="Z751" s="344" t="s">
        <v>5833</v>
      </c>
      <c r="AA751" s="344" t="s">
        <v>3003</v>
      </c>
      <c r="AB751" s="334" t="s">
        <v>6408</v>
      </c>
      <c r="AC751" s="346" t="s">
        <v>1606</v>
      </c>
      <c r="AD751" s="336">
        <v>33</v>
      </c>
      <c r="AE751" s="346" t="s">
        <v>85</v>
      </c>
      <c r="AF751" s="347" t="s">
        <v>85</v>
      </c>
      <c r="AG751" s="346" t="s">
        <v>3020</v>
      </c>
      <c r="AH751" s="346" t="s">
        <v>1950</v>
      </c>
      <c r="AI751" s="347">
        <v>1.1000000000000001</v>
      </c>
      <c r="AJ751" s="347" t="s">
        <v>266</v>
      </c>
      <c r="AK751" s="347" t="s">
        <v>85</v>
      </c>
      <c r="AL751" s="347" t="s">
        <v>85</v>
      </c>
      <c r="AM751" s="347" t="s">
        <v>85</v>
      </c>
      <c r="AN751" s="347">
        <v>16.100000000000001</v>
      </c>
      <c r="AO751" s="347">
        <v>210</v>
      </c>
      <c r="AP751" s="347">
        <v>3</v>
      </c>
      <c r="AQ751" s="347">
        <v>3</v>
      </c>
      <c r="AR751" s="347">
        <v>23</v>
      </c>
      <c r="AS751" s="347">
        <v>40</v>
      </c>
      <c r="AT751" s="347">
        <v>218</v>
      </c>
      <c r="AU751" s="347">
        <v>209</v>
      </c>
      <c r="AV751" s="347">
        <v>126</v>
      </c>
      <c r="AW751" s="347">
        <v>89</v>
      </c>
      <c r="AX751" s="83">
        <v>89</v>
      </c>
      <c r="AY751" s="347">
        <v>26</v>
      </c>
      <c r="AZ751" s="348" t="s">
        <v>85</v>
      </c>
      <c r="BA751" s="347" t="s">
        <v>85</v>
      </c>
      <c r="BB751" s="105" t="s">
        <v>85</v>
      </c>
      <c r="BC751" s="347" t="s">
        <v>85</v>
      </c>
      <c r="BD751" s="348">
        <v>39</v>
      </c>
      <c r="BE751" s="347">
        <v>20.6</v>
      </c>
      <c r="BF751" s="347">
        <v>20.6</v>
      </c>
      <c r="BG751" s="347">
        <v>11.4</v>
      </c>
      <c r="BH751" s="341">
        <v>36</v>
      </c>
      <c r="BI751" s="347" t="s">
        <v>3551</v>
      </c>
      <c r="BJ751" s="82" t="s">
        <v>4217</v>
      </c>
      <c r="BK751" s="347" t="s">
        <v>4233</v>
      </c>
      <c r="BL751" s="347" t="s">
        <v>5847</v>
      </c>
      <c r="BM751" s="347" t="s">
        <v>5894</v>
      </c>
      <c r="BN751" s="347" t="s">
        <v>5881</v>
      </c>
      <c r="BO751" s="347" t="s">
        <v>5892</v>
      </c>
      <c r="BP751" s="347" t="s">
        <v>5871</v>
      </c>
      <c r="BQ751" s="347" t="s">
        <v>4480</v>
      </c>
      <c r="BR751" s="347" t="s">
        <v>4235</v>
      </c>
      <c r="BS751" s="347"/>
      <c r="BT751" s="347"/>
      <c r="BU751" s="347" t="s">
        <v>3767</v>
      </c>
      <c r="BV751" s="347" t="s">
        <v>3768</v>
      </c>
      <c r="BW751" s="347" t="s">
        <v>3769</v>
      </c>
      <c r="BX751" s="347" t="s">
        <v>3770</v>
      </c>
      <c r="BY751" s="362" t="str">
        <f t="shared" si="53"/>
        <v>DISCONTINUED - MR312, 18x9, +18mm Offset, 8x180, 130.81mm Centerbore, Method Bronze - Matte Black Lip</v>
      </c>
      <c r="BZ751" s="362" t="s">
        <v>4044</v>
      </c>
      <c r="CA751" s="362" t="s">
        <v>4045</v>
      </c>
      <c r="CB751" s="351" t="str">
        <f t="shared" si="51"/>
        <v>STREET (3XX)</v>
      </c>
    </row>
    <row r="752" spans="1:80" s="339" customFormat="1" ht="12.75">
      <c r="A752" s="23">
        <f t="shared" si="50"/>
        <v>749</v>
      </c>
      <c r="B752" s="105" t="s">
        <v>84</v>
      </c>
      <c r="C752" s="30" t="s">
        <v>1089</v>
      </c>
      <c r="D752" s="341" t="s">
        <v>6107</v>
      </c>
      <c r="E752" s="342" t="s">
        <v>6457</v>
      </c>
      <c r="F752" s="342"/>
      <c r="G752" s="342"/>
      <c r="H752" s="432" t="s">
        <v>3419</v>
      </c>
      <c r="I752" s="393">
        <v>43677</v>
      </c>
      <c r="J752" s="340">
        <v>44655</v>
      </c>
      <c r="K752" s="331" t="s">
        <v>1277</v>
      </c>
      <c r="L752" s="343">
        <v>197.48</v>
      </c>
      <c r="M752" s="333"/>
      <c r="N752" s="333"/>
      <c r="O752" s="341">
        <v>14</v>
      </c>
      <c r="P752" s="8">
        <v>7</v>
      </c>
      <c r="Q752" s="30" t="s">
        <v>1748</v>
      </c>
      <c r="R752" s="341">
        <v>4</v>
      </c>
      <c r="S752" s="341">
        <v>136</v>
      </c>
      <c r="T752" s="344">
        <v>13</v>
      </c>
      <c r="U752" s="378">
        <v>4.5</v>
      </c>
      <c r="V752" s="341" t="s">
        <v>189</v>
      </c>
      <c r="W752" s="349">
        <v>106.25</v>
      </c>
      <c r="X752" s="345">
        <v>14.2</v>
      </c>
      <c r="Y752" s="344">
        <v>1600</v>
      </c>
      <c r="Z752" s="344" t="s">
        <v>2309</v>
      </c>
      <c r="AA752" s="344" t="s">
        <v>3002</v>
      </c>
      <c r="AB752" s="334" t="s">
        <v>4780</v>
      </c>
      <c r="AC752" s="346" t="s">
        <v>4285</v>
      </c>
      <c r="AD752" s="336">
        <v>22</v>
      </c>
      <c r="AE752" s="346" t="s">
        <v>85</v>
      </c>
      <c r="AF752" s="347" t="s">
        <v>85</v>
      </c>
      <c r="AG752" s="346" t="s">
        <v>85</v>
      </c>
      <c r="AH752" s="346" t="s">
        <v>85</v>
      </c>
      <c r="AI752" s="347" t="s">
        <v>85</v>
      </c>
      <c r="AJ752" s="347" t="s">
        <v>266</v>
      </c>
      <c r="AK752" s="347" t="s">
        <v>85</v>
      </c>
      <c r="AL752" s="347" t="s">
        <v>85</v>
      </c>
      <c r="AM752" s="347" t="s">
        <v>85</v>
      </c>
      <c r="AN752" s="347">
        <v>14.1</v>
      </c>
      <c r="AO752" s="347">
        <v>180</v>
      </c>
      <c r="AP752" s="347">
        <v>3</v>
      </c>
      <c r="AQ752" s="347">
        <v>11</v>
      </c>
      <c r="AR752" s="347"/>
      <c r="AS752" s="347">
        <v>12</v>
      </c>
      <c r="AT752" s="347"/>
      <c r="AU752" s="347">
        <v>165</v>
      </c>
      <c r="AV752" s="347">
        <v>96</v>
      </c>
      <c r="AW752" s="347">
        <v>40</v>
      </c>
      <c r="AX752" s="83">
        <v>40</v>
      </c>
      <c r="AY752" s="347">
        <v>44</v>
      </c>
      <c r="AZ752" s="348" t="s">
        <v>85</v>
      </c>
      <c r="BA752" s="347" t="s">
        <v>85</v>
      </c>
      <c r="BB752" s="105" t="s">
        <v>85</v>
      </c>
      <c r="BC752" s="347" t="s">
        <v>85</v>
      </c>
      <c r="BD752" s="348">
        <v>18.45</v>
      </c>
      <c r="BE752" s="347">
        <v>16.899999999999999</v>
      </c>
      <c r="BF752" s="347">
        <v>16.899999999999999</v>
      </c>
      <c r="BG752" s="347">
        <v>9.6999999999999993</v>
      </c>
      <c r="BH752" s="341">
        <v>48</v>
      </c>
      <c r="BI752" s="347" t="s">
        <v>3551</v>
      </c>
      <c r="BJ752" s="82" t="s">
        <v>4217</v>
      </c>
      <c r="BK752" s="347" t="s">
        <v>5302</v>
      </c>
      <c r="BL752" s="347" t="s">
        <v>4233</v>
      </c>
      <c r="BM752" s="347" t="s">
        <v>5844</v>
      </c>
      <c r="BN752" s="347" t="s">
        <v>2887</v>
      </c>
      <c r="BO752" s="347" t="s">
        <v>4510</v>
      </c>
      <c r="BP752" s="347" t="s">
        <v>5816</v>
      </c>
      <c r="BQ752" s="347"/>
      <c r="BR752" s="347"/>
      <c r="BS752" s="347"/>
      <c r="BT752" s="347"/>
      <c r="BU752" s="347" t="s">
        <v>4186</v>
      </c>
      <c r="BV752" s="347" t="s">
        <v>4432</v>
      </c>
      <c r="BW752" s="347" t="s">
        <v>4185</v>
      </c>
      <c r="BX752" s="347" t="s">
        <v>4433</v>
      </c>
      <c r="BY752" s="362" t="str">
        <f t="shared" si="53"/>
        <v>DISCONTINUED - MR410 Bead Grip, 14x7, 4+3/+13mm Offset, 4x136, 106.25mm Centerbore, Matte Black</v>
      </c>
      <c r="BZ752" s="362" t="s">
        <v>4044</v>
      </c>
      <c r="CA752" s="362" t="s">
        <v>4045</v>
      </c>
      <c r="CB752" s="351" t="str">
        <f t="shared" si="51"/>
        <v>UTV (4XX)</v>
      </c>
    </row>
    <row r="753" spans="1:80" s="339" customFormat="1" ht="12.75">
      <c r="A753" s="23">
        <f t="shared" si="50"/>
        <v>750</v>
      </c>
      <c r="B753" s="105" t="s">
        <v>84</v>
      </c>
      <c r="C753" s="30" t="s">
        <v>1089</v>
      </c>
      <c r="D753" s="341" t="s">
        <v>6107</v>
      </c>
      <c r="E753" s="342" t="s">
        <v>6458</v>
      </c>
      <c r="F753" s="342"/>
      <c r="G753" s="342"/>
      <c r="H753" s="432" t="s">
        <v>3420</v>
      </c>
      <c r="I753" s="393">
        <v>43677</v>
      </c>
      <c r="J753" s="340">
        <v>44655</v>
      </c>
      <c r="K753" s="331" t="s">
        <v>1277</v>
      </c>
      <c r="L753" s="343">
        <v>197.48</v>
      </c>
      <c r="M753" s="333"/>
      <c r="N753" s="333"/>
      <c r="O753" s="341">
        <v>14</v>
      </c>
      <c r="P753" s="8">
        <v>7</v>
      </c>
      <c r="Q753" s="30" t="s">
        <v>1748</v>
      </c>
      <c r="R753" s="341">
        <v>4</v>
      </c>
      <c r="S753" s="341">
        <v>136</v>
      </c>
      <c r="T753" s="344">
        <v>13</v>
      </c>
      <c r="U753" s="378">
        <v>4.5</v>
      </c>
      <c r="V753" s="341" t="s">
        <v>189</v>
      </c>
      <c r="W753" s="349">
        <v>106.25</v>
      </c>
      <c r="X753" s="345">
        <v>14.73</v>
      </c>
      <c r="Y753" s="344">
        <v>1600</v>
      </c>
      <c r="Z753" s="344" t="s">
        <v>2313</v>
      </c>
      <c r="AA753" s="344" t="s">
        <v>3004</v>
      </c>
      <c r="AB753" s="334" t="s">
        <v>4780</v>
      </c>
      <c r="AC753" s="346" t="s">
        <v>4285</v>
      </c>
      <c r="AD753" s="336">
        <v>22</v>
      </c>
      <c r="AE753" s="346" t="s">
        <v>85</v>
      </c>
      <c r="AF753" s="347" t="s">
        <v>85</v>
      </c>
      <c r="AG753" s="346" t="s">
        <v>85</v>
      </c>
      <c r="AH753" s="346" t="s">
        <v>85</v>
      </c>
      <c r="AI753" s="347" t="s">
        <v>85</v>
      </c>
      <c r="AJ753" s="347" t="s">
        <v>266</v>
      </c>
      <c r="AK753" s="347" t="s">
        <v>85</v>
      </c>
      <c r="AL753" s="347" t="s">
        <v>85</v>
      </c>
      <c r="AM753" s="347" t="s">
        <v>85</v>
      </c>
      <c r="AN753" s="347">
        <v>14.1</v>
      </c>
      <c r="AO753" s="347">
        <v>180</v>
      </c>
      <c r="AP753" s="347">
        <v>3</v>
      </c>
      <c r="AQ753" s="347">
        <v>11</v>
      </c>
      <c r="AR753" s="347"/>
      <c r="AS753" s="347">
        <v>12</v>
      </c>
      <c r="AT753" s="347"/>
      <c r="AU753" s="347">
        <v>165</v>
      </c>
      <c r="AV753" s="347">
        <v>96</v>
      </c>
      <c r="AW753" s="347">
        <v>40</v>
      </c>
      <c r="AX753" s="83">
        <v>40</v>
      </c>
      <c r="AY753" s="347">
        <v>44</v>
      </c>
      <c r="AZ753" s="348" t="s">
        <v>85</v>
      </c>
      <c r="BA753" s="347" t="s">
        <v>85</v>
      </c>
      <c r="BB753" s="105" t="s">
        <v>85</v>
      </c>
      <c r="BC753" s="347" t="s">
        <v>85</v>
      </c>
      <c r="BD753" s="348">
        <v>18.54</v>
      </c>
      <c r="BE753" s="347">
        <v>16.899999999999999</v>
      </c>
      <c r="BF753" s="347">
        <v>16.899999999999999</v>
      </c>
      <c r="BG753" s="347">
        <v>9.6999999999999993</v>
      </c>
      <c r="BH753" s="341">
        <v>48</v>
      </c>
      <c r="BI753" s="347" t="s">
        <v>3551</v>
      </c>
      <c r="BJ753" s="82" t="s">
        <v>4217</v>
      </c>
      <c r="BK753" s="347" t="s">
        <v>5302</v>
      </c>
      <c r="BL753" s="347" t="s">
        <v>4233</v>
      </c>
      <c r="BM753" s="347" t="s">
        <v>5844</v>
      </c>
      <c r="BN753" s="347" t="s">
        <v>2887</v>
      </c>
      <c r="BO753" s="347" t="s">
        <v>4510</v>
      </c>
      <c r="BP753" s="347" t="s">
        <v>5816</v>
      </c>
      <c r="BQ753" s="347"/>
      <c r="BR753" s="347"/>
      <c r="BS753" s="347"/>
      <c r="BT753" s="347"/>
      <c r="BU753" s="347" t="s">
        <v>4430</v>
      </c>
      <c r="BV753" s="347" t="s">
        <v>4429</v>
      </c>
      <c r="BW753" s="347" t="s">
        <v>4187</v>
      </c>
      <c r="BX753" s="347" t="s">
        <v>4431</v>
      </c>
      <c r="BY753" s="362" t="str">
        <f t="shared" si="53"/>
        <v>DISCONTINUED - MR410 Bead Grip, 14x7, 4+3/+13mm Offset, 4x136, 106.25mm Centerbore, Gold</v>
      </c>
      <c r="BZ753" s="362" t="s">
        <v>4044</v>
      </c>
      <c r="CA753" s="362" t="s">
        <v>4045</v>
      </c>
      <c r="CB753" s="351" t="str">
        <f t="shared" si="51"/>
        <v>UTV (4XX)</v>
      </c>
    </row>
    <row r="754" spans="1:80" s="339" customFormat="1" ht="12.75">
      <c r="A754" s="23">
        <f t="shared" si="50"/>
        <v>751</v>
      </c>
      <c r="B754" s="105" t="s">
        <v>84</v>
      </c>
      <c r="C754" s="30" t="s">
        <v>1072</v>
      </c>
      <c r="D754" s="341" t="s">
        <v>1121</v>
      </c>
      <c r="E754" s="342" t="s">
        <v>6469</v>
      </c>
      <c r="F754" s="342"/>
      <c r="G754" s="342"/>
      <c r="H754" s="432" t="s">
        <v>2055</v>
      </c>
      <c r="I754" s="393">
        <v>42370</v>
      </c>
      <c r="J754" s="340">
        <v>44701</v>
      </c>
      <c r="K754" s="331" t="s">
        <v>1277</v>
      </c>
      <c r="L754" s="343">
        <v>329.88</v>
      </c>
      <c r="M754" s="333"/>
      <c r="N754" s="333"/>
      <c r="O754" s="341">
        <v>17</v>
      </c>
      <c r="P754" s="8">
        <v>8.5</v>
      </c>
      <c r="Q754" s="30" t="s">
        <v>1754</v>
      </c>
      <c r="R754" s="341">
        <v>5</v>
      </c>
      <c r="S754" s="341">
        <v>150</v>
      </c>
      <c r="T754" s="344">
        <v>35</v>
      </c>
      <c r="U754" s="378">
        <v>6.1</v>
      </c>
      <c r="V754" s="341" t="s">
        <v>85</v>
      </c>
      <c r="W754" s="349">
        <v>110.5</v>
      </c>
      <c r="X754" s="345">
        <v>32.26</v>
      </c>
      <c r="Y754" s="344">
        <v>2650</v>
      </c>
      <c r="Z754" s="344" t="s">
        <v>2309</v>
      </c>
      <c r="AA754" s="344" t="s">
        <v>3002</v>
      </c>
      <c r="AB754" s="334" t="s">
        <v>5797</v>
      </c>
      <c r="AC754" s="346" t="s">
        <v>1640</v>
      </c>
      <c r="AD754" s="336">
        <v>38.5</v>
      </c>
      <c r="AE754" s="346" t="s">
        <v>1810</v>
      </c>
      <c r="AF754" s="347" t="s">
        <v>1901</v>
      </c>
      <c r="AG754" s="346" t="s">
        <v>85</v>
      </c>
      <c r="AH754" s="346" t="s">
        <v>1951</v>
      </c>
      <c r="AI754" s="347">
        <v>1.1000000000000001</v>
      </c>
      <c r="AJ754" s="347" t="s">
        <v>265</v>
      </c>
      <c r="AK754" s="347" t="s">
        <v>85</v>
      </c>
      <c r="AL754" s="347" t="s">
        <v>85</v>
      </c>
      <c r="AM754" s="347" t="s">
        <v>85</v>
      </c>
      <c r="AN754" s="347">
        <v>16.100000000000001</v>
      </c>
      <c r="AO754" s="347">
        <v>185</v>
      </c>
      <c r="AP754" s="347">
        <v>3</v>
      </c>
      <c r="AQ754" s="347">
        <v>18</v>
      </c>
      <c r="AR754" s="347">
        <v>29</v>
      </c>
      <c r="AS754" s="347">
        <v>41</v>
      </c>
      <c r="AT754" s="347">
        <v>209</v>
      </c>
      <c r="AU754" s="347">
        <v>199</v>
      </c>
      <c r="AV754" s="347">
        <v>110.5</v>
      </c>
      <c r="AW754" s="347">
        <v>40</v>
      </c>
      <c r="AX754" s="83">
        <v>40</v>
      </c>
      <c r="AY754" s="347">
        <v>17</v>
      </c>
      <c r="AZ754" s="348" t="s">
        <v>85</v>
      </c>
      <c r="BA754" s="347" t="s">
        <v>85</v>
      </c>
      <c r="BB754" s="105" t="s">
        <v>85</v>
      </c>
      <c r="BC754" s="347" t="s">
        <v>85</v>
      </c>
      <c r="BD754" s="348">
        <v>36.119999999999997</v>
      </c>
      <c r="BE754" s="347">
        <v>19.7</v>
      </c>
      <c r="BF754" s="347">
        <v>19.7</v>
      </c>
      <c r="BG754" s="347">
        <v>11</v>
      </c>
      <c r="BH754" s="341">
        <v>36</v>
      </c>
      <c r="BI754" s="347" t="s">
        <v>3551</v>
      </c>
      <c r="BJ754" s="82" t="s">
        <v>4217</v>
      </c>
      <c r="BK754" s="347" t="s">
        <v>4233</v>
      </c>
      <c r="BL754" s="347" t="s">
        <v>5890</v>
      </c>
      <c r="BM754" s="347" t="s">
        <v>5891</v>
      </c>
      <c r="BN754" s="347" t="s">
        <v>5881</v>
      </c>
      <c r="BO754" s="347" t="s">
        <v>5892</v>
      </c>
      <c r="BP754" s="347" t="s">
        <v>5871</v>
      </c>
      <c r="BQ754" s="347" t="s">
        <v>4480</v>
      </c>
      <c r="BR754" s="347" t="s">
        <v>4235</v>
      </c>
      <c r="BS754" s="347"/>
      <c r="BT754" s="347"/>
      <c r="BU754" s="347" t="s">
        <v>3711</v>
      </c>
      <c r="BV754" s="347" t="s">
        <v>3712</v>
      </c>
      <c r="BW754" s="347" t="s">
        <v>3713</v>
      </c>
      <c r="BX754" s="347" t="s">
        <v>3714</v>
      </c>
      <c r="BY754" s="362" t="str">
        <f t="shared" si="53"/>
        <v>DISCONTINUED - MR310 Con6, 17x8.5, +35mm Offset, 5x150, 110.5mm Centerbore, Matte Black</v>
      </c>
      <c r="BZ754" s="362" t="s">
        <v>4044</v>
      </c>
      <c r="CA754" s="362" t="s">
        <v>4045</v>
      </c>
      <c r="CB754" s="351" t="str">
        <f t="shared" si="51"/>
        <v>STREET (3XX)</v>
      </c>
    </row>
    <row r="755" spans="1:80" s="339" customFormat="1" ht="12.75">
      <c r="A755" s="23">
        <f t="shared" si="50"/>
        <v>752</v>
      </c>
      <c r="B755" s="105" t="s">
        <v>84</v>
      </c>
      <c r="C755" s="30" t="s">
        <v>1090</v>
      </c>
      <c r="D755" s="341" t="s">
        <v>1105</v>
      </c>
      <c r="E755" s="342" t="s">
        <v>6470</v>
      </c>
      <c r="F755" s="342" t="s">
        <v>1129</v>
      </c>
      <c r="G755" s="342"/>
      <c r="H755" s="432" t="s">
        <v>859</v>
      </c>
      <c r="I755" s="393">
        <v>40179</v>
      </c>
      <c r="J755" s="340">
        <v>44701</v>
      </c>
      <c r="K755" s="331" t="s">
        <v>1277</v>
      </c>
      <c r="L755" s="343">
        <v>544.78</v>
      </c>
      <c r="M755" s="333"/>
      <c r="N755" s="333"/>
      <c r="O755" s="341">
        <v>17</v>
      </c>
      <c r="P755" s="8">
        <v>9</v>
      </c>
      <c r="Q755" s="30" t="s">
        <v>1758</v>
      </c>
      <c r="R755" s="341">
        <v>5</v>
      </c>
      <c r="S755" s="341">
        <v>5</v>
      </c>
      <c r="T755" s="344">
        <v>-12</v>
      </c>
      <c r="U755" s="378">
        <v>4.5</v>
      </c>
      <c r="V755" s="341" t="s">
        <v>85</v>
      </c>
      <c r="W755" s="349">
        <v>71.5</v>
      </c>
      <c r="X755" s="345">
        <v>36.299999999999997</v>
      </c>
      <c r="Y755" s="344">
        <v>3400</v>
      </c>
      <c r="Z755" s="344" t="s">
        <v>5836</v>
      </c>
      <c r="AA755" s="344" t="s">
        <v>196</v>
      </c>
      <c r="AB755" s="334" t="s">
        <v>6471</v>
      </c>
      <c r="AC755" s="346" t="s">
        <v>85</v>
      </c>
      <c r="AD755" s="336" t="s">
        <v>85</v>
      </c>
      <c r="AE755" s="346" t="s">
        <v>85</v>
      </c>
      <c r="AF755" s="347" t="s">
        <v>85</v>
      </c>
      <c r="AG755" s="346" t="s">
        <v>85</v>
      </c>
      <c r="AH755" s="346" t="s">
        <v>85</v>
      </c>
      <c r="AI755" s="347" t="s">
        <v>85</v>
      </c>
      <c r="AJ755" s="347" t="s">
        <v>266</v>
      </c>
      <c r="AK755" s="347" t="s">
        <v>85</v>
      </c>
      <c r="AL755" s="347" t="s">
        <v>85</v>
      </c>
      <c r="AM755" s="347" t="s">
        <v>85</v>
      </c>
      <c r="AN755" s="347">
        <v>16.2</v>
      </c>
      <c r="AO755" s="347">
        <v>200</v>
      </c>
      <c r="AP755" s="347">
        <v>0</v>
      </c>
      <c r="AQ755" s="347">
        <v>14</v>
      </c>
      <c r="AR755" s="347"/>
      <c r="AS755" s="347">
        <v>27</v>
      </c>
      <c r="AT755" s="347"/>
      <c r="AU755" s="347">
        <v>200</v>
      </c>
      <c r="AV755" s="347" t="s">
        <v>85</v>
      </c>
      <c r="AW755" s="347" t="s">
        <v>85</v>
      </c>
      <c r="AX755" s="83" t="s">
        <v>85</v>
      </c>
      <c r="AY755" s="347">
        <v>80</v>
      </c>
      <c r="AZ755" s="348" t="s">
        <v>3365</v>
      </c>
      <c r="BA755" s="347">
        <v>152.625</v>
      </c>
      <c r="BB755" s="105" t="s">
        <v>1524</v>
      </c>
      <c r="BC755" s="347">
        <v>11</v>
      </c>
      <c r="BD755" s="348">
        <v>39.799999999999997</v>
      </c>
      <c r="BE755" s="347">
        <v>20.100000000000001</v>
      </c>
      <c r="BF755" s="347">
        <v>20.100000000000001</v>
      </c>
      <c r="BG755" s="347">
        <v>12.1</v>
      </c>
      <c r="BH755" s="341">
        <v>36</v>
      </c>
      <c r="BI755" s="347" t="s">
        <v>3551</v>
      </c>
      <c r="BJ755" s="82" t="s">
        <v>4217</v>
      </c>
      <c r="BK755" s="347" t="s">
        <v>4271</v>
      </c>
      <c r="BL755" s="347" t="s">
        <v>5818</v>
      </c>
      <c r="BM755" s="347" t="s">
        <v>5850</v>
      </c>
      <c r="BN755" s="347" t="s">
        <v>4272</v>
      </c>
      <c r="BO755" s="347" t="s">
        <v>5151</v>
      </c>
      <c r="BP755" s="347" t="s">
        <v>5681</v>
      </c>
      <c r="BQ755" s="347"/>
      <c r="BR755" s="347"/>
      <c r="BS755" s="347"/>
      <c r="BT755" s="347"/>
      <c r="BU755" s="347" t="s">
        <v>3885</v>
      </c>
      <c r="BV755" s="347" t="s">
        <v>3886</v>
      </c>
      <c r="BW755" s="347"/>
      <c r="BX755" s="347"/>
      <c r="BY755" s="362" t="str">
        <f t="shared" si="53"/>
        <v>DISCONTINUED - MR101 Beadlock, 17x9, -12mm Offset, 5x5, 71.5mm Centerbore, Machined - Raw, w/ BH-H24125</v>
      </c>
      <c r="BZ755" s="362" t="s">
        <v>4044</v>
      </c>
      <c r="CA755" s="362" t="s">
        <v>4045</v>
      </c>
      <c r="CB755" s="351" t="str">
        <f t="shared" si="51"/>
        <v>RACE (1XX)</v>
      </c>
    </row>
    <row r="756" spans="1:80" s="339" customFormat="1" ht="12.75">
      <c r="A756" s="23">
        <f t="shared" si="50"/>
        <v>753</v>
      </c>
      <c r="B756" s="105" t="s">
        <v>84</v>
      </c>
      <c r="C756" s="30" t="s">
        <v>1094</v>
      </c>
      <c r="D756" s="341" t="s">
        <v>939</v>
      </c>
      <c r="E756" s="342" t="s">
        <v>6478</v>
      </c>
      <c r="F756" s="342" t="s">
        <v>2239</v>
      </c>
      <c r="G756" s="342"/>
      <c r="H756" s="432" t="s">
        <v>2212</v>
      </c>
      <c r="I756" s="393">
        <v>43340</v>
      </c>
      <c r="J756" s="340">
        <v>44701</v>
      </c>
      <c r="K756" s="331" t="s">
        <v>1277</v>
      </c>
      <c r="L756" s="343">
        <v>421.04</v>
      </c>
      <c r="M756" s="333"/>
      <c r="N756" s="333"/>
      <c r="O756" s="341">
        <v>20</v>
      </c>
      <c r="P756" s="8">
        <v>9</v>
      </c>
      <c r="Q756" s="30" t="s">
        <v>1759</v>
      </c>
      <c r="R756" s="341">
        <v>5</v>
      </c>
      <c r="S756" s="341">
        <v>5.5</v>
      </c>
      <c r="T756" s="344">
        <v>-12</v>
      </c>
      <c r="U756" s="378">
        <v>4.5</v>
      </c>
      <c r="V756" s="341" t="s">
        <v>85</v>
      </c>
      <c r="W756" s="349">
        <v>108</v>
      </c>
      <c r="X756" s="345">
        <v>40</v>
      </c>
      <c r="Y756" s="344">
        <v>2650</v>
      </c>
      <c r="Z756" s="344" t="s">
        <v>2309</v>
      </c>
      <c r="AA756" s="344" t="s">
        <v>3002</v>
      </c>
      <c r="AB756" s="334" t="s">
        <v>6479</v>
      </c>
      <c r="AC756" s="346" t="s">
        <v>1635</v>
      </c>
      <c r="AD756" s="336">
        <v>33</v>
      </c>
      <c r="AE756" s="346" t="s">
        <v>1809</v>
      </c>
      <c r="AF756" s="347" t="s">
        <v>1899</v>
      </c>
      <c r="AG756" s="346" t="s">
        <v>85</v>
      </c>
      <c r="AH756" s="346" t="s">
        <v>1950</v>
      </c>
      <c r="AI756" s="347">
        <v>1.1000000000000001</v>
      </c>
      <c r="AJ756" s="347" t="s">
        <v>265</v>
      </c>
      <c r="AK756" s="347" t="s">
        <v>85</v>
      </c>
      <c r="AL756" s="347" t="s">
        <v>85</v>
      </c>
      <c r="AM756" s="347" t="s">
        <v>85</v>
      </c>
      <c r="AN756" s="347">
        <v>16.5</v>
      </c>
      <c r="AO756" s="347">
        <v>170</v>
      </c>
      <c r="AP756" s="347">
        <v>4</v>
      </c>
      <c r="AQ756" s="347">
        <v>14</v>
      </c>
      <c r="AR756" s="347"/>
      <c r="AS756" s="347">
        <v>36</v>
      </c>
      <c r="AT756" s="347"/>
      <c r="AU756" s="347">
        <v>243</v>
      </c>
      <c r="AV756" s="347">
        <v>106.3</v>
      </c>
      <c r="AW756" s="347">
        <v>38</v>
      </c>
      <c r="AX756" s="83">
        <v>38</v>
      </c>
      <c r="AY756" s="347">
        <v>47</v>
      </c>
      <c r="AZ756" s="348" t="s">
        <v>85</v>
      </c>
      <c r="BA756" s="347" t="s">
        <v>85</v>
      </c>
      <c r="BB756" s="105" t="s">
        <v>85</v>
      </c>
      <c r="BC756" s="347" t="s">
        <v>85</v>
      </c>
      <c r="BD756" s="348">
        <v>43.5</v>
      </c>
      <c r="BE756" s="347">
        <v>22.6</v>
      </c>
      <c r="BF756" s="347">
        <v>22.6</v>
      </c>
      <c r="BG756" s="347">
        <v>11.6</v>
      </c>
      <c r="BH756" s="341">
        <v>24</v>
      </c>
      <c r="BI756" s="347" t="s">
        <v>3551</v>
      </c>
      <c r="BJ756" s="82" t="s">
        <v>4217</v>
      </c>
      <c r="BK756" s="347" t="s">
        <v>4233</v>
      </c>
      <c r="BL756" s="347" t="s">
        <v>5150</v>
      </c>
      <c r="BM756" s="347" t="s">
        <v>5880</v>
      </c>
      <c r="BN756" s="347" t="s">
        <v>5881</v>
      </c>
      <c r="BO756" s="347" t="s">
        <v>4951</v>
      </c>
      <c r="BP756" s="347" t="s">
        <v>4480</v>
      </c>
      <c r="BQ756" s="347" t="s">
        <v>4235</v>
      </c>
      <c r="BR756" s="347"/>
      <c r="BS756" s="347"/>
      <c r="BT756" s="347"/>
      <c r="BU756" s="347" t="s">
        <v>3939</v>
      </c>
      <c r="BV756" s="347" t="s">
        <v>3940</v>
      </c>
      <c r="BW756" s="347" t="s">
        <v>3941</v>
      </c>
      <c r="BX756" s="347" t="s">
        <v>3942</v>
      </c>
      <c r="BY756" s="362" t="str">
        <f t="shared" si="53"/>
        <v>DISCONTINUED - MR605 NV, 20x9, -12mm Offset, 5x5.5, 108mm Centerbore, Matte Black</v>
      </c>
      <c r="BZ756" s="362" t="s">
        <v>4044</v>
      </c>
      <c r="CA756" s="362" t="s">
        <v>4045</v>
      </c>
      <c r="CB756" s="351" t="str">
        <f t="shared" si="51"/>
        <v>DISCO (6XX)</v>
      </c>
    </row>
    <row r="757" spans="1:80" s="339" customFormat="1" ht="12.75">
      <c r="A757" s="23">
        <f t="shared" si="50"/>
        <v>754</v>
      </c>
      <c r="B757" s="105" t="s">
        <v>84</v>
      </c>
      <c r="C757" s="30" t="s">
        <v>1072</v>
      </c>
      <c r="D757" s="341" t="s">
        <v>1114</v>
      </c>
      <c r="E757" s="342" t="s">
        <v>6506</v>
      </c>
      <c r="F757" s="342"/>
      <c r="G757" s="342"/>
      <c r="H757" s="432" t="s">
        <v>349</v>
      </c>
      <c r="I757" s="393">
        <v>40544</v>
      </c>
      <c r="J757" s="340">
        <v>44701</v>
      </c>
      <c r="K757" s="331" t="s">
        <v>1277</v>
      </c>
      <c r="L757" s="343">
        <v>347.91</v>
      </c>
      <c r="M757" s="333"/>
      <c r="N757" s="333"/>
      <c r="O757" s="341">
        <v>18</v>
      </c>
      <c r="P757" s="8">
        <v>9</v>
      </c>
      <c r="Q757" s="30" t="s">
        <v>1766</v>
      </c>
      <c r="R757" s="341">
        <v>8</v>
      </c>
      <c r="S757" s="341">
        <v>170</v>
      </c>
      <c r="T757" s="344">
        <v>18</v>
      </c>
      <c r="U757" s="378">
        <v>5.75</v>
      </c>
      <c r="V757" s="341" t="s">
        <v>85</v>
      </c>
      <c r="W757" s="349">
        <v>130.81</v>
      </c>
      <c r="X757" s="345">
        <v>32.25</v>
      </c>
      <c r="Y757" s="344">
        <v>3600</v>
      </c>
      <c r="Z757" s="344" t="s">
        <v>2309</v>
      </c>
      <c r="AA757" s="344" t="s">
        <v>3002</v>
      </c>
      <c r="AB757" s="334" t="s">
        <v>6405</v>
      </c>
      <c r="AC757" s="346" t="s">
        <v>1917</v>
      </c>
      <c r="AD757" s="336">
        <v>33</v>
      </c>
      <c r="AE757" s="346" t="s">
        <v>85</v>
      </c>
      <c r="AF757" s="347" t="s">
        <v>85</v>
      </c>
      <c r="AG757" s="346" t="s">
        <v>3020</v>
      </c>
      <c r="AH757" s="346" t="s">
        <v>1950</v>
      </c>
      <c r="AI757" s="347">
        <v>1.1000000000000001</v>
      </c>
      <c r="AJ757" s="347" t="s">
        <v>266</v>
      </c>
      <c r="AK757" s="347" t="s">
        <v>85</v>
      </c>
      <c r="AL757" s="347" t="s">
        <v>85</v>
      </c>
      <c r="AM757" s="347" t="s">
        <v>85</v>
      </c>
      <c r="AN757" s="347">
        <v>16.2</v>
      </c>
      <c r="AO757" s="347">
        <v>205</v>
      </c>
      <c r="AP757" s="347">
        <v>3</v>
      </c>
      <c r="AQ757" s="347">
        <v>3</v>
      </c>
      <c r="AR757" s="347">
        <v>17</v>
      </c>
      <c r="AS757" s="347">
        <v>22</v>
      </c>
      <c r="AT757" s="347">
        <v>217</v>
      </c>
      <c r="AU757" s="347">
        <v>211</v>
      </c>
      <c r="AV757" s="347">
        <v>124</v>
      </c>
      <c r="AW757" s="347">
        <v>100</v>
      </c>
      <c r="AX757" s="83">
        <v>100</v>
      </c>
      <c r="AY757" s="347">
        <v>94</v>
      </c>
      <c r="AZ757" s="348" t="s">
        <v>85</v>
      </c>
      <c r="BA757" s="347" t="s">
        <v>85</v>
      </c>
      <c r="BB757" s="105" t="s">
        <v>85</v>
      </c>
      <c r="BC757" s="347" t="s">
        <v>85</v>
      </c>
      <c r="BD757" s="348">
        <v>37.15</v>
      </c>
      <c r="BE757" s="347">
        <v>20.6</v>
      </c>
      <c r="BF757" s="347">
        <v>20.6</v>
      </c>
      <c r="BG757" s="347">
        <v>11.4</v>
      </c>
      <c r="BH757" s="341">
        <v>36</v>
      </c>
      <c r="BI757" s="347" t="s">
        <v>3551</v>
      </c>
      <c r="BJ757" s="82" t="s">
        <v>4217</v>
      </c>
      <c r="BK757" s="347" t="s">
        <v>4233</v>
      </c>
      <c r="BL757" s="347" t="s">
        <v>5876</v>
      </c>
      <c r="BM757" s="347" t="s">
        <v>5877</v>
      </c>
      <c r="BN757" s="347" t="s">
        <v>5851</v>
      </c>
      <c r="BO757" s="347" t="s">
        <v>5878</v>
      </c>
      <c r="BP757" s="347" t="s">
        <v>5879</v>
      </c>
      <c r="BQ757" s="347" t="s">
        <v>4235</v>
      </c>
      <c r="BR757" s="347"/>
      <c r="BS757" s="347"/>
      <c r="BT757" s="347"/>
      <c r="BU757" s="347" t="s">
        <v>3576</v>
      </c>
      <c r="BV757" s="347" t="s">
        <v>3577</v>
      </c>
      <c r="BW757" s="347" t="s">
        <v>3578</v>
      </c>
      <c r="BX757" s="347" t="s">
        <v>3579</v>
      </c>
      <c r="BY757" s="362" t="str">
        <f t="shared" si="53"/>
        <v>DISCONTINUED - MR301 The Standard, 18x9, +18mm Offset, 8x170, 130.81mm Centerbore, Matte Black</v>
      </c>
      <c r="BZ757" s="362" t="s">
        <v>4044</v>
      </c>
      <c r="CA757" s="362" t="s">
        <v>4045</v>
      </c>
      <c r="CB757" s="351" t="str">
        <f t="shared" si="51"/>
        <v>STREET (3XX)</v>
      </c>
    </row>
    <row r="758" spans="1:80" s="339" customFormat="1" ht="12.75">
      <c r="A758" s="23">
        <f t="shared" si="50"/>
        <v>755</v>
      </c>
      <c r="B758" s="105" t="s">
        <v>84</v>
      </c>
      <c r="C758" s="30" t="s">
        <v>1072</v>
      </c>
      <c r="D758" s="341" t="s">
        <v>1114</v>
      </c>
      <c r="E758" s="342" t="s">
        <v>6507</v>
      </c>
      <c r="F758" s="342" t="s">
        <v>2239</v>
      </c>
      <c r="G758" s="342"/>
      <c r="H758" s="432" t="s">
        <v>4502</v>
      </c>
      <c r="I758" s="393">
        <v>43951</v>
      </c>
      <c r="J758" s="340">
        <v>44701</v>
      </c>
      <c r="K758" s="331" t="s">
        <v>1277</v>
      </c>
      <c r="L758" s="343">
        <v>383.78</v>
      </c>
      <c r="M758" s="333"/>
      <c r="N758" s="333"/>
      <c r="O758" s="341">
        <v>20</v>
      </c>
      <c r="P758" s="8">
        <v>10</v>
      </c>
      <c r="Q758" s="30" t="s">
        <v>1123</v>
      </c>
      <c r="R758" s="341">
        <v>6</v>
      </c>
      <c r="S758" s="341">
        <v>5.5</v>
      </c>
      <c r="T758" s="344">
        <v>-18</v>
      </c>
      <c r="U758" s="378">
        <v>4.76</v>
      </c>
      <c r="V758" s="341" t="s">
        <v>85</v>
      </c>
      <c r="W758" s="349">
        <v>108</v>
      </c>
      <c r="X758" s="345">
        <v>37.5</v>
      </c>
      <c r="Y758" s="344">
        <v>2650</v>
      </c>
      <c r="Z758" s="344" t="s">
        <v>2309</v>
      </c>
      <c r="AA758" s="344" t="s">
        <v>3002</v>
      </c>
      <c r="AB758" s="334" t="s">
        <v>6511</v>
      </c>
      <c r="AC758" s="346" t="s">
        <v>1582</v>
      </c>
      <c r="AD758" s="336">
        <v>33</v>
      </c>
      <c r="AE758" s="346" t="s">
        <v>85</v>
      </c>
      <c r="AF758" s="347" t="s">
        <v>85</v>
      </c>
      <c r="AG758" s="346" t="s">
        <v>3016</v>
      </c>
      <c r="AH758" s="346" t="s">
        <v>1950</v>
      </c>
      <c r="AI758" s="347">
        <v>1.1000000000000001</v>
      </c>
      <c r="AJ758" s="347" t="s">
        <v>266</v>
      </c>
      <c r="AK758" s="347" t="s">
        <v>85</v>
      </c>
      <c r="AL758" s="347" t="s">
        <v>85</v>
      </c>
      <c r="AM758" s="347" t="s">
        <v>85</v>
      </c>
      <c r="AN758" s="347">
        <v>16.100000000000001</v>
      </c>
      <c r="AO758" s="347">
        <v>175</v>
      </c>
      <c r="AP758" s="347">
        <v>3</v>
      </c>
      <c r="AQ758" s="347">
        <v>17</v>
      </c>
      <c r="AR758" s="347">
        <v>38</v>
      </c>
      <c r="AS758" s="347">
        <v>47</v>
      </c>
      <c r="AT758" s="347">
        <v>245</v>
      </c>
      <c r="AU758" s="347">
        <v>241</v>
      </c>
      <c r="AV758" s="347">
        <v>106.4</v>
      </c>
      <c r="AW758" s="347">
        <v>55</v>
      </c>
      <c r="AX758" s="83">
        <v>55</v>
      </c>
      <c r="AY758" s="347">
        <v>94</v>
      </c>
      <c r="AZ758" s="348" t="s">
        <v>85</v>
      </c>
      <c r="BA758" s="347" t="s">
        <v>85</v>
      </c>
      <c r="BB758" s="105" t="s">
        <v>85</v>
      </c>
      <c r="BC758" s="347" t="s">
        <v>85</v>
      </c>
      <c r="BD758" s="348">
        <v>41.5</v>
      </c>
      <c r="BE758" s="347">
        <v>22.6</v>
      </c>
      <c r="BF758" s="347">
        <v>22.6</v>
      </c>
      <c r="BG758" s="347">
        <v>12.6</v>
      </c>
      <c r="BH758" s="341">
        <v>20</v>
      </c>
      <c r="BI758" s="347" t="s">
        <v>3551</v>
      </c>
      <c r="BJ758" s="82" t="s">
        <v>4217</v>
      </c>
      <c r="BK758" s="347" t="s">
        <v>4233</v>
      </c>
      <c r="BL758" s="347" t="s">
        <v>5876</v>
      </c>
      <c r="BM758" s="347" t="s">
        <v>5877</v>
      </c>
      <c r="BN758" s="347" t="s">
        <v>5851</v>
      </c>
      <c r="BO758" s="347" t="s">
        <v>5878</v>
      </c>
      <c r="BP758" s="347" t="s">
        <v>5879</v>
      </c>
      <c r="BQ758" s="347" t="s">
        <v>4235</v>
      </c>
      <c r="BR758" s="347"/>
      <c r="BS758" s="347"/>
      <c r="BT758" s="347"/>
      <c r="BU758" s="347" t="s">
        <v>3572</v>
      </c>
      <c r="BV758" s="347" t="s">
        <v>3573</v>
      </c>
      <c r="BW758" s="347" t="s">
        <v>3574</v>
      </c>
      <c r="BX758" s="347" t="s">
        <v>3575</v>
      </c>
      <c r="BY758" s="362" t="str">
        <f t="shared" si="53"/>
        <v>DISCONTINUED - MR301 The Standard, 20x10, -18mm Offset, 6x5.5, 108mm Centerbore, Matte Black</v>
      </c>
      <c r="BZ758" s="362" t="s">
        <v>4044</v>
      </c>
      <c r="CA758" s="362" t="s">
        <v>4045</v>
      </c>
      <c r="CB758" s="351" t="str">
        <f t="shared" si="51"/>
        <v>STREET (3XX)</v>
      </c>
    </row>
    <row r="759" spans="1:80" s="339" customFormat="1" ht="12.75">
      <c r="A759" s="23">
        <f t="shared" si="50"/>
        <v>756</v>
      </c>
      <c r="B759" s="105" t="s">
        <v>84</v>
      </c>
      <c r="C759" s="30" t="s">
        <v>1072</v>
      </c>
      <c r="D759" s="341" t="s">
        <v>1121</v>
      </c>
      <c r="E759" s="342" t="s">
        <v>6508</v>
      </c>
      <c r="F759" s="342"/>
      <c r="G759" s="342"/>
      <c r="H759" s="432" t="s">
        <v>655</v>
      </c>
      <c r="I759" s="393">
        <v>42370</v>
      </c>
      <c r="J759" s="340">
        <v>44701</v>
      </c>
      <c r="K759" s="331" t="s">
        <v>1277</v>
      </c>
      <c r="L759" s="343">
        <v>429.07</v>
      </c>
      <c r="M759" s="333"/>
      <c r="N759" s="333"/>
      <c r="O759" s="341">
        <v>20</v>
      </c>
      <c r="P759" s="8">
        <v>9</v>
      </c>
      <c r="Q759" s="30" t="s">
        <v>1123</v>
      </c>
      <c r="R759" s="341">
        <v>6</v>
      </c>
      <c r="S759" s="341">
        <v>5.5</v>
      </c>
      <c r="T759" s="344">
        <v>18</v>
      </c>
      <c r="U759" s="378">
        <v>5.75</v>
      </c>
      <c r="V759" s="341" t="s">
        <v>85</v>
      </c>
      <c r="W759" s="349">
        <v>106.25</v>
      </c>
      <c r="X759" s="345">
        <v>41.74</v>
      </c>
      <c r="Y759" s="344">
        <v>2650</v>
      </c>
      <c r="Z759" s="344" t="s">
        <v>2309</v>
      </c>
      <c r="AA759" s="344" t="s">
        <v>3002</v>
      </c>
      <c r="AB759" s="334" t="s">
        <v>5347</v>
      </c>
      <c r="AC759" s="346" t="s">
        <v>1640</v>
      </c>
      <c r="AD759" s="336">
        <v>38.5</v>
      </c>
      <c r="AE759" s="346" t="s">
        <v>1810</v>
      </c>
      <c r="AF759" s="347" t="s">
        <v>1901</v>
      </c>
      <c r="AG759" s="346" t="s">
        <v>85</v>
      </c>
      <c r="AH759" s="346" t="s">
        <v>1951</v>
      </c>
      <c r="AI759" s="347">
        <v>1.1000000000000001</v>
      </c>
      <c r="AJ759" s="347" t="s">
        <v>265</v>
      </c>
      <c r="AK759" s="347" t="s">
        <v>1712</v>
      </c>
      <c r="AL759" s="347">
        <v>2.75</v>
      </c>
      <c r="AM759" s="347">
        <v>78.3</v>
      </c>
      <c r="AN759" s="347">
        <v>16.100000000000001</v>
      </c>
      <c r="AO759" s="347">
        <v>175</v>
      </c>
      <c r="AP759" s="347">
        <v>4</v>
      </c>
      <c r="AQ759" s="347">
        <v>21</v>
      </c>
      <c r="AR759" s="347">
        <v>34</v>
      </c>
      <c r="AS759" s="347">
        <v>42</v>
      </c>
      <c r="AT759" s="347">
        <v>243</v>
      </c>
      <c r="AU759" s="347">
        <v>234</v>
      </c>
      <c r="AV759" s="347">
        <v>106</v>
      </c>
      <c r="AW759" s="347">
        <v>52</v>
      </c>
      <c r="AX759" s="83">
        <v>52</v>
      </c>
      <c r="AY759" s="347">
        <v>23</v>
      </c>
      <c r="AZ759" s="348" t="s">
        <v>85</v>
      </c>
      <c r="BA759" s="347" t="s">
        <v>85</v>
      </c>
      <c r="BB759" s="105" t="s">
        <v>85</v>
      </c>
      <c r="BC759" s="347" t="s">
        <v>85</v>
      </c>
      <c r="BD759" s="348">
        <v>47.69</v>
      </c>
      <c r="BE759" s="347">
        <v>22.6</v>
      </c>
      <c r="BF759" s="347">
        <v>22.6</v>
      </c>
      <c r="BG759" s="347">
        <v>11.6</v>
      </c>
      <c r="BH759" s="341">
        <v>24</v>
      </c>
      <c r="BI759" s="347" t="s">
        <v>3551</v>
      </c>
      <c r="BJ759" s="82" t="s">
        <v>4217</v>
      </c>
      <c r="BK759" s="347" t="s">
        <v>4233</v>
      </c>
      <c r="BL759" s="347" t="s">
        <v>5890</v>
      </c>
      <c r="BM759" s="347" t="s">
        <v>5891</v>
      </c>
      <c r="BN759" s="347" t="s">
        <v>5881</v>
      </c>
      <c r="BO759" s="347" t="s">
        <v>5892</v>
      </c>
      <c r="BP759" s="347" t="s">
        <v>5871</v>
      </c>
      <c r="BQ759" s="347" t="s">
        <v>4480</v>
      </c>
      <c r="BR759" s="347" t="s">
        <v>4235</v>
      </c>
      <c r="BS759" s="347"/>
      <c r="BT759" s="347"/>
      <c r="BU759" s="347" t="s">
        <v>3719</v>
      </c>
      <c r="BV759" s="347" t="s">
        <v>3720</v>
      </c>
      <c r="BW759" s="347" t="s">
        <v>3721</v>
      </c>
      <c r="BX759" s="347" t="s">
        <v>3722</v>
      </c>
      <c r="BY759" s="362" t="str">
        <f t="shared" si="53"/>
        <v>DISCONTINUED - MR310 Con6, 20x9, +18mm Offset, 6x5.5, 106.25mm Centerbore, Matte Black</v>
      </c>
      <c r="BZ759" s="362" t="s">
        <v>4044</v>
      </c>
      <c r="CA759" s="362" t="s">
        <v>4045</v>
      </c>
      <c r="CB759" s="351" t="str">
        <f t="shared" si="51"/>
        <v>STREET (3XX)</v>
      </c>
    </row>
    <row r="760" spans="1:80" s="339" customFormat="1" ht="12.75">
      <c r="A760" s="23">
        <f t="shared" si="50"/>
        <v>757</v>
      </c>
      <c r="B760" s="105" t="s">
        <v>84</v>
      </c>
      <c r="C760" s="30" t="s">
        <v>1285</v>
      </c>
      <c r="D760" s="341" t="s">
        <v>6175</v>
      </c>
      <c r="E760" s="342" t="s">
        <v>6509</v>
      </c>
      <c r="F760" s="342"/>
      <c r="G760" s="342"/>
      <c r="H760" s="432" t="s">
        <v>4346</v>
      </c>
      <c r="I760" s="393">
        <v>43886</v>
      </c>
      <c r="J760" s="340">
        <v>44701</v>
      </c>
      <c r="K760" s="331" t="s">
        <v>1277</v>
      </c>
      <c r="L760" s="343">
        <v>372.5</v>
      </c>
      <c r="M760" s="333"/>
      <c r="N760" s="333"/>
      <c r="O760" s="341">
        <v>17</v>
      </c>
      <c r="P760" s="8">
        <v>8.5</v>
      </c>
      <c r="Q760" s="30" t="s">
        <v>1767</v>
      </c>
      <c r="R760" s="341">
        <v>8</v>
      </c>
      <c r="S760" s="341">
        <v>180</v>
      </c>
      <c r="T760" s="344">
        <v>0</v>
      </c>
      <c r="U760" s="378">
        <v>4.75</v>
      </c>
      <c r="V760" s="341" t="s">
        <v>85</v>
      </c>
      <c r="W760" s="349">
        <v>130.81</v>
      </c>
      <c r="X760" s="345">
        <v>26.5</v>
      </c>
      <c r="Y760" s="344">
        <v>3640</v>
      </c>
      <c r="Z760" s="344" t="s">
        <v>2312</v>
      </c>
      <c r="AA760" s="344" t="s">
        <v>3003</v>
      </c>
      <c r="AB760" s="334" t="s">
        <v>5618</v>
      </c>
      <c r="AC760" s="346" t="s">
        <v>4284</v>
      </c>
      <c r="AD760" s="336">
        <v>33</v>
      </c>
      <c r="AE760" s="346" t="s">
        <v>85</v>
      </c>
      <c r="AF760" s="347" t="s">
        <v>85</v>
      </c>
      <c r="AG760" s="346" t="s">
        <v>3020</v>
      </c>
      <c r="AH760" s="346" t="s">
        <v>85</v>
      </c>
      <c r="AI760" s="347" t="s">
        <v>85</v>
      </c>
      <c r="AJ760" s="347" t="s">
        <v>265</v>
      </c>
      <c r="AK760" s="347" t="s">
        <v>85</v>
      </c>
      <c r="AL760" s="347" t="s">
        <v>85</v>
      </c>
      <c r="AM760" s="347" t="s">
        <v>85</v>
      </c>
      <c r="AN760" s="347">
        <v>16</v>
      </c>
      <c r="AO760" s="347">
        <v>210</v>
      </c>
      <c r="AP760" s="347">
        <v>3</v>
      </c>
      <c r="AQ760" s="347">
        <v>3</v>
      </c>
      <c r="AR760" s="347">
        <v>36</v>
      </c>
      <c r="AS760" s="347">
        <v>48</v>
      </c>
      <c r="AT760" s="347">
        <v>209</v>
      </c>
      <c r="AU760" s="347">
        <v>203</v>
      </c>
      <c r="AV760" s="347">
        <v>125</v>
      </c>
      <c r="AW760" s="347">
        <v>92</v>
      </c>
      <c r="AX760" s="83">
        <v>92</v>
      </c>
      <c r="AY760" s="347">
        <v>36</v>
      </c>
      <c r="AZ760" s="348" t="s">
        <v>85</v>
      </c>
      <c r="BA760" s="347" t="s">
        <v>85</v>
      </c>
      <c r="BB760" s="105" t="s">
        <v>85</v>
      </c>
      <c r="BC760" s="347" t="s">
        <v>85</v>
      </c>
      <c r="BD760" s="348">
        <v>30.5</v>
      </c>
      <c r="BE760" s="347">
        <v>19.7</v>
      </c>
      <c r="BF760" s="347">
        <v>19.7</v>
      </c>
      <c r="BG760" s="347">
        <v>11</v>
      </c>
      <c r="BH760" s="341">
        <v>36</v>
      </c>
      <c r="BI760" s="347" t="s">
        <v>3551</v>
      </c>
      <c r="BJ760" s="82" t="s">
        <v>4217</v>
      </c>
      <c r="BK760" s="347" t="s">
        <v>5302</v>
      </c>
      <c r="BL760" s="347" t="s">
        <v>4233</v>
      </c>
      <c r="BM760" s="347" t="s">
        <v>5150</v>
      </c>
      <c r="BN760" s="347" t="s">
        <v>2887</v>
      </c>
      <c r="BO760" s="347" t="s">
        <v>4510</v>
      </c>
      <c r="BP760" s="347" t="s">
        <v>5816</v>
      </c>
      <c r="BQ760" s="347" t="s">
        <v>5802</v>
      </c>
      <c r="BR760" s="347" t="s">
        <v>4480</v>
      </c>
      <c r="BS760" s="347" t="s">
        <v>4235</v>
      </c>
      <c r="BT760" s="347"/>
      <c r="BU760" s="347" t="s">
        <v>4629</v>
      </c>
      <c r="BV760" s="347" t="s">
        <v>4628</v>
      </c>
      <c r="BW760" s="347" t="s">
        <v>4631</v>
      </c>
      <c r="BX760" s="347" t="s">
        <v>4630</v>
      </c>
      <c r="BY760" s="362" t="str">
        <f t="shared" si="53"/>
        <v>DISCONTINUED - MR703 Bead Grip, 17x8.5, 0mm Offset, 8x180, 130.81mm Centerbore, Method Bronze</v>
      </c>
      <c r="BZ760" s="362" t="s">
        <v>4044</v>
      </c>
      <c r="CA760" s="362" t="s">
        <v>4045</v>
      </c>
      <c r="CB760" s="351" t="str">
        <f t="shared" si="51"/>
        <v>TRAIL (7XX)</v>
      </c>
    </row>
    <row r="761" spans="1:80" s="339" customFormat="1" ht="12.75">
      <c r="A761" s="23">
        <f t="shared" si="50"/>
        <v>758</v>
      </c>
      <c r="B761" s="105" t="s">
        <v>84</v>
      </c>
      <c r="C761" s="30" t="s">
        <v>1090</v>
      </c>
      <c r="D761" s="341" t="s">
        <v>1109</v>
      </c>
      <c r="E761" s="342" t="s">
        <v>6559</v>
      </c>
      <c r="F761" s="342" t="s">
        <v>1129</v>
      </c>
      <c r="G761" s="342"/>
      <c r="H761" s="432" t="s">
        <v>954</v>
      </c>
      <c r="I761" s="393">
        <v>42736</v>
      </c>
      <c r="J761" s="340">
        <v>44701</v>
      </c>
      <c r="K761" s="331" t="s">
        <v>1277</v>
      </c>
      <c r="L761" s="343">
        <v>549.64</v>
      </c>
      <c r="M761" s="333"/>
      <c r="N761" s="333"/>
      <c r="O761" s="341">
        <v>17</v>
      </c>
      <c r="P761" s="8">
        <v>9</v>
      </c>
      <c r="Q761" s="30" t="s">
        <v>246</v>
      </c>
      <c r="R761" s="341" t="s">
        <v>246</v>
      </c>
      <c r="S761" s="341" t="s">
        <v>246</v>
      </c>
      <c r="T761" s="344">
        <v>-44</v>
      </c>
      <c r="U761" s="378">
        <v>3.5</v>
      </c>
      <c r="V761" s="341" t="s">
        <v>85</v>
      </c>
      <c r="W761" s="349">
        <v>71.5</v>
      </c>
      <c r="X761" s="345">
        <v>41.34</v>
      </c>
      <c r="Y761" s="344">
        <v>3600</v>
      </c>
      <c r="Z761" s="344" t="s">
        <v>2309</v>
      </c>
      <c r="AA761" s="344" t="s">
        <v>3002</v>
      </c>
      <c r="AB761" s="334" t="s">
        <v>5164</v>
      </c>
      <c r="AC761" s="346" t="s">
        <v>85</v>
      </c>
      <c r="AD761" s="336" t="s">
        <v>85</v>
      </c>
      <c r="AE761" s="346" t="s">
        <v>85</v>
      </c>
      <c r="AF761" s="347" t="s">
        <v>85</v>
      </c>
      <c r="AG761" s="346" t="s">
        <v>85</v>
      </c>
      <c r="AH761" s="346" t="s">
        <v>85</v>
      </c>
      <c r="AI761" s="347" t="s">
        <v>85</v>
      </c>
      <c r="AJ761" s="347" t="s">
        <v>266</v>
      </c>
      <c r="AK761" s="347" t="s">
        <v>85</v>
      </c>
      <c r="AL761" s="347" t="s">
        <v>85</v>
      </c>
      <c r="AM761" s="347" t="s">
        <v>85</v>
      </c>
      <c r="AN761" s="347">
        <v>16.2</v>
      </c>
      <c r="AO761" s="347">
        <v>210</v>
      </c>
      <c r="AP761" s="347">
        <v>0</v>
      </c>
      <c r="AQ761" s="347">
        <v>0</v>
      </c>
      <c r="AR761" s="347"/>
      <c r="AS761" s="347">
        <v>83</v>
      </c>
      <c r="AT761" s="347"/>
      <c r="AU761" s="347">
        <v>206</v>
      </c>
      <c r="AV761" s="347" t="s">
        <v>85</v>
      </c>
      <c r="AW761" s="347" t="s">
        <v>85</v>
      </c>
      <c r="AX761" s="83" t="s">
        <v>85</v>
      </c>
      <c r="AY761" s="347">
        <v>18</v>
      </c>
      <c r="AZ761" s="348" t="s">
        <v>1539</v>
      </c>
      <c r="BA761" s="347">
        <v>220.00000000000003</v>
      </c>
      <c r="BB761" s="105" t="s">
        <v>1524</v>
      </c>
      <c r="BC761" s="347">
        <v>11</v>
      </c>
      <c r="BD761" s="348">
        <v>46.63</v>
      </c>
      <c r="BE761" s="347">
        <v>20.100000000000001</v>
      </c>
      <c r="BF761" s="347">
        <v>20.100000000000001</v>
      </c>
      <c r="BG761" s="347">
        <v>12.1</v>
      </c>
      <c r="BH761" s="341">
        <v>36</v>
      </c>
      <c r="BI761" s="347" t="s">
        <v>3551</v>
      </c>
      <c r="BJ761" s="82" t="s">
        <v>4217</v>
      </c>
      <c r="BK761" s="347" t="s">
        <v>4233</v>
      </c>
      <c r="BL761" s="347" t="s">
        <v>5847</v>
      </c>
      <c r="BM761" s="347" t="s">
        <v>5863</v>
      </c>
      <c r="BN761" s="347" t="s">
        <v>4272</v>
      </c>
      <c r="BO761" s="347" t="s">
        <v>5864</v>
      </c>
      <c r="BP761" s="347" t="s">
        <v>5151</v>
      </c>
      <c r="BQ761" s="347" t="s">
        <v>5681</v>
      </c>
      <c r="BR761" s="347" t="s">
        <v>5865</v>
      </c>
      <c r="BS761" s="347" t="s">
        <v>4951</v>
      </c>
      <c r="BT761" s="347" t="s">
        <v>4480</v>
      </c>
      <c r="BU761" s="347" t="s">
        <v>4189</v>
      </c>
      <c r="BV761" s="347" t="s">
        <v>4188</v>
      </c>
      <c r="BW761" s="347" t="s">
        <v>4191</v>
      </c>
      <c r="BX761" s="347" t="s">
        <v>4190</v>
      </c>
      <c r="BY761" s="362" t="str">
        <f t="shared" si="53"/>
        <v>DISCONTINUED - MR106 Beadlock, 17x9, -44mm Offset, BLANK, 71.5mm Centerbore, Matte Black, w/ BH-H24125</v>
      </c>
      <c r="BZ761" s="362" t="s">
        <v>4044</v>
      </c>
      <c r="CA761" s="362" t="s">
        <v>4045</v>
      </c>
      <c r="CB761" s="351" t="str">
        <f t="shared" si="51"/>
        <v>RACE (1XX)</v>
      </c>
    </row>
    <row r="762" spans="1:80" s="339" customFormat="1" ht="12.75">
      <c r="A762" s="23">
        <f t="shared" si="50"/>
        <v>759</v>
      </c>
      <c r="B762" s="105" t="s">
        <v>84</v>
      </c>
      <c r="C762" s="30" t="s">
        <v>1072</v>
      </c>
      <c r="D762" s="341" t="s">
        <v>1116</v>
      </c>
      <c r="E762" s="342" t="s">
        <v>6560</v>
      </c>
      <c r="F762" s="342"/>
      <c r="G762" s="342"/>
      <c r="H762" s="432" t="s">
        <v>423</v>
      </c>
      <c r="I762" s="393">
        <v>40909</v>
      </c>
      <c r="J762" s="340">
        <v>44701</v>
      </c>
      <c r="K762" s="331" t="s">
        <v>1277</v>
      </c>
      <c r="L762" s="343">
        <v>347.91</v>
      </c>
      <c r="M762" s="333"/>
      <c r="N762" s="333"/>
      <c r="O762" s="341">
        <v>18</v>
      </c>
      <c r="P762" s="8">
        <v>9</v>
      </c>
      <c r="Q762" s="30" t="s">
        <v>1754</v>
      </c>
      <c r="R762" s="341">
        <v>5</v>
      </c>
      <c r="S762" s="341">
        <v>150</v>
      </c>
      <c r="T762" s="344">
        <v>25</v>
      </c>
      <c r="U762" s="378">
        <v>6</v>
      </c>
      <c r="V762" s="341" t="s">
        <v>85</v>
      </c>
      <c r="W762" s="349">
        <v>116.5</v>
      </c>
      <c r="X762" s="345">
        <v>30.94</v>
      </c>
      <c r="Y762" s="344">
        <v>2500</v>
      </c>
      <c r="Z762" s="344" t="s">
        <v>5824</v>
      </c>
      <c r="AA762" s="344" t="s">
        <v>196</v>
      </c>
      <c r="AB762" s="334" t="s">
        <v>5800</v>
      </c>
      <c r="AC762" s="346" t="s">
        <v>1601</v>
      </c>
      <c r="AD762" s="336">
        <v>33</v>
      </c>
      <c r="AE762" s="346" t="s">
        <v>85</v>
      </c>
      <c r="AF762" s="347" t="s">
        <v>85</v>
      </c>
      <c r="AG762" s="346" t="s">
        <v>3018</v>
      </c>
      <c r="AH762" s="346" t="s">
        <v>1951</v>
      </c>
      <c r="AI762" s="347">
        <v>1.1000000000000001</v>
      </c>
      <c r="AJ762" s="347" t="s">
        <v>266</v>
      </c>
      <c r="AK762" s="347" t="s">
        <v>85</v>
      </c>
      <c r="AL762" s="347" t="s">
        <v>85</v>
      </c>
      <c r="AM762" s="347" t="s">
        <v>85</v>
      </c>
      <c r="AN762" s="347">
        <v>16.100000000000001</v>
      </c>
      <c r="AO762" s="347">
        <v>190</v>
      </c>
      <c r="AP762" s="347">
        <v>3</v>
      </c>
      <c r="AQ762" s="347">
        <v>24</v>
      </c>
      <c r="AR762" s="347">
        <v>24</v>
      </c>
      <c r="AS762" s="347">
        <v>24</v>
      </c>
      <c r="AT762" s="347">
        <v>216</v>
      </c>
      <c r="AU762" s="347">
        <v>213</v>
      </c>
      <c r="AV762" s="347">
        <v>112</v>
      </c>
      <c r="AW762" s="347">
        <v>46</v>
      </c>
      <c r="AX762" s="83">
        <v>46</v>
      </c>
      <c r="AY762" s="347">
        <v>60</v>
      </c>
      <c r="AZ762" s="348" t="s">
        <v>85</v>
      </c>
      <c r="BA762" s="347" t="s">
        <v>85</v>
      </c>
      <c r="BB762" s="105" t="s">
        <v>85</v>
      </c>
      <c r="BC762" s="347" t="s">
        <v>85</v>
      </c>
      <c r="BD762" s="348">
        <v>36.380000000000003</v>
      </c>
      <c r="BE762" s="347">
        <v>20.6</v>
      </c>
      <c r="BF762" s="347">
        <v>20.6</v>
      </c>
      <c r="BG762" s="347">
        <v>11.4</v>
      </c>
      <c r="BH762" s="341">
        <v>36</v>
      </c>
      <c r="BI762" s="347" t="s">
        <v>3551</v>
      </c>
      <c r="BJ762" s="82" t="s">
        <v>4217</v>
      </c>
      <c r="BK762" s="347" t="s">
        <v>4233</v>
      </c>
      <c r="BL762" s="347" t="s">
        <v>5818</v>
      </c>
      <c r="BM762" s="347" t="s">
        <v>5880</v>
      </c>
      <c r="BN762" s="347" t="s">
        <v>5881</v>
      </c>
      <c r="BO762" s="347" t="s">
        <v>5851</v>
      </c>
      <c r="BP762" s="347" t="s">
        <v>5878</v>
      </c>
      <c r="BQ762" s="347" t="s">
        <v>4235</v>
      </c>
      <c r="BR762" s="347"/>
      <c r="BS762" s="347"/>
      <c r="BT762" s="347"/>
      <c r="BU762" s="347" t="s">
        <v>3611</v>
      </c>
      <c r="BV762" s="347" t="s">
        <v>3612</v>
      </c>
      <c r="BW762" s="347" t="s">
        <v>3613</v>
      </c>
      <c r="BX762" s="347" t="s">
        <v>3614</v>
      </c>
      <c r="BY762" s="362" t="str">
        <f t="shared" si="53"/>
        <v>DISCONTINUED - MR304 Double Standard, 18x9, +25mm Offset, 5x150, 116.5mm Centerbore, Machined - Clear Coat</v>
      </c>
      <c r="BZ762" s="362" t="s">
        <v>4044</v>
      </c>
      <c r="CA762" s="362" t="s">
        <v>4045</v>
      </c>
      <c r="CB762" s="351" t="str">
        <f t="shared" si="51"/>
        <v>STREET (3XX)</v>
      </c>
    </row>
    <row r="763" spans="1:80" s="339" customFormat="1" ht="12.75">
      <c r="A763" s="23">
        <f t="shared" si="50"/>
        <v>760</v>
      </c>
      <c r="B763" s="105" t="s">
        <v>84</v>
      </c>
      <c r="C763" s="30" t="s">
        <v>1072</v>
      </c>
      <c r="D763" s="341" t="s">
        <v>1120</v>
      </c>
      <c r="E763" s="342" t="s">
        <v>6561</v>
      </c>
      <c r="F763" s="342"/>
      <c r="G763" s="342"/>
      <c r="H763" s="432" t="s">
        <v>601</v>
      </c>
      <c r="I763" s="393">
        <v>42005</v>
      </c>
      <c r="J763" s="340">
        <v>44701</v>
      </c>
      <c r="K763" s="331" t="s">
        <v>1277</v>
      </c>
      <c r="L763" s="343">
        <v>319.36</v>
      </c>
      <c r="M763" s="333"/>
      <c r="N763" s="333"/>
      <c r="O763" s="341">
        <v>17</v>
      </c>
      <c r="P763" s="8">
        <v>8.5</v>
      </c>
      <c r="Q763" s="30" t="s">
        <v>1766</v>
      </c>
      <c r="R763" s="341">
        <v>8</v>
      </c>
      <c r="S763" s="341">
        <v>170</v>
      </c>
      <c r="T763" s="344">
        <v>0</v>
      </c>
      <c r="U763" s="378">
        <v>4.75</v>
      </c>
      <c r="V763" s="341" t="s">
        <v>85</v>
      </c>
      <c r="W763" s="349">
        <v>130.81</v>
      </c>
      <c r="X763" s="345">
        <v>31.39</v>
      </c>
      <c r="Y763" s="344">
        <v>3640</v>
      </c>
      <c r="Z763" s="344" t="s">
        <v>2309</v>
      </c>
      <c r="AA763" s="344" t="s">
        <v>3002</v>
      </c>
      <c r="AB763" s="334" t="s">
        <v>5931</v>
      </c>
      <c r="AC763" s="346" t="s">
        <v>1864</v>
      </c>
      <c r="AD763" s="336">
        <v>33</v>
      </c>
      <c r="AE763" s="346" t="s">
        <v>85</v>
      </c>
      <c r="AF763" s="347" t="s">
        <v>85</v>
      </c>
      <c r="AG763" s="346" t="s">
        <v>3020</v>
      </c>
      <c r="AH763" s="346" t="s">
        <v>1951</v>
      </c>
      <c r="AI763" s="347">
        <v>1.1000000000000001</v>
      </c>
      <c r="AJ763" s="347" t="s">
        <v>266</v>
      </c>
      <c r="AK763" s="347" t="s">
        <v>85</v>
      </c>
      <c r="AL763" s="347" t="s">
        <v>85</v>
      </c>
      <c r="AM763" s="347" t="s">
        <v>85</v>
      </c>
      <c r="AN763" s="347">
        <v>16.100000000000001</v>
      </c>
      <c r="AO763" s="347">
        <v>200</v>
      </c>
      <c r="AP763" s="347">
        <v>3</v>
      </c>
      <c r="AQ763" s="347">
        <v>3</v>
      </c>
      <c r="AR763" s="347">
        <v>27</v>
      </c>
      <c r="AS763" s="347">
        <v>43</v>
      </c>
      <c r="AT763" s="347">
        <v>208</v>
      </c>
      <c r="AU763" s="347">
        <v>202</v>
      </c>
      <c r="AV763" s="347">
        <v>128</v>
      </c>
      <c r="AW763" s="347">
        <v>97.7</v>
      </c>
      <c r="AX763" s="83">
        <v>107</v>
      </c>
      <c r="AY763" s="347">
        <v>46</v>
      </c>
      <c r="AZ763" s="348" t="s">
        <v>85</v>
      </c>
      <c r="BA763" s="347" t="s">
        <v>85</v>
      </c>
      <c r="BB763" s="105" t="s">
        <v>85</v>
      </c>
      <c r="BC763" s="347" t="s">
        <v>85</v>
      </c>
      <c r="BD763" s="348">
        <v>35.520000000000003</v>
      </c>
      <c r="BE763" s="347">
        <v>19.7</v>
      </c>
      <c r="BF763" s="347">
        <v>19.7</v>
      </c>
      <c r="BG763" s="347">
        <v>11</v>
      </c>
      <c r="BH763" s="341">
        <v>36</v>
      </c>
      <c r="BI763" s="347" t="s">
        <v>3551</v>
      </c>
      <c r="BJ763" s="82" t="s">
        <v>4217</v>
      </c>
      <c r="BK763" s="347" t="s">
        <v>4233</v>
      </c>
      <c r="BL763" s="347" t="s">
        <v>5886</v>
      </c>
      <c r="BM763" s="347" t="s">
        <v>5880</v>
      </c>
      <c r="BN763" s="347" t="s">
        <v>5881</v>
      </c>
      <c r="BO763" s="347" t="s">
        <v>5851</v>
      </c>
      <c r="BP763" s="347" t="s">
        <v>5878</v>
      </c>
      <c r="BQ763" s="347" t="s">
        <v>4235</v>
      </c>
      <c r="BR763" s="347"/>
      <c r="BS763" s="347"/>
      <c r="BT763" s="347"/>
      <c r="BU763" s="347" t="s">
        <v>3703</v>
      </c>
      <c r="BV763" s="347" t="s">
        <v>3704</v>
      </c>
      <c r="BW763" s="347" t="s">
        <v>3705</v>
      </c>
      <c r="BX763" s="347" t="s">
        <v>3706</v>
      </c>
      <c r="BY763" s="362" t="str">
        <f t="shared" si="53"/>
        <v>DISCONTINUED - MR309 Grid, 17x8.5, 0mm Offset, 8x170, 130.81mm Centerbore, Matte Black</v>
      </c>
      <c r="BZ763" s="362" t="s">
        <v>4044</v>
      </c>
      <c r="CA763" s="362" t="s">
        <v>4045</v>
      </c>
      <c r="CB763" s="351" t="str">
        <f t="shared" si="51"/>
        <v>STREET (3XX)</v>
      </c>
    </row>
    <row r="764" spans="1:80" s="339" customFormat="1" ht="12.75">
      <c r="A764" s="23">
        <f t="shared" si="50"/>
        <v>761</v>
      </c>
      <c r="B764" s="105" t="s">
        <v>84</v>
      </c>
      <c r="C764" s="30" t="s">
        <v>1072</v>
      </c>
      <c r="D764" s="341" t="s">
        <v>2117</v>
      </c>
      <c r="E764" s="342" t="s">
        <v>6562</v>
      </c>
      <c r="F764" s="342"/>
      <c r="G764" s="342"/>
      <c r="H764" s="432" t="s">
        <v>3203</v>
      </c>
      <c r="I764" s="393">
        <v>43592</v>
      </c>
      <c r="J764" s="340">
        <v>44701</v>
      </c>
      <c r="K764" s="331" t="s">
        <v>1277</v>
      </c>
      <c r="L764" s="343">
        <v>545.86</v>
      </c>
      <c r="M764" s="333"/>
      <c r="N764" s="333"/>
      <c r="O764" s="341">
        <v>20</v>
      </c>
      <c r="P764" s="8">
        <v>9.5</v>
      </c>
      <c r="Q764" s="30" t="s">
        <v>1123</v>
      </c>
      <c r="R764" s="341">
        <v>6</v>
      </c>
      <c r="S764" s="341">
        <v>5.5</v>
      </c>
      <c r="T764" s="344">
        <v>12</v>
      </c>
      <c r="U764" s="378">
        <v>5.7</v>
      </c>
      <c r="V764" s="341" t="s">
        <v>85</v>
      </c>
      <c r="W764" s="349">
        <v>106.25</v>
      </c>
      <c r="X764" s="345">
        <v>33</v>
      </c>
      <c r="Y764" s="344">
        <v>2650</v>
      </c>
      <c r="Z764" s="344" t="s">
        <v>2661</v>
      </c>
      <c r="AA764" s="344" t="s">
        <v>3007</v>
      </c>
      <c r="AB764" s="334" t="s">
        <v>5293</v>
      </c>
      <c r="AC764" s="346" t="s">
        <v>5126</v>
      </c>
      <c r="AD764" s="336">
        <v>22</v>
      </c>
      <c r="AE764" s="346" t="s">
        <v>85</v>
      </c>
      <c r="AF764" s="347" t="s">
        <v>85</v>
      </c>
      <c r="AG764" s="346" t="s">
        <v>85</v>
      </c>
      <c r="AH764" s="346" t="s">
        <v>85</v>
      </c>
      <c r="AI764" s="347" t="s">
        <v>85</v>
      </c>
      <c r="AJ764" s="347" t="s">
        <v>265</v>
      </c>
      <c r="AK764" s="347" t="s">
        <v>1712</v>
      </c>
      <c r="AL764" s="347">
        <v>2.75</v>
      </c>
      <c r="AM764" s="347">
        <v>78.3</v>
      </c>
      <c r="AN764" s="347">
        <v>16</v>
      </c>
      <c r="AO764" s="347">
        <v>175</v>
      </c>
      <c r="AP764" s="347">
        <v>12</v>
      </c>
      <c r="AQ764" s="347">
        <v>64</v>
      </c>
      <c r="AR764" s="347">
        <v>73</v>
      </c>
      <c r="AS764" s="347">
        <v>84</v>
      </c>
      <c r="AT764" s="347">
        <v>248</v>
      </c>
      <c r="AU764" s="347">
        <v>246</v>
      </c>
      <c r="AV764" s="347">
        <v>106.25</v>
      </c>
      <c r="AW764" s="347">
        <v>85</v>
      </c>
      <c r="AX764" s="83">
        <v>85</v>
      </c>
      <c r="AY764" s="347">
        <v>12</v>
      </c>
      <c r="AZ764" s="348" t="s">
        <v>85</v>
      </c>
      <c r="BA764" s="347" t="s">
        <v>85</v>
      </c>
      <c r="BB764" s="105" t="s">
        <v>85</v>
      </c>
      <c r="BC764" s="347" t="s">
        <v>85</v>
      </c>
      <c r="BD764" s="348">
        <v>36.5</v>
      </c>
      <c r="BE764" s="347">
        <v>22.1</v>
      </c>
      <c r="BF764" s="347">
        <v>22.1</v>
      </c>
      <c r="BG764" s="347">
        <v>11.7</v>
      </c>
      <c r="BH764" s="341">
        <v>24</v>
      </c>
      <c r="BI764" s="347" t="s">
        <v>3551</v>
      </c>
      <c r="BJ764" s="82" t="s">
        <v>4217</v>
      </c>
      <c r="BK764" s="347" t="s">
        <v>5899</v>
      </c>
      <c r="BL764" s="347" t="s">
        <v>4233</v>
      </c>
      <c r="BM764" s="347" t="s">
        <v>5817</v>
      </c>
      <c r="BN764" s="347" t="s">
        <v>5900</v>
      </c>
      <c r="BO764" s="347" t="s">
        <v>5901</v>
      </c>
      <c r="BP764" s="347" t="s">
        <v>5902</v>
      </c>
      <c r="BQ764" s="347" t="s">
        <v>5903</v>
      </c>
      <c r="BR764" s="347" t="s">
        <v>4480</v>
      </c>
      <c r="BS764" s="347" t="s">
        <v>4235</v>
      </c>
      <c r="BT764" s="347"/>
      <c r="BU764" s="347" t="s">
        <v>3783</v>
      </c>
      <c r="BV764" s="347" t="s">
        <v>3784</v>
      </c>
      <c r="BW764" s="347" t="s">
        <v>3785</v>
      </c>
      <c r="BX764" s="347" t="s">
        <v>3786</v>
      </c>
      <c r="BY764" s="362" t="str">
        <f t="shared" si="53"/>
        <v>DISCONTINUED - MR313, 20x9.5, +12mm Offset, 6x5.5, 106.25mm Centerbore, Gloss Titanium</v>
      </c>
      <c r="BZ764" s="362" t="s">
        <v>4044</v>
      </c>
      <c r="CA764" s="362" t="s">
        <v>4045</v>
      </c>
      <c r="CB764" s="351" t="str">
        <f t="shared" si="51"/>
        <v>STREET (3XX)</v>
      </c>
    </row>
    <row r="765" spans="1:80" s="339" customFormat="1" ht="12.75">
      <c r="A765" s="23">
        <f t="shared" si="50"/>
        <v>762</v>
      </c>
      <c r="B765" s="105" t="s">
        <v>84</v>
      </c>
      <c r="C765" s="30" t="s">
        <v>1089</v>
      </c>
      <c r="D765" s="341" t="s">
        <v>6107</v>
      </c>
      <c r="E765" s="342" t="s">
        <v>6568</v>
      </c>
      <c r="F765" s="342"/>
      <c r="G765" s="342"/>
      <c r="H765" s="432" t="s">
        <v>3426</v>
      </c>
      <c r="I765" s="393">
        <v>43677</v>
      </c>
      <c r="J765" s="356">
        <v>44755</v>
      </c>
      <c r="K765" s="331" t="s">
        <v>1277</v>
      </c>
      <c r="L765" s="343">
        <v>209.9</v>
      </c>
      <c r="M765" s="333"/>
      <c r="N765" s="333"/>
      <c r="O765" s="341">
        <v>15</v>
      </c>
      <c r="P765" s="8">
        <v>7</v>
      </c>
      <c r="Q765" s="30" t="s">
        <v>1749</v>
      </c>
      <c r="R765" s="341">
        <v>4</v>
      </c>
      <c r="S765" s="341">
        <v>156</v>
      </c>
      <c r="T765" s="344">
        <v>13</v>
      </c>
      <c r="U765" s="378">
        <v>4.5</v>
      </c>
      <c r="V765" s="341" t="s">
        <v>189</v>
      </c>
      <c r="W765" s="349">
        <v>132</v>
      </c>
      <c r="X765" s="345">
        <v>15.19</v>
      </c>
      <c r="Y765" s="344">
        <v>1600</v>
      </c>
      <c r="Z765" s="344" t="s">
        <v>2313</v>
      </c>
      <c r="AA765" s="344" t="s">
        <v>3004</v>
      </c>
      <c r="AB765" s="334" t="s">
        <v>5738</v>
      </c>
      <c r="AC765" s="346" t="s">
        <v>4282</v>
      </c>
      <c r="AD765" s="336">
        <v>22</v>
      </c>
      <c r="AE765" s="346" t="s">
        <v>85</v>
      </c>
      <c r="AF765" s="347" t="s">
        <v>85</v>
      </c>
      <c r="AG765" s="346" t="s">
        <v>85</v>
      </c>
      <c r="AH765" s="346" t="s">
        <v>85</v>
      </c>
      <c r="AI765" s="347" t="s">
        <v>85</v>
      </c>
      <c r="AJ765" s="347" t="s">
        <v>266</v>
      </c>
      <c r="AK765" s="347" t="s">
        <v>85</v>
      </c>
      <c r="AL765" s="347" t="s">
        <v>85</v>
      </c>
      <c r="AM765" s="347" t="s">
        <v>85</v>
      </c>
      <c r="AN765" s="347">
        <v>14.1</v>
      </c>
      <c r="AO765" s="347">
        <v>180</v>
      </c>
      <c r="AP765" s="347">
        <v>3</v>
      </c>
      <c r="AQ765" s="347">
        <v>8</v>
      </c>
      <c r="AR765" s="347"/>
      <c r="AS765" s="347">
        <v>9</v>
      </c>
      <c r="AT765" s="347"/>
      <c r="AU765" s="347">
        <v>167</v>
      </c>
      <c r="AV765" s="347">
        <v>115</v>
      </c>
      <c r="AW765" s="347">
        <v>40</v>
      </c>
      <c r="AX765" s="83">
        <v>40</v>
      </c>
      <c r="AY765" s="347">
        <v>65</v>
      </c>
      <c r="AZ765" s="348" t="s">
        <v>85</v>
      </c>
      <c r="BA765" s="347" t="s">
        <v>85</v>
      </c>
      <c r="BB765" s="105" t="s">
        <v>85</v>
      </c>
      <c r="BC765" s="347" t="s">
        <v>85</v>
      </c>
      <c r="BD765" s="348">
        <v>19.579999999999998</v>
      </c>
      <c r="BE765" s="347">
        <v>17.7</v>
      </c>
      <c r="BF765" s="347">
        <v>17.7</v>
      </c>
      <c r="BG765" s="347">
        <v>9.6</v>
      </c>
      <c r="BH765" s="341">
        <v>48</v>
      </c>
      <c r="BI765" s="347" t="s">
        <v>3551</v>
      </c>
      <c r="BJ765" s="82" t="s">
        <v>4217</v>
      </c>
      <c r="BK765" s="347" t="s">
        <v>5302</v>
      </c>
      <c r="BL765" s="347" t="s">
        <v>4233</v>
      </c>
      <c r="BM765" s="347" t="s">
        <v>5844</v>
      </c>
      <c r="BN765" s="347" t="s">
        <v>2887</v>
      </c>
      <c r="BO765" s="347" t="s">
        <v>4510</v>
      </c>
      <c r="BP765" s="347" t="s">
        <v>5816</v>
      </c>
      <c r="BQ765" s="347"/>
      <c r="BR765" s="347"/>
      <c r="BS765" s="347"/>
      <c r="BT765" s="347"/>
      <c r="BU765" s="347" t="s">
        <v>4430</v>
      </c>
      <c r="BV765" s="347" t="s">
        <v>4429</v>
      </c>
      <c r="BW765" s="347" t="s">
        <v>4187</v>
      </c>
      <c r="BX765" s="347" t="s">
        <v>4431</v>
      </c>
      <c r="BY765" s="362" t="str">
        <f t="shared" si="53"/>
        <v>DISCONTINUED - MR410 Bead Grip, 15x7, 4+3/+13mm Offset, 4x156, 132mm Centerbore, Gold</v>
      </c>
      <c r="BZ765" s="362" t="s">
        <v>4044</v>
      </c>
      <c r="CA765" s="362" t="s">
        <v>4045</v>
      </c>
      <c r="CB765" s="351" t="str">
        <f t="shared" si="51"/>
        <v>UTV (4XX)</v>
      </c>
    </row>
    <row r="766" spans="1:80" s="339" customFormat="1" ht="12.75">
      <c r="A766" s="23">
        <f t="shared" si="50"/>
        <v>763</v>
      </c>
      <c r="B766" s="105" t="s">
        <v>3069</v>
      </c>
      <c r="C766" s="30" t="s">
        <v>1484</v>
      </c>
      <c r="D766" s="341" t="s">
        <v>1485</v>
      </c>
      <c r="E766" s="342" t="s">
        <v>3058</v>
      </c>
      <c r="F766" s="342" t="s">
        <v>5383</v>
      </c>
      <c r="G766" s="342"/>
      <c r="H766" s="432">
        <v>191682015205</v>
      </c>
      <c r="I766" s="393">
        <v>43518</v>
      </c>
      <c r="J766" s="356">
        <v>44755</v>
      </c>
      <c r="K766" s="331" t="s">
        <v>1277</v>
      </c>
      <c r="L766" s="343">
        <v>45.914000000000009</v>
      </c>
      <c r="M766" s="333"/>
      <c r="N766" s="333"/>
      <c r="O766" s="341"/>
      <c r="P766" s="8">
        <v>16</v>
      </c>
      <c r="Q766" s="30">
        <v>16</v>
      </c>
      <c r="R766" s="341">
        <v>1</v>
      </c>
      <c r="S766" s="341" t="s">
        <v>4166</v>
      </c>
      <c r="T766" s="344"/>
      <c r="U766" s="378"/>
      <c r="V766" s="341"/>
      <c r="W766" s="349"/>
      <c r="X766" s="345"/>
      <c r="Y766" s="344"/>
      <c r="Z766" s="344"/>
      <c r="AA766" s="344"/>
      <c r="AB766" s="334"/>
      <c r="AC766" s="346"/>
      <c r="AD766" s="336"/>
      <c r="AE766" s="346"/>
      <c r="AF766" s="347"/>
      <c r="AG766" s="346"/>
      <c r="AH766" s="346"/>
      <c r="AI766" s="347"/>
      <c r="AJ766" s="347"/>
      <c r="AK766" s="347"/>
      <c r="AL766" s="347"/>
      <c r="AM766" s="347"/>
      <c r="AN766" s="347"/>
      <c r="AO766" s="347"/>
      <c r="AP766" s="347"/>
      <c r="AQ766" s="347"/>
      <c r="AR766" s="347"/>
      <c r="AS766" s="347"/>
      <c r="AT766" s="347"/>
      <c r="AU766" s="347"/>
      <c r="AV766" s="347"/>
      <c r="AW766" s="347"/>
      <c r="AX766" s="83"/>
      <c r="AY766" s="347"/>
      <c r="AZ766" s="348"/>
      <c r="BA766" s="347"/>
      <c r="BB766" s="105"/>
      <c r="BC766" s="347"/>
      <c r="BD766" s="348"/>
      <c r="BE766" s="347"/>
      <c r="BF766" s="347"/>
      <c r="BG766" s="347"/>
      <c r="BH766" s="341"/>
      <c r="BI766" s="347"/>
      <c r="BJ766" s="82"/>
      <c r="BK766" s="347"/>
      <c r="BL766" s="347"/>
      <c r="BM766" s="347"/>
      <c r="BN766" s="347"/>
      <c r="BO766" s="347"/>
      <c r="BP766" s="347"/>
      <c r="BQ766" s="347"/>
      <c r="BR766" s="347"/>
      <c r="BS766" s="347"/>
      <c r="BT766" s="347"/>
      <c r="BU766" s="347"/>
      <c r="BV766" s="347"/>
      <c r="BW766" s="347"/>
      <c r="BX766" s="347" t="s">
        <v>4733</v>
      </c>
      <c r="BY766" s="362" t="s">
        <v>6592</v>
      </c>
      <c r="BZ766" s="362" t="s">
        <v>4046</v>
      </c>
      <c r="CA766" s="362" t="s">
        <v>4047</v>
      </c>
      <c r="CB766" s="351" t="str">
        <f t="shared" si="51"/>
        <v>BEADLOCK RING</v>
      </c>
    </row>
    <row r="767" spans="1:80" s="339" customFormat="1" ht="12.75">
      <c r="A767" s="23">
        <f t="shared" si="50"/>
        <v>764</v>
      </c>
      <c r="B767" s="105" t="s">
        <v>3069</v>
      </c>
      <c r="C767" s="30" t="s">
        <v>1493</v>
      </c>
      <c r="D767" s="341" t="s">
        <v>1494</v>
      </c>
      <c r="E767" s="342" t="s">
        <v>3066</v>
      </c>
      <c r="F767" s="342" t="s">
        <v>5414</v>
      </c>
      <c r="G767" s="342"/>
      <c r="H767" s="432">
        <v>191682015229</v>
      </c>
      <c r="I767" s="393">
        <v>43518</v>
      </c>
      <c r="J767" s="356">
        <v>44755</v>
      </c>
      <c r="K767" s="331" t="s">
        <v>1277</v>
      </c>
      <c r="L767" s="343">
        <v>9.6140000000000008</v>
      </c>
      <c r="M767" s="333"/>
      <c r="N767" s="333"/>
      <c r="O767" s="341"/>
      <c r="P767" s="8"/>
      <c r="Q767" s="30"/>
      <c r="R767" s="341"/>
      <c r="S767" s="341" t="s">
        <v>4166</v>
      </c>
      <c r="T767" s="344"/>
      <c r="U767" s="378"/>
      <c r="V767" s="341"/>
      <c r="W767" s="349"/>
      <c r="X767" s="345"/>
      <c r="Y767" s="344"/>
      <c r="Z767" s="344"/>
      <c r="AA767" s="344"/>
      <c r="AB767" s="334"/>
      <c r="AC767" s="346"/>
      <c r="AD767" s="336"/>
      <c r="AE767" s="346"/>
      <c r="AF767" s="347"/>
      <c r="AG767" s="346"/>
      <c r="AH767" s="346"/>
      <c r="AI767" s="347"/>
      <c r="AJ767" s="347"/>
      <c r="AK767" s="347"/>
      <c r="AL767" s="347"/>
      <c r="AM767" s="347"/>
      <c r="AN767" s="347"/>
      <c r="AO767" s="347"/>
      <c r="AP767" s="347"/>
      <c r="AQ767" s="347"/>
      <c r="AR767" s="347"/>
      <c r="AS767" s="347"/>
      <c r="AT767" s="347"/>
      <c r="AU767" s="347"/>
      <c r="AV767" s="347"/>
      <c r="AW767" s="347"/>
      <c r="AX767" s="83"/>
      <c r="AY767" s="347"/>
      <c r="AZ767" s="348"/>
      <c r="BA767" s="347"/>
      <c r="BB767" s="105"/>
      <c r="BC767" s="347"/>
      <c r="BD767" s="348"/>
      <c r="BE767" s="347"/>
      <c r="BF767" s="347"/>
      <c r="BG767" s="347"/>
      <c r="BH767" s="341"/>
      <c r="BI767" s="347"/>
      <c r="BJ767" s="82"/>
      <c r="BK767" s="347"/>
      <c r="BL767" s="347"/>
      <c r="BM767" s="347"/>
      <c r="BN767" s="347"/>
      <c r="BO767" s="347"/>
      <c r="BP767" s="347"/>
      <c r="BQ767" s="347"/>
      <c r="BR767" s="347"/>
      <c r="BS767" s="347"/>
      <c r="BT767" s="347"/>
      <c r="BU767" s="347"/>
      <c r="BV767" s="347"/>
      <c r="BW767" s="347"/>
      <c r="BX767" s="347"/>
      <c r="BY767" s="362" t="s">
        <v>6593</v>
      </c>
      <c r="BZ767" s="362" t="s">
        <v>4046</v>
      </c>
      <c r="CA767" s="362" t="s">
        <v>4047</v>
      </c>
      <c r="CB767" s="351" t="s">
        <v>1493</v>
      </c>
    </row>
    <row r="768" spans="1:80" s="339" customFormat="1" ht="12.75">
      <c r="A768" s="23">
        <f t="shared" si="50"/>
        <v>765</v>
      </c>
      <c r="B768" s="105" t="s">
        <v>84</v>
      </c>
      <c r="C768" s="30" t="s">
        <v>1493</v>
      </c>
      <c r="D768" s="341" t="s">
        <v>1494</v>
      </c>
      <c r="E768" s="342" t="s">
        <v>1920</v>
      </c>
      <c r="F768" s="342" t="s">
        <v>5417</v>
      </c>
      <c r="G768" s="342"/>
      <c r="H768" s="432">
        <v>191682000065</v>
      </c>
      <c r="I768" s="393">
        <v>40544</v>
      </c>
      <c r="J768" s="356">
        <v>44755</v>
      </c>
      <c r="K768" s="331" t="s">
        <v>1277</v>
      </c>
      <c r="L768" s="343">
        <v>33</v>
      </c>
      <c r="M768" s="333"/>
      <c r="N768" s="333"/>
      <c r="O768" s="341"/>
      <c r="P768" s="8">
        <v>6</v>
      </c>
      <c r="Q768" s="30">
        <v>6</v>
      </c>
      <c r="R768" s="341">
        <v>6</v>
      </c>
      <c r="S768" s="341" t="s">
        <v>4166</v>
      </c>
      <c r="T768" s="344" t="s">
        <v>1918</v>
      </c>
      <c r="U768" s="378"/>
      <c r="V768" s="341"/>
      <c r="W768" s="349"/>
      <c r="X768" s="345"/>
      <c r="Y768" s="344"/>
      <c r="Z768" s="344"/>
      <c r="AA768" s="344"/>
      <c r="AB768" s="334"/>
      <c r="AC768" s="346"/>
      <c r="AD768" s="336"/>
      <c r="AE768" s="346"/>
      <c r="AF768" s="347"/>
      <c r="AG768" s="346"/>
      <c r="AH768" s="346"/>
      <c r="AI768" s="347"/>
      <c r="AJ768" s="347"/>
      <c r="AK768" s="347"/>
      <c r="AL768" s="347"/>
      <c r="AM768" s="347"/>
      <c r="AN768" s="347"/>
      <c r="AO768" s="347"/>
      <c r="AP768" s="347"/>
      <c r="AQ768" s="347"/>
      <c r="AR768" s="347"/>
      <c r="AS768" s="347"/>
      <c r="AT768" s="347"/>
      <c r="AU768" s="347"/>
      <c r="AV768" s="347"/>
      <c r="AW768" s="347"/>
      <c r="AX768" s="83"/>
      <c r="AY768" s="347"/>
      <c r="AZ768" s="348"/>
      <c r="BA768" s="347"/>
      <c r="BB768" s="105"/>
      <c r="BC768" s="347"/>
      <c r="BD768" s="348"/>
      <c r="BE768" s="347"/>
      <c r="BF768" s="347"/>
      <c r="BG768" s="347"/>
      <c r="BH768" s="341"/>
      <c r="BI768" s="347"/>
      <c r="BJ768" s="82"/>
      <c r="BK768" s="347"/>
      <c r="BL768" s="347"/>
      <c r="BM768" s="347"/>
      <c r="BN768" s="347"/>
      <c r="BO768" s="347"/>
      <c r="BP768" s="347"/>
      <c r="BQ768" s="347"/>
      <c r="BR768" s="347"/>
      <c r="BS768" s="347"/>
      <c r="BT768" s="347"/>
      <c r="BU768" s="347"/>
      <c r="BV768" s="347"/>
      <c r="BW768" s="347"/>
      <c r="BX768" s="347" t="s">
        <v>4256</v>
      </c>
      <c r="BY768" s="362" t="s">
        <v>6594</v>
      </c>
      <c r="BZ768" s="362" t="s">
        <v>4046</v>
      </c>
      <c r="CA768" s="362" t="s">
        <v>4047</v>
      </c>
      <c r="CB768" s="351" t="s">
        <v>1493</v>
      </c>
    </row>
    <row r="769" spans="1:80" s="339" customFormat="1" ht="12.75">
      <c r="A769" s="23">
        <f t="shared" si="50"/>
        <v>766</v>
      </c>
      <c r="B769" s="105" t="s">
        <v>84</v>
      </c>
      <c r="C769" s="30" t="s">
        <v>1493</v>
      </c>
      <c r="D769" s="341" t="s">
        <v>1494</v>
      </c>
      <c r="E769" s="342" t="s">
        <v>1921</v>
      </c>
      <c r="F769" s="342" t="s">
        <v>5418</v>
      </c>
      <c r="G769" s="342"/>
      <c r="H769" s="432">
        <v>191682000072</v>
      </c>
      <c r="I769" s="393">
        <v>40544</v>
      </c>
      <c r="J769" s="356">
        <v>44755</v>
      </c>
      <c r="K769" s="331" t="s">
        <v>1277</v>
      </c>
      <c r="L769" s="343">
        <v>33</v>
      </c>
      <c r="M769" s="333"/>
      <c r="N769" s="333"/>
      <c r="O769" s="341"/>
      <c r="P769" s="8">
        <v>6</v>
      </c>
      <c r="Q769" s="30">
        <v>6</v>
      </c>
      <c r="R769" s="341">
        <v>6</v>
      </c>
      <c r="S769" s="341" t="s">
        <v>4166</v>
      </c>
      <c r="T769" s="344" t="s">
        <v>1919</v>
      </c>
      <c r="U769" s="378"/>
      <c r="V769" s="341"/>
      <c r="W769" s="349"/>
      <c r="X769" s="345"/>
      <c r="Y769" s="344"/>
      <c r="Z769" s="344"/>
      <c r="AA769" s="344"/>
      <c r="AB769" s="334"/>
      <c r="AC769" s="346"/>
      <c r="AD769" s="336"/>
      <c r="AE769" s="346"/>
      <c r="AF769" s="347"/>
      <c r="AG769" s="346"/>
      <c r="AH769" s="346"/>
      <c r="AI769" s="347"/>
      <c r="AJ769" s="347"/>
      <c r="AK769" s="347"/>
      <c r="AL769" s="347"/>
      <c r="AM769" s="347"/>
      <c r="AN769" s="347"/>
      <c r="AO769" s="347"/>
      <c r="AP769" s="347"/>
      <c r="AQ769" s="347"/>
      <c r="AR769" s="347"/>
      <c r="AS769" s="347"/>
      <c r="AT769" s="347"/>
      <c r="AU769" s="347"/>
      <c r="AV769" s="347"/>
      <c r="AW769" s="347"/>
      <c r="AX769" s="83"/>
      <c r="AY769" s="347"/>
      <c r="AZ769" s="348"/>
      <c r="BA769" s="347"/>
      <c r="BB769" s="105"/>
      <c r="BC769" s="347"/>
      <c r="BD769" s="348"/>
      <c r="BE769" s="347"/>
      <c r="BF769" s="347"/>
      <c r="BG769" s="347"/>
      <c r="BH769" s="341"/>
      <c r="BI769" s="347"/>
      <c r="BJ769" s="82"/>
      <c r="BK769" s="347"/>
      <c r="BL769" s="347"/>
      <c r="BM769" s="347"/>
      <c r="BN769" s="347"/>
      <c r="BO769" s="347"/>
      <c r="BP769" s="347"/>
      <c r="BQ769" s="347"/>
      <c r="BR769" s="347"/>
      <c r="BS769" s="347"/>
      <c r="BT769" s="347"/>
      <c r="BU769" s="347"/>
      <c r="BV769" s="347"/>
      <c r="BW769" s="347"/>
      <c r="BX769" s="347" t="s">
        <v>4258</v>
      </c>
      <c r="BY769" s="362" t="s">
        <v>6595</v>
      </c>
      <c r="BZ769" s="362" t="s">
        <v>4046</v>
      </c>
      <c r="CA769" s="362" t="s">
        <v>4047</v>
      </c>
      <c r="CB769" s="351" t="s">
        <v>1493</v>
      </c>
    </row>
    <row r="770" spans="1:80" s="339" customFormat="1" ht="12.75">
      <c r="A770" s="23">
        <f t="shared" si="50"/>
        <v>767</v>
      </c>
      <c r="B770" s="105" t="s">
        <v>84</v>
      </c>
      <c r="C770" s="30" t="s">
        <v>1089</v>
      </c>
      <c r="D770" s="341" t="s">
        <v>1147</v>
      </c>
      <c r="E770" s="342" t="s">
        <v>6585</v>
      </c>
      <c r="F770" s="342" t="s">
        <v>1129</v>
      </c>
      <c r="G770" s="342"/>
      <c r="H770" s="432" t="s">
        <v>765</v>
      </c>
      <c r="I770" s="393">
        <v>41640</v>
      </c>
      <c r="J770" s="356">
        <v>44755</v>
      </c>
      <c r="K770" s="331" t="s">
        <v>1277</v>
      </c>
      <c r="L770" s="343">
        <v>321.68</v>
      </c>
      <c r="M770" s="333"/>
      <c r="N770" s="333"/>
      <c r="O770" s="341">
        <v>14</v>
      </c>
      <c r="P770" s="8">
        <v>8</v>
      </c>
      <c r="Q770" s="30" t="s">
        <v>1749</v>
      </c>
      <c r="R770" s="341">
        <v>4</v>
      </c>
      <c r="S770" s="341">
        <v>156</v>
      </c>
      <c r="T770" s="344">
        <v>0</v>
      </c>
      <c r="U770" s="378">
        <v>4.3</v>
      </c>
      <c r="V770" s="341" t="s">
        <v>193</v>
      </c>
      <c r="W770" s="349">
        <v>132</v>
      </c>
      <c r="X770" s="345">
        <v>16.3</v>
      </c>
      <c r="Y770" s="344">
        <v>1600</v>
      </c>
      <c r="Z770" s="344" t="s">
        <v>2309</v>
      </c>
      <c r="AA770" s="344" t="s">
        <v>3002</v>
      </c>
      <c r="AB770" s="334" t="s">
        <v>5313</v>
      </c>
      <c r="AC770" s="346" t="s">
        <v>1626</v>
      </c>
      <c r="AD770" s="336">
        <v>22</v>
      </c>
      <c r="AE770" s="346" t="s">
        <v>85</v>
      </c>
      <c r="AF770" s="347" t="s">
        <v>85</v>
      </c>
      <c r="AG770" s="346" t="s">
        <v>3019</v>
      </c>
      <c r="AH770" s="346" t="s">
        <v>85</v>
      </c>
      <c r="AI770" s="347" t="s">
        <v>85</v>
      </c>
      <c r="AJ770" s="347" t="s">
        <v>266</v>
      </c>
      <c r="AK770" s="347" t="s">
        <v>85</v>
      </c>
      <c r="AL770" s="347" t="s">
        <v>85</v>
      </c>
      <c r="AM770" s="347" t="s">
        <v>85</v>
      </c>
      <c r="AN770" s="347">
        <v>14.1</v>
      </c>
      <c r="AO770" s="347">
        <v>190</v>
      </c>
      <c r="AP770" s="347">
        <v>3</v>
      </c>
      <c r="AQ770" s="347">
        <v>7</v>
      </c>
      <c r="AR770" s="347"/>
      <c r="AS770" s="347">
        <v>10</v>
      </c>
      <c r="AT770" s="347"/>
      <c r="AU770" s="347">
        <v>163</v>
      </c>
      <c r="AV770" s="347">
        <v>120</v>
      </c>
      <c r="AW770" s="347">
        <v>22</v>
      </c>
      <c r="AX770" s="83">
        <v>46.5</v>
      </c>
      <c r="AY770" s="347">
        <v>55</v>
      </c>
      <c r="AZ770" s="348" t="s">
        <v>3357</v>
      </c>
      <c r="BA770" s="347">
        <v>89.1</v>
      </c>
      <c r="BB770" s="105" t="s">
        <v>1522</v>
      </c>
      <c r="BC770" s="347">
        <v>11</v>
      </c>
      <c r="BD770" s="348">
        <v>19.8</v>
      </c>
      <c r="BE770" s="347">
        <v>16.899999999999999</v>
      </c>
      <c r="BF770" s="347">
        <v>16.899999999999999</v>
      </c>
      <c r="BG770" s="347">
        <v>10.8</v>
      </c>
      <c r="BH770" s="341">
        <v>48</v>
      </c>
      <c r="BI770" s="347" t="s">
        <v>3551</v>
      </c>
      <c r="BJ770" s="82" t="s">
        <v>4217</v>
      </c>
      <c r="BK770" s="347" t="s">
        <v>4233</v>
      </c>
      <c r="BL770" s="347" t="s">
        <v>5150</v>
      </c>
      <c r="BM770" s="347" t="s">
        <v>4272</v>
      </c>
      <c r="BN770" s="347" t="s">
        <v>5849</v>
      </c>
      <c r="BO770" s="347" t="s">
        <v>5850</v>
      </c>
      <c r="BP770" s="347" t="s">
        <v>5151</v>
      </c>
      <c r="BQ770" s="347" t="s">
        <v>5851</v>
      </c>
      <c r="BR770" s="347"/>
      <c r="BS770" s="347"/>
      <c r="BT770" s="347"/>
      <c r="BU770" s="347" t="s">
        <v>3847</v>
      </c>
      <c r="BV770" s="347" t="s">
        <v>3848</v>
      </c>
      <c r="BW770" s="347" t="s">
        <v>3849</v>
      </c>
      <c r="BX770" s="347" t="s">
        <v>3850</v>
      </c>
      <c r="BY770" s="362" t="str">
        <f t="shared" ref="BY770:BY806" si="54">CONCATENATE("DISCONTINUED"," ","-"," ",D770,", ",O770,"x",P770,", ",IF(V770="N/A", "", CONCATENATE(V770, "/")),IF(T770&gt;0, CONCATENATE("+",T770), T770),"mm Offset, ",Q770,", ",W770,"mm Centerbore, ",PROPER(Z770), "", IF(BB770="N/A", "", CONCATENATE(", w/ ", BB770)))</f>
        <v>DISCONTINUED - MR401 UTV Beadlock, 14x8, 4+4/0mm Offset, 4x156, 132mm Centerbore, Matte Black, w/ BH-H20875</v>
      </c>
      <c r="BZ770" s="362" t="s">
        <v>4044</v>
      </c>
      <c r="CA770" s="362" t="s">
        <v>4045</v>
      </c>
      <c r="CB770" s="351" t="str">
        <f t="shared" ref="CB770:CB797" si="55">C770</f>
        <v>UTV (4XX)</v>
      </c>
    </row>
    <row r="771" spans="1:80" s="339" customFormat="1" ht="12.75">
      <c r="A771" s="23">
        <f t="shared" si="50"/>
        <v>768</v>
      </c>
      <c r="B771" s="105" t="s">
        <v>84</v>
      </c>
      <c r="C771" s="30" t="s">
        <v>1089</v>
      </c>
      <c r="D771" s="341" t="s">
        <v>6106</v>
      </c>
      <c r="E771" s="342" t="s">
        <v>6586</v>
      </c>
      <c r="F771" s="342"/>
      <c r="G771" s="342"/>
      <c r="H771" s="432" t="s">
        <v>2755</v>
      </c>
      <c r="I771" s="393">
        <v>43423</v>
      </c>
      <c r="J771" s="356">
        <v>44755</v>
      </c>
      <c r="K771" s="331" t="s">
        <v>1277</v>
      </c>
      <c r="L771" s="343">
        <v>197.48</v>
      </c>
      <c r="M771" s="333"/>
      <c r="N771" s="333"/>
      <c r="O771" s="341">
        <v>14</v>
      </c>
      <c r="P771" s="8">
        <v>7</v>
      </c>
      <c r="Q771" s="30" t="s">
        <v>1748</v>
      </c>
      <c r="R771" s="341">
        <v>4</v>
      </c>
      <c r="S771" s="341">
        <v>136</v>
      </c>
      <c r="T771" s="344">
        <v>38</v>
      </c>
      <c r="U771" s="378">
        <v>5.5</v>
      </c>
      <c r="V771" s="341" t="s">
        <v>186</v>
      </c>
      <c r="W771" s="349">
        <v>106.25</v>
      </c>
      <c r="X771" s="345">
        <v>14.26</v>
      </c>
      <c r="Y771" s="344">
        <v>1600</v>
      </c>
      <c r="Z771" s="344" t="s">
        <v>2746</v>
      </c>
      <c r="AA771" s="344" t="s">
        <v>3006</v>
      </c>
      <c r="AB771" s="334" t="s">
        <v>5066</v>
      </c>
      <c r="AC771" s="346" t="s">
        <v>4285</v>
      </c>
      <c r="AD771" s="336">
        <v>22</v>
      </c>
      <c r="AE771" s="346" t="s">
        <v>85</v>
      </c>
      <c r="AF771" s="347" t="s">
        <v>85</v>
      </c>
      <c r="AG771" s="346" t="s">
        <v>85</v>
      </c>
      <c r="AH771" s="346" t="s">
        <v>85</v>
      </c>
      <c r="AI771" s="347" t="s">
        <v>85</v>
      </c>
      <c r="AJ771" s="347" t="s">
        <v>266</v>
      </c>
      <c r="AK771" s="347" t="s">
        <v>85</v>
      </c>
      <c r="AL771" s="347" t="s">
        <v>85</v>
      </c>
      <c r="AM771" s="347" t="s">
        <v>85</v>
      </c>
      <c r="AN771" s="347">
        <v>14.1</v>
      </c>
      <c r="AO771" s="347">
        <v>180</v>
      </c>
      <c r="AP771" s="347">
        <v>3</v>
      </c>
      <c r="AQ771" s="347">
        <v>7</v>
      </c>
      <c r="AR771" s="347"/>
      <c r="AS771" s="347">
        <v>3</v>
      </c>
      <c r="AT771" s="347"/>
      <c r="AU771" s="347">
        <v>156</v>
      </c>
      <c r="AV771" s="347">
        <v>96</v>
      </c>
      <c r="AW771" s="347">
        <v>36</v>
      </c>
      <c r="AX771" s="83">
        <v>36</v>
      </c>
      <c r="AY771" s="347">
        <v>33</v>
      </c>
      <c r="AZ771" s="348" t="s">
        <v>85</v>
      </c>
      <c r="BA771" s="347" t="s">
        <v>85</v>
      </c>
      <c r="BB771" s="105" t="s">
        <v>85</v>
      </c>
      <c r="BC771" s="347" t="s">
        <v>85</v>
      </c>
      <c r="BD771" s="348">
        <v>17.34</v>
      </c>
      <c r="BE771" s="347">
        <v>16.899999999999999</v>
      </c>
      <c r="BF771" s="347">
        <v>16.899999999999999</v>
      </c>
      <c r="BG771" s="347">
        <v>9.6999999999999993</v>
      </c>
      <c r="BH771" s="341">
        <v>48</v>
      </c>
      <c r="BI771" s="347" t="s">
        <v>3551</v>
      </c>
      <c r="BJ771" s="82" t="s">
        <v>4217</v>
      </c>
      <c r="BK771" s="347" t="s">
        <v>5302</v>
      </c>
      <c r="BL771" s="347" t="s">
        <v>4233</v>
      </c>
      <c r="BM771" s="347" t="s">
        <v>5817</v>
      </c>
      <c r="BN771" s="347" t="s">
        <v>2887</v>
      </c>
      <c r="BO771" s="347" t="s">
        <v>5815</v>
      </c>
      <c r="BP771" s="347" t="s">
        <v>5816</v>
      </c>
      <c r="BQ771" s="347"/>
      <c r="BR771" s="347"/>
      <c r="BS771" s="347"/>
      <c r="BT771" s="347"/>
      <c r="BU771" s="347" t="s">
        <v>4439</v>
      </c>
      <c r="BV771" s="347" t="s">
        <v>4438</v>
      </c>
      <c r="BW771" s="347" t="s">
        <v>4441</v>
      </c>
      <c r="BX771" s="347" t="s">
        <v>4440</v>
      </c>
      <c r="BY771" s="362" t="str">
        <f t="shared" si="54"/>
        <v>DISCONTINUED - MR409 Bead Grip, 14x7, 5+2/+38mm Offset, 4x136, 106.25mm Centerbore, Steel Grey</v>
      </c>
      <c r="BZ771" s="362" t="s">
        <v>4044</v>
      </c>
      <c r="CA771" s="362" t="s">
        <v>4045</v>
      </c>
      <c r="CB771" s="351" t="str">
        <f t="shared" si="55"/>
        <v>UTV (4XX)</v>
      </c>
    </row>
    <row r="772" spans="1:80" s="339" customFormat="1" ht="12.75">
      <c r="A772" s="23">
        <f t="shared" ref="A772:A835" si="56">ROW(B772)-3</f>
        <v>769</v>
      </c>
      <c r="B772" s="105" t="s">
        <v>84</v>
      </c>
      <c r="C772" s="30" t="s">
        <v>1089</v>
      </c>
      <c r="D772" s="341" t="s">
        <v>6107</v>
      </c>
      <c r="E772" s="342" t="s">
        <v>6587</v>
      </c>
      <c r="F772" s="342"/>
      <c r="G772" s="342"/>
      <c r="H772" s="432" t="s">
        <v>3421</v>
      </c>
      <c r="I772" s="393">
        <v>43677</v>
      </c>
      <c r="J772" s="356">
        <v>44755</v>
      </c>
      <c r="K772" s="331" t="s">
        <v>1277</v>
      </c>
      <c r="L772" s="343">
        <v>197.48</v>
      </c>
      <c r="M772" s="333"/>
      <c r="N772" s="333"/>
      <c r="O772" s="341">
        <v>14</v>
      </c>
      <c r="P772" s="8">
        <v>7</v>
      </c>
      <c r="Q772" s="30" t="s">
        <v>1749</v>
      </c>
      <c r="R772" s="341">
        <v>4</v>
      </c>
      <c r="S772" s="341">
        <v>156</v>
      </c>
      <c r="T772" s="344">
        <v>13</v>
      </c>
      <c r="U772" s="378">
        <v>4.5</v>
      </c>
      <c r="V772" s="341" t="s">
        <v>189</v>
      </c>
      <c r="W772" s="349">
        <v>132</v>
      </c>
      <c r="X772" s="345">
        <v>13.96</v>
      </c>
      <c r="Y772" s="344">
        <v>1600</v>
      </c>
      <c r="Z772" s="344" t="s">
        <v>2309</v>
      </c>
      <c r="AA772" s="344" t="s">
        <v>3002</v>
      </c>
      <c r="AB772" s="334" t="s">
        <v>5730</v>
      </c>
      <c r="AC772" s="346" t="s">
        <v>4282</v>
      </c>
      <c r="AD772" s="336">
        <v>22</v>
      </c>
      <c r="AE772" s="346" t="s">
        <v>85</v>
      </c>
      <c r="AF772" s="347" t="s">
        <v>85</v>
      </c>
      <c r="AG772" s="346" t="s">
        <v>85</v>
      </c>
      <c r="AH772" s="346" t="s">
        <v>85</v>
      </c>
      <c r="AI772" s="347" t="s">
        <v>85</v>
      </c>
      <c r="AJ772" s="347" t="s">
        <v>266</v>
      </c>
      <c r="AK772" s="347" t="s">
        <v>85</v>
      </c>
      <c r="AL772" s="347" t="s">
        <v>85</v>
      </c>
      <c r="AM772" s="347" t="s">
        <v>85</v>
      </c>
      <c r="AN772" s="347">
        <v>14.1</v>
      </c>
      <c r="AO772" s="347">
        <v>180</v>
      </c>
      <c r="AP772" s="347">
        <v>3</v>
      </c>
      <c r="AQ772" s="347">
        <v>11</v>
      </c>
      <c r="AR772" s="347"/>
      <c r="AS772" s="347">
        <v>12</v>
      </c>
      <c r="AT772" s="347"/>
      <c r="AU772" s="347">
        <v>165</v>
      </c>
      <c r="AV772" s="347">
        <v>115</v>
      </c>
      <c r="AW772" s="347">
        <v>40</v>
      </c>
      <c r="AX772" s="83">
        <v>40</v>
      </c>
      <c r="AY772" s="347">
        <v>44</v>
      </c>
      <c r="AZ772" s="348" t="s">
        <v>85</v>
      </c>
      <c r="BA772" s="347" t="s">
        <v>85</v>
      </c>
      <c r="BB772" s="105" t="s">
        <v>85</v>
      </c>
      <c r="BC772" s="347" t="s">
        <v>85</v>
      </c>
      <c r="BD772" s="348">
        <v>18.190000000000001</v>
      </c>
      <c r="BE772" s="347">
        <v>16.899999999999999</v>
      </c>
      <c r="BF772" s="347">
        <v>16.899999999999999</v>
      </c>
      <c r="BG772" s="347">
        <v>9.6999999999999993</v>
      </c>
      <c r="BH772" s="341">
        <v>48</v>
      </c>
      <c r="BI772" s="347" t="s">
        <v>3551</v>
      </c>
      <c r="BJ772" s="82" t="s">
        <v>4217</v>
      </c>
      <c r="BK772" s="347" t="s">
        <v>5302</v>
      </c>
      <c r="BL772" s="347" t="s">
        <v>4233</v>
      </c>
      <c r="BM772" s="347" t="s">
        <v>5844</v>
      </c>
      <c r="BN772" s="347" t="s">
        <v>2887</v>
      </c>
      <c r="BO772" s="347" t="s">
        <v>4510</v>
      </c>
      <c r="BP772" s="347" t="s">
        <v>5816</v>
      </c>
      <c r="BQ772" s="347"/>
      <c r="BR772" s="347"/>
      <c r="BS772" s="347"/>
      <c r="BT772" s="347"/>
      <c r="BU772" s="347" t="s">
        <v>4186</v>
      </c>
      <c r="BV772" s="347" t="s">
        <v>4432</v>
      </c>
      <c r="BW772" s="347" t="s">
        <v>4185</v>
      </c>
      <c r="BX772" s="347" t="s">
        <v>4433</v>
      </c>
      <c r="BY772" s="362" t="str">
        <f t="shared" si="54"/>
        <v>DISCONTINUED - MR410 Bead Grip, 14x7, 4+3/+13mm Offset, 4x156, 132mm Centerbore, Matte Black</v>
      </c>
      <c r="BZ772" s="362" t="s">
        <v>4044</v>
      </c>
      <c r="CA772" s="362" t="s">
        <v>4045</v>
      </c>
      <c r="CB772" s="351" t="str">
        <f t="shared" si="55"/>
        <v>UTV (4XX)</v>
      </c>
    </row>
    <row r="773" spans="1:80" s="339" customFormat="1" ht="12.75">
      <c r="A773" s="23">
        <f t="shared" si="56"/>
        <v>770</v>
      </c>
      <c r="B773" s="105" t="s">
        <v>84</v>
      </c>
      <c r="C773" s="30" t="s">
        <v>1089</v>
      </c>
      <c r="D773" s="341" t="s">
        <v>6107</v>
      </c>
      <c r="E773" s="342" t="s">
        <v>6588</v>
      </c>
      <c r="F773" s="342"/>
      <c r="G773" s="342"/>
      <c r="H773" s="432" t="s">
        <v>3423</v>
      </c>
      <c r="I773" s="393">
        <v>43677</v>
      </c>
      <c r="J773" s="356">
        <v>44755</v>
      </c>
      <c r="K773" s="331" t="s">
        <v>1277</v>
      </c>
      <c r="L773" s="343">
        <v>209.9</v>
      </c>
      <c r="M773" s="333"/>
      <c r="N773" s="333"/>
      <c r="O773" s="341">
        <v>15</v>
      </c>
      <c r="P773" s="8">
        <v>7</v>
      </c>
      <c r="Q773" s="30" t="s">
        <v>1748</v>
      </c>
      <c r="R773" s="341">
        <v>4</v>
      </c>
      <c r="S773" s="341">
        <v>136</v>
      </c>
      <c r="T773" s="344">
        <v>13</v>
      </c>
      <c r="U773" s="378">
        <v>4.5</v>
      </c>
      <c r="V773" s="341" t="s">
        <v>189</v>
      </c>
      <c r="W773" s="349">
        <v>106.25</v>
      </c>
      <c r="X773" s="345">
        <v>15.19</v>
      </c>
      <c r="Y773" s="344">
        <v>1600</v>
      </c>
      <c r="Z773" s="344" t="s">
        <v>2309</v>
      </c>
      <c r="AA773" s="344" t="s">
        <v>3002</v>
      </c>
      <c r="AB773" s="334" t="s">
        <v>5736</v>
      </c>
      <c r="AC773" s="346" t="s">
        <v>4285</v>
      </c>
      <c r="AD773" s="336">
        <v>22</v>
      </c>
      <c r="AE773" s="346" t="s">
        <v>85</v>
      </c>
      <c r="AF773" s="347" t="s">
        <v>85</v>
      </c>
      <c r="AG773" s="346" t="s">
        <v>85</v>
      </c>
      <c r="AH773" s="346" t="s">
        <v>85</v>
      </c>
      <c r="AI773" s="347" t="s">
        <v>85</v>
      </c>
      <c r="AJ773" s="347" t="s">
        <v>266</v>
      </c>
      <c r="AK773" s="347" t="s">
        <v>85</v>
      </c>
      <c r="AL773" s="347" t="s">
        <v>85</v>
      </c>
      <c r="AM773" s="347" t="s">
        <v>85</v>
      </c>
      <c r="AN773" s="347">
        <v>14.1</v>
      </c>
      <c r="AO773" s="347">
        <v>180</v>
      </c>
      <c r="AP773" s="347">
        <v>3</v>
      </c>
      <c r="AQ773" s="347">
        <v>8</v>
      </c>
      <c r="AR773" s="347"/>
      <c r="AS773" s="347">
        <v>9</v>
      </c>
      <c r="AT773" s="347"/>
      <c r="AU773" s="347">
        <v>167</v>
      </c>
      <c r="AV773" s="347">
        <v>96</v>
      </c>
      <c r="AW773" s="347">
        <v>40</v>
      </c>
      <c r="AX773" s="83">
        <v>40</v>
      </c>
      <c r="AY773" s="347">
        <v>65</v>
      </c>
      <c r="AZ773" s="348" t="s">
        <v>85</v>
      </c>
      <c r="BA773" s="347" t="s">
        <v>85</v>
      </c>
      <c r="BB773" s="105" t="s">
        <v>85</v>
      </c>
      <c r="BC773" s="347" t="s">
        <v>85</v>
      </c>
      <c r="BD773" s="348">
        <v>19.8</v>
      </c>
      <c r="BE773" s="347">
        <v>17.7</v>
      </c>
      <c r="BF773" s="347">
        <v>17.7</v>
      </c>
      <c r="BG773" s="347">
        <v>9.6</v>
      </c>
      <c r="BH773" s="341">
        <v>48</v>
      </c>
      <c r="BI773" s="347" t="s">
        <v>3551</v>
      </c>
      <c r="BJ773" s="82" t="s">
        <v>4217</v>
      </c>
      <c r="BK773" s="347" t="s">
        <v>5302</v>
      </c>
      <c r="BL773" s="347" t="s">
        <v>4233</v>
      </c>
      <c r="BM773" s="347" t="s">
        <v>5844</v>
      </c>
      <c r="BN773" s="347" t="s">
        <v>2887</v>
      </c>
      <c r="BO773" s="347" t="s">
        <v>4510</v>
      </c>
      <c r="BP773" s="347" t="s">
        <v>5816</v>
      </c>
      <c r="BQ773" s="347"/>
      <c r="BR773" s="347"/>
      <c r="BS773" s="347"/>
      <c r="BT773" s="347"/>
      <c r="BU773" s="347" t="s">
        <v>4186</v>
      </c>
      <c r="BV773" s="347" t="s">
        <v>4432</v>
      </c>
      <c r="BW773" s="347" t="s">
        <v>4185</v>
      </c>
      <c r="BX773" s="347" t="s">
        <v>4433</v>
      </c>
      <c r="BY773" s="362" t="str">
        <f t="shared" si="54"/>
        <v>DISCONTINUED - MR410 Bead Grip, 15x7, 4+3/+13mm Offset, 4x136, 106.25mm Centerbore, Matte Black</v>
      </c>
      <c r="BZ773" s="362" t="s">
        <v>4044</v>
      </c>
      <c r="CA773" s="362" t="s">
        <v>4045</v>
      </c>
      <c r="CB773" s="351" t="str">
        <f t="shared" si="55"/>
        <v>UTV (4XX)</v>
      </c>
    </row>
    <row r="774" spans="1:80" s="339" customFormat="1" ht="12.75">
      <c r="A774" s="23">
        <f t="shared" si="56"/>
        <v>771</v>
      </c>
      <c r="B774" s="105" t="s">
        <v>84</v>
      </c>
      <c r="C774" s="30" t="s">
        <v>1089</v>
      </c>
      <c r="D774" s="341" t="s">
        <v>6107</v>
      </c>
      <c r="E774" s="342" t="s">
        <v>6589</v>
      </c>
      <c r="F774" s="342"/>
      <c r="G774" s="342"/>
      <c r="H774" s="432" t="s">
        <v>3428</v>
      </c>
      <c r="I774" s="393">
        <v>43677</v>
      </c>
      <c r="J774" s="356">
        <v>44755</v>
      </c>
      <c r="K774" s="331" t="s">
        <v>1277</v>
      </c>
      <c r="L774" s="343">
        <v>209.9</v>
      </c>
      <c r="M774" s="333"/>
      <c r="N774" s="333"/>
      <c r="O774" s="341">
        <v>15</v>
      </c>
      <c r="P774" s="8">
        <v>7</v>
      </c>
      <c r="Q774" s="30" t="s">
        <v>1748</v>
      </c>
      <c r="R774" s="341">
        <v>4</v>
      </c>
      <c r="S774" s="341">
        <v>136</v>
      </c>
      <c r="T774" s="344">
        <v>38</v>
      </c>
      <c r="U774" s="378">
        <v>5.5</v>
      </c>
      <c r="V774" s="341" t="s">
        <v>186</v>
      </c>
      <c r="W774" s="349">
        <v>106.25</v>
      </c>
      <c r="X774" s="345">
        <v>15.9</v>
      </c>
      <c r="Y774" s="344">
        <v>1600</v>
      </c>
      <c r="Z774" s="344" t="s">
        <v>2313</v>
      </c>
      <c r="AA774" s="344" t="s">
        <v>3004</v>
      </c>
      <c r="AB774" s="334" t="s">
        <v>6590</v>
      </c>
      <c r="AC774" s="346" t="s">
        <v>4285</v>
      </c>
      <c r="AD774" s="336">
        <v>22</v>
      </c>
      <c r="AE774" s="346" t="s">
        <v>85</v>
      </c>
      <c r="AF774" s="347" t="s">
        <v>85</v>
      </c>
      <c r="AG774" s="346" t="s">
        <v>85</v>
      </c>
      <c r="AH774" s="346" t="s">
        <v>85</v>
      </c>
      <c r="AI774" s="347" t="s">
        <v>85</v>
      </c>
      <c r="AJ774" s="347" t="s">
        <v>266</v>
      </c>
      <c r="AK774" s="347" t="s">
        <v>85</v>
      </c>
      <c r="AL774" s="347" t="s">
        <v>85</v>
      </c>
      <c r="AM774" s="347" t="s">
        <v>85</v>
      </c>
      <c r="AN774" s="347">
        <v>14.1</v>
      </c>
      <c r="AO774" s="347">
        <v>180</v>
      </c>
      <c r="AP774" s="347">
        <v>3</v>
      </c>
      <c r="AQ774" s="347">
        <v>8</v>
      </c>
      <c r="AR774" s="347"/>
      <c r="AS774" s="347">
        <v>10</v>
      </c>
      <c r="AT774" s="347"/>
      <c r="AU774" s="347">
        <v>167</v>
      </c>
      <c r="AV774" s="347">
        <v>96</v>
      </c>
      <c r="AW774" s="347">
        <v>40</v>
      </c>
      <c r="AX774" s="83">
        <v>40</v>
      </c>
      <c r="AY774" s="347">
        <v>40</v>
      </c>
      <c r="AZ774" s="348" t="s">
        <v>85</v>
      </c>
      <c r="BA774" s="347" t="s">
        <v>85</v>
      </c>
      <c r="BB774" s="105" t="s">
        <v>85</v>
      </c>
      <c r="BC774" s="347" t="s">
        <v>85</v>
      </c>
      <c r="BD774" s="348">
        <v>20.61</v>
      </c>
      <c r="BE774" s="347">
        <v>17.7</v>
      </c>
      <c r="BF774" s="347">
        <v>17.7</v>
      </c>
      <c r="BG774" s="347">
        <v>9.6</v>
      </c>
      <c r="BH774" s="341">
        <v>48</v>
      </c>
      <c r="BI774" s="347" t="s">
        <v>3551</v>
      </c>
      <c r="BJ774" s="82" t="s">
        <v>4217</v>
      </c>
      <c r="BK774" s="347" t="s">
        <v>5302</v>
      </c>
      <c r="BL774" s="347" t="s">
        <v>4233</v>
      </c>
      <c r="BM774" s="347" t="s">
        <v>5844</v>
      </c>
      <c r="BN774" s="347" t="s">
        <v>2887</v>
      </c>
      <c r="BO774" s="347" t="s">
        <v>4510</v>
      </c>
      <c r="BP774" s="347" t="s">
        <v>5816</v>
      </c>
      <c r="BQ774" s="347"/>
      <c r="BR774" s="347"/>
      <c r="BS774" s="347"/>
      <c r="BT774" s="347"/>
      <c r="BU774" s="347" t="s">
        <v>4430</v>
      </c>
      <c r="BV774" s="347" t="s">
        <v>4429</v>
      </c>
      <c r="BW774" s="347" t="s">
        <v>4187</v>
      </c>
      <c r="BX774" s="347" t="s">
        <v>4431</v>
      </c>
      <c r="BY774" s="362" t="str">
        <f t="shared" si="54"/>
        <v>DISCONTINUED - MR410 Bead Grip, 15x7, 5+2/+38mm Offset, 4x136, 106.25mm Centerbore, Gold</v>
      </c>
      <c r="BZ774" s="362" t="s">
        <v>4044</v>
      </c>
      <c r="CA774" s="362" t="s">
        <v>4045</v>
      </c>
      <c r="CB774" s="351" t="str">
        <f t="shared" si="55"/>
        <v>UTV (4XX)</v>
      </c>
    </row>
    <row r="775" spans="1:80" s="339" customFormat="1" ht="12.75">
      <c r="A775" s="23">
        <f t="shared" si="56"/>
        <v>772</v>
      </c>
      <c r="B775" s="105" t="s">
        <v>3069</v>
      </c>
      <c r="C775" s="30" t="s">
        <v>3050</v>
      </c>
      <c r="D775" s="341" t="s">
        <v>3051</v>
      </c>
      <c r="E775" s="342" t="s">
        <v>6591</v>
      </c>
      <c r="F775" s="342" t="s">
        <v>1129</v>
      </c>
      <c r="G775" s="342"/>
      <c r="H775" s="432" t="s">
        <v>3147</v>
      </c>
      <c r="I775" s="393">
        <v>43542</v>
      </c>
      <c r="J775" s="356">
        <v>44755</v>
      </c>
      <c r="K775" s="331" t="s">
        <v>1277</v>
      </c>
      <c r="L775" s="343">
        <v>234.74</v>
      </c>
      <c r="M775" s="333"/>
      <c r="N775" s="333"/>
      <c r="O775" s="341">
        <v>14</v>
      </c>
      <c r="P775" s="8">
        <v>10</v>
      </c>
      <c r="Q775" s="30" t="s">
        <v>1749</v>
      </c>
      <c r="R775" s="341">
        <v>4</v>
      </c>
      <c r="S775" s="341">
        <v>156</v>
      </c>
      <c r="T775" s="344">
        <v>0</v>
      </c>
      <c r="U775" s="378">
        <v>5.4</v>
      </c>
      <c r="V775" s="341" t="s">
        <v>3047</v>
      </c>
      <c r="W775" s="349">
        <v>131.30000000000001</v>
      </c>
      <c r="X775" s="345">
        <v>19.600000000000001</v>
      </c>
      <c r="Y775" s="344">
        <v>1200</v>
      </c>
      <c r="Z775" s="344" t="s">
        <v>5828</v>
      </c>
      <c r="AA775" s="344" t="s">
        <v>3007</v>
      </c>
      <c r="AB775" s="334" t="s">
        <v>5065</v>
      </c>
      <c r="AC775" s="346" t="s">
        <v>3063</v>
      </c>
      <c r="AD775" s="336">
        <v>14.454000000000002</v>
      </c>
      <c r="AE775" s="346" t="s">
        <v>85</v>
      </c>
      <c r="AF775" s="347" t="s">
        <v>3065</v>
      </c>
      <c r="AG775" s="346" t="s">
        <v>85</v>
      </c>
      <c r="AH775" s="346" t="s">
        <v>85</v>
      </c>
      <c r="AI775" s="347" t="s">
        <v>85</v>
      </c>
      <c r="AJ775" s="347" t="s">
        <v>266</v>
      </c>
      <c r="AK775" s="347" t="s">
        <v>85</v>
      </c>
      <c r="AL775" s="347" t="s">
        <v>85</v>
      </c>
      <c r="AM775" s="347" t="s">
        <v>85</v>
      </c>
      <c r="AN775" s="347">
        <v>13</v>
      </c>
      <c r="AO775" s="347">
        <v>180</v>
      </c>
      <c r="AP775" s="347">
        <v>35</v>
      </c>
      <c r="AQ775" s="347">
        <v>50</v>
      </c>
      <c r="AR775" s="347"/>
      <c r="AS775" s="347" t="s">
        <v>3141</v>
      </c>
      <c r="AT775" s="347"/>
      <c r="AU775" s="347">
        <v>161</v>
      </c>
      <c r="AV775" s="347">
        <v>80</v>
      </c>
      <c r="AW775" s="347">
        <v>48</v>
      </c>
      <c r="AX775" s="83">
        <v>0</v>
      </c>
      <c r="AY775" s="347">
        <v>0</v>
      </c>
      <c r="AZ775" s="348" t="s">
        <v>3058</v>
      </c>
      <c r="BA775" s="347" t="e">
        <v>#N/A</v>
      </c>
      <c r="BB775" s="105" t="s">
        <v>3057</v>
      </c>
      <c r="BC775" s="347">
        <v>11</v>
      </c>
      <c r="BD775" s="348">
        <v>23.1</v>
      </c>
      <c r="BE775" s="347">
        <v>15</v>
      </c>
      <c r="BF775" s="347">
        <v>15</v>
      </c>
      <c r="BG775" s="347">
        <v>11</v>
      </c>
      <c r="BH775" s="341">
        <v>57</v>
      </c>
      <c r="BI775" s="347" t="s">
        <v>3551</v>
      </c>
      <c r="BJ775" s="82" t="s">
        <v>4217</v>
      </c>
      <c r="BK775" s="347" t="s">
        <v>4224</v>
      </c>
      <c r="BL775" s="347" t="s">
        <v>4230</v>
      </c>
      <c r="BM775" s="347" t="s">
        <v>4225</v>
      </c>
      <c r="BN775" s="347" t="s">
        <v>4220</v>
      </c>
      <c r="BO775" s="347"/>
      <c r="BP775" s="347"/>
      <c r="BQ775" s="347"/>
      <c r="BR775" s="347"/>
      <c r="BS775" s="347"/>
      <c r="BT775" s="347"/>
      <c r="BU775" s="347" t="s">
        <v>4129</v>
      </c>
      <c r="BV775" s="347" t="s">
        <v>4128</v>
      </c>
      <c r="BW775" s="347" t="s">
        <v>4135</v>
      </c>
      <c r="BX775" s="347" t="s">
        <v>4134</v>
      </c>
      <c r="BY775" s="362" t="str">
        <f t="shared" si="54"/>
        <v>DISCONTINUED - GZ801 LiteLoc, 14x10, 5+5/0mm Offset, 4x156, 131.3mm Centerbore, Gloss Titanium - Matte Black Ring, w/ BH-H2020M</v>
      </c>
      <c r="BZ775" s="362" t="s">
        <v>4044</v>
      </c>
      <c r="CA775" s="362" t="s">
        <v>4045</v>
      </c>
      <c r="CB775" s="351" t="str">
        <f t="shared" si="55"/>
        <v>GMZ (8XX)</v>
      </c>
    </row>
    <row r="776" spans="1:80" s="39" customFormat="1" ht="15" customHeight="1">
      <c r="A776" s="23">
        <f t="shared" si="56"/>
        <v>773</v>
      </c>
      <c r="B776" s="105" t="s">
        <v>84</v>
      </c>
      <c r="C776" s="105" t="s">
        <v>1072</v>
      </c>
      <c r="D776" s="5" t="s">
        <v>1116</v>
      </c>
      <c r="E776" s="94" t="s">
        <v>6596</v>
      </c>
      <c r="F776" s="93" t="s">
        <v>2239</v>
      </c>
      <c r="G776" s="93"/>
      <c r="H776" s="81" t="s">
        <v>4447</v>
      </c>
      <c r="I776" s="356">
        <v>43924</v>
      </c>
      <c r="J776" s="356">
        <v>44755</v>
      </c>
      <c r="K776" s="331" t="s">
        <v>1277</v>
      </c>
      <c r="L776" s="400">
        <v>414.5</v>
      </c>
      <c r="M776" s="333"/>
      <c r="N776" s="333"/>
      <c r="O776" s="5">
        <v>20</v>
      </c>
      <c r="P776" s="8">
        <v>10</v>
      </c>
      <c r="Q776" s="105" t="s">
        <v>1758</v>
      </c>
      <c r="R776" s="3">
        <v>5</v>
      </c>
      <c r="S776" s="3">
        <v>5</v>
      </c>
      <c r="T776" s="3">
        <v>-18</v>
      </c>
      <c r="U776" s="17">
        <v>4.76</v>
      </c>
      <c r="V776" s="106" t="s">
        <v>85</v>
      </c>
      <c r="W776" s="17">
        <v>94</v>
      </c>
      <c r="X776" s="8">
        <v>36.700000000000003</v>
      </c>
      <c r="Y776" s="3">
        <v>2650</v>
      </c>
      <c r="Z776" s="80" t="s">
        <v>2309</v>
      </c>
      <c r="AA776" s="81" t="s">
        <v>3002</v>
      </c>
      <c r="AB776" s="369" t="s">
        <v>6001</v>
      </c>
      <c r="AC776" s="82" t="s">
        <v>1596</v>
      </c>
      <c r="AD776" s="92">
        <v>33</v>
      </c>
      <c r="AE776" s="89" t="s">
        <v>85</v>
      </c>
      <c r="AF776" s="82" t="s">
        <v>85</v>
      </c>
      <c r="AG776" s="82" t="s">
        <v>3015</v>
      </c>
      <c r="AH776" s="82" t="s">
        <v>1951</v>
      </c>
      <c r="AI776" s="9">
        <v>1.1000000000000001</v>
      </c>
      <c r="AJ776" s="105" t="s">
        <v>266</v>
      </c>
      <c r="AK776" s="105" t="s">
        <v>85</v>
      </c>
      <c r="AL776" s="3" t="s">
        <v>85</v>
      </c>
      <c r="AM776" s="105" t="s">
        <v>85</v>
      </c>
      <c r="AN776" s="105">
        <v>16.2</v>
      </c>
      <c r="AO776" s="105">
        <v>170</v>
      </c>
      <c r="AP776" s="26">
        <v>5.6</v>
      </c>
      <c r="AQ776" s="26">
        <v>16.7</v>
      </c>
      <c r="AR776" s="26">
        <v>38</v>
      </c>
      <c r="AS776" s="26">
        <v>44.4</v>
      </c>
      <c r="AT776" s="26">
        <v>245</v>
      </c>
      <c r="AU776" s="107">
        <v>241.3</v>
      </c>
      <c r="AV776" s="106">
        <v>90</v>
      </c>
      <c r="AW776" s="55">
        <v>52.7</v>
      </c>
      <c r="AX776" s="55">
        <v>75</v>
      </c>
      <c r="AY776" s="55">
        <v>99</v>
      </c>
      <c r="AZ776" s="105" t="s">
        <v>85</v>
      </c>
      <c r="BA776" s="3" t="s">
        <v>85</v>
      </c>
      <c r="BB776" s="105" t="s">
        <v>85</v>
      </c>
      <c r="BC776" s="3" t="s">
        <v>85</v>
      </c>
      <c r="BD776" s="79">
        <v>41.8</v>
      </c>
      <c r="BE776" s="57">
        <v>22.6</v>
      </c>
      <c r="BF776" s="57">
        <v>22.6</v>
      </c>
      <c r="BG776" s="57">
        <v>12.6</v>
      </c>
      <c r="BH776" s="82">
        <v>20</v>
      </c>
      <c r="BI776" s="122" t="s">
        <v>3551</v>
      </c>
      <c r="BJ776" s="51" t="s">
        <v>4217</v>
      </c>
      <c r="BK776" s="83" t="s">
        <v>4233</v>
      </c>
      <c r="BL776" s="30" t="s">
        <v>5818</v>
      </c>
      <c r="BM776" s="30" t="s">
        <v>5880</v>
      </c>
      <c r="BN776" s="83" t="s">
        <v>5881</v>
      </c>
      <c r="BO776" s="83" t="s">
        <v>5851</v>
      </c>
      <c r="BP776" s="83" t="s">
        <v>5878</v>
      </c>
      <c r="BQ776" s="83" t="s">
        <v>4235</v>
      </c>
      <c r="BR776" s="83"/>
      <c r="BS776" s="83"/>
      <c r="BT776" s="83"/>
      <c r="BU776" s="351" t="s">
        <v>3587</v>
      </c>
      <c r="BV776" s="363" t="s">
        <v>3588</v>
      </c>
      <c r="BW776" s="351" t="s">
        <v>3589</v>
      </c>
      <c r="BX776" s="363" t="s">
        <v>3590</v>
      </c>
      <c r="BY776" s="362" t="str">
        <f t="shared" si="54"/>
        <v>DISCONTINUED - MR304 Double Standard, 20x10, -18mm Offset, 5x5, 94mm Centerbore, Matte Black</v>
      </c>
      <c r="BZ776" s="362" t="s">
        <v>4044</v>
      </c>
      <c r="CA776" s="362" t="s">
        <v>4045</v>
      </c>
      <c r="CB776" s="351" t="str">
        <f t="shared" si="55"/>
        <v>STREET (3XX)</v>
      </c>
    </row>
    <row r="777" spans="1:80" s="39" customFormat="1" ht="15" customHeight="1">
      <c r="A777" s="23">
        <f t="shared" si="56"/>
        <v>774</v>
      </c>
      <c r="B777" s="112" t="s">
        <v>84</v>
      </c>
      <c r="C777" s="105" t="s">
        <v>1072</v>
      </c>
      <c r="D777" s="105" t="s">
        <v>1119</v>
      </c>
      <c r="E777" s="94" t="s">
        <v>6597</v>
      </c>
      <c r="F777" s="93"/>
      <c r="G777" s="93"/>
      <c r="H777" s="81" t="s">
        <v>565</v>
      </c>
      <c r="I777" s="356">
        <v>42005</v>
      </c>
      <c r="J777" s="356">
        <v>44755</v>
      </c>
      <c r="K777" s="331" t="s">
        <v>1277</v>
      </c>
      <c r="L777" s="400">
        <v>390</v>
      </c>
      <c r="M777" s="333"/>
      <c r="N777" s="333"/>
      <c r="O777" s="105">
        <v>18</v>
      </c>
      <c r="P777" s="8">
        <v>9</v>
      </c>
      <c r="Q777" s="105" t="s">
        <v>1123</v>
      </c>
      <c r="R777" s="14">
        <v>6</v>
      </c>
      <c r="S777" s="14">
        <v>5.5</v>
      </c>
      <c r="T777" s="14">
        <v>18</v>
      </c>
      <c r="U777" s="20">
        <v>5.75</v>
      </c>
      <c r="V777" s="106" t="s">
        <v>85</v>
      </c>
      <c r="W777" s="17">
        <v>106.25</v>
      </c>
      <c r="X777" s="10">
        <v>28.48</v>
      </c>
      <c r="Y777" s="3">
        <v>2500</v>
      </c>
      <c r="Z777" s="81" t="s">
        <v>2312</v>
      </c>
      <c r="AA777" s="80" t="s">
        <v>3003</v>
      </c>
      <c r="AB777" s="369" t="s">
        <v>6558</v>
      </c>
      <c r="AC777" s="3" t="s">
        <v>1636</v>
      </c>
      <c r="AD777" s="92">
        <v>33</v>
      </c>
      <c r="AE777" s="89" t="s">
        <v>1809</v>
      </c>
      <c r="AF777" s="3" t="s">
        <v>1901</v>
      </c>
      <c r="AG777" s="3" t="s">
        <v>85</v>
      </c>
      <c r="AH777" s="3" t="s">
        <v>85</v>
      </c>
      <c r="AI777" s="3" t="s">
        <v>85</v>
      </c>
      <c r="AJ777" s="3" t="s">
        <v>265</v>
      </c>
      <c r="AK777" s="83" t="s">
        <v>1712</v>
      </c>
      <c r="AL777" s="41">
        <v>2.75</v>
      </c>
      <c r="AM777" s="3">
        <v>78.3</v>
      </c>
      <c r="AN777" s="105">
        <v>16.100000000000001</v>
      </c>
      <c r="AO777" s="105">
        <v>175</v>
      </c>
      <c r="AP777" s="26">
        <v>4</v>
      </c>
      <c r="AQ777" s="26">
        <v>19</v>
      </c>
      <c r="AR777" s="26">
        <v>36</v>
      </c>
      <c r="AS777" s="26">
        <v>48</v>
      </c>
      <c r="AT777" s="26">
        <v>219</v>
      </c>
      <c r="AU777" s="107">
        <v>209</v>
      </c>
      <c r="AV777" s="106">
        <v>106.25</v>
      </c>
      <c r="AW777" s="55">
        <v>30</v>
      </c>
      <c r="AX777" s="55">
        <v>30</v>
      </c>
      <c r="AY777" s="55">
        <v>0</v>
      </c>
      <c r="AZ777" s="105" t="s">
        <v>85</v>
      </c>
      <c r="BA777" s="3" t="s">
        <v>85</v>
      </c>
      <c r="BB777" s="105" t="s">
        <v>85</v>
      </c>
      <c r="BC777" s="3" t="s">
        <v>85</v>
      </c>
      <c r="BD777" s="79">
        <v>32.33</v>
      </c>
      <c r="BE777" s="57">
        <v>20.6</v>
      </c>
      <c r="BF777" s="57">
        <v>20.6</v>
      </c>
      <c r="BG777" s="57">
        <v>11.4</v>
      </c>
      <c r="BH777" s="82">
        <v>36</v>
      </c>
      <c r="BI777" s="122" t="s">
        <v>3551</v>
      </c>
      <c r="BJ777" s="51" t="s">
        <v>4217</v>
      </c>
      <c r="BK777" s="30" t="s">
        <v>4233</v>
      </c>
      <c r="BL777" s="30" t="s">
        <v>5888</v>
      </c>
      <c r="BM777" s="30" t="s">
        <v>5889</v>
      </c>
      <c r="BN777" s="30" t="s">
        <v>4480</v>
      </c>
      <c r="BO777" s="30" t="s">
        <v>4235</v>
      </c>
      <c r="BP777" s="83"/>
      <c r="BQ777" s="83"/>
      <c r="BR777" s="83"/>
      <c r="BS777" s="83"/>
      <c r="BT777" s="83"/>
      <c r="BU777" s="351" t="s">
        <v>3671</v>
      </c>
      <c r="BV777" s="363" t="s">
        <v>3672</v>
      </c>
      <c r="BW777" s="351" t="s">
        <v>3673</v>
      </c>
      <c r="BX777" s="363" t="s">
        <v>3674</v>
      </c>
      <c r="BY777" s="362" t="str">
        <f t="shared" si="54"/>
        <v>DISCONTINUED - MR308 Roost, 18x9, +18mm Offset, 6x5.5, 106.25mm Centerbore, Method Bronze</v>
      </c>
      <c r="BZ777" s="362" t="s">
        <v>4044</v>
      </c>
      <c r="CA777" s="362" t="s">
        <v>4045</v>
      </c>
      <c r="CB777" s="351" t="str">
        <f t="shared" si="55"/>
        <v>STREET (3XX)</v>
      </c>
    </row>
    <row r="778" spans="1:80" s="39" customFormat="1" ht="15" customHeight="1">
      <c r="A778" s="23">
        <f t="shared" si="56"/>
        <v>775</v>
      </c>
      <c r="B778" s="105" t="s">
        <v>84</v>
      </c>
      <c r="C778" s="105" t="s">
        <v>1072</v>
      </c>
      <c r="D778" s="105" t="s">
        <v>1120</v>
      </c>
      <c r="E778" s="94" t="s">
        <v>6598</v>
      </c>
      <c r="F778" s="93"/>
      <c r="G778" s="93"/>
      <c r="H778" s="81" t="s">
        <v>625</v>
      </c>
      <c r="I778" s="356">
        <v>42005</v>
      </c>
      <c r="J778" s="356">
        <v>44755</v>
      </c>
      <c r="K778" s="331" t="s">
        <v>1277</v>
      </c>
      <c r="L778" s="400">
        <v>410</v>
      </c>
      <c r="M778" s="333"/>
      <c r="N778" s="333"/>
      <c r="O778" s="105">
        <v>18</v>
      </c>
      <c r="P778" s="8">
        <v>9</v>
      </c>
      <c r="Q778" s="105" t="s">
        <v>1766</v>
      </c>
      <c r="R778" s="3">
        <v>8</v>
      </c>
      <c r="S778" s="3">
        <v>170</v>
      </c>
      <c r="T778" s="3">
        <v>18</v>
      </c>
      <c r="U778" s="20">
        <v>5.75</v>
      </c>
      <c r="V778" s="106" t="s">
        <v>85</v>
      </c>
      <c r="W778" s="17">
        <v>130.81</v>
      </c>
      <c r="X778" s="8">
        <v>33.07</v>
      </c>
      <c r="Y778" s="3">
        <v>3640</v>
      </c>
      <c r="Z778" s="80" t="s">
        <v>2309</v>
      </c>
      <c r="AA778" s="81" t="s">
        <v>3002</v>
      </c>
      <c r="AB778" s="369" t="s">
        <v>6405</v>
      </c>
      <c r="AC778" s="82" t="s">
        <v>1864</v>
      </c>
      <c r="AD778" s="92">
        <v>33</v>
      </c>
      <c r="AE778" s="82" t="s">
        <v>85</v>
      </c>
      <c r="AF778" s="82" t="s">
        <v>85</v>
      </c>
      <c r="AG778" s="3" t="s">
        <v>3020</v>
      </c>
      <c r="AH778" s="82" t="s">
        <v>1951</v>
      </c>
      <c r="AI778" s="9">
        <v>1.1000000000000001</v>
      </c>
      <c r="AJ778" s="3" t="s">
        <v>266</v>
      </c>
      <c r="AK778" s="3" t="s">
        <v>85</v>
      </c>
      <c r="AL778" s="3" t="s">
        <v>85</v>
      </c>
      <c r="AM778" s="105" t="s">
        <v>85</v>
      </c>
      <c r="AN778" s="105">
        <v>16.100000000000001</v>
      </c>
      <c r="AO778" s="105">
        <v>200</v>
      </c>
      <c r="AP778" s="26">
        <v>3</v>
      </c>
      <c r="AQ778" s="26">
        <v>3</v>
      </c>
      <c r="AR778" s="26">
        <v>21</v>
      </c>
      <c r="AS778" s="26">
        <v>36</v>
      </c>
      <c r="AT778" s="26">
        <v>217</v>
      </c>
      <c r="AU778" s="107">
        <v>209</v>
      </c>
      <c r="AV778" s="106">
        <v>128</v>
      </c>
      <c r="AW778" s="55">
        <v>97.7</v>
      </c>
      <c r="AX778" s="55">
        <v>107</v>
      </c>
      <c r="AY778" s="55">
        <v>45</v>
      </c>
      <c r="AZ778" s="105" t="s">
        <v>85</v>
      </c>
      <c r="BA778" s="3" t="s">
        <v>85</v>
      </c>
      <c r="BB778" s="105" t="s">
        <v>85</v>
      </c>
      <c r="BC778" s="3" t="s">
        <v>85</v>
      </c>
      <c r="BD778" s="79">
        <v>37.700000000000003</v>
      </c>
      <c r="BE778" s="57">
        <v>20.6</v>
      </c>
      <c r="BF778" s="57">
        <v>20.6</v>
      </c>
      <c r="BG778" s="57">
        <v>11.4</v>
      </c>
      <c r="BH778" s="82">
        <v>36</v>
      </c>
      <c r="BI778" s="122" t="s">
        <v>3551</v>
      </c>
      <c r="BJ778" s="51" t="s">
        <v>4217</v>
      </c>
      <c r="BK778" s="83" t="s">
        <v>4233</v>
      </c>
      <c r="BL778" s="83" t="s">
        <v>5886</v>
      </c>
      <c r="BM778" s="83" t="s">
        <v>5880</v>
      </c>
      <c r="BN778" s="83" t="s">
        <v>5881</v>
      </c>
      <c r="BO778" s="83" t="s">
        <v>5851</v>
      </c>
      <c r="BP778" s="83" t="s">
        <v>5878</v>
      </c>
      <c r="BQ778" s="83" t="s">
        <v>4235</v>
      </c>
      <c r="BR778" s="83"/>
      <c r="BS778" s="83"/>
      <c r="BT778" s="83"/>
      <c r="BU778" s="351" t="s">
        <v>3703</v>
      </c>
      <c r="BV778" s="363" t="s">
        <v>3704</v>
      </c>
      <c r="BW778" s="351" t="s">
        <v>3705</v>
      </c>
      <c r="BX778" s="363" t="s">
        <v>3706</v>
      </c>
      <c r="BY778" s="362" t="str">
        <f t="shared" si="54"/>
        <v>DISCONTINUED - MR309 Grid, 18x9, +18mm Offset, 8x170, 130.81mm Centerbore, Matte Black</v>
      </c>
      <c r="BZ778" s="362" t="s">
        <v>4044</v>
      </c>
      <c r="CA778" s="362" t="s">
        <v>4045</v>
      </c>
      <c r="CB778" s="351" t="str">
        <f t="shared" si="55"/>
        <v>STREET (3XX)</v>
      </c>
    </row>
    <row r="779" spans="1:80" s="39" customFormat="1" ht="15" customHeight="1">
      <c r="A779" s="23">
        <f t="shared" si="56"/>
        <v>776</v>
      </c>
      <c r="B779" s="105" t="s">
        <v>84</v>
      </c>
      <c r="C779" s="105" t="s">
        <v>1072</v>
      </c>
      <c r="D779" s="105" t="s">
        <v>1121</v>
      </c>
      <c r="E779" s="94" t="s">
        <v>6599</v>
      </c>
      <c r="F779" s="93"/>
      <c r="G779" s="93"/>
      <c r="H779" s="81" t="s">
        <v>669</v>
      </c>
      <c r="I779" s="356">
        <v>42370</v>
      </c>
      <c r="J779" s="356">
        <v>44755</v>
      </c>
      <c r="K779" s="331" t="s">
        <v>1277</v>
      </c>
      <c r="L779" s="400">
        <v>356.5</v>
      </c>
      <c r="M779" s="333"/>
      <c r="N779" s="333"/>
      <c r="O779" s="105">
        <v>17</v>
      </c>
      <c r="P779" s="8">
        <v>8.5</v>
      </c>
      <c r="Q779" s="105" t="s">
        <v>1765</v>
      </c>
      <c r="R779" s="3">
        <v>8</v>
      </c>
      <c r="S779" s="3">
        <v>6.5</v>
      </c>
      <c r="T779" s="3">
        <v>0</v>
      </c>
      <c r="U779" s="17">
        <v>4.75</v>
      </c>
      <c r="V779" s="106" t="s">
        <v>85</v>
      </c>
      <c r="W779" s="17">
        <v>130.81</v>
      </c>
      <c r="X779" s="8">
        <v>33.99</v>
      </c>
      <c r="Y779" s="3">
        <v>3640</v>
      </c>
      <c r="Z779" s="80" t="s">
        <v>2309</v>
      </c>
      <c r="AA779" s="81" t="s">
        <v>3002</v>
      </c>
      <c r="AB779" s="369" t="s">
        <v>5930</v>
      </c>
      <c r="AC779" s="82" t="s">
        <v>1606</v>
      </c>
      <c r="AD779" s="92">
        <v>33</v>
      </c>
      <c r="AE779" s="82" t="s">
        <v>85</v>
      </c>
      <c r="AF779" s="3" t="s">
        <v>85</v>
      </c>
      <c r="AG779" s="3" t="s">
        <v>3020</v>
      </c>
      <c r="AH779" s="82" t="s">
        <v>1951</v>
      </c>
      <c r="AI779" s="9">
        <v>1.1000000000000001</v>
      </c>
      <c r="AJ779" s="3" t="s">
        <v>266</v>
      </c>
      <c r="AK779" s="3" t="s">
        <v>85</v>
      </c>
      <c r="AL779" s="3" t="s">
        <v>85</v>
      </c>
      <c r="AM779" s="105" t="s">
        <v>85</v>
      </c>
      <c r="AN779" s="105">
        <v>16.100000000000001</v>
      </c>
      <c r="AO779" s="105">
        <v>200</v>
      </c>
      <c r="AP779" s="26">
        <v>3</v>
      </c>
      <c r="AQ779" s="26">
        <v>3</v>
      </c>
      <c r="AR779" s="26">
        <v>35</v>
      </c>
      <c r="AS779" s="26">
        <v>63</v>
      </c>
      <c r="AT779" s="26">
        <v>207</v>
      </c>
      <c r="AU779" s="107">
        <v>200</v>
      </c>
      <c r="AV779" s="106">
        <v>126</v>
      </c>
      <c r="AW779" s="55">
        <v>89</v>
      </c>
      <c r="AX779" s="55">
        <v>89</v>
      </c>
      <c r="AY779" s="55">
        <v>14</v>
      </c>
      <c r="AZ779" s="105" t="s">
        <v>85</v>
      </c>
      <c r="BA779" s="3" t="s">
        <v>85</v>
      </c>
      <c r="BB779" s="105" t="s">
        <v>85</v>
      </c>
      <c r="BC779" s="3" t="s">
        <v>85</v>
      </c>
      <c r="BD779" s="79">
        <v>38.18</v>
      </c>
      <c r="BE779" s="57">
        <v>19.7</v>
      </c>
      <c r="BF779" s="57">
        <v>19.7</v>
      </c>
      <c r="BG779" s="57">
        <v>11</v>
      </c>
      <c r="BH779" s="82">
        <v>36</v>
      </c>
      <c r="BI779" s="122" t="s">
        <v>3551</v>
      </c>
      <c r="BJ779" s="51" t="s">
        <v>4217</v>
      </c>
      <c r="BK779" s="83" t="s">
        <v>4233</v>
      </c>
      <c r="BL779" s="83" t="s">
        <v>5890</v>
      </c>
      <c r="BM779" s="83" t="s">
        <v>5891</v>
      </c>
      <c r="BN779" s="83" t="s">
        <v>5881</v>
      </c>
      <c r="BO779" s="83" t="s">
        <v>5892</v>
      </c>
      <c r="BP779" s="83" t="s">
        <v>5871</v>
      </c>
      <c r="BQ779" s="83" t="s">
        <v>4480</v>
      </c>
      <c r="BR779" s="83" t="s">
        <v>4235</v>
      </c>
      <c r="BS779" s="83"/>
      <c r="BT779" s="83"/>
      <c r="BU779" s="351" t="s">
        <v>3727</v>
      </c>
      <c r="BV779" s="363" t="s">
        <v>3728</v>
      </c>
      <c r="BW779" s="351" t="s">
        <v>3729</v>
      </c>
      <c r="BX779" s="363" t="s">
        <v>3730</v>
      </c>
      <c r="BY779" s="362" t="str">
        <f t="shared" si="54"/>
        <v>DISCONTINUED - MR310 Con6, 17x8.5, 0mm Offset, 8x6.5, 130.81mm Centerbore, Matte Black</v>
      </c>
      <c r="BZ779" s="362" t="s">
        <v>4044</v>
      </c>
      <c r="CA779" s="362" t="s">
        <v>4045</v>
      </c>
      <c r="CB779" s="351" t="str">
        <f t="shared" si="55"/>
        <v>STREET (3XX)</v>
      </c>
    </row>
    <row r="780" spans="1:80" s="39" customFormat="1" ht="15" customHeight="1">
      <c r="A780" s="23">
        <f t="shared" si="56"/>
        <v>777</v>
      </c>
      <c r="B780" s="3" t="s">
        <v>84</v>
      </c>
      <c r="C780" s="105" t="s">
        <v>1094</v>
      </c>
      <c r="D780" s="83" t="s">
        <v>939</v>
      </c>
      <c r="E780" s="94" t="s">
        <v>6600</v>
      </c>
      <c r="F780" s="93" t="s">
        <v>2239</v>
      </c>
      <c r="G780" s="93"/>
      <c r="H780" s="80" t="s">
        <v>973</v>
      </c>
      <c r="I780" s="356">
        <v>42736</v>
      </c>
      <c r="J780" s="356">
        <v>44755</v>
      </c>
      <c r="K780" s="331" t="s">
        <v>1277</v>
      </c>
      <c r="L780" s="400">
        <v>468</v>
      </c>
      <c r="M780" s="333"/>
      <c r="N780" s="333"/>
      <c r="O780" s="83">
        <v>20</v>
      </c>
      <c r="P780" s="85">
        <v>10</v>
      </c>
      <c r="Q780" s="105" t="s">
        <v>1767</v>
      </c>
      <c r="R780" s="83">
        <v>8</v>
      </c>
      <c r="S780" s="83">
        <v>180</v>
      </c>
      <c r="T780" s="83">
        <v>-24</v>
      </c>
      <c r="U780" s="86">
        <v>4.55</v>
      </c>
      <c r="V780" s="106" t="s">
        <v>85</v>
      </c>
      <c r="W780" s="86">
        <v>124.1</v>
      </c>
      <c r="X780" s="85">
        <v>42.44</v>
      </c>
      <c r="Y780" s="83">
        <v>3640</v>
      </c>
      <c r="Z780" s="81" t="s">
        <v>2312</v>
      </c>
      <c r="AA780" s="80" t="s">
        <v>3003</v>
      </c>
      <c r="AB780" s="369" t="s">
        <v>5055</v>
      </c>
      <c r="AC780" s="83" t="s">
        <v>1621</v>
      </c>
      <c r="AD780" s="92">
        <v>33</v>
      </c>
      <c r="AE780" s="82" t="s">
        <v>85</v>
      </c>
      <c r="AF780" s="3" t="s">
        <v>1901</v>
      </c>
      <c r="AG780" s="82" t="s">
        <v>85</v>
      </c>
      <c r="AH780" s="105" t="s">
        <v>1950</v>
      </c>
      <c r="AI780" s="9">
        <v>1.1000000000000001</v>
      </c>
      <c r="AJ780" s="105" t="s">
        <v>265</v>
      </c>
      <c r="AK780" s="83" t="s">
        <v>85</v>
      </c>
      <c r="AL780" s="83" t="s">
        <v>85</v>
      </c>
      <c r="AM780" s="83" t="s">
        <v>85</v>
      </c>
      <c r="AN780" s="83">
        <v>15.8</v>
      </c>
      <c r="AO780" s="83">
        <v>206</v>
      </c>
      <c r="AP780" s="37">
        <v>3</v>
      </c>
      <c r="AQ780" s="37">
        <v>3</v>
      </c>
      <c r="AR780" s="37">
        <v>24.5</v>
      </c>
      <c r="AS780" s="37">
        <v>37</v>
      </c>
      <c r="AT780" s="37">
        <v>245</v>
      </c>
      <c r="AU780" s="105">
        <v>241</v>
      </c>
      <c r="AV780" s="106">
        <v>124.2</v>
      </c>
      <c r="AW780" s="55">
        <v>108.5</v>
      </c>
      <c r="AX780" s="55">
        <v>108.5</v>
      </c>
      <c r="AY780" s="55">
        <v>72</v>
      </c>
      <c r="AZ780" s="3" t="s">
        <v>85</v>
      </c>
      <c r="BA780" s="3" t="s">
        <v>85</v>
      </c>
      <c r="BB780" s="3" t="s">
        <v>85</v>
      </c>
      <c r="BC780" s="3" t="s">
        <v>85</v>
      </c>
      <c r="BD780" s="79">
        <v>47.64</v>
      </c>
      <c r="BE780" s="57">
        <v>22.1</v>
      </c>
      <c r="BF780" s="57">
        <v>22.1</v>
      </c>
      <c r="BG780" s="57">
        <v>12.2</v>
      </c>
      <c r="BH780" s="83">
        <v>20</v>
      </c>
      <c r="BI780" s="122" t="s">
        <v>3551</v>
      </c>
      <c r="BJ780" s="51" t="s">
        <v>4217</v>
      </c>
      <c r="BK780" s="83" t="s">
        <v>4233</v>
      </c>
      <c r="BL780" s="83" t="s">
        <v>5150</v>
      </c>
      <c r="BM780" s="83" t="s">
        <v>5880</v>
      </c>
      <c r="BN780" s="83" t="s">
        <v>5881</v>
      </c>
      <c r="BO780" s="83" t="s">
        <v>4951</v>
      </c>
      <c r="BP780" s="83" t="s">
        <v>4480</v>
      </c>
      <c r="BQ780" s="83" t="s">
        <v>4235</v>
      </c>
      <c r="BR780" s="83"/>
      <c r="BS780" s="83"/>
      <c r="BT780" s="83"/>
      <c r="BU780" s="351" t="s">
        <v>3959</v>
      </c>
      <c r="BV780" s="363" t="s">
        <v>3960</v>
      </c>
      <c r="BW780" s="419" t="s">
        <v>3961</v>
      </c>
      <c r="BX780" s="363" t="s">
        <v>3962</v>
      </c>
      <c r="BY780" s="362" t="str">
        <f t="shared" si="54"/>
        <v>DISCONTINUED - MR605 NV, 20x10, -24mm Offset, 8x180, 124.1mm Centerbore, Method Bronze</v>
      </c>
      <c r="BZ780" s="362" t="s">
        <v>4044</v>
      </c>
      <c r="CA780" s="362" t="s">
        <v>4045</v>
      </c>
      <c r="CB780" s="351" t="str">
        <f t="shared" si="55"/>
        <v>DISCO (6XX)</v>
      </c>
    </row>
    <row r="781" spans="1:80" s="39" customFormat="1" ht="15" customHeight="1">
      <c r="A781" s="23">
        <f t="shared" si="56"/>
        <v>778</v>
      </c>
      <c r="B781" s="3" t="s">
        <v>84</v>
      </c>
      <c r="C781" s="105" t="s">
        <v>1094</v>
      </c>
      <c r="D781" s="83" t="s">
        <v>939</v>
      </c>
      <c r="E781" s="94" t="s">
        <v>6601</v>
      </c>
      <c r="F781" s="93" t="s">
        <v>2239</v>
      </c>
      <c r="G781" s="93"/>
      <c r="H781" s="80" t="s">
        <v>975</v>
      </c>
      <c r="I781" s="356">
        <v>42736</v>
      </c>
      <c r="J781" s="356">
        <v>44755</v>
      </c>
      <c r="K781" s="331" t="s">
        <v>1277</v>
      </c>
      <c r="L781" s="400">
        <v>508.5</v>
      </c>
      <c r="M781" s="333"/>
      <c r="N781" s="333"/>
      <c r="O781" s="83">
        <v>20</v>
      </c>
      <c r="P781" s="85">
        <v>12</v>
      </c>
      <c r="Q781" s="105" t="s">
        <v>1758</v>
      </c>
      <c r="R781" s="83">
        <v>5</v>
      </c>
      <c r="S781" s="83">
        <v>5</v>
      </c>
      <c r="T781" s="83">
        <v>-52</v>
      </c>
      <c r="U781" s="86">
        <v>4.5</v>
      </c>
      <c r="V781" s="106" t="s">
        <v>85</v>
      </c>
      <c r="W781" s="86">
        <v>71.5</v>
      </c>
      <c r="X781" s="85">
        <v>42.44</v>
      </c>
      <c r="Y781" s="83">
        <v>2650</v>
      </c>
      <c r="Z781" s="81" t="s">
        <v>2312</v>
      </c>
      <c r="AA781" s="80" t="s">
        <v>3003</v>
      </c>
      <c r="AB781" s="369" t="s">
        <v>5056</v>
      </c>
      <c r="AC781" s="3" t="s">
        <v>1631</v>
      </c>
      <c r="AD781" s="92">
        <v>33</v>
      </c>
      <c r="AE781" s="89" t="s">
        <v>1806</v>
      </c>
      <c r="AF781" s="82" t="s">
        <v>1899</v>
      </c>
      <c r="AG781" s="82" t="s">
        <v>85</v>
      </c>
      <c r="AH781" s="105" t="s">
        <v>1950</v>
      </c>
      <c r="AI781" s="9">
        <v>1.1000000000000001</v>
      </c>
      <c r="AJ781" s="105" t="s">
        <v>265</v>
      </c>
      <c r="AK781" s="83" t="s">
        <v>85</v>
      </c>
      <c r="AL781" s="83" t="s">
        <v>85</v>
      </c>
      <c r="AM781" s="83" t="s">
        <v>85</v>
      </c>
      <c r="AN781" s="83">
        <v>15.8</v>
      </c>
      <c r="AO781" s="83">
        <v>165</v>
      </c>
      <c r="AP781" s="37">
        <v>6</v>
      </c>
      <c r="AQ781" s="37">
        <v>16</v>
      </c>
      <c r="AR781" s="37"/>
      <c r="AS781" s="37">
        <v>37</v>
      </c>
      <c r="AT781" s="37"/>
      <c r="AU781" s="105">
        <v>241</v>
      </c>
      <c r="AV781" s="106">
        <v>71.5</v>
      </c>
      <c r="AW781" s="55">
        <v>38</v>
      </c>
      <c r="AX781" s="55">
        <v>38</v>
      </c>
      <c r="AY781" s="55">
        <v>125</v>
      </c>
      <c r="AZ781" s="3" t="s">
        <v>85</v>
      </c>
      <c r="BA781" s="3" t="s">
        <v>85</v>
      </c>
      <c r="BB781" s="3" t="s">
        <v>85</v>
      </c>
      <c r="BC781" s="3" t="s">
        <v>85</v>
      </c>
      <c r="BD781" s="79">
        <v>48.5</v>
      </c>
      <c r="BE781" s="57">
        <v>22</v>
      </c>
      <c r="BF781" s="57">
        <v>22</v>
      </c>
      <c r="BG781" s="57">
        <v>13.7</v>
      </c>
      <c r="BH781" s="83">
        <v>16</v>
      </c>
      <c r="BI781" s="122" t="s">
        <v>3551</v>
      </c>
      <c r="BJ781" s="51" t="s">
        <v>4217</v>
      </c>
      <c r="BK781" s="83" t="s">
        <v>4233</v>
      </c>
      <c r="BL781" s="83" t="s">
        <v>5150</v>
      </c>
      <c r="BM781" s="83" t="s">
        <v>5880</v>
      </c>
      <c r="BN781" s="83" t="s">
        <v>5881</v>
      </c>
      <c r="BO781" s="83" t="s">
        <v>4951</v>
      </c>
      <c r="BP781" s="83" t="s">
        <v>4480</v>
      </c>
      <c r="BQ781" s="83" t="s">
        <v>4235</v>
      </c>
      <c r="BR781" s="83"/>
      <c r="BS781" s="83"/>
      <c r="BT781" s="83"/>
      <c r="BU781" s="351" t="s">
        <v>3951</v>
      </c>
      <c r="BV781" s="363" t="s">
        <v>3952</v>
      </c>
      <c r="BW781" s="411" t="s">
        <v>3953</v>
      </c>
      <c r="BX781" s="363" t="s">
        <v>3954</v>
      </c>
      <c r="BY781" s="362" t="str">
        <f t="shared" si="54"/>
        <v>DISCONTINUED - MR605 NV, 20x12, -52mm Offset, 5x5, 71.5mm Centerbore, Method Bronze</v>
      </c>
      <c r="BZ781" s="362" t="s">
        <v>4044</v>
      </c>
      <c r="CA781" s="362" t="s">
        <v>4045</v>
      </c>
      <c r="CB781" s="351" t="str">
        <f t="shared" si="55"/>
        <v>DISCO (6XX)</v>
      </c>
    </row>
    <row r="782" spans="1:80" s="39" customFormat="1" ht="15" customHeight="1">
      <c r="A782" s="23">
        <f t="shared" si="56"/>
        <v>779</v>
      </c>
      <c r="B782" s="3" t="s">
        <v>84</v>
      </c>
      <c r="C782" s="105" t="s">
        <v>1285</v>
      </c>
      <c r="D782" s="83" t="s">
        <v>6172</v>
      </c>
      <c r="E782" s="94" t="s">
        <v>6602</v>
      </c>
      <c r="F782" s="93" t="s">
        <v>2239</v>
      </c>
      <c r="G782" s="93"/>
      <c r="H782" s="91" t="s">
        <v>3473</v>
      </c>
      <c r="I782" s="350">
        <v>43696</v>
      </c>
      <c r="J782" s="356">
        <v>44755</v>
      </c>
      <c r="K782" s="331" t="s">
        <v>1277</v>
      </c>
      <c r="L782" s="400">
        <v>344.83</v>
      </c>
      <c r="M782" s="333"/>
      <c r="N782" s="333"/>
      <c r="O782" s="83">
        <v>17</v>
      </c>
      <c r="P782" s="8">
        <v>9</v>
      </c>
      <c r="Q782" s="105" t="s">
        <v>1765</v>
      </c>
      <c r="R782" s="83">
        <v>8</v>
      </c>
      <c r="S782" s="83">
        <v>6.5</v>
      </c>
      <c r="T782" s="83">
        <v>-12</v>
      </c>
      <c r="U782" s="86">
        <v>4.5999999999999996</v>
      </c>
      <c r="V782" s="106" t="s">
        <v>85</v>
      </c>
      <c r="W782" s="17">
        <v>130.81</v>
      </c>
      <c r="X782" s="85">
        <v>32.299999999999997</v>
      </c>
      <c r="Y782" s="83">
        <v>3640</v>
      </c>
      <c r="Z782" s="91" t="s">
        <v>2312</v>
      </c>
      <c r="AA782" s="80" t="s">
        <v>3003</v>
      </c>
      <c r="AB782" s="369" t="s">
        <v>6603</v>
      </c>
      <c r="AC782" s="83" t="s">
        <v>4284</v>
      </c>
      <c r="AD782" s="92">
        <v>33</v>
      </c>
      <c r="AE782" s="89" t="s">
        <v>85</v>
      </c>
      <c r="AF782" s="82" t="s">
        <v>85</v>
      </c>
      <c r="AG782" s="3" t="s">
        <v>3020</v>
      </c>
      <c r="AH782" s="82" t="s">
        <v>85</v>
      </c>
      <c r="AI782" s="3" t="s">
        <v>85</v>
      </c>
      <c r="AJ782" s="105" t="s">
        <v>265</v>
      </c>
      <c r="AK782" s="83" t="s">
        <v>85</v>
      </c>
      <c r="AL782" s="3" t="s">
        <v>85</v>
      </c>
      <c r="AM782" s="83" t="s">
        <v>85</v>
      </c>
      <c r="AN782" s="83">
        <v>16.100000000000001</v>
      </c>
      <c r="AO782" s="83">
        <v>200</v>
      </c>
      <c r="AP782" s="83">
        <v>3</v>
      </c>
      <c r="AQ782" s="83">
        <v>3</v>
      </c>
      <c r="AR782" s="83"/>
      <c r="AS782" s="83">
        <v>61</v>
      </c>
      <c r="AT782" s="83"/>
      <c r="AU782" s="83">
        <v>205</v>
      </c>
      <c r="AV782" s="86">
        <v>125</v>
      </c>
      <c r="AW782" s="55">
        <v>92</v>
      </c>
      <c r="AX782" s="55">
        <v>92</v>
      </c>
      <c r="AY782" s="55">
        <v>50</v>
      </c>
      <c r="AZ782" s="3" t="s">
        <v>85</v>
      </c>
      <c r="BA782" s="3" t="s">
        <v>85</v>
      </c>
      <c r="BB782" s="3" t="s">
        <v>85</v>
      </c>
      <c r="BC782" s="3" t="s">
        <v>85</v>
      </c>
      <c r="BD782" s="79">
        <v>35.799999999999997</v>
      </c>
      <c r="BE782" s="57">
        <v>19.7</v>
      </c>
      <c r="BF782" s="57">
        <v>19.7</v>
      </c>
      <c r="BG782" s="57">
        <v>11.5</v>
      </c>
      <c r="BH782" s="82">
        <v>36</v>
      </c>
      <c r="BI782" s="122" t="s">
        <v>3551</v>
      </c>
      <c r="BJ782" s="51" t="s">
        <v>4217</v>
      </c>
      <c r="BK782" s="83" t="s">
        <v>5302</v>
      </c>
      <c r="BL782" s="83" t="s">
        <v>4233</v>
      </c>
      <c r="BM782" s="83" t="s">
        <v>5814</v>
      </c>
      <c r="BN782" s="83" t="s">
        <v>2887</v>
      </c>
      <c r="BO782" s="83" t="s">
        <v>5815</v>
      </c>
      <c r="BP782" s="83" t="s">
        <v>5816</v>
      </c>
      <c r="BQ782" s="100" t="s">
        <v>5802</v>
      </c>
      <c r="BR782" s="83" t="s">
        <v>4480</v>
      </c>
      <c r="BS782" s="83" t="s">
        <v>4235</v>
      </c>
      <c r="BT782" s="83"/>
      <c r="BU782" s="351" t="s">
        <v>4367</v>
      </c>
      <c r="BV782" s="363" t="s">
        <v>4366</v>
      </c>
      <c r="BW782" s="351" t="s">
        <v>4365</v>
      </c>
      <c r="BX782" s="363" t="s">
        <v>4364</v>
      </c>
      <c r="BY782" s="362" t="str">
        <f t="shared" si="54"/>
        <v>DISCONTINUED - MR701 Bead Grip, 17x9, -12mm Offset, 8x6.5, 130.81mm Centerbore, Method Bronze</v>
      </c>
      <c r="BZ782" s="362" t="s">
        <v>4044</v>
      </c>
      <c r="CA782" s="362" t="s">
        <v>4045</v>
      </c>
      <c r="CB782" s="351" t="str">
        <f t="shared" si="55"/>
        <v>TRAIL (7XX)</v>
      </c>
    </row>
    <row r="783" spans="1:80" s="39" customFormat="1" ht="15" customHeight="1">
      <c r="A783" s="23">
        <f t="shared" si="56"/>
        <v>780</v>
      </c>
      <c r="B783" s="105" t="s">
        <v>84</v>
      </c>
      <c r="C783" s="105" t="s">
        <v>1072</v>
      </c>
      <c r="D783" s="105" t="s">
        <v>2119</v>
      </c>
      <c r="E783" s="94" t="s">
        <v>6629</v>
      </c>
      <c r="F783" s="93"/>
      <c r="G783" s="93"/>
      <c r="H783" s="81" t="s">
        <v>2633</v>
      </c>
      <c r="I783" s="356">
        <v>43340</v>
      </c>
      <c r="J783" s="356">
        <v>44755</v>
      </c>
      <c r="K783" s="331" t="s">
        <v>1277</v>
      </c>
      <c r="L783" s="400">
        <v>418</v>
      </c>
      <c r="M783" s="333"/>
      <c r="N783" s="333"/>
      <c r="O783" s="30">
        <v>17</v>
      </c>
      <c r="P783" s="25">
        <v>8.5</v>
      </c>
      <c r="Q783" s="105" t="s">
        <v>1754</v>
      </c>
      <c r="R783" s="3">
        <v>5</v>
      </c>
      <c r="S783" s="30">
        <v>150</v>
      </c>
      <c r="T783" s="30">
        <v>0</v>
      </c>
      <c r="U783" s="17">
        <v>4.75</v>
      </c>
      <c r="V783" s="106" t="s">
        <v>85</v>
      </c>
      <c r="W783" s="17">
        <v>110.5</v>
      </c>
      <c r="X783" s="8">
        <v>26.75</v>
      </c>
      <c r="Y783" s="3">
        <v>2650</v>
      </c>
      <c r="Z783" s="80" t="s">
        <v>5842</v>
      </c>
      <c r="AA783" s="80" t="s">
        <v>3004</v>
      </c>
      <c r="AB783" s="369" t="s">
        <v>5600</v>
      </c>
      <c r="AC783" s="83" t="s">
        <v>2194</v>
      </c>
      <c r="AD783" s="92">
        <v>33</v>
      </c>
      <c r="AE783" s="82" t="s">
        <v>85</v>
      </c>
      <c r="AF783" s="88" t="s">
        <v>1899</v>
      </c>
      <c r="AG783" s="82" t="s">
        <v>85</v>
      </c>
      <c r="AH783" s="88" t="s">
        <v>2629</v>
      </c>
      <c r="AI783" s="9">
        <v>1.1000000000000001</v>
      </c>
      <c r="AJ783" s="80" t="s">
        <v>266</v>
      </c>
      <c r="AK783" s="3" t="s">
        <v>85</v>
      </c>
      <c r="AL783" s="3" t="s">
        <v>85</v>
      </c>
      <c r="AM783" s="3" t="s">
        <v>85</v>
      </c>
      <c r="AN783" s="3">
        <v>16.2</v>
      </c>
      <c r="AO783" s="3">
        <v>180</v>
      </c>
      <c r="AP783" s="37">
        <v>0</v>
      </c>
      <c r="AQ783" s="37">
        <v>15</v>
      </c>
      <c r="AR783" s="37"/>
      <c r="AS783" s="37">
        <v>45</v>
      </c>
      <c r="AT783" s="37"/>
      <c r="AU783" s="107">
        <v>203</v>
      </c>
      <c r="AV783" s="17">
        <v>110.5</v>
      </c>
      <c r="AW783" s="55">
        <v>43</v>
      </c>
      <c r="AX783" s="55">
        <v>43</v>
      </c>
      <c r="AY783" s="55">
        <v>42</v>
      </c>
      <c r="AZ783" s="105" t="s">
        <v>85</v>
      </c>
      <c r="BA783" s="3" t="s">
        <v>85</v>
      </c>
      <c r="BB783" s="105" t="s">
        <v>85</v>
      </c>
      <c r="BC783" s="3" t="s">
        <v>85</v>
      </c>
      <c r="BD783" s="79">
        <v>30.25</v>
      </c>
      <c r="BE783" s="57">
        <v>19.7</v>
      </c>
      <c r="BF783" s="57">
        <v>19.7</v>
      </c>
      <c r="BG783" s="57">
        <v>11</v>
      </c>
      <c r="BH783" s="82">
        <v>36</v>
      </c>
      <c r="BI783" s="122" t="s">
        <v>3551</v>
      </c>
      <c r="BJ783" s="51" t="s">
        <v>4217</v>
      </c>
      <c r="BK783" s="30" t="s">
        <v>4233</v>
      </c>
      <c r="BL783" s="30" t="s">
        <v>5857</v>
      </c>
      <c r="BM783" s="30" t="s">
        <v>2862</v>
      </c>
      <c r="BN783" s="30" t="s">
        <v>5881</v>
      </c>
      <c r="BO783" s="83" t="s">
        <v>5892</v>
      </c>
      <c r="BP783" s="83" t="s">
        <v>5871</v>
      </c>
      <c r="BQ783" s="83" t="s">
        <v>4480</v>
      </c>
      <c r="BR783" s="83" t="s">
        <v>4235</v>
      </c>
      <c r="BS783" s="83"/>
      <c r="BT783" s="83"/>
      <c r="BU783" s="351" t="s">
        <v>3831</v>
      </c>
      <c r="BV783" s="363" t="s">
        <v>3832</v>
      </c>
      <c r="BW783" s="351" t="s">
        <v>3833</v>
      </c>
      <c r="BX783" s="363" t="s">
        <v>3834</v>
      </c>
      <c r="BY783" s="362" t="str">
        <f t="shared" si="54"/>
        <v>DISCONTINUED - MR315, 17x8.5, 0mm Offset, 5x150, 110.5mm Centerbore, Gold - Black Lip</v>
      </c>
      <c r="BZ783" s="362" t="s">
        <v>4044</v>
      </c>
      <c r="CA783" s="362" t="s">
        <v>4045</v>
      </c>
      <c r="CB783" s="351" t="str">
        <f t="shared" si="55"/>
        <v>STREET (3XX)</v>
      </c>
    </row>
    <row r="784" spans="1:80" s="39" customFormat="1" ht="15" customHeight="1">
      <c r="A784" s="23">
        <f t="shared" si="56"/>
        <v>781</v>
      </c>
      <c r="B784" s="105" t="s">
        <v>84</v>
      </c>
      <c r="C784" s="105" t="s">
        <v>1072</v>
      </c>
      <c r="D784" s="105" t="s">
        <v>1121</v>
      </c>
      <c r="E784" s="94" t="s">
        <v>6642</v>
      </c>
      <c r="F784" s="93"/>
      <c r="G784" s="93"/>
      <c r="H784" s="81" t="s">
        <v>660</v>
      </c>
      <c r="I784" s="356">
        <v>42370</v>
      </c>
      <c r="J784" s="356">
        <v>44755</v>
      </c>
      <c r="K784" s="331" t="s">
        <v>1277</v>
      </c>
      <c r="L784" s="400">
        <v>377.5</v>
      </c>
      <c r="M784" s="333"/>
      <c r="N784" s="333"/>
      <c r="O784" s="105">
        <v>17</v>
      </c>
      <c r="P784" s="8">
        <v>8.5</v>
      </c>
      <c r="Q784" s="105" t="s">
        <v>1758</v>
      </c>
      <c r="R784" s="3">
        <v>5</v>
      </c>
      <c r="S784" s="3">
        <v>5</v>
      </c>
      <c r="T784" s="3">
        <v>0</v>
      </c>
      <c r="U784" s="17">
        <v>4.75</v>
      </c>
      <c r="V784" s="106" t="s">
        <v>85</v>
      </c>
      <c r="W784" s="17">
        <v>71.5</v>
      </c>
      <c r="X784" s="8">
        <v>33.200000000000003</v>
      </c>
      <c r="Y784" s="3">
        <v>2650</v>
      </c>
      <c r="Z784" s="80" t="s">
        <v>5833</v>
      </c>
      <c r="AA784" s="80" t="s">
        <v>3003</v>
      </c>
      <c r="AB784" s="369" t="s">
        <v>5526</v>
      </c>
      <c r="AC784" s="82" t="s">
        <v>1632</v>
      </c>
      <c r="AD784" s="92">
        <v>38.5</v>
      </c>
      <c r="AE784" s="82" t="s">
        <v>1806</v>
      </c>
      <c r="AF784" s="82" t="s">
        <v>1899</v>
      </c>
      <c r="AG784" s="82" t="s">
        <v>85</v>
      </c>
      <c r="AH784" s="82" t="s">
        <v>1951</v>
      </c>
      <c r="AI784" s="9">
        <v>1.1000000000000001</v>
      </c>
      <c r="AJ784" s="3" t="s">
        <v>265</v>
      </c>
      <c r="AK784" s="3" t="s">
        <v>85</v>
      </c>
      <c r="AL784" s="3" t="s">
        <v>85</v>
      </c>
      <c r="AM784" s="105" t="s">
        <v>85</v>
      </c>
      <c r="AN784" s="105">
        <v>16.100000000000001</v>
      </c>
      <c r="AO784" s="105">
        <v>175</v>
      </c>
      <c r="AP784" s="26">
        <v>6</v>
      </c>
      <c r="AQ784" s="26">
        <v>25</v>
      </c>
      <c r="AR784" s="26">
        <v>41</v>
      </c>
      <c r="AS784" s="26">
        <v>66</v>
      </c>
      <c r="AT784" s="26">
        <v>207</v>
      </c>
      <c r="AU784" s="107">
        <v>200</v>
      </c>
      <c r="AV784" s="106">
        <v>71.5</v>
      </c>
      <c r="AW784" s="55">
        <v>34</v>
      </c>
      <c r="AX784" s="55">
        <v>34</v>
      </c>
      <c r="AY784" s="55">
        <v>23</v>
      </c>
      <c r="AZ784" s="105" t="s">
        <v>85</v>
      </c>
      <c r="BA784" s="3" t="s">
        <v>85</v>
      </c>
      <c r="BB784" s="105" t="s">
        <v>85</v>
      </c>
      <c r="BC784" s="3" t="s">
        <v>85</v>
      </c>
      <c r="BD784" s="79">
        <v>37.299999999999997</v>
      </c>
      <c r="BE784" s="57">
        <v>19.7</v>
      </c>
      <c r="BF784" s="57">
        <v>19.7</v>
      </c>
      <c r="BG784" s="57">
        <v>11</v>
      </c>
      <c r="BH784" s="82">
        <v>36</v>
      </c>
      <c r="BI784" s="122" t="s">
        <v>3551</v>
      </c>
      <c r="BJ784" s="51" t="s">
        <v>4217</v>
      </c>
      <c r="BK784" s="83" t="s">
        <v>4233</v>
      </c>
      <c r="BL784" s="83" t="s">
        <v>5890</v>
      </c>
      <c r="BM784" s="83" t="s">
        <v>5891</v>
      </c>
      <c r="BN784" s="83" t="s">
        <v>5881</v>
      </c>
      <c r="BO784" s="83" t="s">
        <v>5892</v>
      </c>
      <c r="BP784" s="83" t="s">
        <v>5871</v>
      </c>
      <c r="BQ784" s="83" t="s">
        <v>4480</v>
      </c>
      <c r="BR784" s="83" t="s">
        <v>4235</v>
      </c>
      <c r="BS784" s="83"/>
      <c r="BT784" s="83"/>
      <c r="BU784" s="351" t="s">
        <v>3715</v>
      </c>
      <c r="BV784" s="363" t="s">
        <v>3716</v>
      </c>
      <c r="BW784" s="351" t="s">
        <v>3717</v>
      </c>
      <c r="BX784" s="363" t="s">
        <v>3718</v>
      </c>
      <c r="BY784" s="362" t="str">
        <f t="shared" si="54"/>
        <v>DISCONTINUED - MR310 Con6, 17x8.5, 0mm Offset, 5x5, 71.5mm Centerbore, Method Bronze - Matte Black Lip</v>
      </c>
      <c r="BZ784" s="362" t="s">
        <v>4044</v>
      </c>
      <c r="CA784" s="362" t="s">
        <v>4045</v>
      </c>
      <c r="CB784" s="351" t="str">
        <f t="shared" si="55"/>
        <v>STREET (3XX)</v>
      </c>
    </row>
    <row r="785" spans="1:80" s="39" customFormat="1" ht="15" customHeight="1">
      <c r="A785" s="23">
        <f t="shared" si="56"/>
        <v>782</v>
      </c>
      <c r="B785" s="105" t="s">
        <v>84</v>
      </c>
      <c r="C785" s="105" t="s">
        <v>1072</v>
      </c>
      <c r="D785" s="105" t="s">
        <v>1120</v>
      </c>
      <c r="E785" s="94" t="s">
        <v>6643</v>
      </c>
      <c r="F785" s="93"/>
      <c r="G785" s="93"/>
      <c r="H785" s="81" t="s">
        <v>600</v>
      </c>
      <c r="I785" s="356">
        <v>42005</v>
      </c>
      <c r="J785" s="356">
        <v>44755</v>
      </c>
      <c r="K785" s="331" t="s">
        <v>1277</v>
      </c>
      <c r="L785" s="400">
        <v>319.36</v>
      </c>
      <c r="M785" s="333"/>
      <c r="N785" s="333"/>
      <c r="O785" s="105">
        <v>17</v>
      </c>
      <c r="P785" s="8">
        <v>8.5</v>
      </c>
      <c r="Q785" s="105" t="s">
        <v>1767</v>
      </c>
      <c r="R785" s="3">
        <v>8</v>
      </c>
      <c r="S785" s="3">
        <v>180</v>
      </c>
      <c r="T785" s="3">
        <v>0</v>
      </c>
      <c r="U785" s="17">
        <v>4.75</v>
      </c>
      <c r="V785" s="106" t="s">
        <v>85</v>
      </c>
      <c r="W785" s="17">
        <v>130.81</v>
      </c>
      <c r="X785" s="8">
        <v>28.1</v>
      </c>
      <c r="Y785" s="3">
        <v>3640</v>
      </c>
      <c r="Z785" s="80" t="s">
        <v>6067</v>
      </c>
      <c r="AA785" s="80" t="s">
        <v>3007</v>
      </c>
      <c r="AB785" s="369" t="s">
        <v>5618</v>
      </c>
      <c r="AC785" s="82" t="s">
        <v>1606</v>
      </c>
      <c r="AD785" s="92">
        <v>33</v>
      </c>
      <c r="AE785" s="82" t="s">
        <v>85</v>
      </c>
      <c r="AF785" s="82" t="s">
        <v>85</v>
      </c>
      <c r="AG785" s="3" t="s">
        <v>3020</v>
      </c>
      <c r="AH785" s="82" t="s">
        <v>1951</v>
      </c>
      <c r="AI785" s="9">
        <v>1.1000000000000001</v>
      </c>
      <c r="AJ785" s="3" t="s">
        <v>266</v>
      </c>
      <c r="AK785" s="3" t="s">
        <v>85</v>
      </c>
      <c r="AL785" s="3" t="s">
        <v>85</v>
      </c>
      <c r="AM785" s="105" t="s">
        <v>85</v>
      </c>
      <c r="AN785" s="105">
        <v>16.100000000000001</v>
      </c>
      <c r="AO785" s="105">
        <v>205</v>
      </c>
      <c r="AP785" s="26">
        <v>3</v>
      </c>
      <c r="AQ785" s="26">
        <v>3</v>
      </c>
      <c r="AR785" s="26">
        <v>27</v>
      </c>
      <c r="AS785" s="26">
        <v>43</v>
      </c>
      <c r="AT785" s="26">
        <v>208</v>
      </c>
      <c r="AU785" s="26">
        <v>202</v>
      </c>
      <c r="AV785" s="106">
        <v>126</v>
      </c>
      <c r="AW785" s="55">
        <v>89</v>
      </c>
      <c r="AX785" s="55">
        <v>89</v>
      </c>
      <c r="AY785" s="55">
        <v>46</v>
      </c>
      <c r="AZ785" s="105" t="s">
        <v>85</v>
      </c>
      <c r="BA785" s="3" t="s">
        <v>85</v>
      </c>
      <c r="BB785" s="105" t="s">
        <v>85</v>
      </c>
      <c r="BC785" s="3" t="s">
        <v>85</v>
      </c>
      <c r="BD785" s="79">
        <v>31.6</v>
      </c>
      <c r="BE785" s="57">
        <v>19.7</v>
      </c>
      <c r="BF785" s="57">
        <v>19.7</v>
      </c>
      <c r="BG785" s="57">
        <v>11</v>
      </c>
      <c r="BH785" s="82">
        <v>36</v>
      </c>
      <c r="BI785" s="122" t="s">
        <v>3551</v>
      </c>
      <c r="BJ785" s="51" t="s">
        <v>4217</v>
      </c>
      <c r="BK785" s="83" t="s">
        <v>4233</v>
      </c>
      <c r="BL785" s="83" t="s">
        <v>5886</v>
      </c>
      <c r="BM785" s="83" t="s">
        <v>5880</v>
      </c>
      <c r="BN785" s="83" t="s">
        <v>5881</v>
      </c>
      <c r="BO785" s="83" t="s">
        <v>5851</v>
      </c>
      <c r="BP785" s="83" t="s">
        <v>5878</v>
      </c>
      <c r="BQ785" s="83" t="s">
        <v>4235</v>
      </c>
      <c r="BR785" s="83"/>
      <c r="BS785" s="83"/>
      <c r="BT785" s="83"/>
      <c r="BU785" s="351" t="s">
        <v>3707</v>
      </c>
      <c r="BV785" s="363" t="s">
        <v>3708</v>
      </c>
      <c r="BW785" s="351" t="s">
        <v>3709</v>
      </c>
      <c r="BX785" s="363" t="s">
        <v>3710</v>
      </c>
      <c r="BY785" s="362" t="str">
        <f t="shared" si="54"/>
        <v>DISCONTINUED - MR309 Grid, 17x8.5, 0mm Offset, 8x180, 130.81mm Centerbore, Titanium - Matte Black Lip</v>
      </c>
      <c r="BZ785" s="362" t="s">
        <v>4044</v>
      </c>
      <c r="CA785" s="362" t="s">
        <v>4045</v>
      </c>
      <c r="CB785" s="351" t="str">
        <f t="shared" si="55"/>
        <v>STREET (3XX)</v>
      </c>
    </row>
    <row r="786" spans="1:80" s="39" customFormat="1" ht="15" customHeight="1">
      <c r="A786" s="23">
        <f t="shared" si="56"/>
        <v>783</v>
      </c>
      <c r="B786" s="105" t="s">
        <v>84</v>
      </c>
      <c r="C786" s="105" t="s">
        <v>1072</v>
      </c>
      <c r="D786" s="105" t="s">
        <v>2119</v>
      </c>
      <c r="E786" s="94" t="s">
        <v>6644</v>
      </c>
      <c r="F786" s="93"/>
      <c r="G786" s="93"/>
      <c r="H786" s="81" t="s">
        <v>2648</v>
      </c>
      <c r="I786" s="356">
        <v>43340</v>
      </c>
      <c r="J786" s="356">
        <v>44755</v>
      </c>
      <c r="K786" s="331" t="s">
        <v>1277</v>
      </c>
      <c r="L786" s="400">
        <v>380.5</v>
      </c>
      <c r="M786" s="333"/>
      <c r="N786" s="333"/>
      <c r="O786" s="30">
        <v>17</v>
      </c>
      <c r="P786" s="25">
        <v>8.5</v>
      </c>
      <c r="Q786" s="105" t="s">
        <v>1761</v>
      </c>
      <c r="R786" s="3">
        <v>6</v>
      </c>
      <c r="S786" s="30">
        <v>120</v>
      </c>
      <c r="T786" s="30">
        <v>0</v>
      </c>
      <c r="U786" s="17">
        <v>4.75</v>
      </c>
      <c r="V786" s="106" t="s">
        <v>85</v>
      </c>
      <c r="W786" s="17">
        <v>67</v>
      </c>
      <c r="X786" s="8">
        <v>26.75</v>
      </c>
      <c r="Y786" s="3">
        <v>2650</v>
      </c>
      <c r="Z786" s="48" t="s">
        <v>5824</v>
      </c>
      <c r="AA786" s="81" t="s">
        <v>196</v>
      </c>
      <c r="AB786" s="369" t="s">
        <v>5070</v>
      </c>
      <c r="AC786" s="80" t="s">
        <v>2191</v>
      </c>
      <c r="AD786" s="92">
        <v>33</v>
      </c>
      <c r="AE786" s="88" t="s">
        <v>2105</v>
      </c>
      <c r="AF786" s="88" t="s">
        <v>1899</v>
      </c>
      <c r="AG786" s="82" t="s">
        <v>85</v>
      </c>
      <c r="AH786" s="88" t="s">
        <v>2629</v>
      </c>
      <c r="AI786" s="9">
        <v>1.1000000000000001</v>
      </c>
      <c r="AJ786" s="3" t="s">
        <v>265</v>
      </c>
      <c r="AK786" s="3" t="s">
        <v>85</v>
      </c>
      <c r="AL786" s="3" t="s">
        <v>85</v>
      </c>
      <c r="AM786" s="3" t="s">
        <v>85</v>
      </c>
      <c r="AN786" s="3">
        <v>16.2</v>
      </c>
      <c r="AO786" s="3">
        <v>160</v>
      </c>
      <c r="AP786" s="37">
        <v>10</v>
      </c>
      <c r="AQ786" s="37">
        <v>20</v>
      </c>
      <c r="AR786" s="37"/>
      <c r="AS786" s="37">
        <v>45</v>
      </c>
      <c r="AT786" s="37"/>
      <c r="AU786" s="107">
        <v>203</v>
      </c>
      <c r="AV786" s="17">
        <v>67</v>
      </c>
      <c r="AW786" s="55">
        <v>38</v>
      </c>
      <c r="AX786" s="55">
        <v>38</v>
      </c>
      <c r="AY786" s="55">
        <v>42</v>
      </c>
      <c r="AZ786" s="105" t="s">
        <v>85</v>
      </c>
      <c r="BA786" s="3" t="s">
        <v>85</v>
      </c>
      <c r="BB786" s="105" t="s">
        <v>85</v>
      </c>
      <c r="BC786" s="3" t="s">
        <v>85</v>
      </c>
      <c r="BD786" s="79">
        <v>30.25</v>
      </c>
      <c r="BE786" s="57">
        <v>19.7</v>
      </c>
      <c r="BF786" s="57">
        <v>19.7</v>
      </c>
      <c r="BG786" s="57">
        <v>11</v>
      </c>
      <c r="BH786" s="82">
        <v>36</v>
      </c>
      <c r="BI786" s="122" t="s">
        <v>3551</v>
      </c>
      <c r="BJ786" s="51" t="s">
        <v>4217</v>
      </c>
      <c r="BK786" s="30" t="s">
        <v>4233</v>
      </c>
      <c r="BL786" s="30" t="s">
        <v>5857</v>
      </c>
      <c r="BM786" s="30" t="s">
        <v>2862</v>
      </c>
      <c r="BN786" s="30" t="s">
        <v>5881</v>
      </c>
      <c r="BO786" s="83" t="s">
        <v>5892</v>
      </c>
      <c r="BP786" s="83" t="s">
        <v>5871</v>
      </c>
      <c r="BQ786" s="83" t="s">
        <v>4480</v>
      </c>
      <c r="BR786" s="83" t="s">
        <v>4235</v>
      </c>
      <c r="BS786" s="83"/>
      <c r="BT786" s="83"/>
      <c r="BU786" s="351" t="s">
        <v>3819</v>
      </c>
      <c r="BV786" s="363" t="s">
        <v>3820</v>
      </c>
      <c r="BW786" s="351" t="s">
        <v>3821</v>
      </c>
      <c r="BX786" s="363" t="s">
        <v>3822</v>
      </c>
      <c r="BY786" s="362" t="str">
        <f t="shared" si="54"/>
        <v>DISCONTINUED - MR315, 17x8.5, 0mm Offset, 6x120, 67mm Centerbore, Machined - Clear Coat</v>
      </c>
      <c r="BZ786" s="362" t="s">
        <v>4044</v>
      </c>
      <c r="CA786" s="362" t="s">
        <v>4045</v>
      </c>
      <c r="CB786" s="351" t="str">
        <f t="shared" si="55"/>
        <v>STREET (3XX)</v>
      </c>
    </row>
    <row r="787" spans="1:80" s="39" customFormat="1" ht="15" customHeight="1">
      <c r="A787" s="23">
        <f t="shared" si="56"/>
        <v>784</v>
      </c>
      <c r="B787" s="3" t="s">
        <v>84</v>
      </c>
      <c r="C787" s="105" t="s">
        <v>1094</v>
      </c>
      <c r="D787" s="83" t="s">
        <v>941</v>
      </c>
      <c r="E787" s="94" t="s">
        <v>6645</v>
      </c>
      <c r="F787" s="93" t="s">
        <v>2239</v>
      </c>
      <c r="G787" s="93"/>
      <c r="H787" s="12" t="s">
        <v>1007</v>
      </c>
      <c r="I787" s="356">
        <v>42736</v>
      </c>
      <c r="J787" s="356">
        <v>44755</v>
      </c>
      <c r="K787" s="331" t="s">
        <v>1277</v>
      </c>
      <c r="L787" s="400">
        <v>433.46</v>
      </c>
      <c r="M787" s="333"/>
      <c r="N787" s="333"/>
      <c r="O787" s="83">
        <v>20</v>
      </c>
      <c r="P787" s="85">
        <v>10</v>
      </c>
      <c r="Q787" s="105" t="s">
        <v>1123</v>
      </c>
      <c r="R787" s="83">
        <v>6</v>
      </c>
      <c r="S787" s="83">
        <v>5.5</v>
      </c>
      <c r="T787" s="83">
        <v>-24</v>
      </c>
      <c r="U787" s="86">
        <v>4.55</v>
      </c>
      <c r="V787" s="106" t="s">
        <v>85</v>
      </c>
      <c r="W787" s="86">
        <v>106.25</v>
      </c>
      <c r="X787" s="85">
        <v>50.07</v>
      </c>
      <c r="Y787" s="83">
        <v>2650</v>
      </c>
      <c r="Z787" s="80" t="s">
        <v>5833</v>
      </c>
      <c r="AA787" s="80" t="s">
        <v>3003</v>
      </c>
      <c r="AB787" s="369" t="s">
        <v>5053</v>
      </c>
      <c r="AC787" s="3" t="s">
        <v>1636</v>
      </c>
      <c r="AD787" s="92">
        <v>33</v>
      </c>
      <c r="AE787" s="89" t="s">
        <v>1809</v>
      </c>
      <c r="AF787" s="3" t="s">
        <v>1901</v>
      </c>
      <c r="AG787" s="82" t="s">
        <v>85</v>
      </c>
      <c r="AH787" s="105" t="s">
        <v>1950</v>
      </c>
      <c r="AI787" s="9">
        <v>1.1000000000000001</v>
      </c>
      <c r="AJ787" s="105" t="s">
        <v>265</v>
      </c>
      <c r="AK787" s="83" t="s">
        <v>1712</v>
      </c>
      <c r="AL787" s="41">
        <v>2.75</v>
      </c>
      <c r="AM787" s="83">
        <v>78.099999999999994</v>
      </c>
      <c r="AN787" s="83">
        <v>15.8</v>
      </c>
      <c r="AO787" s="83">
        <v>170</v>
      </c>
      <c r="AP787" s="37">
        <v>4</v>
      </c>
      <c r="AQ787" s="37">
        <v>16</v>
      </c>
      <c r="AR787" s="37"/>
      <c r="AS787" s="37">
        <v>70</v>
      </c>
      <c r="AT787" s="37"/>
      <c r="AU787" s="105">
        <v>241</v>
      </c>
      <c r="AV787" s="106">
        <v>106.25</v>
      </c>
      <c r="AW787" s="55">
        <v>44</v>
      </c>
      <c r="AX787" s="55">
        <v>44</v>
      </c>
      <c r="AY787" s="55">
        <v>28</v>
      </c>
      <c r="AZ787" s="3" t="s">
        <v>85</v>
      </c>
      <c r="BA787" s="3" t="s">
        <v>85</v>
      </c>
      <c r="BB787" s="3" t="s">
        <v>85</v>
      </c>
      <c r="BC787" s="3" t="s">
        <v>85</v>
      </c>
      <c r="BD787" s="79">
        <v>55.71</v>
      </c>
      <c r="BE787" s="57">
        <v>22.1</v>
      </c>
      <c r="BF787" s="57">
        <v>22.1</v>
      </c>
      <c r="BG787" s="57">
        <v>12.2</v>
      </c>
      <c r="BH787" s="83">
        <v>20</v>
      </c>
      <c r="BI787" s="122" t="s">
        <v>3551</v>
      </c>
      <c r="BJ787" s="51" t="s">
        <v>4217</v>
      </c>
      <c r="BK787" s="83" t="s">
        <v>2890</v>
      </c>
      <c r="BL787" s="83" t="s">
        <v>2905</v>
      </c>
      <c r="BM787" s="83" t="s">
        <v>2834</v>
      </c>
      <c r="BN787" s="83" t="s">
        <v>2906</v>
      </c>
      <c r="BO787" s="83" t="s">
        <v>2904</v>
      </c>
      <c r="BP787" s="83"/>
      <c r="BQ787" s="83"/>
      <c r="BR787" s="83"/>
      <c r="BS787" s="83"/>
      <c r="BT787" s="83"/>
      <c r="BU787" s="351" t="s">
        <v>3995</v>
      </c>
      <c r="BV787" s="395" t="s">
        <v>3996</v>
      </c>
      <c r="BW787" s="351" t="s">
        <v>3997</v>
      </c>
      <c r="BX787" s="395" t="s">
        <v>3998</v>
      </c>
      <c r="BY787" s="362" t="str">
        <f t="shared" si="54"/>
        <v>DISCONTINUED - MR610 Con 6, 20x10, -24mm Offset, 6x5.5, 106.25mm Centerbore, Method Bronze - Matte Black Lip</v>
      </c>
      <c r="BZ787" s="362" t="s">
        <v>4044</v>
      </c>
      <c r="CA787" s="362" t="s">
        <v>4045</v>
      </c>
      <c r="CB787" s="351" t="str">
        <f t="shared" si="55"/>
        <v>DISCO (6XX)</v>
      </c>
    </row>
    <row r="788" spans="1:80" s="39" customFormat="1" ht="15" customHeight="1">
      <c r="A788" s="23">
        <f t="shared" si="56"/>
        <v>785</v>
      </c>
      <c r="B788" s="105" t="s">
        <v>84</v>
      </c>
      <c r="C788" s="105" t="s">
        <v>1072</v>
      </c>
      <c r="D788" s="105" t="s">
        <v>1114</v>
      </c>
      <c r="E788" s="94" t="s">
        <v>6651</v>
      </c>
      <c r="F788" s="93"/>
      <c r="G788" s="93"/>
      <c r="H788" s="81" t="s">
        <v>288</v>
      </c>
      <c r="I788" s="356">
        <v>40544</v>
      </c>
      <c r="J788" s="356">
        <v>44755</v>
      </c>
      <c r="K788" s="331" t="s">
        <v>1277</v>
      </c>
      <c r="L788" s="400">
        <v>254.74</v>
      </c>
      <c r="M788" s="333"/>
      <c r="N788" s="333"/>
      <c r="O788" s="105">
        <v>16</v>
      </c>
      <c r="P788" s="8">
        <v>8</v>
      </c>
      <c r="Q788" s="105" t="s">
        <v>1758</v>
      </c>
      <c r="R788" s="3">
        <v>5</v>
      </c>
      <c r="S788" s="26">
        <v>5</v>
      </c>
      <c r="T788" s="3">
        <v>0</v>
      </c>
      <c r="U788" s="17">
        <v>4.5</v>
      </c>
      <c r="V788" s="106" t="s">
        <v>85</v>
      </c>
      <c r="W788" s="17">
        <v>94</v>
      </c>
      <c r="X788" s="8">
        <v>26.05</v>
      </c>
      <c r="Y788" s="3">
        <v>2100</v>
      </c>
      <c r="Z788" s="81" t="s">
        <v>2309</v>
      </c>
      <c r="AA788" s="81" t="s">
        <v>3002</v>
      </c>
      <c r="AB788" s="369" t="s">
        <v>6652</v>
      </c>
      <c r="AC788" s="82" t="s">
        <v>1728</v>
      </c>
      <c r="AD788" s="92">
        <v>33</v>
      </c>
      <c r="AE788" s="89" t="s">
        <v>85</v>
      </c>
      <c r="AF788" s="82" t="s">
        <v>85</v>
      </c>
      <c r="AG788" s="82" t="s">
        <v>3015</v>
      </c>
      <c r="AH788" s="105" t="s">
        <v>1950</v>
      </c>
      <c r="AI788" s="9">
        <v>1.1000000000000001</v>
      </c>
      <c r="AJ788" s="105" t="s">
        <v>266</v>
      </c>
      <c r="AK788" s="105" t="s">
        <v>85</v>
      </c>
      <c r="AL788" s="3" t="s">
        <v>85</v>
      </c>
      <c r="AM788" s="105" t="s">
        <v>85</v>
      </c>
      <c r="AN788" s="105">
        <v>16.2</v>
      </c>
      <c r="AO788" s="105">
        <v>160</v>
      </c>
      <c r="AP788" s="26" t="s">
        <v>1273</v>
      </c>
      <c r="AQ788" s="26" t="s">
        <v>1274</v>
      </c>
      <c r="AR788" s="26">
        <v>28</v>
      </c>
      <c r="AS788" s="26" t="s">
        <v>1275</v>
      </c>
      <c r="AT788" s="26">
        <v>193</v>
      </c>
      <c r="AU788" s="107">
        <v>189</v>
      </c>
      <c r="AV788" s="106">
        <v>90</v>
      </c>
      <c r="AW788" s="55">
        <v>79.8</v>
      </c>
      <c r="AX788" s="55">
        <v>79.8</v>
      </c>
      <c r="AY788" s="55">
        <v>64</v>
      </c>
      <c r="AZ788" s="105" t="s">
        <v>85</v>
      </c>
      <c r="BA788" s="3" t="s">
        <v>85</v>
      </c>
      <c r="BB788" s="105" t="s">
        <v>85</v>
      </c>
      <c r="BC788" s="3" t="s">
        <v>85</v>
      </c>
      <c r="BD788" s="79">
        <v>30.4</v>
      </c>
      <c r="BE788" s="57">
        <v>18.7</v>
      </c>
      <c r="BF788" s="57">
        <v>18.7</v>
      </c>
      <c r="BG788" s="57">
        <v>10.6</v>
      </c>
      <c r="BH788" s="82">
        <v>36</v>
      </c>
      <c r="BI788" s="122" t="s">
        <v>3551</v>
      </c>
      <c r="BJ788" s="51" t="s">
        <v>4217</v>
      </c>
      <c r="BK788" s="83" t="s">
        <v>4233</v>
      </c>
      <c r="BL788" s="83" t="s">
        <v>5876</v>
      </c>
      <c r="BM788" s="83" t="s">
        <v>5877</v>
      </c>
      <c r="BN788" s="83" t="s">
        <v>5851</v>
      </c>
      <c r="BO788" s="83" t="s">
        <v>5878</v>
      </c>
      <c r="BP788" s="83" t="s">
        <v>5879</v>
      </c>
      <c r="BQ788" s="83" t="s">
        <v>4235</v>
      </c>
      <c r="BR788" s="83"/>
      <c r="BS788" s="83"/>
      <c r="BT788" s="83"/>
      <c r="BU788" s="351" t="s">
        <v>3564</v>
      </c>
      <c r="BV788" s="363" t="s">
        <v>3565</v>
      </c>
      <c r="BW788" s="351" t="s">
        <v>3566</v>
      </c>
      <c r="BX788" s="363" t="s">
        <v>3567</v>
      </c>
      <c r="BY788" s="362" t="str">
        <f t="shared" si="54"/>
        <v>DISCONTINUED - MR301 The Standard, 16x8, 0mm Offset, 5x5, 94mm Centerbore, Matte Black</v>
      </c>
      <c r="BZ788" s="362" t="s">
        <v>4044</v>
      </c>
      <c r="CA788" s="362" t="s">
        <v>4045</v>
      </c>
      <c r="CB788" s="351" t="str">
        <f t="shared" si="55"/>
        <v>STREET (3XX)</v>
      </c>
    </row>
    <row r="789" spans="1:80" s="39" customFormat="1" ht="15" customHeight="1">
      <c r="A789" s="23">
        <f t="shared" si="56"/>
        <v>786</v>
      </c>
      <c r="B789" s="105" t="s">
        <v>84</v>
      </c>
      <c r="C789" s="105" t="s">
        <v>1072</v>
      </c>
      <c r="D789" s="105" t="s">
        <v>1114</v>
      </c>
      <c r="E789" s="94" t="s">
        <v>6653</v>
      </c>
      <c r="F789" s="93" t="s">
        <v>2239</v>
      </c>
      <c r="G789" s="93"/>
      <c r="H789" s="81" t="s">
        <v>4501</v>
      </c>
      <c r="I789" s="356">
        <v>43951</v>
      </c>
      <c r="J789" s="356">
        <v>44755</v>
      </c>
      <c r="K789" s="331" t="s">
        <v>1277</v>
      </c>
      <c r="L789" s="400">
        <v>383.78</v>
      </c>
      <c r="M789" s="333"/>
      <c r="N789" s="333"/>
      <c r="O789" s="5">
        <v>20</v>
      </c>
      <c r="P789" s="8">
        <v>10</v>
      </c>
      <c r="Q789" s="105" t="s">
        <v>1763</v>
      </c>
      <c r="R789" s="3">
        <v>6</v>
      </c>
      <c r="S789" s="3">
        <v>135</v>
      </c>
      <c r="T789" s="3">
        <v>-18</v>
      </c>
      <c r="U789" s="17">
        <v>4.76</v>
      </c>
      <c r="V789" s="106" t="s">
        <v>85</v>
      </c>
      <c r="W789" s="17">
        <v>94</v>
      </c>
      <c r="X789" s="8">
        <v>37.5</v>
      </c>
      <c r="Y789" s="3">
        <v>2650</v>
      </c>
      <c r="Z789" s="80" t="s">
        <v>2309</v>
      </c>
      <c r="AA789" s="81" t="s">
        <v>3002</v>
      </c>
      <c r="AB789" s="369" t="s">
        <v>6654</v>
      </c>
      <c r="AC789" s="82" t="s">
        <v>1728</v>
      </c>
      <c r="AD789" s="92">
        <v>33</v>
      </c>
      <c r="AE789" s="89" t="s">
        <v>85</v>
      </c>
      <c r="AF789" s="82" t="s">
        <v>85</v>
      </c>
      <c r="AG789" s="82" t="s">
        <v>3015</v>
      </c>
      <c r="AH789" s="105" t="s">
        <v>1950</v>
      </c>
      <c r="AI789" s="9">
        <v>1.1000000000000001</v>
      </c>
      <c r="AJ789" s="105" t="s">
        <v>266</v>
      </c>
      <c r="AK789" s="105" t="s">
        <v>85</v>
      </c>
      <c r="AL789" s="3" t="s">
        <v>85</v>
      </c>
      <c r="AM789" s="105" t="s">
        <v>85</v>
      </c>
      <c r="AN789" s="105">
        <v>16.100000000000001</v>
      </c>
      <c r="AO789" s="105">
        <v>175</v>
      </c>
      <c r="AP789" s="105">
        <v>3</v>
      </c>
      <c r="AQ789" s="26">
        <v>17</v>
      </c>
      <c r="AR789" s="26">
        <v>38</v>
      </c>
      <c r="AS789" s="26">
        <v>47</v>
      </c>
      <c r="AT789" s="26">
        <v>245</v>
      </c>
      <c r="AU789" s="107">
        <v>241</v>
      </c>
      <c r="AV789" s="106">
        <v>90</v>
      </c>
      <c r="AW789" s="55">
        <v>79.8</v>
      </c>
      <c r="AX789" s="55">
        <v>79.8</v>
      </c>
      <c r="AY789" s="55">
        <v>94</v>
      </c>
      <c r="AZ789" s="105" t="s">
        <v>85</v>
      </c>
      <c r="BA789" s="3" t="s">
        <v>85</v>
      </c>
      <c r="BB789" s="105" t="s">
        <v>85</v>
      </c>
      <c r="BC789" s="3" t="s">
        <v>85</v>
      </c>
      <c r="BD789" s="79">
        <v>41.5</v>
      </c>
      <c r="BE789" s="57">
        <v>22.6</v>
      </c>
      <c r="BF789" s="57">
        <v>22.6</v>
      </c>
      <c r="BG789" s="57">
        <v>12.6</v>
      </c>
      <c r="BH789" s="82">
        <v>20</v>
      </c>
      <c r="BI789" s="122" t="s">
        <v>3551</v>
      </c>
      <c r="BJ789" s="51" t="s">
        <v>4217</v>
      </c>
      <c r="BK789" s="83" t="s">
        <v>4233</v>
      </c>
      <c r="BL789" s="83" t="s">
        <v>5876</v>
      </c>
      <c r="BM789" s="83" t="s">
        <v>5877</v>
      </c>
      <c r="BN789" s="83" t="s">
        <v>5851</v>
      </c>
      <c r="BO789" s="83" t="s">
        <v>5878</v>
      </c>
      <c r="BP789" s="83" t="s">
        <v>5879</v>
      </c>
      <c r="BQ789" s="83" t="s">
        <v>4235</v>
      </c>
      <c r="BR789" s="83"/>
      <c r="BS789" s="83"/>
      <c r="BT789" s="83"/>
      <c r="BU789" s="351" t="s">
        <v>3572</v>
      </c>
      <c r="BV789" s="363" t="s">
        <v>3573</v>
      </c>
      <c r="BW789" s="351" t="s">
        <v>3574</v>
      </c>
      <c r="BX789" s="363" t="s">
        <v>3575</v>
      </c>
      <c r="BY789" s="362" t="str">
        <f t="shared" si="54"/>
        <v>DISCONTINUED - MR301 The Standard, 20x10, -18mm Offset, 6x135, 94mm Centerbore, Matte Black</v>
      </c>
      <c r="BZ789" s="362" t="s">
        <v>4044</v>
      </c>
      <c r="CA789" s="362" t="s">
        <v>4045</v>
      </c>
      <c r="CB789" s="351" t="str">
        <f t="shared" si="55"/>
        <v>STREET (3XX)</v>
      </c>
    </row>
    <row r="790" spans="1:80" s="39" customFormat="1" ht="15" customHeight="1">
      <c r="A790" s="23">
        <f t="shared" si="56"/>
        <v>787</v>
      </c>
      <c r="B790" s="105" t="s">
        <v>84</v>
      </c>
      <c r="C790" s="105" t="s">
        <v>1072</v>
      </c>
      <c r="D790" s="5" t="s">
        <v>1116</v>
      </c>
      <c r="E790" s="94" t="s">
        <v>6655</v>
      </c>
      <c r="F790" s="93"/>
      <c r="G790" s="93"/>
      <c r="H790" s="81" t="s">
        <v>389</v>
      </c>
      <c r="I790" s="356">
        <v>40909</v>
      </c>
      <c r="J790" s="356">
        <v>44755</v>
      </c>
      <c r="K790" s="331" t="s">
        <v>1277</v>
      </c>
      <c r="L790" s="400">
        <v>266.75</v>
      </c>
      <c r="M790" s="333"/>
      <c r="N790" s="333"/>
      <c r="O790" s="5">
        <v>16</v>
      </c>
      <c r="P790" s="8">
        <v>8</v>
      </c>
      <c r="Q790" s="105" t="s">
        <v>1123</v>
      </c>
      <c r="R790" s="3">
        <v>6</v>
      </c>
      <c r="S790" s="3">
        <v>5.5</v>
      </c>
      <c r="T790" s="3">
        <v>0</v>
      </c>
      <c r="U790" s="19">
        <v>4.5</v>
      </c>
      <c r="V790" s="106" t="s">
        <v>85</v>
      </c>
      <c r="W790" s="17">
        <v>108</v>
      </c>
      <c r="X790" s="8">
        <v>23.9</v>
      </c>
      <c r="Y790" s="3">
        <v>3200</v>
      </c>
      <c r="Z790" s="80" t="s">
        <v>5827</v>
      </c>
      <c r="AA790" s="81" t="s">
        <v>3002</v>
      </c>
      <c r="AB790" s="369" t="s">
        <v>6656</v>
      </c>
      <c r="AC790" s="82" t="s">
        <v>1600</v>
      </c>
      <c r="AD790" s="92">
        <v>33</v>
      </c>
      <c r="AE790" s="89" t="s">
        <v>85</v>
      </c>
      <c r="AF790" s="82" t="s">
        <v>85</v>
      </c>
      <c r="AG790" s="105" t="s">
        <v>3016</v>
      </c>
      <c r="AH790" s="82" t="s">
        <v>1951</v>
      </c>
      <c r="AI790" s="9">
        <v>1.1000000000000001</v>
      </c>
      <c r="AJ790" s="105" t="s">
        <v>266</v>
      </c>
      <c r="AK790" s="105" t="s">
        <v>85</v>
      </c>
      <c r="AL790" s="3" t="s">
        <v>85</v>
      </c>
      <c r="AM790" s="105" t="s">
        <v>85</v>
      </c>
      <c r="AN790" s="105">
        <v>16.2</v>
      </c>
      <c r="AO790" s="105">
        <v>170</v>
      </c>
      <c r="AP790" s="26">
        <v>3</v>
      </c>
      <c r="AQ790" s="26">
        <v>18</v>
      </c>
      <c r="AR790" s="26">
        <v>27</v>
      </c>
      <c r="AS790" s="26">
        <v>26</v>
      </c>
      <c r="AT790" s="26">
        <v>193</v>
      </c>
      <c r="AU790" s="107">
        <v>191</v>
      </c>
      <c r="AV790" s="106">
        <v>107</v>
      </c>
      <c r="AW790" s="55">
        <v>41</v>
      </c>
      <c r="AX790" s="55">
        <v>74</v>
      </c>
      <c r="AY790" s="55">
        <v>70</v>
      </c>
      <c r="AZ790" s="105" t="s">
        <v>85</v>
      </c>
      <c r="BA790" s="3" t="s">
        <v>85</v>
      </c>
      <c r="BB790" s="105" t="s">
        <v>85</v>
      </c>
      <c r="BC790" s="3" t="s">
        <v>85</v>
      </c>
      <c r="BD790" s="79">
        <v>27.6</v>
      </c>
      <c r="BE790" s="57">
        <v>18.7</v>
      </c>
      <c r="BF790" s="57">
        <v>18.7</v>
      </c>
      <c r="BG790" s="57">
        <v>10.6</v>
      </c>
      <c r="BH790" s="82">
        <v>36</v>
      </c>
      <c r="BI790" s="122" t="s">
        <v>3551</v>
      </c>
      <c r="BJ790" s="51" t="s">
        <v>4217</v>
      </c>
      <c r="BK790" s="83" t="s">
        <v>4233</v>
      </c>
      <c r="BL790" s="30" t="s">
        <v>5818</v>
      </c>
      <c r="BM790" s="30" t="s">
        <v>5880</v>
      </c>
      <c r="BN790" s="83" t="s">
        <v>5881</v>
      </c>
      <c r="BO790" s="83" t="s">
        <v>5851</v>
      </c>
      <c r="BP790" s="83" t="s">
        <v>5878</v>
      </c>
      <c r="BQ790" s="83" t="s">
        <v>4235</v>
      </c>
      <c r="BR790" s="83"/>
      <c r="BS790" s="83"/>
      <c r="BT790" s="83"/>
      <c r="BU790" s="351" t="s">
        <v>3599</v>
      </c>
      <c r="BV790" s="363" t="s">
        <v>3600</v>
      </c>
      <c r="BW790" s="351" t="s">
        <v>3601</v>
      </c>
      <c r="BX790" s="363" t="s">
        <v>3602</v>
      </c>
      <c r="BY790" s="362" t="str">
        <f t="shared" si="54"/>
        <v>DISCONTINUED - MR304 Double Standard, 16x8, 0mm Offset, 6x5.5, 108mm Centerbore, Matte Black - Machined Lip</v>
      </c>
      <c r="BZ790" s="362" t="s">
        <v>4044</v>
      </c>
      <c r="CA790" s="362" t="s">
        <v>4045</v>
      </c>
      <c r="CB790" s="351" t="str">
        <f t="shared" si="55"/>
        <v>STREET (3XX)</v>
      </c>
    </row>
    <row r="791" spans="1:80" s="39" customFormat="1" ht="15" customHeight="1">
      <c r="A791" s="23">
        <f t="shared" si="56"/>
        <v>788</v>
      </c>
      <c r="B791" s="105" t="s">
        <v>84</v>
      </c>
      <c r="C791" s="105" t="s">
        <v>1072</v>
      </c>
      <c r="D791" s="105" t="s">
        <v>1120</v>
      </c>
      <c r="E791" s="94" t="s">
        <v>6657</v>
      </c>
      <c r="F791" s="93"/>
      <c r="G791" s="93"/>
      <c r="H791" s="81" t="s">
        <v>589</v>
      </c>
      <c r="I791" s="356">
        <v>42005</v>
      </c>
      <c r="J791" s="356">
        <v>44755</v>
      </c>
      <c r="K791" s="331" t="s">
        <v>1277</v>
      </c>
      <c r="L791" s="400">
        <v>345</v>
      </c>
      <c r="M791" s="333"/>
      <c r="N791" s="333"/>
      <c r="O791" s="105">
        <v>17</v>
      </c>
      <c r="P791" s="8">
        <v>8.5</v>
      </c>
      <c r="Q791" s="105" t="s">
        <v>1759</v>
      </c>
      <c r="R791" s="3">
        <v>5</v>
      </c>
      <c r="S791" s="3">
        <v>5.5</v>
      </c>
      <c r="T791" s="3">
        <v>0</v>
      </c>
      <c r="U791" s="17">
        <v>4.75</v>
      </c>
      <c r="V791" s="106" t="s">
        <v>85</v>
      </c>
      <c r="W791" s="17">
        <v>108</v>
      </c>
      <c r="X791" s="8">
        <v>28.1</v>
      </c>
      <c r="Y791" s="3">
        <v>2650</v>
      </c>
      <c r="Z791" s="80" t="s">
        <v>2309</v>
      </c>
      <c r="AA791" s="81" t="s">
        <v>3002</v>
      </c>
      <c r="AB791" s="369" t="s">
        <v>6658</v>
      </c>
      <c r="AC791" s="82" t="s">
        <v>1600</v>
      </c>
      <c r="AD791" s="92">
        <v>33</v>
      </c>
      <c r="AE791" s="82" t="s">
        <v>85</v>
      </c>
      <c r="AF791" s="82" t="s">
        <v>85</v>
      </c>
      <c r="AG791" s="105" t="s">
        <v>3016</v>
      </c>
      <c r="AH791" s="82" t="s">
        <v>1951</v>
      </c>
      <c r="AI791" s="9">
        <v>1.1000000000000001</v>
      </c>
      <c r="AJ791" s="3" t="s">
        <v>266</v>
      </c>
      <c r="AK791" s="3" t="s">
        <v>85</v>
      </c>
      <c r="AL791" s="3" t="s">
        <v>85</v>
      </c>
      <c r="AM791" s="105" t="s">
        <v>85</v>
      </c>
      <c r="AN791" s="105">
        <v>16.100000000000001</v>
      </c>
      <c r="AO791" s="105">
        <v>170</v>
      </c>
      <c r="AP791" s="26">
        <v>6</v>
      </c>
      <c r="AQ791" s="26">
        <v>15</v>
      </c>
      <c r="AR791" s="26">
        <v>27</v>
      </c>
      <c r="AS791" s="26">
        <v>43</v>
      </c>
      <c r="AT791" s="26">
        <v>208</v>
      </c>
      <c r="AU791" s="26">
        <v>202</v>
      </c>
      <c r="AV791" s="106">
        <v>107</v>
      </c>
      <c r="AW791" s="55">
        <v>41</v>
      </c>
      <c r="AX791" s="55">
        <v>74</v>
      </c>
      <c r="AY791" s="55">
        <v>46</v>
      </c>
      <c r="AZ791" s="105" t="s">
        <v>85</v>
      </c>
      <c r="BA791" s="3" t="s">
        <v>85</v>
      </c>
      <c r="BB791" s="105" t="s">
        <v>85</v>
      </c>
      <c r="BC791" s="3" t="s">
        <v>85</v>
      </c>
      <c r="BD791" s="79">
        <v>31.6</v>
      </c>
      <c r="BE791" s="57">
        <v>19.7</v>
      </c>
      <c r="BF791" s="57">
        <v>19.7</v>
      </c>
      <c r="BG791" s="57">
        <v>11</v>
      </c>
      <c r="BH791" s="82">
        <v>36</v>
      </c>
      <c r="BI791" s="122" t="s">
        <v>3551</v>
      </c>
      <c r="BJ791" s="51" t="s">
        <v>4217</v>
      </c>
      <c r="BK791" s="83" t="s">
        <v>4233</v>
      </c>
      <c r="BL791" s="83" t="s">
        <v>5886</v>
      </c>
      <c r="BM791" s="83" t="s">
        <v>5880</v>
      </c>
      <c r="BN791" s="83" t="s">
        <v>5881</v>
      </c>
      <c r="BO791" s="83" t="s">
        <v>5851</v>
      </c>
      <c r="BP791" s="83" t="s">
        <v>5878</v>
      </c>
      <c r="BQ791" s="83" t="s">
        <v>4235</v>
      </c>
      <c r="BR791" s="83"/>
      <c r="BS791" s="83"/>
      <c r="BT791" s="83"/>
      <c r="BU791" s="351" t="s">
        <v>3687</v>
      </c>
      <c r="BV791" s="363" t="s">
        <v>3688</v>
      </c>
      <c r="BW791" s="351" t="s">
        <v>3689</v>
      </c>
      <c r="BX791" s="363" t="s">
        <v>3690</v>
      </c>
      <c r="BY791" s="362" t="str">
        <f t="shared" si="54"/>
        <v>DISCONTINUED - MR309 Grid, 17x8.5, 0mm Offset, 5x5.5, 108mm Centerbore, Matte Black</v>
      </c>
      <c r="BZ791" s="362" t="s">
        <v>4044</v>
      </c>
      <c r="CA791" s="362" t="s">
        <v>4045</v>
      </c>
      <c r="CB791" s="351" t="str">
        <f t="shared" si="55"/>
        <v>STREET (3XX)</v>
      </c>
    </row>
    <row r="792" spans="1:80" s="39" customFormat="1" ht="15" customHeight="1">
      <c r="A792" s="23">
        <f t="shared" si="56"/>
        <v>789</v>
      </c>
      <c r="B792" s="105" t="s">
        <v>84</v>
      </c>
      <c r="C792" s="105" t="s">
        <v>1072</v>
      </c>
      <c r="D792" s="105" t="s">
        <v>1120</v>
      </c>
      <c r="E792" s="94" t="s">
        <v>6659</v>
      </c>
      <c r="F792" s="93"/>
      <c r="G792" s="93"/>
      <c r="H792" s="81" t="s">
        <v>616</v>
      </c>
      <c r="I792" s="356">
        <v>42005</v>
      </c>
      <c r="J792" s="356">
        <v>44755</v>
      </c>
      <c r="K792" s="331" t="s">
        <v>1277</v>
      </c>
      <c r="L792" s="400">
        <v>410</v>
      </c>
      <c r="M792" s="333"/>
      <c r="N792" s="333"/>
      <c r="O792" s="105">
        <v>18</v>
      </c>
      <c r="P792" s="8">
        <v>9</v>
      </c>
      <c r="Q792" s="105" t="s">
        <v>1767</v>
      </c>
      <c r="R792" s="3">
        <v>8</v>
      </c>
      <c r="S792" s="3">
        <v>180</v>
      </c>
      <c r="T792" s="3">
        <v>0</v>
      </c>
      <c r="U792" s="17">
        <v>5</v>
      </c>
      <c r="V792" s="106" t="s">
        <v>85</v>
      </c>
      <c r="W792" s="17">
        <v>130.81</v>
      </c>
      <c r="X792" s="8">
        <v>33.82</v>
      </c>
      <c r="Y792" s="3">
        <v>3640</v>
      </c>
      <c r="Z792" s="80" t="s">
        <v>6067</v>
      </c>
      <c r="AA792" s="80" t="s">
        <v>3007</v>
      </c>
      <c r="AB792" s="369" t="s">
        <v>6660</v>
      </c>
      <c r="AC792" s="82" t="s">
        <v>1606</v>
      </c>
      <c r="AD792" s="92">
        <v>33</v>
      </c>
      <c r="AE792" s="82" t="s">
        <v>85</v>
      </c>
      <c r="AF792" s="82" t="s">
        <v>85</v>
      </c>
      <c r="AG792" s="3" t="s">
        <v>3020</v>
      </c>
      <c r="AH792" s="82" t="s">
        <v>1951</v>
      </c>
      <c r="AI792" s="9">
        <v>1.1000000000000001</v>
      </c>
      <c r="AJ792" s="3" t="s">
        <v>266</v>
      </c>
      <c r="AK792" s="3" t="s">
        <v>85</v>
      </c>
      <c r="AL792" s="3" t="s">
        <v>85</v>
      </c>
      <c r="AM792" s="105" t="s">
        <v>85</v>
      </c>
      <c r="AN792" s="105">
        <v>16.100000000000001</v>
      </c>
      <c r="AO792" s="105">
        <v>205</v>
      </c>
      <c r="AP792" s="105">
        <v>0</v>
      </c>
      <c r="AQ792" s="105">
        <v>0</v>
      </c>
      <c r="AR792" s="26"/>
      <c r="AS792" s="105">
        <v>66</v>
      </c>
      <c r="AT792" s="105"/>
      <c r="AU792" s="105">
        <v>215.8</v>
      </c>
      <c r="AV792" s="106">
        <v>126</v>
      </c>
      <c r="AW792" s="55">
        <v>89</v>
      </c>
      <c r="AX792" s="55">
        <v>89</v>
      </c>
      <c r="AY792" s="55">
        <v>43</v>
      </c>
      <c r="AZ792" s="105" t="s">
        <v>85</v>
      </c>
      <c r="BA792" s="3" t="s">
        <v>85</v>
      </c>
      <c r="BB792" s="105" t="s">
        <v>85</v>
      </c>
      <c r="BC792" s="3" t="s">
        <v>85</v>
      </c>
      <c r="BD792" s="79">
        <v>38.4</v>
      </c>
      <c r="BE792" s="57">
        <v>20.6</v>
      </c>
      <c r="BF792" s="57">
        <v>20.6</v>
      </c>
      <c r="BG792" s="57">
        <v>11.4</v>
      </c>
      <c r="BH792" s="82">
        <v>36</v>
      </c>
      <c r="BI792" s="122" t="s">
        <v>3551</v>
      </c>
      <c r="BJ792" s="51" t="s">
        <v>4217</v>
      </c>
      <c r="BK792" s="83" t="s">
        <v>4233</v>
      </c>
      <c r="BL792" s="83" t="s">
        <v>5886</v>
      </c>
      <c r="BM792" s="83" t="s">
        <v>5880</v>
      </c>
      <c r="BN792" s="83" t="s">
        <v>5881</v>
      </c>
      <c r="BO792" s="83" t="s">
        <v>5851</v>
      </c>
      <c r="BP792" s="83" t="s">
        <v>5878</v>
      </c>
      <c r="BQ792" s="83" t="s">
        <v>4235</v>
      </c>
      <c r="BR792" s="83"/>
      <c r="BS792" s="83"/>
      <c r="BT792" s="83"/>
      <c r="BU792" s="351" t="s">
        <v>3707</v>
      </c>
      <c r="BV792" s="363" t="s">
        <v>3708</v>
      </c>
      <c r="BW792" s="351" t="s">
        <v>3709</v>
      </c>
      <c r="BX792" s="363" t="s">
        <v>3710</v>
      </c>
      <c r="BY792" s="362" t="str">
        <f t="shared" si="54"/>
        <v>DISCONTINUED - MR309 Grid, 18x9, 0mm Offset, 8x180, 130.81mm Centerbore, Titanium - Matte Black Lip</v>
      </c>
      <c r="BZ792" s="362" t="s">
        <v>4044</v>
      </c>
      <c r="CA792" s="362" t="s">
        <v>4045</v>
      </c>
      <c r="CB792" s="351" t="str">
        <f t="shared" si="55"/>
        <v>STREET (3XX)</v>
      </c>
    </row>
    <row r="793" spans="1:80" s="39" customFormat="1" ht="15" customHeight="1">
      <c r="A793" s="23">
        <f t="shared" si="56"/>
        <v>790</v>
      </c>
      <c r="B793" s="105" t="s">
        <v>84</v>
      </c>
      <c r="C793" s="105" t="s">
        <v>1072</v>
      </c>
      <c r="D793" s="105" t="s">
        <v>1121</v>
      </c>
      <c r="E793" s="94" t="s">
        <v>6661</v>
      </c>
      <c r="F793" s="93"/>
      <c r="G793" s="93"/>
      <c r="H793" s="81" t="s">
        <v>661</v>
      </c>
      <c r="I793" s="356">
        <v>42370</v>
      </c>
      <c r="J793" s="356">
        <v>44755</v>
      </c>
      <c r="K793" s="331" t="s">
        <v>1277</v>
      </c>
      <c r="L793" s="400">
        <v>329.88</v>
      </c>
      <c r="M793" s="333"/>
      <c r="N793" s="333"/>
      <c r="O793" s="105">
        <v>17</v>
      </c>
      <c r="P793" s="8">
        <v>8.5</v>
      </c>
      <c r="Q793" s="105" t="s">
        <v>1759</v>
      </c>
      <c r="R793" s="3">
        <v>5</v>
      </c>
      <c r="S793" s="3">
        <v>5.5</v>
      </c>
      <c r="T793" s="3">
        <v>0</v>
      </c>
      <c r="U793" s="17">
        <v>4.75</v>
      </c>
      <c r="V793" s="106" t="s">
        <v>85</v>
      </c>
      <c r="W793" s="17">
        <v>108</v>
      </c>
      <c r="X793" s="8">
        <v>32.92</v>
      </c>
      <c r="Y793" s="3">
        <v>2650</v>
      </c>
      <c r="Z793" s="80" t="s">
        <v>2309</v>
      </c>
      <c r="AA793" s="81" t="s">
        <v>3002</v>
      </c>
      <c r="AB793" s="369" t="s">
        <v>6658</v>
      </c>
      <c r="AC793" s="82" t="s">
        <v>1638</v>
      </c>
      <c r="AD793" s="92">
        <v>38.5</v>
      </c>
      <c r="AE793" s="82" t="s">
        <v>1809</v>
      </c>
      <c r="AF793" s="82" t="s">
        <v>1899</v>
      </c>
      <c r="AG793" s="82" t="s">
        <v>85</v>
      </c>
      <c r="AH793" s="82" t="s">
        <v>1951</v>
      </c>
      <c r="AI793" s="9">
        <v>1.1000000000000001</v>
      </c>
      <c r="AJ793" s="3" t="s">
        <v>265</v>
      </c>
      <c r="AK793" s="3" t="s">
        <v>85</v>
      </c>
      <c r="AL793" s="3" t="s">
        <v>85</v>
      </c>
      <c r="AM793" s="105" t="s">
        <v>85</v>
      </c>
      <c r="AN793" s="105">
        <v>16.100000000000001</v>
      </c>
      <c r="AO793" s="105">
        <v>175</v>
      </c>
      <c r="AP793" s="26">
        <v>6</v>
      </c>
      <c r="AQ793" s="26">
        <v>25</v>
      </c>
      <c r="AR793" s="26">
        <v>41</v>
      </c>
      <c r="AS793" s="26">
        <v>66</v>
      </c>
      <c r="AT793" s="26">
        <v>207</v>
      </c>
      <c r="AU793" s="107">
        <v>200</v>
      </c>
      <c r="AV793" s="106">
        <v>108</v>
      </c>
      <c r="AW793" s="55">
        <v>34</v>
      </c>
      <c r="AX793" s="55">
        <v>34</v>
      </c>
      <c r="AY793" s="55">
        <v>0</v>
      </c>
      <c r="AZ793" s="105" t="s">
        <v>85</v>
      </c>
      <c r="BA793" s="3" t="s">
        <v>85</v>
      </c>
      <c r="BB793" s="105" t="s">
        <v>85</v>
      </c>
      <c r="BC793" s="3" t="s">
        <v>85</v>
      </c>
      <c r="BD793" s="79">
        <v>37.33</v>
      </c>
      <c r="BE793" s="57">
        <v>19.7</v>
      </c>
      <c r="BF793" s="57">
        <v>19.7</v>
      </c>
      <c r="BG793" s="57">
        <v>11</v>
      </c>
      <c r="BH793" s="82">
        <v>36</v>
      </c>
      <c r="BI793" s="122" t="s">
        <v>3551</v>
      </c>
      <c r="BJ793" s="51" t="s">
        <v>4217</v>
      </c>
      <c r="BK793" s="83" t="s">
        <v>4233</v>
      </c>
      <c r="BL793" s="83" t="s">
        <v>5890</v>
      </c>
      <c r="BM793" s="83" t="s">
        <v>5891</v>
      </c>
      <c r="BN793" s="83" t="s">
        <v>5881</v>
      </c>
      <c r="BO793" s="83" t="s">
        <v>5892</v>
      </c>
      <c r="BP793" s="83" t="s">
        <v>5871</v>
      </c>
      <c r="BQ793" s="83" t="s">
        <v>4480</v>
      </c>
      <c r="BR793" s="83" t="s">
        <v>4235</v>
      </c>
      <c r="BS793" s="83"/>
      <c r="BT793" s="83"/>
      <c r="BU793" s="351" t="s">
        <v>3711</v>
      </c>
      <c r="BV793" s="363" t="s">
        <v>3712</v>
      </c>
      <c r="BW793" s="351" t="s">
        <v>3713</v>
      </c>
      <c r="BX793" s="363" t="s">
        <v>3714</v>
      </c>
      <c r="BY793" s="362" t="str">
        <f t="shared" si="54"/>
        <v>DISCONTINUED - MR310 Con6, 17x8.5, 0mm Offset, 5x5.5, 108mm Centerbore, Matte Black</v>
      </c>
      <c r="BZ793" s="362" t="s">
        <v>4044</v>
      </c>
      <c r="CA793" s="362" t="s">
        <v>4045</v>
      </c>
      <c r="CB793" s="351" t="str">
        <f t="shared" si="55"/>
        <v>STREET (3XX)</v>
      </c>
    </row>
    <row r="794" spans="1:80" s="39" customFormat="1" ht="15" customHeight="1">
      <c r="A794" s="23">
        <f t="shared" si="56"/>
        <v>791</v>
      </c>
      <c r="B794" s="105" t="s">
        <v>84</v>
      </c>
      <c r="C794" s="105" t="s">
        <v>1072</v>
      </c>
      <c r="D794" s="105" t="s">
        <v>1121</v>
      </c>
      <c r="E794" s="94" t="s">
        <v>6662</v>
      </c>
      <c r="F794" s="93"/>
      <c r="G794" s="93"/>
      <c r="H794" s="81" t="s">
        <v>670</v>
      </c>
      <c r="I794" s="356">
        <v>42370</v>
      </c>
      <c r="J794" s="356">
        <v>44755</v>
      </c>
      <c r="K794" s="331" t="s">
        <v>1277</v>
      </c>
      <c r="L794" s="400">
        <v>349.42</v>
      </c>
      <c r="M794" s="333"/>
      <c r="N794" s="333"/>
      <c r="O794" s="105">
        <v>17</v>
      </c>
      <c r="P794" s="8">
        <v>8.5</v>
      </c>
      <c r="Q794" s="105" t="s">
        <v>1765</v>
      </c>
      <c r="R794" s="3">
        <v>8</v>
      </c>
      <c r="S794" s="3">
        <v>6.5</v>
      </c>
      <c r="T794" s="3">
        <v>0</v>
      </c>
      <c r="U794" s="17">
        <v>4.75</v>
      </c>
      <c r="V794" s="106" t="s">
        <v>85</v>
      </c>
      <c r="W794" s="17">
        <v>130.81</v>
      </c>
      <c r="X794" s="8">
        <v>33.22</v>
      </c>
      <c r="Y794" s="3">
        <v>3640</v>
      </c>
      <c r="Z794" s="80" t="s">
        <v>5833</v>
      </c>
      <c r="AA794" s="80" t="s">
        <v>3003</v>
      </c>
      <c r="AB794" s="369" t="s">
        <v>5930</v>
      </c>
      <c r="AC794" s="82" t="s">
        <v>1606</v>
      </c>
      <c r="AD794" s="92">
        <v>33</v>
      </c>
      <c r="AE794" s="82" t="s">
        <v>85</v>
      </c>
      <c r="AF794" s="3" t="s">
        <v>85</v>
      </c>
      <c r="AG794" s="3" t="s">
        <v>3020</v>
      </c>
      <c r="AH794" s="82" t="s">
        <v>1951</v>
      </c>
      <c r="AI794" s="9">
        <v>1.1000000000000001</v>
      </c>
      <c r="AJ794" s="3" t="s">
        <v>266</v>
      </c>
      <c r="AK794" s="3" t="s">
        <v>85</v>
      </c>
      <c r="AL794" s="3" t="s">
        <v>85</v>
      </c>
      <c r="AM794" s="105" t="s">
        <v>85</v>
      </c>
      <c r="AN794" s="105">
        <v>16.100000000000001</v>
      </c>
      <c r="AO794" s="105">
        <v>200</v>
      </c>
      <c r="AP794" s="26">
        <v>3</v>
      </c>
      <c r="AQ794" s="26">
        <v>3</v>
      </c>
      <c r="AR794" s="26">
        <v>35</v>
      </c>
      <c r="AS794" s="26">
        <v>63</v>
      </c>
      <c r="AT794" s="26">
        <v>207</v>
      </c>
      <c r="AU794" s="107">
        <v>200</v>
      </c>
      <c r="AV794" s="106">
        <v>126</v>
      </c>
      <c r="AW794" s="55">
        <v>89</v>
      </c>
      <c r="AX794" s="55">
        <v>89</v>
      </c>
      <c r="AY794" s="55">
        <v>14</v>
      </c>
      <c r="AZ794" s="105" t="s">
        <v>85</v>
      </c>
      <c r="BA794" s="3" t="s">
        <v>85</v>
      </c>
      <c r="BB794" s="105" t="s">
        <v>85</v>
      </c>
      <c r="BC794" s="3" t="s">
        <v>85</v>
      </c>
      <c r="BD794" s="79">
        <v>38.29</v>
      </c>
      <c r="BE794" s="57">
        <v>19.7</v>
      </c>
      <c r="BF794" s="57">
        <v>19.7</v>
      </c>
      <c r="BG794" s="57">
        <v>11</v>
      </c>
      <c r="BH794" s="82">
        <v>36</v>
      </c>
      <c r="BI794" s="122" t="s">
        <v>3551</v>
      </c>
      <c r="BJ794" s="51" t="s">
        <v>4217</v>
      </c>
      <c r="BK794" s="83" t="s">
        <v>4233</v>
      </c>
      <c r="BL794" s="83" t="s">
        <v>5890</v>
      </c>
      <c r="BM794" s="83" t="s">
        <v>5891</v>
      </c>
      <c r="BN794" s="83" t="s">
        <v>5881</v>
      </c>
      <c r="BO794" s="83" t="s">
        <v>5892</v>
      </c>
      <c r="BP794" s="83" t="s">
        <v>5871</v>
      </c>
      <c r="BQ794" s="83" t="s">
        <v>4480</v>
      </c>
      <c r="BR794" s="83" t="s">
        <v>4235</v>
      </c>
      <c r="BS794" s="83"/>
      <c r="BT794" s="83"/>
      <c r="BU794" s="351" t="s">
        <v>3731</v>
      </c>
      <c r="BV794" s="363" t="s">
        <v>3732</v>
      </c>
      <c r="BW794" s="351" t="s">
        <v>3733</v>
      </c>
      <c r="BX794" s="363" t="s">
        <v>3734</v>
      </c>
      <c r="BY794" s="362" t="str">
        <f t="shared" si="54"/>
        <v>DISCONTINUED - MR310 Con6, 17x8.5, 0mm Offset, 8x6.5, 130.81mm Centerbore, Method Bronze - Matte Black Lip</v>
      </c>
      <c r="BZ794" s="362" t="s">
        <v>4044</v>
      </c>
      <c r="CA794" s="362" t="s">
        <v>4045</v>
      </c>
      <c r="CB794" s="351" t="str">
        <f t="shared" si="55"/>
        <v>STREET (3XX)</v>
      </c>
    </row>
    <row r="795" spans="1:80" s="39" customFormat="1" ht="15" customHeight="1">
      <c r="A795" s="23">
        <f t="shared" si="56"/>
        <v>792</v>
      </c>
      <c r="B795" s="105" t="s">
        <v>84</v>
      </c>
      <c r="C795" s="105" t="s">
        <v>1072</v>
      </c>
      <c r="D795" s="105" t="s">
        <v>1122</v>
      </c>
      <c r="E795" s="94" t="s">
        <v>6663</v>
      </c>
      <c r="F795" s="93"/>
      <c r="G795" s="93"/>
      <c r="H795" s="81" t="s">
        <v>709</v>
      </c>
      <c r="I795" s="356">
        <v>42370</v>
      </c>
      <c r="J795" s="356">
        <v>44755</v>
      </c>
      <c r="K795" s="331" t="s">
        <v>1277</v>
      </c>
      <c r="L795" s="400">
        <v>323.86</v>
      </c>
      <c r="M795" s="333"/>
      <c r="N795" s="333"/>
      <c r="O795" s="105">
        <v>17</v>
      </c>
      <c r="P795" s="8">
        <v>8.5</v>
      </c>
      <c r="Q795" s="105" t="s">
        <v>1758</v>
      </c>
      <c r="R795" s="3">
        <v>5</v>
      </c>
      <c r="S795" s="3">
        <v>5</v>
      </c>
      <c r="T795" s="3">
        <v>0</v>
      </c>
      <c r="U795" s="17">
        <v>4.75</v>
      </c>
      <c r="V795" s="106" t="s">
        <v>85</v>
      </c>
      <c r="W795" s="17">
        <v>71.5</v>
      </c>
      <c r="X795" s="8">
        <v>30.06</v>
      </c>
      <c r="Y795" s="3">
        <v>2650</v>
      </c>
      <c r="Z795" s="80" t="s">
        <v>2309</v>
      </c>
      <c r="AA795" s="81" t="s">
        <v>3002</v>
      </c>
      <c r="AB795" s="369" t="s">
        <v>5526</v>
      </c>
      <c r="AC795" s="82" t="s">
        <v>1637</v>
      </c>
      <c r="AD795" s="92">
        <v>38.5</v>
      </c>
      <c r="AE795" s="89" t="s">
        <v>1809</v>
      </c>
      <c r="AF795" s="82" t="s">
        <v>1899</v>
      </c>
      <c r="AG795" s="82" t="s">
        <v>85</v>
      </c>
      <c r="AH795" s="82" t="s">
        <v>1951</v>
      </c>
      <c r="AI795" s="9">
        <v>1.1000000000000001</v>
      </c>
      <c r="AJ795" s="3" t="s">
        <v>265</v>
      </c>
      <c r="AK795" s="3" t="s">
        <v>85</v>
      </c>
      <c r="AL795" s="3" t="s">
        <v>85</v>
      </c>
      <c r="AM795" s="105" t="s">
        <v>85</v>
      </c>
      <c r="AN795" s="105">
        <v>16.100000000000001</v>
      </c>
      <c r="AO795" s="105">
        <v>165</v>
      </c>
      <c r="AP795" s="26">
        <v>3</v>
      </c>
      <c r="AQ795" s="26">
        <v>12</v>
      </c>
      <c r="AR795" s="26">
        <v>36</v>
      </c>
      <c r="AS795" s="26">
        <v>38</v>
      </c>
      <c r="AT795" s="26">
        <v>208</v>
      </c>
      <c r="AU795" s="107">
        <v>200</v>
      </c>
      <c r="AV795" s="106">
        <v>71.5</v>
      </c>
      <c r="AW795" s="55">
        <v>35</v>
      </c>
      <c r="AX795" s="55">
        <v>35</v>
      </c>
      <c r="AY795" s="55">
        <v>50</v>
      </c>
      <c r="AZ795" s="105" t="s">
        <v>85</v>
      </c>
      <c r="BA795" s="3" t="s">
        <v>85</v>
      </c>
      <c r="BB795" s="105" t="s">
        <v>85</v>
      </c>
      <c r="BC795" s="3" t="s">
        <v>85</v>
      </c>
      <c r="BD795" s="79">
        <v>35.57</v>
      </c>
      <c r="BE795" s="57">
        <v>19.7</v>
      </c>
      <c r="BF795" s="57">
        <v>19.7</v>
      </c>
      <c r="BG795" s="57">
        <v>11</v>
      </c>
      <c r="BH795" s="82">
        <v>36</v>
      </c>
      <c r="BI795" s="122" t="s">
        <v>3551</v>
      </c>
      <c r="BJ795" s="51" t="s">
        <v>4217</v>
      </c>
      <c r="BK795" s="83" t="s">
        <v>4233</v>
      </c>
      <c r="BL795" s="83" t="s">
        <v>5893</v>
      </c>
      <c r="BM795" s="83" t="s">
        <v>5891</v>
      </c>
      <c r="BN795" s="83" t="s">
        <v>5881</v>
      </c>
      <c r="BO795" s="83" t="s">
        <v>5892</v>
      </c>
      <c r="BP795" s="83" t="s">
        <v>5871</v>
      </c>
      <c r="BQ795" s="83" t="s">
        <v>4480</v>
      </c>
      <c r="BR795" s="83" t="s">
        <v>4235</v>
      </c>
      <c r="BS795" s="83"/>
      <c r="BT795" s="83"/>
      <c r="BU795" s="351" t="s">
        <v>3735</v>
      </c>
      <c r="BV795" s="363" t="s">
        <v>3736</v>
      </c>
      <c r="BW795" s="351" t="s">
        <v>3737</v>
      </c>
      <c r="BX795" s="363" t="s">
        <v>3738</v>
      </c>
      <c r="BY795" s="362" t="str">
        <f t="shared" si="54"/>
        <v>DISCONTINUED - MR311 Vex, 17x8.5, 0mm Offset, 5x5, 71.5mm Centerbore, Matte Black</v>
      </c>
      <c r="BZ795" s="362" t="s">
        <v>4044</v>
      </c>
      <c r="CA795" s="362" t="s">
        <v>4045</v>
      </c>
      <c r="CB795" s="351" t="str">
        <f t="shared" si="55"/>
        <v>STREET (3XX)</v>
      </c>
    </row>
    <row r="796" spans="1:80" s="39" customFormat="1" ht="15" customHeight="1">
      <c r="A796" s="23">
        <f t="shared" si="56"/>
        <v>793</v>
      </c>
      <c r="B796" s="105" t="s">
        <v>84</v>
      </c>
      <c r="C796" s="105" t="s">
        <v>1072</v>
      </c>
      <c r="D796" s="105" t="s">
        <v>1122</v>
      </c>
      <c r="E796" s="94" t="s">
        <v>6664</v>
      </c>
      <c r="F796" s="93"/>
      <c r="G796" s="93"/>
      <c r="H796" s="81" t="s">
        <v>711</v>
      </c>
      <c r="I796" s="356">
        <v>42370</v>
      </c>
      <c r="J796" s="356">
        <v>44755</v>
      </c>
      <c r="K796" s="331" t="s">
        <v>1277</v>
      </c>
      <c r="L796" s="400">
        <v>323.86</v>
      </c>
      <c r="M796" s="333"/>
      <c r="N796" s="333"/>
      <c r="O796" s="105">
        <v>17</v>
      </c>
      <c r="P796" s="8">
        <v>8.5</v>
      </c>
      <c r="Q796" s="105" t="s">
        <v>1763</v>
      </c>
      <c r="R796" s="3">
        <v>6</v>
      </c>
      <c r="S796" s="3">
        <v>135</v>
      </c>
      <c r="T796" s="3">
        <v>0</v>
      </c>
      <c r="U796" s="17">
        <v>4.75</v>
      </c>
      <c r="V796" s="106" t="s">
        <v>85</v>
      </c>
      <c r="W796" s="17">
        <v>87</v>
      </c>
      <c r="X796" s="8">
        <v>29.5</v>
      </c>
      <c r="Y796" s="3">
        <v>2650</v>
      </c>
      <c r="Z796" s="80" t="s">
        <v>2309</v>
      </c>
      <c r="AA796" s="81" t="s">
        <v>3002</v>
      </c>
      <c r="AB796" s="369" t="s">
        <v>5071</v>
      </c>
      <c r="AC796" s="82" t="s">
        <v>1634</v>
      </c>
      <c r="AD796" s="92">
        <v>38.5</v>
      </c>
      <c r="AE796" s="89" t="s">
        <v>1808</v>
      </c>
      <c r="AF796" s="82" t="s">
        <v>1899</v>
      </c>
      <c r="AG796" s="82" t="s">
        <v>85</v>
      </c>
      <c r="AH796" s="82" t="s">
        <v>1951</v>
      </c>
      <c r="AI796" s="9">
        <v>1.1000000000000001</v>
      </c>
      <c r="AJ796" s="3" t="s">
        <v>265</v>
      </c>
      <c r="AK796" s="3" t="s">
        <v>85</v>
      </c>
      <c r="AL796" s="3" t="s">
        <v>85</v>
      </c>
      <c r="AM796" s="105" t="s">
        <v>85</v>
      </c>
      <c r="AN796" s="105">
        <v>16.100000000000001</v>
      </c>
      <c r="AO796" s="105">
        <v>175</v>
      </c>
      <c r="AP796" s="26">
        <v>3</v>
      </c>
      <c r="AQ796" s="26">
        <v>12</v>
      </c>
      <c r="AR796" s="26">
        <v>36</v>
      </c>
      <c r="AS796" s="26">
        <v>38</v>
      </c>
      <c r="AT796" s="26">
        <v>208</v>
      </c>
      <c r="AU796" s="107">
        <v>200</v>
      </c>
      <c r="AV796" s="106">
        <v>87</v>
      </c>
      <c r="AW796" s="55">
        <v>42</v>
      </c>
      <c r="AX796" s="55">
        <v>42</v>
      </c>
      <c r="AY796" s="55">
        <v>50</v>
      </c>
      <c r="AZ796" s="105" t="s">
        <v>85</v>
      </c>
      <c r="BA796" s="3" t="s">
        <v>85</v>
      </c>
      <c r="BB796" s="105" t="s">
        <v>85</v>
      </c>
      <c r="BC796" s="3" t="s">
        <v>85</v>
      </c>
      <c r="BD796" s="79">
        <v>33</v>
      </c>
      <c r="BE796" s="57">
        <v>19.7</v>
      </c>
      <c r="BF796" s="57">
        <v>19.7</v>
      </c>
      <c r="BG796" s="57">
        <v>11</v>
      </c>
      <c r="BH796" s="82">
        <v>36</v>
      </c>
      <c r="BI796" s="122" t="s">
        <v>3551</v>
      </c>
      <c r="BJ796" s="51" t="s">
        <v>4217</v>
      </c>
      <c r="BK796" s="83" t="s">
        <v>4233</v>
      </c>
      <c r="BL796" s="83" t="s">
        <v>5893</v>
      </c>
      <c r="BM796" s="83" t="s">
        <v>5891</v>
      </c>
      <c r="BN796" s="83" t="s">
        <v>5881</v>
      </c>
      <c r="BO796" s="83" t="s">
        <v>5892</v>
      </c>
      <c r="BP796" s="83" t="s">
        <v>5871</v>
      </c>
      <c r="BQ796" s="83" t="s">
        <v>4480</v>
      </c>
      <c r="BR796" s="83" t="s">
        <v>4235</v>
      </c>
      <c r="BS796" s="83"/>
      <c r="BT796" s="83"/>
      <c r="BU796" s="351" t="s">
        <v>3739</v>
      </c>
      <c r="BV796" s="363" t="s">
        <v>3740</v>
      </c>
      <c r="BW796" s="351" t="s">
        <v>3741</v>
      </c>
      <c r="BX796" s="363" t="s">
        <v>3742</v>
      </c>
      <c r="BY796" s="362" t="str">
        <f t="shared" si="54"/>
        <v>DISCONTINUED - MR311 Vex, 17x8.5, 0mm Offset, 6x135, 87mm Centerbore, Matte Black</v>
      </c>
      <c r="BZ796" s="362" t="s">
        <v>4044</v>
      </c>
      <c r="CA796" s="362" t="s">
        <v>4045</v>
      </c>
      <c r="CB796" s="351" t="str">
        <f t="shared" si="55"/>
        <v>STREET (3XX)</v>
      </c>
    </row>
    <row r="797" spans="1:80" s="39" customFormat="1" ht="15" customHeight="1">
      <c r="A797" s="23">
        <f t="shared" si="56"/>
        <v>794</v>
      </c>
      <c r="B797" s="105" t="s">
        <v>84</v>
      </c>
      <c r="C797" s="105" t="s">
        <v>1072</v>
      </c>
      <c r="D797" s="105" t="s">
        <v>1122</v>
      </c>
      <c r="E797" s="94" t="s">
        <v>6665</v>
      </c>
      <c r="F797" s="93"/>
      <c r="G797" s="93"/>
      <c r="H797" s="81" t="s">
        <v>719</v>
      </c>
      <c r="I797" s="356">
        <v>42370</v>
      </c>
      <c r="J797" s="356">
        <v>44755</v>
      </c>
      <c r="K797" s="331" t="s">
        <v>1277</v>
      </c>
      <c r="L797" s="400">
        <v>323.86</v>
      </c>
      <c r="M797" s="333"/>
      <c r="N797" s="333"/>
      <c r="O797" s="105">
        <v>17</v>
      </c>
      <c r="P797" s="8">
        <v>8.5</v>
      </c>
      <c r="Q797" s="105" t="s">
        <v>1765</v>
      </c>
      <c r="R797" s="3">
        <v>8</v>
      </c>
      <c r="S797" s="3">
        <v>6.5</v>
      </c>
      <c r="T797" s="3">
        <v>0</v>
      </c>
      <c r="U797" s="17">
        <v>4.75</v>
      </c>
      <c r="V797" s="106" t="s">
        <v>85</v>
      </c>
      <c r="W797" s="17">
        <v>130.81</v>
      </c>
      <c r="X797" s="8">
        <v>29.5</v>
      </c>
      <c r="Y797" s="3">
        <v>3640</v>
      </c>
      <c r="Z797" s="80" t="s">
        <v>2309</v>
      </c>
      <c r="AA797" s="81" t="s">
        <v>3002</v>
      </c>
      <c r="AB797" s="369" t="s">
        <v>5930</v>
      </c>
      <c r="AC797" s="82" t="s">
        <v>1606</v>
      </c>
      <c r="AD797" s="92">
        <v>33</v>
      </c>
      <c r="AE797" s="82" t="s">
        <v>85</v>
      </c>
      <c r="AF797" s="3" t="s">
        <v>85</v>
      </c>
      <c r="AG797" s="3" t="s">
        <v>3020</v>
      </c>
      <c r="AH797" s="82" t="s">
        <v>1951</v>
      </c>
      <c r="AI797" s="9">
        <v>1.1000000000000001</v>
      </c>
      <c r="AJ797" s="3" t="s">
        <v>266</v>
      </c>
      <c r="AK797" s="3" t="s">
        <v>85</v>
      </c>
      <c r="AL797" s="3" t="s">
        <v>85</v>
      </c>
      <c r="AM797" s="105" t="s">
        <v>85</v>
      </c>
      <c r="AN797" s="105">
        <v>16.100000000000001</v>
      </c>
      <c r="AO797" s="105">
        <v>200</v>
      </c>
      <c r="AP797" s="26">
        <v>3</v>
      </c>
      <c r="AQ797" s="26">
        <v>3</v>
      </c>
      <c r="AR797" s="26">
        <v>36</v>
      </c>
      <c r="AS797" s="26">
        <v>38</v>
      </c>
      <c r="AT797" s="26">
        <v>208</v>
      </c>
      <c r="AU797" s="107">
        <v>200</v>
      </c>
      <c r="AV797" s="106">
        <v>126</v>
      </c>
      <c r="AW797" s="55">
        <v>89</v>
      </c>
      <c r="AX797" s="55">
        <v>89</v>
      </c>
      <c r="AY797" s="55">
        <v>50</v>
      </c>
      <c r="AZ797" s="105" t="s">
        <v>85</v>
      </c>
      <c r="BA797" s="3" t="s">
        <v>85</v>
      </c>
      <c r="BB797" s="105" t="s">
        <v>85</v>
      </c>
      <c r="BC797" s="3" t="s">
        <v>85</v>
      </c>
      <c r="BD797" s="79">
        <v>33</v>
      </c>
      <c r="BE797" s="57">
        <v>19.7</v>
      </c>
      <c r="BF797" s="57">
        <v>19.7</v>
      </c>
      <c r="BG797" s="57">
        <v>11</v>
      </c>
      <c r="BH797" s="82">
        <v>36</v>
      </c>
      <c r="BI797" s="122" t="s">
        <v>3551</v>
      </c>
      <c r="BJ797" s="51" t="s">
        <v>4217</v>
      </c>
      <c r="BK797" s="83" t="s">
        <v>4233</v>
      </c>
      <c r="BL797" s="83" t="s">
        <v>5893</v>
      </c>
      <c r="BM797" s="83" t="s">
        <v>5891</v>
      </c>
      <c r="BN797" s="83" t="s">
        <v>5881</v>
      </c>
      <c r="BO797" s="83" t="s">
        <v>5892</v>
      </c>
      <c r="BP797" s="83" t="s">
        <v>5871</v>
      </c>
      <c r="BQ797" s="83" t="s">
        <v>4480</v>
      </c>
      <c r="BR797" s="83" t="s">
        <v>4235</v>
      </c>
      <c r="BS797" s="83"/>
      <c r="BT797" s="83"/>
      <c r="BU797" s="351" t="s">
        <v>3743</v>
      </c>
      <c r="BV797" s="363" t="s">
        <v>3744</v>
      </c>
      <c r="BW797" s="351" t="s">
        <v>3745</v>
      </c>
      <c r="BX797" s="363" t="s">
        <v>3746</v>
      </c>
      <c r="BY797" s="362" t="str">
        <f t="shared" si="54"/>
        <v>DISCONTINUED - MR311 Vex, 17x8.5, 0mm Offset, 8x6.5, 130.81mm Centerbore, Matte Black</v>
      </c>
      <c r="BZ797" s="362" t="s">
        <v>4044</v>
      </c>
      <c r="CA797" s="362" t="s">
        <v>4045</v>
      </c>
      <c r="CB797" s="351" t="str">
        <f t="shared" si="55"/>
        <v>STREET (3XX)</v>
      </c>
    </row>
    <row r="798" spans="1:80" s="39" customFormat="1" ht="15" customHeight="1">
      <c r="A798" s="23">
        <f t="shared" si="56"/>
        <v>795</v>
      </c>
      <c r="B798" s="105" t="s">
        <v>84</v>
      </c>
      <c r="C798" s="105" t="s">
        <v>1072</v>
      </c>
      <c r="D798" s="105" t="s">
        <v>2117</v>
      </c>
      <c r="E798" s="94" t="s">
        <v>6666</v>
      </c>
      <c r="F798" s="93"/>
      <c r="G798" s="93"/>
      <c r="H798" s="81" t="s">
        <v>2715</v>
      </c>
      <c r="I798" s="356">
        <v>43340</v>
      </c>
      <c r="J798" s="356">
        <v>44755</v>
      </c>
      <c r="K798" s="331" t="s">
        <v>1277</v>
      </c>
      <c r="L798" s="400">
        <v>414.03</v>
      </c>
      <c r="M798" s="333"/>
      <c r="N798" s="333"/>
      <c r="O798" s="30">
        <v>17</v>
      </c>
      <c r="P798" s="25">
        <v>8.5</v>
      </c>
      <c r="Q798" s="105" t="s">
        <v>1754</v>
      </c>
      <c r="R798" s="3">
        <v>5</v>
      </c>
      <c r="S798" s="30">
        <v>150</v>
      </c>
      <c r="T798" s="30">
        <v>0</v>
      </c>
      <c r="U798" s="17">
        <v>4.75</v>
      </c>
      <c r="V798" s="106" t="s">
        <v>85</v>
      </c>
      <c r="W798" s="17">
        <v>110.5</v>
      </c>
      <c r="X798" s="8">
        <v>24.7</v>
      </c>
      <c r="Y798" s="3">
        <v>2650</v>
      </c>
      <c r="Z798" s="80" t="s">
        <v>2661</v>
      </c>
      <c r="AA798" s="80" t="s">
        <v>3007</v>
      </c>
      <c r="AB798" s="369" t="s">
        <v>5600</v>
      </c>
      <c r="AC798" s="88" t="s">
        <v>5126</v>
      </c>
      <c r="AD798" s="92">
        <v>22</v>
      </c>
      <c r="AE798" s="82" t="s">
        <v>85</v>
      </c>
      <c r="AF798" s="82" t="s">
        <v>85</v>
      </c>
      <c r="AG798" s="82" t="s">
        <v>85</v>
      </c>
      <c r="AH798" s="82" t="s">
        <v>85</v>
      </c>
      <c r="AI798" s="3" t="s">
        <v>85</v>
      </c>
      <c r="AJ798" s="80" t="s">
        <v>266</v>
      </c>
      <c r="AK798" s="3" t="s">
        <v>85</v>
      </c>
      <c r="AL798" s="3" t="s">
        <v>85</v>
      </c>
      <c r="AM798" s="3" t="s">
        <v>85</v>
      </c>
      <c r="AN798" s="3">
        <v>16</v>
      </c>
      <c r="AO798" s="3">
        <v>180</v>
      </c>
      <c r="AP798" s="37">
        <v>0</v>
      </c>
      <c r="AQ798" s="37">
        <v>25</v>
      </c>
      <c r="AR798" s="37">
        <v>63</v>
      </c>
      <c r="AS798" s="37">
        <v>71</v>
      </c>
      <c r="AT798" s="37">
        <v>211</v>
      </c>
      <c r="AU798" s="107">
        <v>209</v>
      </c>
      <c r="AV798" s="17">
        <v>110.5</v>
      </c>
      <c r="AW798" s="55">
        <v>64</v>
      </c>
      <c r="AX798" s="55">
        <v>64</v>
      </c>
      <c r="AY798" s="55">
        <v>34</v>
      </c>
      <c r="AZ798" s="105" t="s">
        <v>85</v>
      </c>
      <c r="BA798" s="3" t="s">
        <v>85</v>
      </c>
      <c r="BB798" s="105" t="s">
        <v>85</v>
      </c>
      <c r="BC798" s="3" t="s">
        <v>85</v>
      </c>
      <c r="BD798" s="79">
        <v>28.2</v>
      </c>
      <c r="BE798" s="57">
        <v>19.7</v>
      </c>
      <c r="BF798" s="57">
        <v>19.7</v>
      </c>
      <c r="BG798" s="57">
        <v>11</v>
      </c>
      <c r="BH798" s="82">
        <v>36</v>
      </c>
      <c r="BI798" s="122" t="s">
        <v>3551</v>
      </c>
      <c r="BJ798" s="51" t="s">
        <v>4217</v>
      </c>
      <c r="BK798" s="47" t="s">
        <v>5899</v>
      </c>
      <c r="BL798" s="30" t="s">
        <v>4233</v>
      </c>
      <c r="BM798" s="30" t="s">
        <v>5817</v>
      </c>
      <c r="BN798" s="30" t="s">
        <v>5900</v>
      </c>
      <c r="BO798" s="83" t="s">
        <v>5901</v>
      </c>
      <c r="BP798" s="83" t="s">
        <v>5902</v>
      </c>
      <c r="BQ798" s="83" t="s">
        <v>5903</v>
      </c>
      <c r="BR798" s="83" t="s">
        <v>4480</v>
      </c>
      <c r="BS798" s="83" t="s">
        <v>4235</v>
      </c>
      <c r="BT798" s="83"/>
      <c r="BU798" s="351" t="s">
        <v>3775</v>
      </c>
      <c r="BV798" s="363" t="s">
        <v>3776</v>
      </c>
      <c r="BW798" s="351" t="s">
        <v>3777</v>
      </c>
      <c r="BX798" s="363" t="s">
        <v>3778</v>
      </c>
      <c r="BY798" s="362" t="str">
        <f t="shared" si="54"/>
        <v>DISCONTINUED - MR313, 17x8.5, 0mm Offset, 5x150, 110.5mm Centerbore, Gloss Titanium</v>
      </c>
      <c r="BZ798" s="362" t="s">
        <v>4044</v>
      </c>
      <c r="CA798" s="362" t="s">
        <v>4045</v>
      </c>
      <c r="CB798" s="351" t="str">
        <f t="shared" ref="CB798:CB806" si="57">C798</f>
        <v>STREET (3XX)</v>
      </c>
    </row>
    <row r="799" spans="1:80" s="39" customFormat="1" ht="15" customHeight="1">
      <c r="A799" s="23">
        <f t="shared" si="56"/>
        <v>796</v>
      </c>
      <c r="B799" s="105" t="s">
        <v>84</v>
      </c>
      <c r="C799" s="105" t="s">
        <v>1072</v>
      </c>
      <c r="D799" s="105" t="s">
        <v>2119</v>
      </c>
      <c r="E799" s="94" t="s">
        <v>6667</v>
      </c>
      <c r="F799" s="93"/>
      <c r="G799" s="93"/>
      <c r="H799" s="81" t="s">
        <v>2639</v>
      </c>
      <c r="I799" s="356">
        <v>43340</v>
      </c>
      <c r="J799" s="356">
        <v>44755</v>
      </c>
      <c r="K799" s="331" t="s">
        <v>1277</v>
      </c>
      <c r="L799" s="400">
        <v>397.5</v>
      </c>
      <c r="M799" s="333"/>
      <c r="N799" s="333"/>
      <c r="O799" s="30">
        <v>17</v>
      </c>
      <c r="P799" s="25">
        <v>8.5</v>
      </c>
      <c r="Q799" s="105" t="s">
        <v>1767</v>
      </c>
      <c r="R799" s="3">
        <v>8</v>
      </c>
      <c r="S799" s="30">
        <v>180</v>
      </c>
      <c r="T799" s="30">
        <v>0</v>
      </c>
      <c r="U799" s="17">
        <v>4.75</v>
      </c>
      <c r="V799" s="106" t="s">
        <v>85</v>
      </c>
      <c r="W799" s="17">
        <v>130.81</v>
      </c>
      <c r="X799" s="8">
        <v>29.1</v>
      </c>
      <c r="Y799" s="3">
        <v>3640</v>
      </c>
      <c r="Z799" s="80" t="s">
        <v>5842</v>
      </c>
      <c r="AA799" s="80" t="s">
        <v>3004</v>
      </c>
      <c r="AB799" s="369" t="s">
        <v>5618</v>
      </c>
      <c r="AC799" s="80" t="s">
        <v>1641</v>
      </c>
      <c r="AD799" s="92">
        <v>33</v>
      </c>
      <c r="AE799" s="82" t="s">
        <v>85</v>
      </c>
      <c r="AF799" s="82" t="s">
        <v>85</v>
      </c>
      <c r="AG799" s="3" t="s">
        <v>3020</v>
      </c>
      <c r="AH799" s="88" t="s">
        <v>2629</v>
      </c>
      <c r="AI799" s="9">
        <v>1.1000000000000001</v>
      </c>
      <c r="AJ799" s="80" t="s">
        <v>266</v>
      </c>
      <c r="AK799" s="3" t="s">
        <v>85</v>
      </c>
      <c r="AL799" s="3" t="s">
        <v>85</v>
      </c>
      <c r="AM799" s="3" t="s">
        <v>85</v>
      </c>
      <c r="AN799" s="3">
        <v>16.2</v>
      </c>
      <c r="AO799" s="3">
        <v>210</v>
      </c>
      <c r="AP799" s="37">
        <v>0</v>
      </c>
      <c r="AQ799" s="37">
        <v>0</v>
      </c>
      <c r="AR799" s="37"/>
      <c r="AS799" s="37">
        <v>42</v>
      </c>
      <c r="AT799" s="37"/>
      <c r="AU799" s="107">
        <v>202</v>
      </c>
      <c r="AV799" s="86">
        <v>125</v>
      </c>
      <c r="AW799" s="55">
        <v>92</v>
      </c>
      <c r="AX799" s="55">
        <v>92</v>
      </c>
      <c r="AY799" s="55">
        <v>42</v>
      </c>
      <c r="AZ799" s="105" t="s">
        <v>85</v>
      </c>
      <c r="BA799" s="3" t="s">
        <v>85</v>
      </c>
      <c r="BB799" s="105" t="s">
        <v>85</v>
      </c>
      <c r="BC799" s="3" t="s">
        <v>85</v>
      </c>
      <c r="BD799" s="79">
        <v>34.590000000000003</v>
      </c>
      <c r="BE799" s="57">
        <v>19.7</v>
      </c>
      <c r="BF799" s="57">
        <v>19.7</v>
      </c>
      <c r="BG799" s="57">
        <v>11</v>
      </c>
      <c r="BH799" s="82">
        <v>36</v>
      </c>
      <c r="BI799" s="122" t="s">
        <v>3551</v>
      </c>
      <c r="BJ799" s="51" t="s">
        <v>4217</v>
      </c>
      <c r="BK799" s="30" t="s">
        <v>4233</v>
      </c>
      <c r="BL799" s="30" t="s">
        <v>5857</v>
      </c>
      <c r="BM799" s="30" t="s">
        <v>2862</v>
      </c>
      <c r="BN799" s="30" t="s">
        <v>5881</v>
      </c>
      <c r="BO799" s="83" t="s">
        <v>5892</v>
      </c>
      <c r="BP799" s="83" t="s">
        <v>5871</v>
      </c>
      <c r="BQ799" s="83" t="s">
        <v>4480</v>
      </c>
      <c r="BR799" s="83" t="s">
        <v>4235</v>
      </c>
      <c r="BS799" s="83"/>
      <c r="BT799" s="83"/>
      <c r="BU799" s="351" t="s">
        <v>3843</v>
      </c>
      <c r="BV799" s="363" t="s">
        <v>3844</v>
      </c>
      <c r="BW799" s="351" t="s">
        <v>3845</v>
      </c>
      <c r="BX799" s="363" t="s">
        <v>3846</v>
      </c>
      <c r="BY799" s="362" t="str">
        <f t="shared" si="54"/>
        <v>DISCONTINUED - MR315, 17x8.5, 0mm Offset, 8x180, 130.81mm Centerbore, Gold - Black Lip</v>
      </c>
      <c r="BZ799" s="362" t="s">
        <v>4044</v>
      </c>
      <c r="CA799" s="362" t="s">
        <v>4045</v>
      </c>
      <c r="CB799" s="351" t="str">
        <f t="shared" si="57"/>
        <v>STREET (3XX)</v>
      </c>
    </row>
    <row r="800" spans="1:80" s="39" customFormat="1" ht="15" customHeight="1">
      <c r="A800" s="23">
        <f t="shared" si="56"/>
        <v>797</v>
      </c>
      <c r="B800" s="3" t="s">
        <v>84</v>
      </c>
      <c r="C800" s="105" t="s">
        <v>1094</v>
      </c>
      <c r="D800" s="83" t="s">
        <v>939</v>
      </c>
      <c r="E800" s="94" t="s">
        <v>6668</v>
      </c>
      <c r="F800" s="93" t="s">
        <v>2239</v>
      </c>
      <c r="G800" s="93"/>
      <c r="H800" s="80" t="s">
        <v>974</v>
      </c>
      <c r="I800" s="356">
        <v>42736</v>
      </c>
      <c r="J800" s="356">
        <v>44755</v>
      </c>
      <c r="K800" s="331" t="s">
        <v>1277</v>
      </c>
      <c r="L800" s="400">
        <v>481.5</v>
      </c>
      <c r="M800" s="333"/>
      <c r="N800" s="333"/>
      <c r="O800" s="83">
        <v>20</v>
      </c>
      <c r="P800" s="85">
        <v>12</v>
      </c>
      <c r="Q800" s="105" t="s">
        <v>1758</v>
      </c>
      <c r="R800" s="83">
        <v>5</v>
      </c>
      <c r="S800" s="83">
        <v>5</v>
      </c>
      <c r="T800" s="83">
        <v>-52</v>
      </c>
      <c r="U800" s="86">
        <v>4.5</v>
      </c>
      <c r="V800" s="106" t="s">
        <v>85</v>
      </c>
      <c r="W800" s="86">
        <v>71.5</v>
      </c>
      <c r="X800" s="85">
        <v>44.91</v>
      </c>
      <c r="Y800" s="83">
        <v>2650</v>
      </c>
      <c r="Z800" s="91" t="s">
        <v>2309</v>
      </c>
      <c r="AA800" s="81" t="s">
        <v>3002</v>
      </c>
      <c r="AB800" s="369" t="s">
        <v>5056</v>
      </c>
      <c r="AC800" s="3" t="s">
        <v>1631</v>
      </c>
      <c r="AD800" s="92">
        <v>33</v>
      </c>
      <c r="AE800" s="89" t="s">
        <v>1806</v>
      </c>
      <c r="AF800" s="82" t="s">
        <v>1899</v>
      </c>
      <c r="AG800" s="82" t="s">
        <v>85</v>
      </c>
      <c r="AH800" s="105" t="s">
        <v>1950</v>
      </c>
      <c r="AI800" s="9">
        <v>1.1000000000000001</v>
      </c>
      <c r="AJ800" s="105" t="s">
        <v>265</v>
      </c>
      <c r="AK800" s="83" t="s">
        <v>85</v>
      </c>
      <c r="AL800" s="3" t="s">
        <v>85</v>
      </c>
      <c r="AM800" s="83" t="s">
        <v>85</v>
      </c>
      <c r="AN800" s="83">
        <v>15.8</v>
      </c>
      <c r="AO800" s="83">
        <v>165</v>
      </c>
      <c r="AP800" s="37">
        <v>6</v>
      </c>
      <c r="AQ800" s="37">
        <v>16</v>
      </c>
      <c r="AR800" s="37"/>
      <c r="AS800" s="37">
        <v>37</v>
      </c>
      <c r="AT800" s="37"/>
      <c r="AU800" s="105">
        <v>241</v>
      </c>
      <c r="AV800" s="106">
        <v>71.5</v>
      </c>
      <c r="AW800" s="55">
        <v>38</v>
      </c>
      <c r="AX800" s="55">
        <v>38</v>
      </c>
      <c r="AY800" s="55">
        <v>125</v>
      </c>
      <c r="AZ800" s="3" t="s">
        <v>85</v>
      </c>
      <c r="BA800" s="3" t="s">
        <v>85</v>
      </c>
      <c r="BB800" s="3" t="s">
        <v>85</v>
      </c>
      <c r="BC800" s="3" t="s">
        <v>85</v>
      </c>
      <c r="BD800" s="79">
        <v>50.97</v>
      </c>
      <c r="BE800" s="57">
        <v>22</v>
      </c>
      <c r="BF800" s="57">
        <v>22</v>
      </c>
      <c r="BG800" s="57">
        <v>13.7</v>
      </c>
      <c r="BH800" s="83">
        <v>16</v>
      </c>
      <c r="BI800" s="122" t="s">
        <v>3551</v>
      </c>
      <c r="BJ800" s="51" t="s">
        <v>4217</v>
      </c>
      <c r="BK800" s="83" t="s">
        <v>4233</v>
      </c>
      <c r="BL800" s="83" t="s">
        <v>5150</v>
      </c>
      <c r="BM800" s="83" t="s">
        <v>5880</v>
      </c>
      <c r="BN800" s="83" t="s">
        <v>5881</v>
      </c>
      <c r="BO800" s="83" t="s">
        <v>4951</v>
      </c>
      <c r="BP800" s="83" t="s">
        <v>4480</v>
      </c>
      <c r="BQ800" s="83" t="s">
        <v>4235</v>
      </c>
      <c r="BR800" s="83"/>
      <c r="BS800" s="83"/>
      <c r="BT800" s="83"/>
      <c r="BU800" s="351" t="s">
        <v>3939</v>
      </c>
      <c r="BV800" s="363" t="s">
        <v>3940</v>
      </c>
      <c r="BW800" s="411" t="s">
        <v>3941</v>
      </c>
      <c r="BX800" s="363" t="s">
        <v>3942</v>
      </c>
      <c r="BY800" s="362" t="str">
        <f t="shared" si="54"/>
        <v>DISCONTINUED - MR605 NV, 20x12, -52mm Offset, 5x5, 71.5mm Centerbore, Matte Black</v>
      </c>
      <c r="BZ800" s="362" t="s">
        <v>4044</v>
      </c>
      <c r="CA800" s="362" t="s">
        <v>4045</v>
      </c>
      <c r="CB800" s="351" t="str">
        <f t="shared" si="57"/>
        <v>DISCO (6XX)</v>
      </c>
    </row>
    <row r="801" spans="1:80" s="39" customFormat="1" ht="15" customHeight="1">
      <c r="A801" s="23">
        <f t="shared" si="56"/>
        <v>798</v>
      </c>
      <c r="B801" s="3" t="s">
        <v>84</v>
      </c>
      <c r="C801" s="105" t="s">
        <v>1285</v>
      </c>
      <c r="D801" s="83" t="s">
        <v>6174</v>
      </c>
      <c r="E801" s="94" t="s">
        <v>6669</v>
      </c>
      <c r="F801" s="93"/>
      <c r="G801" s="93"/>
      <c r="H801" s="91" t="s">
        <v>2175</v>
      </c>
      <c r="I801" s="356">
        <v>43101</v>
      </c>
      <c r="J801" s="356">
        <v>44755</v>
      </c>
      <c r="K801" s="331" t="s">
        <v>1277</v>
      </c>
      <c r="L801" s="400">
        <v>329.88</v>
      </c>
      <c r="M801" s="333"/>
      <c r="N801" s="333"/>
      <c r="O801" s="83">
        <v>17</v>
      </c>
      <c r="P801" s="83">
        <v>8.5</v>
      </c>
      <c r="Q801" s="105" t="s">
        <v>1761</v>
      </c>
      <c r="R801" s="83">
        <v>6</v>
      </c>
      <c r="S801" s="83">
        <v>120</v>
      </c>
      <c r="T801" s="83">
        <v>0</v>
      </c>
      <c r="U801" s="86">
        <v>4.75</v>
      </c>
      <c r="V801" s="106" t="s">
        <v>85</v>
      </c>
      <c r="W801" s="86">
        <v>67</v>
      </c>
      <c r="X801" s="85">
        <v>28.15</v>
      </c>
      <c r="Y801" s="83">
        <v>2650</v>
      </c>
      <c r="Z801" s="91" t="s">
        <v>2309</v>
      </c>
      <c r="AA801" s="81" t="s">
        <v>3002</v>
      </c>
      <c r="AB801" s="369" t="s">
        <v>5070</v>
      </c>
      <c r="AC801" s="83" t="s">
        <v>4280</v>
      </c>
      <c r="AD801" s="92">
        <v>22</v>
      </c>
      <c r="AE801" s="89" t="s">
        <v>85</v>
      </c>
      <c r="AF801" s="82" t="s">
        <v>85</v>
      </c>
      <c r="AG801" s="82" t="s">
        <v>85</v>
      </c>
      <c r="AH801" s="82" t="s">
        <v>85</v>
      </c>
      <c r="AI801" s="3" t="s">
        <v>85</v>
      </c>
      <c r="AJ801" s="105" t="s">
        <v>265</v>
      </c>
      <c r="AK801" s="83" t="s">
        <v>85</v>
      </c>
      <c r="AL801" s="3" t="s">
        <v>85</v>
      </c>
      <c r="AM801" s="83" t="s">
        <v>85</v>
      </c>
      <c r="AN801" s="83">
        <v>16.100000000000001</v>
      </c>
      <c r="AO801" s="83">
        <v>166</v>
      </c>
      <c r="AP801" s="83">
        <v>12</v>
      </c>
      <c r="AQ801" s="83">
        <v>29</v>
      </c>
      <c r="AR801" s="83"/>
      <c r="AS801" s="83">
        <v>75</v>
      </c>
      <c r="AT801" s="83"/>
      <c r="AU801" s="83">
        <v>205</v>
      </c>
      <c r="AV801" s="86">
        <v>67</v>
      </c>
      <c r="AW801" s="55">
        <v>40</v>
      </c>
      <c r="AX801" s="55">
        <v>40</v>
      </c>
      <c r="AY801" s="55">
        <v>30</v>
      </c>
      <c r="AZ801" s="3" t="s">
        <v>85</v>
      </c>
      <c r="BA801" s="3" t="s">
        <v>85</v>
      </c>
      <c r="BB801" s="3" t="s">
        <v>85</v>
      </c>
      <c r="BC801" s="3" t="s">
        <v>85</v>
      </c>
      <c r="BD801" s="79">
        <v>31.65</v>
      </c>
      <c r="BE801" s="57">
        <v>19.7</v>
      </c>
      <c r="BF801" s="57">
        <v>19.7</v>
      </c>
      <c r="BG801" s="57">
        <v>11</v>
      </c>
      <c r="BH801" s="82">
        <v>36</v>
      </c>
      <c r="BI801" s="122" t="s">
        <v>3551</v>
      </c>
      <c r="BJ801" s="51" t="s">
        <v>4217</v>
      </c>
      <c r="BK801" s="83" t="s">
        <v>5302</v>
      </c>
      <c r="BL801" s="83" t="s">
        <v>4233</v>
      </c>
      <c r="BM801" s="83" t="s">
        <v>5817</v>
      </c>
      <c r="BN801" s="83" t="s">
        <v>2887</v>
      </c>
      <c r="BO801" s="83" t="s">
        <v>4510</v>
      </c>
      <c r="BP801" s="83" t="s">
        <v>5816</v>
      </c>
      <c r="BQ801" s="83" t="s">
        <v>4480</v>
      </c>
      <c r="BR801" s="83" t="s">
        <v>4235</v>
      </c>
      <c r="BS801" s="83"/>
      <c r="BT801" s="83"/>
      <c r="BU801" s="351" t="s">
        <v>4389</v>
      </c>
      <c r="BV801" s="363" t="s">
        <v>4388</v>
      </c>
      <c r="BW801" s="351" t="s">
        <v>4390</v>
      </c>
      <c r="BX801" s="363" t="s">
        <v>4391</v>
      </c>
      <c r="BY801" s="362" t="str">
        <f t="shared" si="54"/>
        <v>DISCONTINUED - MR702 Bead Grip, 17x8.5, 0mm Offset, 6x120, 67mm Centerbore, Matte Black</v>
      </c>
      <c r="BZ801" s="362" t="s">
        <v>4044</v>
      </c>
      <c r="CA801" s="362" t="s">
        <v>4045</v>
      </c>
      <c r="CB801" s="351" t="str">
        <f t="shared" si="57"/>
        <v>TRAIL (7XX)</v>
      </c>
    </row>
    <row r="802" spans="1:80" s="39" customFormat="1" ht="15" customHeight="1">
      <c r="A802" s="23">
        <f t="shared" si="56"/>
        <v>799</v>
      </c>
      <c r="B802" s="14" t="s">
        <v>84</v>
      </c>
      <c r="C802" s="112" t="s">
        <v>1285</v>
      </c>
      <c r="D802" s="84" t="s">
        <v>6176</v>
      </c>
      <c r="E802" s="94" t="s">
        <v>6678</v>
      </c>
      <c r="F802" s="93"/>
      <c r="G802" s="93"/>
      <c r="H802" s="46" t="s">
        <v>3534</v>
      </c>
      <c r="I802" s="377">
        <v>43714</v>
      </c>
      <c r="J802" s="356">
        <v>44755</v>
      </c>
      <c r="K802" s="331" t="s">
        <v>1277</v>
      </c>
      <c r="L802" s="400">
        <v>372.5</v>
      </c>
      <c r="M802" s="333"/>
      <c r="N802" s="333"/>
      <c r="O802" s="84">
        <v>17</v>
      </c>
      <c r="P802" s="84">
        <v>8.5</v>
      </c>
      <c r="Q802" s="105" t="s">
        <v>1767</v>
      </c>
      <c r="R802" s="84">
        <v>8</v>
      </c>
      <c r="S802" s="84">
        <v>180</v>
      </c>
      <c r="T802" s="84">
        <v>0</v>
      </c>
      <c r="U802" s="77">
        <v>4.75</v>
      </c>
      <c r="V802" s="110" t="s">
        <v>85</v>
      </c>
      <c r="W802" s="77">
        <v>130.81</v>
      </c>
      <c r="X802" s="42">
        <v>32.369999999999997</v>
      </c>
      <c r="Y802" s="84">
        <v>3640</v>
      </c>
      <c r="Z802" s="46" t="s">
        <v>2309</v>
      </c>
      <c r="AA802" s="81" t="s">
        <v>3002</v>
      </c>
      <c r="AB802" s="369" t="s">
        <v>5618</v>
      </c>
      <c r="AC802" s="83" t="s">
        <v>4284</v>
      </c>
      <c r="AD802" s="92">
        <v>33</v>
      </c>
      <c r="AE802" s="15" t="s">
        <v>85</v>
      </c>
      <c r="AF802" s="15" t="s">
        <v>85</v>
      </c>
      <c r="AG802" s="14" t="s">
        <v>3020</v>
      </c>
      <c r="AH802" s="15" t="s">
        <v>85</v>
      </c>
      <c r="AI802" s="3" t="s">
        <v>85</v>
      </c>
      <c r="AJ802" s="105" t="s">
        <v>265</v>
      </c>
      <c r="AK802" s="84" t="s">
        <v>85</v>
      </c>
      <c r="AL802" s="3" t="s">
        <v>85</v>
      </c>
      <c r="AM802" s="84" t="s">
        <v>85</v>
      </c>
      <c r="AN802" s="84">
        <v>16.2</v>
      </c>
      <c r="AO802" s="84">
        <v>210</v>
      </c>
      <c r="AP802" s="37">
        <v>3</v>
      </c>
      <c r="AQ802" s="37">
        <v>3</v>
      </c>
      <c r="AR802" s="26"/>
      <c r="AS802" s="37">
        <v>47</v>
      </c>
      <c r="AT802" s="26"/>
      <c r="AU802" s="84">
        <v>206</v>
      </c>
      <c r="AV802" s="86">
        <v>125</v>
      </c>
      <c r="AW802" s="55">
        <v>92</v>
      </c>
      <c r="AX802" s="55">
        <v>92</v>
      </c>
      <c r="AY802" s="55">
        <v>46</v>
      </c>
      <c r="AZ802" s="14" t="s">
        <v>85</v>
      </c>
      <c r="BA802" s="3" t="s">
        <v>85</v>
      </c>
      <c r="BB802" s="14" t="s">
        <v>85</v>
      </c>
      <c r="BC802" s="3" t="s">
        <v>85</v>
      </c>
      <c r="BD802" s="79">
        <v>36.78</v>
      </c>
      <c r="BE802" s="57">
        <v>19.7</v>
      </c>
      <c r="BF802" s="57">
        <v>19.7</v>
      </c>
      <c r="BG802" s="57">
        <v>11</v>
      </c>
      <c r="BH802" s="15">
        <v>36</v>
      </c>
      <c r="BI802" s="122" t="s">
        <v>3551</v>
      </c>
      <c r="BJ802" s="51" t="s">
        <v>4217</v>
      </c>
      <c r="BK802" s="83" t="s">
        <v>5302</v>
      </c>
      <c r="BL802" s="83" t="s">
        <v>4233</v>
      </c>
      <c r="BM802" s="83" t="s">
        <v>5818</v>
      </c>
      <c r="BN802" s="83" t="s">
        <v>2887</v>
      </c>
      <c r="BO802" s="83" t="s">
        <v>4510</v>
      </c>
      <c r="BP802" s="83" t="s">
        <v>5816</v>
      </c>
      <c r="BQ802" s="83" t="s">
        <v>5802</v>
      </c>
      <c r="BR802" s="83" t="s">
        <v>4480</v>
      </c>
      <c r="BS802" s="83" t="s">
        <v>4235</v>
      </c>
      <c r="BT802" s="83"/>
      <c r="BU802" s="409" t="s">
        <v>4396</v>
      </c>
      <c r="BV802" s="410" t="s">
        <v>4397</v>
      </c>
      <c r="BW802" s="412" t="s">
        <v>4398</v>
      </c>
      <c r="BX802" s="410" t="s">
        <v>4399</v>
      </c>
      <c r="BY802" s="362" t="str">
        <f t="shared" si="54"/>
        <v>DISCONTINUED - MR704 Bead Grip, 17x8.5, 0mm Offset, 8x180, 130.81mm Centerbore, Matte Black</v>
      </c>
      <c r="BZ802" s="362" t="s">
        <v>4044</v>
      </c>
      <c r="CA802" s="362" t="s">
        <v>4045</v>
      </c>
      <c r="CB802" s="351" t="str">
        <f t="shared" si="57"/>
        <v>TRAIL (7XX)</v>
      </c>
    </row>
    <row r="803" spans="1:80" s="39" customFormat="1" ht="15" customHeight="1">
      <c r="A803" s="23">
        <f t="shared" si="56"/>
        <v>800</v>
      </c>
      <c r="B803" s="105" t="s">
        <v>84</v>
      </c>
      <c r="C803" s="105" t="s">
        <v>1072</v>
      </c>
      <c r="D803" s="105" t="s">
        <v>1121</v>
      </c>
      <c r="E803" s="94" t="s">
        <v>6690</v>
      </c>
      <c r="F803" s="93"/>
      <c r="G803" s="93"/>
      <c r="H803" s="81" t="s">
        <v>664</v>
      </c>
      <c r="I803" s="356">
        <v>42370</v>
      </c>
      <c r="J803" s="356">
        <v>44781</v>
      </c>
      <c r="K803" s="331" t="s">
        <v>1277</v>
      </c>
      <c r="L803" s="400">
        <v>377.5</v>
      </c>
      <c r="M803" s="333"/>
      <c r="N803" s="333"/>
      <c r="O803" s="105">
        <v>17</v>
      </c>
      <c r="P803" s="8">
        <v>8.5</v>
      </c>
      <c r="Q803" s="105" t="s">
        <v>1754</v>
      </c>
      <c r="R803" s="3">
        <v>5</v>
      </c>
      <c r="S803" s="3">
        <v>150</v>
      </c>
      <c r="T803" s="3">
        <v>0</v>
      </c>
      <c r="U803" s="17">
        <v>4.75</v>
      </c>
      <c r="V803" s="106" t="s">
        <v>85</v>
      </c>
      <c r="W803" s="17">
        <v>110.5</v>
      </c>
      <c r="X803" s="8">
        <v>32.89</v>
      </c>
      <c r="Y803" s="3">
        <v>2650</v>
      </c>
      <c r="Z803" s="80" t="s">
        <v>5833</v>
      </c>
      <c r="AA803" s="80" t="s">
        <v>3003</v>
      </c>
      <c r="AB803" s="369" t="s">
        <v>5600</v>
      </c>
      <c r="AC803" s="82" t="s">
        <v>1640</v>
      </c>
      <c r="AD803" s="92">
        <v>38.5</v>
      </c>
      <c r="AE803" s="82" t="s">
        <v>1810</v>
      </c>
      <c r="AF803" s="3" t="s">
        <v>1901</v>
      </c>
      <c r="AG803" s="82" t="s">
        <v>85</v>
      </c>
      <c r="AH803" s="82" t="s">
        <v>1951</v>
      </c>
      <c r="AI803" s="9">
        <v>1.1000000000000001</v>
      </c>
      <c r="AJ803" s="3" t="s">
        <v>265</v>
      </c>
      <c r="AK803" s="3" t="s">
        <v>85</v>
      </c>
      <c r="AL803" s="3" t="s">
        <v>85</v>
      </c>
      <c r="AM803" s="105" t="s">
        <v>85</v>
      </c>
      <c r="AN803" s="105">
        <v>16.100000000000001</v>
      </c>
      <c r="AO803" s="105">
        <v>185</v>
      </c>
      <c r="AP803" s="26">
        <v>6</v>
      </c>
      <c r="AQ803" s="26">
        <v>25</v>
      </c>
      <c r="AR803" s="26">
        <v>41</v>
      </c>
      <c r="AS803" s="26">
        <v>66</v>
      </c>
      <c r="AT803" s="26">
        <v>207</v>
      </c>
      <c r="AU803" s="107">
        <v>200</v>
      </c>
      <c r="AV803" s="106">
        <v>110.5</v>
      </c>
      <c r="AW803" s="55">
        <v>41</v>
      </c>
      <c r="AX803" s="55">
        <v>41</v>
      </c>
      <c r="AY803" s="55">
        <v>23</v>
      </c>
      <c r="AZ803" s="105" t="s">
        <v>85</v>
      </c>
      <c r="BA803" s="3" t="s">
        <v>85</v>
      </c>
      <c r="BB803" s="105" t="s">
        <v>85</v>
      </c>
      <c r="BC803" s="3" t="s">
        <v>85</v>
      </c>
      <c r="BD803" s="79">
        <v>36.96</v>
      </c>
      <c r="BE803" s="57">
        <v>19.7</v>
      </c>
      <c r="BF803" s="57">
        <v>19.7</v>
      </c>
      <c r="BG803" s="57">
        <v>11</v>
      </c>
      <c r="BH803" s="82">
        <v>36</v>
      </c>
      <c r="BI803" s="122" t="s">
        <v>3551</v>
      </c>
      <c r="BJ803" s="51" t="s">
        <v>4217</v>
      </c>
      <c r="BK803" s="83" t="s">
        <v>4233</v>
      </c>
      <c r="BL803" s="83" t="s">
        <v>5890</v>
      </c>
      <c r="BM803" s="83" t="s">
        <v>5891</v>
      </c>
      <c r="BN803" s="83" t="s">
        <v>5881</v>
      </c>
      <c r="BO803" s="83" t="s">
        <v>5892</v>
      </c>
      <c r="BP803" s="83" t="s">
        <v>5871</v>
      </c>
      <c r="BQ803" s="83" t="s">
        <v>4480</v>
      </c>
      <c r="BR803" s="83" t="s">
        <v>4235</v>
      </c>
      <c r="BS803" s="83"/>
      <c r="BT803" s="83"/>
      <c r="BU803" s="351" t="s">
        <v>3715</v>
      </c>
      <c r="BV803" s="363" t="s">
        <v>3716</v>
      </c>
      <c r="BW803" s="351" t="s">
        <v>3717</v>
      </c>
      <c r="BX803" s="363" t="s">
        <v>3718</v>
      </c>
      <c r="BY803" s="362" t="str">
        <f t="shared" si="54"/>
        <v>DISCONTINUED - MR310 Con6, 17x8.5, 0mm Offset, 5x150, 110.5mm Centerbore, Method Bronze - Matte Black Lip</v>
      </c>
      <c r="BZ803" s="362" t="s">
        <v>4044</v>
      </c>
      <c r="CA803" s="362" t="s">
        <v>4045</v>
      </c>
      <c r="CB803" s="351" t="str">
        <f t="shared" si="57"/>
        <v>STREET (3XX)</v>
      </c>
    </row>
    <row r="804" spans="1:80" s="39" customFormat="1" ht="15" customHeight="1">
      <c r="A804" s="23">
        <f t="shared" si="56"/>
        <v>801</v>
      </c>
      <c r="B804" s="105" t="s">
        <v>84</v>
      </c>
      <c r="C804" s="105" t="s">
        <v>1072</v>
      </c>
      <c r="D804" s="105" t="s">
        <v>1121</v>
      </c>
      <c r="E804" s="94" t="s">
        <v>6691</v>
      </c>
      <c r="F804" s="93"/>
      <c r="G804" s="93"/>
      <c r="H804" s="81" t="s">
        <v>665</v>
      </c>
      <c r="I804" s="356">
        <v>42370</v>
      </c>
      <c r="J804" s="356">
        <v>44781</v>
      </c>
      <c r="K804" s="331" t="s">
        <v>1277</v>
      </c>
      <c r="L804" s="400">
        <v>356.5</v>
      </c>
      <c r="M804" s="333"/>
      <c r="N804" s="333"/>
      <c r="O804" s="105">
        <v>17</v>
      </c>
      <c r="P804" s="8">
        <v>8.5</v>
      </c>
      <c r="Q804" s="105" t="s">
        <v>1763</v>
      </c>
      <c r="R804" s="3">
        <v>6</v>
      </c>
      <c r="S804" s="3">
        <v>135</v>
      </c>
      <c r="T804" s="3">
        <v>0</v>
      </c>
      <c r="U804" s="17">
        <v>4.75</v>
      </c>
      <c r="V804" s="106" t="s">
        <v>85</v>
      </c>
      <c r="W804" s="17">
        <v>87</v>
      </c>
      <c r="X804" s="8">
        <v>33.33</v>
      </c>
      <c r="Y804" s="3">
        <v>2650</v>
      </c>
      <c r="Z804" s="80" t="s">
        <v>2309</v>
      </c>
      <c r="AA804" s="81" t="s">
        <v>3002</v>
      </c>
      <c r="AB804" s="369" t="s">
        <v>5071</v>
      </c>
      <c r="AC804" s="82" t="s">
        <v>1634</v>
      </c>
      <c r="AD804" s="92">
        <v>38.5</v>
      </c>
      <c r="AE804" s="82" t="s">
        <v>1808</v>
      </c>
      <c r="AF804" s="82" t="s">
        <v>1899</v>
      </c>
      <c r="AG804" s="82" t="s">
        <v>85</v>
      </c>
      <c r="AH804" s="82" t="s">
        <v>1951</v>
      </c>
      <c r="AI804" s="9">
        <v>1.1000000000000001</v>
      </c>
      <c r="AJ804" s="3" t="s">
        <v>265</v>
      </c>
      <c r="AK804" s="3" t="s">
        <v>85</v>
      </c>
      <c r="AL804" s="3" t="s">
        <v>85</v>
      </c>
      <c r="AM804" s="105" t="s">
        <v>85</v>
      </c>
      <c r="AN804" s="105">
        <v>16.100000000000001</v>
      </c>
      <c r="AO804" s="105">
        <v>175</v>
      </c>
      <c r="AP804" s="26">
        <v>6</v>
      </c>
      <c r="AQ804" s="26">
        <v>25</v>
      </c>
      <c r="AR804" s="26">
        <v>41</v>
      </c>
      <c r="AS804" s="26">
        <v>66</v>
      </c>
      <c r="AT804" s="26">
        <v>207</v>
      </c>
      <c r="AU804" s="107">
        <v>200</v>
      </c>
      <c r="AV804" s="106">
        <v>87</v>
      </c>
      <c r="AW804" s="55">
        <v>34</v>
      </c>
      <c r="AX804" s="55">
        <v>34</v>
      </c>
      <c r="AY804" s="55">
        <v>23</v>
      </c>
      <c r="AZ804" s="105" t="s">
        <v>85</v>
      </c>
      <c r="BA804" s="3" t="s">
        <v>85</v>
      </c>
      <c r="BB804" s="105" t="s">
        <v>85</v>
      </c>
      <c r="BC804" s="3" t="s">
        <v>85</v>
      </c>
      <c r="BD804" s="79">
        <v>38.29</v>
      </c>
      <c r="BE804" s="57">
        <v>19.7</v>
      </c>
      <c r="BF804" s="57">
        <v>19.7</v>
      </c>
      <c r="BG804" s="57">
        <v>11</v>
      </c>
      <c r="BH804" s="82">
        <v>36</v>
      </c>
      <c r="BI804" s="122" t="s">
        <v>3551</v>
      </c>
      <c r="BJ804" s="51" t="s">
        <v>4217</v>
      </c>
      <c r="BK804" s="83" t="s">
        <v>4233</v>
      </c>
      <c r="BL804" s="83" t="s">
        <v>5890</v>
      </c>
      <c r="BM804" s="83" t="s">
        <v>5891</v>
      </c>
      <c r="BN804" s="83" t="s">
        <v>5881</v>
      </c>
      <c r="BO804" s="83" t="s">
        <v>5892</v>
      </c>
      <c r="BP804" s="83" t="s">
        <v>5871</v>
      </c>
      <c r="BQ804" s="83" t="s">
        <v>4480</v>
      </c>
      <c r="BR804" s="83" t="s">
        <v>4235</v>
      </c>
      <c r="BS804" s="83"/>
      <c r="BT804" s="83"/>
      <c r="BU804" s="351" t="s">
        <v>3719</v>
      </c>
      <c r="BV804" s="363" t="s">
        <v>3720</v>
      </c>
      <c r="BW804" s="351" t="s">
        <v>3721</v>
      </c>
      <c r="BX804" s="363" t="s">
        <v>3722</v>
      </c>
      <c r="BY804" s="362" t="str">
        <f t="shared" si="54"/>
        <v>DISCONTINUED - MR310 Con6, 17x8.5, 0mm Offset, 6x135, 87mm Centerbore, Matte Black</v>
      </c>
      <c r="BZ804" s="362" t="s">
        <v>4044</v>
      </c>
      <c r="CA804" s="362" t="s">
        <v>4045</v>
      </c>
      <c r="CB804" s="351" t="str">
        <f t="shared" si="57"/>
        <v>STREET (3XX)</v>
      </c>
    </row>
    <row r="805" spans="1:80" s="39" customFormat="1" ht="15" customHeight="1">
      <c r="A805" s="23">
        <f t="shared" si="56"/>
        <v>802</v>
      </c>
      <c r="B805" s="105" t="s">
        <v>84</v>
      </c>
      <c r="C805" s="105" t="s">
        <v>1072</v>
      </c>
      <c r="D805" s="105" t="s">
        <v>1121</v>
      </c>
      <c r="E805" s="94" t="s">
        <v>6692</v>
      </c>
      <c r="F805" s="93"/>
      <c r="G805" s="93"/>
      <c r="H805" s="81" t="s">
        <v>667</v>
      </c>
      <c r="I805" s="356">
        <v>42370</v>
      </c>
      <c r="J805" s="356">
        <v>44781</v>
      </c>
      <c r="K805" s="331" t="s">
        <v>1277</v>
      </c>
      <c r="L805" s="400">
        <v>356.5</v>
      </c>
      <c r="M805" s="333"/>
      <c r="N805" s="333"/>
      <c r="O805" s="105">
        <v>17</v>
      </c>
      <c r="P805" s="8">
        <v>8.5</v>
      </c>
      <c r="Q805" s="105" t="s">
        <v>1123</v>
      </c>
      <c r="R805" s="3">
        <v>6</v>
      </c>
      <c r="S805" s="3">
        <v>5.5</v>
      </c>
      <c r="T805" s="3">
        <v>0</v>
      </c>
      <c r="U805" s="17">
        <v>4.75</v>
      </c>
      <c r="V805" s="106" t="s">
        <v>85</v>
      </c>
      <c r="W805" s="17">
        <v>106.25</v>
      </c>
      <c r="X805" s="8">
        <v>32.89</v>
      </c>
      <c r="Y805" s="3">
        <v>2650</v>
      </c>
      <c r="Z805" s="80" t="s">
        <v>2309</v>
      </c>
      <c r="AA805" s="81" t="s">
        <v>3002</v>
      </c>
      <c r="AB805" s="369" t="s">
        <v>4782</v>
      </c>
      <c r="AC805" s="82" t="s">
        <v>1637</v>
      </c>
      <c r="AD805" s="92">
        <v>38.5</v>
      </c>
      <c r="AE805" s="82" t="s">
        <v>1809</v>
      </c>
      <c r="AF805" s="3" t="s">
        <v>1901</v>
      </c>
      <c r="AG805" s="82" t="s">
        <v>85</v>
      </c>
      <c r="AH805" s="82" t="s">
        <v>1951</v>
      </c>
      <c r="AI805" s="9">
        <v>1.1000000000000001</v>
      </c>
      <c r="AJ805" s="3" t="s">
        <v>265</v>
      </c>
      <c r="AK805" s="83" t="s">
        <v>1712</v>
      </c>
      <c r="AL805" s="41">
        <v>2.75</v>
      </c>
      <c r="AM805" s="3">
        <v>78.3</v>
      </c>
      <c r="AN805" s="105">
        <v>16.100000000000001</v>
      </c>
      <c r="AO805" s="105">
        <v>175</v>
      </c>
      <c r="AP805" s="26">
        <v>3</v>
      </c>
      <c r="AQ805" s="26">
        <v>24</v>
      </c>
      <c r="AR805" s="26">
        <v>41</v>
      </c>
      <c r="AS805" s="26">
        <v>66</v>
      </c>
      <c r="AT805" s="26">
        <v>207</v>
      </c>
      <c r="AU805" s="107">
        <v>200</v>
      </c>
      <c r="AV805" s="106">
        <v>106.25</v>
      </c>
      <c r="AW805" s="55">
        <v>40</v>
      </c>
      <c r="AX805" s="55">
        <v>40</v>
      </c>
      <c r="AY805" s="55">
        <v>23</v>
      </c>
      <c r="AZ805" s="105" t="s">
        <v>85</v>
      </c>
      <c r="BA805" s="3" t="s">
        <v>85</v>
      </c>
      <c r="BB805" s="105" t="s">
        <v>85</v>
      </c>
      <c r="BC805" s="3" t="s">
        <v>85</v>
      </c>
      <c r="BD805" s="79">
        <v>37.85</v>
      </c>
      <c r="BE805" s="57">
        <v>19.7</v>
      </c>
      <c r="BF805" s="57">
        <v>19.7</v>
      </c>
      <c r="BG805" s="57">
        <v>11</v>
      </c>
      <c r="BH805" s="82">
        <v>36</v>
      </c>
      <c r="BI805" s="122" t="s">
        <v>3551</v>
      </c>
      <c r="BJ805" s="51" t="s">
        <v>4217</v>
      </c>
      <c r="BK805" s="83" t="s">
        <v>4233</v>
      </c>
      <c r="BL805" s="83" t="s">
        <v>5890</v>
      </c>
      <c r="BM805" s="83" t="s">
        <v>5891</v>
      </c>
      <c r="BN805" s="83" t="s">
        <v>5881</v>
      </c>
      <c r="BO805" s="83" t="s">
        <v>5892</v>
      </c>
      <c r="BP805" s="83" t="s">
        <v>5871</v>
      </c>
      <c r="BQ805" s="83" t="s">
        <v>4480</v>
      </c>
      <c r="BR805" s="83" t="s">
        <v>4235</v>
      </c>
      <c r="BS805" s="83"/>
      <c r="BT805" s="83"/>
      <c r="BU805" s="351" t="s">
        <v>3719</v>
      </c>
      <c r="BV805" s="363" t="s">
        <v>3720</v>
      </c>
      <c r="BW805" s="351" t="s">
        <v>3721</v>
      </c>
      <c r="BX805" s="363" t="s">
        <v>3722</v>
      </c>
      <c r="BY805" s="362" t="str">
        <f t="shared" si="54"/>
        <v>DISCONTINUED - MR310 Con6, 17x8.5, 0mm Offset, 6x5.5, 106.25mm Centerbore, Matte Black</v>
      </c>
      <c r="BZ805" s="362" t="s">
        <v>4044</v>
      </c>
      <c r="CA805" s="362" t="s">
        <v>4045</v>
      </c>
      <c r="CB805" s="351" t="str">
        <f t="shared" si="57"/>
        <v>STREET (3XX)</v>
      </c>
    </row>
    <row r="806" spans="1:80" s="39" customFormat="1" ht="15" customHeight="1">
      <c r="A806" s="23">
        <f t="shared" si="56"/>
        <v>803</v>
      </c>
      <c r="B806" s="105" t="s">
        <v>84</v>
      </c>
      <c r="C806" s="105" t="s">
        <v>1072</v>
      </c>
      <c r="D806" s="105" t="s">
        <v>1284</v>
      </c>
      <c r="E806" s="94" t="s">
        <v>6693</v>
      </c>
      <c r="F806" s="93"/>
      <c r="G806" s="93"/>
      <c r="H806" s="81" t="s">
        <v>2010</v>
      </c>
      <c r="I806" s="356">
        <v>42736</v>
      </c>
      <c r="J806" s="356">
        <v>44781</v>
      </c>
      <c r="K806" s="331" t="s">
        <v>1277</v>
      </c>
      <c r="L806" s="400">
        <v>437.5</v>
      </c>
      <c r="M806" s="333"/>
      <c r="N806" s="333"/>
      <c r="O806" s="30">
        <v>18</v>
      </c>
      <c r="P806" s="8">
        <v>9</v>
      </c>
      <c r="Q806" s="105" t="s">
        <v>1763</v>
      </c>
      <c r="R806" s="3">
        <v>6</v>
      </c>
      <c r="S806" s="30">
        <v>135</v>
      </c>
      <c r="T806" s="30">
        <v>18</v>
      </c>
      <c r="U806" s="17">
        <v>5.75</v>
      </c>
      <c r="V806" s="106" t="s">
        <v>85</v>
      </c>
      <c r="W806" s="17">
        <v>87</v>
      </c>
      <c r="X806" s="8">
        <v>36.67</v>
      </c>
      <c r="Y806" s="3">
        <v>2650</v>
      </c>
      <c r="Z806" s="80" t="s">
        <v>5833</v>
      </c>
      <c r="AA806" s="80" t="s">
        <v>3003</v>
      </c>
      <c r="AB806" s="369" t="s">
        <v>5598</v>
      </c>
      <c r="AC806" s="82" t="s">
        <v>2193</v>
      </c>
      <c r="AD806" s="92">
        <v>33</v>
      </c>
      <c r="AE806" s="82" t="s">
        <v>85</v>
      </c>
      <c r="AF806" s="82" t="s">
        <v>1899</v>
      </c>
      <c r="AG806" s="82" t="s">
        <v>85</v>
      </c>
      <c r="AH806" s="105" t="s">
        <v>1950</v>
      </c>
      <c r="AI806" s="9">
        <v>1.1000000000000001</v>
      </c>
      <c r="AJ806" s="80" t="s">
        <v>266</v>
      </c>
      <c r="AK806" s="3" t="s">
        <v>85</v>
      </c>
      <c r="AL806" s="3" t="s">
        <v>85</v>
      </c>
      <c r="AM806" s="3" t="s">
        <v>85</v>
      </c>
      <c r="AN806" s="3">
        <v>16.100000000000001</v>
      </c>
      <c r="AO806" s="3">
        <v>175</v>
      </c>
      <c r="AP806" s="37">
        <v>4</v>
      </c>
      <c r="AQ806" s="37">
        <v>20</v>
      </c>
      <c r="AR806" s="37">
        <v>32</v>
      </c>
      <c r="AS806" s="37">
        <v>43</v>
      </c>
      <c r="AT806" s="37">
        <v>218</v>
      </c>
      <c r="AU806" s="107">
        <v>209</v>
      </c>
      <c r="AV806" s="86">
        <v>87</v>
      </c>
      <c r="AW806" s="55">
        <v>36</v>
      </c>
      <c r="AX806" s="55">
        <v>36</v>
      </c>
      <c r="AY806" s="55">
        <v>26</v>
      </c>
      <c r="AZ806" s="105" t="s">
        <v>85</v>
      </c>
      <c r="BA806" s="3" t="s">
        <v>85</v>
      </c>
      <c r="BB806" s="105" t="s">
        <v>85</v>
      </c>
      <c r="BC806" s="3" t="s">
        <v>85</v>
      </c>
      <c r="BD806" s="79">
        <v>42.22</v>
      </c>
      <c r="BE806" s="57">
        <v>20.6</v>
      </c>
      <c r="BF806" s="57">
        <v>20.6</v>
      </c>
      <c r="BG806" s="57">
        <v>11.4</v>
      </c>
      <c r="BH806" s="82">
        <v>36</v>
      </c>
      <c r="BI806" s="122" t="s">
        <v>3551</v>
      </c>
      <c r="BJ806" s="51" t="s">
        <v>4217</v>
      </c>
      <c r="BK806" s="83" t="s">
        <v>4233</v>
      </c>
      <c r="BL806" s="30" t="s">
        <v>5847</v>
      </c>
      <c r="BM806" s="30" t="s">
        <v>5894</v>
      </c>
      <c r="BN806" s="30" t="s">
        <v>5881</v>
      </c>
      <c r="BO806" s="83" t="s">
        <v>5892</v>
      </c>
      <c r="BP806" s="83" t="s">
        <v>5871</v>
      </c>
      <c r="BQ806" s="83" t="s">
        <v>4480</v>
      </c>
      <c r="BR806" s="83" t="s">
        <v>4235</v>
      </c>
      <c r="BS806" s="83"/>
      <c r="BT806" s="83"/>
      <c r="BU806" s="351" t="s">
        <v>3759</v>
      </c>
      <c r="BV806" s="363" t="s">
        <v>3760</v>
      </c>
      <c r="BW806" s="351" t="s">
        <v>3761</v>
      </c>
      <c r="BX806" s="363" t="s">
        <v>3762</v>
      </c>
      <c r="BY806" s="362" t="str">
        <f t="shared" si="54"/>
        <v>DISCONTINUED - MR312, 18x9, +18mm Offset, 6x135, 87mm Centerbore, Method Bronze - Matte Black Lip</v>
      </c>
      <c r="BZ806" s="362" t="s">
        <v>4044</v>
      </c>
      <c r="CA806" s="362" t="s">
        <v>4045</v>
      </c>
      <c r="CB806" s="351" t="str">
        <f t="shared" si="57"/>
        <v>STREET (3XX)</v>
      </c>
    </row>
    <row r="807" spans="1:80" s="39" customFormat="1" ht="15" customHeight="1">
      <c r="A807" s="23">
        <f t="shared" si="56"/>
        <v>804</v>
      </c>
      <c r="B807" s="3" t="s">
        <v>84</v>
      </c>
      <c r="C807" s="105" t="s">
        <v>1285</v>
      </c>
      <c r="D807" s="83" t="s">
        <v>6175</v>
      </c>
      <c r="E807" s="94" t="s">
        <v>6694</v>
      </c>
      <c r="F807" s="93"/>
      <c r="G807" s="93"/>
      <c r="H807" s="91" t="s">
        <v>4973</v>
      </c>
      <c r="I807" s="350">
        <v>44159</v>
      </c>
      <c r="J807" s="356">
        <v>44781</v>
      </c>
      <c r="K807" s="331" t="s">
        <v>1277</v>
      </c>
      <c r="L807" s="400">
        <v>372.5</v>
      </c>
      <c r="M807" s="333"/>
      <c r="N807" s="333"/>
      <c r="O807" s="83">
        <v>17</v>
      </c>
      <c r="P807" s="83">
        <v>8.5</v>
      </c>
      <c r="Q807" s="105" t="s">
        <v>1766</v>
      </c>
      <c r="R807" s="83">
        <v>8</v>
      </c>
      <c r="S807" s="83">
        <v>170</v>
      </c>
      <c r="T807" s="83">
        <v>0</v>
      </c>
      <c r="U807" s="77">
        <v>4.75</v>
      </c>
      <c r="V807" s="106" t="s">
        <v>85</v>
      </c>
      <c r="W807" s="86">
        <v>130.81</v>
      </c>
      <c r="X807" s="85">
        <v>26.5</v>
      </c>
      <c r="Y807" s="83">
        <v>3640</v>
      </c>
      <c r="Z807" s="91" t="s">
        <v>2661</v>
      </c>
      <c r="AA807" s="80" t="s">
        <v>3007</v>
      </c>
      <c r="AB807" s="369" t="s">
        <v>5931</v>
      </c>
      <c r="AC807" s="83" t="s">
        <v>4283</v>
      </c>
      <c r="AD807" s="92">
        <v>33</v>
      </c>
      <c r="AE807" s="89" t="s">
        <v>85</v>
      </c>
      <c r="AF807" s="15" t="s">
        <v>85</v>
      </c>
      <c r="AG807" s="3" t="s">
        <v>3020</v>
      </c>
      <c r="AH807" s="15" t="s">
        <v>85</v>
      </c>
      <c r="AI807" s="3" t="s">
        <v>85</v>
      </c>
      <c r="AJ807" s="105" t="s">
        <v>265</v>
      </c>
      <c r="AK807" s="83" t="s">
        <v>85</v>
      </c>
      <c r="AL807" s="3" t="s">
        <v>85</v>
      </c>
      <c r="AM807" s="83" t="s">
        <v>85</v>
      </c>
      <c r="AN807" s="83">
        <v>16</v>
      </c>
      <c r="AO807" s="83">
        <v>200</v>
      </c>
      <c r="AP807" s="83">
        <v>3</v>
      </c>
      <c r="AQ807" s="83">
        <v>3</v>
      </c>
      <c r="AR807" s="83">
        <v>35</v>
      </c>
      <c r="AS807" s="83">
        <v>48</v>
      </c>
      <c r="AT807" s="83">
        <v>209</v>
      </c>
      <c r="AU807" s="83">
        <v>203</v>
      </c>
      <c r="AV807" s="86">
        <v>128</v>
      </c>
      <c r="AW807" s="55">
        <v>103.9</v>
      </c>
      <c r="AX807" s="55">
        <v>107</v>
      </c>
      <c r="AY807" s="55">
        <v>36</v>
      </c>
      <c r="AZ807" s="3" t="s">
        <v>85</v>
      </c>
      <c r="BA807" s="3" t="s">
        <v>85</v>
      </c>
      <c r="BB807" s="3" t="s">
        <v>85</v>
      </c>
      <c r="BC807" s="3" t="s">
        <v>85</v>
      </c>
      <c r="BD807" s="79">
        <v>30.5</v>
      </c>
      <c r="BE807" s="57">
        <v>19.7</v>
      </c>
      <c r="BF807" s="57">
        <v>19.7</v>
      </c>
      <c r="BG807" s="57">
        <v>11</v>
      </c>
      <c r="BH807" s="82">
        <v>36</v>
      </c>
      <c r="BI807" s="122" t="s">
        <v>3551</v>
      </c>
      <c r="BJ807" s="51" t="s">
        <v>4217</v>
      </c>
      <c r="BK807" s="83" t="s">
        <v>5302</v>
      </c>
      <c r="BL807" s="83" t="s">
        <v>4233</v>
      </c>
      <c r="BM807" s="83" t="s">
        <v>5150</v>
      </c>
      <c r="BN807" s="83" t="s">
        <v>2887</v>
      </c>
      <c r="BO807" s="83" t="s">
        <v>4510</v>
      </c>
      <c r="BP807" s="83" t="s">
        <v>5816</v>
      </c>
      <c r="BQ807" s="83" t="s">
        <v>5802</v>
      </c>
      <c r="BR807" s="83" t="s">
        <v>4480</v>
      </c>
      <c r="BS807" s="83" t="s">
        <v>4235</v>
      </c>
      <c r="BT807" s="83"/>
      <c r="BU807" s="351" t="s">
        <v>5281</v>
      </c>
      <c r="BV807" s="363" t="s">
        <v>5280</v>
      </c>
      <c r="BW807" s="351" t="s">
        <v>5283</v>
      </c>
      <c r="BX807" s="363" t="s">
        <v>5282</v>
      </c>
      <c r="BY807" s="362" t="str">
        <f t="shared" ref="BY807:BY814" si="58">CONCATENATE("DISCONTINUED"," ","-"," ",D807,", ",O807,"x",P807,", ",IF(V807="N/A", "", CONCATENATE(V807, "/")),IF(T807&gt;0, CONCATENATE("+",T807), T807),"mm Offset, ",Q807,", ",W807,"mm Centerbore, ",PROPER(Z807), "", IF(BB807="N/A", "", CONCATENATE(", w/ ", BB807)))</f>
        <v>DISCONTINUED - MR703 Bead Grip, 17x8.5, 0mm Offset, 8x170, 130.81mm Centerbore, Gloss Titanium</v>
      </c>
      <c r="BZ807" s="362" t="s">
        <v>4044</v>
      </c>
      <c r="CA807" s="362" t="s">
        <v>4045</v>
      </c>
      <c r="CB807" s="351" t="str">
        <f t="shared" ref="CB807:CB814" si="59">C807</f>
        <v>TRAIL (7XX)</v>
      </c>
    </row>
    <row r="808" spans="1:80" s="39" customFormat="1" ht="15" customHeight="1">
      <c r="A808" s="23">
        <f t="shared" si="56"/>
        <v>805</v>
      </c>
      <c r="B808" s="105" t="s">
        <v>84</v>
      </c>
      <c r="C808" s="105" t="s">
        <v>1072</v>
      </c>
      <c r="D808" s="105" t="s">
        <v>1119</v>
      </c>
      <c r="E808" s="94" t="s">
        <v>6697</v>
      </c>
      <c r="F808" s="93"/>
      <c r="G808" s="93"/>
      <c r="H808" s="81" t="s">
        <v>563</v>
      </c>
      <c r="I808" s="356">
        <v>42005</v>
      </c>
      <c r="J808" s="356">
        <v>44806</v>
      </c>
      <c r="K808" s="331" t="s">
        <v>1277</v>
      </c>
      <c r="L808" s="400">
        <v>390</v>
      </c>
      <c r="M808" s="333"/>
      <c r="N808" s="333"/>
      <c r="O808" s="105">
        <v>18</v>
      </c>
      <c r="P808" s="8">
        <v>9</v>
      </c>
      <c r="Q808" s="105" t="s">
        <v>1754</v>
      </c>
      <c r="R808" s="3">
        <v>5</v>
      </c>
      <c r="S808" s="3">
        <v>150</v>
      </c>
      <c r="T808" s="3">
        <v>18</v>
      </c>
      <c r="U808" s="20">
        <v>5.75</v>
      </c>
      <c r="V808" s="106" t="s">
        <v>85</v>
      </c>
      <c r="W808" s="17">
        <v>110.5</v>
      </c>
      <c r="X808" s="10">
        <v>28.26</v>
      </c>
      <c r="Y808" s="52">
        <v>2500</v>
      </c>
      <c r="Z808" s="81" t="s">
        <v>2312</v>
      </c>
      <c r="AA808" s="80" t="s">
        <v>3003</v>
      </c>
      <c r="AB808" s="369" t="s">
        <v>6698</v>
      </c>
      <c r="AC808" s="3" t="s">
        <v>1639</v>
      </c>
      <c r="AD808" s="92">
        <v>33</v>
      </c>
      <c r="AE808" s="89" t="s">
        <v>1810</v>
      </c>
      <c r="AF808" s="3" t="s">
        <v>1901</v>
      </c>
      <c r="AG808" s="3" t="s">
        <v>85</v>
      </c>
      <c r="AH808" s="3" t="s">
        <v>85</v>
      </c>
      <c r="AI808" s="3" t="s">
        <v>85</v>
      </c>
      <c r="AJ808" s="3" t="s">
        <v>265</v>
      </c>
      <c r="AK808" s="3" t="s">
        <v>85</v>
      </c>
      <c r="AL808" s="3" t="s">
        <v>85</v>
      </c>
      <c r="AM808" s="105" t="s">
        <v>85</v>
      </c>
      <c r="AN808" s="105">
        <v>16.100000000000001</v>
      </c>
      <c r="AO808" s="105">
        <v>175</v>
      </c>
      <c r="AP808" s="26">
        <v>4</v>
      </c>
      <c r="AQ808" s="26">
        <v>19</v>
      </c>
      <c r="AR808" s="26">
        <v>36</v>
      </c>
      <c r="AS808" s="26">
        <v>48</v>
      </c>
      <c r="AT808" s="26">
        <v>219</v>
      </c>
      <c r="AU808" s="107">
        <v>209</v>
      </c>
      <c r="AV808" s="106">
        <v>110.5</v>
      </c>
      <c r="AW808" s="55">
        <v>30</v>
      </c>
      <c r="AX808" s="55">
        <v>30</v>
      </c>
      <c r="AY808" s="55">
        <v>0</v>
      </c>
      <c r="AZ808" s="105" t="s">
        <v>85</v>
      </c>
      <c r="BA808" s="3" t="s">
        <v>85</v>
      </c>
      <c r="BB808" s="105" t="s">
        <v>85</v>
      </c>
      <c r="BC808" s="3" t="s">
        <v>85</v>
      </c>
      <c r="BD808" s="79">
        <v>32.11</v>
      </c>
      <c r="BE808" s="57">
        <v>20.6</v>
      </c>
      <c r="BF808" s="57">
        <v>20.6</v>
      </c>
      <c r="BG808" s="57">
        <v>11.4</v>
      </c>
      <c r="BH808" s="82">
        <v>36</v>
      </c>
      <c r="BI808" s="122" t="s">
        <v>3551</v>
      </c>
      <c r="BJ808" s="51" t="s">
        <v>4217</v>
      </c>
      <c r="BK808" s="30" t="s">
        <v>4233</v>
      </c>
      <c r="BL808" s="30" t="s">
        <v>5888</v>
      </c>
      <c r="BM808" s="30" t="s">
        <v>5889</v>
      </c>
      <c r="BN808" s="30" t="s">
        <v>4480</v>
      </c>
      <c r="BO808" s="30" t="s">
        <v>4235</v>
      </c>
      <c r="BP808" s="83"/>
      <c r="BQ808" s="83"/>
      <c r="BR808" s="83"/>
      <c r="BS808" s="83"/>
      <c r="BT808" s="83"/>
      <c r="BU808" s="351" t="s">
        <v>3679</v>
      </c>
      <c r="BV808" s="363" t="s">
        <v>3680</v>
      </c>
      <c r="BW808" s="351" t="s">
        <v>3681</v>
      </c>
      <c r="BX808" s="363" t="s">
        <v>3682</v>
      </c>
      <c r="BY808" s="362" t="str">
        <f t="shared" si="58"/>
        <v>DISCONTINUED - MR308 Roost, 18x9, +18mm Offset, 5x150, 110.5mm Centerbore, Method Bronze</v>
      </c>
      <c r="BZ808" s="362" t="s">
        <v>4044</v>
      </c>
      <c r="CA808" s="362" t="s">
        <v>4045</v>
      </c>
      <c r="CB808" s="351" t="str">
        <f t="shared" si="59"/>
        <v>STREET (3XX)</v>
      </c>
    </row>
    <row r="809" spans="1:80" s="39" customFormat="1" ht="15" customHeight="1">
      <c r="A809" s="23">
        <f t="shared" si="56"/>
        <v>806</v>
      </c>
      <c r="B809" s="105" t="s">
        <v>84</v>
      </c>
      <c r="C809" s="105" t="s">
        <v>1072</v>
      </c>
      <c r="D809" s="105" t="s">
        <v>2118</v>
      </c>
      <c r="E809" s="94" t="s">
        <v>6699</v>
      </c>
      <c r="F809" s="93"/>
      <c r="G809" s="93"/>
      <c r="H809" s="81" t="s">
        <v>2136</v>
      </c>
      <c r="I809" s="356">
        <v>43340</v>
      </c>
      <c r="J809" s="356">
        <v>44806</v>
      </c>
      <c r="K809" s="331" t="s">
        <v>1277</v>
      </c>
      <c r="L809" s="400">
        <v>397</v>
      </c>
      <c r="M809" s="333"/>
      <c r="N809" s="333"/>
      <c r="O809" s="30">
        <v>17</v>
      </c>
      <c r="P809" s="25">
        <v>8.5</v>
      </c>
      <c r="Q809" s="105" t="s">
        <v>1767</v>
      </c>
      <c r="R809" s="3">
        <v>8</v>
      </c>
      <c r="S809" s="30">
        <v>180</v>
      </c>
      <c r="T809" s="30">
        <v>0</v>
      </c>
      <c r="U809" s="17">
        <v>4.75</v>
      </c>
      <c r="V809" s="106" t="s">
        <v>85</v>
      </c>
      <c r="W809" s="17">
        <v>130.81</v>
      </c>
      <c r="X809" s="8">
        <v>34.25</v>
      </c>
      <c r="Y809" s="52">
        <v>3640</v>
      </c>
      <c r="Z809" s="80" t="s">
        <v>2309</v>
      </c>
      <c r="AA809" s="81" t="s">
        <v>3002</v>
      </c>
      <c r="AB809" s="369" t="s">
        <v>5618</v>
      </c>
      <c r="AC809" s="80" t="s">
        <v>1641</v>
      </c>
      <c r="AD809" s="92">
        <v>33</v>
      </c>
      <c r="AE809" s="82" t="s">
        <v>85</v>
      </c>
      <c r="AF809" s="82" t="s">
        <v>85</v>
      </c>
      <c r="AG809" s="3" t="s">
        <v>3020</v>
      </c>
      <c r="AH809" s="82" t="s">
        <v>85</v>
      </c>
      <c r="AI809" s="3" t="s">
        <v>85</v>
      </c>
      <c r="AJ809" s="80" t="s">
        <v>266</v>
      </c>
      <c r="AK809" s="3" t="s">
        <v>85</v>
      </c>
      <c r="AL809" s="3" t="s">
        <v>85</v>
      </c>
      <c r="AM809" s="3" t="s">
        <v>85</v>
      </c>
      <c r="AN809" s="3">
        <v>16.2</v>
      </c>
      <c r="AO809" s="3">
        <v>205</v>
      </c>
      <c r="AP809" s="37">
        <v>0</v>
      </c>
      <c r="AQ809" s="37">
        <v>0</v>
      </c>
      <c r="AR809" s="37">
        <v>56</v>
      </c>
      <c r="AS809" s="37">
        <v>77</v>
      </c>
      <c r="AT809" s="37">
        <v>207</v>
      </c>
      <c r="AU809" s="107">
        <v>205</v>
      </c>
      <c r="AV809" s="86">
        <v>125</v>
      </c>
      <c r="AW809" s="55">
        <v>92</v>
      </c>
      <c r="AX809" s="55">
        <v>92</v>
      </c>
      <c r="AY809" s="55">
        <v>0</v>
      </c>
      <c r="AZ809" s="105" t="s">
        <v>85</v>
      </c>
      <c r="BA809" s="3" t="s">
        <v>85</v>
      </c>
      <c r="BB809" s="105" t="s">
        <v>85</v>
      </c>
      <c r="BC809" s="3" t="s">
        <v>85</v>
      </c>
      <c r="BD809" s="79">
        <v>37.75</v>
      </c>
      <c r="BE809" s="57">
        <v>19.7</v>
      </c>
      <c r="BF809" s="57">
        <v>19.7</v>
      </c>
      <c r="BG809" s="57">
        <v>11</v>
      </c>
      <c r="BH809" s="82">
        <v>36</v>
      </c>
      <c r="BI809" s="122" t="s">
        <v>3551</v>
      </c>
      <c r="BJ809" s="51" t="s">
        <v>4217</v>
      </c>
      <c r="BK809" s="30" t="s">
        <v>4233</v>
      </c>
      <c r="BL809" s="30" t="s">
        <v>5895</v>
      </c>
      <c r="BM809" s="30" t="s">
        <v>5896</v>
      </c>
      <c r="BN809" s="30" t="s">
        <v>5897</v>
      </c>
      <c r="BO809" s="83" t="s">
        <v>5898</v>
      </c>
      <c r="BP809" s="83" t="s">
        <v>4480</v>
      </c>
      <c r="BQ809" s="83" t="s">
        <v>4235</v>
      </c>
      <c r="BR809" s="83"/>
      <c r="BS809" s="83"/>
      <c r="BT809" s="83"/>
      <c r="BU809" s="351" t="s">
        <v>3803</v>
      </c>
      <c r="BV809" s="363" t="s">
        <v>3804</v>
      </c>
      <c r="BW809" s="351" t="s">
        <v>3805</v>
      </c>
      <c r="BX809" s="363" t="s">
        <v>3806</v>
      </c>
      <c r="BY809" s="362" t="str">
        <f t="shared" si="58"/>
        <v>DISCONTINUED - MR314, 17x8.5, 0mm Offset, 8x180, 130.81mm Centerbore, Matte Black</v>
      </c>
      <c r="BZ809" s="362" t="s">
        <v>4044</v>
      </c>
      <c r="CA809" s="362" t="s">
        <v>4045</v>
      </c>
      <c r="CB809" s="351" t="str">
        <f t="shared" si="59"/>
        <v>STREET (3XX)</v>
      </c>
    </row>
    <row r="810" spans="1:80" s="39" customFormat="1" ht="15" customHeight="1">
      <c r="A810" s="23">
        <f t="shared" si="56"/>
        <v>807</v>
      </c>
      <c r="B810" s="105" t="s">
        <v>84</v>
      </c>
      <c r="C810" s="105" t="s">
        <v>1072</v>
      </c>
      <c r="D810" s="105" t="s">
        <v>2118</v>
      </c>
      <c r="E810" s="94" t="s">
        <v>6700</v>
      </c>
      <c r="F810" s="93"/>
      <c r="G810" s="93"/>
      <c r="H810" s="81" t="s">
        <v>2670</v>
      </c>
      <c r="I810" s="356">
        <v>43340</v>
      </c>
      <c r="J810" s="356">
        <v>44806</v>
      </c>
      <c r="K810" s="331" t="s">
        <v>1277</v>
      </c>
      <c r="L810" s="400">
        <v>397</v>
      </c>
      <c r="M810" s="333"/>
      <c r="N810" s="333"/>
      <c r="O810" s="30">
        <v>17</v>
      </c>
      <c r="P810" s="25">
        <v>8.5</v>
      </c>
      <c r="Q810" s="105" t="s">
        <v>1767</v>
      </c>
      <c r="R810" s="3">
        <v>8</v>
      </c>
      <c r="S810" s="30">
        <v>180</v>
      </c>
      <c r="T810" s="30">
        <v>0</v>
      </c>
      <c r="U810" s="17">
        <v>4.75</v>
      </c>
      <c r="V810" s="106" t="s">
        <v>85</v>
      </c>
      <c r="W810" s="17">
        <v>130.81</v>
      </c>
      <c r="X810" s="8">
        <v>34.25</v>
      </c>
      <c r="Y810" s="52">
        <v>3640</v>
      </c>
      <c r="Z810" s="80" t="s">
        <v>2661</v>
      </c>
      <c r="AA810" s="80" t="s">
        <v>3007</v>
      </c>
      <c r="AB810" s="369" t="s">
        <v>5618</v>
      </c>
      <c r="AC810" s="80" t="s">
        <v>1641</v>
      </c>
      <c r="AD810" s="92">
        <v>33</v>
      </c>
      <c r="AE810" s="82" t="s">
        <v>85</v>
      </c>
      <c r="AF810" s="82" t="s">
        <v>85</v>
      </c>
      <c r="AG810" s="3" t="s">
        <v>3020</v>
      </c>
      <c r="AH810" s="82" t="s">
        <v>85</v>
      </c>
      <c r="AI810" s="3" t="s">
        <v>85</v>
      </c>
      <c r="AJ810" s="80" t="s">
        <v>266</v>
      </c>
      <c r="AK810" s="3" t="s">
        <v>85</v>
      </c>
      <c r="AL810" s="3" t="s">
        <v>85</v>
      </c>
      <c r="AM810" s="3" t="s">
        <v>85</v>
      </c>
      <c r="AN810" s="3">
        <v>16.2</v>
      </c>
      <c r="AO810" s="3">
        <v>205</v>
      </c>
      <c r="AP810" s="37">
        <v>0</v>
      </c>
      <c r="AQ810" s="37">
        <v>0</v>
      </c>
      <c r="AR810" s="37">
        <v>56</v>
      </c>
      <c r="AS810" s="37">
        <v>77</v>
      </c>
      <c r="AT810" s="37">
        <v>207</v>
      </c>
      <c r="AU810" s="107">
        <v>205</v>
      </c>
      <c r="AV810" s="86">
        <v>125</v>
      </c>
      <c r="AW810" s="55">
        <v>92</v>
      </c>
      <c r="AX810" s="55">
        <v>92</v>
      </c>
      <c r="AY810" s="55">
        <v>0</v>
      </c>
      <c r="AZ810" s="105" t="s">
        <v>85</v>
      </c>
      <c r="BA810" s="3" t="s">
        <v>85</v>
      </c>
      <c r="BB810" s="105" t="s">
        <v>85</v>
      </c>
      <c r="BC810" s="3" t="s">
        <v>85</v>
      </c>
      <c r="BD810" s="79">
        <v>37.75</v>
      </c>
      <c r="BE810" s="57">
        <v>19.7</v>
      </c>
      <c r="BF810" s="57">
        <v>19.7</v>
      </c>
      <c r="BG810" s="57">
        <v>11</v>
      </c>
      <c r="BH810" s="82">
        <v>36</v>
      </c>
      <c r="BI810" s="122" t="s">
        <v>3551</v>
      </c>
      <c r="BJ810" s="51" t="s">
        <v>4217</v>
      </c>
      <c r="BK810" s="30" t="s">
        <v>4233</v>
      </c>
      <c r="BL810" s="30" t="s">
        <v>5895</v>
      </c>
      <c r="BM810" s="30" t="s">
        <v>5896</v>
      </c>
      <c r="BN810" s="30" t="s">
        <v>5897</v>
      </c>
      <c r="BO810" s="83" t="s">
        <v>5898</v>
      </c>
      <c r="BP810" s="83" t="s">
        <v>4480</v>
      </c>
      <c r="BQ810" s="83" t="s">
        <v>4235</v>
      </c>
      <c r="BR810" s="83"/>
      <c r="BS810" s="83"/>
      <c r="BT810" s="83"/>
      <c r="BU810" s="351" t="s">
        <v>3807</v>
      </c>
      <c r="BV810" s="363" t="s">
        <v>3808</v>
      </c>
      <c r="BW810" s="351" t="s">
        <v>3809</v>
      </c>
      <c r="BX810" s="363" t="s">
        <v>3810</v>
      </c>
      <c r="BY810" s="362" t="str">
        <f t="shared" si="58"/>
        <v>DISCONTINUED - MR314, 17x8.5, 0mm Offset, 8x180, 130.81mm Centerbore, Gloss Titanium</v>
      </c>
      <c r="BZ810" s="362" t="s">
        <v>4044</v>
      </c>
      <c r="CA810" s="362" t="s">
        <v>4045</v>
      </c>
      <c r="CB810" s="351" t="str">
        <f t="shared" si="59"/>
        <v>STREET (3XX)</v>
      </c>
    </row>
    <row r="811" spans="1:80" s="39" customFormat="1" ht="15" customHeight="1">
      <c r="A811" s="23">
        <f t="shared" si="56"/>
        <v>808</v>
      </c>
      <c r="B811" s="112" t="s">
        <v>84</v>
      </c>
      <c r="C811" s="112" t="s">
        <v>1072</v>
      </c>
      <c r="D811" s="112" t="s">
        <v>2119</v>
      </c>
      <c r="E811" s="94" t="s">
        <v>6701</v>
      </c>
      <c r="F811" s="93"/>
      <c r="G811" s="93"/>
      <c r="H811" s="45" t="s">
        <v>3302</v>
      </c>
      <c r="I811" s="375">
        <v>43613</v>
      </c>
      <c r="J811" s="356">
        <v>44806</v>
      </c>
      <c r="K811" s="331" t="s">
        <v>1277</v>
      </c>
      <c r="L811" s="400">
        <v>405</v>
      </c>
      <c r="M811" s="333"/>
      <c r="N811" s="333"/>
      <c r="O811" s="93">
        <v>18</v>
      </c>
      <c r="P811" s="8">
        <v>9</v>
      </c>
      <c r="Q811" s="105" t="s">
        <v>1763</v>
      </c>
      <c r="R811" s="14">
        <v>6</v>
      </c>
      <c r="S811" s="93">
        <v>135</v>
      </c>
      <c r="T811" s="93">
        <v>18</v>
      </c>
      <c r="U811" s="43">
        <v>5.75</v>
      </c>
      <c r="V811" s="110" t="s">
        <v>85</v>
      </c>
      <c r="W811" s="43">
        <v>87</v>
      </c>
      <c r="X811" s="44">
        <v>33.9</v>
      </c>
      <c r="Y811" s="52">
        <v>2650</v>
      </c>
      <c r="Z811" s="12" t="s">
        <v>2309</v>
      </c>
      <c r="AA811" s="45" t="s">
        <v>3002</v>
      </c>
      <c r="AB811" s="369" t="s">
        <v>5598</v>
      </c>
      <c r="AC811" s="12" t="s">
        <v>2193</v>
      </c>
      <c r="AD811" s="92">
        <v>33</v>
      </c>
      <c r="AE811" s="15" t="s">
        <v>85</v>
      </c>
      <c r="AF811" s="32" t="s">
        <v>1899</v>
      </c>
      <c r="AG811" s="15" t="s">
        <v>85</v>
      </c>
      <c r="AH811" s="32" t="s">
        <v>2629</v>
      </c>
      <c r="AI811" s="9">
        <v>1.1000000000000001</v>
      </c>
      <c r="AJ811" s="12" t="s">
        <v>266</v>
      </c>
      <c r="AK811" s="14" t="s">
        <v>85</v>
      </c>
      <c r="AL811" s="3" t="s">
        <v>85</v>
      </c>
      <c r="AM811" s="14" t="s">
        <v>85</v>
      </c>
      <c r="AN811" s="14">
        <v>16.2</v>
      </c>
      <c r="AO811" s="14">
        <v>170</v>
      </c>
      <c r="AP811" s="76">
        <v>7</v>
      </c>
      <c r="AQ811" s="76">
        <v>20</v>
      </c>
      <c r="AR811" s="76"/>
      <c r="AS811" s="76">
        <v>47</v>
      </c>
      <c r="AT811" s="76"/>
      <c r="AU811" s="111">
        <v>216</v>
      </c>
      <c r="AV811" s="77">
        <v>87</v>
      </c>
      <c r="AW811" s="55">
        <v>46</v>
      </c>
      <c r="AX811" s="55">
        <v>46</v>
      </c>
      <c r="AY811" s="55">
        <v>42</v>
      </c>
      <c r="AZ811" s="112" t="s">
        <v>85</v>
      </c>
      <c r="BA811" s="3" t="s">
        <v>85</v>
      </c>
      <c r="BB811" s="112" t="s">
        <v>85</v>
      </c>
      <c r="BC811" s="3" t="s">
        <v>85</v>
      </c>
      <c r="BD811" s="79">
        <v>37.4</v>
      </c>
      <c r="BE811" s="57">
        <v>20.6</v>
      </c>
      <c r="BF811" s="57">
        <v>20.6</v>
      </c>
      <c r="BG811" s="57">
        <v>11.4</v>
      </c>
      <c r="BH811" s="15">
        <v>36</v>
      </c>
      <c r="BI811" s="122" t="s">
        <v>3551</v>
      </c>
      <c r="BJ811" s="51" t="s">
        <v>4217</v>
      </c>
      <c r="BK811" s="30" t="s">
        <v>4233</v>
      </c>
      <c r="BL811" s="30" t="s">
        <v>5857</v>
      </c>
      <c r="BM811" s="30" t="s">
        <v>2862</v>
      </c>
      <c r="BN811" s="30" t="s">
        <v>5881</v>
      </c>
      <c r="BO811" s="83" t="s">
        <v>5892</v>
      </c>
      <c r="BP811" s="83" t="s">
        <v>5871</v>
      </c>
      <c r="BQ811" s="83" t="s">
        <v>4480</v>
      </c>
      <c r="BR811" s="83" t="s">
        <v>4235</v>
      </c>
      <c r="BS811" s="83"/>
      <c r="BT811" s="83"/>
      <c r="BU811" s="351" t="s">
        <v>3811</v>
      </c>
      <c r="BV811" s="363" t="s">
        <v>3812</v>
      </c>
      <c r="BW811" s="351" t="s">
        <v>3813</v>
      </c>
      <c r="BX811" s="363" t="s">
        <v>3814</v>
      </c>
      <c r="BY811" s="362" t="str">
        <f t="shared" si="58"/>
        <v>DISCONTINUED - MR315, 18x9, +18mm Offset, 6x135, 87mm Centerbore, Matte Black</v>
      </c>
      <c r="BZ811" s="362" t="s">
        <v>4044</v>
      </c>
      <c r="CA811" s="362" t="s">
        <v>4045</v>
      </c>
      <c r="CB811" s="351" t="str">
        <f t="shared" si="59"/>
        <v>STREET (3XX)</v>
      </c>
    </row>
    <row r="812" spans="1:80" s="39" customFormat="1" ht="15" customHeight="1">
      <c r="A812" s="23">
        <f t="shared" si="56"/>
        <v>809</v>
      </c>
      <c r="B812" s="112" t="s">
        <v>84</v>
      </c>
      <c r="C812" s="112" t="s">
        <v>1072</v>
      </c>
      <c r="D812" s="112" t="s">
        <v>2119</v>
      </c>
      <c r="E812" s="94" t="s">
        <v>6702</v>
      </c>
      <c r="F812" s="93"/>
      <c r="G812" s="93"/>
      <c r="H812" s="45" t="s">
        <v>3307</v>
      </c>
      <c r="I812" s="375">
        <v>43613</v>
      </c>
      <c r="J812" s="356">
        <v>44806</v>
      </c>
      <c r="K812" s="331" t="s">
        <v>1277</v>
      </c>
      <c r="L812" s="400">
        <v>458</v>
      </c>
      <c r="M812" s="333"/>
      <c r="N812" s="333"/>
      <c r="O812" s="93">
        <v>18</v>
      </c>
      <c r="P812" s="8">
        <v>9</v>
      </c>
      <c r="Q812" s="105" t="s">
        <v>1123</v>
      </c>
      <c r="R812" s="14">
        <v>6</v>
      </c>
      <c r="S812" s="93">
        <v>5.5</v>
      </c>
      <c r="T812" s="93">
        <v>18</v>
      </c>
      <c r="U812" s="43">
        <v>5.75</v>
      </c>
      <c r="V812" s="110" t="s">
        <v>85</v>
      </c>
      <c r="W812" s="43">
        <v>106.25</v>
      </c>
      <c r="X812" s="44">
        <v>34</v>
      </c>
      <c r="Y812" s="52">
        <v>2650</v>
      </c>
      <c r="Z812" s="80" t="s">
        <v>5842</v>
      </c>
      <c r="AA812" s="12" t="s">
        <v>3004</v>
      </c>
      <c r="AB812" s="369" t="s">
        <v>6558</v>
      </c>
      <c r="AC812" s="12" t="s">
        <v>2683</v>
      </c>
      <c r="AD812" s="92">
        <v>33</v>
      </c>
      <c r="AE812" s="15" t="s">
        <v>85</v>
      </c>
      <c r="AF812" s="32" t="s">
        <v>1899</v>
      </c>
      <c r="AG812" s="15" t="s">
        <v>85</v>
      </c>
      <c r="AH812" s="32" t="s">
        <v>2629</v>
      </c>
      <c r="AI812" s="9">
        <v>1.1000000000000001</v>
      </c>
      <c r="AJ812" s="14" t="s">
        <v>265</v>
      </c>
      <c r="AK812" s="84" t="s">
        <v>1712</v>
      </c>
      <c r="AL812" s="41">
        <v>2.75</v>
      </c>
      <c r="AM812" s="14">
        <v>78.3</v>
      </c>
      <c r="AN812" s="14">
        <v>16.2</v>
      </c>
      <c r="AO812" s="14">
        <v>170</v>
      </c>
      <c r="AP812" s="76">
        <v>7</v>
      </c>
      <c r="AQ812" s="76">
        <v>20</v>
      </c>
      <c r="AR812" s="76"/>
      <c r="AS812" s="76">
        <v>47</v>
      </c>
      <c r="AT812" s="76"/>
      <c r="AU812" s="111">
        <v>216</v>
      </c>
      <c r="AV812" s="77">
        <v>106.25</v>
      </c>
      <c r="AW812" s="55">
        <v>53</v>
      </c>
      <c r="AX812" s="55">
        <v>53</v>
      </c>
      <c r="AY812" s="55">
        <v>42</v>
      </c>
      <c r="AZ812" s="112" t="s">
        <v>85</v>
      </c>
      <c r="BA812" s="3" t="s">
        <v>85</v>
      </c>
      <c r="BB812" s="112" t="s">
        <v>85</v>
      </c>
      <c r="BC812" s="3" t="s">
        <v>85</v>
      </c>
      <c r="BD812" s="79">
        <v>39.729999999999997</v>
      </c>
      <c r="BE812" s="57">
        <v>20.6</v>
      </c>
      <c r="BF812" s="57">
        <v>20.6</v>
      </c>
      <c r="BG812" s="57">
        <v>11.4</v>
      </c>
      <c r="BH812" s="15">
        <v>36</v>
      </c>
      <c r="BI812" s="122" t="s">
        <v>3551</v>
      </c>
      <c r="BJ812" s="51" t="s">
        <v>4217</v>
      </c>
      <c r="BK812" s="30" t="s">
        <v>4233</v>
      </c>
      <c r="BL812" s="30" t="s">
        <v>5857</v>
      </c>
      <c r="BM812" s="30" t="s">
        <v>2862</v>
      </c>
      <c r="BN812" s="30" t="s">
        <v>5881</v>
      </c>
      <c r="BO812" s="83" t="s">
        <v>5892</v>
      </c>
      <c r="BP812" s="83" t="s">
        <v>5871</v>
      </c>
      <c r="BQ812" s="83" t="s">
        <v>4480</v>
      </c>
      <c r="BR812" s="83" t="s">
        <v>4235</v>
      </c>
      <c r="BS812" s="83"/>
      <c r="BT812" s="83"/>
      <c r="BU812" s="351" t="s">
        <v>3815</v>
      </c>
      <c r="BV812" s="363" t="s">
        <v>3816</v>
      </c>
      <c r="BW812" s="351" t="s">
        <v>3817</v>
      </c>
      <c r="BX812" s="363" t="s">
        <v>3818</v>
      </c>
      <c r="BY812" s="362" t="str">
        <f t="shared" si="58"/>
        <v>DISCONTINUED - MR315, 18x9, +18mm Offset, 6x5.5, 106.25mm Centerbore, Gold - Black Lip</v>
      </c>
      <c r="BZ812" s="362" t="s">
        <v>4044</v>
      </c>
      <c r="CA812" s="362" t="s">
        <v>4045</v>
      </c>
      <c r="CB812" s="351" t="str">
        <f t="shared" si="59"/>
        <v>STREET (3XX)</v>
      </c>
    </row>
    <row r="813" spans="1:80" s="39" customFormat="1" ht="15" customHeight="1">
      <c r="A813" s="23">
        <f t="shared" si="56"/>
        <v>810</v>
      </c>
      <c r="B813" s="4" t="s">
        <v>84</v>
      </c>
      <c r="C813" s="105" t="s">
        <v>1089</v>
      </c>
      <c r="D813" s="3" t="s">
        <v>1147</v>
      </c>
      <c r="E813" s="94" t="s">
        <v>6703</v>
      </c>
      <c r="F813" s="93" t="s">
        <v>1129</v>
      </c>
      <c r="G813" s="93"/>
      <c r="H813" s="81" t="s">
        <v>748</v>
      </c>
      <c r="I813" s="356">
        <v>41640</v>
      </c>
      <c r="J813" s="356">
        <v>44806</v>
      </c>
      <c r="K813" s="331" t="s">
        <v>1277</v>
      </c>
      <c r="L813" s="400">
        <v>343.85</v>
      </c>
      <c r="M813" s="333"/>
      <c r="N813" s="333"/>
      <c r="O813" s="5">
        <v>14</v>
      </c>
      <c r="P813" s="79">
        <v>10</v>
      </c>
      <c r="Q813" s="105" t="s">
        <v>1749</v>
      </c>
      <c r="R813" s="5">
        <v>4</v>
      </c>
      <c r="S813" s="5">
        <v>156</v>
      </c>
      <c r="T813" s="5">
        <v>0</v>
      </c>
      <c r="U813" s="18">
        <v>5.3</v>
      </c>
      <c r="V813" s="5" t="s">
        <v>201</v>
      </c>
      <c r="W813" s="18">
        <v>132</v>
      </c>
      <c r="X813" s="6">
        <v>17.8</v>
      </c>
      <c r="Y813" s="52">
        <v>1600</v>
      </c>
      <c r="Z813" s="81" t="s">
        <v>5829</v>
      </c>
      <c r="AA813" s="80" t="s">
        <v>3007</v>
      </c>
      <c r="AB813" s="369" t="s">
        <v>5065</v>
      </c>
      <c r="AC813" s="2" t="s">
        <v>1626</v>
      </c>
      <c r="AD813" s="92">
        <v>22</v>
      </c>
      <c r="AE813" s="89" t="s">
        <v>85</v>
      </c>
      <c r="AF813" s="2" t="s">
        <v>85</v>
      </c>
      <c r="AG813" s="2" t="s">
        <v>3019</v>
      </c>
      <c r="AH813" s="2" t="s">
        <v>85</v>
      </c>
      <c r="AI813" s="3" t="s">
        <v>85</v>
      </c>
      <c r="AJ813" s="83" t="s">
        <v>266</v>
      </c>
      <c r="AK813" s="83" t="s">
        <v>85</v>
      </c>
      <c r="AL813" s="3" t="s">
        <v>85</v>
      </c>
      <c r="AM813" s="83" t="s">
        <v>85</v>
      </c>
      <c r="AN813" s="83">
        <v>14.1</v>
      </c>
      <c r="AO813" s="83">
        <v>190</v>
      </c>
      <c r="AP813" s="26">
        <v>3</v>
      </c>
      <c r="AQ813" s="26">
        <v>3</v>
      </c>
      <c r="AR813" s="26"/>
      <c r="AS813" s="26">
        <v>26</v>
      </c>
      <c r="AT813" s="26"/>
      <c r="AU813" s="26">
        <v>181</v>
      </c>
      <c r="AV813" s="86">
        <v>120</v>
      </c>
      <c r="AW813" s="55">
        <v>22</v>
      </c>
      <c r="AX813" s="55">
        <v>46.5</v>
      </c>
      <c r="AY813" s="55">
        <v>80</v>
      </c>
      <c r="AZ813" s="3" t="s">
        <v>3357</v>
      </c>
      <c r="BA813" s="104">
        <v>89.1</v>
      </c>
      <c r="BB813" s="3" t="s">
        <v>1522</v>
      </c>
      <c r="BC813" s="104">
        <v>11</v>
      </c>
      <c r="BD813" s="79">
        <v>21.3</v>
      </c>
      <c r="BE813" s="57">
        <v>16.899999999999999</v>
      </c>
      <c r="BF813" s="57">
        <v>16.899999999999999</v>
      </c>
      <c r="BG813" s="57">
        <v>12.8</v>
      </c>
      <c r="BH813" s="5">
        <v>48</v>
      </c>
      <c r="BI813" s="122" t="s">
        <v>3551</v>
      </c>
      <c r="BJ813" s="51" t="s">
        <v>4217</v>
      </c>
      <c r="BK813" s="83" t="s">
        <v>4233</v>
      </c>
      <c r="BL813" s="47" t="s">
        <v>5150</v>
      </c>
      <c r="BM813" s="47" t="s">
        <v>4272</v>
      </c>
      <c r="BN813" s="83" t="s">
        <v>5849</v>
      </c>
      <c r="BO813" s="83" t="s">
        <v>5850</v>
      </c>
      <c r="BP813" s="83" t="s">
        <v>5151</v>
      </c>
      <c r="BQ813" s="83" t="s">
        <v>5851</v>
      </c>
      <c r="BR813" s="83"/>
      <c r="BS813" s="83"/>
      <c r="BT813" s="83"/>
      <c r="BU813" s="351" t="s">
        <v>3851</v>
      </c>
      <c r="BV813" s="363" t="s">
        <v>3852</v>
      </c>
      <c r="BW813" s="351" t="s">
        <v>3853</v>
      </c>
      <c r="BX813" s="363" t="s">
        <v>3854</v>
      </c>
      <c r="BY813" s="362" t="str">
        <f t="shared" si="58"/>
        <v>DISCONTINUED - MR401 UTV Beadlock, 14x10, 5+5/0mm Offset, 4x156, 132mm Centerbore, Titanium - Matte Black Ring, w/ BH-H20875</v>
      </c>
      <c r="BZ813" s="362" t="s">
        <v>4044</v>
      </c>
      <c r="CA813" s="362" t="s">
        <v>4045</v>
      </c>
      <c r="CB813" s="351" t="str">
        <f t="shared" si="59"/>
        <v>UTV (4XX)</v>
      </c>
    </row>
    <row r="814" spans="1:80" s="39" customFormat="1" ht="15" customHeight="1">
      <c r="A814" s="23">
        <f t="shared" si="56"/>
        <v>811</v>
      </c>
      <c r="B814" s="3" t="s">
        <v>84</v>
      </c>
      <c r="C814" s="105" t="s">
        <v>1285</v>
      </c>
      <c r="D814" s="83" t="s">
        <v>6175</v>
      </c>
      <c r="E814" s="94" t="s">
        <v>6704</v>
      </c>
      <c r="F814" s="93"/>
      <c r="G814" s="93"/>
      <c r="H814" s="91" t="s">
        <v>4344</v>
      </c>
      <c r="I814" s="350">
        <v>43886</v>
      </c>
      <c r="J814" s="356">
        <v>44806</v>
      </c>
      <c r="K814" s="331" t="s">
        <v>1277</v>
      </c>
      <c r="L814" s="400">
        <v>372.5</v>
      </c>
      <c r="M814" s="333"/>
      <c r="N814" s="333"/>
      <c r="O814" s="83">
        <v>17</v>
      </c>
      <c r="P814" s="83">
        <v>8.5</v>
      </c>
      <c r="Q814" s="105" t="s">
        <v>1766</v>
      </c>
      <c r="R814" s="83">
        <v>8</v>
      </c>
      <c r="S814" s="83">
        <v>170</v>
      </c>
      <c r="T814" s="83">
        <v>0</v>
      </c>
      <c r="U814" s="77">
        <v>4.75</v>
      </c>
      <c r="V814" s="106" t="s">
        <v>85</v>
      </c>
      <c r="W814" s="86">
        <v>130.81</v>
      </c>
      <c r="X814" s="85">
        <v>26.5</v>
      </c>
      <c r="Y814" s="52">
        <v>3640</v>
      </c>
      <c r="Z814" s="91" t="s">
        <v>2312</v>
      </c>
      <c r="AA814" s="80" t="s">
        <v>3003</v>
      </c>
      <c r="AB814" s="369" t="s">
        <v>5931</v>
      </c>
      <c r="AC814" s="83" t="s">
        <v>4283</v>
      </c>
      <c r="AD814" s="92">
        <v>33</v>
      </c>
      <c r="AE814" s="89" t="s">
        <v>85</v>
      </c>
      <c r="AF814" s="15" t="s">
        <v>85</v>
      </c>
      <c r="AG814" s="3" t="s">
        <v>3020</v>
      </c>
      <c r="AH814" s="15" t="s">
        <v>85</v>
      </c>
      <c r="AI814" s="3" t="s">
        <v>85</v>
      </c>
      <c r="AJ814" s="105" t="s">
        <v>265</v>
      </c>
      <c r="AK814" s="83" t="s">
        <v>85</v>
      </c>
      <c r="AL814" s="3" t="s">
        <v>85</v>
      </c>
      <c r="AM814" s="83" t="s">
        <v>85</v>
      </c>
      <c r="AN814" s="83">
        <v>16</v>
      </c>
      <c r="AO814" s="83">
        <v>200</v>
      </c>
      <c r="AP814" s="83">
        <v>3</v>
      </c>
      <c r="AQ814" s="83">
        <v>3</v>
      </c>
      <c r="AR814" s="83">
        <v>35</v>
      </c>
      <c r="AS814" s="83">
        <v>48</v>
      </c>
      <c r="AT814" s="83">
        <v>209</v>
      </c>
      <c r="AU814" s="83">
        <v>203</v>
      </c>
      <c r="AV814" s="86">
        <v>128</v>
      </c>
      <c r="AW814" s="55">
        <v>103.9</v>
      </c>
      <c r="AX814" s="55">
        <v>107</v>
      </c>
      <c r="AY814" s="55">
        <v>36</v>
      </c>
      <c r="AZ814" s="3" t="s">
        <v>85</v>
      </c>
      <c r="BA814" s="3" t="s">
        <v>85</v>
      </c>
      <c r="BB814" s="3" t="s">
        <v>85</v>
      </c>
      <c r="BC814" s="3" t="s">
        <v>85</v>
      </c>
      <c r="BD814" s="79">
        <v>30.5</v>
      </c>
      <c r="BE814" s="57">
        <v>19.7</v>
      </c>
      <c r="BF814" s="57">
        <v>19.7</v>
      </c>
      <c r="BG814" s="57">
        <v>11</v>
      </c>
      <c r="BH814" s="82">
        <v>36</v>
      </c>
      <c r="BI814" s="122" t="s">
        <v>3551</v>
      </c>
      <c r="BJ814" s="51" t="s">
        <v>4217</v>
      </c>
      <c r="BK814" s="83" t="s">
        <v>5302</v>
      </c>
      <c r="BL814" s="83" t="s">
        <v>4233</v>
      </c>
      <c r="BM814" s="83" t="s">
        <v>5150</v>
      </c>
      <c r="BN814" s="83" t="s">
        <v>2887</v>
      </c>
      <c r="BO814" s="83" t="s">
        <v>4510</v>
      </c>
      <c r="BP814" s="83" t="s">
        <v>5816</v>
      </c>
      <c r="BQ814" s="83" t="s">
        <v>5802</v>
      </c>
      <c r="BR814" s="83" t="s">
        <v>4480</v>
      </c>
      <c r="BS814" s="83" t="s">
        <v>4235</v>
      </c>
      <c r="BT814" s="83"/>
      <c r="BU814" s="351" t="s">
        <v>4629</v>
      </c>
      <c r="BV814" s="363" t="s">
        <v>4628</v>
      </c>
      <c r="BW814" s="351" t="s">
        <v>4631</v>
      </c>
      <c r="BX814" s="363" t="s">
        <v>4630</v>
      </c>
      <c r="BY814" s="362" t="str">
        <f t="shared" si="58"/>
        <v>DISCONTINUED - MR703 Bead Grip, 17x8.5, 0mm Offset, 8x170, 130.81mm Centerbore, Method Bronze</v>
      </c>
      <c r="BZ814" s="362" t="s">
        <v>4044</v>
      </c>
      <c r="CA814" s="362" t="s">
        <v>4045</v>
      </c>
      <c r="CB814" s="351" t="str">
        <f t="shared" si="59"/>
        <v>TRAIL (7XX)</v>
      </c>
    </row>
    <row r="815" spans="1:80" s="39" customFormat="1" ht="15" customHeight="1">
      <c r="A815" s="23">
        <f t="shared" si="56"/>
        <v>812</v>
      </c>
      <c r="B815" s="112" t="s">
        <v>84</v>
      </c>
      <c r="C815" s="112" t="s">
        <v>1072</v>
      </c>
      <c r="D815" s="112" t="s">
        <v>2119</v>
      </c>
      <c r="E815" s="94" t="s">
        <v>6712</v>
      </c>
      <c r="F815" s="93"/>
      <c r="G815" s="93"/>
      <c r="H815" s="45" t="s">
        <v>6023</v>
      </c>
      <c r="I815" s="375">
        <v>44517</v>
      </c>
      <c r="J815" s="356">
        <v>44806</v>
      </c>
      <c r="K815" s="331" t="s">
        <v>1277</v>
      </c>
      <c r="L815" s="400">
        <v>463.5</v>
      </c>
      <c r="M815" s="95" t="s">
        <v>6711</v>
      </c>
      <c r="N815" s="402"/>
      <c r="O815" s="93">
        <v>20</v>
      </c>
      <c r="P815" s="8">
        <v>9</v>
      </c>
      <c r="Q815" s="105" t="s">
        <v>1765</v>
      </c>
      <c r="R815" s="14">
        <v>8</v>
      </c>
      <c r="S815" s="93">
        <v>6.5</v>
      </c>
      <c r="T815" s="93">
        <v>18</v>
      </c>
      <c r="U815" s="17">
        <v>5.7</v>
      </c>
      <c r="V815" s="110" t="s">
        <v>85</v>
      </c>
      <c r="W815" s="43">
        <v>130.81</v>
      </c>
      <c r="X815" s="44">
        <v>35.119638366050999</v>
      </c>
      <c r="Y815" s="52">
        <v>3640</v>
      </c>
      <c r="Z815" s="80" t="s">
        <v>5842</v>
      </c>
      <c r="AA815" s="12" t="s">
        <v>3004</v>
      </c>
      <c r="AB815" s="369" t="s">
        <v>5181</v>
      </c>
      <c r="AC815" s="12" t="s">
        <v>1641</v>
      </c>
      <c r="AD815" s="92">
        <v>33</v>
      </c>
      <c r="AE815" s="15" t="s">
        <v>85</v>
      </c>
      <c r="AF815" s="15" t="s">
        <v>85</v>
      </c>
      <c r="AG815" s="3" t="s">
        <v>3020</v>
      </c>
      <c r="AH815" s="32" t="s">
        <v>2629</v>
      </c>
      <c r="AI815" s="9">
        <v>1.1000000000000001</v>
      </c>
      <c r="AJ815" s="12" t="s">
        <v>266</v>
      </c>
      <c r="AK815" s="3" t="s">
        <v>85</v>
      </c>
      <c r="AL815" s="3" t="s">
        <v>85</v>
      </c>
      <c r="AM815" s="3" t="s">
        <v>85</v>
      </c>
      <c r="AN815" s="14">
        <v>16</v>
      </c>
      <c r="AO815" s="14">
        <v>200</v>
      </c>
      <c r="AP815" s="76">
        <v>3</v>
      </c>
      <c r="AQ815" s="76">
        <v>3</v>
      </c>
      <c r="AR815" s="76">
        <v>43</v>
      </c>
      <c r="AS815" s="76">
        <v>44</v>
      </c>
      <c r="AT815" s="76">
        <v>244</v>
      </c>
      <c r="AU815" s="111">
        <v>239</v>
      </c>
      <c r="AV815" s="86">
        <v>125</v>
      </c>
      <c r="AW815" s="55">
        <v>92</v>
      </c>
      <c r="AX815" s="55">
        <v>92</v>
      </c>
      <c r="AY815" s="55">
        <v>54</v>
      </c>
      <c r="AZ815" s="3" t="s">
        <v>85</v>
      </c>
      <c r="BA815" s="3" t="s">
        <v>85</v>
      </c>
      <c r="BB815" s="3" t="s">
        <v>85</v>
      </c>
      <c r="BC815" s="3" t="s">
        <v>85</v>
      </c>
      <c r="BD815" s="79">
        <v>39.119638366050999</v>
      </c>
      <c r="BE815" s="57">
        <v>22.6</v>
      </c>
      <c r="BF815" s="57">
        <v>22.6</v>
      </c>
      <c r="BG815" s="57">
        <v>11.6</v>
      </c>
      <c r="BH815" s="15">
        <v>24</v>
      </c>
      <c r="BI815" s="122" t="s">
        <v>3551</v>
      </c>
      <c r="BJ815" s="51" t="s">
        <v>4217</v>
      </c>
      <c r="BK815" s="30"/>
      <c r="BL815" s="30"/>
      <c r="BM815" s="30"/>
      <c r="BN815" s="30"/>
      <c r="BO815" s="83"/>
      <c r="BP815" s="83"/>
      <c r="BQ815" s="83"/>
      <c r="BR815" s="83"/>
      <c r="BS815" s="83"/>
      <c r="BT815" s="83"/>
      <c r="BU815" s="351" t="s">
        <v>3843</v>
      </c>
      <c r="BV815" s="363" t="s">
        <v>3844</v>
      </c>
      <c r="BW815" s="351" t="s">
        <v>3845</v>
      </c>
      <c r="BX815" s="363" t="s">
        <v>3846</v>
      </c>
      <c r="BY815" s="362" t="str">
        <f t="shared" ref="BY815:BY817" si="60">CONCATENATE("DISCONTINUED"," ","-"," ",D815,", ",O815,"x",P815,", ",IF(V815="N/A", "", CONCATENATE(V815, "/")),IF(T815&gt;0, CONCATENATE("+",T815), T815),"mm Offset, ",Q815,", ",W815,"mm Centerbore, ",PROPER(Z815), "", IF(BB815="N/A", "", CONCATENATE(", w/ ", BB815)))</f>
        <v>DISCONTINUED - MR315, 20x9, +18mm Offset, 8x6.5, 130.81mm Centerbore, Gold - Black Lip</v>
      </c>
      <c r="BZ815" s="362" t="s">
        <v>4044</v>
      </c>
      <c r="CA815" s="362" t="s">
        <v>4045</v>
      </c>
      <c r="CB815" s="351" t="str">
        <f t="shared" ref="CB815:CB817" si="61">C815</f>
        <v>STREET (3XX)</v>
      </c>
    </row>
    <row r="816" spans="1:80" s="39" customFormat="1" ht="15" customHeight="1">
      <c r="A816" s="23">
        <f t="shared" si="56"/>
        <v>813</v>
      </c>
      <c r="B816" s="112" t="s">
        <v>84</v>
      </c>
      <c r="C816" s="112" t="s">
        <v>1072</v>
      </c>
      <c r="D816" s="112" t="s">
        <v>2119</v>
      </c>
      <c r="E816" s="94" t="s">
        <v>6713</v>
      </c>
      <c r="F816" s="93"/>
      <c r="G816" s="93"/>
      <c r="H816" s="45" t="s">
        <v>6026</v>
      </c>
      <c r="I816" s="375">
        <v>44517</v>
      </c>
      <c r="J816" s="356">
        <v>44806</v>
      </c>
      <c r="K816" s="331" t="s">
        <v>1277</v>
      </c>
      <c r="L816" s="400">
        <v>463.5</v>
      </c>
      <c r="M816" s="95" t="s">
        <v>6711</v>
      </c>
      <c r="N816" s="402"/>
      <c r="O816" s="93">
        <v>20</v>
      </c>
      <c r="P816" s="8">
        <v>9</v>
      </c>
      <c r="Q816" s="105" t="s">
        <v>1766</v>
      </c>
      <c r="R816" s="14">
        <v>8</v>
      </c>
      <c r="S816" s="93">
        <v>170</v>
      </c>
      <c r="T816" s="93">
        <v>18</v>
      </c>
      <c r="U816" s="17">
        <v>5.7</v>
      </c>
      <c r="V816" s="110" t="s">
        <v>85</v>
      </c>
      <c r="W816" s="43">
        <v>130.81</v>
      </c>
      <c r="X816" s="44">
        <v>35.053499687395536</v>
      </c>
      <c r="Y816" s="52">
        <v>3640</v>
      </c>
      <c r="Z816" s="80" t="s">
        <v>5842</v>
      </c>
      <c r="AA816" s="12" t="s">
        <v>3004</v>
      </c>
      <c r="AB816" s="369" t="s">
        <v>6714</v>
      </c>
      <c r="AC816" s="12" t="s">
        <v>1823</v>
      </c>
      <c r="AD816" s="92">
        <v>33</v>
      </c>
      <c r="AE816" s="15" t="s">
        <v>85</v>
      </c>
      <c r="AF816" s="15" t="s">
        <v>85</v>
      </c>
      <c r="AG816" s="3" t="s">
        <v>3020</v>
      </c>
      <c r="AH816" s="32" t="s">
        <v>2629</v>
      </c>
      <c r="AI816" s="9">
        <v>1.1000000000000001</v>
      </c>
      <c r="AJ816" s="12" t="s">
        <v>266</v>
      </c>
      <c r="AK816" s="3" t="s">
        <v>85</v>
      </c>
      <c r="AL816" s="3" t="s">
        <v>85</v>
      </c>
      <c r="AM816" s="3" t="s">
        <v>85</v>
      </c>
      <c r="AN816" s="14">
        <v>16</v>
      </c>
      <c r="AO816" s="14">
        <v>200</v>
      </c>
      <c r="AP816" s="76">
        <v>3</v>
      </c>
      <c r="AQ816" s="76">
        <v>3</v>
      </c>
      <c r="AR816" s="76">
        <v>43</v>
      </c>
      <c r="AS816" s="76">
        <v>44</v>
      </c>
      <c r="AT816" s="76">
        <v>244</v>
      </c>
      <c r="AU816" s="111">
        <v>239</v>
      </c>
      <c r="AV816" s="86">
        <v>128</v>
      </c>
      <c r="AW816" s="55">
        <v>103.9</v>
      </c>
      <c r="AX816" s="55">
        <v>107</v>
      </c>
      <c r="AY816" s="55">
        <v>54</v>
      </c>
      <c r="AZ816" s="3" t="s">
        <v>85</v>
      </c>
      <c r="BA816" s="3" t="s">
        <v>85</v>
      </c>
      <c r="BB816" s="3" t="s">
        <v>85</v>
      </c>
      <c r="BC816" s="3" t="s">
        <v>85</v>
      </c>
      <c r="BD816" s="79">
        <v>39.053499687395536</v>
      </c>
      <c r="BE816" s="57">
        <v>22.6</v>
      </c>
      <c r="BF816" s="57">
        <v>22.6</v>
      </c>
      <c r="BG816" s="57">
        <v>11.6</v>
      </c>
      <c r="BH816" s="15">
        <v>24</v>
      </c>
      <c r="BI816" s="122" t="s">
        <v>3551</v>
      </c>
      <c r="BJ816" s="51" t="s">
        <v>4217</v>
      </c>
      <c r="BK816" s="30"/>
      <c r="BL816" s="30"/>
      <c r="BM816" s="30"/>
      <c r="BN816" s="30"/>
      <c r="BO816" s="83"/>
      <c r="BP816" s="83"/>
      <c r="BQ816" s="83"/>
      <c r="BR816" s="83"/>
      <c r="BS816" s="83"/>
      <c r="BT816" s="83"/>
      <c r="BU816" s="351" t="s">
        <v>3843</v>
      </c>
      <c r="BV816" s="363" t="s">
        <v>3844</v>
      </c>
      <c r="BW816" s="351" t="s">
        <v>3845</v>
      </c>
      <c r="BX816" s="363" t="s">
        <v>3846</v>
      </c>
      <c r="BY816" s="362" t="str">
        <f t="shared" si="60"/>
        <v>DISCONTINUED - MR315, 20x9, +18mm Offset, 8x170, 130.81mm Centerbore, Gold - Black Lip</v>
      </c>
      <c r="BZ816" s="362" t="s">
        <v>4044</v>
      </c>
      <c r="CA816" s="362" t="s">
        <v>4045</v>
      </c>
      <c r="CB816" s="351" t="str">
        <f t="shared" si="61"/>
        <v>STREET (3XX)</v>
      </c>
    </row>
    <row r="817" spans="1:80" s="39" customFormat="1" ht="15" customHeight="1">
      <c r="A817" s="23">
        <f t="shared" si="56"/>
        <v>814</v>
      </c>
      <c r="B817" s="112" t="s">
        <v>84</v>
      </c>
      <c r="C817" s="112" t="s">
        <v>1072</v>
      </c>
      <c r="D817" s="112" t="s">
        <v>2119</v>
      </c>
      <c r="E817" s="94" t="s">
        <v>6715</v>
      </c>
      <c r="F817" s="93"/>
      <c r="G817" s="93"/>
      <c r="H817" s="45" t="s">
        <v>6029</v>
      </c>
      <c r="I817" s="375">
        <v>44517</v>
      </c>
      <c r="J817" s="356">
        <v>44806</v>
      </c>
      <c r="K817" s="331" t="s">
        <v>1277</v>
      </c>
      <c r="L817" s="400">
        <v>463.5</v>
      </c>
      <c r="M817" s="95" t="s">
        <v>6711</v>
      </c>
      <c r="N817" s="402"/>
      <c r="O817" s="93">
        <v>20</v>
      </c>
      <c r="P817" s="8">
        <v>9</v>
      </c>
      <c r="Q817" s="105" t="s">
        <v>1767</v>
      </c>
      <c r="R817" s="14">
        <v>8</v>
      </c>
      <c r="S817" s="93">
        <v>180</v>
      </c>
      <c r="T817" s="93">
        <v>18</v>
      </c>
      <c r="U817" s="17">
        <v>5.7</v>
      </c>
      <c r="V817" s="110" t="s">
        <v>85</v>
      </c>
      <c r="W817" s="43">
        <v>130.81</v>
      </c>
      <c r="X817" s="44">
        <v>35.097592139832507</v>
      </c>
      <c r="Y817" s="52">
        <v>3640</v>
      </c>
      <c r="Z817" s="80" t="s">
        <v>5842</v>
      </c>
      <c r="AA817" s="12" t="s">
        <v>3004</v>
      </c>
      <c r="AB817" s="369" t="s">
        <v>6716</v>
      </c>
      <c r="AC817" s="12" t="s">
        <v>1641</v>
      </c>
      <c r="AD817" s="92">
        <v>33</v>
      </c>
      <c r="AE817" s="82" t="s">
        <v>85</v>
      </c>
      <c r="AF817" s="15" t="s">
        <v>85</v>
      </c>
      <c r="AG817" s="3" t="s">
        <v>3020</v>
      </c>
      <c r="AH817" s="32" t="s">
        <v>2629</v>
      </c>
      <c r="AI817" s="9">
        <v>1.1000000000000001</v>
      </c>
      <c r="AJ817" s="12" t="s">
        <v>266</v>
      </c>
      <c r="AK817" s="3" t="s">
        <v>85</v>
      </c>
      <c r="AL817" s="3" t="s">
        <v>85</v>
      </c>
      <c r="AM817" s="3" t="s">
        <v>85</v>
      </c>
      <c r="AN817" s="14">
        <v>16</v>
      </c>
      <c r="AO817" s="14">
        <v>210</v>
      </c>
      <c r="AP817" s="76">
        <v>3</v>
      </c>
      <c r="AQ817" s="76">
        <v>3</v>
      </c>
      <c r="AR817" s="76">
        <v>43</v>
      </c>
      <c r="AS817" s="76">
        <v>44</v>
      </c>
      <c r="AT817" s="76">
        <v>244</v>
      </c>
      <c r="AU817" s="111">
        <v>239</v>
      </c>
      <c r="AV817" s="86">
        <v>125</v>
      </c>
      <c r="AW817" s="55">
        <v>92</v>
      </c>
      <c r="AX817" s="55">
        <v>92</v>
      </c>
      <c r="AY817" s="55">
        <v>54</v>
      </c>
      <c r="AZ817" s="3" t="s">
        <v>85</v>
      </c>
      <c r="BA817" s="3" t="s">
        <v>85</v>
      </c>
      <c r="BB817" s="3" t="s">
        <v>85</v>
      </c>
      <c r="BC817" s="3" t="s">
        <v>85</v>
      </c>
      <c r="BD817" s="79">
        <v>39.097592139832507</v>
      </c>
      <c r="BE817" s="57">
        <v>22.6</v>
      </c>
      <c r="BF817" s="57">
        <v>22.6</v>
      </c>
      <c r="BG817" s="57">
        <v>11.6</v>
      </c>
      <c r="BH817" s="15">
        <v>24</v>
      </c>
      <c r="BI817" s="122" t="s">
        <v>3551</v>
      </c>
      <c r="BJ817" s="51" t="s">
        <v>4217</v>
      </c>
      <c r="BK817" s="30"/>
      <c r="BL817" s="30"/>
      <c r="BM817" s="30"/>
      <c r="BN817" s="30"/>
      <c r="BO817" s="83"/>
      <c r="BP817" s="83"/>
      <c r="BQ817" s="83"/>
      <c r="BR817" s="83"/>
      <c r="BS817" s="83"/>
      <c r="BT817" s="83"/>
      <c r="BU817" s="351" t="s">
        <v>3843</v>
      </c>
      <c r="BV817" s="363" t="s">
        <v>3844</v>
      </c>
      <c r="BW817" s="351" t="s">
        <v>3845</v>
      </c>
      <c r="BX817" s="363" t="s">
        <v>3846</v>
      </c>
      <c r="BY817" s="362" t="str">
        <f t="shared" si="60"/>
        <v>DISCONTINUED - MR315, 20x9, +18mm Offset, 8x180, 130.81mm Centerbore, Gold - Black Lip</v>
      </c>
      <c r="BZ817" s="362" t="s">
        <v>4044</v>
      </c>
      <c r="CA817" s="362" t="s">
        <v>4045</v>
      </c>
      <c r="CB817" s="351" t="str">
        <f t="shared" si="61"/>
        <v>STREET (3XX)</v>
      </c>
    </row>
    <row r="818" spans="1:80" s="39" customFormat="1" ht="15" customHeight="1">
      <c r="A818" s="23">
        <f t="shared" si="56"/>
        <v>815</v>
      </c>
      <c r="B818" s="105" t="s">
        <v>84</v>
      </c>
      <c r="C818" s="105" t="s">
        <v>1072</v>
      </c>
      <c r="D818" s="105" t="s">
        <v>1119</v>
      </c>
      <c r="E818" s="94" t="s">
        <v>6723</v>
      </c>
      <c r="F818" s="93"/>
      <c r="G818" s="93"/>
      <c r="H818" s="81" t="s">
        <v>561</v>
      </c>
      <c r="I818" s="356">
        <v>42005</v>
      </c>
      <c r="J818" s="356">
        <v>44827</v>
      </c>
      <c r="K818" s="331" t="s">
        <v>1277</v>
      </c>
      <c r="L818" s="400">
        <v>390</v>
      </c>
      <c r="M818" s="95" t="s">
        <v>6711</v>
      </c>
      <c r="N818" s="402"/>
      <c r="O818" s="105">
        <v>18</v>
      </c>
      <c r="P818" s="8">
        <v>9</v>
      </c>
      <c r="Q818" s="105" t="s">
        <v>1763</v>
      </c>
      <c r="R818" s="3">
        <v>6</v>
      </c>
      <c r="S818" s="3">
        <v>135</v>
      </c>
      <c r="T818" s="3">
        <v>18</v>
      </c>
      <c r="U818" s="20">
        <v>5.75</v>
      </c>
      <c r="V818" s="106" t="s">
        <v>85</v>
      </c>
      <c r="W818" s="17">
        <v>87</v>
      </c>
      <c r="X818" s="10">
        <v>27.67</v>
      </c>
      <c r="Y818" s="52">
        <v>2500</v>
      </c>
      <c r="Z818" s="81" t="s">
        <v>2312</v>
      </c>
      <c r="AA818" s="80" t="s">
        <v>3003</v>
      </c>
      <c r="AB818" s="369" t="s">
        <v>5598</v>
      </c>
      <c r="AC818" s="3" t="s">
        <v>1633</v>
      </c>
      <c r="AD818" s="92">
        <v>33</v>
      </c>
      <c r="AE818" s="89" t="s">
        <v>1808</v>
      </c>
      <c r="AF818" s="82" t="s">
        <v>1899</v>
      </c>
      <c r="AG818" s="3" t="s">
        <v>85</v>
      </c>
      <c r="AH818" s="3" t="s">
        <v>85</v>
      </c>
      <c r="AI818" s="3" t="s">
        <v>85</v>
      </c>
      <c r="AJ818" s="3" t="s">
        <v>265</v>
      </c>
      <c r="AK818" s="3" t="s">
        <v>85</v>
      </c>
      <c r="AL818" s="3" t="s">
        <v>85</v>
      </c>
      <c r="AM818" s="105" t="s">
        <v>85</v>
      </c>
      <c r="AN818" s="105">
        <v>16.100000000000001</v>
      </c>
      <c r="AO818" s="105">
        <v>175</v>
      </c>
      <c r="AP818" s="26">
        <v>4</v>
      </c>
      <c r="AQ818" s="26">
        <v>19</v>
      </c>
      <c r="AR818" s="26">
        <v>36</v>
      </c>
      <c r="AS818" s="105">
        <v>48</v>
      </c>
      <c r="AT818" s="26">
        <v>219</v>
      </c>
      <c r="AU818" s="105">
        <v>209</v>
      </c>
      <c r="AV818" s="106">
        <v>87</v>
      </c>
      <c r="AW818" s="55">
        <v>30</v>
      </c>
      <c r="AX818" s="55">
        <v>30</v>
      </c>
      <c r="AY818" s="55">
        <v>0</v>
      </c>
      <c r="AZ818" s="105" t="s">
        <v>85</v>
      </c>
      <c r="BA818" s="3" t="s">
        <v>85</v>
      </c>
      <c r="BB818" s="105" t="s">
        <v>85</v>
      </c>
      <c r="BC818" s="3" t="s">
        <v>85</v>
      </c>
      <c r="BD818" s="79">
        <v>32.96</v>
      </c>
      <c r="BE818" s="57">
        <v>20.6</v>
      </c>
      <c r="BF818" s="57">
        <v>20.6</v>
      </c>
      <c r="BG818" s="57">
        <v>11.4</v>
      </c>
      <c r="BH818" s="82">
        <v>36</v>
      </c>
      <c r="BI818" s="122" t="s">
        <v>3551</v>
      </c>
      <c r="BJ818" s="51" t="s">
        <v>4217</v>
      </c>
      <c r="BK818" s="30" t="s">
        <v>4233</v>
      </c>
      <c r="BL818" s="30" t="s">
        <v>5888</v>
      </c>
      <c r="BM818" s="30" t="s">
        <v>5889</v>
      </c>
      <c r="BN818" s="30" t="s">
        <v>4480</v>
      </c>
      <c r="BO818" s="30" t="s">
        <v>4235</v>
      </c>
      <c r="BP818" s="83"/>
      <c r="BQ818" s="83"/>
      <c r="BR818" s="83"/>
      <c r="BS818" s="83"/>
      <c r="BT818" s="83"/>
      <c r="BU818" s="351" t="s">
        <v>3671</v>
      </c>
      <c r="BV818" s="363" t="s">
        <v>3672</v>
      </c>
      <c r="BW818" s="351" t="s">
        <v>3673</v>
      </c>
      <c r="BX818" s="363" t="s">
        <v>3674</v>
      </c>
      <c r="BY818" s="362" t="str">
        <f t="shared" ref="BY818:BY833" si="62">CONCATENATE("DISCONTINUED"," ","-"," ",D818,", ",O818,"x",P818,", ",IF(V818="N/A", "", CONCATENATE(V818, "/")),IF(T818&gt;0, CONCATENATE("+",T818), T818),"mm Offset, ",Q818,", ",W818,"mm Centerbore, ",PROPER(Z818), "", IF(BB818="N/A", "", CONCATENATE(", w/ ", BB818)))</f>
        <v>DISCONTINUED - MR308 Roost, 18x9, +18mm Offset, 6x135, 87mm Centerbore, Method Bronze</v>
      </c>
      <c r="BZ818" s="362" t="s">
        <v>4044</v>
      </c>
      <c r="CA818" s="362" t="s">
        <v>4045</v>
      </c>
      <c r="CB818" s="351" t="str">
        <f t="shared" ref="CB818:CB833" si="63">C818</f>
        <v>STREET (3XX)</v>
      </c>
    </row>
    <row r="819" spans="1:80" s="39" customFormat="1" ht="15" customHeight="1">
      <c r="A819" s="23">
        <f t="shared" si="56"/>
        <v>816</v>
      </c>
      <c r="B819" s="105" t="s">
        <v>84</v>
      </c>
      <c r="C819" s="105" t="s">
        <v>1072</v>
      </c>
      <c r="D819" s="105" t="s">
        <v>1121</v>
      </c>
      <c r="E819" s="149" t="s">
        <v>6724</v>
      </c>
      <c r="F819" s="93"/>
      <c r="G819" s="93"/>
      <c r="H819" s="81" t="s">
        <v>659</v>
      </c>
      <c r="I819" s="356">
        <v>42370</v>
      </c>
      <c r="J819" s="356">
        <v>44827</v>
      </c>
      <c r="K819" s="331" t="s">
        <v>1277</v>
      </c>
      <c r="L819" s="400">
        <v>356.5</v>
      </c>
      <c r="M819" s="95" t="s">
        <v>6711</v>
      </c>
      <c r="N819" s="402"/>
      <c r="O819" s="105">
        <v>17</v>
      </c>
      <c r="P819" s="8">
        <v>8.5</v>
      </c>
      <c r="Q819" s="105" t="s">
        <v>1758</v>
      </c>
      <c r="R819" s="3">
        <v>5</v>
      </c>
      <c r="S819" s="3">
        <v>5</v>
      </c>
      <c r="T819" s="3">
        <v>0</v>
      </c>
      <c r="U819" s="17">
        <v>4.75</v>
      </c>
      <c r="V819" s="106" t="s">
        <v>85</v>
      </c>
      <c r="W819" s="17">
        <v>71.5</v>
      </c>
      <c r="X819" s="8">
        <v>33.799999999999997</v>
      </c>
      <c r="Y819" s="52">
        <v>2650</v>
      </c>
      <c r="Z819" s="80" t="s">
        <v>2309</v>
      </c>
      <c r="AA819" s="81" t="s">
        <v>3002</v>
      </c>
      <c r="AB819" s="369" t="s">
        <v>5526</v>
      </c>
      <c r="AC819" s="82" t="s">
        <v>1632</v>
      </c>
      <c r="AD819" s="92">
        <v>38.5</v>
      </c>
      <c r="AE819" s="82" t="s">
        <v>1806</v>
      </c>
      <c r="AF819" s="82" t="s">
        <v>1899</v>
      </c>
      <c r="AG819" s="82" t="s">
        <v>85</v>
      </c>
      <c r="AH819" s="82" t="s">
        <v>1951</v>
      </c>
      <c r="AI819" s="9">
        <v>1.1000000000000001</v>
      </c>
      <c r="AJ819" s="3" t="s">
        <v>265</v>
      </c>
      <c r="AK819" s="3" t="s">
        <v>85</v>
      </c>
      <c r="AL819" s="3" t="s">
        <v>85</v>
      </c>
      <c r="AM819" s="105" t="s">
        <v>85</v>
      </c>
      <c r="AN819" s="105">
        <v>16.100000000000001</v>
      </c>
      <c r="AO819" s="105">
        <v>175</v>
      </c>
      <c r="AP819" s="26">
        <v>6</v>
      </c>
      <c r="AQ819" s="26">
        <v>25</v>
      </c>
      <c r="AR819" s="26">
        <v>41</v>
      </c>
      <c r="AS819" s="26">
        <v>66</v>
      </c>
      <c r="AT819" s="26">
        <v>207</v>
      </c>
      <c r="AU819" s="107">
        <v>200</v>
      </c>
      <c r="AV819" s="106">
        <v>71.5</v>
      </c>
      <c r="AW819" s="55">
        <v>34</v>
      </c>
      <c r="AX819" s="55">
        <v>34</v>
      </c>
      <c r="AY819" s="55">
        <v>23</v>
      </c>
      <c r="AZ819" s="105" t="s">
        <v>85</v>
      </c>
      <c r="BA819" s="3" t="s">
        <v>85</v>
      </c>
      <c r="BB819" s="105" t="s">
        <v>85</v>
      </c>
      <c r="BC819" s="3" t="s">
        <v>85</v>
      </c>
      <c r="BD819" s="79">
        <v>38.43</v>
      </c>
      <c r="BE819" s="57">
        <v>19.7</v>
      </c>
      <c r="BF819" s="57">
        <v>19.7</v>
      </c>
      <c r="BG819" s="57">
        <v>11</v>
      </c>
      <c r="BH819" s="82">
        <v>36</v>
      </c>
      <c r="BI819" s="122" t="s">
        <v>3551</v>
      </c>
      <c r="BJ819" s="51" t="s">
        <v>4217</v>
      </c>
      <c r="BK819" s="83" t="s">
        <v>4233</v>
      </c>
      <c r="BL819" s="83" t="s">
        <v>5890</v>
      </c>
      <c r="BM819" s="83" t="s">
        <v>5891</v>
      </c>
      <c r="BN819" s="83" t="s">
        <v>5881</v>
      </c>
      <c r="BO819" s="83" t="s">
        <v>5892</v>
      </c>
      <c r="BP819" s="83" t="s">
        <v>5871</v>
      </c>
      <c r="BQ819" s="83" t="s">
        <v>4480</v>
      </c>
      <c r="BR819" s="83" t="s">
        <v>4235</v>
      </c>
      <c r="BS819" s="83"/>
      <c r="BT819" s="83"/>
      <c r="BU819" s="351" t="s">
        <v>3711</v>
      </c>
      <c r="BV819" s="363" t="s">
        <v>3712</v>
      </c>
      <c r="BW819" s="351" t="s">
        <v>3713</v>
      </c>
      <c r="BX819" s="363" t="s">
        <v>3714</v>
      </c>
      <c r="BY819" s="362" t="str">
        <f t="shared" si="62"/>
        <v>DISCONTINUED - MR310 Con6, 17x8.5, 0mm Offset, 5x5, 71.5mm Centerbore, Matte Black</v>
      </c>
      <c r="BZ819" s="362" t="s">
        <v>4044</v>
      </c>
      <c r="CA819" s="362" t="s">
        <v>4045</v>
      </c>
      <c r="CB819" s="351" t="str">
        <f t="shared" si="63"/>
        <v>STREET (3XX)</v>
      </c>
    </row>
    <row r="820" spans="1:80" s="39" customFormat="1" ht="15" customHeight="1">
      <c r="A820" s="23">
        <f t="shared" si="56"/>
        <v>817</v>
      </c>
      <c r="B820" s="105" t="s">
        <v>84</v>
      </c>
      <c r="C820" s="105" t="s">
        <v>1072</v>
      </c>
      <c r="D820" s="105" t="s">
        <v>1121</v>
      </c>
      <c r="E820" s="94" t="s">
        <v>6725</v>
      </c>
      <c r="F820" s="93"/>
      <c r="G820" s="93"/>
      <c r="H820" s="81" t="s">
        <v>663</v>
      </c>
      <c r="I820" s="356">
        <v>42370</v>
      </c>
      <c r="J820" s="356">
        <v>44827</v>
      </c>
      <c r="K820" s="331" t="s">
        <v>1277</v>
      </c>
      <c r="L820" s="400">
        <v>329.88</v>
      </c>
      <c r="M820" s="95" t="s">
        <v>6711</v>
      </c>
      <c r="N820" s="402"/>
      <c r="O820" s="105">
        <v>17</v>
      </c>
      <c r="P820" s="8">
        <v>8.5</v>
      </c>
      <c r="Q820" s="105" t="s">
        <v>1754</v>
      </c>
      <c r="R820" s="3">
        <v>5</v>
      </c>
      <c r="S820" s="3">
        <v>150</v>
      </c>
      <c r="T820" s="3">
        <v>0</v>
      </c>
      <c r="U820" s="17">
        <v>4.75</v>
      </c>
      <c r="V820" s="106" t="s">
        <v>85</v>
      </c>
      <c r="W820" s="17">
        <v>110.5</v>
      </c>
      <c r="X820" s="8">
        <v>33.4</v>
      </c>
      <c r="Y820" s="52">
        <v>2650</v>
      </c>
      <c r="Z820" s="80" t="s">
        <v>2309</v>
      </c>
      <c r="AA820" s="81" t="s">
        <v>3002</v>
      </c>
      <c r="AB820" s="369" t="s">
        <v>5600</v>
      </c>
      <c r="AC820" s="82" t="s">
        <v>1640</v>
      </c>
      <c r="AD820" s="92">
        <v>38.5</v>
      </c>
      <c r="AE820" s="82" t="s">
        <v>1810</v>
      </c>
      <c r="AF820" s="3" t="s">
        <v>1901</v>
      </c>
      <c r="AG820" s="82" t="s">
        <v>85</v>
      </c>
      <c r="AH820" s="82" t="s">
        <v>1951</v>
      </c>
      <c r="AI820" s="9">
        <v>1.1000000000000001</v>
      </c>
      <c r="AJ820" s="3" t="s">
        <v>265</v>
      </c>
      <c r="AK820" s="3" t="s">
        <v>85</v>
      </c>
      <c r="AL820" s="3" t="s">
        <v>85</v>
      </c>
      <c r="AM820" s="105" t="s">
        <v>85</v>
      </c>
      <c r="AN820" s="105">
        <v>16.100000000000001</v>
      </c>
      <c r="AO820" s="105">
        <v>185</v>
      </c>
      <c r="AP820" s="26">
        <v>6</v>
      </c>
      <c r="AQ820" s="26">
        <v>25</v>
      </c>
      <c r="AR820" s="26">
        <v>41</v>
      </c>
      <c r="AS820" s="26">
        <v>66</v>
      </c>
      <c r="AT820" s="26">
        <v>207</v>
      </c>
      <c r="AU820" s="107">
        <v>200</v>
      </c>
      <c r="AV820" s="106">
        <v>110.5</v>
      </c>
      <c r="AW820" s="55">
        <v>41</v>
      </c>
      <c r="AX820" s="55">
        <v>41</v>
      </c>
      <c r="AY820" s="55">
        <v>23</v>
      </c>
      <c r="AZ820" s="105" t="s">
        <v>85</v>
      </c>
      <c r="BA820" s="3" t="s">
        <v>85</v>
      </c>
      <c r="BB820" s="105" t="s">
        <v>85</v>
      </c>
      <c r="BC820" s="3" t="s">
        <v>85</v>
      </c>
      <c r="BD820" s="79">
        <v>37.5</v>
      </c>
      <c r="BE820" s="57">
        <v>19.7</v>
      </c>
      <c r="BF820" s="57">
        <v>19.7</v>
      </c>
      <c r="BG820" s="57">
        <v>11</v>
      </c>
      <c r="BH820" s="82">
        <v>36</v>
      </c>
      <c r="BI820" s="122" t="s">
        <v>3551</v>
      </c>
      <c r="BJ820" s="51" t="s">
        <v>4217</v>
      </c>
      <c r="BK820" s="83" t="s">
        <v>4233</v>
      </c>
      <c r="BL820" s="83" t="s">
        <v>5890</v>
      </c>
      <c r="BM820" s="83" t="s">
        <v>5891</v>
      </c>
      <c r="BN820" s="83" t="s">
        <v>5881</v>
      </c>
      <c r="BO820" s="83" t="s">
        <v>5892</v>
      </c>
      <c r="BP820" s="83" t="s">
        <v>5871</v>
      </c>
      <c r="BQ820" s="83" t="s">
        <v>4480</v>
      </c>
      <c r="BR820" s="83" t="s">
        <v>4235</v>
      </c>
      <c r="BS820" s="83"/>
      <c r="BT820" s="83"/>
      <c r="BU820" s="351" t="s">
        <v>3711</v>
      </c>
      <c r="BV820" s="363" t="s">
        <v>3712</v>
      </c>
      <c r="BW820" s="351" t="s">
        <v>3713</v>
      </c>
      <c r="BX820" s="363" t="s">
        <v>3714</v>
      </c>
      <c r="BY820" s="362" t="str">
        <f t="shared" si="62"/>
        <v>DISCONTINUED - MR310 Con6, 17x8.5, 0mm Offset, 5x150, 110.5mm Centerbore, Matte Black</v>
      </c>
      <c r="BZ820" s="362" t="s">
        <v>4044</v>
      </c>
      <c r="CA820" s="362" t="s">
        <v>4045</v>
      </c>
      <c r="CB820" s="351" t="str">
        <f t="shared" si="63"/>
        <v>STREET (3XX)</v>
      </c>
    </row>
    <row r="821" spans="1:80" s="39" customFormat="1" ht="15" customHeight="1">
      <c r="A821" s="23">
        <f t="shared" si="56"/>
        <v>818</v>
      </c>
      <c r="B821" s="105" t="s">
        <v>84</v>
      </c>
      <c r="C821" s="105" t="s">
        <v>1072</v>
      </c>
      <c r="D821" s="105" t="s">
        <v>1121</v>
      </c>
      <c r="E821" s="94" t="s">
        <v>6726</v>
      </c>
      <c r="F821" s="93"/>
      <c r="G821" s="93"/>
      <c r="H821" s="81" t="s">
        <v>668</v>
      </c>
      <c r="I821" s="356">
        <v>42370</v>
      </c>
      <c r="J821" s="356">
        <v>44827</v>
      </c>
      <c r="K821" s="331" t="s">
        <v>1277</v>
      </c>
      <c r="L821" s="400">
        <v>377.5</v>
      </c>
      <c r="M821" s="95" t="s">
        <v>6711</v>
      </c>
      <c r="N821" s="402"/>
      <c r="O821" s="105">
        <v>17</v>
      </c>
      <c r="P821" s="8">
        <v>8.5</v>
      </c>
      <c r="Q821" s="105" t="s">
        <v>1123</v>
      </c>
      <c r="R821" s="3">
        <v>6</v>
      </c>
      <c r="S821" s="3">
        <v>5.5</v>
      </c>
      <c r="T821" s="3">
        <v>0</v>
      </c>
      <c r="U821" s="17">
        <v>4.75</v>
      </c>
      <c r="V821" s="106" t="s">
        <v>85</v>
      </c>
      <c r="W821" s="17">
        <v>106.25</v>
      </c>
      <c r="X821" s="8">
        <v>33.200000000000003</v>
      </c>
      <c r="Y821" s="52">
        <v>2650</v>
      </c>
      <c r="Z821" s="80" t="s">
        <v>5833</v>
      </c>
      <c r="AA821" s="80" t="s">
        <v>3003</v>
      </c>
      <c r="AB821" s="369" t="s">
        <v>4782</v>
      </c>
      <c r="AC821" s="82" t="s">
        <v>1637</v>
      </c>
      <c r="AD821" s="92">
        <v>38.5</v>
      </c>
      <c r="AE821" s="82" t="s">
        <v>1809</v>
      </c>
      <c r="AF821" s="3" t="s">
        <v>1901</v>
      </c>
      <c r="AG821" s="82" t="s">
        <v>85</v>
      </c>
      <c r="AH821" s="82" t="s">
        <v>1951</v>
      </c>
      <c r="AI821" s="9">
        <v>1.1000000000000001</v>
      </c>
      <c r="AJ821" s="3" t="s">
        <v>265</v>
      </c>
      <c r="AK821" s="83" t="s">
        <v>1712</v>
      </c>
      <c r="AL821" s="41">
        <v>2.75</v>
      </c>
      <c r="AM821" s="3">
        <v>78.3</v>
      </c>
      <c r="AN821" s="105">
        <v>16.100000000000001</v>
      </c>
      <c r="AO821" s="105">
        <v>175</v>
      </c>
      <c r="AP821" s="26">
        <v>3</v>
      </c>
      <c r="AQ821" s="26">
        <v>24</v>
      </c>
      <c r="AR821" s="26">
        <v>41</v>
      </c>
      <c r="AS821" s="26">
        <v>66</v>
      </c>
      <c r="AT821" s="26">
        <v>207</v>
      </c>
      <c r="AU821" s="107">
        <v>200</v>
      </c>
      <c r="AV821" s="106">
        <v>106.25</v>
      </c>
      <c r="AW821" s="55">
        <v>40</v>
      </c>
      <c r="AX821" s="55">
        <v>40</v>
      </c>
      <c r="AY821" s="55">
        <v>23</v>
      </c>
      <c r="AZ821" s="105" t="s">
        <v>85</v>
      </c>
      <c r="BA821" s="3" t="s">
        <v>85</v>
      </c>
      <c r="BB821" s="105" t="s">
        <v>85</v>
      </c>
      <c r="BC821" s="3" t="s">
        <v>85</v>
      </c>
      <c r="BD821" s="79">
        <v>37</v>
      </c>
      <c r="BE821" s="57">
        <v>19.7</v>
      </c>
      <c r="BF821" s="57">
        <v>19.7</v>
      </c>
      <c r="BG821" s="57">
        <v>11</v>
      </c>
      <c r="BH821" s="82">
        <v>36</v>
      </c>
      <c r="BI821" s="122" t="s">
        <v>3551</v>
      </c>
      <c r="BJ821" s="51" t="s">
        <v>4217</v>
      </c>
      <c r="BK821" s="83" t="s">
        <v>4233</v>
      </c>
      <c r="BL821" s="83" t="s">
        <v>5890</v>
      </c>
      <c r="BM821" s="83" t="s">
        <v>5891</v>
      </c>
      <c r="BN821" s="83" t="s">
        <v>5881</v>
      </c>
      <c r="BO821" s="83" t="s">
        <v>5892</v>
      </c>
      <c r="BP821" s="83" t="s">
        <v>5871</v>
      </c>
      <c r="BQ821" s="83" t="s">
        <v>4480</v>
      </c>
      <c r="BR821" s="83" t="s">
        <v>4235</v>
      </c>
      <c r="BS821" s="83"/>
      <c r="BT821" s="83"/>
      <c r="BU821" s="351" t="s">
        <v>3723</v>
      </c>
      <c r="BV821" s="363" t="s">
        <v>3724</v>
      </c>
      <c r="BW821" s="351" t="s">
        <v>3725</v>
      </c>
      <c r="BX821" s="363" t="s">
        <v>3726</v>
      </c>
      <c r="BY821" s="362" t="str">
        <f t="shared" si="62"/>
        <v>DISCONTINUED - MR310 Con6, 17x8.5, 0mm Offset, 6x5.5, 106.25mm Centerbore, Method Bronze - Matte Black Lip</v>
      </c>
      <c r="BZ821" s="362" t="s">
        <v>4044</v>
      </c>
      <c r="CA821" s="362" t="s">
        <v>4045</v>
      </c>
      <c r="CB821" s="351" t="str">
        <f t="shared" si="63"/>
        <v>STREET (3XX)</v>
      </c>
    </row>
    <row r="822" spans="1:80" s="39" customFormat="1" ht="15" customHeight="1">
      <c r="A822" s="23">
        <f t="shared" si="56"/>
        <v>819</v>
      </c>
      <c r="B822" s="105" t="s">
        <v>84</v>
      </c>
      <c r="C822" s="105" t="s">
        <v>1072</v>
      </c>
      <c r="D822" s="105" t="s">
        <v>1284</v>
      </c>
      <c r="E822" s="94" t="s">
        <v>6727</v>
      </c>
      <c r="F822" s="93"/>
      <c r="G822" s="93"/>
      <c r="H822" s="81" t="s">
        <v>1998</v>
      </c>
      <c r="I822" s="356">
        <v>42736</v>
      </c>
      <c r="J822" s="356">
        <v>44827</v>
      </c>
      <c r="K822" s="331" t="s">
        <v>1277</v>
      </c>
      <c r="L822" s="400">
        <v>405</v>
      </c>
      <c r="M822" s="95" t="s">
        <v>6711</v>
      </c>
      <c r="N822" s="402"/>
      <c r="O822" s="105">
        <v>17</v>
      </c>
      <c r="P822" s="8">
        <v>8.5</v>
      </c>
      <c r="Q822" s="105" t="s">
        <v>1766</v>
      </c>
      <c r="R822" s="3">
        <v>8</v>
      </c>
      <c r="S822" s="3">
        <v>170</v>
      </c>
      <c r="T822" s="3">
        <v>0</v>
      </c>
      <c r="U822" s="17">
        <v>4.75</v>
      </c>
      <c r="V822" s="106" t="s">
        <v>85</v>
      </c>
      <c r="W822" s="17">
        <v>130.81</v>
      </c>
      <c r="X822" s="8">
        <v>34.61</v>
      </c>
      <c r="Y822" s="52">
        <v>3640</v>
      </c>
      <c r="Z822" s="80" t="s">
        <v>5833</v>
      </c>
      <c r="AA822" s="80" t="s">
        <v>3003</v>
      </c>
      <c r="AB822" s="369" t="s">
        <v>5931</v>
      </c>
      <c r="AC822" s="82" t="s">
        <v>1864</v>
      </c>
      <c r="AD822" s="92">
        <v>33</v>
      </c>
      <c r="AE822" s="82" t="s">
        <v>85</v>
      </c>
      <c r="AF822" s="82" t="s">
        <v>85</v>
      </c>
      <c r="AG822" s="3" t="s">
        <v>3020</v>
      </c>
      <c r="AH822" s="105" t="s">
        <v>1950</v>
      </c>
      <c r="AI822" s="9">
        <v>1.1000000000000001</v>
      </c>
      <c r="AJ822" s="80" t="s">
        <v>266</v>
      </c>
      <c r="AK822" s="3" t="s">
        <v>85</v>
      </c>
      <c r="AL822" s="3" t="s">
        <v>85</v>
      </c>
      <c r="AM822" s="3" t="s">
        <v>85</v>
      </c>
      <c r="AN822" s="3">
        <v>16.100000000000001</v>
      </c>
      <c r="AO822" s="3">
        <v>210</v>
      </c>
      <c r="AP822" s="37">
        <v>3</v>
      </c>
      <c r="AQ822" s="37">
        <v>3</v>
      </c>
      <c r="AR822" s="37">
        <v>26</v>
      </c>
      <c r="AS822" s="37">
        <v>53</v>
      </c>
      <c r="AT822" s="37">
        <v>208</v>
      </c>
      <c r="AU822" s="107">
        <v>199</v>
      </c>
      <c r="AV822" s="106">
        <v>128</v>
      </c>
      <c r="AW822" s="55">
        <v>97.7</v>
      </c>
      <c r="AX822" s="55">
        <v>107</v>
      </c>
      <c r="AY822" s="55">
        <v>25</v>
      </c>
      <c r="AZ822" s="105" t="s">
        <v>85</v>
      </c>
      <c r="BA822" s="3" t="s">
        <v>85</v>
      </c>
      <c r="BB822" s="105" t="s">
        <v>85</v>
      </c>
      <c r="BC822" s="3" t="s">
        <v>85</v>
      </c>
      <c r="BD822" s="79">
        <v>39.79</v>
      </c>
      <c r="BE822" s="57">
        <v>19.7</v>
      </c>
      <c r="BF822" s="57">
        <v>19.7</v>
      </c>
      <c r="BG822" s="57">
        <v>11</v>
      </c>
      <c r="BH822" s="82">
        <v>36</v>
      </c>
      <c r="BI822" s="122" t="s">
        <v>3551</v>
      </c>
      <c r="BJ822" s="51" t="s">
        <v>4217</v>
      </c>
      <c r="BK822" s="83" t="s">
        <v>4233</v>
      </c>
      <c r="BL822" s="30" t="s">
        <v>5847</v>
      </c>
      <c r="BM822" s="30" t="s">
        <v>5894</v>
      </c>
      <c r="BN822" s="30" t="s">
        <v>5881</v>
      </c>
      <c r="BO822" s="83" t="s">
        <v>5892</v>
      </c>
      <c r="BP822" s="83" t="s">
        <v>5871</v>
      </c>
      <c r="BQ822" s="83" t="s">
        <v>4480</v>
      </c>
      <c r="BR822" s="83" t="s">
        <v>4235</v>
      </c>
      <c r="BS822" s="83"/>
      <c r="BT822" s="83"/>
      <c r="BU822" s="351" t="s">
        <v>3767</v>
      </c>
      <c r="BV822" s="363" t="s">
        <v>3768</v>
      </c>
      <c r="BW822" s="351" t="s">
        <v>3769</v>
      </c>
      <c r="BX822" s="363" t="s">
        <v>3770</v>
      </c>
      <c r="BY822" s="362" t="str">
        <f t="shared" si="62"/>
        <v>DISCONTINUED - MR312, 17x8.5, 0mm Offset, 8x170, 130.81mm Centerbore, Method Bronze - Matte Black Lip</v>
      </c>
      <c r="BZ822" s="362" t="s">
        <v>4044</v>
      </c>
      <c r="CA822" s="362" t="s">
        <v>4045</v>
      </c>
      <c r="CB822" s="351" t="str">
        <f t="shared" si="63"/>
        <v>STREET (3XX)</v>
      </c>
    </row>
    <row r="823" spans="1:80" s="39" customFormat="1" ht="15" customHeight="1">
      <c r="A823" s="23">
        <f t="shared" si="56"/>
        <v>820</v>
      </c>
      <c r="B823" s="105" t="s">
        <v>84</v>
      </c>
      <c r="C823" s="105" t="s">
        <v>1072</v>
      </c>
      <c r="D823" s="105" t="s">
        <v>2118</v>
      </c>
      <c r="E823" s="94" t="s">
        <v>6728</v>
      </c>
      <c r="F823" s="93"/>
      <c r="G823" s="93"/>
      <c r="H823" s="81" t="s">
        <v>2665</v>
      </c>
      <c r="I823" s="356">
        <v>43340</v>
      </c>
      <c r="J823" s="356">
        <v>44827</v>
      </c>
      <c r="K823" s="331" t="s">
        <v>1277</v>
      </c>
      <c r="L823" s="400">
        <v>352.42</v>
      </c>
      <c r="M823" s="95" t="s">
        <v>6711</v>
      </c>
      <c r="N823" s="402"/>
      <c r="O823" s="30">
        <v>17</v>
      </c>
      <c r="P823" s="25">
        <v>8.5</v>
      </c>
      <c r="Q823" s="105" t="s">
        <v>1761</v>
      </c>
      <c r="R823" s="3">
        <v>6</v>
      </c>
      <c r="S823" s="30">
        <v>120</v>
      </c>
      <c r="T823" s="30">
        <v>0</v>
      </c>
      <c r="U823" s="17">
        <v>4.75</v>
      </c>
      <c r="V823" s="106" t="s">
        <v>85</v>
      </c>
      <c r="W823" s="17">
        <v>67</v>
      </c>
      <c r="X823" s="8">
        <v>32.549999999999997</v>
      </c>
      <c r="Y823" s="52">
        <v>2650</v>
      </c>
      <c r="Z823" s="80" t="s">
        <v>2661</v>
      </c>
      <c r="AA823" s="80" t="s">
        <v>3007</v>
      </c>
      <c r="AB823" s="369" t="s">
        <v>5070</v>
      </c>
      <c r="AC823" s="80" t="s">
        <v>1644</v>
      </c>
      <c r="AD823" s="92">
        <v>22</v>
      </c>
      <c r="AE823" s="82" t="s">
        <v>85</v>
      </c>
      <c r="AF823" s="82" t="s">
        <v>85</v>
      </c>
      <c r="AG823" s="82" t="s">
        <v>85</v>
      </c>
      <c r="AH823" s="82" t="s">
        <v>85</v>
      </c>
      <c r="AI823" s="3" t="s">
        <v>85</v>
      </c>
      <c r="AJ823" s="80" t="s">
        <v>266</v>
      </c>
      <c r="AK823" s="3" t="s">
        <v>85</v>
      </c>
      <c r="AL823" s="3" t="s">
        <v>85</v>
      </c>
      <c r="AM823" s="3" t="s">
        <v>85</v>
      </c>
      <c r="AN823" s="3">
        <v>16.2</v>
      </c>
      <c r="AO823" s="3">
        <v>160</v>
      </c>
      <c r="AP823" s="37">
        <v>18</v>
      </c>
      <c r="AQ823" s="37">
        <v>36</v>
      </c>
      <c r="AR823" s="37">
        <v>66</v>
      </c>
      <c r="AS823" s="37">
        <v>84</v>
      </c>
      <c r="AT823" s="37">
        <v>207</v>
      </c>
      <c r="AU823" s="107">
        <v>205</v>
      </c>
      <c r="AV823" s="17">
        <v>67</v>
      </c>
      <c r="AW823" s="55">
        <v>40</v>
      </c>
      <c r="AX823" s="55">
        <v>40</v>
      </c>
      <c r="AY823" s="55">
        <v>0</v>
      </c>
      <c r="AZ823" s="105" t="s">
        <v>85</v>
      </c>
      <c r="BA823" s="3" t="s">
        <v>85</v>
      </c>
      <c r="BB823" s="105" t="s">
        <v>85</v>
      </c>
      <c r="BC823" s="3" t="s">
        <v>85</v>
      </c>
      <c r="BD823" s="79">
        <v>36.049999999999997</v>
      </c>
      <c r="BE823" s="57">
        <v>19.7</v>
      </c>
      <c r="BF823" s="57">
        <v>19.7</v>
      </c>
      <c r="BG823" s="57">
        <v>11</v>
      </c>
      <c r="BH823" s="82">
        <v>36</v>
      </c>
      <c r="BI823" s="122" t="s">
        <v>3551</v>
      </c>
      <c r="BJ823" s="51" t="s">
        <v>4217</v>
      </c>
      <c r="BK823" s="30" t="s">
        <v>4233</v>
      </c>
      <c r="BL823" s="30" t="s">
        <v>5895</v>
      </c>
      <c r="BM823" s="30" t="s">
        <v>5896</v>
      </c>
      <c r="BN823" s="30" t="s">
        <v>5897</v>
      </c>
      <c r="BO823" s="83" t="s">
        <v>5898</v>
      </c>
      <c r="BP823" s="83" t="s">
        <v>4480</v>
      </c>
      <c r="BQ823" s="83" t="s">
        <v>4235</v>
      </c>
      <c r="BR823" s="83"/>
      <c r="BS823" s="83"/>
      <c r="BT823" s="83"/>
      <c r="BU823" s="351" t="s">
        <v>3799</v>
      </c>
      <c r="BV823" s="363" t="s">
        <v>3800</v>
      </c>
      <c r="BW823" s="351" t="s">
        <v>3801</v>
      </c>
      <c r="BX823" s="363" t="s">
        <v>3802</v>
      </c>
      <c r="BY823" s="362" t="str">
        <f t="shared" si="62"/>
        <v>DISCONTINUED - MR314, 17x8.5, 0mm Offset, 6x120, 67mm Centerbore, Gloss Titanium</v>
      </c>
      <c r="BZ823" s="362" t="s">
        <v>4044</v>
      </c>
      <c r="CA823" s="362" t="s">
        <v>4045</v>
      </c>
      <c r="CB823" s="351" t="str">
        <f t="shared" si="63"/>
        <v>STREET (3XX)</v>
      </c>
    </row>
    <row r="824" spans="1:80" s="39" customFormat="1" ht="15" customHeight="1">
      <c r="A824" s="23">
        <f t="shared" si="56"/>
        <v>821</v>
      </c>
      <c r="B824" s="105" t="s">
        <v>84</v>
      </c>
      <c r="C824" s="105" t="s">
        <v>1072</v>
      </c>
      <c r="D824" s="105" t="s">
        <v>2118</v>
      </c>
      <c r="E824" s="94" t="s">
        <v>6729</v>
      </c>
      <c r="F824" s="93"/>
      <c r="G824" s="93"/>
      <c r="H824" s="81" t="s">
        <v>2138</v>
      </c>
      <c r="I824" s="356">
        <v>43340</v>
      </c>
      <c r="J824" s="356">
        <v>44827</v>
      </c>
      <c r="K824" s="331" t="s">
        <v>1277</v>
      </c>
      <c r="L824" s="400">
        <v>397</v>
      </c>
      <c r="M824" s="95" t="s">
        <v>6711</v>
      </c>
      <c r="N824" s="402"/>
      <c r="O824" s="30">
        <v>17</v>
      </c>
      <c r="P824" s="25">
        <v>8.5</v>
      </c>
      <c r="Q824" s="105" t="s">
        <v>1766</v>
      </c>
      <c r="R824" s="3">
        <v>8</v>
      </c>
      <c r="S824" s="30">
        <v>170</v>
      </c>
      <c r="T824" s="30">
        <v>0</v>
      </c>
      <c r="U824" s="17">
        <v>4.75</v>
      </c>
      <c r="V824" s="106" t="s">
        <v>85</v>
      </c>
      <c r="W824" s="17">
        <v>130.81</v>
      </c>
      <c r="X824" s="8">
        <v>34.25</v>
      </c>
      <c r="Y824" s="52">
        <v>3640</v>
      </c>
      <c r="Z824" s="80" t="s">
        <v>2309</v>
      </c>
      <c r="AA824" s="81" t="s">
        <v>3002</v>
      </c>
      <c r="AB824" s="369" t="s">
        <v>5931</v>
      </c>
      <c r="AC824" s="80" t="s">
        <v>1823</v>
      </c>
      <c r="AD824" s="92">
        <v>33</v>
      </c>
      <c r="AE824" s="82" t="s">
        <v>85</v>
      </c>
      <c r="AF824" s="82" t="s">
        <v>85</v>
      </c>
      <c r="AG824" s="3" t="s">
        <v>3020</v>
      </c>
      <c r="AH824" s="82" t="s">
        <v>85</v>
      </c>
      <c r="AI824" s="3" t="s">
        <v>85</v>
      </c>
      <c r="AJ824" s="80" t="s">
        <v>266</v>
      </c>
      <c r="AK824" s="3" t="s">
        <v>85</v>
      </c>
      <c r="AL824" s="3" t="s">
        <v>85</v>
      </c>
      <c r="AM824" s="3" t="s">
        <v>85</v>
      </c>
      <c r="AN824" s="3">
        <v>16.2</v>
      </c>
      <c r="AO824" s="3">
        <v>200</v>
      </c>
      <c r="AP824" s="37">
        <v>0</v>
      </c>
      <c r="AQ824" s="37">
        <v>0</v>
      </c>
      <c r="AR824" s="37">
        <v>62</v>
      </c>
      <c r="AS824" s="37">
        <v>77</v>
      </c>
      <c r="AT824" s="37">
        <v>207</v>
      </c>
      <c r="AU824" s="107">
        <v>205</v>
      </c>
      <c r="AV824" s="86">
        <v>128</v>
      </c>
      <c r="AW824" s="55">
        <v>103.9</v>
      </c>
      <c r="AX824" s="55">
        <v>107</v>
      </c>
      <c r="AY824" s="55">
        <v>0</v>
      </c>
      <c r="AZ824" s="105" t="s">
        <v>85</v>
      </c>
      <c r="BA824" s="3" t="s">
        <v>85</v>
      </c>
      <c r="BB824" s="105" t="s">
        <v>85</v>
      </c>
      <c r="BC824" s="3" t="s">
        <v>85</v>
      </c>
      <c r="BD824" s="79">
        <v>37.75</v>
      </c>
      <c r="BE824" s="57">
        <v>19.7</v>
      </c>
      <c r="BF824" s="57">
        <v>19.7</v>
      </c>
      <c r="BG824" s="57">
        <v>11</v>
      </c>
      <c r="BH824" s="82">
        <v>36</v>
      </c>
      <c r="BI824" s="122" t="s">
        <v>3551</v>
      </c>
      <c r="BJ824" s="51" t="s">
        <v>4217</v>
      </c>
      <c r="BK824" s="30" t="s">
        <v>4233</v>
      </c>
      <c r="BL824" s="30" t="s">
        <v>5895</v>
      </c>
      <c r="BM824" s="30" t="s">
        <v>5896</v>
      </c>
      <c r="BN824" s="30" t="s">
        <v>5897</v>
      </c>
      <c r="BO824" s="83" t="s">
        <v>5898</v>
      </c>
      <c r="BP824" s="83" t="s">
        <v>4480</v>
      </c>
      <c r="BQ824" s="83" t="s">
        <v>4235</v>
      </c>
      <c r="BR824" s="83"/>
      <c r="BS824" s="83"/>
      <c r="BT824" s="83"/>
      <c r="BU824" s="351" t="s">
        <v>3803</v>
      </c>
      <c r="BV824" s="363" t="s">
        <v>3804</v>
      </c>
      <c r="BW824" s="351" t="s">
        <v>3805</v>
      </c>
      <c r="BX824" s="363" t="s">
        <v>3806</v>
      </c>
      <c r="BY824" s="362" t="str">
        <f t="shared" si="62"/>
        <v>DISCONTINUED - MR314, 17x8.5, 0mm Offset, 8x170, 130.81mm Centerbore, Matte Black</v>
      </c>
      <c r="BZ824" s="362" t="s">
        <v>4044</v>
      </c>
      <c r="CA824" s="362" t="s">
        <v>4045</v>
      </c>
      <c r="CB824" s="351" t="str">
        <f t="shared" si="63"/>
        <v>STREET (3XX)</v>
      </c>
    </row>
    <row r="825" spans="1:80" s="39" customFormat="1" ht="15" customHeight="1">
      <c r="A825" s="23">
        <f t="shared" si="56"/>
        <v>822</v>
      </c>
      <c r="B825" s="105" t="s">
        <v>84</v>
      </c>
      <c r="C825" s="105" t="s">
        <v>1072</v>
      </c>
      <c r="D825" s="105" t="s">
        <v>2118</v>
      </c>
      <c r="E825" s="94" t="s">
        <v>6730</v>
      </c>
      <c r="F825" s="93"/>
      <c r="G825" s="93"/>
      <c r="H825" s="81" t="s">
        <v>2675</v>
      </c>
      <c r="I825" s="356">
        <v>43340</v>
      </c>
      <c r="J825" s="356">
        <v>44827</v>
      </c>
      <c r="K825" s="331" t="s">
        <v>1277</v>
      </c>
      <c r="L825" s="400">
        <v>449.5</v>
      </c>
      <c r="M825" s="95" t="s">
        <v>6711</v>
      </c>
      <c r="N825" s="402"/>
      <c r="O825" s="30">
        <v>18</v>
      </c>
      <c r="P825" s="8">
        <v>9</v>
      </c>
      <c r="Q825" s="105" t="s">
        <v>1766</v>
      </c>
      <c r="R825" s="3">
        <v>8</v>
      </c>
      <c r="S825" s="30">
        <v>170</v>
      </c>
      <c r="T825" s="30">
        <v>18</v>
      </c>
      <c r="U825" s="17">
        <v>5.75</v>
      </c>
      <c r="V825" s="106" t="s">
        <v>85</v>
      </c>
      <c r="W825" s="17">
        <v>130.81</v>
      </c>
      <c r="X825" s="8">
        <v>36.6</v>
      </c>
      <c r="Y825" s="52">
        <v>3640</v>
      </c>
      <c r="Z825" s="80" t="s">
        <v>2661</v>
      </c>
      <c r="AA825" s="80" t="s">
        <v>3007</v>
      </c>
      <c r="AB825" s="369" t="s">
        <v>6405</v>
      </c>
      <c r="AC825" s="80" t="s">
        <v>1823</v>
      </c>
      <c r="AD825" s="92">
        <v>33</v>
      </c>
      <c r="AE825" s="82" t="s">
        <v>85</v>
      </c>
      <c r="AF825" s="82" t="s">
        <v>85</v>
      </c>
      <c r="AG825" s="3" t="s">
        <v>3020</v>
      </c>
      <c r="AH825" s="82" t="s">
        <v>85</v>
      </c>
      <c r="AI825" s="3" t="s">
        <v>85</v>
      </c>
      <c r="AJ825" s="80" t="s">
        <v>266</v>
      </c>
      <c r="AK825" s="3" t="s">
        <v>85</v>
      </c>
      <c r="AL825" s="3" t="s">
        <v>85</v>
      </c>
      <c r="AM825" s="3" t="s">
        <v>85</v>
      </c>
      <c r="AN825" s="3">
        <v>16.2</v>
      </c>
      <c r="AO825" s="3">
        <v>200</v>
      </c>
      <c r="AP825" s="37">
        <v>0</v>
      </c>
      <c r="AQ825" s="37">
        <v>0</v>
      </c>
      <c r="AR825" s="37">
        <v>46</v>
      </c>
      <c r="AS825" s="37">
        <v>64</v>
      </c>
      <c r="AT825" s="37">
        <v>219</v>
      </c>
      <c r="AU825" s="107">
        <v>216</v>
      </c>
      <c r="AV825" s="86">
        <v>128</v>
      </c>
      <c r="AW825" s="55">
        <v>103.9</v>
      </c>
      <c r="AX825" s="55">
        <v>107</v>
      </c>
      <c r="AY825" s="55">
        <v>0</v>
      </c>
      <c r="AZ825" s="105" t="s">
        <v>85</v>
      </c>
      <c r="BA825" s="3" t="s">
        <v>85</v>
      </c>
      <c r="BB825" s="105" t="s">
        <v>85</v>
      </c>
      <c r="BC825" s="3" t="s">
        <v>85</v>
      </c>
      <c r="BD825" s="79">
        <v>40.1</v>
      </c>
      <c r="BE825" s="57">
        <v>20.6</v>
      </c>
      <c r="BF825" s="57">
        <v>20.6</v>
      </c>
      <c r="BG825" s="57">
        <v>11.4</v>
      </c>
      <c r="BH825" s="82">
        <v>36</v>
      </c>
      <c r="BI825" s="122" t="s">
        <v>3551</v>
      </c>
      <c r="BJ825" s="51" t="s">
        <v>4217</v>
      </c>
      <c r="BK825" s="30" t="s">
        <v>4233</v>
      </c>
      <c r="BL825" s="30" t="s">
        <v>5895</v>
      </c>
      <c r="BM825" s="30" t="s">
        <v>5896</v>
      </c>
      <c r="BN825" s="30" t="s">
        <v>5897</v>
      </c>
      <c r="BO825" s="83" t="s">
        <v>5898</v>
      </c>
      <c r="BP825" s="83" t="s">
        <v>4480</v>
      </c>
      <c r="BQ825" s="83" t="s">
        <v>4235</v>
      </c>
      <c r="BR825" s="83"/>
      <c r="BS825" s="83"/>
      <c r="BT825" s="83"/>
      <c r="BU825" s="351" t="s">
        <v>3807</v>
      </c>
      <c r="BV825" s="363" t="s">
        <v>3808</v>
      </c>
      <c r="BW825" s="351" t="s">
        <v>3809</v>
      </c>
      <c r="BX825" s="363" t="s">
        <v>3810</v>
      </c>
      <c r="BY825" s="362" t="str">
        <f t="shared" si="62"/>
        <v>DISCONTINUED - MR314, 18x9, +18mm Offset, 8x170, 130.81mm Centerbore, Gloss Titanium</v>
      </c>
      <c r="BZ825" s="362" t="s">
        <v>4044</v>
      </c>
      <c r="CA825" s="362" t="s">
        <v>4045</v>
      </c>
      <c r="CB825" s="351" t="str">
        <f t="shared" si="63"/>
        <v>STREET (3XX)</v>
      </c>
    </row>
    <row r="826" spans="1:80" s="39" customFormat="1" ht="15" customHeight="1">
      <c r="A826" s="23">
        <f t="shared" si="56"/>
        <v>823</v>
      </c>
      <c r="B826" s="3" t="s">
        <v>84</v>
      </c>
      <c r="C826" s="105" t="s">
        <v>1285</v>
      </c>
      <c r="D826" s="83" t="s">
        <v>6172</v>
      </c>
      <c r="E826" s="94" t="s">
        <v>6731</v>
      </c>
      <c r="F826" s="93"/>
      <c r="G826" s="93"/>
      <c r="H826" s="91" t="s">
        <v>2050</v>
      </c>
      <c r="I826" s="356">
        <v>43101</v>
      </c>
      <c r="J826" s="356">
        <v>44827</v>
      </c>
      <c r="K826" s="331" t="s">
        <v>1277</v>
      </c>
      <c r="L826" s="400">
        <v>372.5</v>
      </c>
      <c r="M826" s="95" t="s">
        <v>6711</v>
      </c>
      <c r="N826" s="402"/>
      <c r="O826" s="83">
        <v>17</v>
      </c>
      <c r="P826" s="83">
        <v>8.5</v>
      </c>
      <c r="Q826" s="105" t="s">
        <v>1766</v>
      </c>
      <c r="R826" s="83">
        <v>8</v>
      </c>
      <c r="S826" s="83">
        <v>170</v>
      </c>
      <c r="T826" s="83">
        <v>0</v>
      </c>
      <c r="U826" s="86">
        <v>4.75</v>
      </c>
      <c r="V826" s="106" t="s">
        <v>85</v>
      </c>
      <c r="W826" s="17">
        <v>130.81</v>
      </c>
      <c r="X826" s="85">
        <v>31.31</v>
      </c>
      <c r="Y826" s="52">
        <v>3640</v>
      </c>
      <c r="Z826" s="91" t="s">
        <v>2312</v>
      </c>
      <c r="AA826" s="80" t="s">
        <v>3003</v>
      </c>
      <c r="AB826" s="369" t="s">
        <v>5931</v>
      </c>
      <c r="AC826" s="83" t="s">
        <v>4283</v>
      </c>
      <c r="AD826" s="92">
        <v>33</v>
      </c>
      <c r="AE826" s="89" t="s">
        <v>85</v>
      </c>
      <c r="AF826" s="82" t="s">
        <v>85</v>
      </c>
      <c r="AG826" s="3" t="s">
        <v>3020</v>
      </c>
      <c r="AH826" s="82" t="s">
        <v>85</v>
      </c>
      <c r="AI826" s="3" t="s">
        <v>85</v>
      </c>
      <c r="AJ826" s="105" t="s">
        <v>265</v>
      </c>
      <c r="AK826" s="83" t="s">
        <v>85</v>
      </c>
      <c r="AL826" s="3" t="s">
        <v>85</v>
      </c>
      <c r="AM826" s="83" t="s">
        <v>85</v>
      </c>
      <c r="AN826" s="83">
        <v>16.100000000000001</v>
      </c>
      <c r="AO826" s="83">
        <v>200</v>
      </c>
      <c r="AP826" s="83">
        <v>0</v>
      </c>
      <c r="AQ826" s="83">
        <v>0</v>
      </c>
      <c r="AR826" s="83"/>
      <c r="AS826" s="83">
        <v>48</v>
      </c>
      <c r="AT826" s="83"/>
      <c r="AU826" s="83">
        <v>204</v>
      </c>
      <c r="AV826" s="86">
        <v>128</v>
      </c>
      <c r="AW826" s="55">
        <v>103.9</v>
      </c>
      <c r="AX826" s="55">
        <v>107</v>
      </c>
      <c r="AY826" s="55">
        <v>46</v>
      </c>
      <c r="AZ826" s="3" t="s">
        <v>85</v>
      </c>
      <c r="BA826" s="3" t="s">
        <v>85</v>
      </c>
      <c r="BB826" s="3" t="s">
        <v>85</v>
      </c>
      <c r="BC826" s="3" t="s">
        <v>85</v>
      </c>
      <c r="BD826" s="79">
        <v>36.6</v>
      </c>
      <c r="BE826" s="57">
        <v>19.7</v>
      </c>
      <c r="BF826" s="57">
        <v>19.7</v>
      </c>
      <c r="BG826" s="57">
        <v>11</v>
      </c>
      <c r="BH826" s="82">
        <v>36</v>
      </c>
      <c r="BI826" s="122" t="s">
        <v>3551</v>
      </c>
      <c r="BJ826" s="51" t="s">
        <v>4217</v>
      </c>
      <c r="BK826" s="83" t="s">
        <v>5302</v>
      </c>
      <c r="BL826" s="83" t="s">
        <v>4233</v>
      </c>
      <c r="BM826" s="83" t="s">
        <v>5814</v>
      </c>
      <c r="BN826" s="83" t="s">
        <v>2887</v>
      </c>
      <c r="BO826" s="83" t="s">
        <v>5815</v>
      </c>
      <c r="BP826" s="83" t="s">
        <v>5816</v>
      </c>
      <c r="BQ826" s="100" t="s">
        <v>5802</v>
      </c>
      <c r="BR826" s="83" t="s">
        <v>4480</v>
      </c>
      <c r="BS826" s="83" t="s">
        <v>4235</v>
      </c>
      <c r="BT826" s="83"/>
      <c r="BU826" s="351" t="s">
        <v>4367</v>
      </c>
      <c r="BV826" s="363" t="s">
        <v>4366</v>
      </c>
      <c r="BW826" s="351" t="s">
        <v>4365</v>
      </c>
      <c r="BX826" s="363" t="s">
        <v>4364</v>
      </c>
      <c r="BY826" s="362" t="str">
        <f t="shared" si="62"/>
        <v>DISCONTINUED - MR701 Bead Grip, 17x8.5, 0mm Offset, 8x170, 130.81mm Centerbore, Method Bronze</v>
      </c>
      <c r="BZ826" s="362" t="s">
        <v>4044</v>
      </c>
      <c r="CA826" s="362" t="s">
        <v>4045</v>
      </c>
      <c r="CB826" s="351" t="str">
        <f t="shared" si="63"/>
        <v>TRAIL (7XX)</v>
      </c>
    </row>
    <row r="827" spans="1:80" s="39" customFormat="1" ht="15" customHeight="1">
      <c r="A827" s="23">
        <f t="shared" si="56"/>
        <v>824</v>
      </c>
      <c r="B827" s="3" t="s">
        <v>84</v>
      </c>
      <c r="C827" s="105" t="s">
        <v>1285</v>
      </c>
      <c r="D827" s="83" t="s">
        <v>6173</v>
      </c>
      <c r="E827" s="94" t="s">
        <v>6732</v>
      </c>
      <c r="F827" s="93" t="s">
        <v>2244</v>
      </c>
      <c r="G827" s="93"/>
      <c r="H827" s="91" t="s">
        <v>3230</v>
      </c>
      <c r="I827" s="350">
        <v>43605</v>
      </c>
      <c r="J827" s="356">
        <v>44827</v>
      </c>
      <c r="K827" s="331" t="s">
        <v>1277</v>
      </c>
      <c r="L827" s="400">
        <v>449.36</v>
      </c>
      <c r="M827" s="95" t="s">
        <v>6711</v>
      </c>
      <c r="N827" s="402"/>
      <c r="O827" s="83">
        <v>18</v>
      </c>
      <c r="P827" s="8">
        <v>9</v>
      </c>
      <c r="Q827" s="105" t="s">
        <v>1767</v>
      </c>
      <c r="R827" s="83">
        <v>8</v>
      </c>
      <c r="S827" s="83">
        <v>180</v>
      </c>
      <c r="T827" s="83">
        <v>18</v>
      </c>
      <c r="U827" s="86">
        <v>5.8</v>
      </c>
      <c r="V827" s="106" t="s">
        <v>85</v>
      </c>
      <c r="W827" s="17">
        <v>130.81</v>
      </c>
      <c r="X827" s="85">
        <v>37.549999999999997</v>
      </c>
      <c r="Y827" s="52">
        <v>4500</v>
      </c>
      <c r="Z827" s="91" t="s">
        <v>2312</v>
      </c>
      <c r="AA827" s="80" t="s">
        <v>3003</v>
      </c>
      <c r="AB827" s="369" t="s">
        <v>6408</v>
      </c>
      <c r="AC827" s="83" t="s">
        <v>4284</v>
      </c>
      <c r="AD827" s="92">
        <v>33</v>
      </c>
      <c r="AE827" s="89" t="s">
        <v>85</v>
      </c>
      <c r="AF827" s="82" t="s">
        <v>85</v>
      </c>
      <c r="AG827" s="3" t="s">
        <v>3020</v>
      </c>
      <c r="AH827" s="82" t="s">
        <v>85</v>
      </c>
      <c r="AI827" s="3" t="s">
        <v>85</v>
      </c>
      <c r="AJ827" s="105" t="s">
        <v>265</v>
      </c>
      <c r="AK827" s="83" t="s">
        <v>85</v>
      </c>
      <c r="AL827" s="3" t="s">
        <v>85</v>
      </c>
      <c r="AM827" s="83" t="s">
        <v>85</v>
      </c>
      <c r="AN827" s="83">
        <v>16.100000000000001</v>
      </c>
      <c r="AO827" s="83">
        <v>210</v>
      </c>
      <c r="AP827" s="37">
        <v>0</v>
      </c>
      <c r="AQ827" s="37">
        <v>0</v>
      </c>
      <c r="AR827" s="37"/>
      <c r="AS827" s="37">
        <v>41</v>
      </c>
      <c r="AT827" s="37"/>
      <c r="AU827" s="37">
        <v>215</v>
      </c>
      <c r="AV827" s="86">
        <v>125</v>
      </c>
      <c r="AW827" s="55">
        <v>92</v>
      </c>
      <c r="AX827" s="55">
        <v>92</v>
      </c>
      <c r="AY827" s="55">
        <v>46</v>
      </c>
      <c r="AZ827" s="3" t="s">
        <v>85</v>
      </c>
      <c r="BA827" s="3" t="s">
        <v>85</v>
      </c>
      <c r="BB827" s="3" t="s">
        <v>85</v>
      </c>
      <c r="BC827" s="3" t="s">
        <v>85</v>
      </c>
      <c r="BD827" s="79">
        <v>42.18</v>
      </c>
      <c r="BE827" s="57">
        <v>20.6</v>
      </c>
      <c r="BF827" s="57">
        <v>20.6</v>
      </c>
      <c r="BG827" s="57">
        <v>11.4</v>
      </c>
      <c r="BH827" s="82">
        <v>36</v>
      </c>
      <c r="BI827" s="122" t="s">
        <v>3551</v>
      </c>
      <c r="BJ827" s="51" t="s">
        <v>4217</v>
      </c>
      <c r="BK827" s="83" t="s">
        <v>5302</v>
      </c>
      <c r="BL827" s="83" t="s">
        <v>4233</v>
      </c>
      <c r="BM827" s="83" t="s">
        <v>5814</v>
      </c>
      <c r="BN827" s="83" t="s">
        <v>2887</v>
      </c>
      <c r="BO827" s="83" t="s">
        <v>4510</v>
      </c>
      <c r="BP827" s="83" t="s">
        <v>5679</v>
      </c>
      <c r="BQ827" s="83" t="s">
        <v>4480</v>
      </c>
      <c r="BR827" s="83" t="s">
        <v>4235</v>
      </c>
      <c r="BS827" s="83"/>
      <c r="BT827" s="83"/>
      <c r="BU827" s="351" t="s">
        <v>4517</v>
      </c>
      <c r="BV827" s="363" t="s">
        <v>4516</v>
      </c>
      <c r="BW827" s="351" t="s">
        <v>4518</v>
      </c>
      <c r="BX827" s="363" t="s">
        <v>4519</v>
      </c>
      <c r="BY827" s="362" t="str">
        <f t="shared" si="62"/>
        <v>DISCONTINUED - MR701 HD Bead Grip, 18x9, +18mm Offset, 8x180, 130.81mm Centerbore, Method Bronze</v>
      </c>
      <c r="BZ827" s="362" t="s">
        <v>4044</v>
      </c>
      <c r="CA827" s="362" t="s">
        <v>4045</v>
      </c>
      <c r="CB827" s="351" t="str">
        <f t="shared" si="63"/>
        <v>TRAIL (7XX)</v>
      </c>
    </row>
    <row r="828" spans="1:80" s="39" customFormat="1" ht="15" customHeight="1">
      <c r="A828" s="23">
        <f t="shared" si="56"/>
        <v>825</v>
      </c>
      <c r="B828" s="3" t="s">
        <v>84</v>
      </c>
      <c r="C828" s="105" t="s">
        <v>1285</v>
      </c>
      <c r="D828" s="83" t="s">
        <v>6174</v>
      </c>
      <c r="E828" s="94" t="s">
        <v>6733</v>
      </c>
      <c r="F828" s="93"/>
      <c r="G828" s="93"/>
      <c r="H828" s="91" t="s">
        <v>3231</v>
      </c>
      <c r="I828" s="350">
        <v>43592</v>
      </c>
      <c r="J828" s="356">
        <v>44827</v>
      </c>
      <c r="K828" s="331" t="s">
        <v>1277</v>
      </c>
      <c r="L828" s="400">
        <v>266</v>
      </c>
      <c r="M828" s="95" t="s">
        <v>6711</v>
      </c>
      <c r="N828" s="402"/>
      <c r="O828" s="83">
        <v>15</v>
      </c>
      <c r="P828" s="85">
        <v>7</v>
      </c>
      <c r="Q828" s="105" t="s">
        <v>1750</v>
      </c>
      <c r="R828" s="83">
        <v>5</v>
      </c>
      <c r="S828" s="83">
        <v>100</v>
      </c>
      <c r="T828" s="83">
        <v>15</v>
      </c>
      <c r="U828" s="86">
        <v>4.5999999999999996</v>
      </c>
      <c r="V828" s="106" t="s">
        <v>85</v>
      </c>
      <c r="W828" s="86">
        <v>56.1</v>
      </c>
      <c r="X828" s="85">
        <v>21.6</v>
      </c>
      <c r="Y828" s="52">
        <v>2100</v>
      </c>
      <c r="Z828" s="91" t="s">
        <v>2309</v>
      </c>
      <c r="AA828" s="81" t="s">
        <v>3002</v>
      </c>
      <c r="AB828" s="369" t="s">
        <v>6557</v>
      </c>
      <c r="AC828" s="83" t="s">
        <v>4279</v>
      </c>
      <c r="AD828" s="92">
        <v>22</v>
      </c>
      <c r="AE828" s="89" t="s">
        <v>85</v>
      </c>
      <c r="AF828" s="82" t="s">
        <v>85</v>
      </c>
      <c r="AG828" s="82" t="s">
        <v>85</v>
      </c>
      <c r="AH828" s="82" t="s">
        <v>85</v>
      </c>
      <c r="AI828" s="3" t="s">
        <v>85</v>
      </c>
      <c r="AJ828" s="105" t="s">
        <v>265</v>
      </c>
      <c r="AK828" s="83" t="s">
        <v>85</v>
      </c>
      <c r="AL828" s="3" t="s">
        <v>85</v>
      </c>
      <c r="AM828" s="83" t="s">
        <v>85</v>
      </c>
      <c r="AN828" s="83">
        <v>16.100000000000001</v>
      </c>
      <c r="AO828" s="83">
        <v>141</v>
      </c>
      <c r="AP828" s="37">
        <v>37</v>
      </c>
      <c r="AQ828" s="37">
        <v>48</v>
      </c>
      <c r="AR828" s="37"/>
      <c r="AS828" s="37">
        <v>49</v>
      </c>
      <c r="AT828" s="37"/>
      <c r="AU828" s="37">
        <v>176</v>
      </c>
      <c r="AV828" s="86">
        <v>56.1</v>
      </c>
      <c r="AW828" s="55">
        <v>32</v>
      </c>
      <c r="AX828" s="55">
        <v>32</v>
      </c>
      <c r="AY828" s="55">
        <v>12</v>
      </c>
      <c r="AZ828" s="3" t="s">
        <v>85</v>
      </c>
      <c r="BA828" s="3" t="s">
        <v>85</v>
      </c>
      <c r="BB828" s="3" t="s">
        <v>85</v>
      </c>
      <c r="BC828" s="3" t="s">
        <v>85</v>
      </c>
      <c r="BD828" s="79">
        <v>25</v>
      </c>
      <c r="BE828" s="57">
        <v>17.7</v>
      </c>
      <c r="BF828" s="57">
        <v>17.7</v>
      </c>
      <c r="BG828" s="57">
        <v>9.6</v>
      </c>
      <c r="BH828" s="3">
        <v>48</v>
      </c>
      <c r="BI828" s="122" t="s">
        <v>3551</v>
      </c>
      <c r="BJ828" s="51" t="s">
        <v>4217</v>
      </c>
      <c r="BK828" s="83" t="s">
        <v>5302</v>
      </c>
      <c r="BL828" s="83" t="s">
        <v>4233</v>
      </c>
      <c r="BM828" s="83" t="s">
        <v>5817</v>
      </c>
      <c r="BN828" s="83" t="s">
        <v>2887</v>
      </c>
      <c r="BO828" s="83" t="s">
        <v>4510</v>
      </c>
      <c r="BP828" s="83" t="s">
        <v>5816</v>
      </c>
      <c r="BQ828" s="83" t="s">
        <v>4480</v>
      </c>
      <c r="BR828" s="83" t="s">
        <v>4235</v>
      </c>
      <c r="BS828" s="83"/>
      <c r="BT828" s="83"/>
      <c r="BU828" s="351" t="s">
        <v>4385</v>
      </c>
      <c r="BV828" s="363" t="s">
        <v>4384</v>
      </c>
      <c r="BW828" s="351" t="s">
        <v>4386</v>
      </c>
      <c r="BX828" s="363" t="s">
        <v>4387</v>
      </c>
      <c r="BY828" s="362" t="str">
        <f t="shared" si="62"/>
        <v>DISCONTINUED - MR702 Bead Grip, 15x7, +15mm Offset, 5x100, 56.1mm Centerbore, Matte Black</v>
      </c>
      <c r="BZ828" s="362" t="s">
        <v>4044</v>
      </c>
      <c r="CA828" s="362" t="s">
        <v>4045</v>
      </c>
      <c r="CB828" s="351" t="str">
        <f t="shared" si="63"/>
        <v>TRAIL (7XX)</v>
      </c>
    </row>
    <row r="829" spans="1:80" s="39" customFormat="1" ht="15" customHeight="1">
      <c r="A829" s="23">
        <f t="shared" si="56"/>
        <v>826</v>
      </c>
      <c r="B829" s="3" t="s">
        <v>84</v>
      </c>
      <c r="C829" s="105" t="s">
        <v>1285</v>
      </c>
      <c r="D829" s="83" t="s">
        <v>6174</v>
      </c>
      <c r="E829" s="94" t="s">
        <v>6734</v>
      </c>
      <c r="F829" s="93"/>
      <c r="G829" s="93"/>
      <c r="H829" s="91" t="s">
        <v>3243</v>
      </c>
      <c r="I829" s="350">
        <v>43592</v>
      </c>
      <c r="J829" s="356">
        <v>44827</v>
      </c>
      <c r="K829" s="331" t="s">
        <v>1277</v>
      </c>
      <c r="L829" s="400">
        <v>333.5</v>
      </c>
      <c r="M829" s="95" t="s">
        <v>6711</v>
      </c>
      <c r="N829" s="402"/>
      <c r="O829" s="83">
        <v>16</v>
      </c>
      <c r="P829" s="85">
        <v>8</v>
      </c>
      <c r="Q829" s="105" t="s">
        <v>1123</v>
      </c>
      <c r="R829" s="83">
        <v>6</v>
      </c>
      <c r="S829" s="83">
        <v>5.5</v>
      </c>
      <c r="T829" s="83">
        <v>30</v>
      </c>
      <c r="U829" s="86">
        <v>5.6</v>
      </c>
      <c r="V829" s="106" t="s">
        <v>85</v>
      </c>
      <c r="W829" s="86">
        <v>106.25</v>
      </c>
      <c r="X829" s="85">
        <v>22.5</v>
      </c>
      <c r="Y829" s="52">
        <v>2650</v>
      </c>
      <c r="Z829" s="91" t="s">
        <v>2309</v>
      </c>
      <c r="AA829" s="81" t="s">
        <v>3002</v>
      </c>
      <c r="AB829" s="369" t="s">
        <v>6735</v>
      </c>
      <c r="AC829" s="83" t="s">
        <v>4281</v>
      </c>
      <c r="AD829" s="92">
        <v>22</v>
      </c>
      <c r="AE829" s="89" t="s">
        <v>85</v>
      </c>
      <c r="AF829" s="82" t="s">
        <v>85</v>
      </c>
      <c r="AG829" s="82" t="s">
        <v>85</v>
      </c>
      <c r="AH829" s="82" t="s">
        <v>85</v>
      </c>
      <c r="AI829" s="3" t="s">
        <v>85</v>
      </c>
      <c r="AJ829" s="105" t="s">
        <v>265</v>
      </c>
      <c r="AK829" s="83" t="s">
        <v>1712</v>
      </c>
      <c r="AL829" s="41">
        <v>2.75</v>
      </c>
      <c r="AM829" s="83">
        <v>78.3</v>
      </c>
      <c r="AN829" s="83">
        <v>16.100000000000001</v>
      </c>
      <c r="AO829" s="83">
        <v>175</v>
      </c>
      <c r="AP829" s="37">
        <v>3</v>
      </c>
      <c r="AQ829" s="37">
        <v>15</v>
      </c>
      <c r="AR829" s="37"/>
      <c r="AS829" s="37">
        <v>41</v>
      </c>
      <c r="AT829" s="37"/>
      <c r="AU829" s="37">
        <v>182</v>
      </c>
      <c r="AV829" s="86">
        <v>106.25</v>
      </c>
      <c r="AW829" s="55">
        <v>39</v>
      </c>
      <c r="AX829" s="55">
        <v>39</v>
      </c>
      <c r="AY829" s="55">
        <v>12</v>
      </c>
      <c r="AZ829" s="3" t="s">
        <v>85</v>
      </c>
      <c r="BA829" s="3" t="s">
        <v>85</v>
      </c>
      <c r="BB829" s="3" t="s">
        <v>85</v>
      </c>
      <c r="BC829" s="3" t="s">
        <v>85</v>
      </c>
      <c r="BD829" s="79">
        <v>26</v>
      </c>
      <c r="BE829" s="57">
        <v>18.7</v>
      </c>
      <c r="BF829" s="57">
        <v>18.7</v>
      </c>
      <c r="BG829" s="57">
        <v>10.6</v>
      </c>
      <c r="BH829" s="82">
        <v>36</v>
      </c>
      <c r="BI829" s="122" t="s">
        <v>3551</v>
      </c>
      <c r="BJ829" s="51" t="s">
        <v>4217</v>
      </c>
      <c r="BK829" s="83" t="s">
        <v>5302</v>
      </c>
      <c r="BL829" s="83" t="s">
        <v>4233</v>
      </c>
      <c r="BM829" s="83" t="s">
        <v>5817</v>
      </c>
      <c r="BN829" s="83" t="s">
        <v>2887</v>
      </c>
      <c r="BO829" s="83" t="s">
        <v>4510</v>
      </c>
      <c r="BP829" s="83" t="s">
        <v>5816</v>
      </c>
      <c r="BQ829" s="83" t="s">
        <v>4480</v>
      </c>
      <c r="BR829" s="83" t="s">
        <v>4235</v>
      </c>
      <c r="BS829" s="83"/>
      <c r="BT829" s="83"/>
      <c r="BU829" s="351" t="s">
        <v>4389</v>
      </c>
      <c r="BV829" s="363" t="s">
        <v>4388</v>
      </c>
      <c r="BW829" s="351" t="s">
        <v>4390</v>
      </c>
      <c r="BX829" s="363" t="s">
        <v>4391</v>
      </c>
      <c r="BY829" s="362" t="str">
        <f t="shared" si="62"/>
        <v>DISCONTINUED - MR702 Bead Grip, 16x8, +30mm Offset, 6x5.5, 106.25mm Centerbore, Matte Black</v>
      </c>
      <c r="BZ829" s="362" t="s">
        <v>4044</v>
      </c>
      <c r="CA829" s="362" t="s">
        <v>4045</v>
      </c>
      <c r="CB829" s="351" t="str">
        <f t="shared" si="63"/>
        <v>TRAIL (7XX)</v>
      </c>
    </row>
    <row r="830" spans="1:80" s="39" customFormat="1" ht="15" customHeight="1">
      <c r="A830" s="23">
        <f t="shared" si="56"/>
        <v>827</v>
      </c>
      <c r="B830" s="3" t="s">
        <v>84</v>
      </c>
      <c r="C830" s="105" t="s">
        <v>1285</v>
      </c>
      <c r="D830" s="83" t="s">
        <v>6174</v>
      </c>
      <c r="E830" s="94" t="s">
        <v>6736</v>
      </c>
      <c r="F830" s="93"/>
      <c r="G830" s="93"/>
      <c r="H830" s="91" t="s">
        <v>2176</v>
      </c>
      <c r="I830" s="356">
        <v>43101</v>
      </c>
      <c r="J830" s="356">
        <v>44827</v>
      </c>
      <c r="K830" s="331" t="s">
        <v>1277</v>
      </c>
      <c r="L830" s="400">
        <v>329.88</v>
      </c>
      <c r="M830" s="95" t="s">
        <v>6711</v>
      </c>
      <c r="N830" s="402"/>
      <c r="O830" s="83">
        <v>17</v>
      </c>
      <c r="P830" s="83">
        <v>8.5</v>
      </c>
      <c r="Q830" s="105" t="s">
        <v>1761</v>
      </c>
      <c r="R830" s="83">
        <v>6</v>
      </c>
      <c r="S830" s="83">
        <v>120</v>
      </c>
      <c r="T830" s="83">
        <v>0</v>
      </c>
      <c r="U830" s="86">
        <v>4.75</v>
      </c>
      <c r="V830" s="106" t="s">
        <v>85</v>
      </c>
      <c r="W830" s="86">
        <v>67</v>
      </c>
      <c r="X830" s="85">
        <v>28.15</v>
      </c>
      <c r="Y830" s="52">
        <v>2650</v>
      </c>
      <c r="Z830" s="91" t="s">
        <v>2312</v>
      </c>
      <c r="AA830" s="80" t="s">
        <v>3003</v>
      </c>
      <c r="AB830" s="369" t="s">
        <v>5070</v>
      </c>
      <c r="AC830" s="83" t="s">
        <v>4280</v>
      </c>
      <c r="AD830" s="92">
        <v>22</v>
      </c>
      <c r="AE830" s="89" t="s">
        <v>85</v>
      </c>
      <c r="AF830" s="82" t="s">
        <v>85</v>
      </c>
      <c r="AG830" s="82" t="s">
        <v>85</v>
      </c>
      <c r="AH830" s="82" t="s">
        <v>85</v>
      </c>
      <c r="AI830" s="3" t="s">
        <v>85</v>
      </c>
      <c r="AJ830" s="105" t="s">
        <v>265</v>
      </c>
      <c r="AK830" s="83" t="s">
        <v>85</v>
      </c>
      <c r="AL830" s="3" t="s">
        <v>85</v>
      </c>
      <c r="AM830" s="83" t="s">
        <v>85</v>
      </c>
      <c r="AN830" s="83">
        <v>16.100000000000001</v>
      </c>
      <c r="AO830" s="83">
        <v>166</v>
      </c>
      <c r="AP830" s="83">
        <v>12</v>
      </c>
      <c r="AQ830" s="83">
        <v>29</v>
      </c>
      <c r="AR830" s="83"/>
      <c r="AS830" s="83">
        <v>75</v>
      </c>
      <c r="AT830" s="83"/>
      <c r="AU830" s="83">
        <v>205</v>
      </c>
      <c r="AV830" s="86">
        <v>67</v>
      </c>
      <c r="AW830" s="55">
        <v>40</v>
      </c>
      <c r="AX830" s="55">
        <v>40</v>
      </c>
      <c r="AY830" s="55">
        <v>30</v>
      </c>
      <c r="AZ830" s="3" t="s">
        <v>85</v>
      </c>
      <c r="BA830" s="3" t="s">
        <v>85</v>
      </c>
      <c r="BB830" s="3" t="s">
        <v>85</v>
      </c>
      <c r="BC830" s="3" t="s">
        <v>85</v>
      </c>
      <c r="BD830" s="79">
        <v>31.65</v>
      </c>
      <c r="BE830" s="57">
        <v>19.7</v>
      </c>
      <c r="BF830" s="57">
        <v>19.7</v>
      </c>
      <c r="BG830" s="57">
        <v>11</v>
      </c>
      <c r="BH830" s="82">
        <v>36</v>
      </c>
      <c r="BI830" s="122" t="s">
        <v>3551</v>
      </c>
      <c r="BJ830" s="51" t="s">
        <v>4217</v>
      </c>
      <c r="BK830" s="83" t="s">
        <v>5302</v>
      </c>
      <c r="BL830" s="83" t="s">
        <v>4233</v>
      </c>
      <c r="BM830" s="83" t="s">
        <v>5817</v>
      </c>
      <c r="BN830" s="83" t="s">
        <v>2887</v>
      </c>
      <c r="BO830" s="83" t="s">
        <v>4510</v>
      </c>
      <c r="BP830" s="83" t="s">
        <v>5816</v>
      </c>
      <c r="BQ830" s="83" t="s">
        <v>4480</v>
      </c>
      <c r="BR830" s="83" t="s">
        <v>4235</v>
      </c>
      <c r="BS830" s="83"/>
      <c r="BT830" s="83"/>
      <c r="BU830" s="351" t="s">
        <v>4377</v>
      </c>
      <c r="BV830" s="363" t="s">
        <v>4376</v>
      </c>
      <c r="BW830" s="351" t="s">
        <v>4379</v>
      </c>
      <c r="BX830" s="363" t="s">
        <v>4378</v>
      </c>
      <c r="BY830" s="362" t="str">
        <f t="shared" si="62"/>
        <v>DISCONTINUED - MR702 Bead Grip, 17x8.5, 0mm Offset, 6x120, 67mm Centerbore, Method Bronze</v>
      </c>
      <c r="BZ830" s="362" t="s">
        <v>4044</v>
      </c>
      <c r="CA830" s="362" t="s">
        <v>4045</v>
      </c>
      <c r="CB830" s="351" t="str">
        <f t="shared" si="63"/>
        <v>TRAIL (7XX)</v>
      </c>
    </row>
    <row r="831" spans="1:80" s="39" customFormat="1" ht="15" customHeight="1">
      <c r="A831" s="23">
        <f t="shared" si="56"/>
        <v>828</v>
      </c>
      <c r="B831" s="3" t="s">
        <v>84</v>
      </c>
      <c r="C831" s="105" t="s">
        <v>1285</v>
      </c>
      <c r="D831" s="83" t="s">
        <v>6175</v>
      </c>
      <c r="E831" s="94" t="s">
        <v>6737</v>
      </c>
      <c r="F831" s="93"/>
      <c r="G831" s="93"/>
      <c r="H831" s="91" t="s">
        <v>4335</v>
      </c>
      <c r="I831" s="350">
        <v>43886</v>
      </c>
      <c r="J831" s="356">
        <v>44827</v>
      </c>
      <c r="K831" s="331" t="s">
        <v>1277</v>
      </c>
      <c r="L831" s="400">
        <v>356.5</v>
      </c>
      <c r="M831" s="95" t="s">
        <v>6711</v>
      </c>
      <c r="N831" s="402"/>
      <c r="O831" s="83">
        <v>17</v>
      </c>
      <c r="P831" s="83">
        <v>8.5</v>
      </c>
      <c r="Q831" s="105" t="s">
        <v>1761</v>
      </c>
      <c r="R831" s="83">
        <v>6</v>
      </c>
      <c r="S831" s="83">
        <v>120</v>
      </c>
      <c r="T831" s="83">
        <v>0</v>
      </c>
      <c r="U831" s="77">
        <v>4.75</v>
      </c>
      <c r="V831" s="106" t="s">
        <v>85</v>
      </c>
      <c r="W831" s="86">
        <v>67</v>
      </c>
      <c r="X831" s="85">
        <v>27.6</v>
      </c>
      <c r="Y831" s="52">
        <v>2650</v>
      </c>
      <c r="Z831" s="91" t="s">
        <v>2309</v>
      </c>
      <c r="AA831" s="81" t="s">
        <v>3002</v>
      </c>
      <c r="AB831" s="369" t="s">
        <v>5070</v>
      </c>
      <c r="AC831" s="83" t="s">
        <v>4280</v>
      </c>
      <c r="AD831" s="92">
        <v>22</v>
      </c>
      <c r="AE831" s="89" t="s">
        <v>85</v>
      </c>
      <c r="AF831" s="15" t="s">
        <v>85</v>
      </c>
      <c r="AG831" s="15" t="s">
        <v>85</v>
      </c>
      <c r="AH831" s="15" t="s">
        <v>85</v>
      </c>
      <c r="AI831" s="3" t="s">
        <v>85</v>
      </c>
      <c r="AJ831" s="105" t="s">
        <v>265</v>
      </c>
      <c r="AK831" s="83" t="s">
        <v>85</v>
      </c>
      <c r="AL831" s="3" t="s">
        <v>85</v>
      </c>
      <c r="AM831" s="83" t="s">
        <v>85</v>
      </c>
      <c r="AN831" s="83">
        <v>16</v>
      </c>
      <c r="AO831" s="83">
        <v>160</v>
      </c>
      <c r="AP831" s="83">
        <v>11</v>
      </c>
      <c r="AQ831" s="83">
        <v>23</v>
      </c>
      <c r="AR831" s="83">
        <v>35</v>
      </c>
      <c r="AS831" s="83">
        <v>48</v>
      </c>
      <c r="AT831" s="83">
        <v>209</v>
      </c>
      <c r="AU831" s="83">
        <v>203</v>
      </c>
      <c r="AV831" s="86">
        <v>67</v>
      </c>
      <c r="AW831" s="55">
        <v>40</v>
      </c>
      <c r="AX831" s="55">
        <v>40</v>
      </c>
      <c r="AY831" s="55">
        <v>36</v>
      </c>
      <c r="AZ831" s="3" t="s">
        <v>85</v>
      </c>
      <c r="BA831" s="3" t="s">
        <v>85</v>
      </c>
      <c r="BB831" s="3" t="s">
        <v>85</v>
      </c>
      <c r="BC831" s="3" t="s">
        <v>85</v>
      </c>
      <c r="BD831" s="79">
        <v>31.6</v>
      </c>
      <c r="BE831" s="57">
        <v>19.7</v>
      </c>
      <c r="BF831" s="57">
        <v>19.7</v>
      </c>
      <c r="BG831" s="57">
        <v>11</v>
      </c>
      <c r="BH831" s="82">
        <v>36</v>
      </c>
      <c r="BI831" s="122" t="s">
        <v>3551</v>
      </c>
      <c r="BJ831" s="51" t="s">
        <v>4217</v>
      </c>
      <c r="BK831" s="83" t="s">
        <v>5302</v>
      </c>
      <c r="BL831" s="83" t="s">
        <v>4233</v>
      </c>
      <c r="BM831" s="83" t="s">
        <v>5150</v>
      </c>
      <c r="BN831" s="83" t="s">
        <v>2887</v>
      </c>
      <c r="BO831" s="83" t="s">
        <v>4510</v>
      </c>
      <c r="BP831" s="83" t="s">
        <v>5816</v>
      </c>
      <c r="BQ831" s="83" t="s">
        <v>5802</v>
      </c>
      <c r="BR831" s="83" t="s">
        <v>4480</v>
      </c>
      <c r="BS831" s="83" t="s">
        <v>4235</v>
      </c>
      <c r="BT831" s="83"/>
      <c r="BU831" s="351" t="s">
        <v>4621</v>
      </c>
      <c r="BV831" s="363" t="s">
        <v>4620</v>
      </c>
      <c r="BW831" s="351" t="s">
        <v>4623</v>
      </c>
      <c r="BX831" s="363" t="s">
        <v>4622</v>
      </c>
      <c r="BY831" s="362" t="str">
        <f t="shared" si="62"/>
        <v>DISCONTINUED - MR703 Bead Grip, 17x8.5, 0mm Offset, 6x120, 67mm Centerbore, Matte Black</v>
      </c>
      <c r="BZ831" s="362" t="s">
        <v>4044</v>
      </c>
      <c r="CA831" s="362" t="s">
        <v>4045</v>
      </c>
      <c r="CB831" s="351" t="str">
        <f t="shared" si="63"/>
        <v>TRAIL (7XX)</v>
      </c>
    </row>
    <row r="832" spans="1:80" s="39" customFormat="1" ht="15" customHeight="1">
      <c r="A832" s="23">
        <f t="shared" si="56"/>
        <v>829</v>
      </c>
      <c r="B832" s="14" t="s">
        <v>84</v>
      </c>
      <c r="C832" s="112" t="s">
        <v>1285</v>
      </c>
      <c r="D832" s="84" t="s">
        <v>6176</v>
      </c>
      <c r="E832" s="94" t="s">
        <v>6738</v>
      </c>
      <c r="F832" s="93"/>
      <c r="G832" s="93"/>
      <c r="H832" s="46" t="s">
        <v>3517</v>
      </c>
      <c r="I832" s="377">
        <v>43714</v>
      </c>
      <c r="J832" s="356">
        <v>44827</v>
      </c>
      <c r="K832" s="331" t="s">
        <v>1277</v>
      </c>
      <c r="L832" s="400">
        <v>308.83</v>
      </c>
      <c r="M832" s="95" t="s">
        <v>6711</v>
      </c>
      <c r="N832" s="402"/>
      <c r="O832" s="84">
        <v>16</v>
      </c>
      <c r="P832" s="42">
        <v>8</v>
      </c>
      <c r="Q832" s="105" t="s">
        <v>1761</v>
      </c>
      <c r="R832" s="84">
        <v>6</v>
      </c>
      <c r="S832" s="84">
        <v>120</v>
      </c>
      <c r="T832" s="84">
        <v>0</v>
      </c>
      <c r="U832" s="77">
        <v>4.5</v>
      </c>
      <c r="V832" s="110" t="s">
        <v>85</v>
      </c>
      <c r="W832" s="77">
        <v>67</v>
      </c>
      <c r="X832" s="42">
        <v>27.45</v>
      </c>
      <c r="Y832" s="52">
        <v>2650</v>
      </c>
      <c r="Z832" s="46" t="s">
        <v>2309</v>
      </c>
      <c r="AA832" s="81" t="s">
        <v>3002</v>
      </c>
      <c r="AB832" s="369" t="s">
        <v>5783</v>
      </c>
      <c r="AC832" s="83" t="s">
        <v>4280</v>
      </c>
      <c r="AD832" s="92">
        <v>22</v>
      </c>
      <c r="AE832" s="15" t="s">
        <v>85</v>
      </c>
      <c r="AF832" s="15" t="s">
        <v>85</v>
      </c>
      <c r="AG832" s="15" t="s">
        <v>85</v>
      </c>
      <c r="AH832" s="15" t="s">
        <v>85</v>
      </c>
      <c r="AI832" s="3" t="s">
        <v>85</v>
      </c>
      <c r="AJ832" s="105" t="s">
        <v>265</v>
      </c>
      <c r="AK832" s="84" t="s">
        <v>3512</v>
      </c>
      <c r="AL832" s="3" t="s">
        <v>85</v>
      </c>
      <c r="AM832" s="84" t="s">
        <v>85</v>
      </c>
      <c r="AN832" s="84">
        <v>16.2</v>
      </c>
      <c r="AO832" s="84">
        <v>160</v>
      </c>
      <c r="AP832" s="37">
        <v>12</v>
      </c>
      <c r="AQ832" s="37">
        <v>23</v>
      </c>
      <c r="AR832" s="26"/>
      <c r="AS832" s="37">
        <v>40</v>
      </c>
      <c r="AT832" s="26"/>
      <c r="AU832" s="84">
        <v>191</v>
      </c>
      <c r="AV832" s="77">
        <v>67</v>
      </c>
      <c r="AW832" s="55">
        <v>44</v>
      </c>
      <c r="AX832" s="55">
        <v>44</v>
      </c>
      <c r="AY832" s="55">
        <v>45</v>
      </c>
      <c r="AZ832" s="14" t="s">
        <v>85</v>
      </c>
      <c r="BA832" s="3" t="s">
        <v>85</v>
      </c>
      <c r="BB832" s="14" t="s">
        <v>85</v>
      </c>
      <c r="BC832" s="3" t="s">
        <v>85</v>
      </c>
      <c r="BD832" s="79">
        <v>31.2</v>
      </c>
      <c r="BE832" s="57">
        <v>18.7</v>
      </c>
      <c r="BF832" s="57">
        <v>18.7</v>
      </c>
      <c r="BG832" s="57">
        <v>10.6</v>
      </c>
      <c r="BH832" s="15">
        <v>36</v>
      </c>
      <c r="BI832" s="122" t="s">
        <v>3551</v>
      </c>
      <c r="BJ832" s="51" t="s">
        <v>4217</v>
      </c>
      <c r="BK832" s="83" t="s">
        <v>5302</v>
      </c>
      <c r="BL832" s="83" t="s">
        <v>4233</v>
      </c>
      <c r="BM832" s="83" t="s">
        <v>5818</v>
      </c>
      <c r="BN832" s="83" t="s">
        <v>2887</v>
      </c>
      <c r="BO832" s="83" t="s">
        <v>4510</v>
      </c>
      <c r="BP832" s="83" t="s">
        <v>5816</v>
      </c>
      <c r="BQ832" s="83" t="s">
        <v>5802</v>
      </c>
      <c r="BR832" s="83" t="s">
        <v>4480</v>
      </c>
      <c r="BS832" s="83" t="s">
        <v>4235</v>
      </c>
      <c r="BT832" s="83"/>
      <c r="BU832" s="409" t="s">
        <v>4396</v>
      </c>
      <c r="BV832" s="410" t="s">
        <v>4397</v>
      </c>
      <c r="BW832" s="412" t="s">
        <v>4398</v>
      </c>
      <c r="BX832" s="410" t="s">
        <v>4399</v>
      </c>
      <c r="BY832" s="362" t="str">
        <f t="shared" si="62"/>
        <v>DISCONTINUED - MR704 Bead Grip, 16x8, 0mm Offset, 6x120, 67mm Centerbore, Matte Black</v>
      </c>
      <c r="BZ832" s="362" t="s">
        <v>4044</v>
      </c>
      <c r="CA832" s="362" t="s">
        <v>4045</v>
      </c>
      <c r="CB832" s="351" t="str">
        <f t="shared" si="63"/>
        <v>TRAIL (7XX)</v>
      </c>
    </row>
    <row r="833" spans="1:82" s="39" customFormat="1" ht="15" customHeight="1">
      <c r="A833" s="23">
        <f t="shared" si="56"/>
        <v>830</v>
      </c>
      <c r="B833" s="14" t="s">
        <v>84</v>
      </c>
      <c r="C833" s="112" t="s">
        <v>1285</v>
      </c>
      <c r="D833" s="84" t="s">
        <v>6176</v>
      </c>
      <c r="E833" s="94" t="s">
        <v>6739</v>
      </c>
      <c r="F833" s="93"/>
      <c r="G833" s="93"/>
      <c r="H833" s="46" t="s">
        <v>3525</v>
      </c>
      <c r="I833" s="377">
        <v>43714</v>
      </c>
      <c r="J833" s="356">
        <v>44827</v>
      </c>
      <c r="K833" s="331" t="s">
        <v>1277</v>
      </c>
      <c r="L833" s="400">
        <v>329.88</v>
      </c>
      <c r="M833" s="95" t="s">
        <v>6711</v>
      </c>
      <c r="N833" s="402"/>
      <c r="O833" s="84">
        <v>17</v>
      </c>
      <c r="P833" s="84">
        <v>8.5</v>
      </c>
      <c r="Q833" s="105" t="s">
        <v>1761</v>
      </c>
      <c r="R833" s="84">
        <v>6</v>
      </c>
      <c r="S833" s="84">
        <v>120</v>
      </c>
      <c r="T833" s="84">
        <v>0</v>
      </c>
      <c r="U833" s="77">
        <v>4.75</v>
      </c>
      <c r="V833" s="110" t="s">
        <v>85</v>
      </c>
      <c r="W833" s="77">
        <v>67</v>
      </c>
      <c r="X833" s="42">
        <v>32.700000000000003</v>
      </c>
      <c r="Y833" s="52">
        <v>2650</v>
      </c>
      <c r="Z833" s="46" t="s">
        <v>2237</v>
      </c>
      <c r="AA833" s="81" t="s">
        <v>3007</v>
      </c>
      <c r="AB833" s="369" t="s">
        <v>5070</v>
      </c>
      <c r="AC833" s="83" t="s">
        <v>4280</v>
      </c>
      <c r="AD833" s="92">
        <v>22</v>
      </c>
      <c r="AE833" s="15" t="s">
        <v>85</v>
      </c>
      <c r="AF833" s="15" t="s">
        <v>85</v>
      </c>
      <c r="AG833" s="15" t="s">
        <v>85</v>
      </c>
      <c r="AH833" s="15" t="s">
        <v>85</v>
      </c>
      <c r="AI833" s="3" t="s">
        <v>85</v>
      </c>
      <c r="AJ833" s="105" t="s">
        <v>265</v>
      </c>
      <c r="AK833" s="84" t="s">
        <v>3512</v>
      </c>
      <c r="AL833" s="3" t="s">
        <v>85</v>
      </c>
      <c r="AM833" s="84" t="s">
        <v>85</v>
      </c>
      <c r="AN833" s="84">
        <v>16.2</v>
      </c>
      <c r="AO833" s="84">
        <v>160</v>
      </c>
      <c r="AP833" s="37">
        <v>12</v>
      </c>
      <c r="AQ833" s="37">
        <v>23</v>
      </c>
      <c r="AR833" s="26"/>
      <c r="AS833" s="37">
        <v>48</v>
      </c>
      <c r="AT833" s="26"/>
      <c r="AU833" s="84">
        <v>206</v>
      </c>
      <c r="AV833" s="77">
        <v>67</v>
      </c>
      <c r="AW833" s="55">
        <v>44</v>
      </c>
      <c r="AX833" s="55">
        <v>44</v>
      </c>
      <c r="AY833" s="55">
        <v>46</v>
      </c>
      <c r="AZ833" s="14" t="s">
        <v>85</v>
      </c>
      <c r="BA833" s="3" t="s">
        <v>85</v>
      </c>
      <c r="BB833" s="14" t="s">
        <v>85</v>
      </c>
      <c r="BC833" s="3" t="s">
        <v>85</v>
      </c>
      <c r="BD833" s="79">
        <v>38.36</v>
      </c>
      <c r="BE833" s="57">
        <v>19.7</v>
      </c>
      <c r="BF833" s="57">
        <v>19.7</v>
      </c>
      <c r="BG833" s="57">
        <v>11</v>
      </c>
      <c r="BH833" s="15">
        <v>36</v>
      </c>
      <c r="BI833" s="122" t="s">
        <v>3551</v>
      </c>
      <c r="BJ833" s="51" t="s">
        <v>4217</v>
      </c>
      <c r="BK833" s="83" t="s">
        <v>5302</v>
      </c>
      <c r="BL833" s="83" t="s">
        <v>4233</v>
      </c>
      <c r="BM833" s="83" t="s">
        <v>5818</v>
      </c>
      <c r="BN833" s="83" t="s">
        <v>2887</v>
      </c>
      <c r="BO833" s="83" t="s">
        <v>4510</v>
      </c>
      <c r="BP833" s="83" t="s">
        <v>5816</v>
      </c>
      <c r="BQ833" s="83" t="s">
        <v>5802</v>
      </c>
      <c r="BR833" s="83" t="s">
        <v>4480</v>
      </c>
      <c r="BS833" s="83" t="s">
        <v>4235</v>
      </c>
      <c r="BT833" s="83"/>
      <c r="BU833" s="409" t="s">
        <v>4393</v>
      </c>
      <c r="BV833" s="410" t="s">
        <v>4392</v>
      </c>
      <c r="BW833" s="412" t="s">
        <v>4394</v>
      </c>
      <c r="BX833" s="410" t="s">
        <v>4395</v>
      </c>
      <c r="BY833" s="362" t="str">
        <f t="shared" si="62"/>
        <v>DISCONTINUED - MR704 Bead Grip, 17x8.5, 0mm Offset, 6x120, 67mm Centerbore, Titanium</v>
      </c>
      <c r="BZ833" s="362" t="s">
        <v>4044</v>
      </c>
      <c r="CA833" s="362" t="s">
        <v>4045</v>
      </c>
      <c r="CB833" s="351" t="str">
        <f t="shared" si="63"/>
        <v>TRAIL (7XX)</v>
      </c>
    </row>
    <row r="834" spans="1:82" s="39" customFormat="1" ht="15" customHeight="1">
      <c r="A834" s="23">
        <f t="shared" si="56"/>
        <v>831</v>
      </c>
      <c r="B834" s="105" t="s">
        <v>84</v>
      </c>
      <c r="C834" s="105" t="s">
        <v>1072</v>
      </c>
      <c r="D834" s="105" t="s">
        <v>1121</v>
      </c>
      <c r="E834" s="94" t="s">
        <v>6793</v>
      </c>
      <c r="F834" s="93"/>
      <c r="G834" s="93"/>
      <c r="H834" s="81" t="s">
        <v>666</v>
      </c>
      <c r="I834" s="356">
        <v>42370</v>
      </c>
      <c r="J834" s="356">
        <v>44827</v>
      </c>
      <c r="K834" s="331" t="s">
        <v>1277</v>
      </c>
      <c r="L834" s="400">
        <v>377.5</v>
      </c>
      <c r="M834" s="95" t="s">
        <v>6711</v>
      </c>
      <c r="N834" s="402"/>
      <c r="O834" s="105">
        <v>17</v>
      </c>
      <c r="P834" s="8">
        <v>8.5</v>
      </c>
      <c r="Q834" s="105" t="s">
        <v>1763</v>
      </c>
      <c r="R834" s="3">
        <v>6</v>
      </c>
      <c r="S834" s="3">
        <v>135</v>
      </c>
      <c r="T834" s="3">
        <v>0</v>
      </c>
      <c r="U834" s="17">
        <v>4.75</v>
      </c>
      <c r="V834" s="106" t="s">
        <v>85</v>
      </c>
      <c r="W834" s="17">
        <v>87</v>
      </c>
      <c r="X834" s="8">
        <v>33.1</v>
      </c>
      <c r="Y834" s="52">
        <v>2650</v>
      </c>
      <c r="Z834" s="80" t="s">
        <v>5833</v>
      </c>
      <c r="AA834" s="80" t="s">
        <v>3003</v>
      </c>
      <c r="AB834" s="369" t="s">
        <v>5071</v>
      </c>
      <c r="AC834" s="82" t="s">
        <v>1634</v>
      </c>
      <c r="AD834" s="92">
        <v>38.5</v>
      </c>
      <c r="AE834" s="82" t="s">
        <v>1808</v>
      </c>
      <c r="AF834" s="82" t="s">
        <v>1899</v>
      </c>
      <c r="AG834" s="82" t="s">
        <v>85</v>
      </c>
      <c r="AH834" s="82" t="s">
        <v>1951</v>
      </c>
      <c r="AI834" s="9">
        <v>1.1000000000000001</v>
      </c>
      <c r="AJ834" s="3" t="s">
        <v>265</v>
      </c>
      <c r="AK834" s="3" t="s">
        <v>85</v>
      </c>
      <c r="AL834" s="3" t="s">
        <v>85</v>
      </c>
      <c r="AM834" s="105" t="s">
        <v>85</v>
      </c>
      <c r="AN834" s="105">
        <v>16.100000000000001</v>
      </c>
      <c r="AO834" s="105">
        <v>175</v>
      </c>
      <c r="AP834" s="26">
        <v>6</v>
      </c>
      <c r="AQ834" s="26">
        <v>25</v>
      </c>
      <c r="AR834" s="26">
        <v>41</v>
      </c>
      <c r="AS834" s="26">
        <v>66</v>
      </c>
      <c r="AT834" s="26">
        <v>207</v>
      </c>
      <c r="AU834" s="107">
        <v>200</v>
      </c>
      <c r="AV834" s="106">
        <v>87</v>
      </c>
      <c r="AW834" s="55">
        <v>34</v>
      </c>
      <c r="AX834" s="55">
        <v>34</v>
      </c>
      <c r="AY834" s="55">
        <v>23</v>
      </c>
      <c r="AZ834" s="105" t="s">
        <v>85</v>
      </c>
      <c r="BA834" s="3" t="s">
        <v>85</v>
      </c>
      <c r="BB834" s="105" t="s">
        <v>85</v>
      </c>
      <c r="BC834" s="3" t="s">
        <v>85</v>
      </c>
      <c r="BD834" s="79">
        <v>37.299999999999997</v>
      </c>
      <c r="BE834" s="57">
        <v>19.7</v>
      </c>
      <c r="BF834" s="57">
        <v>19.7</v>
      </c>
      <c r="BG834" s="57">
        <v>11</v>
      </c>
      <c r="BH834" s="82">
        <v>36</v>
      </c>
      <c r="BI834" s="122" t="s">
        <v>3551</v>
      </c>
      <c r="BJ834" s="51" t="s">
        <v>4217</v>
      </c>
      <c r="BK834" s="83" t="s">
        <v>4233</v>
      </c>
      <c r="BL834" s="83" t="s">
        <v>5890</v>
      </c>
      <c r="BM834" s="83" t="s">
        <v>5891</v>
      </c>
      <c r="BN834" s="83" t="s">
        <v>5881</v>
      </c>
      <c r="BO834" s="83" t="s">
        <v>5892</v>
      </c>
      <c r="BP834" s="83" t="s">
        <v>5871</v>
      </c>
      <c r="BQ834" s="83" t="s">
        <v>4480</v>
      </c>
      <c r="BR834" s="83" t="s">
        <v>4235</v>
      </c>
      <c r="BS834" s="83"/>
      <c r="BT834" s="83"/>
      <c r="BU834" s="351" t="s">
        <v>3723</v>
      </c>
      <c r="BV834" s="363" t="s">
        <v>3724</v>
      </c>
      <c r="BW834" s="351" t="s">
        <v>3725</v>
      </c>
      <c r="BX834" s="363" t="s">
        <v>3726</v>
      </c>
      <c r="BY834" s="362" t="str">
        <f t="shared" ref="BY834:BY836" si="64">CONCATENATE("DISCONTINUED"," ","-"," ",D834,", ",O834,"x",P834,", ",IF(V834="N/A", "", CONCATENATE(V834, "/")),IF(T834&gt;0, CONCATENATE("+",T834), T834),"mm Offset, ",Q834,", ",W834,"mm Centerbore, ",PROPER(Z834), "", IF(BB834="N/A", "", CONCATENATE(", w/ ", BB834)))</f>
        <v>DISCONTINUED - MR310 Con6, 17x8.5, 0mm Offset, 6x135, 87mm Centerbore, Method Bronze - Matte Black Lip</v>
      </c>
      <c r="BZ834" s="362" t="s">
        <v>4044</v>
      </c>
      <c r="CA834" s="362" t="s">
        <v>4045</v>
      </c>
      <c r="CB834" s="351" t="str">
        <f t="shared" ref="CB834:CB836" si="65">C834</f>
        <v>STREET (3XX)</v>
      </c>
    </row>
    <row r="835" spans="1:82" s="39" customFormat="1" ht="15" customHeight="1">
      <c r="A835" s="23">
        <f t="shared" si="56"/>
        <v>832</v>
      </c>
      <c r="B835" s="105" t="s">
        <v>84</v>
      </c>
      <c r="C835" s="105" t="s">
        <v>1072</v>
      </c>
      <c r="D835" s="105" t="s">
        <v>1284</v>
      </c>
      <c r="E835" s="94" t="s">
        <v>6794</v>
      </c>
      <c r="F835" s="93"/>
      <c r="G835" s="93"/>
      <c r="H835" s="81" t="s">
        <v>1999</v>
      </c>
      <c r="I835" s="356">
        <v>42736</v>
      </c>
      <c r="J835" s="356">
        <v>44827</v>
      </c>
      <c r="K835" s="331" t="s">
        <v>1277</v>
      </c>
      <c r="L835" s="400">
        <v>372.5</v>
      </c>
      <c r="M835" s="95" t="s">
        <v>6711</v>
      </c>
      <c r="N835" s="402"/>
      <c r="O835" s="105">
        <v>17</v>
      </c>
      <c r="P835" s="8">
        <v>8.5</v>
      </c>
      <c r="Q835" s="105" t="s">
        <v>1767</v>
      </c>
      <c r="R835" s="3">
        <v>8</v>
      </c>
      <c r="S835" s="3">
        <v>180</v>
      </c>
      <c r="T835" s="3">
        <v>0</v>
      </c>
      <c r="U835" s="17">
        <v>4.75</v>
      </c>
      <c r="V835" s="106" t="s">
        <v>85</v>
      </c>
      <c r="W835" s="17">
        <v>130.81</v>
      </c>
      <c r="X835" s="8">
        <v>34.06</v>
      </c>
      <c r="Y835" s="52">
        <v>3640</v>
      </c>
      <c r="Z835" s="80" t="s">
        <v>2309</v>
      </c>
      <c r="AA835" s="81" t="s">
        <v>3002</v>
      </c>
      <c r="AB835" s="369" t="s">
        <v>5618</v>
      </c>
      <c r="AC835" s="82" t="s">
        <v>1606</v>
      </c>
      <c r="AD835" s="92">
        <v>33</v>
      </c>
      <c r="AE835" s="82" t="s">
        <v>85</v>
      </c>
      <c r="AF835" s="82" t="s">
        <v>85</v>
      </c>
      <c r="AG835" s="3" t="s">
        <v>3020</v>
      </c>
      <c r="AH835" s="105" t="s">
        <v>1950</v>
      </c>
      <c r="AI835" s="9">
        <v>1.1000000000000001</v>
      </c>
      <c r="AJ835" s="80" t="s">
        <v>266</v>
      </c>
      <c r="AK835" s="3" t="s">
        <v>85</v>
      </c>
      <c r="AL835" s="3" t="s">
        <v>85</v>
      </c>
      <c r="AM835" s="3" t="s">
        <v>85</v>
      </c>
      <c r="AN835" s="3">
        <v>16.100000000000001</v>
      </c>
      <c r="AO835" s="3">
        <v>210</v>
      </c>
      <c r="AP835" s="37">
        <v>3</v>
      </c>
      <c r="AQ835" s="37">
        <v>3</v>
      </c>
      <c r="AR835" s="37">
        <v>26</v>
      </c>
      <c r="AS835" s="37">
        <v>53</v>
      </c>
      <c r="AT835" s="37">
        <v>208</v>
      </c>
      <c r="AU835" s="107">
        <v>199</v>
      </c>
      <c r="AV835" s="106">
        <v>126</v>
      </c>
      <c r="AW835" s="55">
        <v>89</v>
      </c>
      <c r="AX835" s="55">
        <v>89</v>
      </c>
      <c r="AY835" s="55">
        <v>25</v>
      </c>
      <c r="AZ835" s="105" t="s">
        <v>85</v>
      </c>
      <c r="BA835" s="3" t="s">
        <v>85</v>
      </c>
      <c r="BB835" s="105" t="s">
        <v>85</v>
      </c>
      <c r="BC835" s="3" t="s">
        <v>85</v>
      </c>
      <c r="BD835" s="79">
        <v>38.97</v>
      </c>
      <c r="BE835" s="57">
        <v>19.7</v>
      </c>
      <c r="BF835" s="57">
        <v>19.7</v>
      </c>
      <c r="BG835" s="57">
        <v>11</v>
      </c>
      <c r="BH835" s="82">
        <v>36</v>
      </c>
      <c r="BI835" s="122" t="s">
        <v>3551</v>
      </c>
      <c r="BJ835" s="51" t="s">
        <v>4217</v>
      </c>
      <c r="BK835" s="83" t="s">
        <v>4233</v>
      </c>
      <c r="BL835" s="30" t="s">
        <v>5847</v>
      </c>
      <c r="BM835" s="30" t="s">
        <v>5894</v>
      </c>
      <c r="BN835" s="30" t="s">
        <v>5881</v>
      </c>
      <c r="BO835" s="83" t="s">
        <v>5892</v>
      </c>
      <c r="BP835" s="83" t="s">
        <v>5871</v>
      </c>
      <c r="BQ835" s="83" t="s">
        <v>4480</v>
      </c>
      <c r="BR835" s="83" t="s">
        <v>4235</v>
      </c>
      <c r="BS835" s="83"/>
      <c r="BT835" s="83"/>
      <c r="BU835" s="351" t="s">
        <v>3763</v>
      </c>
      <c r="BV835" s="363" t="s">
        <v>3764</v>
      </c>
      <c r="BW835" s="351" t="s">
        <v>3765</v>
      </c>
      <c r="BX835" s="363" t="s">
        <v>3766</v>
      </c>
      <c r="BY835" s="362" t="str">
        <f t="shared" si="64"/>
        <v>DISCONTINUED - MR312, 17x8.5, 0mm Offset, 8x180, 130.81mm Centerbore, Matte Black</v>
      </c>
      <c r="BZ835" s="362" t="s">
        <v>4044</v>
      </c>
      <c r="CA835" s="362" t="s">
        <v>4045</v>
      </c>
      <c r="CB835" s="351" t="str">
        <f t="shared" si="65"/>
        <v>STREET (3XX)</v>
      </c>
    </row>
    <row r="836" spans="1:82" s="39" customFormat="1" ht="15" customHeight="1">
      <c r="A836" s="23">
        <f t="shared" ref="A836:A860" si="66">ROW(B836)-3</f>
        <v>833</v>
      </c>
      <c r="B836" s="105" t="s">
        <v>84</v>
      </c>
      <c r="C836" s="105" t="s">
        <v>1090</v>
      </c>
      <c r="D836" s="3" t="s">
        <v>4841</v>
      </c>
      <c r="E836" s="94" t="s">
        <v>6795</v>
      </c>
      <c r="F836" s="93" t="s">
        <v>1129</v>
      </c>
      <c r="G836" s="93"/>
      <c r="H836" s="81" t="s">
        <v>4762</v>
      </c>
      <c r="I836" s="357">
        <v>44067</v>
      </c>
      <c r="J836" s="356">
        <v>44827</v>
      </c>
      <c r="K836" s="331" t="s">
        <v>1277</v>
      </c>
      <c r="L836" s="400">
        <v>581</v>
      </c>
      <c r="M836" s="95" t="s">
        <v>6711</v>
      </c>
      <c r="N836" s="402"/>
      <c r="O836" s="3">
        <v>17</v>
      </c>
      <c r="P836" s="8">
        <v>9</v>
      </c>
      <c r="Q836" s="105" t="s">
        <v>1765</v>
      </c>
      <c r="R836" s="83">
        <v>8</v>
      </c>
      <c r="S836" s="3">
        <v>6.5</v>
      </c>
      <c r="T836" s="3">
        <v>-38</v>
      </c>
      <c r="U836" s="17">
        <v>3.5</v>
      </c>
      <c r="V836" s="106" t="s">
        <v>85</v>
      </c>
      <c r="W836" s="17">
        <v>130.81</v>
      </c>
      <c r="X836" s="8">
        <v>37.5</v>
      </c>
      <c r="Y836" s="52">
        <v>3600</v>
      </c>
      <c r="Z836" s="81" t="s">
        <v>2313</v>
      </c>
      <c r="AA836" s="81" t="s">
        <v>3004</v>
      </c>
      <c r="AB836" s="369" t="s">
        <v>6796</v>
      </c>
      <c r="AC836" s="2" t="s">
        <v>4837</v>
      </c>
      <c r="AD836" s="92">
        <v>33</v>
      </c>
      <c r="AE836" s="89" t="s">
        <v>85</v>
      </c>
      <c r="AF836" s="89" t="s">
        <v>85</v>
      </c>
      <c r="AG836" s="3" t="s">
        <v>3020</v>
      </c>
      <c r="AH836" s="2" t="s">
        <v>85</v>
      </c>
      <c r="AI836" s="2" t="s">
        <v>85</v>
      </c>
      <c r="AJ836" s="83" t="s">
        <v>265</v>
      </c>
      <c r="AK836" s="105" t="s">
        <v>85</v>
      </c>
      <c r="AL836" s="105" t="s">
        <v>85</v>
      </c>
      <c r="AM836" s="105" t="s">
        <v>85</v>
      </c>
      <c r="AN836" s="83">
        <v>16</v>
      </c>
      <c r="AO836" s="83">
        <v>200</v>
      </c>
      <c r="AP836" s="83">
        <v>3</v>
      </c>
      <c r="AQ836" s="83">
        <v>3</v>
      </c>
      <c r="AR836" s="83">
        <v>53</v>
      </c>
      <c r="AS836" s="83">
        <v>65</v>
      </c>
      <c r="AT836" s="83">
        <v>209</v>
      </c>
      <c r="AU836" s="83">
        <v>204</v>
      </c>
      <c r="AV836" s="86">
        <v>126</v>
      </c>
      <c r="AW836" s="55">
        <v>89</v>
      </c>
      <c r="AX836" s="55">
        <v>89</v>
      </c>
      <c r="AY836" s="55">
        <v>45</v>
      </c>
      <c r="AZ836" s="83" t="s">
        <v>1537</v>
      </c>
      <c r="BA836" s="104">
        <v>220.00000000000003</v>
      </c>
      <c r="BB836" s="3" t="s">
        <v>1524</v>
      </c>
      <c r="BC836" s="104">
        <v>11</v>
      </c>
      <c r="BD836" s="79">
        <v>41.5</v>
      </c>
      <c r="BE836" s="57">
        <v>20.100000000000001</v>
      </c>
      <c r="BF836" s="57">
        <v>20.100000000000001</v>
      </c>
      <c r="BG836" s="57">
        <v>12.1</v>
      </c>
      <c r="BH836" s="3">
        <v>36</v>
      </c>
      <c r="BI836" s="122" t="s">
        <v>3551</v>
      </c>
      <c r="BJ836" s="51" t="s">
        <v>4217</v>
      </c>
      <c r="BK836" s="83" t="s">
        <v>4233</v>
      </c>
      <c r="BL836" s="83" t="s">
        <v>5150</v>
      </c>
      <c r="BM836" s="83" t="s">
        <v>5862</v>
      </c>
      <c r="BN836" s="83" t="s">
        <v>4272</v>
      </c>
      <c r="BO836" s="83" t="s">
        <v>5151</v>
      </c>
      <c r="BP836" s="83" t="s">
        <v>4951</v>
      </c>
      <c r="BQ836" s="83" t="s">
        <v>4480</v>
      </c>
      <c r="BR836" s="83"/>
      <c r="BS836" s="83"/>
      <c r="BT836" s="83"/>
      <c r="BU836" s="351" t="s">
        <v>5285</v>
      </c>
      <c r="BV836" s="363" t="s">
        <v>5284</v>
      </c>
      <c r="BW836" s="351" t="s">
        <v>5287</v>
      </c>
      <c r="BX836" s="363" t="s">
        <v>5286</v>
      </c>
      <c r="BY836" s="362" t="str">
        <f t="shared" si="64"/>
        <v>DISCONTINUED - MR105 V3, 17x9, -38mm Offset, 8x6.5, 130.81mm Centerbore, Gold, w/ BH-H24125</v>
      </c>
      <c r="BZ836" s="362" t="s">
        <v>4044</v>
      </c>
      <c r="CA836" s="362" t="s">
        <v>4045</v>
      </c>
      <c r="CB836" s="351" t="str">
        <f t="shared" si="65"/>
        <v>RACE (1XX)</v>
      </c>
      <c r="CD836" s="421"/>
    </row>
    <row r="837" spans="1:82" s="39" customFormat="1" ht="15" customHeight="1">
      <c r="A837" s="23">
        <f t="shared" si="66"/>
        <v>834</v>
      </c>
      <c r="B837" s="105" t="s">
        <v>84</v>
      </c>
      <c r="C837" s="105" t="s">
        <v>1072</v>
      </c>
      <c r="D837" s="105" t="s">
        <v>2119</v>
      </c>
      <c r="E837" s="94" t="s">
        <v>6815</v>
      </c>
      <c r="F837" s="93"/>
      <c r="G837" s="93"/>
      <c r="H837" s="81" t="s">
        <v>2637</v>
      </c>
      <c r="I837" s="356">
        <v>43340</v>
      </c>
      <c r="J837" s="356">
        <v>44855</v>
      </c>
      <c r="K837" s="331" t="s">
        <v>1277</v>
      </c>
      <c r="L837" s="400">
        <v>429.5</v>
      </c>
      <c r="M837" s="95" t="s">
        <v>6711</v>
      </c>
      <c r="N837" s="402"/>
      <c r="O837" s="30">
        <v>17</v>
      </c>
      <c r="P837" s="25">
        <v>8.5</v>
      </c>
      <c r="Q837" s="105" t="s">
        <v>1765</v>
      </c>
      <c r="R837" s="3">
        <v>8</v>
      </c>
      <c r="S837" s="30">
        <v>6.5</v>
      </c>
      <c r="T837" s="30">
        <v>0</v>
      </c>
      <c r="U837" s="17">
        <v>4.75</v>
      </c>
      <c r="V837" s="106" t="s">
        <v>85</v>
      </c>
      <c r="W837" s="17">
        <v>130.81</v>
      </c>
      <c r="X837" s="8">
        <v>28.51</v>
      </c>
      <c r="Y837" s="52">
        <v>3640</v>
      </c>
      <c r="Z837" s="80" t="s">
        <v>5842</v>
      </c>
      <c r="AA837" s="80" t="s">
        <v>3004</v>
      </c>
      <c r="AB837" s="369" t="s">
        <v>5930</v>
      </c>
      <c r="AC837" s="80" t="s">
        <v>1641</v>
      </c>
      <c r="AD837" s="92">
        <v>33</v>
      </c>
      <c r="AE837" s="82" t="s">
        <v>85</v>
      </c>
      <c r="AF837" s="82" t="s">
        <v>85</v>
      </c>
      <c r="AG837" s="3" t="s">
        <v>3020</v>
      </c>
      <c r="AH837" s="88" t="s">
        <v>2629</v>
      </c>
      <c r="AI837" s="9">
        <v>1.1000000000000001</v>
      </c>
      <c r="AJ837" s="80" t="s">
        <v>266</v>
      </c>
      <c r="AK837" s="3" t="s">
        <v>85</v>
      </c>
      <c r="AL837" s="3" t="s">
        <v>85</v>
      </c>
      <c r="AM837" s="3" t="s">
        <v>85</v>
      </c>
      <c r="AN837" s="3">
        <v>16.2</v>
      </c>
      <c r="AO837" s="3">
        <v>200</v>
      </c>
      <c r="AP837" s="37">
        <v>0</v>
      </c>
      <c r="AQ837" s="37">
        <v>0</v>
      </c>
      <c r="AR837" s="37"/>
      <c r="AS837" s="37">
        <v>42</v>
      </c>
      <c r="AT837" s="37"/>
      <c r="AU837" s="107">
        <v>202</v>
      </c>
      <c r="AV837" s="86">
        <v>125</v>
      </c>
      <c r="AW837" s="55">
        <v>92</v>
      </c>
      <c r="AX837" s="55">
        <v>92</v>
      </c>
      <c r="AY837" s="55">
        <v>42</v>
      </c>
      <c r="AZ837" s="105" t="s">
        <v>85</v>
      </c>
      <c r="BA837" s="3" t="s">
        <v>85</v>
      </c>
      <c r="BB837" s="105" t="s">
        <v>85</v>
      </c>
      <c r="BC837" s="3" t="s">
        <v>85</v>
      </c>
      <c r="BD837" s="79">
        <v>33.47</v>
      </c>
      <c r="BE837" s="57">
        <v>19.7</v>
      </c>
      <c r="BF837" s="57">
        <v>19.7</v>
      </c>
      <c r="BG837" s="57">
        <v>11</v>
      </c>
      <c r="BH837" s="82">
        <v>36</v>
      </c>
      <c r="BI837" s="122" t="s">
        <v>3551</v>
      </c>
      <c r="BJ837" s="51" t="s">
        <v>4217</v>
      </c>
      <c r="BK837" s="30" t="s">
        <v>4233</v>
      </c>
      <c r="BL837" s="30" t="s">
        <v>5857</v>
      </c>
      <c r="BM837" s="30" t="s">
        <v>2862</v>
      </c>
      <c r="BN837" s="30" t="s">
        <v>5881</v>
      </c>
      <c r="BO837" s="83" t="s">
        <v>5892</v>
      </c>
      <c r="BP837" s="83" t="s">
        <v>5871</v>
      </c>
      <c r="BQ837" s="83" t="s">
        <v>4480</v>
      </c>
      <c r="BR837" s="83" t="s">
        <v>4235</v>
      </c>
      <c r="BS837" s="83"/>
      <c r="BT837" s="83"/>
      <c r="BU837" s="351" t="s">
        <v>3843</v>
      </c>
      <c r="BV837" s="363" t="s">
        <v>3844</v>
      </c>
      <c r="BW837" s="351" t="s">
        <v>3845</v>
      </c>
      <c r="BX837" s="363" t="s">
        <v>3846</v>
      </c>
      <c r="BY837" s="362" t="str">
        <f t="shared" ref="BY837:BY842" si="67">CONCATENATE("DISCONTINUED"," ","-"," ",D837,", ",O837,"x",P837,", ",IF(V837="N/A", "", CONCATENATE(V837, "/")),IF(T837&gt;0, CONCATENATE("+",T837), T837),"mm Offset, ",Q837,", ",W837,"mm Centerbore, ",PROPER(Z837), "", IF(BB837="N/A", "", CONCATENATE(", w/ ", BB837)))</f>
        <v>DISCONTINUED - MR315, 17x8.5, 0mm Offset, 8x6.5, 130.81mm Centerbore, Gold - Black Lip</v>
      </c>
      <c r="BZ837" s="362" t="s">
        <v>4044</v>
      </c>
      <c r="CA837" s="362" t="s">
        <v>4045</v>
      </c>
      <c r="CB837" s="351" t="str">
        <f t="shared" ref="CB837:CB842" si="68">C837</f>
        <v>STREET (3XX)</v>
      </c>
    </row>
    <row r="838" spans="1:82" s="39" customFormat="1" ht="15" customHeight="1">
      <c r="A838" s="23">
        <f t="shared" si="66"/>
        <v>835</v>
      </c>
      <c r="B838" s="105" t="s">
        <v>84</v>
      </c>
      <c r="C838" s="105" t="s">
        <v>1072</v>
      </c>
      <c r="D838" s="105" t="s">
        <v>2119</v>
      </c>
      <c r="E838" s="94" t="s">
        <v>6816</v>
      </c>
      <c r="F838" s="93" t="s">
        <v>2239</v>
      </c>
      <c r="G838" s="93"/>
      <c r="H838" s="81" t="s">
        <v>2642</v>
      </c>
      <c r="I838" s="356">
        <v>43340</v>
      </c>
      <c r="J838" s="356">
        <v>44855</v>
      </c>
      <c r="K838" s="331" t="s">
        <v>1277</v>
      </c>
      <c r="L838" s="400">
        <v>445.5</v>
      </c>
      <c r="M838" s="95" t="s">
        <v>6711</v>
      </c>
      <c r="N838" s="402"/>
      <c r="O838" s="30">
        <v>17</v>
      </c>
      <c r="P838" s="8">
        <v>9</v>
      </c>
      <c r="Q838" s="105" t="s">
        <v>1765</v>
      </c>
      <c r="R838" s="3">
        <v>8</v>
      </c>
      <c r="S838" s="30">
        <v>6.5</v>
      </c>
      <c r="T838" s="30">
        <v>-12</v>
      </c>
      <c r="U838" s="17">
        <v>4.5</v>
      </c>
      <c r="V838" s="106" t="s">
        <v>85</v>
      </c>
      <c r="W838" s="17">
        <v>130.81</v>
      </c>
      <c r="X838" s="8">
        <v>29.1</v>
      </c>
      <c r="Y838" s="52">
        <v>3640</v>
      </c>
      <c r="Z838" s="80" t="s">
        <v>5842</v>
      </c>
      <c r="AA838" s="80" t="s">
        <v>3004</v>
      </c>
      <c r="AB838" s="369" t="s">
        <v>6603</v>
      </c>
      <c r="AC838" s="80" t="s">
        <v>1641</v>
      </c>
      <c r="AD838" s="92">
        <v>33</v>
      </c>
      <c r="AE838" s="82" t="s">
        <v>85</v>
      </c>
      <c r="AF838" s="82" t="s">
        <v>85</v>
      </c>
      <c r="AG838" s="3" t="s">
        <v>3020</v>
      </c>
      <c r="AH838" s="88" t="s">
        <v>2629</v>
      </c>
      <c r="AI838" s="9">
        <v>1.1000000000000001</v>
      </c>
      <c r="AJ838" s="80" t="s">
        <v>266</v>
      </c>
      <c r="AK838" s="3" t="s">
        <v>85</v>
      </c>
      <c r="AL838" s="3" t="s">
        <v>85</v>
      </c>
      <c r="AM838" s="3" t="s">
        <v>85</v>
      </c>
      <c r="AN838" s="3">
        <v>16.2</v>
      </c>
      <c r="AO838" s="3">
        <v>200</v>
      </c>
      <c r="AP838" s="37">
        <v>0</v>
      </c>
      <c r="AQ838" s="37">
        <v>0</v>
      </c>
      <c r="AR838" s="37">
        <v>35</v>
      </c>
      <c r="AS838" s="37">
        <v>43</v>
      </c>
      <c r="AT838" s="37">
        <v>207</v>
      </c>
      <c r="AU838" s="107">
        <v>203</v>
      </c>
      <c r="AV838" s="86">
        <v>125</v>
      </c>
      <c r="AW838" s="55">
        <v>92</v>
      </c>
      <c r="AX838" s="55">
        <v>92</v>
      </c>
      <c r="AY838" s="55">
        <v>42</v>
      </c>
      <c r="AZ838" s="105" t="s">
        <v>85</v>
      </c>
      <c r="BA838" s="3" t="s">
        <v>85</v>
      </c>
      <c r="BB838" s="105" t="s">
        <v>85</v>
      </c>
      <c r="BC838" s="3" t="s">
        <v>85</v>
      </c>
      <c r="BD838" s="79">
        <v>34.880000000000003</v>
      </c>
      <c r="BE838" s="57">
        <v>19.7</v>
      </c>
      <c r="BF838" s="57">
        <v>19.7</v>
      </c>
      <c r="BG838" s="57">
        <v>11.5</v>
      </c>
      <c r="BH838" s="82">
        <v>36</v>
      </c>
      <c r="BI838" s="122" t="s">
        <v>3551</v>
      </c>
      <c r="BJ838" s="51" t="s">
        <v>4217</v>
      </c>
      <c r="BK838" s="30" t="s">
        <v>4233</v>
      </c>
      <c r="BL838" s="30" t="s">
        <v>5857</v>
      </c>
      <c r="BM838" s="30" t="s">
        <v>2862</v>
      </c>
      <c r="BN838" s="30" t="s">
        <v>5881</v>
      </c>
      <c r="BO838" s="83" t="s">
        <v>5892</v>
      </c>
      <c r="BP838" s="83" t="s">
        <v>5871</v>
      </c>
      <c r="BQ838" s="83" t="s">
        <v>4480</v>
      </c>
      <c r="BR838" s="83" t="s">
        <v>4235</v>
      </c>
      <c r="BS838" s="83"/>
      <c r="BT838" s="83"/>
      <c r="BU838" s="351" t="s">
        <v>3843</v>
      </c>
      <c r="BV838" s="363" t="s">
        <v>3844</v>
      </c>
      <c r="BW838" s="351" t="s">
        <v>3845</v>
      </c>
      <c r="BX838" s="363" t="s">
        <v>3846</v>
      </c>
      <c r="BY838" s="362" t="str">
        <f t="shared" si="67"/>
        <v>DISCONTINUED - MR315, 17x9, -12mm Offset, 8x6.5, 130.81mm Centerbore, Gold - Black Lip</v>
      </c>
      <c r="BZ838" s="362" t="s">
        <v>4044</v>
      </c>
      <c r="CA838" s="362" t="s">
        <v>4045</v>
      </c>
      <c r="CB838" s="351" t="str">
        <f t="shared" si="68"/>
        <v>STREET (3XX)</v>
      </c>
    </row>
    <row r="839" spans="1:82" s="39" customFormat="1" ht="15" customHeight="1">
      <c r="A839" s="23">
        <f t="shared" si="66"/>
        <v>836</v>
      </c>
      <c r="B839" s="112" t="s">
        <v>84</v>
      </c>
      <c r="C839" s="112" t="s">
        <v>1072</v>
      </c>
      <c r="D839" s="112" t="s">
        <v>2119</v>
      </c>
      <c r="E839" s="94" t="s">
        <v>6817</v>
      </c>
      <c r="F839" s="93"/>
      <c r="G839" s="93"/>
      <c r="H839" s="45" t="s">
        <v>3310</v>
      </c>
      <c r="I839" s="375">
        <v>43613</v>
      </c>
      <c r="J839" s="356">
        <v>44855</v>
      </c>
      <c r="K839" s="331" t="s">
        <v>1277</v>
      </c>
      <c r="L839" s="400">
        <v>469</v>
      </c>
      <c r="M839" s="95" t="s">
        <v>6711</v>
      </c>
      <c r="N839" s="402"/>
      <c r="O839" s="93">
        <v>18</v>
      </c>
      <c r="P839" s="8">
        <v>9</v>
      </c>
      <c r="Q839" s="105" t="s">
        <v>1765</v>
      </c>
      <c r="R839" s="14">
        <v>8</v>
      </c>
      <c r="S839" s="93">
        <v>6.5</v>
      </c>
      <c r="T839" s="93">
        <v>18</v>
      </c>
      <c r="U839" s="43">
        <v>5.75</v>
      </c>
      <c r="V839" s="110" t="s">
        <v>85</v>
      </c>
      <c r="W839" s="43">
        <v>130.81</v>
      </c>
      <c r="X839" s="44">
        <v>34.99</v>
      </c>
      <c r="Y839" s="52">
        <v>3640</v>
      </c>
      <c r="Z839" s="80" t="s">
        <v>5842</v>
      </c>
      <c r="AA839" s="12" t="s">
        <v>3004</v>
      </c>
      <c r="AB839" s="369" t="s">
        <v>6800</v>
      </c>
      <c r="AC839" s="12" t="s">
        <v>1641</v>
      </c>
      <c r="AD839" s="92">
        <v>33</v>
      </c>
      <c r="AE839" s="15" t="s">
        <v>85</v>
      </c>
      <c r="AF839" s="15" t="s">
        <v>85</v>
      </c>
      <c r="AG839" s="14" t="s">
        <v>3020</v>
      </c>
      <c r="AH839" s="32" t="s">
        <v>2629</v>
      </c>
      <c r="AI839" s="9">
        <v>1.1000000000000001</v>
      </c>
      <c r="AJ839" s="12" t="s">
        <v>266</v>
      </c>
      <c r="AK839" s="14" t="s">
        <v>85</v>
      </c>
      <c r="AL839" s="3" t="s">
        <v>85</v>
      </c>
      <c r="AM839" s="14" t="s">
        <v>85</v>
      </c>
      <c r="AN839" s="14">
        <v>16.2</v>
      </c>
      <c r="AO839" s="14">
        <v>200</v>
      </c>
      <c r="AP839" s="76">
        <v>3</v>
      </c>
      <c r="AQ839" s="76">
        <v>3</v>
      </c>
      <c r="AR839" s="76"/>
      <c r="AS839" s="76">
        <v>45</v>
      </c>
      <c r="AT839" s="76"/>
      <c r="AU839" s="111">
        <v>215</v>
      </c>
      <c r="AV839" s="77">
        <v>125</v>
      </c>
      <c r="AW839" s="55">
        <v>92</v>
      </c>
      <c r="AX839" s="55">
        <v>92</v>
      </c>
      <c r="AY839" s="55">
        <v>42</v>
      </c>
      <c r="AZ839" s="112" t="s">
        <v>85</v>
      </c>
      <c r="BA839" s="3" t="s">
        <v>85</v>
      </c>
      <c r="BB839" s="112" t="s">
        <v>85</v>
      </c>
      <c r="BC839" s="3" t="s">
        <v>85</v>
      </c>
      <c r="BD839" s="79">
        <v>41.09</v>
      </c>
      <c r="BE839" s="57">
        <v>20.6</v>
      </c>
      <c r="BF839" s="57">
        <v>20.6</v>
      </c>
      <c r="BG839" s="57">
        <v>11.4</v>
      </c>
      <c r="BH839" s="15">
        <v>36</v>
      </c>
      <c r="BI839" s="122" t="s">
        <v>3551</v>
      </c>
      <c r="BJ839" s="51" t="s">
        <v>4217</v>
      </c>
      <c r="BK839" s="30" t="s">
        <v>4233</v>
      </c>
      <c r="BL839" s="30" t="s">
        <v>5857</v>
      </c>
      <c r="BM839" s="30" t="s">
        <v>2862</v>
      </c>
      <c r="BN839" s="30" t="s">
        <v>5881</v>
      </c>
      <c r="BO839" s="83" t="s">
        <v>5892</v>
      </c>
      <c r="BP839" s="83" t="s">
        <v>5871</v>
      </c>
      <c r="BQ839" s="83" t="s">
        <v>4480</v>
      </c>
      <c r="BR839" s="83" t="s">
        <v>4235</v>
      </c>
      <c r="BS839" s="83"/>
      <c r="BT839" s="83"/>
      <c r="BU839" s="351" t="s">
        <v>3843</v>
      </c>
      <c r="BV839" s="363" t="s">
        <v>3844</v>
      </c>
      <c r="BW839" s="351" t="s">
        <v>3845</v>
      </c>
      <c r="BX839" s="363" t="s">
        <v>3846</v>
      </c>
      <c r="BY839" s="362" t="str">
        <f t="shared" si="67"/>
        <v>DISCONTINUED - MR315, 18x9, +18mm Offset, 8x6.5, 130.81mm Centerbore, Gold - Black Lip</v>
      </c>
      <c r="BZ839" s="362" t="s">
        <v>4044</v>
      </c>
      <c r="CA839" s="362" t="s">
        <v>4045</v>
      </c>
      <c r="CB839" s="351" t="str">
        <f t="shared" si="68"/>
        <v>STREET (3XX)</v>
      </c>
    </row>
    <row r="840" spans="1:82" s="39" customFormat="1" ht="15" customHeight="1">
      <c r="A840" s="23">
        <f t="shared" si="66"/>
        <v>837</v>
      </c>
      <c r="B840" s="3" t="s">
        <v>84</v>
      </c>
      <c r="C840" s="105" t="s">
        <v>1285</v>
      </c>
      <c r="D840" s="83" t="s">
        <v>6175</v>
      </c>
      <c r="E840" s="94" t="s">
        <v>6818</v>
      </c>
      <c r="F840" s="93"/>
      <c r="G840" s="93"/>
      <c r="H840" s="91" t="s">
        <v>4651</v>
      </c>
      <c r="I840" s="350">
        <v>44008</v>
      </c>
      <c r="J840" s="356">
        <v>44855</v>
      </c>
      <c r="K840" s="331" t="s">
        <v>1277</v>
      </c>
      <c r="L840" s="400">
        <v>356.5</v>
      </c>
      <c r="M840" s="95" t="s">
        <v>6711</v>
      </c>
      <c r="N840" s="402"/>
      <c r="O840" s="83">
        <v>17</v>
      </c>
      <c r="P840" s="83">
        <v>8.5</v>
      </c>
      <c r="Q840" s="105" t="s">
        <v>1761</v>
      </c>
      <c r="R840" s="83">
        <v>6</v>
      </c>
      <c r="S840" s="83">
        <v>120</v>
      </c>
      <c r="T840" s="83">
        <v>20</v>
      </c>
      <c r="U840" s="77">
        <v>5.58</v>
      </c>
      <c r="V840" s="106" t="s">
        <v>85</v>
      </c>
      <c r="W840" s="86">
        <v>67</v>
      </c>
      <c r="X840" s="85">
        <v>30.9</v>
      </c>
      <c r="Y840" s="52">
        <v>2650</v>
      </c>
      <c r="Z840" s="91" t="s">
        <v>2309</v>
      </c>
      <c r="AA840" s="81" t="s">
        <v>3002</v>
      </c>
      <c r="AB840" s="369" t="s">
        <v>6819</v>
      </c>
      <c r="AC840" s="83" t="s">
        <v>4280</v>
      </c>
      <c r="AD840" s="92">
        <v>22</v>
      </c>
      <c r="AE840" s="89" t="s">
        <v>85</v>
      </c>
      <c r="AF840" s="89" t="s">
        <v>85</v>
      </c>
      <c r="AG840" s="89" t="s">
        <v>85</v>
      </c>
      <c r="AH840" s="89" t="s">
        <v>85</v>
      </c>
      <c r="AI840" s="89" t="s">
        <v>85</v>
      </c>
      <c r="AJ840" s="105" t="s">
        <v>265</v>
      </c>
      <c r="AK840" s="83" t="s">
        <v>85</v>
      </c>
      <c r="AL840" s="3" t="s">
        <v>85</v>
      </c>
      <c r="AM840" s="83" t="s">
        <v>85</v>
      </c>
      <c r="AN840" s="83">
        <v>16</v>
      </c>
      <c r="AO840" s="83">
        <v>150</v>
      </c>
      <c r="AP840" s="83">
        <v>17</v>
      </c>
      <c r="AQ840" s="83">
        <v>28</v>
      </c>
      <c r="AR840" s="83">
        <v>41</v>
      </c>
      <c r="AS840" s="83">
        <v>47</v>
      </c>
      <c r="AT840" s="83">
        <v>209</v>
      </c>
      <c r="AU840" s="83">
        <v>200</v>
      </c>
      <c r="AV840" s="86">
        <v>67</v>
      </c>
      <c r="AW840" s="55">
        <v>56</v>
      </c>
      <c r="AX840" s="55">
        <v>56</v>
      </c>
      <c r="AY840" s="55">
        <v>20</v>
      </c>
      <c r="AZ840" s="3" t="s">
        <v>85</v>
      </c>
      <c r="BA840" s="3" t="s">
        <v>85</v>
      </c>
      <c r="BB840" s="3" t="s">
        <v>85</v>
      </c>
      <c r="BC840" s="3" t="s">
        <v>85</v>
      </c>
      <c r="BD840" s="79">
        <v>34.9</v>
      </c>
      <c r="BE840" s="57">
        <v>19.7</v>
      </c>
      <c r="BF840" s="57">
        <v>19.7</v>
      </c>
      <c r="BG840" s="57">
        <v>11</v>
      </c>
      <c r="BH840" s="82">
        <v>36</v>
      </c>
      <c r="BI840" s="122" t="s">
        <v>3551</v>
      </c>
      <c r="BJ840" s="51" t="s">
        <v>4217</v>
      </c>
      <c r="BK840" s="83" t="s">
        <v>5302</v>
      </c>
      <c r="BL840" s="83" t="s">
        <v>4233</v>
      </c>
      <c r="BM840" s="83" t="s">
        <v>5150</v>
      </c>
      <c r="BN840" s="83" t="s">
        <v>2887</v>
      </c>
      <c r="BO840" s="83" t="s">
        <v>4510</v>
      </c>
      <c r="BP840" s="83" t="s">
        <v>5816</v>
      </c>
      <c r="BQ840" s="83" t="s">
        <v>5802</v>
      </c>
      <c r="BR840" s="83" t="s">
        <v>4480</v>
      </c>
      <c r="BS840" s="83" t="s">
        <v>4235</v>
      </c>
      <c r="BT840" s="83"/>
      <c r="BU840" s="351" t="s">
        <v>4621</v>
      </c>
      <c r="BV840" s="363" t="s">
        <v>4620</v>
      </c>
      <c r="BW840" s="351" t="s">
        <v>4623</v>
      </c>
      <c r="BX840" s="363" t="s">
        <v>4622</v>
      </c>
      <c r="BY840" s="362" t="str">
        <f t="shared" si="67"/>
        <v>DISCONTINUED - MR703 Bead Grip, 17x8.5, +20mm Offset, 6x120, 67mm Centerbore, Matte Black</v>
      </c>
      <c r="BZ840" s="362" t="s">
        <v>4044</v>
      </c>
      <c r="CA840" s="362" t="s">
        <v>4045</v>
      </c>
      <c r="CB840" s="351" t="str">
        <f t="shared" si="68"/>
        <v>TRAIL (7XX)</v>
      </c>
    </row>
    <row r="841" spans="1:82" s="39" customFormat="1" ht="15" customHeight="1">
      <c r="A841" s="23">
        <f t="shared" si="66"/>
        <v>838</v>
      </c>
      <c r="B841" s="105" t="s">
        <v>84</v>
      </c>
      <c r="C841" s="105" t="s">
        <v>1072</v>
      </c>
      <c r="D841" s="105" t="s">
        <v>1121</v>
      </c>
      <c r="E841" s="94" t="s">
        <v>6820</v>
      </c>
      <c r="F841" s="93"/>
      <c r="G841" s="93"/>
      <c r="H841" s="81" t="s">
        <v>662</v>
      </c>
      <c r="I841" s="356">
        <v>42370</v>
      </c>
      <c r="J841" s="356">
        <v>44855</v>
      </c>
      <c r="K841" s="331" t="s">
        <v>1277</v>
      </c>
      <c r="L841" s="400">
        <v>377.5</v>
      </c>
      <c r="M841" s="95" t="s">
        <v>6711</v>
      </c>
      <c r="N841" s="402"/>
      <c r="O841" s="105">
        <v>17</v>
      </c>
      <c r="P841" s="8">
        <v>8.5</v>
      </c>
      <c r="Q841" s="105" t="s">
        <v>1759</v>
      </c>
      <c r="R841" s="3">
        <v>5</v>
      </c>
      <c r="S841" s="3">
        <v>5.5</v>
      </c>
      <c r="T841" s="3">
        <v>0</v>
      </c>
      <c r="U841" s="17">
        <v>4.75</v>
      </c>
      <c r="V841" s="106" t="s">
        <v>85</v>
      </c>
      <c r="W841" s="17">
        <v>108</v>
      </c>
      <c r="X841" s="8">
        <v>32.22</v>
      </c>
      <c r="Y841" s="52">
        <v>2650</v>
      </c>
      <c r="Z841" s="80" t="s">
        <v>5833</v>
      </c>
      <c r="AA841" s="80" t="s">
        <v>3003</v>
      </c>
      <c r="AB841" s="369" t="s">
        <v>6658</v>
      </c>
      <c r="AC841" s="82" t="s">
        <v>1638</v>
      </c>
      <c r="AD841" s="92">
        <v>38.5</v>
      </c>
      <c r="AE841" s="82" t="s">
        <v>1809</v>
      </c>
      <c r="AF841" s="82" t="s">
        <v>1899</v>
      </c>
      <c r="AG841" s="82" t="s">
        <v>85</v>
      </c>
      <c r="AH841" s="82" t="s">
        <v>1951</v>
      </c>
      <c r="AI841" s="9">
        <v>1.1000000000000001</v>
      </c>
      <c r="AJ841" s="3" t="s">
        <v>265</v>
      </c>
      <c r="AK841" s="3" t="s">
        <v>85</v>
      </c>
      <c r="AL841" s="3" t="s">
        <v>85</v>
      </c>
      <c r="AM841" s="105" t="s">
        <v>85</v>
      </c>
      <c r="AN841" s="105">
        <v>16.100000000000001</v>
      </c>
      <c r="AO841" s="105">
        <v>175</v>
      </c>
      <c r="AP841" s="26">
        <v>6</v>
      </c>
      <c r="AQ841" s="26">
        <v>25</v>
      </c>
      <c r="AR841" s="26">
        <v>41</v>
      </c>
      <c r="AS841" s="26">
        <v>66</v>
      </c>
      <c r="AT841" s="26">
        <v>207</v>
      </c>
      <c r="AU841" s="107">
        <v>200</v>
      </c>
      <c r="AV841" s="106">
        <v>108</v>
      </c>
      <c r="AW841" s="55">
        <v>34</v>
      </c>
      <c r="AX841" s="55">
        <v>34</v>
      </c>
      <c r="AY841" s="55">
        <v>23</v>
      </c>
      <c r="AZ841" s="105" t="s">
        <v>85</v>
      </c>
      <c r="BA841" s="3" t="s">
        <v>85</v>
      </c>
      <c r="BB841" s="105" t="s">
        <v>85</v>
      </c>
      <c r="BC841" s="3" t="s">
        <v>85</v>
      </c>
      <c r="BD841" s="79">
        <v>37.29</v>
      </c>
      <c r="BE841" s="57">
        <v>19.7</v>
      </c>
      <c r="BF841" s="57">
        <v>19.7</v>
      </c>
      <c r="BG841" s="57">
        <v>11</v>
      </c>
      <c r="BH841" s="82">
        <v>36</v>
      </c>
      <c r="BI841" s="122" t="s">
        <v>3551</v>
      </c>
      <c r="BJ841" s="51" t="s">
        <v>4217</v>
      </c>
      <c r="BK841" s="83" t="s">
        <v>4233</v>
      </c>
      <c r="BL841" s="83" t="s">
        <v>5890</v>
      </c>
      <c r="BM841" s="83" t="s">
        <v>5891</v>
      </c>
      <c r="BN841" s="83" t="s">
        <v>5881</v>
      </c>
      <c r="BO841" s="83" t="s">
        <v>5892</v>
      </c>
      <c r="BP841" s="83" t="s">
        <v>5871</v>
      </c>
      <c r="BQ841" s="83" t="s">
        <v>4480</v>
      </c>
      <c r="BR841" s="83" t="s">
        <v>4235</v>
      </c>
      <c r="BS841" s="83"/>
      <c r="BT841" s="83"/>
      <c r="BU841" s="351" t="s">
        <v>3715</v>
      </c>
      <c r="BV841" s="363" t="s">
        <v>3716</v>
      </c>
      <c r="BW841" s="351" t="s">
        <v>3717</v>
      </c>
      <c r="BX841" s="363" t="s">
        <v>3718</v>
      </c>
      <c r="BY841" s="362" t="str">
        <f t="shared" si="67"/>
        <v>DISCONTINUED - MR310 Con6, 17x8.5, 0mm Offset, 5x5.5, 108mm Centerbore, Method Bronze - Matte Black Lip</v>
      </c>
      <c r="BZ841" s="362" t="s">
        <v>4044</v>
      </c>
      <c r="CA841" s="362" t="s">
        <v>4045</v>
      </c>
      <c r="CB841" s="351" t="str">
        <f t="shared" si="68"/>
        <v>STREET (3XX)</v>
      </c>
    </row>
    <row r="842" spans="1:82" s="39" customFormat="1" ht="15" customHeight="1">
      <c r="A842" s="23">
        <f t="shared" si="66"/>
        <v>839</v>
      </c>
      <c r="B842" s="3" t="s">
        <v>84</v>
      </c>
      <c r="C842" s="105" t="s">
        <v>1285</v>
      </c>
      <c r="D842" s="83" t="s">
        <v>6174</v>
      </c>
      <c r="E842" s="94" t="s">
        <v>6821</v>
      </c>
      <c r="F842" s="93"/>
      <c r="G842" s="93"/>
      <c r="H842" s="91" t="s">
        <v>3233</v>
      </c>
      <c r="I842" s="350">
        <v>43592</v>
      </c>
      <c r="J842" s="356">
        <v>44855</v>
      </c>
      <c r="K842" s="331" t="s">
        <v>1277</v>
      </c>
      <c r="L842" s="400">
        <v>333.5</v>
      </c>
      <c r="M842" s="95" t="s">
        <v>6711</v>
      </c>
      <c r="N842" s="402"/>
      <c r="O842" s="83">
        <v>16</v>
      </c>
      <c r="P842" s="85">
        <v>8</v>
      </c>
      <c r="Q842" s="105" t="s">
        <v>1752</v>
      </c>
      <c r="R842" s="83">
        <v>5</v>
      </c>
      <c r="S842" s="83">
        <v>120</v>
      </c>
      <c r="T842" s="83">
        <v>0</v>
      </c>
      <c r="U842" s="86">
        <v>4.5</v>
      </c>
      <c r="V842" s="106" t="s">
        <v>85</v>
      </c>
      <c r="W842" s="86">
        <v>72.599999999999994</v>
      </c>
      <c r="X842" s="85">
        <v>24.4</v>
      </c>
      <c r="Y842" s="52">
        <v>2650</v>
      </c>
      <c r="Z842" s="91" t="s">
        <v>2309</v>
      </c>
      <c r="AA842" s="81" t="s">
        <v>3002</v>
      </c>
      <c r="AB842" s="369" t="s">
        <v>6822</v>
      </c>
      <c r="AC842" s="83" t="s">
        <v>4280</v>
      </c>
      <c r="AD842" s="92">
        <v>22</v>
      </c>
      <c r="AE842" s="89" t="s">
        <v>85</v>
      </c>
      <c r="AF842" s="82" t="s">
        <v>85</v>
      </c>
      <c r="AG842" s="82" t="s">
        <v>85</v>
      </c>
      <c r="AH842" s="82" t="s">
        <v>85</v>
      </c>
      <c r="AI842" s="3" t="s">
        <v>85</v>
      </c>
      <c r="AJ842" s="105" t="s">
        <v>265</v>
      </c>
      <c r="AK842" s="83" t="s">
        <v>85</v>
      </c>
      <c r="AL842" s="3" t="s">
        <v>85</v>
      </c>
      <c r="AM842" s="83" t="s">
        <v>85</v>
      </c>
      <c r="AN842" s="83">
        <v>16.100000000000001</v>
      </c>
      <c r="AO842" s="83">
        <v>160</v>
      </c>
      <c r="AP842" s="37">
        <v>14</v>
      </c>
      <c r="AQ842" s="37">
        <v>28</v>
      </c>
      <c r="AR842" s="37"/>
      <c r="AS842" s="37">
        <v>72</v>
      </c>
      <c r="AT842" s="37"/>
      <c r="AU842" s="37">
        <v>191</v>
      </c>
      <c r="AV842" s="86">
        <v>72.599999999999994</v>
      </c>
      <c r="AW842" s="55">
        <v>49</v>
      </c>
      <c r="AX842" s="55">
        <v>49</v>
      </c>
      <c r="AY842" s="55">
        <v>12</v>
      </c>
      <c r="AZ842" s="3" t="s">
        <v>85</v>
      </c>
      <c r="BA842" s="3" t="s">
        <v>85</v>
      </c>
      <c r="BB842" s="3" t="s">
        <v>85</v>
      </c>
      <c r="BC842" s="3" t="s">
        <v>85</v>
      </c>
      <c r="BD842" s="79">
        <v>27.9</v>
      </c>
      <c r="BE842" s="57">
        <v>18.7</v>
      </c>
      <c r="BF842" s="57">
        <v>18.7</v>
      </c>
      <c r="BG842" s="57">
        <v>10.6</v>
      </c>
      <c r="BH842" s="82">
        <v>36</v>
      </c>
      <c r="BI842" s="122" t="s">
        <v>3551</v>
      </c>
      <c r="BJ842" s="51" t="s">
        <v>4217</v>
      </c>
      <c r="BK842" s="83" t="s">
        <v>5302</v>
      </c>
      <c r="BL842" s="83" t="s">
        <v>4233</v>
      </c>
      <c r="BM842" s="83" t="s">
        <v>5817</v>
      </c>
      <c r="BN842" s="83" t="s">
        <v>2887</v>
      </c>
      <c r="BO842" s="83" t="s">
        <v>4510</v>
      </c>
      <c r="BP842" s="83" t="s">
        <v>5816</v>
      </c>
      <c r="BQ842" s="83" t="s">
        <v>4480</v>
      </c>
      <c r="BR842" s="83" t="s">
        <v>4235</v>
      </c>
      <c r="BS842" s="83"/>
      <c r="BT842" s="83"/>
      <c r="BU842" s="351" t="s">
        <v>4385</v>
      </c>
      <c r="BV842" s="363" t="s">
        <v>4384</v>
      </c>
      <c r="BW842" s="351" t="s">
        <v>4386</v>
      </c>
      <c r="BX842" s="363" t="s">
        <v>4387</v>
      </c>
      <c r="BY842" s="362" t="str">
        <f t="shared" si="67"/>
        <v>DISCONTINUED - MR702 Bead Grip, 16x8, 0mm Offset, 5x120, 72.6mm Centerbore, Matte Black</v>
      </c>
      <c r="BZ842" s="362" t="s">
        <v>4044</v>
      </c>
      <c r="CA842" s="362" t="s">
        <v>4045</v>
      </c>
      <c r="CB842" s="351" t="str">
        <f t="shared" si="68"/>
        <v>TRAIL (7XX)</v>
      </c>
    </row>
    <row r="843" spans="1:82">
      <c r="A843" s="23">
        <f t="shared" si="66"/>
        <v>840</v>
      </c>
      <c r="B843" s="101" t="s">
        <v>3069</v>
      </c>
      <c r="C843" s="88" t="s">
        <v>1498</v>
      </c>
      <c r="D843" s="33" t="s">
        <v>5444</v>
      </c>
      <c r="E843" s="88" t="s">
        <v>3175</v>
      </c>
      <c r="H843" s="62">
        <v>191682017957</v>
      </c>
      <c r="I843" s="117">
        <v>43557</v>
      </c>
      <c r="J843" s="356">
        <v>44855</v>
      </c>
      <c r="K843" s="331" t="s">
        <v>1277</v>
      </c>
      <c r="L843" s="97">
        <v>35</v>
      </c>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363" t="s">
        <v>4422</v>
      </c>
      <c r="BW843" s="97"/>
      <c r="BX843" s="97"/>
      <c r="BY843" s="362" t="s">
        <v>6824</v>
      </c>
      <c r="BZ843" s="362" t="s">
        <v>4044</v>
      </c>
      <c r="CA843" s="362" t="s">
        <v>4045</v>
      </c>
      <c r="CB843" s="351" t="str">
        <f t="shared" ref="CB843:CB845" si="69">C843</f>
        <v>LUG KIT</v>
      </c>
    </row>
    <row r="844" spans="1:82">
      <c r="A844" s="23">
        <f t="shared" si="66"/>
        <v>841</v>
      </c>
      <c r="B844" s="101" t="s">
        <v>3069</v>
      </c>
      <c r="C844" s="88" t="s">
        <v>1498</v>
      </c>
      <c r="D844" s="33" t="s">
        <v>5442</v>
      </c>
      <c r="E844" s="88" t="s">
        <v>3176</v>
      </c>
      <c r="H844" s="62">
        <v>191682017964</v>
      </c>
      <c r="I844" s="117">
        <v>43557</v>
      </c>
      <c r="J844" s="356">
        <v>44855</v>
      </c>
      <c r="K844" s="331" t="s">
        <v>1277</v>
      </c>
      <c r="L844" s="97">
        <v>35</v>
      </c>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363" t="s">
        <v>4421</v>
      </c>
      <c r="BW844" s="97"/>
      <c r="BX844" s="97"/>
      <c r="BY844" s="362" t="s">
        <v>6825</v>
      </c>
      <c r="BZ844" s="362" t="s">
        <v>4044</v>
      </c>
      <c r="CA844" s="362" t="s">
        <v>4045</v>
      </c>
      <c r="CB844" s="351" t="str">
        <f t="shared" si="69"/>
        <v>LUG KIT</v>
      </c>
    </row>
    <row r="845" spans="1:82" s="39" customFormat="1" ht="15" customHeight="1">
      <c r="A845" s="23">
        <f t="shared" si="66"/>
        <v>842</v>
      </c>
      <c r="B845" s="105" t="s">
        <v>84</v>
      </c>
      <c r="C845" s="105" t="s">
        <v>1072</v>
      </c>
      <c r="D845" s="105" t="s">
        <v>1119</v>
      </c>
      <c r="E845" s="94" t="s">
        <v>6826</v>
      </c>
      <c r="F845" s="93"/>
      <c r="G845" s="93"/>
      <c r="H845" s="81" t="s">
        <v>562</v>
      </c>
      <c r="I845" s="356">
        <v>42005</v>
      </c>
      <c r="J845" s="356">
        <v>44855</v>
      </c>
      <c r="K845" s="331" t="s">
        <v>1277</v>
      </c>
      <c r="L845" s="400">
        <v>390</v>
      </c>
      <c r="M845" s="95" t="s">
        <v>6711</v>
      </c>
      <c r="N845" s="402"/>
      <c r="O845" s="105">
        <v>18</v>
      </c>
      <c r="P845" s="8">
        <v>9</v>
      </c>
      <c r="Q845" s="105" t="s">
        <v>1763</v>
      </c>
      <c r="R845" s="3">
        <v>6</v>
      </c>
      <c r="S845" s="3">
        <v>135</v>
      </c>
      <c r="T845" s="3">
        <v>18</v>
      </c>
      <c r="U845" s="20">
        <v>5.75</v>
      </c>
      <c r="V845" s="106" t="s">
        <v>85</v>
      </c>
      <c r="W845" s="17">
        <v>87</v>
      </c>
      <c r="X845" s="10">
        <v>27.67</v>
      </c>
      <c r="Y845" s="52">
        <v>2500</v>
      </c>
      <c r="Z845" s="81" t="s">
        <v>2309</v>
      </c>
      <c r="AA845" s="81" t="s">
        <v>3002</v>
      </c>
      <c r="AB845" s="369" t="s">
        <v>5598</v>
      </c>
      <c r="AC845" s="3" t="s">
        <v>1633</v>
      </c>
      <c r="AD845" s="92">
        <v>33</v>
      </c>
      <c r="AE845" s="89" t="s">
        <v>1808</v>
      </c>
      <c r="AF845" s="82" t="s">
        <v>1899</v>
      </c>
      <c r="AG845" s="3" t="s">
        <v>85</v>
      </c>
      <c r="AH845" s="3" t="s">
        <v>85</v>
      </c>
      <c r="AI845" s="3" t="s">
        <v>85</v>
      </c>
      <c r="AJ845" s="3" t="s">
        <v>265</v>
      </c>
      <c r="AK845" s="3" t="s">
        <v>85</v>
      </c>
      <c r="AL845" s="3" t="s">
        <v>85</v>
      </c>
      <c r="AM845" s="105" t="s">
        <v>85</v>
      </c>
      <c r="AN845" s="105">
        <v>16.100000000000001</v>
      </c>
      <c r="AO845" s="105">
        <v>175</v>
      </c>
      <c r="AP845" s="26">
        <v>4</v>
      </c>
      <c r="AQ845" s="26">
        <v>19</v>
      </c>
      <c r="AR845" s="26">
        <v>36</v>
      </c>
      <c r="AS845" s="26">
        <v>48</v>
      </c>
      <c r="AT845" s="26">
        <v>219</v>
      </c>
      <c r="AU845" s="107">
        <v>209</v>
      </c>
      <c r="AV845" s="106">
        <v>87</v>
      </c>
      <c r="AW845" s="55">
        <v>30</v>
      </c>
      <c r="AX845" s="55">
        <v>30</v>
      </c>
      <c r="AY845" s="55">
        <v>0</v>
      </c>
      <c r="AZ845" s="105" t="s">
        <v>85</v>
      </c>
      <c r="BA845" s="3" t="s">
        <v>85</v>
      </c>
      <c r="BB845" s="105" t="s">
        <v>85</v>
      </c>
      <c r="BC845" s="3" t="s">
        <v>85</v>
      </c>
      <c r="BD845" s="79">
        <v>32.08</v>
      </c>
      <c r="BE845" s="57">
        <v>20.6</v>
      </c>
      <c r="BF845" s="57">
        <v>20.6</v>
      </c>
      <c r="BG845" s="57">
        <v>11.4</v>
      </c>
      <c r="BH845" s="82">
        <v>36</v>
      </c>
      <c r="BI845" s="122" t="s">
        <v>3551</v>
      </c>
      <c r="BJ845" s="51" t="s">
        <v>4217</v>
      </c>
      <c r="BK845" s="30" t="s">
        <v>4233</v>
      </c>
      <c r="BL845" s="30" t="s">
        <v>5888</v>
      </c>
      <c r="BM845" s="30" t="s">
        <v>5889</v>
      </c>
      <c r="BN845" s="30" t="s">
        <v>4480</v>
      </c>
      <c r="BO845" s="30" t="s">
        <v>4235</v>
      </c>
      <c r="BP845" s="30"/>
      <c r="BQ845" s="30"/>
      <c r="BR845" s="30"/>
      <c r="BS845" s="30"/>
      <c r="BT845" s="30"/>
      <c r="BU845" s="416" t="s">
        <v>3675</v>
      </c>
      <c r="BV845" s="363" t="s">
        <v>3676</v>
      </c>
      <c r="BW845" s="351" t="s">
        <v>3677</v>
      </c>
      <c r="BX845" s="363" t="s">
        <v>3678</v>
      </c>
      <c r="BY845" s="362" t="str">
        <f t="shared" ref="BY845" si="70">CONCATENATE("DISCONTINUED"," ","-"," ",D845,", ",O845,"x",P845,", ",IF(V845="N/A", "", CONCATENATE(V845, "/")),IF(T845&gt;0, CONCATENATE("+",T845), T845),"mm Offset, ",Q845,", ",W845,"mm Centerbore, ",PROPER(Z845), "", IF(BB845="N/A", "", CONCATENATE(", w/ ", BB845)))</f>
        <v>DISCONTINUED - MR308 Roost, 18x9, +18mm Offset, 6x135, 87mm Centerbore, Matte Black</v>
      </c>
      <c r="BZ845" s="362" t="s">
        <v>4044</v>
      </c>
      <c r="CA845" s="362" t="s">
        <v>4045</v>
      </c>
      <c r="CB845" s="351" t="str">
        <f t="shared" si="69"/>
        <v>STREET (3XX)</v>
      </c>
    </row>
    <row r="846" spans="1:82" s="39" customFormat="1" ht="15" customHeight="1">
      <c r="A846" s="23">
        <f t="shared" si="66"/>
        <v>843</v>
      </c>
      <c r="B846" s="105" t="s">
        <v>84</v>
      </c>
      <c r="C846" s="105" t="s">
        <v>1072</v>
      </c>
      <c r="D846" s="105" t="s">
        <v>1121</v>
      </c>
      <c r="E846" s="94" t="s">
        <v>6828</v>
      </c>
      <c r="F846" s="93"/>
      <c r="G846" s="93"/>
      <c r="H846" s="81" t="s">
        <v>689</v>
      </c>
      <c r="I846" s="356">
        <v>42370</v>
      </c>
      <c r="J846" s="356">
        <v>44855</v>
      </c>
      <c r="K846" s="331" t="s">
        <v>1277</v>
      </c>
      <c r="L846" s="400">
        <v>405</v>
      </c>
      <c r="M846" s="95" t="s">
        <v>6711</v>
      </c>
      <c r="N846" s="402"/>
      <c r="O846" s="105">
        <v>18</v>
      </c>
      <c r="P846" s="8">
        <v>9</v>
      </c>
      <c r="Q846" s="105" t="s">
        <v>1754</v>
      </c>
      <c r="R846" s="3">
        <v>5</v>
      </c>
      <c r="S846" s="3">
        <v>150</v>
      </c>
      <c r="T846" s="3">
        <v>18</v>
      </c>
      <c r="U846" s="17">
        <v>5.75</v>
      </c>
      <c r="V846" s="106" t="s">
        <v>85</v>
      </c>
      <c r="W846" s="17">
        <v>110.5</v>
      </c>
      <c r="X846" s="8">
        <v>36.299999999999997</v>
      </c>
      <c r="Y846" s="52">
        <v>2650</v>
      </c>
      <c r="Z846" s="80" t="s">
        <v>2309</v>
      </c>
      <c r="AA846" s="81" t="s">
        <v>3002</v>
      </c>
      <c r="AB846" s="369" t="s">
        <v>6698</v>
      </c>
      <c r="AC846" s="82" t="s">
        <v>1637</v>
      </c>
      <c r="AD846" s="92">
        <v>38.5</v>
      </c>
      <c r="AE846" s="82" t="s">
        <v>1809</v>
      </c>
      <c r="AF846" s="3" t="s">
        <v>1901</v>
      </c>
      <c r="AG846" s="82" t="s">
        <v>85</v>
      </c>
      <c r="AH846" s="82" t="s">
        <v>1951</v>
      </c>
      <c r="AI846" s="9">
        <v>1.1000000000000001</v>
      </c>
      <c r="AJ846" s="3" t="s">
        <v>265</v>
      </c>
      <c r="AK846" s="3" t="s">
        <v>85</v>
      </c>
      <c r="AL846" s="3" t="s">
        <v>85</v>
      </c>
      <c r="AM846" s="105" t="s">
        <v>85</v>
      </c>
      <c r="AN846" s="105">
        <v>16.100000000000001</v>
      </c>
      <c r="AO846" s="105">
        <v>185</v>
      </c>
      <c r="AP846" s="26">
        <v>5</v>
      </c>
      <c r="AQ846" s="26">
        <v>25</v>
      </c>
      <c r="AR846" s="26">
        <v>39</v>
      </c>
      <c r="AS846" s="26">
        <v>40</v>
      </c>
      <c r="AT846" s="26">
        <v>218</v>
      </c>
      <c r="AU846" s="107">
        <v>209</v>
      </c>
      <c r="AV846" s="106">
        <v>110.5</v>
      </c>
      <c r="AW846" s="55">
        <v>41</v>
      </c>
      <c r="AX846" s="55">
        <v>41</v>
      </c>
      <c r="AY846" s="55">
        <v>23</v>
      </c>
      <c r="AZ846" s="105" t="s">
        <v>85</v>
      </c>
      <c r="BA846" s="3" t="s">
        <v>85</v>
      </c>
      <c r="BB846" s="105" t="s">
        <v>85</v>
      </c>
      <c r="BC846" s="3" t="s">
        <v>85</v>
      </c>
      <c r="BD846" s="79">
        <v>40.86</v>
      </c>
      <c r="BE846" s="57">
        <v>20.6</v>
      </c>
      <c r="BF846" s="57">
        <v>20.6</v>
      </c>
      <c r="BG846" s="57">
        <v>11.4</v>
      </c>
      <c r="BH846" s="82">
        <v>36</v>
      </c>
      <c r="BI846" s="122" t="s">
        <v>3551</v>
      </c>
      <c r="BJ846" s="51" t="s">
        <v>4217</v>
      </c>
      <c r="BK846" s="83" t="s">
        <v>4233</v>
      </c>
      <c r="BL846" s="83" t="s">
        <v>5890</v>
      </c>
      <c r="BM846" s="83" t="s">
        <v>5891</v>
      </c>
      <c r="BN846" s="83" t="s">
        <v>5881</v>
      </c>
      <c r="BO846" s="83" t="s">
        <v>5892</v>
      </c>
      <c r="BP846" s="83" t="s">
        <v>5871</v>
      </c>
      <c r="BQ846" s="83" t="s">
        <v>4480</v>
      </c>
      <c r="BR846" s="83" t="s">
        <v>4235</v>
      </c>
      <c r="BS846" s="83"/>
      <c r="BT846" s="83"/>
      <c r="BU846" s="351" t="s">
        <v>3711</v>
      </c>
      <c r="BV846" s="363" t="s">
        <v>3712</v>
      </c>
      <c r="BW846" s="351" t="s">
        <v>3713</v>
      </c>
      <c r="BX846" s="363" t="s">
        <v>3714</v>
      </c>
      <c r="BY846" s="362" t="str">
        <f t="shared" ref="BY846:BY850" si="71">CONCATENATE("DISCONTINUED"," ","-"," ",D846,", ",O846,"x",P846,", ",IF(V846="N/A", "", CONCATENATE(V846, "/")),IF(T846&gt;0, CONCATENATE("+",T846), T846),"mm Offset, ",Q846,", ",W846,"mm Centerbore, ",PROPER(Z846), "", IF(BB846="N/A", "", CONCATENATE(", w/ ", BB846)))</f>
        <v>DISCONTINUED - MR310 Con6, 18x9, +18mm Offset, 5x150, 110.5mm Centerbore, Matte Black</v>
      </c>
      <c r="BZ846" s="362" t="s">
        <v>4044</v>
      </c>
      <c r="CA846" s="362" t="s">
        <v>4045</v>
      </c>
      <c r="CB846" s="351" t="str">
        <f t="shared" ref="CB846:CB850" si="72">C846</f>
        <v>STREET (3XX)</v>
      </c>
    </row>
    <row r="847" spans="1:82" s="39" customFormat="1" ht="15" customHeight="1">
      <c r="A847" s="23">
        <f t="shared" si="66"/>
        <v>844</v>
      </c>
      <c r="B847" s="105" t="s">
        <v>84</v>
      </c>
      <c r="C847" s="105" t="s">
        <v>1072</v>
      </c>
      <c r="D847" s="105" t="s">
        <v>1121</v>
      </c>
      <c r="E847" s="94" t="s">
        <v>6829</v>
      </c>
      <c r="F847" s="93"/>
      <c r="G847" s="93"/>
      <c r="H847" s="81" t="s">
        <v>692</v>
      </c>
      <c r="I847" s="356">
        <v>42370</v>
      </c>
      <c r="J847" s="356">
        <v>44855</v>
      </c>
      <c r="K847" s="331" t="s">
        <v>1277</v>
      </c>
      <c r="L847" s="400">
        <v>421</v>
      </c>
      <c r="M847" s="95" t="s">
        <v>6711</v>
      </c>
      <c r="N847" s="402"/>
      <c r="O847" s="105">
        <v>18</v>
      </c>
      <c r="P847" s="8">
        <v>9</v>
      </c>
      <c r="Q847" s="105" t="s">
        <v>1123</v>
      </c>
      <c r="R847" s="3">
        <v>6</v>
      </c>
      <c r="S847" s="3">
        <v>5.5</v>
      </c>
      <c r="T847" s="3">
        <v>18</v>
      </c>
      <c r="U847" s="17">
        <v>5.75</v>
      </c>
      <c r="V847" s="106" t="s">
        <v>85</v>
      </c>
      <c r="W847" s="17">
        <v>106.25</v>
      </c>
      <c r="X847" s="8">
        <v>35.75</v>
      </c>
      <c r="Y847" s="52">
        <v>2650</v>
      </c>
      <c r="Z847" s="80" t="s">
        <v>5833</v>
      </c>
      <c r="AA847" s="80" t="s">
        <v>3003</v>
      </c>
      <c r="AB847" s="369" t="s">
        <v>6558</v>
      </c>
      <c r="AC847" s="82" t="s">
        <v>1637</v>
      </c>
      <c r="AD847" s="92">
        <v>38.5</v>
      </c>
      <c r="AE847" s="82" t="s">
        <v>1809</v>
      </c>
      <c r="AF847" s="3" t="s">
        <v>1901</v>
      </c>
      <c r="AG847" s="82" t="s">
        <v>85</v>
      </c>
      <c r="AH847" s="82" t="s">
        <v>1951</v>
      </c>
      <c r="AI847" s="9">
        <v>1.1000000000000001</v>
      </c>
      <c r="AJ847" s="3" t="s">
        <v>265</v>
      </c>
      <c r="AK847" s="83" t="s">
        <v>1712</v>
      </c>
      <c r="AL847" s="41">
        <v>2.75</v>
      </c>
      <c r="AM847" s="3">
        <v>78.3</v>
      </c>
      <c r="AN847" s="105">
        <v>16.100000000000001</v>
      </c>
      <c r="AO847" s="105">
        <v>175</v>
      </c>
      <c r="AP847" s="26">
        <v>3</v>
      </c>
      <c r="AQ847" s="26">
        <v>16</v>
      </c>
      <c r="AR847" s="26">
        <v>39</v>
      </c>
      <c r="AS847" s="26">
        <v>40</v>
      </c>
      <c r="AT847" s="26">
        <v>218</v>
      </c>
      <c r="AU847" s="107">
        <v>209</v>
      </c>
      <c r="AV847" s="106">
        <v>106.25</v>
      </c>
      <c r="AW847" s="55">
        <v>40</v>
      </c>
      <c r="AX847" s="55">
        <v>40</v>
      </c>
      <c r="AY847" s="55">
        <v>23</v>
      </c>
      <c r="AZ847" s="105" t="s">
        <v>85</v>
      </c>
      <c r="BA847" s="3" t="s">
        <v>85</v>
      </c>
      <c r="BB847" s="105" t="s">
        <v>85</v>
      </c>
      <c r="BC847" s="3" t="s">
        <v>85</v>
      </c>
      <c r="BD847" s="79">
        <v>41.04</v>
      </c>
      <c r="BE847" s="57">
        <v>20.6</v>
      </c>
      <c r="BF847" s="57">
        <v>20.6</v>
      </c>
      <c r="BG847" s="57">
        <v>11.4</v>
      </c>
      <c r="BH847" s="82">
        <v>36</v>
      </c>
      <c r="BI847" s="122" t="s">
        <v>3551</v>
      </c>
      <c r="BJ847" s="51" t="s">
        <v>4217</v>
      </c>
      <c r="BK847" s="83" t="s">
        <v>4233</v>
      </c>
      <c r="BL847" s="83" t="s">
        <v>5890</v>
      </c>
      <c r="BM847" s="83" t="s">
        <v>5891</v>
      </c>
      <c r="BN847" s="83" t="s">
        <v>5881</v>
      </c>
      <c r="BO847" s="83" t="s">
        <v>5892</v>
      </c>
      <c r="BP847" s="83" t="s">
        <v>5871</v>
      </c>
      <c r="BQ847" s="83" t="s">
        <v>4480</v>
      </c>
      <c r="BR847" s="83" t="s">
        <v>4235</v>
      </c>
      <c r="BS847" s="83"/>
      <c r="BT847" s="83"/>
      <c r="BU847" s="351" t="s">
        <v>3723</v>
      </c>
      <c r="BV847" s="363" t="s">
        <v>3724</v>
      </c>
      <c r="BW847" s="351" t="s">
        <v>3725</v>
      </c>
      <c r="BX847" s="363" t="s">
        <v>3726</v>
      </c>
      <c r="BY847" s="362" t="str">
        <f t="shared" si="71"/>
        <v>DISCONTINUED - MR310 Con6, 18x9, +18mm Offset, 6x5.5, 106.25mm Centerbore, Method Bronze - Matte Black Lip</v>
      </c>
      <c r="BZ847" s="362" t="s">
        <v>4044</v>
      </c>
      <c r="CA847" s="362" t="s">
        <v>4045</v>
      </c>
      <c r="CB847" s="351" t="str">
        <f t="shared" si="72"/>
        <v>STREET (3XX)</v>
      </c>
    </row>
    <row r="848" spans="1:82" s="39" customFormat="1" ht="15" customHeight="1">
      <c r="A848" s="23">
        <f t="shared" si="66"/>
        <v>845</v>
      </c>
      <c r="B848" s="105" t="s">
        <v>84</v>
      </c>
      <c r="C848" s="105" t="s">
        <v>1072</v>
      </c>
      <c r="D848" s="105" t="s">
        <v>1121</v>
      </c>
      <c r="E848" s="94" t="s">
        <v>6830</v>
      </c>
      <c r="F848" s="93"/>
      <c r="G848" s="93"/>
      <c r="H848" s="81" t="s">
        <v>651</v>
      </c>
      <c r="I848" s="356">
        <v>42370</v>
      </c>
      <c r="J848" s="356">
        <v>44855</v>
      </c>
      <c r="K848" s="331" t="s">
        <v>1277</v>
      </c>
      <c r="L848" s="400">
        <v>429.07</v>
      </c>
      <c r="M848" s="95" t="s">
        <v>6711</v>
      </c>
      <c r="N848" s="402"/>
      <c r="O848" s="105">
        <v>20</v>
      </c>
      <c r="P848" s="8">
        <v>9</v>
      </c>
      <c r="Q848" s="105" t="s">
        <v>1754</v>
      </c>
      <c r="R848" s="3">
        <v>5</v>
      </c>
      <c r="S848" s="3">
        <v>150</v>
      </c>
      <c r="T848" s="3">
        <v>18</v>
      </c>
      <c r="U848" s="17">
        <v>5.75</v>
      </c>
      <c r="V848" s="106" t="s">
        <v>85</v>
      </c>
      <c r="W848" s="17">
        <v>110.5</v>
      </c>
      <c r="X848" s="8">
        <v>42.73</v>
      </c>
      <c r="Y848" s="52">
        <v>2650</v>
      </c>
      <c r="Z848" s="80" t="s">
        <v>2309</v>
      </c>
      <c r="AA848" s="81" t="s">
        <v>3002</v>
      </c>
      <c r="AB848" s="369" t="s">
        <v>5195</v>
      </c>
      <c r="AC848" s="82" t="s">
        <v>1637</v>
      </c>
      <c r="AD848" s="92">
        <v>38.5</v>
      </c>
      <c r="AE848" s="82" t="s">
        <v>1809</v>
      </c>
      <c r="AF848" s="3" t="s">
        <v>1901</v>
      </c>
      <c r="AG848" s="82" t="s">
        <v>85</v>
      </c>
      <c r="AH848" s="82" t="s">
        <v>1951</v>
      </c>
      <c r="AI848" s="9">
        <v>1.1000000000000001</v>
      </c>
      <c r="AJ848" s="3" t="s">
        <v>265</v>
      </c>
      <c r="AK848" s="3" t="s">
        <v>85</v>
      </c>
      <c r="AL848" s="3" t="s">
        <v>85</v>
      </c>
      <c r="AM848" s="105" t="s">
        <v>85</v>
      </c>
      <c r="AN848" s="105">
        <v>16.100000000000001</v>
      </c>
      <c r="AO848" s="105">
        <v>185</v>
      </c>
      <c r="AP848" s="26">
        <v>3</v>
      </c>
      <c r="AQ848" s="26">
        <v>13</v>
      </c>
      <c r="AR848" s="26">
        <v>33</v>
      </c>
      <c r="AS848" s="26">
        <v>42</v>
      </c>
      <c r="AT848" s="26">
        <v>243</v>
      </c>
      <c r="AU848" s="107">
        <v>234</v>
      </c>
      <c r="AV848" s="106">
        <v>110.5</v>
      </c>
      <c r="AW848" s="55">
        <v>52</v>
      </c>
      <c r="AX848" s="55">
        <v>52</v>
      </c>
      <c r="AY848" s="55">
        <v>23</v>
      </c>
      <c r="AZ848" s="105" t="s">
        <v>85</v>
      </c>
      <c r="BA848" s="3" t="s">
        <v>85</v>
      </c>
      <c r="BB848" s="105" t="s">
        <v>85</v>
      </c>
      <c r="BC848" s="3" t="s">
        <v>85</v>
      </c>
      <c r="BD848" s="79">
        <v>47.78</v>
      </c>
      <c r="BE848" s="57">
        <v>22.6</v>
      </c>
      <c r="BF848" s="57">
        <v>22.6</v>
      </c>
      <c r="BG848" s="57">
        <v>11.6</v>
      </c>
      <c r="BH848" s="82">
        <v>24</v>
      </c>
      <c r="BI848" s="122" t="s">
        <v>3551</v>
      </c>
      <c r="BJ848" s="51" t="s">
        <v>4217</v>
      </c>
      <c r="BK848" s="83" t="s">
        <v>4233</v>
      </c>
      <c r="BL848" s="83" t="s">
        <v>5890</v>
      </c>
      <c r="BM848" s="83" t="s">
        <v>5891</v>
      </c>
      <c r="BN848" s="83" t="s">
        <v>5881</v>
      </c>
      <c r="BO848" s="83" t="s">
        <v>5892</v>
      </c>
      <c r="BP848" s="83" t="s">
        <v>5871</v>
      </c>
      <c r="BQ848" s="83" t="s">
        <v>4480</v>
      </c>
      <c r="BR848" s="83" t="s">
        <v>4235</v>
      </c>
      <c r="BS848" s="83"/>
      <c r="BT848" s="83"/>
      <c r="BU848" s="351" t="s">
        <v>3711</v>
      </c>
      <c r="BV848" s="363" t="s">
        <v>3712</v>
      </c>
      <c r="BW848" s="351" t="s">
        <v>3713</v>
      </c>
      <c r="BX848" s="363" t="s">
        <v>3714</v>
      </c>
      <c r="BY848" s="362" t="str">
        <f t="shared" si="71"/>
        <v>DISCONTINUED - MR310 Con6, 20x9, +18mm Offset, 5x150, 110.5mm Centerbore, Matte Black</v>
      </c>
      <c r="BZ848" s="362" t="s">
        <v>4044</v>
      </c>
      <c r="CA848" s="362" t="s">
        <v>4045</v>
      </c>
      <c r="CB848" s="351" t="str">
        <f t="shared" si="72"/>
        <v>STREET (3XX)</v>
      </c>
    </row>
    <row r="849" spans="1:80" s="39" customFormat="1" ht="15" customHeight="1">
      <c r="A849" s="23">
        <f t="shared" si="66"/>
        <v>846</v>
      </c>
      <c r="B849" s="105" t="s">
        <v>84</v>
      </c>
      <c r="C849" s="105" t="s">
        <v>1090</v>
      </c>
      <c r="D849" s="3" t="s">
        <v>1108</v>
      </c>
      <c r="E849" s="94" t="s">
        <v>6831</v>
      </c>
      <c r="F849" s="93" t="s">
        <v>1129</v>
      </c>
      <c r="G849" s="93"/>
      <c r="H849" s="80" t="s">
        <v>2204</v>
      </c>
      <c r="I849" s="357">
        <v>43340</v>
      </c>
      <c r="J849" s="356">
        <v>44855</v>
      </c>
      <c r="K849" s="331" t="s">
        <v>1277</v>
      </c>
      <c r="L849" s="400">
        <v>764.64</v>
      </c>
      <c r="M849" s="95" t="s">
        <v>6711</v>
      </c>
      <c r="N849" s="402"/>
      <c r="O849" s="3">
        <v>20</v>
      </c>
      <c r="P849" s="8">
        <v>9</v>
      </c>
      <c r="Q849" s="105" t="s">
        <v>1758</v>
      </c>
      <c r="R849" s="3">
        <v>5</v>
      </c>
      <c r="S849" s="3">
        <v>5</v>
      </c>
      <c r="T849" s="3">
        <v>20</v>
      </c>
      <c r="U849" s="17">
        <v>5.7</v>
      </c>
      <c r="V849" s="106" t="s">
        <v>85</v>
      </c>
      <c r="W849" s="17">
        <v>71.5</v>
      </c>
      <c r="X849" s="8">
        <v>43.4</v>
      </c>
      <c r="Y849" s="52">
        <v>3600</v>
      </c>
      <c r="Z849" s="81" t="s">
        <v>2309</v>
      </c>
      <c r="AA849" s="81" t="s">
        <v>3002</v>
      </c>
      <c r="AB849" s="369" t="s">
        <v>6833</v>
      </c>
      <c r="AC849" s="2" t="s">
        <v>2454</v>
      </c>
      <c r="AD849" s="92">
        <v>22</v>
      </c>
      <c r="AE849" s="89" t="s">
        <v>85</v>
      </c>
      <c r="AF849" s="3" t="s">
        <v>1907</v>
      </c>
      <c r="AG849" s="82" t="s">
        <v>85</v>
      </c>
      <c r="AH849" s="2" t="s">
        <v>85</v>
      </c>
      <c r="AI849" s="3" t="s">
        <v>85</v>
      </c>
      <c r="AJ849" s="83" t="s">
        <v>265</v>
      </c>
      <c r="AK849" s="83" t="s">
        <v>85</v>
      </c>
      <c r="AL849" s="3" t="s">
        <v>85</v>
      </c>
      <c r="AM849" s="83" t="s">
        <v>85</v>
      </c>
      <c r="AN849" s="83">
        <v>16</v>
      </c>
      <c r="AO849" s="83">
        <v>160</v>
      </c>
      <c r="AP849" s="83">
        <v>9</v>
      </c>
      <c r="AQ849" s="83">
        <v>16</v>
      </c>
      <c r="AR849" s="83"/>
      <c r="AS849" s="83">
        <v>34</v>
      </c>
      <c r="AT849" s="83"/>
      <c r="AU849" s="83">
        <v>235</v>
      </c>
      <c r="AV849" s="86">
        <v>60</v>
      </c>
      <c r="AW849" s="55">
        <v>57</v>
      </c>
      <c r="AX849" s="55">
        <v>57</v>
      </c>
      <c r="AY849" s="55">
        <v>0</v>
      </c>
      <c r="AZ849" s="3" t="s">
        <v>3368</v>
      </c>
      <c r="BA849" s="104">
        <v>172.5</v>
      </c>
      <c r="BB849" s="3" t="s">
        <v>3008</v>
      </c>
      <c r="BC849" s="104">
        <v>11</v>
      </c>
      <c r="BD849" s="79">
        <v>46.9</v>
      </c>
      <c r="BE849" s="57">
        <v>23</v>
      </c>
      <c r="BF849" s="57">
        <v>23</v>
      </c>
      <c r="BG849" s="57">
        <v>12</v>
      </c>
      <c r="BH849" s="3">
        <v>24</v>
      </c>
      <c r="BI849" s="122" t="s">
        <v>3551</v>
      </c>
      <c r="BJ849" s="51" t="s">
        <v>4217</v>
      </c>
      <c r="BK849" s="83" t="s">
        <v>4233</v>
      </c>
      <c r="BL849" s="83" t="s">
        <v>5150</v>
      </c>
      <c r="BM849" s="83" t="s">
        <v>5850</v>
      </c>
      <c r="BN849" s="83" t="s">
        <v>4272</v>
      </c>
      <c r="BO849" s="83" t="s">
        <v>5151</v>
      </c>
      <c r="BP849" s="83" t="s">
        <v>5681</v>
      </c>
      <c r="BQ849" s="83" t="s">
        <v>4951</v>
      </c>
      <c r="BR849" s="83" t="s">
        <v>4480</v>
      </c>
      <c r="BS849" s="83"/>
      <c r="BT849" s="83"/>
      <c r="BU849" s="351" t="s">
        <v>3891</v>
      </c>
      <c r="BV849" s="363" t="s">
        <v>3892</v>
      </c>
      <c r="BW849" s="363"/>
      <c r="BX849" s="351"/>
      <c r="BY849" s="362" t="str">
        <f t="shared" si="71"/>
        <v>DISCONTINUED - MR105 Beadlock, 20x9, +20mm Offset, 5x5, 71.5mm Centerbore, Matte Black, w/ BH-H36125</v>
      </c>
      <c r="BZ849" s="362" t="s">
        <v>4044</v>
      </c>
      <c r="CA849" s="362" t="s">
        <v>4045</v>
      </c>
      <c r="CB849" s="351" t="str">
        <f t="shared" si="72"/>
        <v>RACE (1XX)</v>
      </c>
    </row>
    <row r="850" spans="1:80" s="39" customFormat="1" ht="15" customHeight="1">
      <c r="A850" s="23">
        <f t="shared" si="66"/>
        <v>847</v>
      </c>
      <c r="B850" s="3" t="s">
        <v>84</v>
      </c>
      <c r="C850" s="105" t="s">
        <v>1285</v>
      </c>
      <c r="D850" s="83" t="s">
        <v>6172</v>
      </c>
      <c r="E850" s="94" t="s">
        <v>6832</v>
      </c>
      <c r="F850" s="93" t="s">
        <v>2239</v>
      </c>
      <c r="G850" s="93"/>
      <c r="H850" s="91" t="s">
        <v>3469</v>
      </c>
      <c r="I850" s="350">
        <v>43696</v>
      </c>
      <c r="J850" s="356">
        <v>44855</v>
      </c>
      <c r="K850" s="331" t="s">
        <v>1277</v>
      </c>
      <c r="L850" s="400">
        <v>369.5</v>
      </c>
      <c r="M850" s="95" t="s">
        <v>6711</v>
      </c>
      <c r="N850" s="402"/>
      <c r="O850" s="83">
        <v>17</v>
      </c>
      <c r="P850" s="8">
        <v>9</v>
      </c>
      <c r="Q850" s="105" t="s">
        <v>1759</v>
      </c>
      <c r="R850" s="83">
        <v>5</v>
      </c>
      <c r="S850" s="83">
        <v>5.5</v>
      </c>
      <c r="T850" s="83">
        <v>-12</v>
      </c>
      <c r="U850" s="86">
        <v>4.5999999999999996</v>
      </c>
      <c r="V850" s="106" t="s">
        <v>85</v>
      </c>
      <c r="W850" s="17">
        <v>108</v>
      </c>
      <c r="X850" s="85">
        <v>31.31</v>
      </c>
      <c r="Y850" s="52">
        <v>2650</v>
      </c>
      <c r="Z850" s="91" t="s">
        <v>2312</v>
      </c>
      <c r="AA850" s="80" t="s">
        <v>3003</v>
      </c>
      <c r="AB850" s="369" t="s">
        <v>5343</v>
      </c>
      <c r="AC850" s="83" t="s">
        <v>4281</v>
      </c>
      <c r="AD850" s="92">
        <v>22</v>
      </c>
      <c r="AE850" s="89" t="s">
        <v>85</v>
      </c>
      <c r="AF850" s="82" t="s">
        <v>85</v>
      </c>
      <c r="AG850" s="82" t="s">
        <v>85</v>
      </c>
      <c r="AH850" s="82" t="s">
        <v>85</v>
      </c>
      <c r="AI850" s="3" t="s">
        <v>85</v>
      </c>
      <c r="AJ850" s="105" t="s">
        <v>265</v>
      </c>
      <c r="AK850" s="83" t="s">
        <v>85</v>
      </c>
      <c r="AL850" s="298" t="s">
        <v>85</v>
      </c>
      <c r="AM850" s="298" t="s">
        <v>85</v>
      </c>
      <c r="AN850" s="84">
        <v>16.100000000000001</v>
      </c>
      <c r="AO850" s="83">
        <v>175</v>
      </c>
      <c r="AP850" s="83">
        <v>4</v>
      </c>
      <c r="AQ850" s="83">
        <v>21</v>
      </c>
      <c r="AR850" s="83"/>
      <c r="AS850" s="83">
        <v>61</v>
      </c>
      <c r="AT850" s="83"/>
      <c r="AU850" s="83">
        <v>205</v>
      </c>
      <c r="AV850" s="86">
        <v>100</v>
      </c>
      <c r="AW850" s="55">
        <v>42</v>
      </c>
      <c r="AX850" s="55">
        <v>42</v>
      </c>
      <c r="AY850" s="55">
        <v>50</v>
      </c>
      <c r="AZ850" s="3" t="s">
        <v>85</v>
      </c>
      <c r="BA850" s="3" t="s">
        <v>85</v>
      </c>
      <c r="BB850" s="3" t="s">
        <v>85</v>
      </c>
      <c r="BC850" s="3" t="s">
        <v>85</v>
      </c>
      <c r="BD850" s="79">
        <v>36.74</v>
      </c>
      <c r="BE850" s="57">
        <v>19.7</v>
      </c>
      <c r="BF850" s="57">
        <v>19.7</v>
      </c>
      <c r="BG850" s="57">
        <v>11.5</v>
      </c>
      <c r="BH850" s="82">
        <v>36</v>
      </c>
      <c r="BI850" s="122" t="s">
        <v>3551</v>
      </c>
      <c r="BJ850" s="51" t="s">
        <v>4217</v>
      </c>
      <c r="BK850" s="83" t="s">
        <v>5302</v>
      </c>
      <c r="BL850" s="83" t="s">
        <v>4233</v>
      </c>
      <c r="BM850" s="83" t="s">
        <v>5814</v>
      </c>
      <c r="BN850" s="83" t="s">
        <v>2887</v>
      </c>
      <c r="BO850" s="83" t="s">
        <v>5815</v>
      </c>
      <c r="BP850" s="83" t="s">
        <v>5816</v>
      </c>
      <c r="BQ850" s="100" t="s">
        <v>5802</v>
      </c>
      <c r="BR850" s="83" t="s">
        <v>4480</v>
      </c>
      <c r="BS850" s="83" t="s">
        <v>4235</v>
      </c>
      <c r="BT850" s="83"/>
      <c r="BU850" s="351" t="s">
        <v>4357</v>
      </c>
      <c r="BV850" s="363" t="s">
        <v>4356</v>
      </c>
      <c r="BW850" s="351" t="s">
        <v>4359</v>
      </c>
      <c r="BX850" s="363" t="s">
        <v>4358</v>
      </c>
      <c r="BY850" s="362" t="str">
        <f t="shared" si="71"/>
        <v>DISCONTINUED - MR701 Bead Grip, 17x9, -12mm Offset, 5x5.5, 108mm Centerbore, Method Bronze</v>
      </c>
      <c r="BZ850" s="362" t="s">
        <v>4044</v>
      </c>
      <c r="CA850" s="362" t="s">
        <v>4045</v>
      </c>
      <c r="CB850" s="351" t="str">
        <f t="shared" si="72"/>
        <v>TRAIL (7XX)</v>
      </c>
    </row>
    <row r="851" spans="1:80" s="39" customFormat="1" ht="15" customHeight="1">
      <c r="A851" s="23">
        <f t="shared" si="66"/>
        <v>848</v>
      </c>
      <c r="B851" s="105" t="s">
        <v>84</v>
      </c>
      <c r="C851" s="105" t="s">
        <v>1072</v>
      </c>
      <c r="D851" s="105" t="s">
        <v>1121</v>
      </c>
      <c r="E851" s="94" t="s">
        <v>6835</v>
      </c>
      <c r="F851" s="93"/>
      <c r="G851" s="93"/>
      <c r="H851" s="91" t="s">
        <v>1039</v>
      </c>
      <c r="I851" s="356">
        <v>42370</v>
      </c>
      <c r="J851" s="356">
        <v>44855</v>
      </c>
      <c r="K851" s="331" t="s">
        <v>1277</v>
      </c>
      <c r="L851" s="400">
        <v>356.5</v>
      </c>
      <c r="M851" s="95" t="s">
        <v>6711</v>
      </c>
      <c r="N851" s="402"/>
      <c r="O851" s="105">
        <v>17</v>
      </c>
      <c r="P851" s="8">
        <v>8.5</v>
      </c>
      <c r="Q851" s="105" t="s">
        <v>1761</v>
      </c>
      <c r="R851" s="83">
        <v>6</v>
      </c>
      <c r="S851" s="3">
        <v>120</v>
      </c>
      <c r="T851" s="3">
        <v>0</v>
      </c>
      <c r="U851" s="17">
        <v>4.75</v>
      </c>
      <c r="V851" s="106" t="s">
        <v>85</v>
      </c>
      <c r="W851" s="86">
        <v>67</v>
      </c>
      <c r="X851" s="85">
        <v>33.770000000000003</v>
      </c>
      <c r="Y851" s="52">
        <v>2650</v>
      </c>
      <c r="Z851" s="80" t="s">
        <v>2309</v>
      </c>
      <c r="AA851" s="81" t="s">
        <v>3002</v>
      </c>
      <c r="AB851" s="369" t="s">
        <v>5070</v>
      </c>
      <c r="AC851" s="82" t="s">
        <v>1812</v>
      </c>
      <c r="AD851" s="92">
        <v>33</v>
      </c>
      <c r="AE851" s="82" t="s">
        <v>2105</v>
      </c>
      <c r="AF851" s="82" t="s">
        <v>1899</v>
      </c>
      <c r="AG851" s="82" t="s">
        <v>85</v>
      </c>
      <c r="AH851" s="82" t="s">
        <v>1951</v>
      </c>
      <c r="AI851" s="9">
        <v>1.1000000000000001</v>
      </c>
      <c r="AJ851" s="3" t="s">
        <v>265</v>
      </c>
      <c r="AK851" s="3" t="s">
        <v>85</v>
      </c>
      <c r="AL851" s="3" t="s">
        <v>85</v>
      </c>
      <c r="AM851" s="105" t="s">
        <v>85</v>
      </c>
      <c r="AN851" s="105">
        <v>16.100000000000001</v>
      </c>
      <c r="AO851" s="105">
        <v>170</v>
      </c>
      <c r="AP851" s="105">
        <v>18</v>
      </c>
      <c r="AQ851" s="105">
        <v>27</v>
      </c>
      <c r="AR851" s="105">
        <v>43</v>
      </c>
      <c r="AS851" s="105">
        <v>67</v>
      </c>
      <c r="AT851" s="105">
        <v>207</v>
      </c>
      <c r="AU851" s="105">
        <v>199</v>
      </c>
      <c r="AV851" s="106">
        <v>67</v>
      </c>
      <c r="AW851" s="55">
        <v>34</v>
      </c>
      <c r="AX851" s="55">
        <v>34</v>
      </c>
      <c r="AY851" s="55">
        <v>12</v>
      </c>
      <c r="AZ851" s="105" t="s">
        <v>85</v>
      </c>
      <c r="BA851" s="3" t="s">
        <v>85</v>
      </c>
      <c r="BB851" s="105" t="s">
        <v>85</v>
      </c>
      <c r="BC851" s="3" t="s">
        <v>85</v>
      </c>
      <c r="BD851" s="79">
        <v>37.81</v>
      </c>
      <c r="BE851" s="57">
        <v>19.7</v>
      </c>
      <c r="BF851" s="57">
        <v>19.7</v>
      </c>
      <c r="BG851" s="57">
        <v>11</v>
      </c>
      <c r="BH851" s="82">
        <v>36</v>
      </c>
      <c r="BI851" s="122" t="s">
        <v>3551</v>
      </c>
      <c r="BJ851" s="51" t="s">
        <v>4217</v>
      </c>
      <c r="BK851" s="83" t="s">
        <v>4233</v>
      </c>
      <c r="BL851" s="83" t="s">
        <v>5890</v>
      </c>
      <c r="BM851" s="83" t="s">
        <v>5891</v>
      </c>
      <c r="BN851" s="83" t="s">
        <v>5881</v>
      </c>
      <c r="BO851" s="83" t="s">
        <v>5892</v>
      </c>
      <c r="BP851" s="83" t="s">
        <v>5871</v>
      </c>
      <c r="BQ851" s="83" t="s">
        <v>4480</v>
      </c>
      <c r="BR851" s="83" t="s">
        <v>4235</v>
      </c>
      <c r="BS851" s="83"/>
      <c r="BT851" s="83"/>
      <c r="BU851" s="351" t="s">
        <v>3719</v>
      </c>
      <c r="BV851" s="363" t="s">
        <v>3720</v>
      </c>
      <c r="BW851" s="351" t="s">
        <v>3721</v>
      </c>
      <c r="BX851" s="363" t="s">
        <v>3722</v>
      </c>
      <c r="BY851" s="362" t="str">
        <f t="shared" ref="BY851:BY860" si="73">CONCATENATE("DISCONTINUED"," ","-"," ",D851,", ",O851,"x",P851,", ",IF(V851="N/A", "", CONCATENATE(V851, "/")),IF(T851&gt;0, CONCATENATE("+",T851), T851),"mm Offset, ",Q851,", ",W851,"mm Centerbore, ",PROPER(Z851), "", IF(BB851="N/A", "", CONCATENATE(", w/ ", BB851)))</f>
        <v>DISCONTINUED - MR310 Con6, 17x8.5, 0mm Offset, 6x120, 67mm Centerbore, Matte Black</v>
      </c>
      <c r="BZ851" s="362" t="s">
        <v>4044</v>
      </c>
      <c r="CA851" s="362" t="s">
        <v>4045</v>
      </c>
      <c r="CB851" s="351" t="str">
        <f t="shared" ref="CB851:CB860" si="74">C851</f>
        <v>STREET (3XX)</v>
      </c>
    </row>
    <row r="852" spans="1:80" s="39" customFormat="1" ht="15" customHeight="1">
      <c r="A852" s="23">
        <f t="shared" si="66"/>
        <v>849</v>
      </c>
      <c r="B852" s="105" t="s">
        <v>84</v>
      </c>
      <c r="C852" s="105" t="s">
        <v>1072</v>
      </c>
      <c r="D852" s="105" t="s">
        <v>1121</v>
      </c>
      <c r="E852" s="94" t="s">
        <v>6836</v>
      </c>
      <c r="F852" s="93"/>
      <c r="G852" s="93"/>
      <c r="H852" s="81" t="s">
        <v>685</v>
      </c>
      <c r="I852" s="356">
        <v>42370</v>
      </c>
      <c r="J852" s="356">
        <v>44855</v>
      </c>
      <c r="K852" s="331" t="s">
        <v>1277</v>
      </c>
      <c r="L852" s="400">
        <v>374.96</v>
      </c>
      <c r="M852" s="95" t="s">
        <v>6711</v>
      </c>
      <c r="N852" s="402"/>
      <c r="O852" s="105">
        <v>18</v>
      </c>
      <c r="P852" s="8">
        <v>9</v>
      </c>
      <c r="Q852" s="105" t="s">
        <v>1763</v>
      </c>
      <c r="R852" s="3">
        <v>6</v>
      </c>
      <c r="S852" s="3">
        <v>135</v>
      </c>
      <c r="T852" s="3">
        <v>18</v>
      </c>
      <c r="U852" s="17">
        <v>5.75</v>
      </c>
      <c r="V852" s="106" t="s">
        <v>85</v>
      </c>
      <c r="W852" s="17">
        <v>87</v>
      </c>
      <c r="X852" s="8">
        <v>36.82</v>
      </c>
      <c r="Y852" s="52">
        <v>2650</v>
      </c>
      <c r="Z852" s="80" t="s">
        <v>2309</v>
      </c>
      <c r="AA852" s="81" t="s">
        <v>3002</v>
      </c>
      <c r="AB852" s="369" t="s">
        <v>5598</v>
      </c>
      <c r="AC852" s="82" t="s">
        <v>1640</v>
      </c>
      <c r="AD852" s="92">
        <v>38.5</v>
      </c>
      <c r="AE852" s="82" t="s">
        <v>1810</v>
      </c>
      <c r="AF852" s="82" t="s">
        <v>1899</v>
      </c>
      <c r="AG852" s="82" t="s">
        <v>85</v>
      </c>
      <c r="AH852" s="82" t="s">
        <v>1951</v>
      </c>
      <c r="AI852" s="9">
        <v>1.1000000000000001</v>
      </c>
      <c r="AJ852" s="3" t="s">
        <v>265</v>
      </c>
      <c r="AK852" s="3" t="s">
        <v>85</v>
      </c>
      <c r="AL852" s="3" t="s">
        <v>85</v>
      </c>
      <c r="AM852" s="105" t="s">
        <v>85</v>
      </c>
      <c r="AN852" s="105">
        <v>16.100000000000001</v>
      </c>
      <c r="AO852" s="105">
        <v>175</v>
      </c>
      <c r="AP852" s="26">
        <v>5</v>
      </c>
      <c r="AQ852" s="26">
        <v>25</v>
      </c>
      <c r="AR852" s="26">
        <v>39</v>
      </c>
      <c r="AS852" s="26">
        <v>40</v>
      </c>
      <c r="AT852" s="26">
        <v>218</v>
      </c>
      <c r="AU852" s="107">
        <v>209</v>
      </c>
      <c r="AV852" s="106">
        <v>87</v>
      </c>
      <c r="AW852" s="55">
        <v>34</v>
      </c>
      <c r="AX852" s="55">
        <v>34</v>
      </c>
      <c r="AY852" s="55">
        <v>23</v>
      </c>
      <c r="AZ852" s="105" t="s">
        <v>85</v>
      </c>
      <c r="BA852" s="3" t="s">
        <v>85</v>
      </c>
      <c r="BB852" s="105" t="s">
        <v>85</v>
      </c>
      <c r="BC852" s="3" t="s">
        <v>85</v>
      </c>
      <c r="BD852" s="79">
        <v>41.23</v>
      </c>
      <c r="BE852" s="57">
        <v>20.6</v>
      </c>
      <c r="BF852" s="57">
        <v>20.6</v>
      </c>
      <c r="BG852" s="57">
        <v>11.4</v>
      </c>
      <c r="BH852" s="82">
        <v>36</v>
      </c>
      <c r="BI852" s="122" t="s">
        <v>3551</v>
      </c>
      <c r="BJ852" s="51" t="s">
        <v>4217</v>
      </c>
      <c r="BK852" s="83" t="s">
        <v>4233</v>
      </c>
      <c r="BL852" s="83" t="s">
        <v>5890</v>
      </c>
      <c r="BM852" s="83" t="s">
        <v>5891</v>
      </c>
      <c r="BN852" s="83" t="s">
        <v>5881</v>
      </c>
      <c r="BO852" s="83" t="s">
        <v>5892</v>
      </c>
      <c r="BP852" s="83" t="s">
        <v>5871</v>
      </c>
      <c r="BQ852" s="83" t="s">
        <v>4480</v>
      </c>
      <c r="BR852" s="83" t="s">
        <v>4235</v>
      </c>
      <c r="BS852" s="83"/>
      <c r="BT852" s="83"/>
      <c r="BU852" s="351" t="s">
        <v>3719</v>
      </c>
      <c r="BV852" s="363" t="s">
        <v>3720</v>
      </c>
      <c r="BW852" s="351" t="s">
        <v>3721</v>
      </c>
      <c r="BX852" s="363" t="s">
        <v>3722</v>
      </c>
      <c r="BY852" s="362" t="str">
        <f t="shared" si="73"/>
        <v>DISCONTINUED - MR310 Con6, 18x9, +18mm Offset, 6x135, 87mm Centerbore, Matte Black</v>
      </c>
      <c r="BZ852" s="362" t="s">
        <v>4044</v>
      </c>
      <c r="CA852" s="362" t="s">
        <v>4045</v>
      </c>
      <c r="CB852" s="351" t="str">
        <f t="shared" si="74"/>
        <v>STREET (3XX)</v>
      </c>
    </row>
    <row r="853" spans="1:80" s="39" customFormat="1" ht="15" customHeight="1">
      <c r="A853" s="23">
        <f t="shared" si="66"/>
        <v>850</v>
      </c>
      <c r="B853" s="105" t="s">
        <v>84</v>
      </c>
      <c r="C853" s="105" t="s">
        <v>1072</v>
      </c>
      <c r="D853" s="105" t="s">
        <v>1284</v>
      </c>
      <c r="E853" s="94" t="s">
        <v>6837</v>
      </c>
      <c r="F853" s="93"/>
      <c r="G853" s="93"/>
      <c r="H853" s="81" t="s">
        <v>2014</v>
      </c>
      <c r="I853" s="356">
        <v>42736</v>
      </c>
      <c r="J853" s="356">
        <v>44855</v>
      </c>
      <c r="K853" s="331" t="s">
        <v>1277</v>
      </c>
      <c r="L853" s="400">
        <v>437.5</v>
      </c>
      <c r="M853" s="95" t="s">
        <v>6711</v>
      </c>
      <c r="N853" s="402"/>
      <c r="O853" s="30">
        <v>18</v>
      </c>
      <c r="P853" s="8">
        <v>9</v>
      </c>
      <c r="Q853" s="105" t="s">
        <v>1766</v>
      </c>
      <c r="R853" s="3">
        <v>8</v>
      </c>
      <c r="S853" s="30">
        <v>170</v>
      </c>
      <c r="T853" s="30">
        <v>18</v>
      </c>
      <c r="U853" s="17">
        <v>5.75</v>
      </c>
      <c r="V853" s="106" t="s">
        <v>85</v>
      </c>
      <c r="W853" s="17">
        <v>130.81</v>
      </c>
      <c r="X853" s="8">
        <v>36.93</v>
      </c>
      <c r="Y853" s="52">
        <v>3640</v>
      </c>
      <c r="Z853" s="80" t="s">
        <v>5833</v>
      </c>
      <c r="AA853" s="80" t="s">
        <v>3003</v>
      </c>
      <c r="AB853" s="369" t="s">
        <v>6405</v>
      </c>
      <c r="AC853" s="82" t="s">
        <v>1864</v>
      </c>
      <c r="AD853" s="92">
        <v>33</v>
      </c>
      <c r="AE853" s="82" t="s">
        <v>85</v>
      </c>
      <c r="AF853" s="82" t="s">
        <v>85</v>
      </c>
      <c r="AG853" s="3" t="s">
        <v>3020</v>
      </c>
      <c r="AH853" s="105" t="s">
        <v>1950</v>
      </c>
      <c r="AI853" s="9">
        <v>1.1000000000000001</v>
      </c>
      <c r="AJ853" s="80" t="s">
        <v>266</v>
      </c>
      <c r="AK853" s="3" t="s">
        <v>85</v>
      </c>
      <c r="AL853" s="3" t="s">
        <v>85</v>
      </c>
      <c r="AM853" s="3" t="s">
        <v>85</v>
      </c>
      <c r="AN853" s="3">
        <v>16.100000000000001</v>
      </c>
      <c r="AO853" s="3">
        <v>210</v>
      </c>
      <c r="AP853" s="37">
        <v>3</v>
      </c>
      <c r="AQ853" s="37">
        <v>3</v>
      </c>
      <c r="AR853" s="37">
        <v>23</v>
      </c>
      <c r="AS853" s="37">
        <v>40</v>
      </c>
      <c r="AT853" s="37">
        <v>218</v>
      </c>
      <c r="AU853" s="107">
        <v>209</v>
      </c>
      <c r="AV853" s="106">
        <v>128</v>
      </c>
      <c r="AW853" s="55">
        <v>97.7</v>
      </c>
      <c r="AX853" s="55">
        <v>107</v>
      </c>
      <c r="AY853" s="55">
        <v>26</v>
      </c>
      <c r="AZ853" s="105" t="s">
        <v>85</v>
      </c>
      <c r="BA853" s="3" t="s">
        <v>85</v>
      </c>
      <c r="BB853" s="105" t="s">
        <v>85</v>
      </c>
      <c r="BC853" s="3" t="s">
        <v>85</v>
      </c>
      <c r="BD853" s="79">
        <v>42.66</v>
      </c>
      <c r="BE853" s="57">
        <v>20.6</v>
      </c>
      <c r="BF853" s="57">
        <v>20.6</v>
      </c>
      <c r="BG853" s="57">
        <v>11.4</v>
      </c>
      <c r="BH853" s="82">
        <v>36</v>
      </c>
      <c r="BI853" s="122" t="s">
        <v>3551</v>
      </c>
      <c r="BJ853" s="51" t="s">
        <v>4217</v>
      </c>
      <c r="BK853" s="83" t="s">
        <v>4233</v>
      </c>
      <c r="BL853" s="30" t="s">
        <v>5847</v>
      </c>
      <c r="BM853" s="30" t="s">
        <v>5894</v>
      </c>
      <c r="BN853" s="30" t="s">
        <v>5881</v>
      </c>
      <c r="BO853" s="83" t="s">
        <v>5892</v>
      </c>
      <c r="BP853" s="83" t="s">
        <v>5871</v>
      </c>
      <c r="BQ853" s="83" t="s">
        <v>4480</v>
      </c>
      <c r="BR853" s="83" t="s">
        <v>4235</v>
      </c>
      <c r="BS853" s="83"/>
      <c r="BT853" s="83"/>
      <c r="BU853" s="351" t="s">
        <v>3767</v>
      </c>
      <c r="BV853" s="363" t="s">
        <v>3768</v>
      </c>
      <c r="BW853" s="351" t="s">
        <v>3769</v>
      </c>
      <c r="BX853" s="363" t="s">
        <v>3770</v>
      </c>
      <c r="BY853" s="362" t="str">
        <f t="shared" si="73"/>
        <v>DISCONTINUED - MR312, 18x9, +18mm Offset, 8x170, 130.81mm Centerbore, Method Bronze - Matte Black Lip</v>
      </c>
      <c r="BZ853" s="362" t="s">
        <v>4044</v>
      </c>
      <c r="CA853" s="362" t="s">
        <v>4045</v>
      </c>
      <c r="CB853" s="351" t="str">
        <f t="shared" si="74"/>
        <v>STREET (3XX)</v>
      </c>
    </row>
    <row r="854" spans="1:80" s="39" customFormat="1" ht="15" customHeight="1">
      <c r="A854" s="23">
        <f t="shared" si="66"/>
        <v>851</v>
      </c>
      <c r="B854" s="105" t="s">
        <v>84</v>
      </c>
      <c r="C854" s="105" t="s">
        <v>1072</v>
      </c>
      <c r="D854" s="105" t="s">
        <v>2119</v>
      </c>
      <c r="E854" s="94" t="s">
        <v>6838</v>
      </c>
      <c r="F854" s="93"/>
      <c r="G854" s="93"/>
      <c r="H854" s="81" t="s">
        <v>2638</v>
      </c>
      <c r="I854" s="356">
        <v>43340</v>
      </c>
      <c r="J854" s="356">
        <v>44855</v>
      </c>
      <c r="K854" s="331" t="s">
        <v>1277</v>
      </c>
      <c r="L854" s="400">
        <v>429.5</v>
      </c>
      <c r="M854" s="95" t="s">
        <v>6711</v>
      </c>
      <c r="N854" s="402"/>
      <c r="O854" s="30">
        <v>17</v>
      </c>
      <c r="P854" s="25">
        <v>8.5</v>
      </c>
      <c r="Q854" s="105" t="s">
        <v>1766</v>
      </c>
      <c r="R854" s="3">
        <v>8</v>
      </c>
      <c r="S854" s="30">
        <v>170</v>
      </c>
      <c r="T854" s="30">
        <v>0</v>
      </c>
      <c r="U854" s="17">
        <v>4.75</v>
      </c>
      <c r="V854" s="106" t="s">
        <v>85</v>
      </c>
      <c r="W854" s="17">
        <v>130.81</v>
      </c>
      <c r="X854" s="8">
        <v>28.75</v>
      </c>
      <c r="Y854" s="52">
        <v>3640</v>
      </c>
      <c r="Z854" s="80" t="s">
        <v>5842</v>
      </c>
      <c r="AA854" s="80" t="s">
        <v>3004</v>
      </c>
      <c r="AB854" s="369" t="s">
        <v>5931</v>
      </c>
      <c r="AC854" s="80" t="s">
        <v>1823</v>
      </c>
      <c r="AD854" s="92">
        <v>33</v>
      </c>
      <c r="AE854" s="82" t="s">
        <v>85</v>
      </c>
      <c r="AF854" s="82" t="s">
        <v>85</v>
      </c>
      <c r="AG854" s="3" t="s">
        <v>3020</v>
      </c>
      <c r="AH854" s="88" t="s">
        <v>2629</v>
      </c>
      <c r="AI854" s="9">
        <v>1.1000000000000001</v>
      </c>
      <c r="AJ854" s="80" t="s">
        <v>266</v>
      </c>
      <c r="AK854" s="3" t="s">
        <v>85</v>
      </c>
      <c r="AL854" s="3" t="s">
        <v>85</v>
      </c>
      <c r="AM854" s="3" t="s">
        <v>85</v>
      </c>
      <c r="AN854" s="3">
        <v>16.2</v>
      </c>
      <c r="AO854" s="3">
        <v>200</v>
      </c>
      <c r="AP854" s="37">
        <v>0</v>
      </c>
      <c r="AQ854" s="37">
        <v>0</v>
      </c>
      <c r="AR854" s="37"/>
      <c r="AS854" s="37">
        <v>42</v>
      </c>
      <c r="AT854" s="37"/>
      <c r="AU854" s="107">
        <v>202</v>
      </c>
      <c r="AV854" s="86">
        <v>128</v>
      </c>
      <c r="AW854" s="55">
        <v>103.9</v>
      </c>
      <c r="AX854" s="55">
        <v>107</v>
      </c>
      <c r="AY854" s="55">
        <v>42</v>
      </c>
      <c r="AZ854" s="105" t="s">
        <v>85</v>
      </c>
      <c r="BA854" s="3" t="s">
        <v>85</v>
      </c>
      <c r="BB854" s="105" t="s">
        <v>85</v>
      </c>
      <c r="BC854" s="3" t="s">
        <v>85</v>
      </c>
      <c r="BD854" s="79">
        <v>32.25</v>
      </c>
      <c r="BE854" s="57">
        <v>19.7</v>
      </c>
      <c r="BF854" s="57">
        <v>19.7</v>
      </c>
      <c r="BG854" s="57">
        <v>11</v>
      </c>
      <c r="BH854" s="82">
        <v>36</v>
      </c>
      <c r="BI854" s="122" t="s">
        <v>3551</v>
      </c>
      <c r="BJ854" s="51" t="s">
        <v>4217</v>
      </c>
      <c r="BK854" s="30" t="s">
        <v>4233</v>
      </c>
      <c r="BL854" s="30" t="s">
        <v>5857</v>
      </c>
      <c r="BM854" s="30" t="s">
        <v>2862</v>
      </c>
      <c r="BN854" s="30" t="s">
        <v>5881</v>
      </c>
      <c r="BO854" s="83" t="s">
        <v>5892</v>
      </c>
      <c r="BP854" s="83" t="s">
        <v>5871</v>
      </c>
      <c r="BQ854" s="83" t="s">
        <v>4480</v>
      </c>
      <c r="BR854" s="83" t="s">
        <v>4235</v>
      </c>
      <c r="BS854" s="83"/>
      <c r="BT854" s="83"/>
      <c r="BU854" s="351" t="s">
        <v>3843</v>
      </c>
      <c r="BV854" s="363" t="s">
        <v>3844</v>
      </c>
      <c r="BW854" s="351" t="s">
        <v>3845</v>
      </c>
      <c r="BX854" s="363" t="s">
        <v>3846</v>
      </c>
      <c r="BY854" s="362" t="str">
        <f t="shared" si="73"/>
        <v>DISCONTINUED - MR315, 17x8.5, 0mm Offset, 8x170, 130.81mm Centerbore, Gold - Black Lip</v>
      </c>
      <c r="BZ854" s="362" t="s">
        <v>4044</v>
      </c>
      <c r="CA854" s="362" t="s">
        <v>4045</v>
      </c>
      <c r="CB854" s="351" t="str">
        <f t="shared" si="74"/>
        <v>STREET (3XX)</v>
      </c>
    </row>
    <row r="855" spans="1:80" s="39" customFormat="1" ht="15" customHeight="1">
      <c r="A855" s="23">
        <f t="shared" si="66"/>
        <v>852</v>
      </c>
      <c r="B855" s="105" t="s">
        <v>84</v>
      </c>
      <c r="C855" s="105" t="s">
        <v>1072</v>
      </c>
      <c r="D855" s="105" t="s">
        <v>2119</v>
      </c>
      <c r="E855" s="94" t="s">
        <v>6839</v>
      </c>
      <c r="F855" s="93" t="s">
        <v>2239</v>
      </c>
      <c r="G855" s="93"/>
      <c r="H855" s="81" t="s">
        <v>2643</v>
      </c>
      <c r="I855" s="356">
        <v>43340</v>
      </c>
      <c r="J855" s="356">
        <v>44855</v>
      </c>
      <c r="K855" s="331" t="s">
        <v>1277</v>
      </c>
      <c r="L855" s="400">
        <v>445.5</v>
      </c>
      <c r="M855" s="95" t="s">
        <v>6711</v>
      </c>
      <c r="N855" s="402"/>
      <c r="O855" s="30">
        <v>17</v>
      </c>
      <c r="P855" s="8">
        <v>9</v>
      </c>
      <c r="Q855" s="105" t="s">
        <v>1766</v>
      </c>
      <c r="R855" s="3">
        <v>8</v>
      </c>
      <c r="S855" s="30">
        <v>170</v>
      </c>
      <c r="T855" s="30">
        <v>-12</v>
      </c>
      <c r="U855" s="17">
        <v>4.5</v>
      </c>
      <c r="V855" s="106" t="s">
        <v>85</v>
      </c>
      <c r="W855" s="17">
        <v>130.81</v>
      </c>
      <c r="X855" s="8">
        <v>28.9</v>
      </c>
      <c r="Y855" s="52">
        <v>3640</v>
      </c>
      <c r="Z855" s="80" t="s">
        <v>5842</v>
      </c>
      <c r="AA855" s="80" t="s">
        <v>3004</v>
      </c>
      <c r="AB855" s="369" t="s">
        <v>6295</v>
      </c>
      <c r="AC855" s="80" t="s">
        <v>1823</v>
      </c>
      <c r="AD855" s="92">
        <v>33</v>
      </c>
      <c r="AE855" s="82" t="s">
        <v>85</v>
      </c>
      <c r="AF855" s="82" t="s">
        <v>85</v>
      </c>
      <c r="AG855" s="3" t="s">
        <v>3020</v>
      </c>
      <c r="AH855" s="88" t="s">
        <v>2629</v>
      </c>
      <c r="AI855" s="9">
        <v>1.1000000000000001</v>
      </c>
      <c r="AJ855" s="80" t="s">
        <v>266</v>
      </c>
      <c r="AK855" s="3" t="s">
        <v>85</v>
      </c>
      <c r="AL855" s="3" t="s">
        <v>85</v>
      </c>
      <c r="AM855" s="3" t="s">
        <v>85</v>
      </c>
      <c r="AN855" s="3">
        <v>16.2</v>
      </c>
      <c r="AO855" s="3">
        <v>200</v>
      </c>
      <c r="AP855" s="37">
        <v>0</v>
      </c>
      <c r="AQ855" s="37">
        <v>0</v>
      </c>
      <c r="AR855" s="37">
        <v>35</v>
      </c>
      <c r="AS855" s="37">
        <v>43</v>
      </c>
      <c r="AT855" s="37">
        <v>207</v>
      </c>
      <c r="AU855" s="107">
        <v>203</v>
      </c>
      <c r="AV855" s="86">
        <v>128</v>
      </c>
      <c r="AW855" s="55">
        <v>103.9</v>
      </c>
      <c r="AX855" s="55">
        <v>107</v>
      </c>
      <c r="AY855" s="55">
        <v>42</v>
      </c>
      <c r="AZ855" s="105" t="s">
        <v>85</v>
      </c>
      <c r="BA855" s="3" t="s">
        <v>85</v>
      </c>
      <c r="BB855" s="105" t="s">
        <v>85</v>
      </c>
      <c r="BC855" s="3" t="s">
        <v>85</v>
      </c>
      <c r="BD855" s="79">
        <v>32.4</v>
      </c>
      <c r="BE855" s="57">
        <v>19.7</v>
      </c>
      <c r="BF855" s="57">
        <v>19.7</v>
      </c>
      <c r="BG855" s="57">
        <v>11.5</v>
      </c>
      <c r="BH855" s="82">
        <v>36</v>
      </c>
      <c r="BI855" s="122" t="s">
        <v>3551</v>
      </c>
      <c r="BJ855" s="51" t="s">
        <v>4217</v>
      </c>
      <c r="BK855" s="30" t="s">
        <v>4233</v>
      </c>
      <c r="BL855" s="30" t="s">
        <v>5857</v>
      </c>
      <c r="BM855" s="30" t="s">
        <v>2862</v>
      </c>
      <c r="BN855" s="30" t="s">
        <v>5881</v>
      </c>
      <c r="BO855" s="83" t="s">
        <v>5892</v>
      </c>
      <c r="BP855" s="83" t="s">
        <v>5871</v>
      </c>
      <c r="BQ855" s="83" t="s">
        <v>4480</v>
      </c>
      <c r="BR855" s="83" t="s">
        <v>4235</v>
      </c>
      <c r="BS855" s="83"/>
      <c r="BT855" s="83"/>
      <c r="BU855" s="351" t="s">
        <v>3843</v>
      </c>
      <c r="BV855" s="363" t="s">
        <v>3844</v>
      </c>
      <c r="BW855" s="351" t="s">
        <v>3845</v>
      </c>
      <c r="BX855" s="363" t="s">
        <v>3846</v>
      </c>
      <c r="BY855" s="362" t="str">
        <f t="shared" si="73"/>
        <v>DISCONTINUED - MR315, 17x9, -12mm Offset, 8x170, 130.81mm Centerbore, Gold - Black Lip</v>
      </c>
      <c r="BZ855" s="362" t="s">
        <v>4044</v>
      </c>
      <c r="CA855" s="362" t="s">
        <v>4045</v>
      </c>
      <c r="CB855" s="351" t="str">
        <f t="shared" si="74"/>
        <v>STREET (3XX)</v>
      </c>
    </row>
    <row r="856" spans="1:80" s="39" customFormat="1" ht="15" customHeight="1">
      <c r="A856" s="23">
        <f t="shared" si="66"/>
        <v>853</v>
      </c>
      <c r="B856" s="306" t="s">
        <v>84</v>
      </c>
      <c r="C856" s="306" t="s">
        <v>1072</v>
      </c>
      <c r="D856" s="306" t="s">
        <v>4662</v>
      </c>
      <c r="E856" s="149" t="s">
        <v>6840</v>
      </c>
      <c r="F856" s="93"/>
      <c r="G856" s="93"/>
      <c r="H856" s="307" t="s">
        <v>4678</v>
      </c>
      <c r="I856" s="376">
        <v>44026</v>
      </c>
      <c r="J856" s="356">
        <v>44855</v>
      </c>
      <c r="K856" s="331" t="s">
        <v>1277</v>
      </c>
      <c r="L856" s="400">
        <v>381</v>
      </c>
      <c r="M856" s="95" t="s">
        <v>6711</v>
      </c>
      <c r="N856" s="402"/>
      <c r="O856" s="300">
        <v>17</v>
      </c>
      <c r="P856" s="308">
        <v>8.5</v>
      </c>
      <c r="Q856" s="105" t="s">
        <v>1767</v>
      </c>
      <c r="R856" s="301">
        <v>8</v>
      </c>
      <c r="S856" s="300">
        <v>180</v>
      </c>
      <c r="T856" s="300">
        <v>0</v>
      </c>
      <c r="U856" s="17">
        <v>4.75</v>
      </c>
      <c r="V856" s="309" t="s">
        <v>85</v>
      </c>
      <c r="W856" s="17">
        <v>130.81</v>
      </c>
      <c r="X856" s="8">
        <v>32.700000000000003</v>
      </c>
      <c r="Y856" s="52">
        <v>3640</v>
      </c>
      <c r="Z856" s="12" t="s">
        <v>2237</v>
      </c>
      <c r="AA856" s="12" t="s">
        <v>3007</v>
      </c>
      <c r="AB856" s="369" t="s">
        <v>5618</v>
      </c>
      <c r="AC856" s="83" t="s">
        <v>1641</v>
      </c>
      <c r="AD856" s="92">
        <v>33</v>
      </c>
      <c r="AE856" s="89" t="s">
        <v>85</v>
      </c>
      <c r="AF856" s="82" t="s">
        <v>85</v>
      </c>
      <c r="AG856" s="14" t="s">
        <v>3020</v>
      </c>
      <c r="AH856" s="82" t="s">
        <v>1541</v>
      </c>
      <c r="AI856" s="9">
        <v>1.1000000000000001</v>
      </c>
      <c r="AJ856" s="105" t="s">
        <v>266</v>
      </c>
      <c r="AK856" s="105" t="s">
        <v>85</v>
      </c>
      <c r="AL856" s="3" t="s">
        <v>85</v>
      </c>
      <c r="AM856" s="105" t="s">
        <v>85</v>
      </c>
      <c r="AN856" s="301">
        <v>16.100000000000001</v>
      </c>
      <c r="AO856" s="301">
        <v>210</v>
      </c>
      <c r="AP856" s="314">
        <v>3</v>
      </c>
      <c r="AQ856" s="314">
        <v>3</v>
      </c>
      <c r="AR856" s="314">
        <v>41</v>
      </c>
      <c r="AS856" s="314">
        <v>78</v>
      </c>
      <c r="AT856" s="314">
        <v>208</v>
      </c>
      <c r="AU856" s="315">
        <v>205</v>
      </c>
      <c r="AV856" s="86">
        <v>125</v>
      </c>
      <c r="AW856" s="55">
        <v>92</v>
      </c>
      <c r="AX856" s="55">
        <v>92</v>
      </c>
      <c r="AY856" s="312">
        <v>21</v>
      </c>
      <c r="AZ856" s="3" t="s">
        <v>85</v>
      </c>
      <c r="BA856" s="3" t="s">
        <v>85</v>
      </c>
      <c r="BB856" s="3" t="s">
        <v>85</v>
      </c>
      <c r="BC856" s="3" t="s">
        <v>85</v>
      </c>
      <c r="BD856" s="79">
        <v>37.880000000000003</v>
      </c>
      <c r="BE856" s="57">
        <v>19.7</v>
      </c>
      <c r="BF856" s="57">
        <v>19.7</v>
      </c>
      <c r="BG856" s="57">
        <v>11</v>
      </c>
      <c r="BH856" s="82">
        <v>36</v>
      </c>
      <c r="BI856" s="122" t="s">
        <v>3551</v>
      </c>
      <c r="BJ856" s="51" t="s">
        <v>4217</v>
      </c>
      <c r="BK856" s="300" t="s">
        <v>4233</v>
      </c>
      <c r="BL856" s="300" t="s">
        <v>5149</v>
      </c>
      <c r="BM856" s="300" t="s">
        <v>5906</v>
      </c>
      <c r="BN856" s="300" t="s">
        <v>5881</v>
      </c>
      <c r="BO856" s="298" t="s">
        <v>5907</v>
      </c>
      <c r="BP856" s="298" t="s">
        <v>5908</v>
      </c>
      <c r="BQ856" s="298" t="s">
        <v>4480</v>
      </c>
      <c r="BR856" s="298" t="s">
        <v>4235</v>
      </c>
      <c r="BS856" s="298"/>
      <c r="BT856" s="298"/>
      <c r="BU856" s="417" t="s">
        <v>5212</v>
      </c>
      <c r="BV856" s="418" t="s">
        <v>5213</v>
      </c>
      <c r="BW856" s="417" t="s">
        <v>5214</v>
      </c>
      <c r="BX856" s="418" t="s">
        <v>5215</v>
      </c>
      <c r="BY856" s="362" t="str">
        <f t="shared" si="73"/>
        <v>DISCONTINUED - MR317, 17x8.5, 0mm Offset, 8x180, 130.81mm Centerbore, Titanium</v>
      </c>
      <c r="BZ856" s="362" t="s">
        <v>4044</v>
      </c>
      <c r="CA856" s="362" t="s">
        <v>4045</v>
      </c>
      <c r="CB856" s="351" t="str">
        <f t="shared" si="74"/>
        <v>STREET (3XX)</v>
      </c>
    </row>
    <row r="857" spans="1:80" s="39" customFormat="1" ht="15" customHeight="1">
      <c r="A857" s="23">
        <f t="shared" si="66"/>
        <v>854</v>
      </c>
      <c r="B857" s="4" t="s">
        <v>84</v>
      </c>
      <c r="C857" s="105" t="s">
        <v>1089</v>
      </c>
      <c r="D857" s="5" t="s">
        <v>2368</v>
      </c>
      <c r="E857" s="94" t="s">
        <v>6841</v>
      </c>
      <c r="F857" s="93" t="s">
        <v>1129</v>
      </c>
      <c r="G857" s="93"/>
      <c r="H857" s="81" t="s">
        <v>822</v>
      </c>
      <c r="I857" s="356">
        <v>41640</v>
      </c>
      <c r="J857" s="356">
        <v>44855</v>
      </c>
      <c r="K857" s="331" t="s">
        <v>1277</v>
      </c>
      <c r="L857" s="400">
        <v>347.5</v>
      </c>
      <c r="M857" s="95" t="s">
        <v>6711</v>
      </c>
      <c r="N857" s="402"/>
      <c r="O857" s="5">
        <v>14</v>
      </c>
      <c r="P857" s="79">
        <v>8</v>
      </c>
      <c r="Q857" s="105" t="s">
        <v>1749</v>
      </c>
      <c r="R857" s="5">
        <v>4</v>
      </c>
      <c r="S857" s="5">
        <v>156</v>
      </c>
      <c r="T857" s="5">
        <v>-2</v>
      </c>
      <c r="U857" s="18">
        <v>4.3</v>
      </c>
      <c r="V857" s="5" t="s">
        <v>193</v>
      </c>
      <c r="W857" s="18">
        <v>132</v>
      </c>
      <c r="X857" s="79">
        <v>16.8</v>
      </c>
      <c r="Y857" s="52">
        <v>1600</v>
      </c>
      <c r="Z857" s="4" t="s">
        <v>5832</v>
      </c>
      <c r="AA857" s="80" t="s">
        <v>3003</v>
      </c>
      <c r="AB857" s="369" t="s">
        <v>6842</v>
      </c>
      <c r="AC857" s="2" t="s">
        <v>1813</v>
      </c>
      <c r="AD857" s="92">
        <v>22</v>
      </c>
      <c r="AE857" s="89" t="s">
        <v>85</v>
      </c>
      <c r="AF857" s="83" t="s">
        <v>1907</v>
      </c>
      <c r="AG857" s="82" t="s">
        <v>85</v>
      </c>
      <c r="AH857" s="2" t="s">
        <v>85</v>
      </c>
      <c r="AI857" s="3" t="s">
        <v>85</v>
      </c>
      <c r="AJ857" s="83" t="s">
        <v>266</v>
      </c>
      <c r="AK857" s="83" t="s">
        <v>85</v>
      </c>
      <c r="AL857" s="3" t="s">
        <v>85</v>
      </c>
      <c r="AM857" s="83" t="s">
        <v>85</v>
      </c>
      <c r="AN857" s="83">
        <v>14.1</v>
      </c>
      <c r="AO857" s="83">
        <v>183</v>
      </c>
      <c r="AP857" s="26">
        <v>3</v>
      </c>
      <c r="AQ857" s="26">
        <v>12</v>
      </c>
      <c r="AR857" s="26"/>
      <c r="AS857" s="26">
        <v>26</v>
      </c>
      <c r="AT857" s="26"/>
      <c r="AU857" s="26">
        <v>176</v>
      </c>
      <c r="AV857" s="86">
        <v>68</v>
      </c>
      <c r="AW857" s="55">
        <v>51</v>
      </c>
      <c r="AX857" s="55">
        <v>51</v>
      </c>
      <c r="AY857" s="55">
        <v>60</v>
      </c>
      <c r="AZ857" s="3" t="s">
        <v>3357</v>
      </c>
      <c r="BA857" s="104">
        <v>89.1</v>
      </c>
      <c r="BB857" s="3" t="s">
        <v>1522</v>
      </c>
      <c r="BC857" s="104">
        <v>11</v>
      </c>
      <c r="BD857" s="79">
        <v>20.3</v>
      </c>
      <c r="BE857" s="57">
        <v>16.899999999999999</v>
      </c>
      <c r="BF857" s="57">
        <v>16.899999999999999</v>
      </c>
      <c r="BG857" s="57">
        <v>10.8</v>
      </c>
      <c r="BH857" s="5">
        <v>48</v>
      </c>
      <c r="BI857" s="122" t="s">
        <v>3551</v>
      </c>
      <c r="BJ857" s="51" t="s">
        <v>4217</v>
      </c>
      <c r="BK857" s="83" t="s">
        <v>4233</v>
      </c>
      <c r="BL857" s="83" t="s">
        <v>5848</v>
      </c>
      <c r="BM857" s="47" t="s">
        <v>4272</v>
      </c>
      <c r="BN857" s="83" t="s">
        <v>5852</v>
      </c>
      <c r="BO857" s="83" t="s">
        <v>5850</v>
      </c>
      <c r="BP857" s="83" t="s">
        <v>5151</v>
      </c>
      <c r="BQ857" s="83" t="s">
        <v>4951</v>
      </c>
      <c r="BR857" s="83"/>
      <c r="BS857" s="83"/>
      <c r="BT857" s="83"/>
      <c r="BU857" s="351" t="s">
        <v>3879</v>
      </c>
      <c r="BV857" s="363" t="s">
        <v>3880</v>
      </c>
      <c r="BW857" s="351" t="s">
        <v>3881</v>
      </c>
      <c r="BX857" s="363" t="s">
        <v>3882</v>
      </c>
      <c r="BY857" s="362" t="str">
        <f t="shared" si="73"/>
        <v>DISCONTINUED - MR406 UTV Beadlock, 14x8, 4+4/-2mm Offset, 4x156, 132mm Centerbore, Method Bronze - Matte Black Ring, w/ BH-H20875</v>
      </c>
      <c r="BZ857" s="362" t="s">
        <v>4044</v>
      </c>
      <c r="CA857" s="362" t="s">
        <v>4045</v>
      </c>
      <c r="CB857" s="351" t="str">
        <f t="shared" si="74"/>
        <v>UTV (4XX)</v>
      </c>
    </row>
    <row r="858" spans="1:80" s="39" customFormat="1" ht="15" customHeight="1">
      <c r="A858" s="23">
        <f t="shared" si="66"/>
        <v>855</v>
      </c>
      <c r="B858" s="3" t="s">
        <v>84</v>
      </c>
      <c r="C858" s="105" t="s">
        <v>1094</v>
      </c>
      <c r="D858" s="83" t="s">
        <v>940</v>
      </c>
      <c r="E858" s="94" t="s">
        <v>6843</v>
      </c>
      <c r="F858" s="93" t="s">
        <v>2239</v>
      </c>
      <c r="G858" s="93"/>
      <c r="H858" s="80" t="s">
        <v>990</v>
      </c>
      <c r="I858" s="356">
        <v>42736</v>
      </c>
      <c r="J858" s="356">
        <v>44855</v>
      </c>
      <c r="K858" s="331" t="s">
        <v>1277</v>
      </c>
      <c r="L858" s="400">
        <v>408.62</v>
      </c>
      <c r="M858" s="95" t="s">
        <v>6711</v>
      </c>
      <c r="N858" s="402"/>
      <c r="O858" s="83">
        <v>20</v>
      </c>
      <c r="P858" s="85">
        <v>10</v>
      </c>
      <c r="Q858" s="105" t="s">
        <v>1766</v>
      </c>
      <c r="R858" s="83">
        <v>8</v>
      </c>
      <c r="S858" s="83">
        <v>170</v>
      </c>
      <c r="T858" s="83">
        <v>-24</v>
      </c>
      <c r="U858" s="86">
        <v>4.55</v>
      </c>
      <c r="V858" s="106" t="s">
        <v>85</v>
      </c>
      <c r="W858" s="86">
        <v>124.9</v>
      </c>
      <c r="X858" s="85">
        <v>43.32</v>
      </c>
      <c r="Y858" s="52">
        <v>3640</v>
      </c>
      <c r="Z858" s="91" t="s">
        <v>2309</v>
      </c>
      <c r="AA858" s="81" t="s">
        <v>3002</v>
      </c>
      <c r="AB858" s="369" t="s">
        <v>5054</v>
      </c>
      <c r="AC858" s="83" t="s">
        <v>1621</v>
      </c>
      <c r="AD858" s="92">
        <v>33</v>
      </c>
      <c r="AE858" s="82" t="s">
        <v>85</v>
      </c>
      <c r="AF858" s="3" t="s">
        <v>1901</v>
      </c>
      <c r="AG858" s="82" t="s">
        <v>85</v>
      </c>
      <c r="AH858" s="105" t="s">
        <v>1950</v>
      </c>
      <c r="AI858" s="9">
        <v>1.1000000000000001</v>
      </c>
      <c r="AJ858" s="105" t="s">
        <v>265</v>
      </c>
      <c r="AK858" s="83" t="s">
        <v>85</v>
      </c>
      <c r="AL858" s="3" t="s">
        <v>85</v>
      </c>
      <c r="AM858" s="83" t="s">
        <v>85</v>
      </c>
      <c r="AN858" s="83">
        <v>15.8</v>
      </c>
      <c r="AO858" s="83">
        <v>200</v>
      </c>
      <c r="AP858" s="37">
        <v>3</v>
      </c>
      <c r="AQ858" s="37">
        <v>3</v>
      </c>
      <c r="AR858" s="37"/>
      <c r="AS858" s="37">
        <v>58</v>
      </c>
      <c r="AT858" s="37"/>
      <c r="AU858" s="105">
        <v>230</v>
      </c>
      <c r="AV858" s="86">
        <v>124</v>
      </c>
      <c r="AW858" s="55">
        <v>108.5</v>
      </c>
      <c r="AX858" s="55">
        <v>108.5</v>
      </c>
      <c r="AY858" s="55">
        <v>72</v>
      </c>
      <c r="AZ858" s="3" t="s">
        <v>85</v>
      </c>
      <c r="BA858" s="3" t="s">
        <v>85</v>
      </c>
      <c r="BB858" s="3" t="s">
        <v>85</v>
      </c>
      <c r="BC858" s="3" t="s">
        <v>85</v>
      </c>
      <c r="BD858" s="79">
        <v>48.85</v>
      </c>
      <c r="BE858" s="57">
        <v>22.1</v>
      </c>
      <c r="BF858" s="57">
        <v>22.1</v>
      </c>
      <c r="BG858" s="57">
        <v>12.2</v>
      </c>
      <c r="BH858" s="83">
        <v>20</v>
      </c>
      <c r="BI858" s="122" t="s">
        <v>3551</v>
      </c>
      <c r="BJ858" s="51" t="s">
        <v>4217</v>
      </c>
      <c r="BK858" s="83" t="s">
        <v>2890</v>
      </c>
      <c r="BL858" s="83" t="s">
        <v>2834</v>
      </c>
      <c r="BM858" s="83" t="s">
        <v>2903</v>
      </c>
      <c r="BN858" s="83" t="s">
        <v>2904</v>
      </c>
      <c r="BO858" s="83"/>
      <c r="BP858" s="83"/>
      <c r="BQ858" s="83"/>
      <c r="BR858" s="83"/>
      <c r="BS858" s="83"/>
      <c r="BT858" s="83"/>
      <c r="BU858" s="351" t="s">
        <v>3983</v>
      </c>
      <c r="BV858" s="363" t="s">
        <v>3984</v>
      </c>
      <c r="BW858" s="351" t="s">
        <v>3985</v>
      </c>
      <c r="BX858" s="363" t="s">
        <v>3986</v>
      </c>
      <c r="BY858" s="362" t="str">
        <f t="shared" si="73"/>
        <v>DISCONTINUED - MR606 Mesh, 20x10, -24mm Offset, 8x170, 124.9mm Centerbore, Matte Black</v>
      </c>
      <c r="BZ858" s="362" t="s">
        <v>4044</v>
      </c>
      <c r="CA858" s="362" t="s">
        <v>4045</v>
      </c>
      <c r="CB858" s="351" t="str">
        <f t="shared" si="74"/>
        <v>DISCO (6XX)</v>
      </c>
    </row>
    <row r="859" spans="1:80" s="39" customFormat="1" ht="15" customHeight="1">
      <c r="A859" s="23">
        <f t="shared" si="66"/>
        <v>856</v>
      </c>
      <c r="B859" s="3" t="s">
        <v>84</v>
      </c>
      <c r="C859" s="105" t="s">
        <v>1285</v>
      </c>
      <c r="D859" s="83" t="s">
        <v>6174</v>
      </c>
      <c r="E859" s="94" t="s">
        <v>6844</v>
      </c>
      <c r="F859" s="93"/>
      <c r="G859" s="93"/>
      <c r="H859" s="91" t="s">
        <v>3240</v>
      </c>
      <c r="I859" s="350">
        <v>43592</v>
      </c>
      <c r="J859" s="356">
        <v>44855</v>
      </c>
      <c r="K859" s="331" t="s">
        <v>1277</v>
      </c>
      <c r="L859" s="400">
        <v>333.5</v>
      </c>
      <c r="M859" s="95" t="s">
        <v>6711</v>
      </c>
      <c r="N859" s="402"/>
      <c r="O859" s="83">
        <v>16</v>
      </c>
      <c r="P859" s="85">
        <v>8</v>
      </c>
      <c r="Q859" s="105" t="s">
        <v>1123</v>
      </c>
      <c r="R859" s="83">
        <v>6</v>
      </c>
      <c r="S859" s="83">
        <v>5.5</v>
      </c>
      <c r="T859" s="83">
        <v>0</v>
      </c>
      <c r="U859" s="86">
        <v>4.5</v>
      </c>
      <c r="V859" s="106" t="s">
        <v>85</v>
      </c>
      <c r="W859" s="86">
        <v>106.25</v>
      </c>
      <c r="X859" s="85">
        <v>25.02</v>
      </c>
      <c r="Y859" s="52">
        <v>2650</v>
      </c>
      <c r="Z859" s="91" t="s">
        <v>2312</v>
      </c>
      <c r="AA859" s="80" t="s">
        <v>3003</v>
      </c>
      <c r="AB859" s="369" t="s">
        <v>6656</v>
      </c>
      <c r="AC859" s="83" t="s">
        <v>4281</v>
      </c>
      <c r="AD859" s="92">
        <v>22</v>
      </c>
      <c r="AE859" s="89" t="s">
        <v>85</v>
      </c>
      <c r="AF859" s="82" t="s">
        <v>85</v>
      </c>
      <c r="AG859" s="82" t="s">
        <v>85</v>
      </c>
      <c r="AH859" s="82" t="s">
        <v>85</v>
      </c>
      <c r="AI859" s="3" t="s">
        <v>85</v>
      </c>
      <c r="AJ859" s="105" t="s">
        <v>265</v>
      </c>
      <c r="AK859" s="83" t="s">
        <v>1712</v>
      </c>
      <c r="AL859" s="41">
        <v>2.75</v>
      </c>
      <c r="AM859" s="83">
        <v>78.3</v>
      </c>
      <c r="AN859" s="83">
        <v>16.100000000000001</v>
      </c>
      <c r="AO859" s="83">
        <v>175</v>
      </c>
      <c r="AP859" s="37">
        <v>4</v>
      </c>
      <c r="AQ859" s="37">
        <v>21</v>
      </c>
      <c r="AR859" s="37"/>
      <c r="AS859" s="37">
        <v>72</v>
      </c>
      <c r="AT859" s="37"/>
      <c r="AU859" s="37">
        <v>191</v>
      </c>
      <c r="AV859" s="86">
        <v>106.25</v>
      </c>
      <c r="AW859" s="55">
        <v>49</v>
      </c>
      <c r="AX859" s="55">
        <v>49</v>
      </c>
      <c r="AY859" s="55">
        <v>12</v>
      </c>
      <c r="AZ859" s="3" t="s">
        <v>85</v>
      </c>
      <c r="BA859" s="3" t="s">
        <v>85</v>
      </c>
      <c r="BB859" s="3" t="s">
        <v>85</v>
      </c>
      <c r="BC859" s="3" t="s">
        <v>85</v>
      </c>
      <c r="BD859" s="79">
        <v>29.81</v>
      </c>
      <c r="BE859" s="57">
        <v>18.7</v>
      </c>
      <c r="BF859" s="57">
        <v>18.7</v>
      </c>
      <c r="BG859" s="57">
        <v>10.6</v>
      </c>
      <c r="BH859" s="82">
        <v>36</v>
      </c>
      <c r="BI859" s="122" t="s">
        <v>3551</v>
      </c>
      <c r="BJ859" s="51" t="s">
        <v>4217</v>
      </c>
      <c r="BK859" s="83" t="s">
        <v>5302</v>
      </c>
      <c r="BL859" s="83" t="s">
        <v>4233</v>
      </c>
      <c r="BM859" s="83" t="s">
        <v>5817</v>
      </c>
      <c r="BN859" s="83" t="s">
        <v>2887</v>
      </c>
      <c r="BO859" s="83" t="s">
        <v>4510</v>
      </c>
      <c r="BP859" s="83" t="s">
        <v>5816</v>
      </c>
      <c r="BQ859" s="83" t="s">
        <v>4480</v>
      </c>
      <c r="BR859" s="83" t="s">
        <v>4235</v>
      </c>
      <c r="BS859" s="83"/>
      <c r="BT859" s="83"/>
      <c r="BU859" s="351" t="s">
        <v>4377</v>
      </c>
      <c r="BV859" s="363" t="s">
        <v>4376</v>
      </c>
      <c r="BW859" s="351" t="s">
        <v>4379</v>
      </c>
      <c r="BX859" s="363" t="s">
        <v>4378</v>
      </c>
      <c r="BY859" s="362" t="str">
        <f t="shared" si="73"/>
        <v>DISCONTINUED - MR702 Bead Grip, 16x8, 0mm Offset, 6x5.5, 106.25mm Centerbore, Method Bronze</v>
      </c>
      <c r="BZ859" s="362" t="s">
        <v>4044</v>
      </c>
      <c r="CA859" s="362" t="s">
        <v>4045</v>
      </c>
      <c r="CB859" s="351" t="str">
        <f t="shared" si="74"/>
        <v>TRAIL (7XX)</v>
      </c>
    </row>
    <row r="860" spans="1:80" s="39" customFormat="1" ht="15" customHeight="1">
      <c r="A860" s="23">
        <f t="shared" si="66"/>
        <v>857</v>
      </c>
      <c r="B860" s="3" t="s">
        <v>84</v>
      </c>
      <c r="C860" s="105" t="s">
        <v>1285</v>
      </c>
      <c r="D860" s="83" t="s">
        <v>6175</v>
      </c>
      <c r="E860" s="94" t="s">
        <v>6845</v>
      </c>
      <c r="F860" s="93"/>
      <c r="G860" s="93"/>
      <c r="H860" s="91" t="s">
        <v>4345</v>
      </c>
      <c r="I860" s="350">
        <v>43886</v>
      </c>
      <c r="J860" s="356">
        <v>44855</v>
      </c>
      <c r="K860" s="331" t="s">
        <v>1277</v>
      </c>
      <c r="L860" s="400">
        <v>372.5</v>
      </c>
      <c r="M860" s="95" t="s">
        <v>6711</v>
      </c>
      <c r="N860" s="402"/>
      <c r="O860" s="83">
        <v>17</v>
      </c>
      <c r="P860" s="83">
        <v>8.5</v>
      </c>
      <c r="Q860" s="105" t="s">
        <v>1767</v>
      </c>
      <c r="R860" s="83">
        <v>8</v>
      </c>
      <c r="S860" s="83">
        <v>180</v>
      </c>
      <c r="T860" s="83">
        <v>0</v>
      </c>
      <c r="U860" s="77">
        <v>4.75</v>
      </c>
      <c r="V860" s="106" t="s">
        <v>85</v>
      </c>
      <c r="W860" s="86">
        <v>130.81</v>
      </c>
      <c r="X860" s="85">
        <v>26.5</v>
      </c>
      <c r="Y860" s="52">
        <v>3640</v>
      </c>
      <c r="Z860" s="91" t="s">
        <v>2309</v>
      </c>
      <c r="AA860" s="81" t="s">
        <v>3002</v>
      </c>
      <c r="AB860" s="369" t="s">
        <v>5618</v>
      </c>
      <c r="AC860" s="83" t="s">
        <v>4284</v>
      </c>
      <c r="AD860" s="92">
        <v>33</v>
      </c>
      <c r="AE860" s="89" t="s">
        <v>85</v>
      </c>
      <c r="AF860" s="15" t="s">
        <v>85</v>
      </c>
      <c r="AG860" s="3" t="s">
        <v>3020</v>
      </c>
      <c r="AH860" s="15" t="s">
        <v>85</v>
      </c>
      <c r="AI860" s="3" t="s">
        <v>85</v>
      </c>
      <c r="AJ860" s="105" t="s">
        <v>265</v>
      </c>
      <c r="AK860" s="83" t="s">
        <v>85</v>
      </c>
      <c r="AL860" s="3" t="s">
        <v>85</v>
      </c>
      <c r="AM860" s="83" t="s">
        <v>85</v>
      </c>
      <c r="AN860" s="83">
        <v>16</v>
      </c>
      <c r="AO860" s="83">
        <v>210</v>
      </c>
      <c r="AP860" s="83">
        <v>3</v>
      </c>
      <c r="AQ860" s="83">
        <v>3</v>
      </c>
      <c r="AR860" s="83">
        <v>36</v>
      </c>
      <c r="AS860" s="83">
        <v>48</v>
      </c>
      <c r="AT860" s="83">
        <v>209</v>
      </c>
      <c r="AU860" s="83">
        <v>203</v>
      </c>
      <c r="AV860" s="86">
        <v>125</v>
      </c>
      <c r="AW860" s="55">
        <v>92</v>
      </c>
      <c r="AX860" s="55">
        <v>92</v>
      </c>
      <c r="AY860" s="55">
        <v>36</v>
      </c>
      <c r="AZ860" s="3" t="s">
        <v>85</v>
      </c>
      <c r="BA860" s="3" t="s">
        <v>85</v>
      </c>
      <c r="BB860" s="3" t="s">
        <v>85</v>
      </c>
      <c r="BC860" s="3" t="s">
        <v>85</v>
      </c>
      <c r="BD860" s="79">
        <v>30.5</v>
      </c>
      <c r="BE860" s="57">
        <v>19.7</v>
      </c>
      <c r="BF860" s="57">
        <v>19.7</v>
      </c>
      <c r="BG860" s="57">
        <v>11</v>
      </c>
      <c r="BH860" s="82">
        <v>36</v>
      </c>
      <c r="BI860" s="122" t="s">
        <v>3551</v>
      </c>
      <c r="BJ860" s="51" t="s">
        <v>4217</v>
      </c>
      <c r="BK860" s="83" t="s">
        <v>5302</v>
      </c>
      <c r="BL860" s="83" t="s">
        <v>4233</v>
      </c>
      <c r="BM860" s="83" t="s">
        <v>5150</v>
      </c>
      <c r="BN860" s="83" t="s">
        <v>2887</v>
      </c>
      <c r="BO860" s="83" t="s">
        <v>4510</v>
      </c>
      <c r="BP860" s="83" t="s">
        <v>5816</v>
      </c>
      <c r="BQ860" s="83" t="s">
        <v>5802</v>
      </c>
      <c r="BR860" s="83" t="s">
        <v>4480</v>
      </c>
      <c r="BS860" s="83" t="s">
        <v>4235</v>
      </c>
      <c r="BT860" s="83"/>
      <c r="BU860" s="351" t="s">
        <v>4625</v>
      </c>
      <c r="BV860" s="363" t="s">
        <v>4624</v>
      </c>
      <c r="BW860" s="351" t="s">
        <v>4627</v>
      </c>
      <c r="BX860" s="363" t="s">
        <v>4626</v>
      </c>
      <c r="BY860" s="362" t="str">
        <f t="shared" si="73"/>
        <v>DISCONTINUED - MR703 Bead Grip, 17x8.5, 0mm Offset, 8x180, 130.81mm Centerbore, Matte Black</v>
      </c>
      <c r="BZ860" s="362" t="s">
        <v>4044</v>
      </c>
      <c r="CA860" s="362" t="s">
        <v>4045</v>
      </c>
      <c r="CB860" s="351" t="str">
        <f t="shared" si="74"/>
        <v>TRAIL (7XX)</v>
      </c>
    </row>
  </sheetData>
  <sheetProtection algorithmName="SHA-512" hashValue="oW8xO3DLYBT9lqPBL6vOVYpMUZvzTmCnGTK1oGlrbcEpO+RNXFwnkQNFJdtdhMWUczVt/7hqZa8iXuhza1qexw==" saltValue="RAWOfbamy6xDczJdD7W0tw==" spinCount="100000" sheet="1" sort="0" autoFilter="0"/>
  <autoFilter ref="A3:CB860" xr:uid="{151D6BAE-6FBD-40CE-9832-E53E7B3DF78D}"/>
  <conditionalFormatting sqref="B548:B549 A1:A1048576">
    <cfRule type="expression" dxfId="7647" priority="8839">
      <formula>C1= "TRAIL (7XX)"</formula>
    </cfRule>
    <cfRule type="expression" dxfId="7646" priority="8840">
      <formula>C1= "DISCO (6XX)"</formula>
    </cfRule>
    <cfRule type="expression" dxfId="7645" priority="8841">
      <formula>C1= "RALLY (5XX)"</formula>
    </cfRule>
    <cfRule type="expression" dxfId="7644" priority="8842">
      <formula>C1= "FORGED (2XX)"</formula>
    </cfRule>
    <cfRule type="expression" dxfId="7643" priority="8843">
      <formula>C1= "GMZ (8XX)"</formula>
    </cfRule>
    <cfRule type="expression" dxfId="7642" priority="8844">
      <formula>C1= "RACE (1XX)"</formula>
    </cfRule>
    <cfRule type="expression" dxfId="7641" priority="8845">
      <formula>C1= "UTV (4XX)"</formula>
    </cfRule>
    <cfRule type="expression" dxfId="7640" priority="8846">
      <formula>C1= "STREET (3XX)"</formula>
    </cfRule>
  </conditionalFormatting>
  <conditionalFormatting sqref="K1:K3 K548:K549 K554:K555 K557:K558 K861:K1048576 J843:J844">
    <cfRule type="cellIs" dxfId="7639" priority="8836" operator="equal">
      <formula>"Closeout"</formula>
    </cfRule>
    <cfRule type="cellIs" dxfId="7638" priority="8837" operator="equal">
      <formula>"Discontinued"</formula>
    </cfRule>
  </conditionalFormatting>
  <conditionalFormatting sqref="A4:A860">
    <cfRule type="expression" dxfId="7637" priority="8824">
      <formula>C4= "STREET (3XX)"</formula>
    </cfRule>
    <cfRule type="expression" dxfId="7636" priority="8825">
      <formula>C4="UTV (4XX)"</formula>
    </cfRule>
    <cfRule type="expression" dxfId="7635" priority="8826">
      <formula>C4= "RACE (1XX)"</formula>
    </cfRule>
    <cfRule type="expression" dxfId="7634" priority="8827">
      <formula>C4= "FORGED (2XX)"</formula>
    </cfRule>
    <cfRule type="expression" dxfId="7633" priority="8828">
      <formula>C4= "RALLY (5XX)"</formula>
    </cfRule>
    <cfRule type="expression" dxfId="7632" priority="8829">
      <formula>C4= "DISCO (6XX)"</formula>
    </cfRule>
    <cfRule type="expression" dxfId="7631" priority="8830">
      <formula>C4= "TRAIL (7XX)"</formula>
    </cfRule>
    <cfRule type="expression" dxfId="7630" priority="8831">
      <formula>C4= "GMZ (8XX)"</formula>
    </cfRule>
    <cfRule type="expression" dxfId="7629" priority="8832">
      <formula>C4= "DUALLY (9XX)"</formula>
    </cfRule>
  </conditionalFormatting>
  <conditionalFormatting sqref="H533 E533">
    <cfRule type="duplicateValues" dxfId="7628" priority="8823"/>
  </conditionalFormatting>
  <conditionalFormatting sqref="A534">
    <cfRule type="expression" dxfId="7627" priority="8809">
      <formula>C534= "STREET (3XX)"</formula>
    </cfRule>
    <cfRule type="expression" dxfId="7626" priority="8810">
      <formula>C534="UTV (4XX)"</formula>
    </cfRule>
    <cfRule type="expression" dxfId="7625" priority="8811">
      <formula>C534= "RACE (1XX)"</formula>
    </cfRule>
    <cfRule type="expression" dxfId="7624" priority="8812">
      <formula>C534= "FORGED (2XX)"</formula>
    </cfRule>
    <cfRule type="expression" dxfId="7623" priority="8813">
      <formula>C534= "RALLY (5XX)"</formula>
    </cfRule>
    <cfRule type="expression" dxfId="7622" priority="8814">
      <formula>C534= "DISCO (6XX)"</formula>
    </cfRule>
    <cfRule type="expression" dxfId="7621" priority="8815">
      <formula>C534= "TRAIL (7XX)"</formula>
    </cfRule>
    <cfRule type="expression" dxfId="7620" priority="8816">
      <formula>C534= "GMZ (8XX)"</formula>
    </cfRule>
    <cfRule type="expression" dxfId="7619" priority="8817">
      <formula>C534= "DUALLY (9XX)"</formula>
    </cfRule>
  </conditionalFormatting>
  <conditionalFormatting sqref="E534 H534">
    <cfRule type="duplicateValues" dxfId="7618" priority="8808"/>
  </conditionalFormatting>
  <conditionalFormatting sqref="A533">
    <cfRule type="expression" dxfId="7617" priority="8798">
      <formula>C533= "TRAIL (7XX)"</formula>
    </cfRule>
    <cfRule type="expression" dxfId="7616" priority="8799">
      <formula>C533= "DISCO (6XX)"</formula>
    </cfRule>
    <cfRule type="expression" dxfId="7615" priority="8800">
      <formula>C533= "RALLY (5XX)"</formula>
    </cfRule>
    <cfRule type="expression" dxfId="7614" priority="8801">
      <formula>C533= "FORGED (2XX)"</formula>
    </cfRule>
    <cfRule type="expression" dxfId="7613" priority="8802">
      <formula>C533= "GMZ (8XX)"</formula>
    </cfRule>
    <cfRule type="expression" dxfId="7612" priority="8803">
      <formula>C533= "RACE (1XX)"</formula>
    </cfRule>
    <cfRule type="expression" dxfId="7611" priority="8804">
      <formula>C533= "UTV (4XX)"</formula>
    </cfRule>
    <cfRule type="expression" dxfId="7610" priority="8805">
      <formula>C533= "STREET (3XX)"</formula>
    </cfRule>
  </conditionalFormatting>
  <conditionalFormatting sqref="A534">
    <cfRule type="expression" dxfId="7609" priority="8790">
      <formula>C534= "TRAIL (7XX)"</formula>
    </cfRule>
    <cfRule type="expression" dxfId="7608" priority="8791">
      <formula>C534= "DISCO (6XX)"</formula>
    </cfRule>
    <cfRule type="expression" dxfId="7607" priority="8792">
      <formula>C534= "RALLY (5XX)"</formula>
    </cfRule>
    <cfRule type="expression" dxfId="7606" priority="8793">
      <formula>C534= "FORGED (2XX)"</formula>
    </cfRule>
    <cfRule type="expression" dxfId="7605" priority="8794">
      <formula>C534= "GMZ (8XX)"</formula>
    </cfRule>
    <cfRule type="expression" dxfId="7604" priority="8795">
      <formula>C534= "RACE (1XX)"</formula>
    </cfRule>
    <cfRule type="expression" dxfId="7603" priority="8796">
      <formula>C534= "UTV (4XX)"</formula>
    </cfRule>
    <cfRule type="expression" dxfId="7602" priority="8797">
      <formula>C534= "STREET (3XX)"</formula>
    </cfRule>
  </conditionalFormatting>
  <conditionalFormatting sqref="A534">
    <cfRule type="expression" dxfId="7601" priority="8781">
      <formula>C534= "STREET (3XX)"</formula>
    </cfRule>
    <cfRule type="expression" dxfId="7600" priority="8782">
      <formula>C534="UTV (4XX)"</formula>
    </cfRule>
    <cfRule type="expression" dxfId="7599" priority="8783">
      <formula>C534= "RACE (1XX)"</formula>
    </cfRule>
    <cfRule type="expression" dxfId="7598" priority="8784">
      <formula>C534= "FORGED (2XX)"</formula>
    </cfRule>
    <cfRule type="expression" dxfId="7597" priority="8785">
      <formula>C534= "RALLY (5XX)"</formula>
    </cfRule>
    <cfRule type="expression" dxfId="7596" priority="8786">
      <formula>C534= "DISCO (6XX)"</formula>
    </cfRule>
    <cfRule type="expression" dxfId="7595" priority="8787">
      <formula>C534= "TRAIL (7XX)"</formula>
    </cfRule>
    <cfRule type="expression" dxfId="7594" priority="8788">
      <formula>C534= "GMZ (8XX)"</formula>
    </cfRule>
    <cfRule type="expression" dxfId="7593" priority="8789">
      <formula>C534= "DUALLY (9XX)"</formula>
    </cfRule>
  </conditionalFormatting>
  <conditionalFormatting sqref="B535">
    <cfRule type="containsBlanks" dxfId="7592" priority="8757">
      <formula>LEN(TRIM(B535))=0</formula>
    </cfRule>
  </conditionalFormatting>
  <conditionalFormatting sqref="B536:B538">
    <cfRule type="containsBlanks" dxfId="7591" priority="8752">
      <formula>LEN(TRIM(B536))=0</formula>
    </cfRule>
  </conditionalFormatting>
  <conditionalFormatting sqref="B539:B540">
    <cfRule type="containsBlanks" dxfId="7590" priority="8747">
      <formula>LEN(TRIM(B539))=0</formula>
    </cfRule>
  </conditionalFormatting>
  <conditionalFormatting sqref="B541">
    <cfRule type="containsBlanks" dxfId="7589" priority="8742">
      <formula>LEN(TRIM(B541))=0</formula>
    </cfRule>
  </conditionalFormatting>
  <conditionalFormatting sqref="B542">
    <cfRule type="containsBlanks" dxfId="7588" priority="8737">
      <formula>LEN(TRIM(B542))=0</formula>
    </cfRule>
  </conditionalFormatting>
  <conditionalFormatting sqref="K543">
    <cfRule type="containsText" dxfId="7587" priority="8733" operator="containsText" text="Discontinued">
      <formula>NOT(ISERROR(SEARCH("Discontinued",K543)))</formula>
    </cfRule>
    <cfRule type="containsText" dxfId="7586" priority="8734" operator="containsText" text="Coming Soon">
      <formula>NOT(ISERROR(SEARCH("Coming Soon",K543)))</formula>
    </cfRule>
    <cfRule type="containsText" dxfId="7585" priority="8735" operator="containsText" text="Closeout">
      <formula>NOT(ISERROR(SEARCH("Closeout",K543)))</formula>
    </cfRule>
    <cfRule type="containsText" dxfId="7584" priority="8736" operator="containsText" text="Active">
      <formula>NOT(ISERROR(SEARCH("Active",K543)))</formula>
    </cfRule>
  </conditionalFormatting>
  <conditionalFormatting sqref="A535:A543">
    <cfRule type="containsBlanks" dxfId="7583" priority="8731">
      <formula>LEN(TRIM(A535))=0</formula>
    </cfRule>
  </conditionalFormatting>
  <conditionalFormatting sqref="A535:A543">
    <cfRule type="expression" dxfId="7582" priority="8722">
      <formula>C535= "STREET (3XX)"</formula>
    </cfRule>
    <cfRule type="expression" dxfId="7581" priority="8723">
      <formula>C535="UTV (4XX)"</formula>
    </cfRule>
    <cfRule type="expression" dxfId="7580" priority="8724">
      <formula>C535= "RACE (1XX)"</formula>
    </cfRule>
    <cfRule type="expression" dxfId="7579" priority="8725">
      <formula>C535= "FORGED (2XX)"</formula>
    </cfRule>
    <cfRule type="expression" dxfId="7578" priority="8726">
      <formula>C535= "RALLY (5XX)"</formula>
    </cfRule>
    <cfRule type="expression" dxfId="7577" priority="8727">
      <formula>C535= "DISCO (6XX)"</formula>
    </cfRule>
    <cfRule type="expression" dxfId="7576" priority="8728">
      <formula>C535= "TRAIL (7XX)"</formula>
    </cfRule>
    <cfRule type="expression" dxfId="7575" priority="8729">
      <formula>C535= "GMZ (8XX)"</formula>
    </cfRule>
    <cfRule type="expression" dxfId="7574" priority="8730">
      <formula>C535= "DUALLY (9XX)"</formula>
    </cfRule>
  </conditionalFormatting>
  <conditionalFormatting sqref="A535:A543">
    <cfRule type="expression" dxfId="7573" priority="8714">
      <formula>C535= "TRAIL (7XX)"</formula>
    </cfRule>
    <cfRule type="expression" dxfId="7572" priority="8715">
      <formula>C535= "DISCO (6XX)"</formula>
    </cfRule>
    <cfRule type="expression" dxfId="7571" priority="8716">
      <formula>C535= "RALLY (5XX)"</formula>
    </cfRule>
    <cfRule type="expression" dxfId="7570" priority="8717">
      <formula>C535= "FORGED (2XX)"</formula>
    </cfRule>
    <cfRule type="expression" dxfId="7569" priority="8718">
      <formula>C535= "GMZ (8XX)"</formula>
    </cfRule>
    <cfRule type="expression" dxfId="7568" priority="8719">
      <formula>C535= "RACE (1XX)"</formula>
    </cfRule>
    <cfRule type="expression" dxfId="7567" priority="8720">
      <formula>C535= "UTV (4XX)"</formula>
    </cfRule>
    <cfRule type="expression" dxfId="7566" priority="8721">
      <formula>C535= "STREET (3XX)"</formula>
    </cfRule>
  </conditionalFormatting>
  <conditionalFormatting sqref="A535:A543">
    <cfRule type="expression" dxfId="7565" priority="8705">
      <formula>C535= "STREET (3XX)"</formula>
    </cfRule>
    <cfRule type="expression" dxfId="7564" priority="8706">
      <formula>C535="UTV (4XX)"</formula>
    </cfRule>
    <cfRule type="expression" dxfId="7563" priority="8707">
      <formula>C535= "RACE (1XX)"</formula>
    </cfRule>
    <cfRule type="expression" dxfId="7562" priority="8708">
      <formula>C535= "FORGED (2XX)"</formula>
    </cfRule>
    <cfRule type="expression" dxfId="7561" priority="8709">
      <formula>C535= "RALLY (5XX)"</formula>
    </cfRule>
    <cfRule type="expression" dxfId="7560" priority="8710">
      <formula>C535= "DISCO (6XX)"</formula>
    </cfRule>
    <cfRule type="expression" dxfId="7559" priority="8711">
      <formula>C535= "TRAIL (7XX)"</formula>
    </cfRule>
    <cfRule type="expression" dxfId="7558" priority="8712">
      <formula>C535= "GMZ (8XX)"</formula>
    </cfRule>
    <cfRule type="expression" dxfId="7557" priority="8713">
      <formula>C535= "DUALLY (9XX)"</formula>
    </cfRule>
  </conditionalFormatting>
  <conditionalFormatting sqref="B543">
    <cfRule type="containsBlanks" dxfId="7556" priority="8704">
      <formula>LEN(TRIM(B543))=0</formula>
    </cfRule>
  </conditionalFormatting>
  <conditionalFormatting sqref="K4:K782">
    <cfRule type="containsText" dxfId="7555" priority="8700" operator="containsText" text="Discontinued">
      <formula>NOT(ISERROR(SEARCH("Discontinued",K4)))</formula>
    </cfRule>
    <cfRule type="containsText" dxfId="7554" priority="8701" operator="containsText" text="Coming Soon">
      <formula>NOT(ISERROR(SEARCH("Coming Soon",K4)))</formula>
    </cfRule>
    <cfRule type="containsText" dxfId="7553" priority="8702" operator="containsText" text="Closeout">
      <formula>NOT(ISERROR(SEARCH("Closeout",K4)))</formula>
    </cfRule>
    <cfRule type="containsText" dxfId="7552" priority="8703" operator="containsText" text="Active">
      <formula>NOT(ISERROR(SEARCH("Active",K4)))</formula>
    </cfRule>
  </conditionalFormatting>
  <conditionalFormatting sqref="B544">
    <cfRule type="containsBlanks" dxfId="7551" priority="8695">
      <formula>LEN(TRIM(B544))=0</formula>
    </cfRule>
  </conditionalFormatting>
  <conditionalFormatting sqref="A544">
    <cfRule type="containsBlanks" dxfId="7550" priority="8694">
      <formula>LEN(TRIM(A544))=0</formula>
    </cfRule>
  </conditionalFormatting>
  <conditionalFormatting sqref="A544">
    <cfRule type="expression" dxfId="7549" priority="8685">
      <formula>C544= "STREET (3XX)"</formula>
    </cfRule>
    <cfRule type="expression" dxfId="7548" priority="8686">
      <formula>C544="UTV (4XX)"</formula>
    </cfRule>
    <cfRule type="expression" dxfId="7547" priority="8687">
      <formula>C544= "RACE (1XX)"</formula>
    </cfRule>
    <cfRule type="expression" dxfId="7546" priority="8688">
      <formula>C544= "FORGED (2XX)"</formula>
    </cfRule>
    <cfRule type="expression" dxfId="7545" priority="8689">
      <formula>C544= "RALLY (5XX)"</formula>
    </cfRule>
    <cfRule type="expression" dxfId="7544" priority="8690">
      <formula>C544= "DISCO (6XX)"</formula>
    </cfRule>
    <cfRule type="expression" dxfId="7543" priority="8691">
      <formula>C544= "TRAIL (7XX)"</formula>
    </cfRule>
    <cfRule type="expression" dxfId="7542" priority="8692">
      <formula>C544= "GMZ (8XX)"</formula>
    </cfRule>
    <cfRule type="expression" dxfId="7541" priority="8693">
      <formula>C544= "DUALLY (9XX)"</formula>
    </cfRule>
  </conditionalFormatting>
  <conditionalFormatting sqref="A544">
    <cfRule type="expression" dxfId="7540" priority="8677">
      <formula>C544= "TRAIL (7XX)"</formula>
    </cfRule>
    <cfRule type="expression" dxfId="7539" priority="8678">
      <formula>C544= "DISCO (6XX)"</formula>
    </cfRule>
    <cfRule type="expression" dxfId="7538" priority="8679">
      <formula>C544= "RALLY (5XX)"</formula>
    </cfRule>
    <cfRule type="expression" dxfId="7537" priority="8680">
      <formula>C544= "FORGED (2XX)"</formula>
    </cfRule>
    <cfRule type="expression" dxfId="7536" priority="8681">
      <formula>C544= "GMZ (8XX)"</formula>
    </cfRule>
    <cfRule type="expression" dxfId="7535" priority="8682">
      <formula>C544= "RACE (1XX)"</formula>
    </cfRule>
    <cfRule type="expression" dxfId="7534" priority="8683">
      <formula>C544= "UTV (4XX)"</formula>
    </cfRule>
    <cfRule type="expression" dxfId="7533" priority="8684">
      <formula>C544= "STREET (3XX)"</formula>
    </cfRule>
  </conditionalFormatting>
  <conditionalFormatting sqref="A544">
    <cfRule type="expression" dxfId="7532" priority="8668">
      <formula>C544= "STREET (3XX)"</formula>
    </cfRule>
    <cfRule type="expression" dxfId="7531" priority="8669">
      <formula>C544="UTV (4XX)"</formula>
    </cfRule>
    <cfRule type="expression" dxfId="7530" priority="8670">
      <formula>C544= "RACE (1XX)"</formula>
    </cfRule>
    <cfRule type="expression" dxfId="7529" priority="8671">
      <formula>C544= "FORGED (2XX)"</formula>
    </cfRule>
    <cfRule type="expression" dxfId="7528" priority="8672">
      <formula>C544= "RALLY (5XX)"</formula>
    </cfRule>
    <cfRule type="expression" dxfId="7527" priority="8673">
      <formula>C544= "DISCO (6XX)"</formula>
    </cfRule>
    <cfRule type="expression" dxfId="7526" priority="8674">
      <formula>C544= "TRAIL (7XX)"</formula>
    </cfRule>
    <cfRule type="expression" dxfId="7525" priority="8675">
      <formula>C544= "GMZ (8XX)"</formula>
    </cfRule>
    <cfRule type="expression" dxfId="7524" priority="8676">
      <formula>C544= "DUALLY (9XX)"</formula>
    </cfRule>
  </conditionalFormatting>
  <conditionalFormatting sqref="K544">
    <cfRule type="containsText" dxfId="7523" priority="8664" operator="containsText" text="Discontinued">
      <formula>NOT(ISERROR(SEARCH("Discontinued",K544)))</formula>
    </cfRule>
    <cfRule type="containsText" dxfId="7522" priority="8665" operator="containsText" text="Coming Soon">
      <formula>NOT(ISERROR(SEARCH("Coming Soon",K544)))</formula>
    </cfRule>
    <cfRule type="containsText" dxfId="7521" priority="8666" operator="containsText" text="Closeout">
      <formula>NOT(ISERROR(SEARCH("Closeout",K544)))</formula>
    </cfRule>
    <cfRule type="containsText" dxfId="7520" priority="8667" operator="containsText" text="Active">
      <formula>NOT(ISERROR(SEARCH("Active",K544)))</formula>
    </cfRule>
  </conditionalFormatting>
  <conditionalFormatting sqref="H545 E545">
    <cfRule type="duplicateValues" dxfId="7519" priority="8651"/>
  </conditionalFormatting>
  <conditionalFormatting sqref="A545">
    <cfRule type="containsBlanks" dxfId="7518" priority="8648">
      <formula>LEN(TRIM(A545))=0</formula>
    </cfRule>
  </conditionalFormatting>
  <conditionalFormatting sqref="A545">
    <cfRule type="expression" dxfId="7517" priority="8639">
      <formula>C545= "STREET (3XX)"</formula>
    </cfRule>
    <cfRule type="expression" dxfId="7516" priority="8640">
      <formula>C545="UTV (4XX)"</formula>
    </cfRule>
    <cfRule type="expression" dxfId="7515" priority="8641">
      <formula>C545= "RACE (1XX)"</formula>
    </cfRule>
    <cfRule type="expression" dxfId="7514" priority="8642">
      <formula>C545= "FORGED (2XX)"</formula>
    </cfRule>
    <cfRule type="expression" dxfId="7513" priority="8643">
      <formula>C545= "RALLY (5XX)"</formula>
    </cfRule>
    <cfRule type="expression" dxfId="7512" priority="8644">
      <formula>C545= "DISCO (6XX)"</formula>
    </cfRule>
    <cfRule type="expression" dxfId="7511" priority="8645">
      <formula>C545= "TRAIL (7XX)"</formula>
    </cfRule>
    <cfRule type="expression" dxfId="7510" priority="8646">
      <formula>C545= "GMZ (8XX)"</formula>
    </cfRule>
    <cfRule type="expression" dxfId="7509" priority="8647">
      <formula>C545= "DUALLY (9XX)"</formula>
    </cfRule>
  </conditionalFormatting>
  <conditionalFormatting sqref="A545">
    <cfRule type="expression" dxfId="7508" priority="8631">
      <formula>C545= "TRAIL (7XX)"</formula>
    </cfRule>
    <cfRule type="expression" dxfId="7507" priority="8632">
      <formula>C545= "DISCO (6XX)"</formula>
    </cfRule>
    <cfRule type="expression" dxfId="7506" priority="8633">
      <formula>C545= "RALLY (5XX)"</formula>
    </cfRule>
    <cfRule type="expression" dxfId="7505" priority="8634">
      <formula>C545= "FORGED (2XX)"</formula>
    </cfRule>
    <cfRule type="expression" dxfId="7504" priority="8635">
      <formula>C545= "GMZ (8XX)"</formula>
    </cfRule>
    <cfRule type="expression" dxfId="7503" priority="8636">
      <formula>C545= "RACE (1XX)"</formula>
    </cfRule>
    <cfRule type="expression" dxfId="7502" priority="8637">
      <formula>C545= "UTV (4XX)"</formula>
    </cfRule>
    <cfRule type="expression" dxfId="7501" priority="8638">
      <formula>C545= "STREET (3XX)"</formula>
    </cfRule>
  </conditionalFormatting>
  <conditionalFormatting sqref="A545">
    <cfRule type="expression" dxfId="7500" priority="8622">
      <formula>C545= "STREET (3XX)"</formula>
    </cfRule>
    <cfRule type="expression" dxfId="7499" priority="8623">
      <formula>C545="UTV (4XX)"</formula>
    </cfRule>
    <cfRule type="expression" dxfId="7498" priority="8624">
      <formula>C545= "RACE (1XX)"</formula>
    </cfRule>
    <cfRule type="expression" dxfId="7497" priority="8625">
      <formula>C545= "FORGED (2XX)"</formula>
    </cfRule>
    <cfRule type="expression" dxfId="7496" priority="8626">
      <formula>C545= "RALLY (5XX)"</formula>
    </cfRule>
    <cfRule type="expression" dxfId="7495" priority="8627">
      <formula>C545= "DISCO (6XX)"</formula>
    </cfRule>
    <cfRule type="expression" dxfId="7494" priority="8628">
      <formula>C545= "TRAIL (7XX)"</formula>
    </cfRule>
    <cfRule type="expression" dxfId="7493" priority="8629">
      <formula>C545= "GMZ (8XX)"</formula>
    </cfRule>
    <cfRule type="expression" dxfId="7492" priority="8630">
      <formula>C545= "DUALLY (9XX)"</formula>
    </cfRule>
  </conditionalFormatting>
  <conditionalFormatting sqref="B546:B547">
    <cfRule type="containsBlanks" dxfId="7491" priority="8617">
      <formula>LEN(TRIM(B546))=0</formula>
    </cfRule>
  </conditionalFormatting>
  <conditionalFormatting sqref="A546:A547">
    <cfRule type="containsBlanks" dxfId="7490" priority="8616">
      <formula>LEN(TRIM(A546))=0</formula>
    </cfRule>
  </conditionalFormatting>
  <conditionalFormatting sqref="A546:A547">
    <cfRule type="expression" dxfId="7489" priority="8607">
      <formula>C546= "STREET (3XX)"</formula>
    </cfRule>
    <cfRule type="expression" dxfId="7488" priority="8608">
      <formula>C546="UTV (4XX)"</formula>
    </cfRule>
    <cfRule type="expression" dxfId="7487" priority="8609">
      <formula>C546= "RACE (1XX)"</formula>
    </cfRule>
    <cfRule type="expression" dxfId="7486" priority="8610">
      <formula>C546= "FORGED (2XX)"</formula>
    </cfRule>
    <cfRule type="expression" dxfId="7485" priority="8611">
      <formula>C546= "RALLY (5XX)"</formula>
    </cfRule>
    <cfRule type="expression" dxfId="7484" priority="8612">
      <formula>C546= "DISCO (6XX)"</formula>
    </cfRule>
    <cfRule type="expression" dxfId="7483" priority="8613">
      <formula>C546= "TRAIL (7XX)"</formula>
    </cfRule>
    <cfRule type="expression" dxfId="7482" priority="8614">
      <formula>C546= "GMZ (8XX)"</formula>
    </cfRule>
    <cfRule type="expression" dxfId="7481" priority="8615">
      <formula>C546= "DUALLY (9XX)"</formula>
    </cfRule>
  </conditionalFormatting>
  <conditionalFormatting sqref="A546:A547">
    <cfRule type="expression" dxfId="7480" priority="8599">
      <formula>C546= "TRAIL (7XX)"</formula>
    </cfRule>
    <cfRule type="expression" dxfId="7479" priority="8600">
      <formula>C546= "DISCO (6XX)"</formula>
    </cfRule>
    <cfRule type="expression" dxfId="7478" priority="8601">
      <formula>C546= "RALLY (5XX)"</formula>
    </cfRule>
    <cfRule type="expression" dxfId="7477" priority="8602">
      <formula>C546= "FORGED (2XX)"</formula>
    </cfRule>
    <cfRule type="expression" dxfId="7476" priority="8603">
      <formula>C546= "GMZ (8XX)"</formula>
    </cfRule>
    <cfRule type="expression" dxfId="7475" priority="8604">
      <formula>C546= "RACE (1XX)"</formula>
    </cfRule>
    <cfRule type="expression" dxfId="7474" priority="8605">
      <formula>C546= "UTV (4XX)"</formula>
    </cfRule>
    <cfRule type="expression" dxfId="7473" priority="8606">
      <formula>C546= "STREET (3XX)"</formula>
    </cfRule>
  </conditionalFormatting>
  <conditionalFormatting sqref="A546:A547">
    <cfRule type="expression" dxfId="7472" priority="8590">
      <formula>C546= "STREET (3XX)"</formula>
    </cfRule>
    <cfRule type="expression" dxfId="7471" priority="8591">
      <formula>C546="UTV (4XX)"</formula>
    </cfRule>
    <cfRule type="expression" dxfId="7470" priority="8592">
      <formula>C546= "RACE (1XX)"</formula>
    </cfRule>
    <cfRule type="expression" dxfId="7469" priority="8593">
      <formula>C546= "FORGED (2XX)"</formula>
    </cfRule>
    <cfRule type="expression" dxfId="7468" priority="8594">
      <formula>C546= "RALLY (5XX)"</formula>
    </cfRule>
    <cfRule type="expression" dxfId="7467" priority="8595">
      <formula>C546= "DISCO (6XX)"</formula>
    </cfRule>
    <cfRule type="expression" dxfId="7466" priority="8596">
      <formula>C546= "TRAIL (7XX)"</formula>
    </cfRule>
    <cfRule type="expression" dxfId="7465" priority="8597">
      <formula>C546= "GMZ (8XX)"</formula>
    </cfRule>
    <cfRule type="expression" dxfId="7464" priority="8598">
      <formula>C546= "DUALLY (9XX)"</formula>
    </cfRule>
  </conditionalFormatting>
  <conditionalFormatting sqref="K546:K547">
    <cfRule type="containsText" dxfId="7463" priority="8586" operator="containsText" text="Discontinued">
      <formula>NOT(ISERROR(SEARCH("Discontinued",K546)))</formula>
    </cfRule>
    <cfRule type="containsText" dxfId="7462" priority="8587" operator="containsText" text="Coming Soon">
      <formula>NOT(ISERROR(SEARCH("Coming Soon",K546)))</formula>
    </cfRule>
    <cfRule type="containsText" dxfId="7461" priority="8588" operator="containsText" text="Closeout">
      <formula>NOT(ISERROR(SEARCH("Closeout",K546)))</formula>
    </cfRule>
    <cfRule type="containsText" dxfId="7460" priority="8589" operator="containsText" text="Active">
      <formula>NOT(ISERROR(SEARCH("Active",K546)))</formula>
    </cfRule>
  </conditionalFormatting>
  <conditionalFormatting sqref="K545">
    <cfRule type="containsText" dxfId="7459" priority="8582" operator="containsText" text="Discontinued">
      <formula>NOT(ISERROR(SEARCH("Discontinued",K545)))</formula>
    </cfRule>
    <cfRule type="containsText" dxfId="7458" priority="8583" operator="containsText" text="Coming Soon">
      <formula>NOT(ISERROR(SEARCH("Coming Soon",K545)))</formula>
    </cfRule>
    <cfRule type="containsText" dxfId="7457" priority="8584" operator="containsText" text="Closeout">
      <formula>NOT(ISERROR(SEARCH("Closeout",K545)))</formula>
    </cfRule>
    <cfRule type="containsText" dxfId="7456" priority="8585" operator="containsText" text="Active">
      <formula>NOT(ISERROR(SEARCH("Active",K545)))</formula>
    </cfRule>
  </conditionalFormatting>
  <conditionalFormatting sqref="A548">
    <cfRule type="containsBlanks" dxfId="7455" priority="8581">
      <formula>LEN(TRIM(A548))=0</formula>
    </cfRule>
  </conditionalFormatting>
  <conditionalFormatting sqref="A548">
    <cfRule type="expression" dxfId="7454" priority="8572">
      <formula>C548= "STREET (3XX)"</formula>
    </cfRule>
    <cfRule type="expression" dxfId="7453" priority="8573">
      <formula>C548="UTV (4XX)"</formula>
    </cfRule>
    <cfRule type="expression" dxfId="7452" priority="8574">
      <formula>C548= "RACE (1XX)"</formula>
    </cfRule>
    <cfRule type="expression" dxfId="7451" priority="8575">
      <formula>C548= "FORGED (2XX)"</formula>
    </cfRule>
    <cfRule type="expression" dxfId="7450" priority="8576">
      <formula>C548= "RALLY (5XX)"</formula>
    </cfRule>
    <cfRule type="expression" dxfId="7449" priority="8577">
      <formula>C548= "DISCO (6XX)"</formula>
    </cfRule>
    <cfRule type="expression" dxfId="7448" priority="8578">
      <formula>C548= "TRAIL (7XX)"</formula>
    </cfRule>
    <cfRule type="expression" dxfId="7447" priority="8579">
      <formula>C548= "GMZ (8XX)"</formula>
    </cfRule>
    <cfRule type="expression" dxfId="7446" priority="8580">
      <formula>C548= "DUALLY (9XX)"</formula>
    </cfRule>
  </conditionalFormatting>
  <conditionalFormatting sqref="A548">
    <cfRule type="expression" dxfId="7445" priority="8564">
      <formula>C548= "TRAIL (7XX)"</formula>
    </cfRule>
    <cfRule type="expression" dxfId="7444" priority="8565">
      <formula>C548= "DISCO (6XX)"</formula>
    </cfRule>
    <cfRule type="expression" dxfId="7443" priority="8566">
      <formula>C548= "RALLY (5XX)"</formula>
    </cfRule>
    <cfRule type="expression" dxfId="7442" priority="8567">
      <formula>C548= "FORGED (2XX)"</formula>
    </cfRule>
    <cfRule type="expression" dxfId="7441" priority="8568">
      <formula>C548= "GMZ (8XX)"</formula>
    </cfRule>
    <cfRule type="expression" dxfId="7440" priority="8569">
      <formula>C548= "RACE (1XX)"</formula>
    </cfRule>
    <cfRule type="expression" dxfId="7439" priority="8570">
      <formula>C548= "UTV (4XX)"</formula>
    </cfRule>
    <cfRule type="expression" dxfId="7438" priority="8571">
      <formula>C548= "STREET (3XX)"</formula>
    </cfRule>
  </conditionalFormatting>
  <conditionalFormatting sqref="A548">
    <cfRule type="expression" dxfId="7437" priority="8555">
      <formula>C548= "STREET (3XX)"</formula>
    </cfRule>
    <cfRule type="expression" dxfId="7436" priority="8556">
      <formula>C548="UTV (4XX)"</formula>
    </cfRule>
    <cfRule type="expression" dxfId="7435" priority="8557">
      <formula>C548= "RACE (1XX)"</formula>
    </cfRule>
    <cfRule type="expression" dxfId="7434" priority="8558">
      <formula>C548= "FORGED (2XX)"</formula>
    </cfRule>
    <cfRule type="expression" dxfId="7433" priority="8559">
      <formula>C548= "RALLY (5XX)"</formula>
    </cfRule>
    <cfRule type="expression" dxfId="7432" priority="8560">
      <formula>C548= "DISCO (6XX)"</formula>
    </cfRule>
    <cfRule type="expression" dxfId="7431" priority="8561">
      <formula>C548= "TRAIL (7XX)"</formula>
    </cfRule>
    <cfRule type="expression" dxfId="7430" priority="8562">
      <formula>C548= "GMZ (8XX)"</formula>
    </cfRule>
    <cfRule type="expression" dxfId="7429" priority="8563">
      <formula>C548= "DUALLY (9XX)"</formula>
    </cfRule>
  </conditionalFormatting>
  <conditionalFormatting sqref="A549">
    <cfRule type="containsBlanks" dxfId="7428" priority="8554">
      <formula>LEN(TRIM(A549))=0</formula>
    </cfRule>
  </conditionalFormatting>
  <conditionalFormatting sqref="A549">
    <cfRule type="expression" dxfId="7427" priority="8545">
      <formula>C549= "STREET (3XX)"</formula>
    </cfRule>
    <cfRule type="expression" dxfId="7426" priority="8546">
      <formula>C549="UTV (4XX)"</formula>
    </cfRule>
    <cfRule type="expression" dxfId="7425" priority="8547">
      <formula>C549= "RACE (1XX)"</formula>
    </cfRule>
    <cfRule type="expression" dxfId="7424" priority="8548">
      <formula>C549= "FORGED (2XX)"</formula>
    </cfRule>
    <cfRule type="expression" dxfId="7423" priority="8549">
      <formula>C549= "RALLY (5XX)"</formula>
    </cfRule>
    <cfRule type="expression" dxfId="7422" priority="8550">
      <formula>C549= "DISCO (6XX)"</formula>
    </cfRule>
    <cfRule type="expression" dxfId="7421" priority="8551">
      <formula>C549= "TRAIL (7XX)"</formula>
    </cfRule>
    <cfRule type="expression" dxfId="7420" priority="8552">
      <formula>C549= "GMZ (8XX)"</formula>
    </cfRule>
    <cfRule type="expression" dxfId="7419" priority="8553">
      <formula>C549= "DUALLY (9XX)"</formula>
    </cfRule>
  </conditionalFormatting>
  <conditionalFormatting sqref="A549">
    <cfRule type="expression" dxfId="7418" priority="8537">
      <formula>C549= "TRAIL (7XX)"</formula>
    </cfRule>
    <cfRule type="expression" dxfId="7417" priority="8538">
      <formula>C549= "DISCO (6XX)"</formula>
    </cfRule>
    <cfRule type="expression" dxfId="7416" priority="8539">
      <formula>C549= "RALLY (5XX)"</formula>
    </cfRule>
    <cfRule type="expression" dxfId="7415" priority="8540">
      <formula>C549= "FORGED (2XX)"</formula>
    </cfRule>
    <cfRule type="expression" dxfId="7414" priority="8541">
      <formula>C549= "GMZ (8XX)"</formula>
    </cfRule>
    <cfRule type="expression" dxfId="7413" priority="8542">
      <formula>C549= "RACE (1XX)"</formula>
    </cfRule>
    <cfRule type="expression" dxfId="7412" priority="8543">
      <formula>C549= "UTV (4XX)"</formula>
    </cfRule>
    <cfRule type="expression" dxfId="7411" priority="8544">
      <formula>C549= "STREET (3XX)"</formula>
    </cfRule>
  </conditionalFormatting>
  <conditionalFormatting sqref="A549">
    <cfRule type="expression" dxfId="7410" priority="8528">
      <formula>C549= "STREET (3XX)"</formula>
    </cfRule>
    <cfRule type="expression" dxfId="7409" priority="8529">
      <formula>C549="UTV (4XX)"</formula>
    </cfRule>
    <cfRule type="expression" dxfId="7408" priority="8530">
      <formula>C549= "RACE (1XX)"</formula>
    </cfRule>
    <cfRule type="expression" dxfId="7407" priority="8531">
      <formula>C549= "FORGED (2XX)"</formula>
    </cfRule>
    <cfRule type="expression" dxfId="7406" priority="8532">
      <formula>C549= "RALLY (5XX)"</formula>
    </cfRule>
    <cfRule type="expression" dxfId="7405" priority="8533">
      <formula>C549= "DISCO (6XX)"</formula>
    </cfRule>
    <cfRule type="expression" dxfId="7404" priority="8534">
      <formula>C549= "TRAIL (7XX)"</formula>
    </cfRule>
    <cfRule type="expression" dxfId="7403" priority="8535">
      <formula>C549= "GMZ (8XX)"</formula>
    </cfRule>
    <cfRule type="expression" dxfId="7402" priority="8536">
      <formula>C549= "DUALLY (9XX)"</formula>
    </cfRule>
  </conditionalFormatting>
  <conditionalFormatting sqref="B550">
    <cfRule type="containsBlanks" dxfId="7401" priority="8523">
      <formula>LEN(TRIM(B550))=0</formula>
    </cfRule>
  </conditionalFormatting>
  <conditionalFormatting sqref="B551">
    <cfRule type="containsBlanks" dxfId="7400" priority="8518">
      <formula>LEN(TRIM(B551))=0</formula>
    </cfRule>
  </conditionalFormatting>
  <conditionalFormatting sqref="K550:K551">
    <cfRule type="cellIs" dxfId="7399" priority="8516" operator="equal">
      <formula>"Closeout"</formula>
    </cfRule>
    <cfRule type="cellIs" dxfId="7398" priority="8517" operator="equal">
      <formula>"Discontinued"</formula>
    </cfRule>
  </conditionalFormatting>
  <conditionalFormatting sqref="B552">
    <cfRule type="containsBlanks" dxfId="7397" priority="8511">
      <formula>LEN(TRIM(B552))=0</formula>
    </cfRule>
  </conditionalFormatting>
  <conditionalFormatting sqref="B553">
    <cfRule type="containsBlanks" dxfId="7396" priority="8506">
      <formula>LEN(TRIM(B553))=0</formula>
    </cfRule>
  </conditionalFormatting>
  <conditionalFormatting sqref="K552">
    <cfRule type="cellIs" dxfId="7395" priority="8500" operator="equal">
      <formula>"Closeout"</formula>
    </cfRule>
    <cfRule type="cellIs" dxfId="7394" priority="8501" operator="equal">
      <formula>"Discontinued"</formula>
    </cfRule>
  </conditionalFormatting>
  <conditionalFormatting sqref="K553">
    <cfRule type="cellIs" dxfId="7393" priority="8498" operator="equal">
      <formula>"Closeout"</formula>
    </cfRule>
    <cfRule type="cellIs" dxfId="7392" priority="8499" operator="equal">
      <formula>"Discontinued"</formula>
    </cfRule>
  </conditionalFormatting>
  <conditionalFormatting sqref="L554">
    <cfRule type="containsBlanks" dxfId="7391" priority="8497">
      <formula>LEN(TRIM(L554))=0</formula>
    </cfRule>
  </conditionalFormatting>
  <conditionalFormatting sqref="K556">
    <cfRule type="cellIs" dxfId="7390" priority="8444" operator="equal">
      <formula>"Closeout"</formula>
    </cfRule>
    <cfRule type="cellIs" dxfId="7389" priority="8445" operator="equal">
      <formula>"Discontinued"</formula>
    </cfRule>
  </conditionalFormatting>
  <conditionalFormatting sqref="A556">
    <cfRule type="containsBlanks" dxfId="7388" priority="8443">
      <formula>LEN(TRIM(A556))=0</formula>
    </cfRule>
  </conditionalFormatting>
  <conditionalFormatting sqref="A556">
    <cfRule type="expression" dxfId="7387" priority="8434">
      <formula>C556= "STREET (3XX)"</formula>
    </cfRule>
    <cfRule type="expression" dxfId="7386" priority="8435">
      <formula>C556="UTV (4XX)"</formula>
    </cfRule>
    <cfRule type="expression" dxfId="7385" priority="8436">
      <formula>C556= "RACE (1XX)"</formula>
    </cfRule>
    <cfRule type="expression" dxfId="7384" priority="8437">
      <formula>C556= "FORGED (2XX)"</formula>
    </cfRule>
    <cfRule type="expression" dxfId="7383" priority="8438">
      <formula>C556= "RALLY (5XX)"</formula>
    </cfRule>
    <cfRule type="expression" dxfId="7382" priority="8439">
      <formula>C556= "DISCO (6XX)"</formula>
    </cfRule>
    <cfRule type="expression" dxfId="7381" priority="8440">
      <formula>C556= "TRAIL (7XX)"</formula>
    </cfRule>
    <cfRule type="expression" dxfId="7380" priority="8441">
      <formula>C556= "GMZ (8XX)"</formula>
    </cfRule>
    <cfRule type="expression" dxfId="7379" priority="8442">
      <formula>C556= "DUALLY (9XX)"</formula>
    </cfRule>
  </conditionalFormatting>
  <conditionalFormatting sqref="A557">
    <cfRule type="expression" dxfId="7378" priority="8424">
      <formula>C557= "STREET (3XX)"</formula>
    </cfRule>
    <cfRule type="expression" dxfId="7377" priority="8425">
      <formula>C557="UTV (4XX)"</formula>
    </cfRule>
    <cfRule type="expression" dxfId="7376" priority="8426">
      <formula>C557= "RACE (1XX)"</formula>
    </cfRule>
    <cfRule type="expression" dxfId="7375" priority="8427">
      <formula>C557= "FORGED (2XX)"</formula>
    </cfRule>
    <cfRule type="expression" dxfId="7374" priority="8428">
      <formula>C557= "RALLY (5XX)"</formula>
    </cfRule>
    <cfRule type="expression" dxfId="7373" priority="8429">
      <formula>C557= "DISCO (6XX)"</formula>
    </cfRule>
    <cfRule type="expression" dxfId="7372" priority="8430">
      <formula>C557= "TRAIL (7XX)"</formula>
    </cfRule>
    <cfRule type="expression" dxfId="7371" priority="8431">
      <formula>C557= "GMZ (8XX)"</formula>
    </cfRule>
    <cfRule type="expression" dxfId="7370" priority="8432">
      <formula>C557= "DUALLY (9XX)"</formula>
    </cfRule>
  </conditionalFormatting>
  <conditionalFormatting sqref="A557">
    <cfRule type="containsBlanks" dxfId="7369" priority="8433">
      <formula>LEN(TRIM(A557))=0</formula>
    </cfRule>
  </conditionalFormatting>
  <conditionalFormatting sqref="A559">
    <cfRule type="expression" dxfId="7368" priority="8412">
      <formula>C559= "STREET (3XX)"</formula>
    </cfRule>
    <cfRule type="expression" dxfId="7367" priority="8413">
      <formula>C559="UTV (4XX)"</formula>
    </cfRule>
    <cfRule type="expression" dxfId="7366" priority="8414">
      <formula>C559= "RACE (1XX)"</formula>
    </cfRule>
    <cfRule type="expression" dxfId="7365" priority="8415">
      <formula>C559= "FORGED (2XX)"</formula>
    </cfRule>
    <cfRule type="expression" dxfId="7364" priority="8416">
      <formula>C559= "RALLY (5XX)"</formula>
    </cfRule>
    <cfRule type="expression" dxfId="7363" priority="8417">
      <formula>C559= "DISCO (6XX)"</formula>
    </cfRule>
    <cfRule type="expression" dxfId="7362" priority="8418">
      <formula>C559= "TRAIL (7XX)"</formula>
    </cfRule>
    <cfRule type="expression" dxfId="7361" priority="8419">
      <formula>C559= "GMZ (8XX)"</formula>
    </cfRule>
    <cfRule type="expression" dxfId="7360" priority="8420">
      <formula>C559= "DUALLY (9XX)"</formula>
    </cfRule>
  </conditionalFormatting>
  <conditionalFormatting sqref="H559 E559">
    <cfRule type="duplicateValues" dxfId="7359" priority="8411"/>
  </conditionalFormatting>
  <conditionalFormatting sqref="K559:K562">
    <cfRule type="cellIs" dxfId="7358" priority="8407" operator="equal">
      <formula>"Closeout"</formula>
    </cfRule>
    <cfRule type="cellIs" dxfId="7357" priority="8408" operator="equal">
      <formula>"Discontinued"</formula>
    </cfRule>
  </conditionalFormatting>
  <conditionalFormatting sqref="K560">
    <cfRule type="containsText" dxfId="7356" priority="8405" operator="containsText" text="COMING SOON">
      <formula>NOT(ISERROR(SEARCH("COMING SOON",K560)))</formula>
    </cfRule>
    <cfRule type="containsText" dxfId="7355" priority="8406" operator="containsText" text="ACTIVE">
      <formula>NOT(ISERROR(SEARCH("ACTIVE",K560)))</formula>
    </cfRule>
  </conditionalFormatting>
  <conditionalFormatting sqref="A560">
    <cfRule type="expression" dxfId="7354" priority="8395">
      <formula>C560= "STREET (3XX)"</formula>
    </cfRule>
    <cfRule type="expression" dxfId="7353" priority="8396">
      <formula>C560="UTV (4XX)"</formula>
    </cfRule>
    <cfRule type="expression" dxfId="7352" priority="8397">
      <formula>C560= "RACE (1XX)"</formula>
    </cfRule>
    <cfRule type="expression" dxfId="7351" priority="8398">
      <formula>C560= "FORGED (2XX)"</formula>
    </cfRule>
    <cfRule type="expression" dxfId="7350" priority="8399">
      <formula>C560= "RALLY (5XX)"</formula>
    </cfRule>
    <cfRule type="expression" dxfId="7349" priority="8400">
      <formula>C560= "DISCO (6XX)"</formula>
    </cfRule>
    <cfRule type="expression" dxfId="7348" priority="8401">
      <formula>C560= "TRAIL (7XX)"</formula>
    </cfRule>
    <cfRule type="expression" dxfId="7347" priority="8402">
      <formula>C560= "GMZ (8XX)"</formula>
    </cfRule>
    <cfRule type="expression" dxfId="7346" priority="8403">
      <formula>C560= "DUALLY (9XX)"</formula>
    </cfRule>
  </conditionalFormatting>
  <conditionalFormatting sqref="H560 E560">
    <cfRule type="duplicateValues" dxfId="7345" priority="8394"/>
  </conditionalFormatting>
  <conditionalFormatting sqref="K560">
    <cfRule type="containsText" dxfId="7344" priority="8392" operator="containsText" text="Discontinued">
      <formula>NOT(ISERROR(SEARCH("Discontinued",K560)))</formula>
    </cfRule>
    <cfRule type="containsText" dxfId="7343" priority="8393" operator="containsText" text="Closeout">
      <formula>NOT(ISERROR(SEARCH("Closeout",K560)))</formula>
    </cfRule>
  </conditionalFormatting>
  <conditionalFormatting sqref="BD560">
    <cfRule type="containsBlanks" dxfId="7342" priority="8391">
      <formula>LEN(TRIM(BD560))=0</formula>
    </cfRule>
  </conditionalFormatting>
  <conditionalFormatting sqref="X560">
    <cfRule type="containsBlanks" dxfId="7341" priority="8390">
      <formula>LEN(TRIM(X560))=0</formula>
    </cfRule>
  </conditionalFormatting>
  <conditionalFormatting sqref="K561">
    <cfRule type="containsText" dxfId="7340" priority="8388" operator="containsText" text="COMING SOON">
      <formula>NOT(ISERROR(SEARCH("COMING SOON",K561)))</formula>
    </cfRule>
    <cfRule type="containsText" dxfId="7339" priority="8389" operator="containsText" text="ACTIVE">
      <formula>NOT(ISERROR(SEARCH("ACTIVE",K561)))</formula>
    </cfRule>
  </conditionalFormatting>
  <conditionalFormatting sqref="A561:A565">
    <cfRule type="expression" dxfId="7338" priority="8378">
      <formula>C561= "STREET (3XX)"</formula>
    </cfRule>
    <cfRule type="expression" dxfId="7337" priority="8379">
      <formula>C561="UTV (4XX)"</formula>
    </cfRule>
    <cfRule type="expression" dxfId="7336" priority="8380">
      <formula>C561= "RACE (1XX)"</formula>
    </cfRule>
    <cfRule type="expression" dxfId="7335" priority="8381">
      <formula>C561= "FORGED (2XX)"</formula>
    </cfRule>
    <cfRule type="expression" dxfId="7334" priority="8382">
      <formula>C561= "RALLY (5XX)"</formula>
    </cfRule>
    <cfRule type="expression" dxfId="7333" priority="8383">
      <formula>C561= "DISCO (6XX)"</formula>
    </cfRule>
    <cfRule type="expression" dxfId="7332" priority="8384">
      <formula>C561= "TRAIL (7XX)"</formula>
    </cfRule>
    <cfRule type="expression" dxfId="7331" priority="8385">
      <formula>C561= "GMZ (8XX)"</formula>
    </cfRule>
    <cfRule type="expression" dxfId="7330" priority="8386">
      <formula>C561= "DUALLY (9XX)"</formula>
    </cfRule>
  </conditionalFormatting>
  <conditionalFormatting sqref="E561 H561">
    <cfRule type="duplicateValues" dxfId="7329" priority="8377"/>
  </conditionalFormatting>
  <conditionalFormatting sqref="K561">
    <cfRule type="containsText" dxfId="7328" priority="8375" operator="containsText" text="Discontinued">
      <formula>NOT(ISERROR(SEARCH("Discontinued",K561)))</formula>
    </cfRule>
    <cfRule type="containsText" dxfId="7327" priority="8376" operator="containsText" text="Closeout">
      <formula>NOT(ISERROR(SEARCH("Closeout",K561)))</formula>
    </cfRule>
  </conditionalFormatting>
  <conditionalFormatting sqref="BD561">
    <cfRule type="containsBlanks" dxfId="7326" priority="8374">
      <formula>LEN(TRIM(BD561))=0</formula>
    </cfRule>
  </conditionalFormatting>
  <conditionalFormatting sqref="X561">
    <cfRule type="containsBlanks" dxfId="7325" priority="8373">
      <formula>LEN(TRIM(X561))=0</formula>
    </cfRule>
  </conditionalFormatting>
  <conditionalFormatting sqref="K562">
    <cfRule type="containsText" dxfId="7324" priority="8371" operator="containsText" text="COMING SOON">
      <formula>NOT(ISERROR(SEARCH("COMING SOON",K562)))</formula>
    </cfRule>
    <cfRule type="containsText" dxfId="7323" priority="8372" operator="containsText" text="ACTIVE">
      <formula>NOT(ISERROR(SEARCH("ACTIVE",K562)))</formula>
    </cfRule>
  </conditionalFormatting>
  <conditionalFormatting sqref="A562">
    <cfRule type="expression" dxfId="7322" priority="8361">
      <formula>C562= "STREET (3XX)"</formula>
    </cfRule>
    <cfRule type="expression" dxfId="7321" priority="8362">
      <formula>C562="UTV (4XX)"</formula>
    </cfRule>
    <cfRule type="expression" dxfId="7320" priority="8363">
      <formula>C562= "RACE (1XX)"</formula>
    </cfRule>
    <cfRule type="expression" dxfId="7319" priority="8364">
      <formula>C562= "FORGED (2XX)"</formula>
    </cfRule>
    <cfRule type="expression" dxfId="7318" priority="8365">
      <formula>C562= "RALLY (5XX)"</formula>
    </cfRule>
    <cfRule type="expression" dxfId="7317" priority="8366">
      <formula>C562= "DISCO (6XX)"</formula>
    </cfRule>
    <cfRule type="expression" dxfId="7316" priority="8367">
      <formula>C562= "TRAIL (7XX)"</formula>
    </cfRule>
    <cfRule type="expression" dxfId="7315" priority="8368">
      <formula>C562= "GMZ (8XX)"</formula>
    </cfRule>
    <cfRule type="expression" dxfId="7314" priority="8369">
      <formula>C562= "DUALLY (9XX)"</formula>
    </cfRule>
  </conditionalFormatting>
  <conditionalFormatting sqref="H562 E562">
    <cfRule type="duplicateValues" dxfId="7313" priority="8360"/>
  </conditionalFormatting>
  <conditionalFormatting sqref="K562">
    <cfRule type="containsText" dxfId="7312" priority="8358" operator="containsText" text="Discontinued">
      <formula>NOT(ISERROR(SEARCH("Discontinued",K562)))</formula>
    </cfRule>
    <cfRule type="containsText" dxfId="7311" priority="8359" operator="containsText" text="Closeout">
      <formula>NOT(ISERROR(SEARCH("Closeout",K562)))</formula>
    </cfRule>
  </conditionalFormatting>
  <conditionalFormatting sqref="BD562">
    <cfRule type="containsBlanks" dxfId="7310" priority="8357">
      <formula>LEN(TRIM(BD562))=0</formula>
    </cfRule>
  </conditionalFormatting>
  <conditionalFormatting sqref="X562">
    <cfRule type="containsBlanks" dxfId="7309" priority="8356">
      <formula>LEN(TRIM(X562))=0</formula>
    </cfRule>
  </conditionalFormatting>
  <conditionalFormatting sqref="J561">
    <cfRule type="containsBlanks" dxfId="7308" priority="8355">
      <formula>LEN(TRIM(J561))=0</formula>
    </cfRule>
  </conditionalFormatting>
  <conditionalFormatting sqref="J560:J562">
    <cfRule type="containsBlanks" dxfId="7307" priority="8354">
      <formula>LEN(TRIM(J560))=0</formula>
    </cfRule>
  </conditionalFormatting>
  <conditionalFormatting sqref="J467">
    <cfRule type="containsBlanks" dxfId="7306" priority="8353">
      <formula>LEN(TRIM(J467))=0</formula>
    </cfRule>
  </conditionalFormatting>
  <conditionalFormatting sqref="J466">
    <cfRule type="containsBlanks" dxfId="7305" priority="8352">
      <formula>LEN(TRIM(J466))=0</formula>
    </cfRule>
  </conditionalFormatting>
  <conditionalFormatting sqref="A563">
    <cfRule type="expression" dxfId="7304" priority="8340">
      <formula>C563= "STREET (3XX)"</formula>
    </cfRule>
    <cfRule type="expression" dxfId="7303" priority="8341">
      <formula>C563="UTV (4XX)"</formula>
    </cfRule>
    <cfRule type="expression" dxfId="7302" priority="8342">
      <formula>C563= "RACE (1XX)"</formula>
    </cfRule>
    <cfRule type="expression" dxfId="7301" priority="8343">
      <formula>C563= "FORGED (2XX)"</formula>
    </cfRule>
    <cfRule type="expression" dxfId="7300" priority="8344">
      <formula>C563= "RALLY (5XX)"</formula>
    </cfRule>
    <cfRule type="expression" dxfId="7299" priority="8345">
      <formula>C563= "DISCO (6XX)"</formula>
    </cfRule>
    <cfRule type="expression" dxfId="7298" priority="8346">
      <formula>C563= "TRAIL (7XX)"</formula>
    </cfRule>
    <cfRule type="expression" dxfId="7297" priority="8347">
      <formula>C563= "GMZ (8XX)"</formula>
    </cfRule>
    <cfRule type="expression" dxfId="7296" priority="8348">
      <formula>C563= "DUALLY (9XX)"</formula>
    </cfRule>
  </conditionalFormatting>
  <conditionalFormatting sqref="E563 H563">
    <cfRule type="duplicateValues" dxfId="7295" priority="8339"/>
  </conditionalFormatting>
  <conditionalFormatting sqref="BD563">
    <cfRule type="containsBlanks" dxfId="7294" priority="8336">
      <formula>LEN(TRIM(BD563))=0</formula>
    </cfRule>
  </conditionalFormatting>
  <conditionalFormatting sqref="K563">
    <cfRule type="cellIs" dxfId="7293" priority="8334" operator="equal">
      <formula>"Closeout"</formula>
    </cfRule>
    <cfRule type="cellIs" dxfId="7292" priority="8335" operator="equal">
      <formula>"Discontinued"</formula>
    </cfRule>
  </conditionalFormatting>
  <conditionalFormatting sqref="K563">
    <cfRule type="containsBlanks" dxfId="7291" priority="8331">
      <formula>LEN(TRIM(K563))=0</formula>
    </cfRule>
  </conditionalFormatting>
  <conditionalFormatting sqref="K563">
    <cfRule type="containsText" dxfId="7290" priority="8332" operator="containsText" text="COMING SOON">
      <formula>NOT(ISERROR(SEARCH("COMING SOON",K563)))</formula>
    </cfRule>
    <cfRule type="containsText" dxfId="7289" priority="8333" operator="containsText" text="ACTIVE">
      <formula>NOT(ISERROR(SEARCH("ACTIVE",K563)))</formula>
    </cfRule>
  </conditionalFormatting>
  <conditionalFormatting sqref="K563">
    <cfRule type="containsText" dxfId="7288" priority="8329" operator="containsText" text="Discontinued">
      <formula>NOT(ISERROR(SEARCH("Discontinued",K563)))</formula>
    </cfRule>
    <cfRule type="containsText" dxfId="7287" priority="8330" operator="containsText" text="Closeout">
      <formula>NOT(ISERROR(SEARCH("Closeout",K563)))</formula>
    </cfRule>
  </conditionalFormatting>
  <conditionalFormatting sqref="A564">
    <cfRule type="expression" dxfId="7286" priority="8317">
      <formula>C564= "STREET (3XX)"</formula>
    </cfRule>
    <cfRule type="expression" dxfId="7285" priority="8318">
      <formula>C564="UTV (4XX)"</formula>
    </cfRule>
    <cfRule type="expression" dxfId="7284" priority="8319">
      <formula>C564= "RACE (1XX)"</formula>
    </cfRule>
    <cfRule type="expression" dxfId="7283" priority="8320">
      <formula>C564= "FORGED (2XX)"</formula>
    </cfRule>
    <cfRule type="expression" dxfId="7282" priority="8321">
      <formula>C564= "RALLY (5XX)"</formula>
    </cfRule>
    <cfRule type="expression" dxfId="7281" priority="8322">
      <formula>C564= "DISCO (6XX)"</formula>
    </cfRule>
    <cfRule type="expression" dxfId="7280" priority="8323">
      <formula>C564= "TRAIL (7XX)"</formula>
    </cfRule>
    <cfRule type="expression" dxfId="7279" priority="8324">
      <formula>C564= "GMZ (8XX)"</formula>
    </cfRule>
    <cfRule type="expression" dxfId="7278" priority="8325">
      <formula>C564= "DUALLY (9XX)"</formula>
    </cfRule>
  </conditionalFormatting>
  <conditionalFormatting sqref="E564 H564">
    <cfRule type="duplicateValues" dxfId="7277" priority="8316"/>
  </conditionalFormatting>
  <conditionalFormatting sqref="BD564">
    <cfRule type="containsBlanks" dxfId="7276" priority="8313">
      <formula>LEN(TRIM(BD564))=0</formula>
    </cfRule>
  </conditionalFormatting>
  <conditionalFormatting sqref="X564">
    <cfRule type="containsBlanks" dxfId="7275" priority="8312">
      <formula>LEN(TRIM(X564))=0</formula>
    </cfRule>
  </conditionalFormatting>
  <conditionalFormatting sqref="K564">
    <cfRule type="cellIs" dxfId="7274" priority="8310" operator="equal">
      <formula>"Closeout"</formula>
    </cfRule>
    <cfRule type="cellIs" dxfId="7273" priority="8311" operator="equal">
      <formula>"Discontinued"</formula>
    </cfRule>
  </conditionalFormatting>
  <conditionalFormatting sqref="K564">
    <cfRule type="containsBlanks" dxfId="7272" priority="8307">
      <formula>LEN(TRIM(K564))=0</formula>
    </cfRule>
  </conditionalFormatting>
  <conditionalFormatting sqref="K564">
    <cfRule type="containsText" dxfId="7271" priority="8308" operator="containsText" text="COMING SOON">
      <formula>NOT(ISERROR(SEARCH("COMING SOON",K564)))</formula>
    </cfRule>
    <cfRule type="containsText" dxfId="7270" priority="8309" operator="containsText" text="ACTIVE">
      <formula>NOT(ISERROR(SEARCH("ACTIVE",K564)))</formula>
    </cfRule>
  </conditionalFormatting>
  <conditionalFormatting sqref="K564">
    <cfRule type="containsText" dxfId="7269" priority="8305" operator="containsText" text="Discontinued">
      <formula>NOT(ISERROR(SEARCH("Discontinued",K564)))</formula>
    </cfRule>
    <cfRule type="containsText" dxfId="7268" priority="8306" operator="containsText" text="Closeout">
      <formula>NOT(ISERROR(SEARCH("Closeout",K564)))</formula>
    </cfRule>
  </conditionalFormatting>
  <conditionalFormatting sqref="A565">
    <cfRule type="expression" dxfId="7267" priority="8293">
      <formula>C565= "STREET (3XX)"</formula>
    </cfRule>
    <cfRule type="expression" dxfId="7266" priority="8294">
      <formula>C565="UTV (4XX)"</formula>
    </cfRule>
    <cfRule type="expression" dxfId="7265" priority="8295">
      <formula>C565= "RACE (1XX)"</formula>
    </cfRule>
    <cfRule type="expression" dxfId="7264" priority="8296">
      <formula>C565= "FORGED (2XX)"</formula>
    </cfRule>
    <cfRule type="expression" dxfId="7263" priority="8297">
      <formula>C565= "RALLY (5XX)"</formula>
    </cfRule>
    <cfRule type="expression" dxfId="7262" priority="8298">
      <formula>C565= "DISCO (6XX)"</formula>
    </cfRule>
    <cfRule type="expression" dxfId="7261" priority="8299">
      <formula>C565= "TRAIL (7XX)"</formula>
    </cfRule>
    <cfRule type="expression" dxfId="7260" priority="8300">
      <formula>C565= "GMZ (8XX)"</formula>
    </cfRule>
    <cfRule type="expression" dxfId="7259" priority="8301">
      <formula>C565= "DUALLY (9XX)"</formula>
    </cfRule>
  </conditionalFormatting>
  <conditionalFormatting sqref="H565 E565">
    <cfRule type="duplicateValues" dxfId="7258" priority="8292"/>
  </conditionalFormatting>
  <conditionalFormatting sqref="K565">
    <cfRule type="containsText" dxfId="7257" priority="8281" operator="containsText" text="Discontinued">
      <formula>NOT(ISERROR(SEARCH("Discontinued",K565)))</formula>
    </cfRule>
    <cfRule type="containsText" dxfId="7256" priority="8282" operator="containsText" text="Closeout">
      <formula>NOT(ISERROR(SEARCH("Closeout",K565)))</formula>
    </cfRule>
  </conditionalFormatting>
  <conditionalFormatting sqref="BD565">
    <cfRule type="containsBlanks" dxfId="7255" priority="8289">
      <formula>LEN(TRIM(BD565))=0</formula>
    </cfRule>
  </conditionalFormatting>
  <conditionalFormatting sqref="X565">
    <cfRule type="containsBlanks" dxfId="7254" priority="8288">
      <formula>LEN(TRIM(X565))=0</formula>
    </cfRule>
  </conditionalFormatting>
  <conditionalFormatting sqref="K565">
    <cfRule type="cellIs" dxfId="7253" priority="8286" operator="equal">
      <formula>"Closeout"</formula>
    </cfRule>
    <cfRule type="cellIs" dxfId="7252" priority="8287" operator="equal">
      <formula>"Discontinued"</formula>
    </cfRule>
  </conditionalFormatting>
  <conditionalFormatting sqref="K565">
    <cfRule type="containsBlanks" dxfId="7251" priority="8283">
      <formula>LEN(TRIM(K565))=0</formula>
    </cfRule>
  </conditionalFormatting>
  <conditionalFormatting sqref="K565">
    <cfRule type="containsText" dxfId="7250" priority="8284" operator="containsText" text="COMING SOON">
      <formula>NOT(ISERROR(SEARCH("COMING SOON",K565)))</formula>
    </cfRule>
    <cfRule type="containsText" dxfId="7249" priority="8285" operator="containsText" text="ACTIVE">
      <formula>NOT(ISERROR(SEARCH("ACTIVE",K565)))</formula>
    </cfRule>
  </conditionalFormatting>
  <conditionalFormatting sqref="J564:J565">
    <cfRule type="containsBlanks" dxfId="7248" priority="8280">
      <formula>LEN(TRIM(J564))=0</formula>
    </cfRule>
  </conditionalFormatting>
  <conditionalFormatting sqref="J564:J565">
    <cfRule type="containsBlanks" dxfId="7247" priority="8279">
      <formula>LEN(TRIM(J564))=0</formula>
    </cfRule>
  </conditionalFormatting>
  <conditionalFormatting sqref="W242">
    <cfRule type="containsBlanks" dxfId="7246" priority="8278">
      <formula>LEN(TRIM(W242))=0</formula>
    </cfRule>
  </conditionalFormatting>
  <conditionalFormatting sqref="I563">
    <cfRule type="containsBlanks" dxfId="7245" priority="8274">
      <formula>LEN(TRIM(I563))=0</formula>
    </cfRule>
  </conditionalFormatting>
  <conditionalFormatting sqref="I563">
    <cfRule type="containsBlanks" dxfId="7244" priority="8273">
      <formula>LEN(TRIM(I563))=0</formula>
    </cfRule>
  </conditionalFormatting>
  <conditionalFormatting sqref="I556">
    <cfRule type="containsBlanks" dxfId="7243" priority="8272">
      <formula>LEN(TRIM(I556))=0</formula>
    </cfRule>
  </conditionalFormatting>
  <conditionalFormatting sqref="I556">
    <cfRule type="containsBlanks" dxfId="7242" priority="8271">
      <formula>LEN(TRIM(I556))=0</formula>
    </cfRule>
  </conditionalFormatting>
  <conditionalFormatting sqref="I549">
    <cfRule type="containsBlanks" dxfId="7241" priority="8270">
      <formula>LEN(TRIM(I549))=0</formula>
    </cfRule>
  </conditionalFormatting>
  <conditionalFormatting sqref="I549">
    <cfRule type="containsBlanks" dxfId="7240" priority="8269">
      <formula>LEN(TRIM(I549))=0</formula>
    </cfRule>
  </conditionalFormatting>
  <conditionalFormatting sqref="I548">
    <cfRule type="containsBlanks" dxfId="7239" priority="8268">
      <formula>LEN(TRIM(I548))=0</formula>
    </cfRule>
  </conditionalFormatting>
  <conditionalFormatting sqref="I548">
    <cfRule type="containsBlanks" dxfId="7238" priority="8267">
      <formula>LEN(TRIM(I548))=0</formula>
    </cfRule>
  </conditionalFormatting>
  <conditionalFormatting sqref="I560">
    <cfRule type="containsBlanks" dxfId="7237" priority="8266">
      <formula>LEN(TRIM(I560))=0</formula>
    </cfRule>
  </conditionalFormatting>
  <conditionalFormatting sqref="I561">
    <cfRule type="containsBlanks" dxfId="7236" priority="8265">
      <formula>LEN(TRIM(I561))=0</formula>
    </cfRule>
  </conditionalFormatting>
  <conditionalFormatting sqref="I562">
    <cfRule type="containsBlanks" dxfId="7235" priority="8264">
      <formula>LEN(TRIM(I562))=0</formula>
    </cfRule>
  </conditionalFormatting>
  <conditionalFormatting sqref="B566">
    <cfRule type="containsBlanks" dxfId="7234" priority="8259">
      <formula>LEN(TRIM(B566))=0</formula>
    </cfRule>
  </conditionalFormatting>
  <conditionalFormatting sqref="K566:K581">
    <cfRule type="containsText" dxfId="7233" priority="8252" operator="containsText" text="Discontinued">
      <formula>NOT(ISERROR(SEARCH("Discontinued",K566)))</formula>
    </cfRule>
    <cfRule type="containsText" dxfId="7232" priority="8253" operator="containsText" text="Closeout">
      <formula>NOT(ISERROR(SEARCH("Closeout",K566)))</formula>
    </cfRule>
  </conditionalFormatting>
  <conditionalFormatting sqref="K566:K581">
    <cfRule type="cellIs" dxfId="7231" priority="8257" operator="equal">
      <formula>"Closeout"</formula>
    </cfRule>
    <cfRule type="cellIs" dxfId="7230" priority="8258" operator="equal">
      <formula>"Discontinued"</formula>
    </cfRule>
  </conditionalFormatting>
  <conditionalFormatting sqref="K566:K581">
    <cfRule type="containsBlanks" dxfId="7229" priority="8254">
      <formula>LEN(TRIM(K566))=0</formula>
    </cfRule>
  </conditionalFormatting>
  <conditionalFormatting sqref="K566:K581">
    <cfRule type="containsText" dxfId="7228" priority="8255" operator="containsText" text="COMING SOON">
      <formula>NOT(ISERROR(SEARCH("COMING SOON",K566)))</formula>
    </cfRule>
    <cfRule type="containsText" dxfId="7227" priority="8256" operator="containsText" text="ACTIVE">
      <formula>NOT(ISERROR(SEARCH("ACTIVE",K566)))</formula>
    </cfRule>
  </conditionalFormatting>
  <conditionalFormatting sqref="L571:L580">
    <cfRule type="containsBlanks" dxfId="7226" priority="8216">
      <formula>LEN(TRIM(L571))=0</formula>
    </cfRule>
  </conditionalFormatting>
  <conditionalFormatting sqref="K567:K581">
    <cfRule type="containsText" dxfId="7225" priority="8249" operator="containsText" text="COMING SOON">
      <formula>NOT(ISERROR(SEARCH("COMING SOON",K567)))</formula>
    </cfRule>
    <cfRule type="containsText" dxfId="7224" priority="8250" operator="containsText" text="ACTIVE">
      <formula>NOT(ISERROR(SEARCH("ACTIVE",K567)))</formula>
    </cfRule>
  </conditionalFormatting>
  <conditionalFormatting sqref="A567 A570:A596">
    <cfRule type="expression" dxfId="7223" priority="8239">
      <formula>C567= "STREET (3XX)"</formula>
    </cfRule>
    <cfRule type="expression" dxfId="7222" priority="8240">
      <formula>C567="UTV (4XX)"</formula>
    </cfRule>
    <cfRule type="expression" dxfId="7221" priority="8241">
      <formula>C567= "RACE (1XX)"</formula>
    </cfRule>
    <cfRule type="expression" dxfId="7220" priority="8242">
      <formula>C567= "FORGED (2XX)"</formula>
    </cfRule>
    <cfRule type="expression" dxfId="7219" priority="8243">
      <formula>C567= "RALLY (5XX)"</formula>
    </cfRule>
    <cfRule type="expression" dxfId="7218" priority="8244">
      <formula>C567= "DISCO (6XX)"</formula>
    </cfRule>
    <cfRule type="expression" dxfId="7217" priority="8245">
      <formula>C567= "TRAIL (7XX)"</formula>
    </cfRule>
    <cfRule type="expression" dxfId="7216" priority="8246">
      <formula>C567= "GMZ (8XX)"</formula>
    </cfRule>
    <cfRule type="expression" dxfId="7215" priority="8247">
      <formula>C567= "DUALLY (9XX)"</formula>
    </cfRule>
  </conditionalFormatting>
  <conditionalFormatting sqref="K567:K581">
    <cfRule type="containsText" dxfId="7214" priority="8237" operator="containsText" text="Discontinued">
      <formula>NOT(ISERROR(SEARCH("Discontinued",K567)))</formula>
    </cfRule>
    <cfRule type="containsText" dxfId="7213" priority="8238" operator="containsText" text="Closeout">
      <formula>NOT(ISERROR(SEARCH("Closeout",K567)))</formula>
    </cfRule>
  </conditionalFormatting>
  <conditionalFormatting sqref="L567:L569">
    <cfRule type="containsBlanks" dxfId="7212" priority="8236">
      <formula>LEN(TRIM(L567))=0</formula>
    </cfRule>
  </conditionalFormatting>
  <conditionalFormatting sqref="H567:H581 E567:E581">
    <cfRule type="duplicateValues" dxfId="7211" priority="8251"/>
  </conditionalFormatting>
  <conditionalFormatting sqref="I567">
    <cfRule type="containsBlanks" dxfId="7210" priority="8235">
      <formula>LEN(TRIM(I567))=0</formula>
    </cfRule>
  </conditionalFormatting>
  <conditionalFormatting sqref="E567:E581">
    <cfRule type="duplicateValues" dxfId="7209" priority="8234"/>
  </conditionalFormatting>
  <conditionalFormatting sqref="E567:E581">
    <cfRule type="duplicateValues" dxfId="7208" priority="8233"/>
  </conditionalFormatting>
  <conditionalFormatting sqref="A568:D569">
    <cfRule type="containsBlanks" dxfId="7207" priority="8232">
      <formula>LEN(TRIM(A568))=0</formula>
    </cfRule>
  </conditionalFormatting>
  <conditionalFormatting sqref="A568:A569">
    <cfRule type="expression" dxfId="7206" priority="8223">
      <formula>C568= "STREET (3XX)"</formula>
    </cfRule>
    <cfRule type="expression" dxfId="7205" priority="8224">
      <formula>C568="UTV (4XX)"</formula>
    </cfRule>
    <cfRule type="expression" dxfId="7204" priority="8225">
      <formula>C568= "RACE (1XX)"</formula>
    </cfRule>
    <cfRule type="expression" dxfId="7203" priority="8226">
      <formula>C568= "FORGED (2XX)"</formula>
    </cfRule>
    <cfRule type="expression" dxfId="7202" priority="8227">
      <formula>C568= "RALLY (5XX)"</formula>
    </cfRule>
    <cfRule type="expression" dxfId="7201" priority="8228">
      <formula>C568= "DISCO (6XX)"</formula>
    </cfRule>
    <cfRule type="expression" dxfId="7200" priority="8229">
      <formula>C568= "TRAIL (7XX)"</formula>
    </cfRule>
    <cfRule type="expression" dxfId="7199" priority="8230">
      <formula>C568= "GMZ (8XX)"</formula>
    </cfRule>
    <cfRule type="expression" dxfId="7198" priority="8231">
      <formula>C568= "DUALLY (9XX)"</formula>
    </cfRule>
  </conditionalFormatting>
  <conditionalFormatting sqref="AD568:AE568">
    <cfRule type="containsBlanks" dxfId="7197" priority="8222">
      <formula>LEN(TRIM(AD568))=0</formula>
    </cfRule>
  </conditionalFormatting>
  <conditionalFormatting sqref="AD569:AE569">
    <cfRule type="containsBlanks" dxfId="7196" priority="8221">
      <formula>LEN(TRIM(AD569))=0</formula>
    </cfRule>
  </conditionalFormatting>
  <conditionalFormatting sqref="AJ568:AK569">
    <cfRule type="containsBlanks" dxfId="7195" priority="8220">
      <formula>LEN(TRIM(AJ568))=0</formula>
    </cfRule>
  </conditionalFormatting>
  <conditionalFormatting sqref="AZ568:BC569">
    <cfRule type="containsBlanks" dxfId="7194" priority="8219">
      <formula>LEN(TRIM(AZ568))=0</formula>
    </cfRule>
  </conditionalFormatting>
  <conditionalFormatting sqref="AN568:AN569">
    <cfRule type="containsBlanks" dxfId="7193" priority="8218">
      <formula>LEN(TRIM(AN568))=0</formula>
    </cfRule>
  </conditionalFormatting>
  <conditionalFormatting sqref="BJ571:BJ580">
    <cfRule type="containsBlanks" dxfId="7192" priority="8217">
      <formula>LEN(TRIM(BJ571))=0</formula>
    </cfRule>
  </conditionalFormatting>
  <conditionalFormatting sqref="K582:K584">
    <cfRule type="containsText" dxfId="7191" priority="8213" operator="containsText" text="COMING SOON">
      <formula>NOT(ISERROR(SEARCH("COMING SOON",K582)))</formula>
    </cfRule>
    <cfRule type="containsText" dxfId="7190" priority="8214" operator="containsText" text="ACTIVE">
      <formula>NOT(ISERROR(SEARCH("ACTIVE",K582)))</formula>
    </cfRule>
  </conditionalFormatting>
  <conditionalFormatting sqref="A582:A584">
    <cfRule type="expression" dxfId="7189" priority="8203">
      <formula>C582= "STREET (3XX)"</formula>
    </cfRule>
    <cfRule type="expression" dxfId="7188" priority="8204">
      <formula>C582="UTV (4XX)"</formula>
    </cfRule>
    <cfRule type="expression" dxfId="7187" priority="8205">
      <formula>C582= "RACE (1XX)"</formula>
    </cfRule>
    <cfRule type="expression" dxfId="7186" priority="8206">
      <formula>C582= "FORGED (2XX)"</formula>
    </cfRule>
    <cfRule type="expression" dxfId="7185" priority="8207">
      <formula>C582= "RALLY (5XX)"</formula>
    </cfRule>
    <cfRule type="expression" dxfId="7184" priority="8208">
      <formula>C582= "DISCO (6XX)"</formula>
    </cfRule>
    <cfRule type="expression" dxfId="7183" priority="8209">
      <formula>C582= "TRAIL (7XX)"</formula>
    </cfRule>
    <cfRule type="expression" dxfId="7182" priority="8210">
      <formula>C582= "GMZ (8XX)"</formula>
    </cfRule>
    <cfRule type="expression" dxfId="7181" priority="8211">
      <formula>C582= "DUALLY (9XX)"</formula>
    </cfRule>
  </conditionalFormatting>
  <conditionalFormatting sqref="K582:K584">
    <cfRule type="containsText" dxfId="7180" priority="8201" operator="containsText" text="Discontinued">
      <formula>NOT(ISERROR(SEARCH("Discontinued",K582)))</formula>
    </cfRule>
    <cfRule type="containsText" dxfId="7179" priority="8202" operator="containsText" text="Closeout">
      <formula>NOT(ISERROR(SEARCH("Closeout",K582)))</formula>
    </cfRule>
  </conditionalFormatting>
  <conditionalFormatting sqref="E582:E584 H582:H584">
    <cfRule type="duplicateValues" dxfId="7178" priority="8215"/>
  </conditionalFormatting>
  <conditionalFormatting sqref="E582:E584">
    <cfRule type="duplicateValues" dxfId="7177" priority="8200"/>
  </conditionalFormatting>
  <conditionalFormatting sqref="E582:E584">
    <cfRule type="duplicateValues" dxfId="7176" priority="8199"/>
  </conditionalFormatting>
  <conditionalFormatting sqref="K582:K584">
    <cfRule type="containsText" dxfId="7175" priority="8195" operator="containsText" text="Discontinued">
      <formula>NOT(ISERROR(SEARCH("Discontinued",K582)))</formula>
    </cfRule>
    <cfRule type="containsText" dxfId="7174" priority="8196" operator="containsText" text="Coming Soon">
      <formula>NOT(ISERROR(SEARCH("Coming Soon",K582)))</formula>
    </cfRule>
    <cfRule type="containsText" dxfId="7173" priority="8197" operator="containsText" text="Closeout">
      <formula>NOT(ISERROR(SEARCH("Closeout",K582)))</formula>
    </cfRule>
    <cfRule type="containsText" dxfId="7172" priority="8198" operator="containsText" text="Active">
      <formula>NOT(ISERROR(SEARCH("Active",K582)))</formula>
    </cfRule>
  </conditionalFormatting>
  <conditionalFormatting sqref="K582:K584">
    <cfRule type="containsText" dxfId="7171" priority="8188" operator="containsText" text="Discontinued">
      <formula>NOT(ISERROR(SEARCH("Discontinued",K582)))</formula>
    </cfRule>
    <cfRule type="containsText" dxfId="7170" priority="8189" operator="containsText" text="Closeout">
      <formula>NOT(ISERROR(SEARCH("Closeout",K582)))</formula>
    </cfRule>
  </conditionalFormatting>
  <conditionalFormatting sqref="K582:K584">
    <cfRule type="cellIs" dxfId="7169" priority="8193" operator="equal">
      <formula>"Closeout"</formula>
    </cfRule>
    <cfRule type="cellIs" dxfId="7168" priority="8194" operator="equal">
      <formula>"Discontinued"</formula>
    </cfRule>
  </conditionalFormatting>
  <conditionalFormatting sqref="K582:K584">
    <cfRule type="containsBlanks" dxfId="7167" priority="8190">
      <formula>LEN(TRIM(K582))=0</formula>
    </cfRule>
  </conditionalFormatting>
  <conditionalFormatting sqref="K582:K584">
    <cfRule type="containsText" dxfId="7166" priority="8191" operator="containsText" text="COMING SOON">
      <formula>NOT(ISERROR(SEARCH("COMING SOON",K582)))</formula>
    </cfRule>
    <cfRule type="containsText" dxfId="7165" priority="8192" operator="containsText" text="ACTIVE">
      <formula>NOT(ISERROR(SEARCH("ACTIVE",K582)))</formula>
    </cfRule>
  </conditionalFormatting>
  <conditionalFormatting sqref="K582:K584">
    <cfRule type="containsText" dxfId="7164" priority="8186" operator="containsText" text="COMING SOON">
      <formula>NOT(ISERROR(SEARCH("COMING SOON",K582)))</formula>
    </cfRule>
    <cfRule type="containsText" dxfId="7163" priority="8187" operator="containsText" text="ACTIVE">
      <formula>NOT(ISERROR(SEARCH("ACTIVE",K582)))</formula>
    </cfRule>
  </conditionalFormatting>
  <conditionalFormatting sqref="K582:K584">
    <cfRule type="containsText" dxfId="7162" priority="8184" operator="containsText" text="Discontinued">
      <formula>NOT(ISERROR(SEARCH("Discontinued",K582)))</formula>
    </cfRule>
    <cfRule type="containsText" dxfId="7161" priority="8185" operator="containsText" text="Closeout">
      <formula>NOT(ISERROR(SEARCH("Closeout",K582)))</formula>
    </cfRule>
  </conditionalFormatting>
  <conditionalFormatting sqref="K585">
    <cfRule type="containsText" dxfId="7160" priority="7976" operator="containsText" text="COMING SOON">
      <formula>NOT(ISERROR(SEARCH("COMING SOON",K585)))</formula>
    </cfRule>
    <cfRule type="containsText" dxfId="7159" priority="7977" operator="containsText" text="ACTIVE">
      <formula>NOT(ISERROR(SEARCH("ACTIVE",K585)))</formula>
    </cfRule>
  </conditionalFormatting>
  <conditionalFormatting sqref="K585">
    <cfRule type="containsText" dxfId="7158" priority="7964" operator="containsText" text="Discontinued">
      <formula>NOT(ISERROR(SEARCH("Discontinued",K585)))</formula>
    </cfRule>
    <cfRule type="containsText" dxfId="7157" priority="7965" operator="containsText" text="Closeout">
      <formula>NOT(ISERROR(SEARCH("Closeout",K585)))</formula>
    </cfRule>
  </conditionalFormatting>
  <conditionalFormatting sqref="X585">
    <cfRule type="containsBlanks" dxfId="7156" priority="7963">
      <formula>LEN(TRIM(X585))=0</formula>
    </cfRule>
  </conditionalFormatting>
  <conditionalFormatting sqref="E585 H585">
    <cfRule type="duplicateValues" dxfId="7155" priority="7978"/>
  </conditionalFormatting>
  <conditionalFormatting sqref="E585">
    <cfRule type="duplicateValues" dxfId="7154" priority="7962"/>
  </conditionalFormatting>
  <conditionalFormatting sqref="E585">
    <cfRule type="duplicateValues" dxfId="7153" priority="7961"/>
  </conditionalFormatting>
  <conditionalFormatting sqref="K585">
    <cfRule type="containsText" dxfId="7152" priority="7959" operator="containsText" text="COMING SOON">
      <formula>NOT(ISERROR(SEARCH("COMING SOON",K585)))</formula>
    </cfRule>
    <cfRule type="containsText" dxfId="7151" priority="7960" operator="containsText" text="ACTIVE">
      <formula>NOT(ISERROR(SEARCH("ACTIVE",K585)))</formula>
    </cfRule>
  </conditionalFormatting>
  <conditionalFormatting sqref="K585">
    <cfRule type="containsText" dxfId="7150" priority="7957" operator="containsText" text="Discontinued">
      <formula>NOT(ISERROR(SEARCH("Discontinued",K585)))</formula>
    </cfRule>
    <cfRule type="containsText" dxfId="7149" priority="7958" operator="containsText" text="Closeout">
      <formula>NOT(ISERROR(SEARCH("Closeout",K585)))</formula>
    </cfRule>
  </conditionalFormatting>
  <conditionalFormatting sqref="K585">
    <cfRule type="containsText" dxfId="7148" priority="7953" operator="containsText" text="Discontinued">
      <formula>NOT(ISERROR(SEARCH("Discontinued",K585)))</formula>
    </cfRule>
    <cfRule type="containsText" dxfId="7147" priority="7954" operator="containsText" text="Coming Soon">
      <formula>NOT(ISERROR(SEARCH("Coming Soon",K585)))</formula>
    </cfRule>
    <cfRule type="containsText" dxfId="7146" priority="7955" operator="containsText" text="Closeout">
      <formula>NOT(ISERROR(SEARCH("Closeout",K585)))</formula>
    </cfRule>
    <cfRule type="containsText" dxfId="7145" priority="7956" operator="containsText" text="Active">
      <formula>NOT(ISERROR(SEARCH("Active",K585)))</formula>
    </cfRule>
  </conditionalFormatting>
  <conditionalFormatting sqref="K585">
    <cfRule type="containsText" dxfId="7144" priority="7946" operator="containsText" text="Discontinued">
      <formula>NOT(ISERROR(SEARCH("Discontinued",K585)))</formula>
    </cfRule>
    <cfRule type="containsText" dxfId="7143" priority="7947" operator="containsText" text="Closeout">
      <formula>NOT(ISERROR(SEARCH("Closeout",K585)))</formula>
    </cfRule>
  </conditionalFormatting>
  <conditionalFormatting sqref="K585">
    <cfRule type="cellIs" dxfId="7142" priority="7951" operator="equal">
      <formula>"Closeout"</formula>
    </cfRule>
    <cfRule type="cellIs" dxfId="7141" priority="7952" operator="equal">
      <formula>"Discontinued"</formula>
    </cfRule>
  </conditionalFormatting>
  <conditionalFormatting sqref="K585">
    <cfRule type="containsBlanks" dxfId="7140" priority="7948">
      <formula>LEN(TRIM(K585))=0</formula>
    </cfRule>
  </conditionalFormatting>
  <conditionalFormatting sqref="K585">
    <cfRule type="containsText" dxfId="7139" priority="7949" operator="containsText" text="COMING SOON">
      <formula>NOT(ISERROR(SEARCH("COMING SOON",K585)))</formula>
    </cfRule>
    <cfRule type="containsText" dxfId="7138" priority="7950" operator="containsText" text="ACTIVE">
      <formula>NOT(ISERROR(SEARCH("ACTIVE",K585)))</formula>
    </cfRule>
  </conditionalFormatting>
  <conditionalFormatting sqref="K585">
    <cfRule type="containsText" dxfId="7137" priority="7944" operator="containsText" text="COMING SOON">
      <formula>NOT(ISERROR(SEARCH("COMING SOON",K585)))</formula>
    </cfRule>
    <cfRule type="containsText" dxfId="7136" priority="7945" operator="containsText" text="ACTIVE">
      <formula>NOT(ISERROR(SEARCH("ACTIVE",K585)))</formula>
    </cfRule>
  </conditionalFormatting>
  <conditionalFormatting sqref="K585">
    <cfRule type="containsText" dxfId="7135" priority="7942" operator="containsText" text="Discontinued">
      <formula>NOT(ISERROR(SEARCH("Discontinued",K585)))</formula>
    </cfRule>
    <cfRule type="containsText" dxfId="7134" priority="7943" operator="containsText" text="Closeout">
      <formula>NOT(ISERROR(SEARCH("Closeout",K585)))</formula>
    </cfRule>
  </conditionalFormatting>
  <conditionalFormatting sqref="K586:K588">
    <cfRule type="containsText" dxfId="7133" priority="7939" operator="containsText" text="COMING SOON">
      <formula>NOT(ISERROR(SEARCH("COMING SOON",K586)))</formula>
    </cfRule>
    <cfRule type="containsText" dxfId="7132" priority="7940" operator="containsText" text="ACTIVE">
      <formula>NOT(ISERROR(SEARCH("ACTIVE",K586)))</formula>
    </cfRule>
  </conditionalFormatting>
  <conditionalFormatting sqref="K586:K588">
    <cfRule type="containsText" dxfId="7131" priority="7927" operator="containsText" text="Discontinued">
      <formula>NOT(ISERROR(SEARCH("Discontinued",K586)))</formula>
    </cfRule>
    <cfRule type="containsText" dxfId="7130" priority="7928" operator="containsText" text="Closeout">
      <formula>NOT(ISERROR(SEARCH("Closeout",K586)))</formula>
    </cfRule>
  </conditionalFormatting>
  <conditionalFormatting sqref="E586:E588 H586:H588">
    <cfRule type="duplicateValues" dxfId="7129" priority="7941"/>
  </conditionalFormatting>
  <conditionalFormatting sqref="E586:E588">
    <cfRule type="duplicateValues" dxfId="7128" priority="7926"/>
  </conditionalFormatting>
  <conditionalFormatting sqref="E586:E588">
    <cfRule type="duplicateValues" dxfId="7127" priority="7925"/>
  </conditionalFormatting>
  <conditionalFormatting sqref="A585:A588">
    <cfRule type="containsBlanks" dxfId="7126" priority="7924">
      <formula>LEN(TRIM(A585))=0</formula>
    </cfRule>
  </conditionalFormatting>
  <conditionalFormatting sqref="A585:A588">
    <cfRule type="expression" dxfId="7125" priority="7915">
      <formula>C585= "STREET (3XX)"</formula>
    </cfRule>
    <cfRule type="expression" dxfId="7124" priority="7916">
      <formula>C585="UTV (4XX)"</formula>
    </cfRule>
    <cfRule type="expression" dxfId="7123" priority="7917">
      <formula>C585= "RACE (1XX)"</formula>
    </cfRule>
    <cfRule type="expression" dxfId="7122" priority="7918">
      <formula>C585= "FORGED (2XX)"</formula>
    </cfRule>
    <cfRule type="expression" dxfId="7121" priority="7919">
      <formula>C585= "RALLY (5XX)"</formula>
    </cfRule>
    <cfRule type="expression" dxfId="7120" priority="7920">
      <formula>C585= "DISCO (6XX)"</formula>
    </cfRule>
    <cfRule type="expression" dxfId="7119" priority="7921">
      <formula>C585= "TRAIL (7XX)"</formula>
    </cfRule>
    <cfRule type="expression" dxfId="7118" priority="7922">
      <formula>C585= "GMZ (8XX)"</formula>
    </cfRule>
    <cfRule type="expression" dxfId="7117" priority="7923">
      <formula>C585= "DUALLY (9XX)"</formula>
    </cfRule>
  </conditionalFormatting>
  <conditionalFormatting sqref="A585:A588">
    <cfRule type="expression" dxfId="7116" priority="7906">
      <formula>C585= "STREET (3XX)"</formula>
    </cfRule>
    <cfRule type="expression" dxfId="7115" priority="7907">
      <formula>C585="UTV (4XX)"</formula>
    </cfRule>
    <cfRule type="expression" dxfId="7114" priority="7908">
      <formula>C585= "RACE (1XX)"</formula>
    </cfRule>
    <cfRule type="expression" dxfId="7113" priority="7909">
      <formula>C585= "FORGED (2XX)"</formula>
    </cfRule>
    <cfRule type="expression" dxfId="7112" priority="7910">
      <formula>C585= "RALLY (5XX)"</formula>
    </cfRule>
    <cfRule type="expression" dxfId="7111" priority="7911">
      <formula>C585= "DISCO (6XX)"</formula>
    </cfRule>
    <cfRule type="expression" dxfId="7110" priority="7912">
      <formula>C585= "TRAIL (7XX)"</formula>
    </cfRule>
    <cfRule type="expression" dxfId="7109" priority="7913">
      <formula>C585= "GMZ (8XX)"</formula>
    </cfRule>
    <cfRule type="expression" dxfId="7108" priority="7914">
      <formula>C585= "DUALLY (9XX)"</formula>
    </cfRule>
  </conditionalFormatting>
  <conditionalFormatting sqref="K586:K588">
    <cfRule type="containsText" dxfId="7107" priority="7904" operator="containsText" text="COMING SOON">
      <formula>NOT(ISERROR(SEARCH("COMING SOON",K586)))</formula>
    </cfRule>
    <cfRule type="containsText" dxfId="7106" priority="7905" operator="containsText" text="ACTIVE">
      <formula>NOT(ISERROR(SEARCH("ACTIVE",K586)))</formula>
    </cfRule>
  </conditionalFormatting>
  <conditionalFormatting sqref="K586:K588">
    <cfRule type="containsText" dxfId="7105" priority="7902" operator="containsText" text="Discontinued">
      <formula>NOT(ISERROR(SEARCH("Discontinued",K586)))</formula>
    </cfRule>
    <cfRule type="containsText" dxfId="7104" priority="7903" operator="containsText" text="Closeout">
      <formula>NOT(ISERROR(SEARCH("Closeout",K586)))</formula>
    </cfRule>
  </conditionalFormatting>
  <conditionalFormatting sqref="K586:K588">
    <cfRule type="containsText" dxfId="7103" priority="7900" operator="containsText" text="COMING SOON">
      <formula>NOT(ISERROR(SEARCH("COMING SOON",K586)))</formula>
    </cfRule>
    <cfRule type="containsText" dxfId="7102" priority="7901" operator="containsText" text="ACTIVE">
      <formula>NOT(ISERROR(SEARCH("ACTIVE",K586)))</formula>
    </cfRule>
  </conditionalFormatting>
  <conditionalFormatting sqref="K586:K588">
    <cfRule type="containsText" dxfId="7101" priority="7898" operator="containsText" text="Discontinued">
      <formula>NOT(ISERROR(SEARCH("Discontinued",K586)))</formula>
    </cfRule>
    <cfRule type="containsText" dxfId="7100" priority="7899" operator="containsText" text="Closeout">
      <formula>NOT(ISERROR(SEARCH("Closeout",K586)))</formula>
    </cfRule>
  </conditionalFormatting>
  <conditionalFormatting sqref="K586:K588">
    <cfRule type="containsText" dxfId="7099" priority="7894" operator="containsText" text="Discontinued">
      <formula>NOT(ISERROR(SEARCH("Discontinued",K586)))</formula>
    </cfRule>
    <cfRule type="containsText" dxfId="7098" priority="7895" operator="containsText" text="Coming Soon">
      <formula>NOT(ISERROR(SEARCH("Coming Soon",K586)))</formula>
    </cfRule>
    <cfRule type="containsText" dxfId="7097" priority="7896" operator="containsText" text="Closeout">
      <formula>NOT(ISERROR(SEARCH("Closeout",K586)))</formula>
    </cfRule>
    <cfRule type="containsText" dxfId="7096" priority="7897" operator="containsText" text="Active">
      <formula>NOT(ISERROR(SEARCH("Active",K586)))</formula>
    </cfRule>
  </conditionalFormatting>
  <conditionalFormatting sqref="K586:K588">
    <cfRule type="containsText" dxfId="7095" priority="7887" operator="containsText" text="Discontinued">
      <formula>NOT(ISERROR(SEARCH("Discontinued",K586)))</formula>
    </cfRule>
    <cfRule type="containsText" dxfId="7094" priority="7888" operator="containsText" text="Closeout">
      <formula>NOT(ISERROR(SEARCH("Closeout",K586)))</formula>
    </cfRule>
  </conditionalFormatting>
  <conditionalFormatting sqref="K586:K588">
    <cfRule type="cellIs" dxfId="7093" priority="7892" operator="equal">
      <formula>"Closeout"</formula>
    </cfRule>
    <cfRule type="cellIs" dxfId="7092" priority="7893" operator="equal">
      <formula>"Discontinued"</formula>
    </cfRule>
  </conditionalFormatting>
  <conditionalFormatting sqref="K586:K588">
    <cfRule type="containsBlanks" dxfId="7091" priority="7889">
      <formula>LEN(TRIM(K586))=0</formula>
    </cfRule>
  </conditionalFormatting>
  <conditionalFormatting sqref="K586:K588">
    <cfRule type="containsText" dxfId="7090" priority="7890" operator="containsText" text="COMING SOON">
      <formula>NOT(ISERROR(SEARCH("COMING SOON",K586)))</formula>
    </cfRule>
    <cfRule type="containsText" dxfId="7089" priority="7891" operator="containsText" text="ACTIVE">
      <formula>NOT(ISERROR(SEARCH("ACTIVE",K586)))</formula>
    </cfRule>
  </conditionalFormatting>
  <conditionalFormatting sqref="K586:K588">
    <cfRule type="containsText" dxfId="7088" priority="7885" operator="containsText" text="COMING SOON">
      <formula>NOT(ISERROR(SEARCH("COMING SOON",K586)))</formula>
    </cfRule>
    <cfRule type="containsText" dxfId="7087" priority="7886" operator="containsText" text="ACTIVE">
      <formula>NOT(ISERROR(SEARCH("ACTIVE",K586)))</formula>
    </cfRule>
  </conditionalFormatting>
  <conditionalFormatting sqref="K586:K588">
    <cfRule type="containsText" dxfId="7086" priority="7883" operator="containsText" text="Discontinued">
      <formula>NOT(ISERROR(SEARCH("Discontinued",K586)))</formula>
    </cfRule>
    <cfRule type="containsText" dxfId="7085" priority="7884" operator="containsText" text="Closeout">
      <formula>NOT(ISERROR(SEARCH("Closeout",K586)))</formula>
    </cfRule>
  </conditionalFormatting>
  <conditionalFormatting sqref="K589:K590">
    <cfRule type="containsText" dxfId="7084" priority="7811" operator="containsText" text="COMING SOON">
      <formula>NOT(ISERROR(SEARCH("COMING SOON",K589)))</formula>
    </cfRule>
    <cfRule type="containsText" dxfId="7083" priority="7812" operator="containsText" text="ACTIVE">
      <formula>NOT(ISERROR(SEARCH("ACTIVE",K589)))</formula>
    </cfRule>
  </conditionalFormatting>
  <conditionalFormatting sqref="A589:A590">
    <cfRule type="expression" dxfId="7082" priority="7829">
      <formula>C589= "STREET (3XX)"</formula>
    </cfRule>
    <cfRule type="expression" dxfId="7081" priority="7830">
      <formula>C589="UTV (4XX)"</formula>
    </cfRule>
    <cfRule type="expression" dxfId="7080" priority="7831">
      <formula>C589= "RACE (1XX)"</formula>
    </cfRule>
    <cfRule type="expression" dxfId="7079" priority="7832">
      <formula>C589= "FORGED (2XX)"</formula>
    </cfRule>
    <cfRule type="expression" dxfId="7078" priority="7833">
      <formula>C589= "RALLY (5XX)"</formula>
    </cfRule>
    <cfRule type="expression" dxfId="7077" priority="7834">
      <formula>C589= "DISCO (6XX)"</formula>
    </cfRule>
    <cfRule type="expression" dxfId="7076" priority="7835">
      <formula>C589= "TRAIL (7XX)"</formula>
    </cfRule>
    <cfRule type="expression" dxfId="7075" priority="7836">
      <formula>C589= "GMZ (8XX)"</formula>
    </cfRule>
    <cfRule type="expression" dxfId="7074" priority="7837">
      <formula>C589= "DUALLY (9XX)"</formula>
    </cfRule>
  </conditionalFormatting>
  <conditionalFormatting sqref="G589">
    <cfRule type="containsBlanks" dxfId="7073" priority="7826">
      <formula>LEN(TRIM(G589))=0</formula>
    </cfRule>
  </conditionalFormatting>
  <conditionalFormatting sqref="G590">
    <cfRule type="containsBlanks" dxfId="7072" priority="7825">
      <formula>LEN(TRIM(G590))=0</formula>
    </cfRule>
  </conditionalFormatting>
  <conditionalFormatting sqref="H589:H590 E589:E590">
    <cfRule type="duplicateValues" dxfId="7071" priority="7841"/>
  </conditionalFormatting>
  <conditionalFormatting sqref="I589:I590">
    <cfRule type="containsBlanks" dxfId="7070" priority="7824">
      <formula>LEN(TRIM(I589))=0</formula>
    </cfRule>
  </conditionalFormatting>
  <conditionalFormatting sqref="E589:E590">
    <cfRule type="duplicateValues" dxfId="7069" priority="7823"/>
  </conditionalFormatting>
  <conditionalFormatting sqref="E589:E590">
    <cfRule type="duplicateValues" dxfId="7068" priority="7822"/>
  </conditionalFormatting>
  <conditionalFormatting sqref="K589:K590">
    <cfRule type="containsBlanks" dxfId="7067" priority="7821">
      <formula>LEN(TRIM(K589))=0</formula>
    </cfRule>
  </conditionalFormatting>
  <conditionalFormatting sqref="K589:K590">
    <cfRule type="containsText" dxfId="7066" priority="7819" operator="containsText" text="COMING SOON">
      <formula>NOT(ISERROR(SEARCH("COMING SOON",K589)))</formula>
    </cfRule>
    <cfRule type="containsText" dxfId="7065" priority="7820" operator="containsText" text="ACTIVE">
      <formula>NOT(ISERROR(SEARCH("ACTIVE",K589)))</formula>
    </cfRule>
  </conditionalFormatting>
  <conditionalFormatting sqref="K589:K590">
    <cfRule type="containsText" dxfId="7064" priority="7817" operator="containsText" text="Discontinued">
      <formula>NOT(ISERROR(SEARCH("Discontinued",K589)))</formula>
    </cfRule>
    <cfRule type="containsText" dxfId="7063" priority="7818" operator="containsText" text="Closeout">
      <formula>NOT(ISERROR(SEARCH("Closeout",K589)))</formula>
    </cfRule>
  </conditionalFormatting>
  <conditionalFormatting sqref="K589:K590">
    <cfRule type="containsText" dxfId="7062" priority="7815" operator="containsText" text="COMING SOON">
      <formula>NOT(ISERROR(SEARCH("COMING SOON",K589)))</formula>
    </cfRule>
    <cfRule type="containsText" dxfId="7061" priority="7816" operator="containsText" text="ACTIVE">
      <formula>NOT(ISERROR(SEARCH("ACTIVE",K589)))</formula>
    </cfRule>
  </conditionalFormatting>
  <conditionalFormatting sqref="K589:K590">
    <cfRule type="containsText" dxfId="7060" priority="7813" operator="containsText" text="Discontinued">
      <formula>NOT(ISERROR(SEARCH("Discontinued",K589)))</formula>
    </cfRule>
    <cfRule type="containsText" dxfId="7059" priority="7814" operator="containsText" text="Closeout">
      <formula>NOT(ISERROR(SEARCH("Closeout",K589)))</formula>
    </cfRule>
  </conditionalFormatting>
  <conditionalFormatting sqref="K589:K590">
    <cfRule type="containsText" dxfId="7058" priority="7809" operator="containsText" text="Discontinued">
      <formula>NOT(ISERROR(SEARCH("Discontinued",K589)))</formula>
    </cfRule>
    <cfRule type="containsText" dxfId="7057" priority="7810" operator="containsText" text="Closeout">
      <formula>NOT(ISERROR(SEARCH("Closeout",K589)))</formula>
    </cfRule>
  </conditionalFormatting>
  <conditionalFormatting sqref="K589:K590">
    <cfRule type="containsText" dxfId="7056" priority="7805" operator="containsText" text="Discontinued">
      <formula>NOT(ISERROR(SEARCH("Discontinued",K589)))</formula>
    </cfRule>
    <cfRule type="containsText" dxfId="7055" priority="7806" operator="containsText" text="Coming Soon">
      <formula>NOT(ISERROR(SEARCH("Coming Soon",K589)))</formula>
    </cfRule>
    <cfRule type="containsText" dxfId="7054" priority="7807" operator="containsText" text="Closeout">
      <formula>NOT(ISERROR(SEARCH("Closeout",K589)))</formula>
    </cfRule>
    <cfRule type="containsText" dxfId="7053" priority="7808" operator="containsText" text="Active">
      <formula>NOT(ISERROR(SEARCH("Active",K589)))</formula>
    </cfRule>
  </conditionalFormatting>
  <conditionalFormatting sqref="K589:K590">
    <cfRule type="containsText" dxfId="7052" priority="7798" operator="containsText" text="Discontinued">
      <formula>NOT(ISERROR(SEARCH("Discontinued",K589)))</formula>
    </cfRule>
    <cfRule type="containsText" dxfId="7051" priority="7799" operator="containsText" text="Closeout">
      <formula>NOT(ISERROR(SEARCH("Closeout",K589)))</formula>
    </cfRule>
  </conditionalFormatting>
  <conditionalFormatting sqref="K589:K590">
    <cfRule type="cellIs" dxfId="7050" priority="7803" operator="equal">
      <formula>"Closeout"</formula>
    </cfRule>
    <cfRule type="cellIs" dxfId="7049" priority="7804" operator="equal">
      <formula>"Discontinued"</formula>
    </cfRule>
  </conditionalFormatting>
  <conditionalFormatting sqref="K589:K590">
    <cfRule type="containsBlanks" dxfId="7048" priority="7800">
      <formula>LEN(TRIM(K589))=0</formula>
    </cfRule>
  </conditionalFormatting>
  <conditionalFormatting sqref="K589:K590">
    <cfRule type="containsText" dxfId="7047" priority="7801" operator="containsText" text="COMING SOON">
      <formula>NOT(ISERROR(SEARCH("COMING SOON",K589)))</formula>
    </cfRule>
    <cfRule type="containsText" dxfId="7046" priority="7802" operator="containsText" text="ACTIVE">
      <formula>NOT(ISERROR(SEARCH("ACTIVE",K589)))</formula>
    </cfRule>
  </conditionalFormatting>
  <conditionalFormatting sqref="K589:K590">
    <cfRule type="containsText" dxfId="7045" priority="7796" operator="containsText" text="COMING SOON">
      <formula>NOT(ISERROR(SEARCH("COMING SOON",K589)))</formula>
    </cfRule>
    <cfRule type="containsText" dxfId="7044" priority="7797" operator="containsText" text="ACTIVE">
      <formula>NOT(ISERROR(SEARCH("ACTIVE",K589)))</formula>
    </cfRule>
  </conditionalFormatting>
  <conditionalFormatting sqref="K589:K590">
    <cfRule type="containsText" dxfId="7043" priority="7794" operator="containsText" text="Discontinued">
      <formula>NOT(ISERROR(SEARCH("Discontinued",K589)))</formula>
    </cfRule>
    <cfRule type="containsText" dxfId="7042" priority="7795" operator="containsText" text="Closeout">
      <formula>NOT(ISERROR(SEARCH("Closeout",K589)))</formula>
    </cfRule>
  </conditionalFormatting>
  <conditionalFormatting sqref="BJ595">
    <cfRule type="containsBlanks" dxfId="7041" priority="7776">
      <formula>LEN(TRIM(BJ595))=0</formula>
    </cfRule>
  </conditionalFormatting>
  <conditionalFormatting sqref="A591:A596">
    <cfRule type="expression" dxfId="7040" priority="7781">
      <formula>C591= "STREET (3XX)"</formula>
    </cfRule>
    <cfRule type="expression" dxfId="7039" priority="7782">
      <formula>C591="UTV (4XX)"</formula>
    </cfRule>
    <cfRule type="expression" dxfId="7038" priority="7783">
      <formula>C591= "RACE (1XX)"</formula>
    </cfRule>
    <cfRule type="expression" dxfId="7037" priority="7784">
      <formula>C591= "FORGED (2XX)"</formula>
    </cfRule>
    <cfRule type="expression" dxfId="7036" priority="7785">
      <formula>C591= "RALLY (5XX)"</formula>
    </cfRule>
    <cfRule type="expression" dxfId="7035" priority="7786">
      <formula>C591= "DISCO (6XX)"</formula>
    </cfRule>
    <cfRule type="expression" dxfId="7034" priority="7787">
      <formula>C591= "TRAIL (7XX)"</formula>
    </cfRule>
    <cfRule type="expression" dxfId="7033" priority="7788">
      <formula>C591= "GMZ (8XX)"</formula>
    </cfRule>
    <cfRule type="expression" dxfId="7032" priority="7789">
      <formula>C591= "DUALLY (9XX)"</formula>
    </cfRule>
  </conditionalFormatting>
  <conditionalFormatting sqref="H591:H596 E591:E596">
    <cfRule type="duplicateValues" dxfId="7031" priority="7793"/>
  </conditionalFormatting>
  <conditionalFormatting sqref="E591:E596">
    <cfRule type="duplicateValues" dxfId="7030" priority="7778"/>
  </conditionalFormatting>
  <conditionalFormatting sqref="E591:E596">
    <cfRule type="duplicateValues" dxfId="7029" priority="7777"/>
  </conditionalFormatting>
  <conditionalFormatting sqref="K591">
    <cfRule type="containsText" dxfId="7028" priority="7765" operator="containsText" text="COMING SOON">
      <formula>NOT(ISERROR(SEARCH("COMING SOON",K591)))</formula>
    </cfRule>
    <cfRule type="containsText" dxfId="7027" priority="7766" operator="containsText" text="ACTIVE">
      <formula>NOT(ISERROR(SEARCH("ACTIVE",K591)))</formula>
    </cfRule>
  </conditionalFormatting>
  <conditionalFormatting sqref="K591">
    <cfRule type="containsBlanks" dxfId="7026" priority="7775">
      <formula>LEN(TRIM(K591))=0</formula>
    </cfRule>
  </conditionalFormatting>
  <conditionalFormatting sqref="K591">
    <cfRule type="containsText" dxfId="7025" priority="7773" operator="containsText" text="COMING SOON">
      <formula>NOT(ISERROR(SEARCH("COMING SOON",K591)))</formula>
    </cfRule>
    <cfRule type="containsText" dxfId="7024" priority="7774" operator="containsText" text="ACTIVE">
      <formula>NOT(ISERROR(SEARCH("ACTIVE",K591)))</formula>
    </cfRule>
  </conditionalFormatting>
  <conditionalFormatting sqref="K591">
    <cfRule type="containsText" dxfId="7023" priority="7771" operator="containsText" text="Discontinued">
      <formula>NOT(ISERROR(SEARCH("Discontinued",K591)))</formula>
    </cfRule>
    <cfRule type="containsText" dxfId="7022" priority="7772" operator="containsText" text="Closeout">
      <formula>NOT(ISERROR(SEARCH("Closeout",K591)))</formula>
    </cfRule>
  </conditionalFormatting>
  <conditionalFormatting sqref="K591">
    <cfRule type="containsText" dxfId="7021" priority="7769" operator="containsText" text="COMING SOON">
      <formula>NOT(ISERROR(SEARCH("COMING SOON",K591)))</formula>
    </cfRule>
    <cfRule type="containsText" dxfId="7020" priority="7770" operator="containsText" text="ACTIVE">
      <formula>NOT(ISERROR(SEARCH("ACTIVE",K591)))</formula>
    </cfRule>
  </conditionalFormatting>
  <conditionalFormatting sqref="K591">
    <cfRule type="containsText" dxfId="7019" priority="7767" operator="containsText" text="Discontinued">
      <formula>NOT(ISERROR(SEARCH("Discontinued",K591)))</formula>
    </cfRule>
    <cfRule type="containsText" dxfId="7018" priority="7768" operator="containsText" text="Closeout">
      <formula>NOT(ISERROR(SEARCH("Closeout",K591)))</formula>
    </cfRule>
  </conditionalFormatting>
  <conditionalFormatting sqref="K591">
    <cfRule type="containsText" dxfId="7017" priority="7763" operator="containsText" text="Discontinued">
      <formula>NOT(ISERROR(SEARCH("Discontinued",K591)))</formula>
    </cfRule>
    <cfRule type="containsText" dxfId="7016" priority="7764" operator="containsText" text="Closeout">
      <formula>NOT(ISERROR(SEARCH("Closeout",K591)))</formula>
    </cfRule>
  </conditionalFormatting>
  <conditionalFormatting sqref="K591">
    <cfRule type="containsText" dxfId="7015" priority="7759" operator="containsText" text="Discontinued">
      <formula>NOT(ISERROR(SEARCH("Discontinued",K591)))</formula>
    </cfRule>
    <cfRule type="containsText" dxfId="7014" priority="7760" operator="containsText" text="Coming Soon">
      <formula>NOT(ISERROR(SEARCH("Coming Soon",K591)))</formula>
    </cfRule>
    <cfRule type="containsText" dxfId="7013" priority="7761" operator="containsText" text="Closeout">
      <formula>NOT(ISERROR(SEARCH("Closeout",K591)))</formula>
    </cfRule>
    <cfRule type="containsText" dxfId="7012" priority="7762" operator="containsText" text="Active">
      <formula>NOT(ISERROR(SEARCH("Active",K591)))</formula>
    </cfRule>
  </conditionalFormatting>
  <conditionalFormatting sqref="K591">
    <cfRule type="containsText" dxfId="7011" priority="7752" operator="containsText" text="Discontinued">
      <formula>NOT(ISERROR(SEARCH("Discontinued",K591)))</formula>
    </cfRule>
    <cfRule type="containsText" dxfId="7010" priority="7753" operator="containsText" text="Closeout">
      <formula>NOT(ISERROR(SEARCH("Closeout",K591)))</formula>
    </cfRule>
  </conditionalFormatting>
  <conditionalFormatting sqref="K591">
    <cfRule type="cellIs" dxfId="7009" priority="7757" operator="equal">
      <formula>"Closeout"</formula>
    </cfRule>
    <cfRule type="cellIs" dxfId="7008" priority="7758" operator="equal">
      <formula>"Discontinued"</formula>
    </cfRule>
  </conditionalFormatting>
  <conditionalFormatting sqref="K591">
    <cfRule type="containsBlanks" dxfId="7007" priority="7754">
      <formula>LEN(TRIM(K591))=0</formula>
    </cfRule>
  </conditionalFormatting>
  <conditionalFormatting sqref="K591">
    <cfRule type="containsText" dxfId="7006" priority="7755" operator="containsText" text="COMING SOON">
      <formula>NOT(ISERROR(SEARCH("COMING SOON",K591)))</formula>
    </cfRule>
    <cfRule type="containsText" dxfId="7005" priority="7756" operator="containsText" text="ACTIVE">
      <formula>NOT(ISERROR(SEARCH("ACTIVE",K591)))</formula>
    </cfRule>
  </conditionalFormatting>
  <conditionalFormatting sqref="K591">
    <cfRule type="containsText" dxfId="7004" priority="7750" operator="containsText" text="COMING SOON">
      <formula>NOT(ISERROR(SEARCH("COMING SOON",K591)))</formula>
    </cfRule>
    <cfRule type="containsText" dxfId="7003" priority="7751" operator="containsText" text="ACTIVE">
      <formula>NOT(ISERROR(SEARCH("ACTIVE",K591)))</formula>
    </cfRule>
  </conditionalFormatting>
  <conditionalFormatting sqref="K591">
    <cfRule type="containsText" dxfId="7002" priority="7748" operator="containsText" text="Discontinued">
      <formula>NOT(ISERROR(SEARCH("Discontinued",K591)))</formula>
    </cfRule>
    <cfRule type="containsText" dxfId="7001" priority="7749" operator="containsText" text="Closeout">
      <formula>NOT(ISERROR(SEARCH("Closeout",K591)))</formula>
    </cfRule>
  </conditionalFormatting>
  <conditionalFormatting sqref="K592">
    <cfRule type="containsText" dxfId="7000" priority="7737" operator="containsText" text="COMING SOON">
      <formula>NOT(ISERROR(SEARCH("COMING SOON",K592)))</formula>
    </cfRule>
    <cfRule type="containsText" dxfId="6999" priority="7738" operator="containsText" text="ACTIVE">
      <formula>NOT(ISERROR(SEARCH("ACTIVE",K592)))</formula>
    </cfRule>
  </conditionalFormatting>
  <conditionalFormatting sqref="K592">
    <cfRule type="containsBlanks" dxfId="6998" priority="7747">
      <formula>LEN(TRIM(K592))=0</formula>
    </cfRule>
  </conditionalFormatting>
  <conditionalFormatting sqref="K592">
    <cfRule type="containsText" dxfId="6997" priority="7745" operator="containsText" text="COMING SOON">
      <formula>NOT(ISERROR(SEARCH("COMING SOON",K592)))</formula>
    </cfRule>
    <cfRule type="containsText" dxfId="6996" priority="7746" operator="containsText" text="ACTIVE">
      <formula>NOT(ISERROR(SEARCH("ACTIVE",K592)))</formula>
    </cfRule>
  </conditionalFormatting>
  <conditionalFormatting sqref="K592">
    <cfRule type="containsText" dxfId="6995" priority="7743" operator="containsText" text="Discontinued">
      <formula>NOT(ISERROR(SEARCH("Discontinued",K592)))</formula>
    </cfRule>
    <cfRule type="containsText" dxfId="6994" priority="7744" operator="containsText" text="Closeout">
      <formula>NOT(ISERROR(SEARCH("Closeout",K592)))</formula>
    </cfRule>
  </conditionalFormatting>
  <conditionalFormatting sqref="K592">
    <cfRule type="containsText" dxfId="6993" priority="7741" operator="containsText" text="COMING SOON">
      <formula>NOT(ISERROR(SEARCH("COMING SOON",K592)))</formula>
    </cfRule>
    <cfRule type="containsText" dxfId="6992" priority="7742" operator="containsText" text="ACTIVE">
      <formula>NOT(ISERROR(SEARCH("ACTIVE",K592)))</formula>
    </cfRule>
  </conditionalFormatting>
  <conditionalFormatting sqref="K592">
    <cfRule type="containsText" dxfId="6991" priority="7739" operator="containsText" text="Discontinued">
      <formula>NOT(ISERROR(SEARCH("Discontinued",K592)))</formula>
    </cfRule>
    <cfRule type="containsText" dxfId="6990" priority="7740" operator="containsText" text="Closeout">
      <formula>NOT(ISERROR(SEARCH("Closeout",K592)))</formula>
    </cfRule>
  </conditionalFormatting>
  <conditionalFormatting sqref="K592">
    <cfRule type="containsText" dxfId="6989" priority="7735" operator="containsText" text="Discontinued">
      <formula>NOT(ISERROR(SEARCH("Discontinued",K592)))</formula>
    </cfRule>
    <cfRule type="containsText" dxfId="6988" priority="7736" operator="containsText" text="Closeout">
      <formula>NOT(ISERROR(SEARCH("Closeout",K592)))</formula>
    </cfRule>
  </conditionalFormatting>
  <conditionalFormatting sqref="K592">
    <cfRule type="containsText" dxfId="6987" priority="7731" operator="containsText" text="Discontinued">
      <formula>NOT(ISERROR(SEARCH("Discontinued",K592)))</formula>
    </cfRule>
    <cfRule type="containsText" dxfId="6986" priority="7732" operator="containsText" text="Coming Soon">
      <formula>NOT(ISERROR(SEARCH("Coming Soon",K592)))</formula>
    </cfRule>
    <cfRule type="containsText" dxfId="6985" priority="7733" operator="containsText" text="Closeout">
      <formula>NOT(ISERROR(SEARCH("Closeout",K592)))</formula>
    </cfRule>
    <cfRule type="containsText" dxfId="6984" priority="7734" operator="containsText" text="Active">
      <formula>NOT(ISERROR(SEARCH("Active",K592)))</formula>
    </cfRule>
  </conditionalFormatting>
  <conditionalFormatting sqref="K592">
    <cfRule type="containsText" dxfId="6983" priority="7724" operator="containsText" text="Discontinued">
      <formula>NOT(ISERROR(SEARCH("Discontinued",K592)))</formula>
    </cfRule>
    <cfRule type="containsText" dxfId="6982" priority="7725" operator="containsText" text="Closeout">
      <formula>NOT(ISERROR(SEARCH("Closeout",K592)))</formula>
    </cfRule>
  </conditionalFormatting>
  <conditionalFormatting sqref="K592">
    <cfRule type="cellIs" dxfId="6981" priority="7729" operator="equal">
      <formula>"Closeout"</formula>
    </cfRule>
    <cfRule type="cellIs" dxfId="6980" priority="7730" operator="equal">
      <formula>"Discontinued"</formula>
    </cfRule>
  </conditionalFormatting>
  <conditionalFormatting sqref="K592">
    <cfRule type="containsBlanks" dxfId="6979" priority="7726">
      <formula>LEN(TRIM(K592))=0</formula>
    </cfRule>
  </conditionalFormatting>
  <conditionalFormatting sqref="K592">
    <cfRule type="containsText" dxfId="6978" priority="7727" operator="containsText" text="COMING SOON">
      <formula>NOT(ISERROR(SEARCH("COMING SOON",K592)))</formula>
    </cfRule>
    <cfRule type="containsText" dxfId="6977" priority="7728" operator="containsText" text="ACTIVE">
      <formula>NOT(ISERROR(SEARCH("ACTIVE",K592)))</formula>
    </cfRule>
  </conditionalFormatting>
  <conditionalFormatting sqref="K592">
    <cfRule type="containsText" dxfId="6976" priority="7722" operator="containsText" text="COMING SOON">
      <formula>NOT(ISERROR(SEARCH("COMING SOON",K592)))</formula>
    </cfRule>
    <cfRule type="containsText" dxfId="6975" priority="7723" operator="containsText" text="ACTIVE">
      <formula>NOT(ISERROR(SEARCH("ACTIVE",K592)))</formula>
    </cfRule>
  </conditionalFormatting>
  <conditionalFormatting sqref="K592">
    <cfRule type="containsText" dxfId="6974" priority="7720" operator="containsText" text="Discontinued">
      <formula>NOT(ISERROR(SEARCH("Discontinued",K592)))</formula>
    </cfRule>
    <cfRule type="containsText" dxfId="6973" priority="7721" operator="containsText" text="Closeout">
      <formula>NOT(ISERROR(SEARCH("Closeout",K592)))</formula>
    </cfRule>
  </conditionalFormatting>
  <conditionalFormatting sqref="K593">
    <cfRule type="containsText" dxfId="6972" priority="7709" operator="containsText" text="COMING SOON">
      <formula>NOT(ISERROR(SEARCH("COMING SOON",K593)))</formula>
    </cfRule>
    <cfRule type="containsText" dxfId="6971" priority="7710" operator="containsText" text="ACTIVE">
      <formula>NOT(ISERROR(SEARCH("ACTIVE",K593)))</formula>
    </cfRule>
  </conditionalFormatting>
  <conditionalFormatting sqref="K593">
    <cfRule type="containsBlanks" dxfId="6970" priority="7719">
      <formula>LEN(TRIM(K593))=0</formula>
    </cfRule>
  </conditionalFormatting>
  <conditionalFormatting sqref="K593">
    <cfRule type="containsText" dxfId="6969" priority="7717" operator="containsText" text="COMING SOON">
      <formula>NOT(ISERROR(SEARCH("COMING SOON",K593)))</formula>
    </cfRule>
    <cfRule type="containsText" dxfId="6968" priority="7718" operator="containsText" text="ACTIVE">
      <formula>NOT(ISERROR(SEARCH("ACTIVE",K593)))</formula>
    </cfRule>
  </conditionalFormatting>
  <conditionalFormatting sqref="K593">
    <cfRule type="containsText" dxfId="6967" priority="7715" operator="containsText" text="Discontinued">
      <formula>NOT(ISERROR(SEARCH("Discontinued",K593)))</formula>
    </cfRule>
    <cfRule type="containsText" dxfId="6966" priority="7716" operator="containsText" text="Closeout">
      <formula>NOT(ISERROR(SEARCH("Closeout",K593)))</formula>
    </cfRule>
  </conditionalFormatting>
  <conditionalFormatting sqref="K593">
    <cfRule type="containsText" dxfId="6965" priority="7713" operator="containsText" text="COMING SOON">
      <formula>NOT(ISERROR(SEARCH("COMING SOON",K593)))</formula>
    </cfRule>
    <cfRule type="containsText" dxfId="6964" priority="7714" operator="containsText" text="ACTIVE">
      <formula>NOT(ISERROR(SEARCH("ACTIVE",K593)))</formula>
    </cfRule>
  </conditionalFormatting>
  <conditionalFormatting sqref="K593">
    <cfRule type="containsText" dxfId="6963" priority="7711" operator="containsText" text="Discontinued">
      <formula>NOT(ISERROR(SEARCH("Discontinued",K593)))</formula>
    </cfRule>
    <cfRule type="containsText" dxfId="6962" priority="7712" operator="containsText" text="Closeout">
      <formula>NOT(ISERROR(SEARCH("Closeout",K593)))</formula>
    </cfRule>
  </conditionalFormatting>
  <conditionalFormatting sqref="K593">
    <cfRule type="containsText" dxfId="6961" priority="7707" operator="containsText" text="Discontinued">
      <formula>NOT(ISERROR(SEARCH("Discontinued",K593)))</formula>
    </cfRule>
    <cfRule type="containsText" dxfId="6960" priority="7708" operator="containsText" text="Closeout">
      <formula>NOT(ISERROR(SEARCH("Closeout",K593)))</formula>
    </cfRule>
  </conditionalFormatting>
  <conditionalFormatting sqref="K593">
    <cfRule type="containsText" dxfId="6959" priority="7703" operator="containsText" text="Discontinued">
      <formula>NOT(ISERROR(SEARCH("Discontinued",K593)))</formula>
    </cfRule>
    <cfRule type="containsText" dxfId="6958" priority="7704" operator="containsText" text="Coming Soon">
      <formula>NOT(ISERROR(SEARCH("Coming Soon",K593)))</formula>
    </cfRule>
    <cfRule type="containsText" dxfId="6957" priority="7705" operator="containsText" text="Closeout">
      <formula>NOT(ISERROR(SEARCH("Closeout",K593)))</formula>
    </cfRule>
    <cfRule type="containsText" dxfId="6956" priority="7706" operator="containsText" text="Active">
      <formula>NOT(ISERROR(SEARCH("Active",K593)))</formula>
    </cfRule>
  </conditionalFormatting>
  <conditionalFormatting sqref="K593">
    <cfRule type="containsText" dxfId="6955" priority="7696" operator="containsText" text="Discontinued">
      <formula>NOT(ISERROR(SEARCH("Discontinued",K593)))</formula>
    </cfRule>
    <cfRule type="containsText" dxfId="6954" priority="7697" operator="containsText" text="Closeout">
      <formula>NOT(ISERROR(SEARCH("Closeout",K593)))</formula>
    </cfRule>
  </conditionalFormatting>
  <conditionalFormatting sqref="K593">
    <cfRule type="cellIs" dxfId="6953" priority="7701" operator="equal">
      <formula>"Closeout"</formula>
    </cfRule>
    <cfRule type="cellIs" dxfId="6952" priority="7702" operator="equal">
      <formula>"Discontinued"</formula>
    </cfRule>
  </conditionalFormatting>
  <conditionalFormatting sqref="K593">
    <cfRule type="containsBlanks" dxfId="6951" priority="7698">
      <formula>LEN(TRIM(K593))=0</formula>
    </cfRule>
  </conditionalFormatting>
  <conditionalFormatting sqref="K593">
    <cfRule type="containsText" dxfId="6950" priority="7699" operator="containsText" text="COMING SOON">
      <formula>NOT(ISERROR(SEARCH("COMING SOON",K593)))</formula>
    </cfRule>
    <cfRule type="containsText" dxfId="6949" priority="7700" operator="containsText" text="ACTIVE">
      <formula>NOT(ISERROR(SEARCH("ACTIVE",K593)))</formula>
    </cfRule>
  </conditionalFormatting>
  <conditionalFormatting sqref="K593">
    <cfRule type="containsText" dxfId="6948" priority="7694" operator="containsText" text="COMING SOON">
      <formula>NOT(ISERROR(SEARCH("COMING SOON",K593)))</formula>
    </cfRule>
    <cfRule type="containsText" dxfId="6947" priority="7695" operator="containsText" text="ACTIVE">
      <formula>NOT(ISERROR(SEARCH("ACTIVE",K593)))</formula>
    </cfRule>
  </conditionalFormatting>
  <conditionalFormatting sqref="K593">
    <cfRule type="containsText" dxfId="6946" priority="7692" operator="containsText" text="Discontinued">
      <formula>NOT(ISERROR(SEARCH("Discontinued",K593)))</formula>
    </cfRule>
    <cfRule type="containsText" dxfId="6945" priority="7693" operator="containsText" text="Closeout">
      <formula>NOT(ISERROR(SEARCH("Closeout",K593)))</formula>
    </cfRule>
  </conditionalFormatting>
  <conditionalFormatting sqref="K594">
    <cfRule type="containsText" dxfId="6944" priority="7681" operator="containsText" text="COMING SOON">
      <formula>NOT(ISERROR(SEARCH("COMING SOON",K594)))</formula>
    </cfRule>
    <cfRule type="containsText" dxfId="6943" priority="7682" operator="containsText" text="ACTIVE">
      <formula>NOT(ISERROR(SEARCH("ACTIVE",K594)))</formula>
    </cfRule>
  </conditionalFormatting>
  <conditionalFormatting sqref="K594">
    <cfRule type="containsBlanks" dxfId="6942" priority="7691">
      <formula>LEN(TRIM(K594))=0</formula>
    </cfRule>
  </conditionalFormatting>
  <conditionalFormatting sqref="K594">
    <cfRule type="containsText" dxfId="6941" priority="7689" operator="containsText" text="COMING SOON">
      <formula>NOT(ISERROR(SEARCH("COMING SOON",K594)))</formula>
    </cfRule>
    <cfRule type="containsText" dxfId="6940" priority="7690" operator="containsText" text="ACTIVE">
      <formula>NOT(ISERROR(SEARCH("ACTIVE",K594)))</formula>
    </cfRule>
  </conditionalFormatting>
  <conditionalFormatting sqref="K594">
    <cfRule type="containsText" dxfId="6939" priority="7687" operator="containsText" text="Discontinued">
      <formula>NOT(ISERROR(SEARCH("Discontinued",K594)))</formula>
    </cfRule>
    <cfRule type="containsText" dxfId="6938" priority="7688" operator="containsText" text="Closeout">
      <formula>NOT(ISERROR(SEARCH("Closeout",K594)))</formula>
    </cfRule>
  </conditionalFormatting>
  <conditionalFormatting sqref="K594">
    <cfRule type="containsText" dxfId="6937" priority="7685" operator="containsText" text="COMING SOON">
      <formula>NOT(ISERROR(SEARCH("COMING SOON",K594)))</formula>
    </cfRule>
    <cfRule type="containsText" dxfId="6936" priority="7686" operator="containsText" text="ACTIVE">
      <formula>NOT(ISERROR(SEARCH("ACTIVE",K594)))</formula>
    </cfRule>
  </conditionalFormatting>
  <conditionalFormatting sqref="K594">
    <cfRule type="containsText" dxfId="6935" priority="7683" operator="containsText" text="Discontinued">
      <formula>NOT(ISERROR(SEARCH("Discontinued",K594)))</formula>
    </cfRule>
    <cfRule type="containsText" dxfId="6934" priority="7684" operator="containsText" text="Closeout">
      <formula>NOT(ISERROR(SEARCH("Closeout",K594)))</formula>
    </cfRule>
  </conditionalFormatting>
  <conditionalFormatting sqref="K594">
    <cfRule type="containsText" dxfId="6933" priority="7679" operator="containsText" text="Discontinued">
      <formula>NOT(ISERROR(SEARCH("Discontinued",K594)))</formula>
    </cfRule>
    <cfRule type="containsText" dxfId="6932" priority="7680" operator="containsText" text="Closeout">
      <formula>NOT(ISERROR(SEARCH("Closeout",K594)))</formula>
    </cfRule>
  </conditionalFormatting>
  <conditionalFormatting sqref="K594">
    <cfRule type="containsText" dxfId="6931" priority="7675" operator="containsText" text="Discontinued">
      <formula>NOT(ISERROR(SEARCH("Discontinued",K594)))</formula>
    </cfRule>
    <cfRule type="containsText" dxfId="6930" priority="7676" operator="containsText" text="Coming Soon">
      <formula>NOT(ISERROR(SEARCH("Coming Soon",K594)))</formula>
    </cfRule>
    <cfRule type="containsText" dxfId="6929" priority="7677" operator="containsText" text="Closeout">
      <formula>NOT(ISERROR(SEARCH("Closeout",K594)))</formula>
    </cfRule>
    <cfRule type="containsText" dxfId="6928" priority="7678" operator="containsText" text="Active">
      <formula>NOT(ISERROR(SEARCH("Active",K594)))</formula>
    </cfRule>
  </conditionalFormatting>
  <conditionalFormatting sqref="K594">
    <cfRule type="containsText" dxfId="6927" priority="7668" operator="containsText" text="Discontinued">
      <formula>NOT(ISERROR(SEARCH("Discontinued",K594)))</formula>
    </cfRule>
    <cfRule type="containsText" dxfId="6926" priority="7669" operator="containsText" text="Closeout">
      <formula>NOT(ISERROR(SEARCH("Closeout",K594)))</formula>
    </cfRule>
  </conditionalFormatting>
  <conditionalFormatting sqref="K594">
    <cfRule type="cellIs" dxfId="6925" priority="7673" operator="equal">
      <formula>"Closeout"</formula>
    </cfRule>
    <cfRule type="cellIs" dxfId="6924" priority="7674" operator="equal">
      <formula>"Discontinued"</formula>
    </cfRule>
  </conditionalFormatting>
  <conditionalFormatting sqref="K594">
    <cfRule type="containsBlanks" dxfId="6923" priority="7670">
      <formula>LEN(TRIM(K594))=0</formula>
    </cfRule>
  </conditionalFormatting>
  <conditionalFormatting sqref="K594">
    <cfRule type="containsText" dxfId="6922" priority="7671" operator="containsText" text="COMING SOON">
      <formula>NOT(ISERROR(SEARCH("COMING SOON",K594)))</formula>
    </cfRule>
    <cfRule type="containsText" dxfId="6921" priority="7672" operator="containsText" text="ACTIVE">
      <formula>NOT(ISERROR(SEARCH("ACTIVE",K594)))</formula>
    </cfRule>
  </conditionalFormatting>
  <conditionalFormatting sqref="K594">
    <cfRule type="containsText" dxfId="6920" priority="7666" operator="containsText" text="COMING SOON">
      <formula>NOT(ISERROR(SEARCH("COMING SOON",K594)))</formula>
    </cfRule>
    <cfRule type="containsText" dxfId="6919" priority="7667" operator="containsText" text="ACTIVE">
      <formula>NOT(ISERROR(SEARCH("ACTIVE",K594)))</formula>
    </cfRule>
  </conditionalFormatting>
  <conditionalFormatting sqref="K594">
    <cfRule type="containsText" dxfId="6918" priority="7664" operator="containsText" text="Discontinued">
      <formula>NOT(ISERROR(SEARCH("Discontinued",K594)))</formula>
    </cfRule>
    <cfRule type="containsText" dxfId="6917" priority="7665" operator="containsText" text="Closeout">
      <formula>NOT(ISERROR(SEARCH("Closeout",K594)))</formula>
    </cfRule>
  </conditionalFormatting>
  <conditionalFormatting sqref="K595">
    <cfRule type="containsText" dxfId="6916" priority="7653" operator="containsText" text="COMING SOON">
      <formula>NOT(ISERROR(SEARCH("COMING SOON",K595)))</formula>
    </cfRule>
    <cfRule type="containsText" dxfId="6915" priority="7654" operator="containsText" text="ACTIVE">
      <formula>NOT(ISERROR(SEARCH("ACTIVE",K595)))</formula>
    </cfRule>
  </conditionalFormatting>
  <conditionalFormatting sqref="K595">
    <cfRule type="containsBlanks" dxfId="6914" priority="7663">
      <formula>LEN(TRIM(K595))=0</formula>
    </cfRule>
  </conditionalFormatting>
  <conditionalFormatting sqref="K595">
    <cfRule type="containsText" dxfId="6913" priority="7661" operator="containsText" text="COMING SOON">
      <formula>NOT(ISERROR(SEARCH("COMING SOON",K595)))</formula>
    </cfRule>
    <cfRule type="containsText" dxfId="6912" priority="7662" operator="containsText" text="ACTIVE">
      <formula>NOT(ISERROR(SEARCH("ACTIVE",K595)))</formula>
    </cfRule>
  </conditionalFormatting>
  <conditionalFormatting sqref="K595">
    <cfRule type="containsText" dxfId="6911" priority="7659" operator="containsText" text="Discontinued">
      <formula>NOT(ISERROR(SEARCH("Discontinued",K595)))</formula>
    </cfRule>
    <cfRule type="containsText" dxfId="6910" priority="7660" operator="containsText" text="Closeout">
      <formula>NOT(ISERROR(SEARCH("Closeout",K595)))</formula>
    </cfRule>
  </conditionalFormatting>
  <conditionalFormatting sqref="K595">
    <cfRule type="containsText" dxfId="6909" priority="7657" operator="containsText" text="COMING SOON">
      <formula>NOT(ISERROR(SEARCH("COMING SOON",K595)))</formula>
    </cfRule>
    <cfRule type="containsText" dxfId="6908" priority="7658" operator="containsText" text="ACTIVE">
      <formula>NOT(ISERROR(SEARCH("ACTIVE",K595)))</formula>
    </cfRule>
  </conditionalFormatting>
  <conditionalFormatting sqref="K595">
    <cfRule type="containsText" dxfId="6907" priority="7655" operator="containsText" text="Discontinued">
      <formula>NOT(ISERROR(SEARCH("Discontinued",K595)))</formula>
    </cfRule>
    <cfRule type="containsText" dxfId="6906" priority="7656" operator="containsText" text="Closeout">
      <formula>NOT(ISERROR(SEARCH("Closeout",K595)))</formula>
    </cfRule>
  </conditionalFormatting>
  <conditionalFormatting sqref="K595">
    <cfRule type="containsText" dxfId="6905" priority="7651" operator="containsText" text="Discontinued">
      <formula>NOT(ISERROR(SEARCH("Discontinued",K595)))</formula>
    </cfRule>
    <cfRule type="containsText" dxfId="6904" priority="7652" operator="containsText" text="Closeout">
      <formula>NOT(ISERROR(SEARCH("Closeout",K595)))</formula>
    </cfRule>
  </conditionalFormatting>
  <conditionalFormatting sqref="K595">
    <cfRule type="containsText" dxfId="6903" priority="7647" operator="containsText" text="Discontinued">
      <formula>NOT(ISERROR(SEARCH("Discontinued",K595)))</formula>
    </cfRule>
    <cfRule type="containsText" dxfId="6902" priority="7648" operator="containsText" text="Coming Soon">
      <formula>NOT(ISERROR(SEARCH("Coming Soon",K595)))</formula>
    </cfRule>
    <cfRule type="containsText" dxfId="6901" priority="7649" operator="containsText" text="Closeout">
      <formula>NOT(ISERROR(SEARCH("Closeout",K595)))</formula>
    </cfRule>
    <cfRule type="containsText" dxfId="6900" priority="7650" operator="containsText" text="Active">
      <formula>NOT(ISERROR(SEARCH("Active",K595)))</formula>
    </cfRule>
  </conditionalFormatting>
  <conditionalFormatting sqref="K595">
    <cfRule type="containsText" dxfId="6899" priority="7640" operator="containsText" text="Discontinued">
      <formula>NOT(ISERROR(SEARCH("Discontinued",K595)))</formula>
    </cfRule>
    <cfRule type="containsText" dxfId="6898" priority="7641" operator="containsText" text="Closeout">
      <formula>NOT(ISERROR(SEARCH("Closeout",K595)))</formula>
    </cfRule>
  </conditionalFormatting>
  <conditionalFormatting sqref="K595">
    <cfRule type="cellIs" dxfId="6897" priority="7645" operator="equal">
      <formula>"Closeout"</formula>
    </cfRule>
    <cfRule type="cellIs" dxfId="6896" priority="7646" operator="equal">
      <formula>"Discontinued"</formula>
    </cfRule>
  </conditionalFormatting>
  <conditionalFormatting sqref="K595">
    <cfRule type="containsBlanks" dxfId="6895" priority="7642">
      <formula>LEN(TRIM(K595))=0</formula>
    </cfRule>
  </conditionalFormatting>
  <conditionalFormatting sqref="K595">
    <cfRule type="containsText" dxfId="6894" priority="7643" operator="containsText" text="COMING SOON">
      <formula>NOT(ISERROR(SEARCH("COMING SOON",K595)))</formula>
    </cfRule>
    <cfRule type="containsText" dxfId="6893" priority="7644" operator="containsText" text="ACTIVE">
      <formula>NOT(ISERROR(SEARCH("ACTIVE",K595)))</formula>
    </cfRule>
  </conditionalFormatting>
  <conditionalFormatting sqref="K595">
    <cfRule type="containsText" dxfId="6892" priority="7638" operator="containsText" text="COMING SOON">
      <formula>NOT(ISERROR(SEARCH("COMING SOON",K595)))</formula>
    </cfRule>
    <cfRule type="containsText" dxfId="6891" priority="7639" operator="containsText" text="ACTIVE">
      <formula>NOT(ISERROR(SEARCH("ACTIVE",K595)))</formula>
    </cfRule>
  </conditionalFormatting>
  <conditionalFormatting sqref="K595">
    <cfRule type="containsText" dxfId="6890" priority="7636" operator="containsText" text="Discontinued">
      <formula>NOT(ISERROR(SEARCH("Discontinued",K595)))</formula>
    </cfRule>
    <cfRule type="containsText" dxfId="6889" priority="7637" operator="containsText" text="Closeout">
      <formula>NOT(ISERROR(SEARCH("Closeout",K595)))</formula>
    </cfRule>
  </conditionalFormatting>
  <conditionalFormatting sqref="K596">
    <cfRule type="containsText" dxfId="6888" priority="7625" operator="containsText" text="COMING SOON">
      <formula>NOT(ISERROR(SEARCH("COMING SOON",K596)))</formula>
    </cfRule>
    <cfRule type="containsText" dxfId="6887" priority="7626" operator="containsText" text="ACTIVE">
      <formula>NOT(ISERROR(SEARCH("ACTIVE",K596)))</formula>
    </cfRule>
  </conditionalFormatting>
  <conditionalFormatting sqref="K596">
    <cfRule type="containsBlanks" dxfId="6886" priority="7635">
      <formula>LEN(TRIM(K596))=0</formula>
    </cfRule>
  </conditionalFormatting>
  <conditionalFormatting sqref="K596">
    <cfRule type="containsText" dxfId="6885" priority="7633" operator="containsText" text="COMING SOON">
      <formula>NOT(ISERROR(SEARCH("COMING SOON",K596)))</formula>
    </cfRule>
    <cfRule type="containsText" dxfId="6884" priority="7634" operator="containsText" text="ACTIVE">
      <formula>NOT(ISERROR(SEARCH("ACTIVE",K596)))</formula>
    </cfRule>
  </conditionalFormatting>
  <conditionalFormatting sqref="K596">
    <cfRule type="containsText" dxfId="6883" priority="7631" operator="containsText" text="Discontinued">
      <formula>NOT(ISERROR(SEARCH("Discontinued",K596)))</formula>
    </cfRule>
    <cfRule type="containsText" dxfId="6882" priority="7632" operator="containsText" text="Closeout">
      <formula>NOT(ISERROR(SEARCH("Closeout",K596)))</formula>
    </cfRule>
  </conditionalFormatting>
  <conditionalFormatting sqref="K596">
    <cfRule type="containsText" dxfId="6881" priority="7629" operator="containsText" text="COMING SOON">
      <formula>NOT(ISERROR(SEARCH("COMING SOON",K596)))</formula>
    </cfRule>
    <cfRule type="containsText" dxfId="6880" priority="7630" operator="containsText" text="ACTIVE">
      <formula>NOT(ISERROR(SEARCH("ACTIVE",K596)))</formula>
    </cfRule>
  </conditionalFormatting>
  <conditionalFormatting sqref="K596">
    <cfRule type="containsText" dxfId="6879" priority="7627" operator="containsText" text="Discontinued">
      <formula>NOT(ISERROR(SEARCH("Discontinued",K596)))</formula>
    </cfRule>
    <cfRule type="containsText" dxfId="6878" priority="7628" operator="containsText" text="Closeout">
      <formula>NOT(ISERROR(SEARCH("Closeout",K596)))</formula>
    </cfRule>
  </conditionalFormatting>
  <conditionalFormatting sqref="K596">
    <cfRule type="containsText" dxfId="6877" priority="7623" operator="containsText" text="Discontinued">
      <formula>NOT(ISERROR(SEARCH("Discontinued",K596)))</formula>
    </cfRule>
    <cfRule type="containsText" dxfId="6876" priority="7624" operator="containsText" text="Closeout">
      <formula>NOT(ISERROR(SEARCH("Closeout",K596)))</formula>
    </cfRule>
  </conditionalFormatting>
  <conditionalFormatting sqref="K596">
    <cfRule type="containsText" dxfId="6875" priority="7619" operator="containsText" text="Discontinued">
      <formula>NOT(ISERROR(SEARCH("Discontinued",K596)))</formula>
    </cfRule>
    <cfRule type="containsText" dxfId="6874" priority="7620" operator="containsText" text="Coming Soon">
      <formula>NOT(ISERROR(SEARCH("Coming Soon",K596)))</formula>
    </cfRule>
    <cfRule type="containsText" dxfId="6873" priority="7621" operator="containsText" text="Closeout">
      <formula>NOT(ISERROR(SEARCH("Closeout",K596)))</formula>
    </cfRule>
    <cfRule type="containsText" dxfId="6872" priority="7622" operator="containsText" text="Active">
      <formula>NOT(ISERROR(SEARCH("Active",K596)))</formula>
    </cfRule>
  </conditionalFormatting>
  <conditionalFormatting sqref="K596">
    <cfRule type="containsText" dxfId="6871" priority="7612" operator="containsText" text="Discontinued">
      <formula>NOT(ISERROR(SEARCH("Discontinued",K596)))</formula>
    </cfRule>
    <cfRule type="containsText" dxfId="6870" priority="7613" operator="containsText" text="Closeout">
      <formula>NOT(ISERROR(SEARCH("Closeout",K596)))</formula>
    </cfRule>
  </conditionalFormatting>
  <conditionalFormatting sqref="K596">
    <cfRule type="cellIs" dxfId="6869" priority="7617" operator="equal">
      <formula>"Closeout"</formula>
    </cfRule>
    <cfRule type="cellIs" dxfId="6868" priority="7618" operator="equal">
      <formula>"Discontinued"</formula>
    </cfRule>
  </conditionalFormatting>
  <conditionalFormatting sqref="K596">
    <cfRule type="containsBlanks" dxfId="6867" priority="7614">
      <formula>LEN(TRIM(K596))=0</formula>
    </cfRule>
  </conditionalFormatting>
  <conditionalFormatting sqref="K596">
    <cfRule type="containsText" dxfId="6866" priority="7615" operator="containsText" text="COMING SOON">
      <formula>NOT(ISERROR(SEARCH("COMING SOON",K596)))</formula>
    </cfRule>
    <cfRule type="containsText" dxfId="6865" priority="7616" operator="containsText" text="ACTIVE">
      <formula>NOT(ISERROR(SEARCH("ACTIVE",K596)))</formula>
    </cfRule>
  </conditionalFormatting>
  <conditionalFormatting sqref="K596">
    <cfRule type="containsText" dxfId="6864" priority="7610" operator="containsText" text="COMING SOON">
      <formula>NOT(ISERROR(SEARCH("COMING SOON",K596)))</formula>
    </cfRule>
    <cfRule type="containsText" dxfId="6863" priority="7611" operator="containsText" text="ACTIVE">
      <formula>NOT(ISERROR(SEARCH("ACTIVE",K596)))</formula>
    </cfRule>
  </conditionalFormatting>
  <conditionalFormatting sqref="K596">
    <cfRule type="containsText" dxfId="6862" priority="7608" operator="containsText" text="Discontinued">
      <formula>NOT(ISERROR(SEARCH("Discontinued",K596)))</formula>
    </cfRule>
    <cfRule type="containsText" dxfId="6861" priority="7609" operator="containsText" text="Closeout">
      <formula>NOT(ISERROR(SEARCH("Closeout",K596)))</formula>
    </cfRule>
  </conditionalFormatting>
  <conditionalFormatting sqref="B597">
    <cfRule type="containsBlanks" dxfId="6860" priority="7603">
      <formula>LEN(TRIM(B597))=0</formula>
    </cfRule>
  </conditionalFormatting>
  <conditionalFormatting sqref="K597:K600">
    <cfRule type="containsText" dxfId="6859" priority="7592" operator="containsText" text="COMING SOON">
      <formula>NOT(ISERROR(SEARCH("COMING SOON",K597)))</formula>
    </cfRule>
    <cfRule type="containsText" dxfId="6858" priority="7593" operator="containsText" text="ACTIVE">
      <formula>NOT(ISERROR(SEARCH("ACTIVE",K597)))</formula>
    </cfRule>
  </conditionalFormatting>
  <conditionalFormatting sqref="K597:K600">
    <cfRule type="containsBlanks" dxfId="6857" priority="7602">
      <formula>LEN(TRIM(K597))=0</formula>
    </cfRule>
  </conditionalFormatting>
  <conditionalFormatting sqref="K597:K600">
    <cfRule type="containsText" dxfId="6856" priority="7600" operator="containsText" text="COMING SOON">
      <formula>NOT(ISERROR(SEARCH("COMING SOON",K597)))</formula>
    </cfRule>
    <cfRule type="containsText" dxfId="6855" priority="7601" operator="containsText" text="ACTIVE">
      <formula>NOT(ISERROR(SEARCH("ACTIVE",K597)))</formula>
    </cfRule>
  </conditionalFormatting>
  <conditionalFormatting sqref="K597:K600">
    <cfRule type="containsText" dxfId="6854" priority="7598" operator="containsText" text="Discontinued">
      <formula>NOT(ISERROR(SEARCH("Discontinued",K597)))</formula>
    </cfRule>
    <cfRule type="containsText" dxfId="6853" priority="7599" operator="containsText" text="Closeout">
      <formula>NOT(ISERROR(SEARCH("Closeout",K597)))</formula>
    </cfRule>
  </conditionalFormatting>
  <conditionalFormatting sqref="K597:K600">
    <cfRule type="containsText" dxfId="6852" priority="7596" operator="containsText" text="COMING SOON">
      <formula>NOT(ISERROR(SEARCH("COMING SOON",K597)))</formula>
    </cfRule>
    <cfRule type="containsText" dxfId="6851" priority="7597" operator="containsText" text="ACTIVE">
      <formula>NOT(ISERROR(SEARCH("ACTIVE",K597)))</formula>
    </cfRule>
  </conditionalFormatting>
  <conditionalFormatting sqref="K597:K600">
    <cfRule type="containsText" dxfId="6850" priority="7594" operator="containsText" text="Discontinued">
      <formula>NOT(ISERROR(SEARCH("Discontinued",K597)))</formula>
    </cfRule>
    <cfRule type="containsText" dxfId="6849" priority="7595" operator="containsText" text="Closeout">
      <formula>NOT(ISERROR(SEARCH("Closeout",K597)))</formula>
    </cfRule>
  </conditionalFormatting>
  <conditionalFormatting sqref="K597:K600">
    <cfRule type="containsText" dxfId="6848" priority="7590" operator="containsText" text="Discontinued">
      <formula>NOT(ISERROR(SEARCH("Discontinued",K597)))</formula>
    </cfRule>
    <cfRule type="containsText" dxfId="6847" priority="7591" operator="containsText" text="Closeout">
      <formula>NOT(ISERROR(SEARCH("Closeout",K597)))</formula>
    </cfRule>
  </conditionalFormatting>
  <conditionalFormatting sqref="K597:K600">
    <cfRule type="containsText" dxfId="6846" priority="7586" operator="containsText" text="Discontinued">
      <formula>NOT(ISERROR(SEARCH("Discontinued",K597)))</formula>
    </cfRule>
    <cfRule type="containsText" dxfId="6845" priority="7587" operator="containsText" text="Coming Soon">
      <formula>NOT(ISERROR(SEARCH("Coming Soon",K597)))</formula>
    </cfRule>
    <cfRule type="containsText" dxfId="6844" priority="7588" operator="containsText" text="Closeout">
      <formula>NOT(ISERROR(SEARCH("Closeout",K597)))</formula>
    </cfRule>
    <cfRule type="containsText" dxfId="6843" priority="7589" operator="containsText" text="Active">
      <formula>NOT(ISERROR(SEARCH("Active",K597)))</formula>
    </cfRule>
  </conditionalFormatting>
  <conditionalFormatting sqref="K597:K600">
    <cfRule type="containsText" dxfId="6842" priority="7579" operator="containsText" text="Discontinued">
      <formula>NOT(ISERROR(SEARCH("Discontinued",K597)))</formula>
    </cfRule>
    <cfRule type="containsText" dxfId="6841" priority="7580" operator="containsText" text="Closeout">
      <formula>NOT(ISERROR(SEARCH("Closeout",K597)))</formula>
    </cfRule>
  </conditionalFormatting>
  <conditionalFormatting sqref="K597:K600">
    <cfRule type="cellIs" dxfId="6840" priority="7584" operator="equal">
      <formula>"Closeout"</formula>
    </cfRule>
    <cfRule type="cellIs" dxfId="6839" priority="7585" operator="equal">
      <formula>"Discontinued"</formula>
    </cfRule>
  </conditionalFormatting>
  <conditionalFormatting sqref="K597:K600">
    <cfRule type="containsBlanks" dxfId="6838" priority="7581">
      <formula>LEN(TRIM(K597))=0</formula>
    </cfRule>
  </conditionalFormatting>
  <conditionalFormatting sqref="K597:K600">
    <cfRule type="containsText" dxfId="6837" priority="7582" operator="containsText" text="COMING SOON">
      <formula>NOT(ISERROR(SEARCH("COMING SOON",K597)))</formula>
    </cfRule>
    <cfRule type="containsText" dxfId="6836" priority="7583" operator="containsText" text="ACTIVE">
      <formula>NOT(ISERROR(SEARCH("ACTIVE",K597)))</formula>
    </cfRule>
  </conditionalFormatting>
  <conditionalFormatting sqref="K597:K600">
    <cfRule type="containsText" dxfId="6835" priority="7577" operator="containsText" text="COMING SOON">
      <formula>NOT(ISERROR(SEARCH("COMING SOON",K597)))</formula>
    </cfRule>
    <cfRule type="containsText" dxfId="6834" priority="7578" operator="containsText" text="ACTIVE">
      <formula>NOT(ISERROR(SEARCH("ACTIVE",K597)))</formula>
    </cfRule>
  </conditionalFormatting>
  <conditionalFormatting sqref="K597:K600">
    <cfRule type="containsText" dxfId="6833" priority="7575" operator="containsText" text="Discontinued">
      <formula>NOT(ISERROR(SEARCH("Discontinued",K597)))</formula>
    </cfRule>
    <cfRule type="containsText" dxfId="6832" priority="7576" operator="containsText" text="Closeout">
      <formula>NOT(ISERROR(SEARCH("Closeout",K597)))</formula>
    </cfRule>
  </conditionalFormatting>
  <conditionalFormatting sqref="J597">
    <cfRule type="containsBlanks" dxfId="6831" priority="7574">
      <formula>LEN(TRIM(J597))=0</formula>
    </cfRule>
  </conditionalFormatting>
  <conditionalFormatting sqref="BI597">
    <cfRule type="containsBlanks" dxfId="6830" priority="7573">
      <formula>LEN(TRIM(BI597))=0</formula>
    </cfRule>
  </conditionalFormatting>
  <conditionalFormatting sqref="K598:K600">
    <cfRule type="containsText" dxfId="6829" priority="7570" operator="containsText" text="COMING SOON">
      <formula>NOT(ISERROR(SEARCH("COMING SOON",K598)))</formula>
    </cfRule>
    <cfRule type="containsText" dxfId="6828" priority="7571" operator="containsText" text="ACTIVE">
      <formula>NOT(ISERROR(SEARCH("ACTIVE",K598)))</formula>
    </cfRule>
  </conditionalFormatting>
  <conditionalFormatting sqref="A598:A600">
    <cfRule type="expression" dxfId="6827" priority="7560">
      <formula>C598= "STREET (3XX)"</formula>
    </cfRule>
    <cfRule type="expression" dxfId="6826" priority="7561">
      <formula>C598="UTV (4XX)"</formula>
    </cfRule>
    <cfRule type="expression" dxfId="6825" priority="7562">
      <formula>C598= "RACE (1XX)"</formula>
    </cfRule>
    <cfRule type="expression" dxfId="6824" priority="7563">
      <formula>C598= "FORGED (2XX)"</formula>
    </cfRule>
    <cfRule type="expression" dxfId="6823" priority="7564">
      <formula>C598= "RALLY (5XX)"</formula>
    </cfRule>
    <cfRule type="expression" dxfId="6822" priority="7565">
      <formula>C598= "DISCO (6XX)"</formula>
    </cfRule>
    <cfRule type="expression" dxfId="6821" priority="7566">
      <formula>C598= "TRAIL (7XX)"</formula>
    </cfRule>
    <cfRule type="expression" dxfId="6820" priority="7567">
      <formula>C598= "GMZ (8XX)"</formula>
    </cfRule>
    <cfRule type="expression" dxfId="6819" priority="7568">
      <formula>C598= "DUALLY (9XX)"</formula>
    </cfRule>
  </conditionalFormatting>
  <conditionalFormatting sqref="K598:K600">
    <cfRule type="containsText" dxfId="6818" priority="7558" operator="containsText" text="Discontinued">
      <formula>NOT(ISERROR(SEARCH("Discontinued",K598)))</formula>
    </cfRule>
    <cfRule type="containsText" dxfId="6817" priority="7559" operator="containsText" text="Closeout">
      <formula>NOT(ISERROR(SEARCH("Closeout",K598)))</formula>
    </cfRule>
  </conditionalFormatting>
  <conditionalFormatting sqref="E598:E600 H598:H600">
    <cfRule type="duplicateValues" dxfId="6816" priority="7572"/>
  </conditionalFormatting>
  <conditionalFormatting sqref="E598:E600">
    <cfRule type="duplicateValues" dxfId="6815" priority="7557"/>
  </conditionalFormatting>
  <conditionalFormatting sqref="E598:E600">
    <cfRule type="duplicateValues" dxfId="6814" priority="7556"/>
  </conditionalFormatting>
  <conditionalFormatting sqref="I598:I600">
    <cfRule type="containsBlanks" dxfId="6813" priority="7555">
      <formula>LEN(TRIM(I598))=0</formula>
    </cfRule>
  </conditionalFormatting>
  <conditionalFormatting sqref="K601">
    <cfRule type="containsText" dxfId="6812" priority="7551" operator="containsText" text="COMING SOON">
      <formula>NOT(ISERROR(SEARCH("COMING SOON",K601)))</formula>
    </cfRule>
    <cfRule type="containsText" dxfId="6811" priority="7552" operator="containsText" text="ACTIVE">
      <formula>NOT(ISERROR(SEARCH("ACTIVE",K601)))</formula>
    </cfRule>
  </conditionalFormatting>
  <conditionalFormatting sqref="K601">
    <cfRule type="containsText" dxfId="6810" priority="7539" operator="containsText" text="Discontinued">
      <formula>NOT(ISERROR(SEARCH("Discontinued",K601)))</formula>
    </cfRule>
    <cfRule type="containsText" dxfId="6809" priority="7540" operator="containsText" text="Closeout">
      <formula>NOT(ISERROR(SEARCH("Closeout",K601)))</formula>
    </cfRule>
  </conditionalFormatting>
  <conditionalFormatting sqref="E601 H601">
    <cfRule type="duplicateValues" dxfId="6808" priority="7553"/>
  </conditionalFormatting>
  <conditionalFormatting sqref="E601">
    <cfRule type="duplicateValues" dxfId="6807" priority="7538"/>
  </conditionalFormatting>
  <conditionalFormatting sqref="E601">
    <cfRule type="duplicateValues" dxfId="6806" priority="7537"/>
  </conditionalFormatting>
  <conditionalFormatting sqref="A601">
    <cfRule type="expression" dxfId="6805" priority="7527">
      <formula>C601= "STREET (3XX)"</formula>
    </cfRule>
    <cfRule type="expression" dxfId="6804" priority="7528">
      <formula>C601="UTV (4XX)"</formula>
    </cfRule>
    <cfRule type="expression" dxfId="6803" priority="7529">
      <formula>C601= "RACE (1XX)"</formula>
    </cfRule>
    <cfRule type="expression" dxfId="6802" priority="7530">
      <formula>C601= "FORGED (2XX)"</formula>
    </cfRule>
    <cfRule type="expression" dxfId="6801" priority="7531">
      <formula>C601= "RALLY (5XX)"</formula>
    </cfRule>
    <cfRule type="expression" dxfId="6800" priority="7532">
      <formula>C601= "DISCO (6XX)"</formula>
    </cfRule>
    <cfRule type="expression" dxfId="6799" priority="7533">
      <formula>C601= "TRAIL (7XX)"</formula>
    </cfRule>
    <cfRule type="expression" dxfId="6798" priority="7534">
      <formula>C601= "GMZ (8XX)"</formula>
    </cfRule>
    <cfRule type="expression" dxfId="6797" priority="7535">
      <formula>C601= "DUALLY (9XX)"</formula>
    </cfRule>
  </conditionalFormatting>
  <conditionalFormatting sqref="A601">
    <cfRule type="containsBlanks" dxfId="6796" priority="7536">
      <formula>LEN(TRIM(A601))=0</formula>
    </cfRule>
  </conditionalFormatting>
  <conditionalFormatting sqref="J601">
    <cfRule type="containsBlanks" dxfId="6795" priority="7526">
      <formula>LEN(TRIM(J601))=0</formula>
    </cfRule>
  </conditionalFormatting>
  <conditionalFormatting sqref="K601">
    <cfRule type="containsText" dxfId="6794" priority="7515" operator="containsText" text="COMING SOON">
      <formula>NOT(ISERROR(SEARCH("COMING SOON",K601)))</formula>
    </cfRule>
    <cfRule type="containsText" dxfId="6793" priority="7516" operator="containsText" text="ACTIVE">
      <formula>NOT(ISERROR(SEARCH("ACTIVE",K601)))</formula>
    </cfRule>
  </conditionalFormatting>
  <conditionalFormatting sqref="K601">
    <cfRule type="containsBlanks" dxfId="6792" priority="7525">
      <formula>LEN(TRIM(K601))=0</formula>
    </cfRule>
  </conditionalFormatting>
  <conditionalFormatting sqref="K601">
    <cfRule type="containsText" dxfId="6791" priority="7523" operator="containsText" text="COMING SOON">
      <formula>NOT(ISERROR(SEARCH("COMING SOON",K601)))</formula>
    </cfRule>
    <cfRule type="containsText" dxfId="6790" priority="7524" operator="containsText" text="ACTIVE">
      <formula>NOT(ISERROR(SEARCH("ACTIVE",K601)))</formula>
    </cfRule>
  </conditionalFormatting>
  <conditionalFormatting sqref="K601">
    <cfRule type="containsText" dxfId="6789" priority="7521" operator="containsText" text="Discontinued">
      <formula>NOT(ISERROR(SEARCH("Discontinued",K601)))</formula>
    </cfRule>
    <cfRule type="containsText" dxfId="6788" priority="7522" operator="containsText" text="Closeout">
      <formula>NOT(ISERROR(SEARCH("Closeout",K601)))</formula>
    </cfRule>
  </conditionalFormatting>
  <conditionalFormatting sqref="K601">
    <cfRule type="containsText" dxfId="6787" priority="7519" operator="containsText" text="COMING SOON">
      <formula>NOT(ISERROR(SEARCH("COMING SOON",K601)))</formula>
    </cfRule>
    <cfRule type="containsText" dxfId="6786" priority="7520" operator="containsText" text="ACTIVE">
      <formula>NOT(ISERROR(SEARCH("ACTIVE",K601)))</formula>
    </cfRule>
  </conditionalFormatting>
  <conditionalFormatting sqref="K601">
    <cfRule type="containsText" dxfId="6785" priority="7517" operator="containsText" text="Discontinued">
      <formula>NOT(ISERROR(SEARCH("Discontinued",K601)))</formula>
    </cfRule>
    <cfRule type="containsText" dxfId="6784" priority="7518" operator="containsText" text="Closeout">
      <formula>NOT(ISERROR(SEARCH("Closeout",K601)))</formula>
    </cfRule>
  </conditionalFormatting>
  <conditionalFormatting sqref="K601">
    <cfRule type="containsText" dxfId="6783" priority="7513" operator="containsText" text="Discontinued">
      <formula>NOT(ISERROR(SEARCH("Discontinued",K601)))</formula>
    </cfRule>
    <cfRule type="containsText" dxfId="6782" priority="7514" operator="containsText" text="Closeout">
      <formula>NOT(ISERROR(SEARCH("Closeout",K601)))</formula>
    </cfRule>
  </conditionalFormatting>
  <conditionalFormatting sqref="K601">
    <cfRule type="containsText" dxfId="6781" priority="7509" operator="containsText" text="Discontinued">
      <formula>NOT(ISERROR(SEARCH("Discontinued",K601)))</formula>
    </cfRule>
    <cfRule type="containsText" dxfId="6780" priority="7510" operator="containsText" text="Coming Soon">
      <formula>NOT(ISERROR(SEARCH("Coming Soon",K601)))</formula>
    </cfRule>
    <cfRule type="containsText" dxfId="6779" priority="7511" operator="containsText" text="Closeout">
      <formula>NOT(ISERROR(SEARCH("Closeout",K601)))</formula>
    </cfRule>
    <cfRule type="containsText" dxfId="6778" priority="7512" operator="containsText" text="Active">
      <formula>NOT(ISERROR(SEARCH("Active",K601)))</formula>
    </cfRule>
  </conditionalFormatting>
  <conditionalFormatting sqref="K601">
    <cfRule type="containsText" dxfId="6777" priority="7502" operator="containsText" text="Discontinued">
      <formula>NOT(ISERROR(SEARCH("Discontinued",K601)))</formula>
    </cfRule>
    <cfRule type="containsText" dxfId="6776" priority="7503" operator="containsText" text="Closeout">
      <formula>NOT(ISERROR(SEARCH("Closeout",K601)))</formula>
    </cfRule>
  </conditionalFormatting>
  <conditionalFormatting sqref="K601">
    <cfRule type="cellIs" dxfId="6775" priority="7507" operator="equal">
      <formula>"Closeout"</formula>
    </cfRule>
    <cfRule type="cellIs" dxfId="6774" priority="7508" operator="equal">
      <formula>"Discontinued"</formula>
    </cfRule>
  </conditionalFormatting>
  <conditionalFormatting sqref="K601">
    <cfRule type="containsBlanks" dxfId="6773" priority="7504">
      <formula>LEN(TRIM(K601))=0</formula>
    </cfRule>
  </conditionalFormatting>
  <conditionalFormatting sqref="K601">
    <cfRule type="containsText" dxfId="6772" priority="7505" operator="containsText" text="COMING SOON">
      <formula>NOT(ISERROR(SEARCH("COMING SOON",K601)))</formula>
    </cfRule>
    <cfRule type="containsText" dxfId="6771" priority="7506" operator="containsText" text="ACTIVE">
      <formula>NOT(ISERROR(SEARCH("ACTIVE",K601)))</formula>
    </cfRule>
  </conditionalFormatting>
  <conditionalFormatting sqref="K601">
    <cfRule type="containsText" dxfId="6770" priority="7500" operator="containsText" text="COMING SOON">
      <formula>NOT(ISERROR(SEARCH("COMING SOON",K601)))</formula>
    </cfRule>
    <cfRule type="containsText" dxfId="6769" priority="7501" operator="containsText" text="ACTIVE">
      <formula>NOT(ISERROR(SEARCH("ACTIVE",K601)))</formula>
    </cfRule>
  </conditionalFormatting>
  <conditionalFormatting sqref="K601">
    <cfRule type="containsText" dxfId="6768" priority="7498" operator="containsText" text="Discontinued">
      <formula>NOT(ISERROR(SEARCH("Discontinued",K601)))</formula>
    </cfRule>
    <cfRule type="containsText" dxfId="6767" priority="7499" operator="containsText" text="Closeout">
      <formula>NOT(ISERROR(SEARCH("Closeout",K601)))</formula>
    </cfRule>
  </conditionalFormatting>
  <conditionalFormatting sqref="K601">
    <cfRule type="containsText" dxfId="6766" priority="7496" operator="containsText" text="COMING SOON">
      <formula>NOT(ISERROR(SEARCH("COMING SOON",K601)))</formula>
    </cfRule>
    <cfRule type="containsText" dxfId="6765" priority="7497" operator="containsText" text="ACTIVE">
      <formula>NOT(ISERROR(SEARCH("ACTIVE",K601)))</formula>
    </cfRule>
  </conditionalFormatting>
  <conditionalFormatting sqref="K601">
    <cfRule type="containsText" dxfId="6764" priority="7494" operator="containsText" text="Discontinued">
      <formula>NOT(ISERROR(SEARCH("Discontinued",K601)))</formula>
    </cfRule>
    <cfRule type="containsText" dxfId="6763" priority="7495" operator="containsText" text="Closeout">
      <formula>NOT(ISERROR(SEARCH("Closeout",K601)))</formula>
    </cfRule>
  </conditionalFormatting>
  <conditionalFormatting sqref="K602">
    <cfRule type="containsText" dxfId="6762" priority="7491" operator="containsText" text="COMING SOON">
      <formula>NOT(ISERROR(SEARCH("COMING SOON",K602)))</formula>
    </cfRule>
    <cfRule type="containsText" dxfId="6761" priority="7492" operator="containsText" text="ACTIVE">
      <formula>NOT(ISERROR(SEARCH("ACTIVE",K602)))</formula>
    </cfRule>
  </conditionalFormatting>
  <conditionalFormatting sqref="K602">
    <cfRule type="containsText" dxfId="6760" priority="7479" operator="containsText" text="Discontinued">
      <formula>NOT(ISERROR(SEARCH("Discontinued",K602)))</formula>
    </cfRule>
    <cfRule type="containsText" dxfId="6759" priority="7480" operator="containsText" text="Closeout">
      <formula>NOT(ISERROR(SEARCH("Closeout",K602)))</formula>
    </cfRule>
  </conditionalFormatting>
  <conditionalFormatting sqref="H602 E602">
    <cfRule type="duplicateValues" dxfId="6758" priority="7493"/>
  </conditionalFormatting>
  <conditionalFormatting sqref="E602">
    <cfRule type="duplicateValues" dxfId="6757" priority="7478"/>
  </conditionalFormatting>
  <conditionalFormatting sqref="E602">
    <cfRule type="duplicateValues" dxfId="6756" priority="7477"/>
  </conditionalFormatting>
  <conditionalFormatting sqref="A602">
    <cfRule type="expression" dxfId="6755" priority="7467">
      <formula>C602= "STREET (3XX)"</formula>
    </cfRule>
    <cfRule type="expression" dxfId="6754" priority="7468">
      <formula>C602="UTV (4XX)"</formula>
    </cfRule>
    <cfRule type="expression" dxfId="6753" priority="7469">
      <formula>C602= "RACE (1XX)"</formula>
    </cfRule>
    <cfRule type="expression" dxfId="6752" priority="7470">
      <formula>C602= "FORGED (2XX)"</formula>
    </cfRule>
    <cfRule type="expression" dxfId="6751" priority="7471">
      <formula>C602= "RALLY (5XX)"</formula>
    </cfRule>
    <cfRule type="expression" dxfId="6750" priority="7472">
      <formula>C602= "DISCO (6XX)"</formula>
    </cfRule>
    <cfRule type="expression" dxfId="6749" priority="7473">
      <formula>C602= "TRAIL (7XX)"</formula>
    </cfRule>
    <cfRule type="expression" dxfId="6748" priority="7474">
      <formula>C602= "GMZ (8XX)"</formula>
    </cfRule>
    <cfRule type="expression" dxfId="6747" priority="7475">
      <formula>C602= "DUALLY (9XX)"</formula>
    </cfRule>
  </conditionalFormatting>
  <conditionalFormatting sqref="A602">
    <cfRule type="containsBlanks" dxfId="6746" priority="7476">
      <formula>LEN(TRIM(A602))=0</formula>
    </cfRule>
  </conditionalFormatting>
  <conditionalFormatting sqref="K602">
    <cfRule type="containsText" dxfId="6745" priority="7465" operator="containsText" text="COMING SOON">
      <formula>NOT(ISERROR(SEARCH("COMING SOON",K602)))</formula>
    </cfRule>
    <cfRule type="containsText" dxfId="6744" priority="7466" operator="containsText" text="ACTIVE">
      <formula>NOT(ISERROR(SEARCH("ACTIVE",K602)))</formula>
    </cfRule>
  </conditionalFormatting>
  <conditionalFormatting sqref="K602">
    <cfRule type="containsText" dxfId="6743" priority="7463" operator="containsText" text="Discontinued">
      <formula>NOT(ISERROR(SEARCH("Discontinued",K602)))</formula>
    </cfRule>
    <cfRule type="containsText" dxfId="6742" priority="7464" operator="containsText" text="Closeout">
      <formula>NOT(ISERROR(SEARCH("Closeout",K602)))</formula>
    </cfRule>
  </conditionalFormatting>
  <conditionalFormatting sqref="K602">
    <cfRule type="containsText" dxfId="6741" priority="7452" operator="containsText" text="COMING SOON">
      <formula>NOT(ISERROR(SEARCH("COMING SOON",K602)))</formula>
    </cfRule>
    <cfRule type="containsText" dxfId="6740" priority="7453" operator="containsText" text="ACTIVE">
      <formula>NOT(ISERROR(SEARCH("ACTIVE",K602)))</formula>
    </cfRule>
  </conditionalFormatting>
  <conditionalFormatting sqref="K602">
    <cfRule type="containsBlanks" dxfId="6739" priority="7462">
      <formula>LEN(TRIM(K602))=0</formula>
    </cfRule>
  </conditionalFormatting>
  <conditionalFormatting sqref="K602">
    <cfRule type="containsText" dxfId="6738" priority="7460" operator="containsText" text="COMING SOON">
      <formula>NOT(ISERROR(SEARCH("COMING SOON",K602)))</formula>
    </cfRule>
    <cfRule type="containsText" dxfId="6737" priority="7461" operator="containsText" text="ACTIVE">
      <formula>NOT(ISERROR(SEARCH("ACTIVE",K602)))</formula>
    </cfRule>
  </conditionalFormatting>
  <conditionalFormatting sqref="K602">
    <cfRule type="containsText" dxfId="6736" priority="7458" operator="containsText" text="Discontinued">
      <formula>NOT(ISERROR(SEARCH("Discontinued",K602)))</formula>
    </cfRule>
    <cfRule type="containsText" dxfId="6735" priority="7459" operator="containsText" text="Closeout">
      <formula>NOT(ISERROR(SEARCH("Closeout",K602)))</formula>
    </cfRule>
  </conditionalFormatting>
  <conditionalFormatting sqref="K602">
    <cfRule type="containsText" dxfId="6734" priority="7456" operator="containsText" text="COMING SOON">
      <formula>NOT(ISERROR(SEARCH("COMING SOON",K602)))</formula>
    </cfRule>
    <cfRule type="containsText" dxfId="6733" priority="7457" operator="containsText" text="ACTIVE">
      <formula>NOT(ISERROR(SEARCH("ACTIVE",K602)))</formula>
    </cfRule>
  </conditionalFormatting>
  <conditionalFormatting sqref="K602">
    <cfRule type="containsText" dxfId="6732" priority="7454" operator="containsText" text="Discontinued">
      <formula>NOT(ISERROR(SEARCH("Discontinued",K602)))</formula>
    </cfRule>
    <cfRule type="containsText" dxfId="6731" priority="7455" operator="containsText" text="Closeout">
      <formula>NOT(ISERROR(SEARCH("Closeout",K602)))</formula>
    </cfRule>
  </conditionalFormatting>
  <conditionalFormatting sqref="K602">
    <cfRule type="containsText" dxfId="6730" priority="7450" operator="containsText" text="Discontinued">
      <formula>NOT(ISERROR(SEARCH("Discontinued",K602)))</formula>
    </cfRule>
    <cfRule type="containsText" dxfId="6729" priority="7451" operator="containsText" text="Closeout">
      <formula>NOT(ISERROR(SEARCH("Closeout",K602)))</formula>
    </cfRule>
  </conditionalFormatting>
  <conditionalFormatting sqref="K602">
    <cfRule type="containsText" dxfId="6728" priority="7446" operator="containsText" text="Discontinued">
      <formula>NOT(ISERROR(SEARCH("Discontinued",K602)))</formula>
    </cfRule>
    <cfRule type="containsText" dxfId="6727" priority="7447" operator="containsText" text="Coming Soon">
      <formula>NOT(ISERROR(SEARCH("Coming Soon",K602)))</formula>
    </cfRule>
    <cfRule type="containsText" dxfId="6726" priority="7448" operator="containsText" text="Closeout">
      <formula>NOT(ISERROR(SEARCH("Closeout",K602)))</formula>
    </cfRule>
    <cfRule type="containsText" dxfId="6725" priority="7449" operator="containsText" text="Active">
      <formula>NOT(ISERROR(SEARCH("Active",K602)))</formula>
    </cfRule>
  </conditionalFormatting>
  <conditionalFormatting sqref="K602">
    <cfRule type="containsText" dxfId="6724" priority="7439" operator="containsText" text="Discontinued">
      <formula>NOT(ISERROR(SEARCH("Discontinued",K602)))</formula>
    </cfRule>
    <cfRule type="containsText" dxfId="6723" priority="7440" operator="containsText" text="Closeout">
      <formula>NOT(ISERROR(SEARCH("Closeout",K602)))</formula>
    </cfRule>
  </conditionalFormatting>
  <conditionalFormatting sqref="K602">
    <cfRule type="cellIs" dxfId="6722" priority="7444" operator="equal">
      <formula>"Closeout"</formula>
    </cfRule>
    <cfRule type="cellIs" dxfId="6721" priority="7445" operator="equal">
      <formula>"Discontinued"</formula>
    </cfRule>
  </conditionalFormatting>
  <conditionalFormatting sqref="K602">
    <cfRule type="containsBlanks" dxfId="6720" priority="7441">
      <formula>LEN(TRIM(K602))=0</formula>
    </cfRule>
  </conditionalFormatting>
  <conditionalFormatting sqref="K602">
    <cfRule type="containsText" dxfId="6719" priority="7442" operator="containsText" text="COMING SOON">
      <formula>NOT(ISERROR(SEARCH("COMING SOON",K602)))</formula>
    </cfRule>
    <cfRule type="containsText" dxfId="6718" priority="7443" operator="containsText" text="ACTIVE">
      <formula>NOT(ISERROR(SEARCH("ACTIVE",K602)))</formula>
    </cfRule>
  </conditionalFormatting>
  <conditionalFormatting sqref="K602">
    <cfRule type="containsText" dxfId="6717" priority="7437" operator="containsText" text="COMING SOON">
      <formula>NOT(ISERROR(SEARCH("COMING SOON",K602)))</formula>
    </cfRule>
    <cfRule type="containsText" dxfId="6716" priority="7438" operator="containsText" text="ACTIVE">
      <formula>NOT(ISERROR(SEARCH("ACTIVE",K602)))</formula>
    </cfRule>
  </conditionalFormatting>
  <conditionalFormatting sqref="K602">
    <cfRule type="containsText" dxfId="6715" priority="7435" operator="containsText" text="Discontinued">
      <formula>NOT(ISERROR(SEARCH("Discontinued",K602)))</formula>
    </cfRule>
    <cfRule type="containsText" dxfId="6714" priority="7436" operator="containsText" text="Closeout">
      <formula>NOT(ISERROR(SEARCH("Closeout",K602)))</formula>
    </cfRule>
  </conditionalFormatting>
  <conditionalFormatting sqref="K602">
    <cfRule type="containsText" dxfId="6713" priority="7433" operator="containsText" text="COMING SOON">
      <formula>NOT(ISERROR(SEARCH("COMING SOON",K602)))</formula>
    </cfRule>
    <cfRule type="containsText" dxfId="6712" priority="7434" operator="containsText" text="ACTIVE">
      <formula>NOT(ISERROR(SEARCH("ACTIVE",K602)))</formula>
    </cfRule>
  </conditionalFormatting>
  <conditionalFormatting sqref="K602">
    <cfRule type="containsText" dxfId="6711" priority="7431" operator="containsText" text="Discontinued">
      <formula>NOT(ISERROR(SEARCH("Discontinued",K602)))</formula>
    </cfRule>
    <cfRule type="containsText" dxfId="6710" priority="7432" operator="containsText" text="Closeout">
      <formula>NOT(ISERROR(SEARCH("Closeout",K602)))</formula>
    </cfRule>
  </conditionalFormatting>
  <conditionalFormatting sqref="J602">
    <cfRule type="containsBlanks" dxfId="6709" priority="7430">
      <formula>LEN(TRIM(J602))=0</formula>
    </cfRule>
  </conditionalFormatting>
  <conditionalFormatting sqref="K603">
    <cfRule type="containsText" dxfId="6708" priority="7427" operator="containsText" text="COMING SOON">
      <formula>NOT(ISERROR(SEARCH("COMING SOON",K603)))</formula>
    </cfRule>
    <cfRule type="containsText" dxfId="6707" priority="7428" operator="containsText" text="ACTIVE">
      <formula>NOT(ISERROR(SEARCH("ACTIVE",K603)))</formula>
    </cfRule>
  </conditionalFormatting>
  <conditionalFormatting sqref="K603">
    <cfRule type="containsText" dxfId="6706" priority="7415" operator="containsText" text="Discontinued">
      <formula>NOT(ISERROR(SEARCH("Discontinued",K603)))</formula>
    </cfRule>
    <cfRule type="containsText" dxfId="6705" priority="7416" operator="containsText" text="Closeout">
      <formula>NOT(ISERROR(SEARCH("Closeout",K603)))</formula>
    </cfRule>
  </conditionalFormatting>
  <conditionalFormatting sqref="E603 H603:I603">
    <cfRule type="duplicateValues" dxfId="6704" priority="7429"/>
  </conditionalFormatting>
  <conditionalFormatting sqref="E603">
    <cfRule type="duplicateValues" dxfId="6703" priority="7414"/>
  </conditionalFormatting>
  <conditionalFormatting sqref="E603">
    <cfRule type="duplicateValues" dxfId="6702" priority="7413"/>
  </conditionalFormatting>
  <conditionalFormatting sqref="A603">
    <cfRule type="expression" dxfId="6701" priority="7402">
      <formula>C603= "STREET (3XX)"</formula>
    </cfRule>
    <cfRule type="expression" dxfId="6700" priority="7403">
      <formula>C603="UTV (4XX)"</formula>
    </cfRule>
    <cfRule type="expression" dxfId="6699" priority="7404">
      <formula>C603= "RACE (1XX)"</formula>
    </cfRule>
    <cfRule type="expression" dxfId="6698" priority="7405">
      <formula>C603= "FORGED (2XX)"</formula>
    </cfRule>
    <cfRule type="expression" dxfId="6697" priority="7406">
      <formula>C603= "RALLY (5XX)"</formula>
    </cfRule>
    <cfRule type="expression" dxfId="6696" priority="7407">
      <formula>C603= "DISCO (6XX)"</formula>
    </cfRule>
    <cfRule type="expression" dxfId="6695" priority="7408">
      <formula>C603= "TRAIL (7XX)"</formula>
    </cfRule>
    <cfRule type="expression" dxfId="6694" priority="7409">
      <formula>C603= "GMZ (8XX)"</formula>
    </cfRule>
    <cfRule type="expression" dxfId="6693" priority="7410">
      <formula>C603= "DUALLY (9XX)"</formula>
    </cfRule>
  </conditionalFormatting>
  <conditionalFormatting sqref="A603">
    <cfRule type="containsBlanks" dxfId="6692" priority="7411">
      <formula>LEN(TRIM(A603))=0</formula>
    </cfRule>
  </conditionalFormatting>
  <conditionalFormatting sqref="K603">
    <cfRule type="containsText" dxfId="6691" priority="7399" operator="containsText" text="COMING SOON">
      <formula>NOT(ISERROR(SEARCH("COMING SOON",K603)))</formula>
    </cfRule>
    <cfRule type="containsText" dxfId="6690" priority="7400" operator="containsText" text="ACTIVE">
      <formula>NOT(ISERROR(SEARCH("ACTIVE",K603)))</formula>
    </cfRule>
  </conditionalFormatting>
  <conditionalFormatting sqref="K603">
    <cfRule type="containsText" dxfId="6689" priority="7397" operator="containsText" text="Discontinued">
      <formula>NOT(ISERROR(SEARCH("Discontinued",K603)))</formula>
    </cfRule>
    <cfRule type="containsText" dxfId="6688" priority="7398" operator="containsText" text="Closeout">
      <formula>NOT(ISERROR(SEARCH("Closeout",K603)))</formula>
    </cfRule>
  </conditionalFormatting>
  <conditionalFormatting sqref="K603">
    <cfRule type="containsText" dxfId="6687" priority="7395" operator="containsText" text="COMING SOON">
      <formula>NOT(ISERROR(SEARCH("COMING SOON",K603)))</formula>
    </cfRule>
    <cfRule type="containsText" dxfId="6686" priority="7396" operator="containsText" text="ACTIVE">
      <formula>NOT(ISERROR(SEARCH("ACTIVE",K603)))</formula>
    </cfRule>
  </conditionalFormatting>
  <conditionalFormatting sqref="K603">
    <cfRule type="containsText" dxfId="6685" priority="7393" operator="containsText" text="Discontinued">
      <formula>NOT(ISERROR(SEARCH("Discontinued",K603)))</formula>
    </cfRule>
    <cfRule type="containsText" dxfId="6684" priority="7394" operator="containsText" text="Closeout">
      <formula>NOT(ISERROR(SEARCH("Closeout",K603)))</formula>
    </cfRule>
  </conditionalFormatting>
  <conditionalFormatting sqref="K603">
    <cfRule type="containsText" dxfId="6683" priority="7382" operator="containsText" text="COMING SOON">
      <formula>NOT(ISERROR(SEARCH("COMING SOON",K603)))</formula>
    </cfRule>
    <cfRule type="containsText" dxfId="6682" priority="7383" operator="containsText" text="ACTIVE">
      <formula>NOT(ISERROR(SEARCH("ACTIVE",K603)))</formula>
    </cfRule>
  </conditionalFormatting>
  <conditionalFormatting sqref="K603">
    <cfRule type="containsBlanks" dxfId="6681" priority="7392">
      <formula>LEN(TRIM(K603))=0</formula>
    </cfRule>
  </conditionalFormatting>
  <conditionalFormatting sqref="K603">
    <cfRule type="containsText" dxfId="6680" priority="7390" operator="containsText" text="COMING SOON">
      <formula>NOT(ISERROR(SEARCH("COMING SOON",K603)))</formula>
    </cfRule>
    <cfRule type="containsText" dxfId="6679" priority="7391" operator="containsText" text="ACTIVE">
      <formula>NOT(ISERROR(SEARCH("ACTIVE",K603)))</formula>
    </cfRule>
  </conditionalFormatting>
  <conditionalFormatting sqref="K603">
    <cfRule type="containsText" dxfId="6678" priority="7388" operator="containsText" text="Discontinued">
      <formula>NOT(ISERROR(SEARCH("Discontinued",K603)))</formula>
    </cfRule>
    <cfRule type="containsText" dxfId="6677" priority="7389" operator="containsText" text="Closeout">
      <formula>NOT(ISERROR(SEARCH("Closeout",K603)))</formula>
    </cfRule>
  </conditionalFormatting>
  <conditionalFormatting sqref="K603">
    <cfRule type="containsText" dxfId="6676" priority="7386" operator="containsText" text="COMING SOON">
      <formula>NOT(ISERROR(SEARCH("COMING SOON",K603)))</formula>
    </cfRule>
    <cfRule type="containsText" dxfId="6675" priority="7387" operator="containsText" text="ACTIVE">
      <formula>NOT(ISERROR(SEARCH("ACTIVE",K603)))</formula>
    </cfRule>
  </conditionalFormatting>
  <conditionalFormatting sqref="K603">
    <cfRule type="containsText" dxfId="6674" priority="7384" operator="containsText" text="Discontinued">
      <formula>NOT(ISERROR(SEARCH("Discontinued",K603)))</formula>
    </cfRule>
    <cfRule type="containsText" dxfId="6673" priority="7385" operator="containsText" text="Closeout">
      <formula>NOT(ISERROR(SEARCH("Closeout",K603)))</formula>
    </cfRule>
  </conditionalFormatting>
  <conditionalFormatting sqref="K603">
    <cfRule type="containsText" dxfId="6672" priority="7380" operator="containsText" text="Discontinued">
      <formula>NOT(ISERROR(SEARCH("Discontinued",K603)))</formula>
    </cfRule>
    <cfRule type="containsText" dxfId="6671" priority="7381" operator="containsText" text="Closeout">
      <formula>NOT(ISERROR(SEARCH("Closeout",K603)))</formula>
    </cfRule>
  </conditionalFormatting>
  <conditionalFormatting sqref="K603">
    <cfRule type="containsText" dxfId="6670" priority="7376" operator="containsText" text="Discontinued">
      <formula>NOT(ISERROR(SEARCH("Discontinued",K603)))</formula>
    </cfRule>
    <cfRule type="containsText" dxfId="6669" priority="7377" operator="containsText" text="Coming Soon">
      <formula>NOT(ISERROR(SEARCH("Coming Soon",K603)))</formula>
    </cfRule>
    <cfRule type="containsText" dxfId="6668" priority="7378" operator="containsText" text="Closeout">
      <formula>NOT(ISERROR(SEARCH("Closeout",K603)))</formula>
    </cfRule>
    <cfRule type="containsText" dxfId="6667" priority="7379" operator="containsText" text="Active">
      <formula>NOT(ISERROR(SEARCH("Active",K603)))</formula>
    </cfRule>
  </conditionalFormatting>
  <conditionalFormatting sqref="K603">
    <cfRule type="containsText" dxfId="6666" priority="7369" operator="containsText" text="Discontinued">
      <formula>NOT(ISERROR(SEARCH("Discontinued",K603)))</formula>
    </cfRule>
    <cfRule type="containsText" dxfId="6665" priority="7370" operator="containsText" text="Closeout">
      <formula>NOT(ISERROR(SEARCH("Closeout",K603)))</formula>
    </cfRule>
  </conditionalFormatting>
  <conditionalFormatting sqref="K603">
    <cfRule type="cellIs" dxfId="6664" priority="7374" operator="equal">
      <formula>"Closeout"</formula>
    </cfRule>
    <cfRule type="cellIs" dxfId="6663" priority="7375" operator="equal">
      <formula>"Discontinued"</formula>
    </cfRule>
  </conditionalFormatting>
  <conditionalFormatting sqref="K603">
    <cfRule type="containsBlanks" dxfId="6662" priority="7371">
      <formula>LEN(TRIM(K603))=0</formula>
    </cfRule>
  </conditionalFormatting>
  <conditionalFormatting sqref="K603">
    <cfRule type="containsText" dxfId="6661" priority="7372" operator="containsText" text="COMING SOON">
      <formula>NOT(ISERROR(SEARCH("COMING SOON",K603)))</formula>
    </cfRule>
    <cfRule type="containsText" dxfId="6660" priority="7373" operator="containsText" text="ACTIVE">
      <formula>NOT(ISERROR(SEARCH("ACTIVE",K603)))</formula>
    </cfRule>
  </conditionalFormatting>
  <conditionalFormatting sqref="K603">
    <cfRule type="containsText" dxfId="6659" priority="7367" operator="containsText" text="COMING SOON">
      <formula>NOT(ISERROR(SEARCH("COMING SOON",K603)))</formula>
    </cfRule>
    <cfRule type="containsText" dxfId="6658" priority="7368" operator="containsText" text="ACTIVE">
      <formula>NOT(ISERROR(SEARCH("ACTIVE",K603)))</formula>
    </cfRule>
  </conditionalFormatting>
  <conditionalFormatting sqref="K603">
    <cfRule type="containsText" dxfId="6657" priority="7365" operator="containsText" text="Discontinued">
      <formula>NOT(ISERROR(SEARCH("Discontinued",K603)))</formula>
    </cfRule>
    <cfRule type="containsText" dxfId="6656" priority="7366" operator="containsText" text="Closeout">
      <formula>NOT(ISERROR(SEARCH("Closeout",K603)))</formula>
    </cfRule>
  </conditionalFormatting>
  <conditionalFormatting sqref="K603">
    <cfRule type="containsText" dxfId="6655" priority="7363" operator="containsText" text="COMING SOON">
      <formula>NOT(ISERROR(SEARCH("COMING SOON",K603)))</formula>
    </cfRule>
    <cfRule type="containsText" dxfId="6654" priority="7364" operator="containsText" text="ACTIVE">
      <formula>NOT(ISERROR(SEARCH("ACTIVE",K603)))</formula>
    </cfRule>
  </conditionalFormatting>
  <conditionalFormatting sqref="K603">
    <cfRule type="containsText" dxfId="6653" priority="7361" operator="containsText" text="Discontinued">
      <formula>NOT(ISERROR(SEARCH("Discontinued",K603)))</formula>
    </cfRule>
    <cfRule type="containsText" dxfId="6652" priority="7362" operator="containsText" text="Closeout">
      <formula>NOT(ISERROR(SEARCH("Closeout",K603)))</formula>
    </cfRule>
  </conditionalFormatting>
  <conditionalFormatting sqref="A604:A612">
    <cfRule type="expression" dxfId="6651" priority="7262">
      <formula>C604= "STREET (3XX)"</formula>
    </cfRule>
    <cfRule type="expression" dxfId="6650" priority="7263">
      <formula>C604="UTV (4XX)"</formula>
    </cfRule>
    <cfRule type="expression" dxfId="6649" priority="7264">
      <formula>C604= "RACE (1XX)"</formula>
    </cfRule>
    <cfRule type="expression" dxfId="6648" priority="7265">
      <formula>C604= "FORGED (2XX)"</formula>
    </cfRule>
    <cfRule type="expression" dxfId="6647" priority="7266">
      <formula>C604= "RALLY (5XX)"</formula>
    </cfRule>
    <cfRule type="expression" dxfId="6646" priority="7267">
      <formula>C604= "DISCO (6XX)"</formula>
    </cfRule>
    <cfRule type="expression" dxfId="6645" priority="7268">
      <formula>C604= "TRAIL (7XX)"</formula>
    </cfRule>
    <cfRule type="expression" dxfId="6644" priority="7269">
      <formula>C604= "GMZ (8XX)"</formula>
    </cfRule>
    <cfRule type="expression" dxfId="6643" priority="7270">
      <formula>C604= "DUALLY (9XX)"</formula>
    </cfRule>
  </conditionalFormatting>
  <conditionalFormatting sqref="K604">
    <cfRule type="containsText" dxfId="6642" priority="7286" operator="containsText" text="COMING SOON">
      <formula>NOT(ISERROR(SEARCH("COMING SOON",K604)))</formula>
    </cfRule>
    <cfRule type="containsText" dxfId="6641" priority="7287" operator="containsText" text="ACTIVE">
      <formula>NOT(ISERROR(SEARCH("ACTIVE",K604)))</formula>
    </cfRule>
  </conditionalFormatting>
  <conditionalFormatting sqref="K604">
    <cfRule type="containsText" dxfId="6640" priority="7274" operator="containsText" text="Discontinued">
      <formula>NOT(ISERROR(SEARCH("Discontinued",K604)))</formula>
    </cfRule>
    <cfRule type="containsText" dxfId="6639" priority="7275" operator="containsText" text="Closeout">
      <formula>NOT(ISERROR(SEARCH("Closeout",K604)))</formula>
    </cfRule>
  </conditionalFormatting>
  <conditionalFormatting sqref="H604 E604">
    <cfRule type="duplicateValues" dxfId="6638" priority="7288"/>
  </conditionalFormatting>
  <conditionalFormatting sqref="E604">
    <cfRule type="duplicateValues" dxfId="6637" priority="7273"/>
  </conditionalFormatting>
  <conditionalFormatting sqref="E604">
    <cfRule type="duplicateValues" dxfId="6636" priority="7272"/>
  </conditionalFormatting>
  <conditionalFormatting sqref="A604:A612">
    <cfRule type="containsBlanks" dxfId="6635" priority="7271">
      <formula>LEN(TRIM(A604))=0</formula>
    </cfRule>
  </conditionalFormatting>
  <conditionalFormatting sqref="K604">
    <cfRule type="containsText" dxfId="6634" priority="7259" operator="containsText" text="COMING SOON">
      <formula>NOT(ISERROR(SEARCH("COMING SOON",K604)))</formula>
    </cfRule>
    <cfRule type="containsText" dxfId="6633" priority="7260" operator="containsText" text="ACTIVE">
      <formula>NOT(ISERROR(SEARCH("ACTIVE",K604)))</formula>
    </cfRule>
  </conditionalFormatting>
  <conditionalFormatting sqref="K604">
    <cfRule type="containsText" dxfId="6632" priority="7257" operator="containsText" text="Discontinued">
      <formula>NOT(ISERROR(SEARCH("Discontinued",K604)))</formula>
    </cfRule>
    <cfRule type="containsText" dxfId="6631" priority="7258" operator="containsText" text="Closeout">
      <formula>NOT(ISERROR(SEARCH("Closeout",K604)))</formula>
    </cfRule>
  </conditionalFormatting>
  <conditionalFormatting sqref="K604">
    <cfRule type="containsText" dxfId="6630" priority="7255" operator="containsText" text="COMING SOON">
      <formula>NOT(ISERROR(SEARCH("COMING SOON",K604)))</formula>
    </cfRule>
    <cfRule type="containsText" dxfId="6629" priority="7256" operator="containsText" text="ACTIVE">
      <formula>NOT(ISERROR(SEARCH("ACTIVE",K604)))</formula>
    </cfRule>
  </conditionalFormatting>
  <conditionalFormatting sqref="K604">
    <cfRule type="containsText" dxfId="6628" priority="7253" operator="containsText" text="Discontinued">
      <formula>NOT(ISERROR(SEARCH("Discontinued",K604)))</formula>
    </cfRule>
    <cfRule type="containsText" dxfId="6627" priority="7254" operator="containsText" text="Closeout">
      <formula>NOT(ISERROR(SEARCH("Closeout",K604)))</formula>
    </cfRule>
  </conditionalFormatting>
  <conditionalFormatting sqref="K604">
    <cfRule type="containsText" dxfId="6626" priority="7251" operator="containsText" text="COMING SOON">
      <formula>NOT(ISERROR(SEARCH("COMING SOON",K604)))</formula>
    </cfRule>
    <cfRule type="containsText" dxfId="6625" priority="7252" operator="containsText" text="ACTIVE">
      <formula>NOT(ISERROR(SEARCH("ACTIVE",K604)))</formula>
    </cfRule>
  </conditionalFormatting>
  <conditionalFormatting sqref="K604">
    <cfRule type="containsText" dxfId="6624" priority="7249" operator="containsText" text="Discontinued">
      <formula>NOT(ISERROR(SEARCH("Discontinued",K604)))</formula>
    </cfRule>
    <cfRule type="containsText" dxfId="6623" priority="7250" operator="containsText" text="Closeout">
      <formula>NOT(ISERROR(SEARCH("Closeout",K604)))</formula>
    </cfRule>
  </conditionalFormatting>
  <conditionalFormatting sqref="K604">
    <cfRule type="containsText" dxfId="6622" priority="7247" operator="containsText" text="COMING SOON">
      <formula>NOT(ISERROR(SEARCH("COMING SOON",K604)))</formula>
    </cfRule>
    <cfRule type="containsText" dxfId="6621" priority="7248" operator="containsText" text="ACTIVE">
      <formula>NOT(ISERROR(SEARCH("ACTIVE",K604)))</formula>
    </cfRule>
  </conditionalFormatting>
  <conditionalFormatting sqref="K604">
    <cfRule type="containsText" dxfId="6620" priority="7245" operator="containsText" text="Discontinued">
      <formula>NOT(ISERROR(SEARCH("Discontinued",K604)))</formula>
    </cfRule>
    <cfRule type="containsText" dxfId="6619" priority="7246" operator="containsText" text="Closeout">
      <formula>NOT(ISERROR(SEARCH("Closeout",K604)))</formula>
    </cfRule>
  </conditionalFormatting>
  <conditionalFormatting sqref="K604">
    <cfRule type="containsText" dxfId="6618" priority="7234" operator="containsText" text="COMING SOON">
      <formula>NOT(ISERROR(SEARCH("COMING SOON",K604)))</formula>
    </cfRule>
    <cfRule type="containsText" dxfId="6617" priority="7235" operator="containsText" text="ACTIVE">
      <formula>NOT(ISERROR(SEARCH("ACTIVE",K604)))</formula>
    </cfRule>
  </conditionalFormatting>
  <conditionalFormatting sqref="K604">
    <cfRule type="containsBlanks" dxfId="6616" priority="7244">
      <formula>LEN(TRIM(K604))=0</formula>
    </cfRule>
  </conditionalFormatting>
  <conditionalFormatting sqref="K604">
    <cfRule type="containsText" dxfId="6615" priority="7242" operator="containsText" text="COMING SOON">
      <formula>NOT(ISERROR(SEARCH("COMING SOON",K604)))</formula>
    </cfRule>
    <cfRule type="containsText" dxfId="6614" priority="7243" operator="containsText" text="ACTIVE">
      <formula>NOT(ISERROR(SEARCH("ACTIVE",K604)))</formula>
    </cfRule>
  </conditionalFormatting>
  <conditionalFormatting sqref="K604">
    <cfRule type="containsText" dxfId="6613" priority="7240" operator="containsText" text="Discontinued">
      <formula>NOT(ISERROR(SEARCH("Discontinued",K604)))</formula>
    </cfRule>
    <cfRule type="containsText" dxfId="6612" priority="7241" operator="containsText" text="Closeout">
      <formula>NOT(ISERROR(SEARCH("Closeout",K604)))</formula>
    </cfRule>
  </conditionalFormatting>
  <conditionalFormatting sqref="K604">
    <cfRule type="containsText" dxfId="6611" priority="7238" operator="containsText" text="COMING SOON">
      <formula>NOT(ISERROR(SEARCH("COMING SOON",K604)))</formula>
    </cfRule>
    <cfRule type="containsText" dxfId="6610" priority="7239" operator="containsText" text="ACTIVE">
      <formula>NOT(ISERROR(SEARCH("ACTIVE",K604)))</formula>
    </cfRule>
  </conditionalFormatting>
  <conditionalFormatting sqref="K604">
    <cfRule type="containsText" dxfId="6609" priority="7236" operator="containsText" text="Discontinued">
      <formula>NOT(ISERROR(SEARCH("Discontinued",K604)))</formula>
    </cfRule>
    <cfRule type="containsText" dxfId="6608" priority="7237" operator="containsText" text="Closeout">
      <formula>NOT(ISERROR(SEARCH("Closeout",K604)))</formula>
    </cfRule>
  </conditionalFormatting>
  <conditionalFormatting sqref="K604">
    <cfRule type="containsText" dxfId="6607" priority="7232" operator="containsText" text="Discontinued">
      <formula>NOT(ISERROR(SEARCH("Discontinued",K604)))</formula>
    </cfRule>
    <cfRule type="containsText" dxfId="6606" priority="7233" operator="containsText" text="Closeout">
      <formula>NOT(ISERROR(SEARCH("Closeout",K604)))</formula>
    </cfRule>
  </conditionalFormatting>
  <conditionalFormatting sqref="K604">
    <cfRule type="containsText" dxfId="6605" priority="7228" operator="containsText" text="Discontinued">
      <formula>NOT(ISERROR(SEARCH("Discontinued",K604)))</formula>
    </cfRule>
    <cfRule type="containsText" dxfId="6604" priority="7229" operator="containsText" text="Coming Soon">
      <formula>NOT(ISERROR(SEARCH("Coming Soon",K604)))</formula>
    </cfRule>
    <cfRule type="containsText" dxfId="6603" priority="7230" operator="containsText" text="Closeout">
      <formula>NOT(ISERROR(SEARCH("Closeout",K604)))</formula>
    </cfRule>
    <cfRule type="containsText" dxfId="6602" priority="7231" operator="containsText" text="Active">
      <formula>NOT(ISERROR(SEARCH("Active",K604)))</formula>
    </cfRule>
  </conditionalFormatting>
  <conditionalFormatting sqref="K604">
    <cfRule type="containsText" dxfId="6601" priority="7221" operator="containsText" text="Discontinued">
      <formula>NOT(ISERROR(SEARCH("Discontinued",K604)))</formula>
    </cfRule>
    <cfRule type="containsText" dxfId="6600" priority="7222" operator="containsText" text="Closeout">
      <formula>NOT(ISERROR(SEARCH("Closeout",K604)))</formula>
    </cfRule>
  </conditionalFormatting>
  <conditionalFormatting sqref="K604">
    <cfRule type="cellIs" dxfId="6599" priority="7226" operator="equal">
      <formula>"Closeout"</formula>
    </cfRule>
    <cfRule type="cellIs" dxfId="6598" priority="7227" operator="equal">
      <formula>"Discontinued"</formula>
    </cfRule>
  </conditionalFormatting>
  <conditionalFormatting sqref="K604">
    <cfRule type="containsBlanks" dxfId="6597" priority="7223">
      <formula>LEN(TRIM(K604))=0</formula>
    </cfRule>
  </conditionalFormatting>
  <conditionalFormatting sqref="K604">
    <cfRule type="containsText" dxfId="6596" priority="7224" operator="containsText" text="COMING SOON">
      <formula>NOT(ISERROR(SEARCH("COMING SOON",K604)))</formula>
    </cfRule>
    <cfRule type="containsText" dxfId="6595" priority="7225" operator="containsText" text="ACTIVE">
      <formula>NOT(ISERROR(SEARCH("ACTIVE",K604)))</formula>
    </cfRule>
  </conditionalFormatting>
  <conditionalFormatting sqref="K604">
    <cfRule type="containsText" dxfId="6594" priority="7219" operator="containsText" text="COMING SOON">
      <formula>NOT(ISERROR(SEARCH("COMING SOON",K604)))</formula>
    </cfRule>
    <cfRule type="containsText" dxfId="6593" priority="7220" operator="containsText" text="ACTIVE">
      <formula>NOT(ISERROR(SEARCH("ACTIVE",K604)))</formula>
    </cfRule>
  </conditionalFormatting>
  <conditionalFormatting sqref="K604">
    <cfRule type="containsText" dxfId="6592" priority="7217" operator="containsText" text="Discontinued">
      <formula>NOT(ISERROR(SEARCH("Discontinued",K604)))</formula>
    </cfRule>
    <cfRule type="containsText" dxfId="6591" priority="7218" operator="containsText" text="Closeout">
      <formula>NOT(ISERROR(SEARCH("Closeout",K604)))</formula>
    </cfRule>
  </conditionalFormatting>
  <conditionalFormatting sqref="K604">
    <cfRule type="containsText" dxfId="6590" priority="7215" operator="containsText" text="COMING SOON">
      <formula>NOT(ISERROR(SEARCH("COMING SOON",K604)))</formula>
    </cfRule>
    <cfRule type="containsText" dxfId="6589" priority="7216" operator="containsText" text="ACTIVE">
      <formula>NOT(ISERROR(SEARCH("ACTIVE",K604)))</formula>
    </cfRule>
  </conditionalFormatting>
  <conditionalFormatting sqref="K604">
    <cfRule type="containsText" dxfId="6588" priority="7213" operator="containsText" text="Discontinued">
      <formula>NOT(ISERROR(SEARCH("Discontinued",K604)))</formula>
    </cfRule>
    <cfRule type="containsText" dxfId="6587" priority="7214" operator="containsText" text="Closeout">
      <formula>NOT(ISERROR(SEARCH("Closeout",K604)))</formula>
    </cfRule>
  </conditionalFormatting>
  <conditionalFormatting sqref="B605:G605 I605 L605 O605:AI605">
    <cfRule type="containsBlanks" dxfId="6586" priority="7212">
      <formula>LEN(TRIM(B605))=0</formula>
    </cfRule>
  </conditionalFormatting>
  <conditionalFormatting sqref="E605">
    <cfRule type="duplicateValues" dxfId="6585" priority="7211"/>
  </conditionalFormatting>
  <conditionalFormatting sqref="E605">
    <cfRule type="duplicateValues" dxfId="6584" priority="7205"/>
  </conditionalFormatting>
  <conditionalFormatting sqref="E605">
    <cfRule type="duplicateValues" dxfId="6583" priority="7204"/>
  </conditionalFormatting>
  <conditionalFormatting sqref="J603:J612">
    <cfRule type="containsBlanks" dxfId="6582" priority="7193">
      <formula>LEN(TRIM(J603))=0</formula>
    </cfRule>
  </conditionalFormatting>
  <conditionalFormatting sqref="K605:K612">
    <cfRule type="containsText" dxfId="6581" priority="7103" operator="containsText" text="COMING SOON">
      <formula>NOT(ISERROR(SEARCH("COMING SOON",K605)))</formula>
    </cfRule>
    <cfRule type="containsText" dxfId="6580" priority="7104" operator="containsText" text="ACTIVE">
      <formula>NOT(ISERROR(SEARCH("ACTIVE",K605)))</formula>
    </cfRule>
  </conditionalFormatting>
  <conditionalFormatting sqref="A605">
    <cfRule type="expression" dxfId="6579" priority="7135">
      <formula>C605= "STREET (3XX)"</formula>
    </cfRule>
    <cfRule type="expression" dxfId="6578" priority="7136">
      <formula>C605="UTV (4XX)"</formula>
    </cfRule>
    <cfRule type="expression" dxfId="6577" priority="7137">
      <formula>C605= "RACE (1XX)"</formula>
    </cfRule>
    <cfRule type="expression" dxfId="6576" priority="7138">
      <formula>C605= "FORGED (2XX)"</formula>
    </cfRule>
    <cfRule type="expression" dxfId="6575" priority="7139">
      <formula>C605= "RALLY (5XX)"</formula>
    </cfRule>
    <cfRule type="expression" dxfId="6574" priority="7140">
      <formula>C605= "DISCO (6XX)"</formula>
    </cfRule>
    <cfRule type="expression" dxfId="6573" priority="7141">
      <formula>C605= "TRAIL (7XX)"</formula>
    </cfRule>
    <cfRule type="expression" dxfId="6572" priority="7142">
      <formula>C605= "GMZ (8XX)"</formula>
    </cfRule>
    <cfRule type="expression" dxfId="6571" priority="7143">
      <formula>C605= "DUALLY (9XX)"</formula>
    </cfRule>
  </conditionalFormatting>
  <conditionalFormatting sqref="A605">
    <cfRule type="containsBlanks" dxfId="6570" priority="7144">
      <formula>LEN(TRIM(A605))=0</formula>
    </cfRule>
  </conditionalFormatting>
  <conditionalFormatting sqref="K605:K612">
    <cfRule type="containsBlanks" dxfId="6569" priority="7134">
      <formula>LEN(TRIM(K605))=0</formula>
    </cfRule>
  </conditionalFormatting>
  <conditionalFormatting sqref="K605:K612">
    <cfRule type="containsText" dxfId="6568" priority="7132" operator="containsText" text="COMING SOON">
      <formula>NOT(ISERROR(SEARCH("COMING SOON",K605)))</formula>
    </cfRule>
    <cfRule type="containsText" dxfId="6567" priority="7133" operator="containsText" text="ACTIVE">
      <formula>NOT(ISERROR(SEARCH("ACTIVE",K605)))</formula>
    </cfRule>
  </conditionalFormatting>
  <conditionalFormatting sqref="K605:K612">
    <cfRule type="containsText" dxfId="6566" priority="7130" operator="containsText" text="Discontinued">
      <formula>NOT(ISERROR(SEARCH("Discontinued",K605)))</formula>
    </cfRule>
    <cfRule type="containsText" dxfId="6565" priority="7131" operator="containsText" text="Closeout">
      <formula>NOT(ISERROR(SEARCH("Closeout",K605)))</formula>
    </cfRule>
  </conditionalFormatting>
  <conditionalFormatting sqref="K605:K612">
    <cfRule type="containsText" dxfId="6564" priority="7128" operator="containsText" text="COMING SOON">
      <formula>NOT(ISERROR(SEARCH("COMING SOON",K605)))</formula>
    </cfRule>
    <cfRule type="containsText" dxfId="6563" priority="7129" operator="containsText" text="ACTIVE">
      <formula>NOT(ISERROR(SEARCH("ACTIVE",K605)))</formula>
    </cfRule>
  </conditionalFormatting>
  <conditionalFormatting sqref="K605:K612">
    <cfRule type="containsText" dxfId="6562" priority="7126" operator="containsText" text="Discontinued">
      <formula>NOT(ISERROR(SEARCH("Discontinued",K605)))</formula>
    </cfRule>
    <cfRule type="containsText" dxfId="6561" priority="7127" operator="containsText" text="Closeout">
      <formula>NOT(ISERROR(SEARCH("Closeout",K605)))</formula>
    </cfRule>
  </conditionalFormatting>
  <conditionalFormatting sqref="K605:K612">
    <cfRule type="containsText" dxfId="6560" priority="7124" operator="containsText" text="COMING SOON">
      <formula>NOT(ISERROR(SEARCH("COMING SOON",K605)))</formula>
    </cfRule>
    <cfRule type="containsText" dxfId="6559" priority="7125" operator="containsText" text="ACTIVE">
      <formula>NOT(ISERROR(SEARCH("ACTIVE",K605)))</formula>
    </cfRule>
  </conditionalFormatting>
  <conditionalFormatting sqref="K605:K612">
    <cfRule type="containsText" dxfId="6558" priority="7122" operator="containsText" text="Discontinued">
      <formula>NOT(ISERROR(SEARCH("Discontinued",K605)))</formula>
    </cfRule>
    <cfRule type="containsText" dxfId="6557" priority="7123" operator="containsText" text="Closeout">
      <formula>NOT(ISERROR(SEARCH("Closeout",K605)))</formula>
    </cfRule>
  </conditionalFormatting>
  <conditionalFormatting sqref="K605:K612">
    <cfRule type="containsText" dxfId="6556" priority="7120" operator="containsText" text="COMING SOON">
      <formula>NOT(ISERROR(SEARCH("COMING SOON",K605)))</formula>
    </cfRule>
    <cfRule type="containsText" dxfId="6555" priority="7121" operator="containsText" text="ACTIVE">
      <formula>NOT(ISERROR(SEARCH("ACTIVE",K605)))</formula>
    </cfRule>
  </conditionalFormatting>
  <conditionalFormatting sqref="K605:K612">
    <cfRule type="containsText" dxfId="6554" priority="7118" operator="containsText" text="Discontinued">
      <formula>NOT(ISERROR(SEARCH("Discontinued",K605)))</formula>
    </cfRule>
    <cfRule type="containsText" dxfId="6553" priority="7119" operator="containsText" text="Closeout">
      <formula>NOT(ISERROR(SEARCH("Closeout",K605)))</formula>
    </cfRule>
  </conditionalFormatting>
  <conditionalFormatting sqref="K605:K612">
    <cfRule type="containsText" dxfId="6552" priority="7116" operator="containsText" text="COMING SOON">
      <formula>NOT(ISERROR(SEARCH("COMING SOON",K605)))</formula>
    </cfRule>
    <cfRule type="containsText" dxfId="6551" priority="7117" operator="containsText" text="ACTIVE">
      <formula>NOT(ISERROR(SEARCH("ACTIVE",K605)))</formula>
    </cfRule>
  </conditionalFormatting>
  <conditionalFormatting sqref="K605:K612">
    <cfRule type="containsText" dxfId="6550" priority="7114" operator="containsText" text="Discontinued">
      <formula>NOT(ISERROR(SEARCH("Discontinued",K605)))</formula>
    </cfRule>
    <cfRule type="containsText" dxfId="6549" priority="7115" operator="containsText" text="Closeout">
      <formula>NOT(ISERROR(SEARCH("Closeout",K605)))</formula>
    </cfRule>
  </conditionalFormatting>
  <conditionalFormatting sqref="K605:K612">
    <cfRule type="containsBlanks" dxfId="6548" priority="7113">
      <formula>LEN(TRIM(K605))=0</formula>
    </cfRule>
  </conditionalFormatting>
  <conditionalFormatting sqref="K605:K612">
    <cfRule type="containsText" dxfId="6547" priority="7111" operator="containsText" text="COMING SOON">
      <formula>NOT(ISERROR(SEARCH("COMING SOON",K605)))</formula>
    </cfRule>
    <cfRule type="containsText" dxfId="6546" priority="7112" operator="containsText" text="ACTIVE">
      <formula>NOT(ISERROR(SEARCH("ACTIVE",K605)))</formula>
    </cfRule>
  </conditionalFormatting>
  <conditionalFormatting sqref="K605:K612">
    <cfRule type="containsText" dxfId="6545" priority="7109" operator="containsText" text="Discontinued">
      <formula>NOT(ISERROR(SEARCH("Discontinued",K605)))</formula>
    </cfRule>
    <cfRule type="containsText" dxfId="6544" priority="7110" operator="containsText" text="Closeout">
      <formula>NOT(ISERROR(SEARCH("Closeout",K605)))</formula>
    </cfRule>
  </conditionalFormatting>
  <conditionalFormatting sqref="K605:K612">
    <cfRule type="containsText" dxfId="6543" priority="7107" operator="containsText" text="COMING SOON">
      <formula>NOT(ISERROR(SEARCH("COMING SOON",K605)))</formula>
    </cfRule>
    <cfRule type="containsText" dxfId="6542" priority="7108" operator="containsText" text="ACTIVE">
      <formula>NOT(ISERROR(SEARCH("ACTIVE",K605)))</formula>
    </cfRule>
  </conditionalFormatting>
  <conditionalFormatting sqref="K605:K612">
    <cfRule type="containsText" dxfId="6541" priority="7105" operator="containsText" text="Discontinued">
      <formula>NOT(ISERROR(SEARCH("Discontinued",K605)))</formula>
    </cfRule>
    <cfRule type="containsText" dxfId="6540" priority="7106" operator="containsText" text="Closeout">
      <formula>NOT(ISERROR(SEARCH("Closeout",K605)))</formula>
    </cfRule>
  </conditionalFormatting>
  <conditionalFormatting sqref="K605:K612">
    <cfRule type="containsText" dxfId="6539" priority="7101" operator="containsText" text="Discontinued">
      <formula>NOT(ISERROR(SEARCH("Discontinued",K605)))</formula>
    </cfRule>
    <cfRule type="containsText" dxfId="6538" priority="7102" operator="containsText" text="Closeout">
      <formula>NOT(ISERROR(SEARCH("Closeout",K605)))</formula>
    </cfRule>
  </conditionalFormatting>
  <conditionalFormatting sqref="K605:K612">
    <cfRule type="containsText" dxfId="6537" priority="7097" operator="containsText" text="Discontinued">
      <formula>NOT(ISERROR(SEARCH("Discontinued",K605)))</formula>
    </cfRule>
    <cfRule type="containsText" dxfId="6536" priority="7098" operator="containsText" text="Coming Soon">
      <formula>NOT(ISERROR(SEARCH("Coming Soon",K605)))</formula>
    </cfRule>
    <cfRule type="containsText" dxfId="6535" priority="7099" operator="containsText" text="Closeout">
      <formula>NOT(ISERROR(SEARCH("Closeout",K605)))</formula>
    </cfRule>
    <cfRule type="containsText" dxfId="6534" priority="7100" operator="containsText" text="Active">
      <formula>NOT(ISERROR(SEARCH("Active",K605)))</formula>
    </cfRule>
  </conditionalFormatting>
  <conditionalFormatting sqref="K605:K612">
    <cfRule type="containsText" dxfId="6533" priority="7090" operator="containsText" text="Discontinued">
      <formula>NOT(ISERROR(SEARCH("Discontinued",K605)))</formula>
    </cfRule>
    <cfRule type="containsText" dxfId="6532" priority="7091" operator="containsText" text="Closeout">
      <formula>NOT(ISERROR(SEARCH("Closeout",K605)))</formula>
    </cfRule>
  </conditionalFormatting>
  <conditionalFormatting sqref="K605:K612">
    <cfRule type="cellIs" dxfId="6531" priority="7095" operator="equal">
      <formula>"Closeout"</formula>
    </cfRule>
    <cfRule type="cellIs" dxfId="6530" priority="7096" operator="equal">
      <formula>"Discontinued"</formula>
    </cfRule>
  </conditionalFormatting>
  <conditionalFormatting sqref="K605:K612">
    <cfRule type="containsBlanks" dxfId="6529" priority="7092">
      <formula>LEN(TRIM(K605))=0</formula>
    </cfRule>
  </conditionalFormatting>
  <conditionalFormatting sqref="K605:K612">
    <cfRule type="containsText" dxfId="6528" priority="7093" operator="containsText" text="COMING SOON">
      <formula>NOT(ISERROR(SEARCH("COMING SOON",K605)))</formula>
    </cfRule>
    <cfRule type="containsText" dxfId="6527" priority="7094" operator="containsText" text="ACTIVE">
      <formula>NOT(ISERROR(SEARCH("ACTIVE",K605)))</formula>
    </cfRule>
  </conditionalFormatting>
  <conditionalFormatting sqref="K605:K612">
    <cfRule type="containsText" dxfId="6526" priority="7088" operator="containsText" text="COMING SOON">
      <formula>NOT(ISERROR(SEARCH("COMING SOON",K605)))</formula>
    </cfRule>
    <cfRule type="containsText" dxfId="6525" priority="7089" operator="containsText" text="ACTIVE">
      <formula>NOT(ISERROR(SEARCH("ACTIVE",K605)))</formula>
    </cfRule>
  </conditionalFormatting>
  <conditionalFormatting sqref="K605:K612">
    <cfRule type="containsText" dxfId="6524" priority="7086" operator="containsText" text="Discontinued">
      <formula>NOT(ISERROR(SEARCH("Discontinued",K605)))</formula>
    </cfRule>
    <cfRule type="containsText" dxfId="6523" priority="7087" operator="containsText" text="Closeout">
      <formula>NOT(ISERROR(SEARCH("Closeout",K605)))</formula>
    </cfRule>
  </conditionalFormatting>
  <conditionalFormatting sqref="K605:K612">
    <cfRule type="containsText" dxfId="6522" priority="7084" operator="containsText" text="COMING SOON">
      <formula>NOT(ISERROR(SEARCH("COMING SOON",K605)))</formula>
    </cfRule>
    <cfRule type="containsText" dxfId="6521" priority="7085" operator="containsText" text="ACTIVE">
      <formula>NOT(ISERROR(SEARCH("ACTIVE",K605)))</formula>
    </cfRule>
  </conditionalFormatting>
  <conditionalFormatting sqref="K605:K612">
    <cfRule type="containsText" dxfId="6520" priority="7082" operator="containsText" text="Discontinued">
      <formula>NOT(ISERROR(SEARCH("Discontinued",K605)))</formula>
    </cfRule>
    <cfRule type="containsText" dxfId="6519" priority="7083" operator="containsText" text="Closeout">
      <formula>NOT(ISERROR(SEARCH("Closeout",K605)))</formula>
    </cfRule>
  </conditionalFormatting>
  <conditionalFormatting sqref="K606:K612">
    <cfRule type="containsText" dxfId="6518" priority="7079" operator="containsText" text="COMING SOON">
      <formula>NOT(ISERROR(SEARCH("COMING SOON",K606)))</formula>
    </cfRule>
    <cfRule type="containsText" dxfId="6517" priority="7080" operator="containsText" text="ACTIVE">
      <formula>NOT(ISERROR(SEARCH("ACTIVE",K606)))</formula>
    </cfRule>
  </conditionalFormatting>
  <conditionalFormatting sqref="A606:A612">
    <cfRule type="expression" dxfId="6516" priority="7069">
      <formula>C606= "STREET (3XX)"</formula>
    </cfRule>
    <cfRule type="expression" dxfId="6515" priority="7070">
      <formula>C606="UTV (4XX)"</formula>
    </cfRule>
    <cfRule type="expression" dxfId="6514" priority="7071">
      <formula>C606= "RACE (1XX)"</formula>
    </cfRule>
    <cfRule type="expression" dxfId="6513" priority="7072">
      <formula>C606= "FORGED (2XX)"</formula>
    </cfRule>
    <cfRule type="expression" dxfId="6512" priority="7073">
      <formula>C606= "RALLY (5XX)"</formula>
    </cfRule>
    <cfRule type="expression" dxfId="6511" priority="7074">
      <formula>C606= "DISCO (6XX)"</formula>
    </cfRule>
    <cfRule type="expression" dxfId="6510" priority="7075">
      <formula>C606= "TRAIL (7XX)"</formula>
    </cfRule>
    <cfRule type="expression" dxfId="6509" priority="7076">
      <formula>C606= "GMZ (8XX)"</formula>
    </cfRule>
    <cfRule type="expression" dxfId="6508" priority="7077">
      <formula>C606= "DUALLY (9XX)"</formula>
    </cfRule>
  </conditionalFormatting>
  <conditionalFormatting sqref="K606:K612">
    <cfRule type="containsText" dxfId="6507" priority="7067" operator="containsText" text="Discontinued">
      <formula>NOT(ISERROR(SEARCH("Discontinued",K606)))</formula>
    </cfRule>
    <cfRule type="containsText" dxfId="6506" priority="7068" operator="containsText" text="Closeout">
      <formula>NOT(ISERROR(SEARCH("Closeout",K606)))</formula>
    </cfRule>
  </conditionalFormatting>
  <conditionalFormatting sqref="L606">
    <cfRule type="containsBlanks" dxfId="6505" priority="7066">
      <formula>LEN(TRIM(L606))=0</formula>
    </cfRule>
  </conditionalFormatting>
  <conditionalFormatting sqref="E606:E612 H606:H612">
    <cfRule type="duplicateValues" dxfId="6504" priority="7081"/>
  </conditionalFormatting>
  <conditionalFormatting sqref="E606:E612">
    <cfRule type="duplicateValues" dxfId="6503" priority="7065"/>
  </conditionalFormatting>
  <conditionalFormatting sqref="E606:E612">
    <cfRule type="duplicateValues" dxfId="6502" priority="7064"/>
  </conditionalFormatting>
  <conditionalFormatting sqref="A613">
    <cfRule type="expression" dxfId="6501" priority="7051">
      <formula>C613= "STREET (3XX)"</formula>
    </cfRule>
    <cfRule type="expression" dxfId="6500" priority="7052">
      <formula>C613="UTV (4XX)"</formula>
    </cfRule>
    <cfRule type="expression" dxfId="6499" priority="7053">
      <formula>C613= "RACE (1XX)"</formula>
    </cfRule>
    <cfRule type="expression" dxfId="6498" priority="7054">
      <formula>C613= "FORGED (2XX)"</formula>
    </cfRule>
    <cfRule type="expression" dxfId="6497" priority="7055">
      <formula>C613= "RALLY (5XX)"</formula>
    </cfRule>
    <cfRule type="expression" dxfId="6496" priority="7056">
      <formula>C613= "DISCO (6XX)"</formula>
    </cfRule>
    <cfRule type="expression" dxfId="6495" priority="7057">
      <formula>C613= "TRAIL (7XX)"</formula>
    </cfRule>
    <cfRule type="expression" dxfId="6494" priority="7058">
      <formula>C613= "GMZ (8XX)"</formula>
    </cfRule>
    <cfRule type="expression" dxfId="6493" priority="7059">
      <formula>C613= "DUALLY (9XX)"</formula>
    </cfRule>
  </conditionalFormatting>
  <conditionalFormatting sqref="E613">
    <cfRule type="duplicateValues" dxfId="6492" priority="7045"/>
    <cfRule type="containsBlanks" dxfId="6491" priority="7046">
      <formula>LEN(TRIM(E613))=0</formula>
    </cfRule>
  </conditionalFormatting>
  <conditionalFormatting sqref="H613">
    <cfRule type="containsBlanks" dxfId="6490" priority="7044">
      <formula>LEN(TRIM(H613))=0</formula>
    </cfRule>
    <cfRule type="duplicateValues" dxfId="6489" priority="7062"/>
  </conditionalFormatting>
  <conditionalFormatting sqref="A613">
    <cfRule type="containsBlanks" dxfId="6488" priority="7048">
      <formula>LEN(TRIM(A613))=0</formula>
    </cfRule>
  </conditionalFormatting>
  <conditionalFormatting sqref="J613">
    <cfRule type="containsBlanks" dxfId="6487" priority="7042">
      <formula>LEN(TRIM(J613))=0</formula>
    </cfRule>
  </conditionalFormatting>
  <conditionalFormatting sqref="K613:K615">
    <cfRule type="containsBlanks" dxfId="6486" priority="7041">
      <formula>LEN(TRIM(K613))=0</formula>
    </cfRule>
  </conditionalFormatting>
  <conditionalFormatting sqref="K613:K615">
    <cfRule type="containsText" dxfId="6485" priority="7009" operator="containsText" text="COMING SOON">
      <formula>NOT(ISERROR(SEARCH("COMING SOON",K613)))</formula>
    </cfRule>
    <cfRule type="containsText" dxfId="6484" priority="7010" operator="containsText" text="ACTIVE">
      <formula>NOT(ISERROR(SEARCH("ACTIVE",K613)))</formula>
    </cfRule>
  </conditionalFormatting>
  <conditionalFormatting sqref="K613:K615">
    <cfRule type="containsBlanks" dxfId="6483" priority="7040">
      <formula>LEN(TRIM(K613))=0</formula>
    </cfRule>
  </conditionalFormatting>
  <conditionalFormatting sqref="K613:K615">
    <cfRule type="containsText" dxfId="6482" priority="7038" operator="containsText" text="COMING SOON">
      <formula>NOT(ISERROR(SEARCH("COMING SOON",K613)))</formula>
    </cfRule>
    <cfRule type="containsText" dxfId="6481" priority="7039" operator="containsText" text="ACTIVE">
      <formula>NOT(ISERROR(SEARCH("ACTIVE",K613)))</formula>
    </cfRule>
  </conditionalFormatting>
  <conditionalFormatting sqref="K613:K615">
    <cfRule type="containsText" dxfId="6480" priority="7036" operator="containsText" text="Discontinued">
      <formula>NOT(ISERROR(SEARCH("Discontinued",K613)))</formula>
    </cfRule>
    <cfRule type="containsText" dxfId="6479" priority="7037" operator="containsText" text="Closeout">
      <formula>NOT(ISERROR(SEARCH("Closeout",K613)))</formula>
    </cfRule>
  </conditionalFormatting>
  <conditionalFormatting sqref="K613:K615">
    <cfRule type="containsText" dxfId="6478" priority="7034" operator="containsText" text="COMING SOON">
      <formula>NOT(ISERROR(SEARCH("COMING SOON",K613)))</formula>
    </cfRule>
    <cfRule type="containsText" dxfId="6477" priority="7035" operator="containsText" text="ACTIVE">
      <formula>NOT(ISERROR(SEARCH("ACTIVE",K613)))</formula>
    </cfRule>
  </conditionalFormatting>
  <conditionalFormatting sqref="K613:K615">
    <cfRule type="containsText" dxfId="6476" priority="7032" operator="containsText" text="Discontinued">
      <formula>NOT(ISERROR(SEARCH("Discontinued",K613)))</formula>
    </cfRule>
    <cfRule type="containsText" dxfId="6475" priority="7033" operator="containsText" text="Closeout">
      <formula>NOT(ISERROR(SEARCH("Closeout",K613)))</formula>
    </cfRule>
  </conditionalFormatting>
  <conditionalFormatting sqref="K613:K615">
    <cfRule type="containsText" dxfId="6474" priority="7030" operator="containsText" text="COMING SOON">
      <formula>NOT(ISERROR(SEARCH("COMING SOON",K613)))</formula>
    </cfRule>
    <cfRule type="containsText" dxfId="6473" priority="7031" operator="containsText" text="ACTIVE">
      <formula>NOT(ISERROR(SEARCH("ACTIVE",K613)))</formula>
    </cfRule>
  </conditionalFormatting>
  <conditionalFormatting sqref="K613:K615">
    <cfRule type="containsText" dxfId="6472" priority="7028" operator="containsText" text="Discontinued">
      <formula>NOT(ISERROR(SEARCH("Discontinued",K613)))</formula>
    </cfRule>
    <cfRule type="containsText" dxfId="6471" priority="7029" operator="containsText" text="Closeout">
      <formula>NOT(ISERROR(SEARCH("Closeout",K613)))</formula>
    </cfRule>
  </conditionalFormatting>
  <conditionalFormatting sqref="K613:K615">
    <cfRule type="containsText" dxfId="6470" priority="7026" operator="containsText" text="COMING SOON">
      <formula>NOT(ISERROR(SEARCH("COMING SOON",K613)))</formula>
    </cfRule>
    <cfRule type="containsText" dxfId="6469" priority="7027" operator="containsText" text="ACTIVE">
      <formula>NOT(ISERROR(SEARCH("ACTIVE",K613)))</formula>
    </cfRule>
  </conditionalFormatting>
  <conditionalFormatting sqref="K613:K615">
    <cfRule type="containsText" dxfId="6468" priority="7024" operator="containsText" text="Discontinued">
      <formula>NOT(ISERROR(SEARCH("Discontinued",K613)))</formula>
    </cfRule>
    <cfRule type="containsText" dxfId="6467" priority="7025" operator="containsText" text="Closeout">
      <formula>NOT(ISERROR(SEARCH("Closeout",K613)))</formula>
    </cfRule>
  </conditionalFormatting>
  <conditionalFormatting sqref="K613:K615">
    <cfRule type="containsText" dxfId="6466" priority="7022" operator="containsText" text="COMING SOON">
      <formula>NOT(ISERROR(SEARCH("COMING SOON",K613)))</formula>
    </cfRule>
    <cfRule type="containsText" dxfId="6465" priority="7023" operator="containsText" text="ACTIVE">
      <formula>NOT(ISERROR(SEARCH("ACTIVE",K613)))</formula>
    </cfRule>
  </conditionalFormatting>
  <conditionalFormatting sqref="K613:K615">
    <cfRule type="containsText" dxfId="6464" priority="7020" operator="containsText" text="Discontinued">
      <formula>NOT(ISERROR(SEARCH("Discontinued",K613)))</formula>
    </cfRule>
    <cfRule type="containsText" dxfId="6463" priority="7021" operator="containsText" text="Closeout">
      <formula>NOT(ISERROR(SEARCH("Closeout",K613)))</formula>
    </cfRule>
  </conditionalFormatting>
  <conditionalFormatting sqref="K613:K615">
    <cfRule type="containsBlanks" dxfId="6462" priority="7019">
      <formula>LEN(TRIM(K613))=0</formula>
    </cfRule>
  </conditionalFormatting>
  <conditionalFormatting sqref="K613:K615">
    <cfRule type="containsText" dxfId="6461" priority="7017" operator="containsText" text="COMING SOON">
      <formula>NOT(ISERROR(SEARCH("COMING SOON",K613)))</formula>
    </cfRule>
    <cfRule type="containsText" dxfId="6460" priority="7018" operator="containsText" text="ACTIVE">
      <formula>NOT(ISERROR(SEARCH("ACTIVE",K613)))</formula>
    </cfRule>
  </conditionalFormatting>
  <conditionalFormatting sqref="K613:K615">
    <cfRule type="containsText" dxfId="6459" priority="7015" operator="containsText" text="Discontinued">
      <formula>NOT(ISERROR(SEARCH("Discontinued",K613)))</formula>
    </cfRule>
    <cfRule type="containsText" dxfId="6458" priority="7016" operator="containsText" text="Closeout">
      <formula>NOT(ISERROR(SEARCH("Closeout",K613)))</formula>
    </cfRule>
  </conditionalFormatting>
  <conditionalFormatting sqref="K613:K615">
    <cfRule type="containsText" dxfId="6457" priority="7013" operator="containsText" text="COMING SOON">
      <formula>NOT(ISERROR(SEARCH("COMING SOON",K613)))</formula>
    </cfRule>
    <cfRule type="containsText" dxfId="6456" priority="7014" operator="containsText" text="ACTIVE">
      <formula>NOT(ISERROR(SEARCH("ACTIVE",K613)))</formula>
    </cfRule>
  </conditionalFormatting>
  <conditionalFormatting sqref="K613:K615">
    <cfRule type="containsText" dxfId="6455" priority="7011" operator="containsText" text="Discontinued">
      <formula>NOT(ISERROR(SEARCH("Discontinued",K613)))</formula>
    </cfRule>
    <cfRule type="containsText" dxfId="6454" priority="7012" operator="containsText" text="Closeout">
      <formula>NOT(ISERROR(SEARCH("Closeout",K613)))</formula>
    </cfRule>
  </conditionalFormatting>
  <conditionalFormatting sqref="K613:K615">
    <cfRule type="containsText" dxfId="6453" priority="7007" operator="containsText" text="Discontinued">
      <formula>NOT(ISERROR(SEARCH("Discontinued",K613)))</formula>
    </cfRule>
    <cfRule type="containsText" dxfId="6452" priority="7008" operator="containsText" text="Closeout">
      <formula>NOT(ISERROR(SEARCH("Closeout",K613)))</formula>
    </cfRule>
  </conditionalFormatting>
  <conditionalFormatting sqref="K613:K615">
    <cfRule type="containsText" dxfId="6451" priority="7003" operator="containsText" text="Discontinued">
      <formula>NOT(ISERROR(SEARCH("Discontinued",K613)))</formula>
    </cfRule>
    <cfRule type="containsText" dxfId="6450" priority="7004" operator="containsText" text="Coming Soon">
      <formula>NOT(ISERROR(SEARCH("Coming Soon",K613)))</formula>
    </cfRule>
    <cfRule type="containsText" dxfId="6449" priority="7005" operator="containsText" text="Closeout">
      <formula>NOT(ISERROR(SEARCH("Closeout",K613)))</formula>
    </cfRule>
    <cfRule type="containsText" dxfId="6448" priority="7006" operator="containsText" text="Active">
      <formula>NOT(ISERROR(SEARCH("Active",K613)))</formula>
    </cfRule>
  </conditionalFormatting>
  <conditionalFormatting sqref="K613:K615">
    <cfRule type="containsText" dxfId="6447" priority="6996" operator="containsText" text="Discontinued">
      <formula>NOT(ISERROR(SEARCH("Discontinued",K613)))</formula>
    </cfRule>
    <cfRule type="containsText" dxfId="6446" priority="6997" operator="containsText" text="Closeout">
      <formula>NOT(ISERROR(SEARCH("Closeout",K613)))</formula>
    </cfRule>
  </conditionalFormatting>
  <conditionalFormatting sqref="K613:K615">
    <cfRule type="cellIs" dxfId="6445" priority="7001" operator="equal">
      <formula>"Closeout"</formula>
    </cfRule>
    <cfRule type="cellIs" dxfId="6444" priority="7002" operator="equal">
      <formula>"Discontinued"</formula>
    </cfRule>
  </conditionalFormatting>
  <conditionalFormatting sqref="K613:K615">
    <cfRule type="containsBlanks" dxfId="6443" priority="6998">
      <formula>LEN(TRIM(K613))=0</formula>
    </cfRule>
  </conditionalFormatting>
  <conditionalFormatting sqref="K613:K615">
    <cfRule type="containsText" dxfId="6442" priority="6999" operator="containsText" text="COMING SOON">
      <formula>NOT(ISERROR(SEARCH("COMING SOON",K613)))</formula>
    </cfRule>
    <cfRule type="containsText" dxfId="6441" priority="7000" operator="containsText" text="ACTIVE">
      <formula>NOT(ISERROR(SEARCH("ACTIVE",K613)))</formula>
    </cfRule>
  </conditionalFormatting>
  <conditionalFormatting sqref="K613:K615">
    <cfRule type="containsText" dxfId="6440" priority="6994" operator="containsText" text="COMING SOON">
      <formula>NOT(ISERROR(SEARCH("COMING SOON",K613)))</formula>
    </cfRule>
    <cfRule type="containsText" dxfId="6439" priority="6995" operator="containsText" text="ACTIVE">
      <formula>NOT(ISERROR(SEARCH("ACTIVE",K613)))</formula>
    </cfRule>
  </conditionalFormatting>
  <conditionalFormatting sqref="K613:K615">
    <cfRule type="containsText" dxfId="6438" priority="6992" operator="containsText" text="Discontinued">
      <formula>NOT(ISERROR(SEARCH("Discontinued",K613)))</formula>
    </cfRule>
    <cfRule type="containsText" dxfId="6437" priority="6993" operator="containsText" text="Closeout">
      <formula>NOT(ISERROR(SEARCH("Closeout",K613)))</formula>
    </cfRule>
  </conditionalFormatting>
  <conditionalFormatting sqref="K613:K615">
    <cfRule type="containsText" dxfId="6436" priority="6990" operator="containsText" text="COMING SOON">
      <formula>NOT(ISERROR(SEARCH("COMING SOON",K613)))</formula>
    </cfRule>
    <cfRule type="containsText" dxfId="6435" priority="6991" operator="containsText" text="ACTIVE">
      <formula>NOT(ISERROR(SEARCH("ACTIVE",K613)))</formula>
    </cfRule>
  </conditionalFormatting>
  <conditionalFormatting sqref="K613:K615">
    <cfRule type="containsText" dxfId="6434" priority="6988" operator="containsText" text="Discontinued">
      <formula>NOT(ISERROR(SEARCH("Discontinued",K613)))</formula>
    </cfRule>
    <cfRule type="containsText" dxfId="6433" priority="6989" operator="containsText" text="Closeout">
      <formula>NOT(ISERROR(SEARCH("Closeout",K613)))</formula>
    </cfRule>
  </conditionalFormatting>
  <conditionalFormatting sqref="K613:K615">
    <cfRule type="containsText" dxfId="6432" priority="6986" operator="containsText" text="COMING SOON">
      <formula>NOT(ISERROR(SEARCH("COMING SOON",K613)))</formula>
    </cfRule>
    <cfRule type="containsText" dxfId="6431" priority="6987" operator="containsText" text="ACTIVE">
      <formula>NOT(ISERROR(SEARCH("ACTIVE",K613)))</formula>
    </cfRule>
  </conditionalFormatting>
  <conditionalFormatting sqref="K613:K615">
    <cfRule type="containsText" dxfId="6430" priority="6984" operator="containsText" text="Discontinued">
      <formula>NOT(ISERROR(SEARCH("Discontinued",K613)))</formula>
    </cfRule>
    <cfRule type="containsText" dxfId="6429" priority="6985" operator="containsText" text="Closeout">
      <formula>NOT(ISERROR(SEARCH("Closeout",K613)))</formula>
    </cfRule>
  </conditionalFormatting>
  <conditionalFormatting sqref="K614">
    <cfRule type="containsText" dxfId="6428" priority="6978" operator="containsText" text="COMING SOON">
      <formula>NOT(ISERROR(SEARCH("COMING SOON",K614)))</formula>
    </cfRule>
    <cfRule type="containsText" dxfId="6427" priority="6979" operator="containsText" text="ACTIVE">
      <formula>NOT(ISERROR(SEARCH("ACTIVE",K614)))</formula>
    </cfRule>
  </conditionalFormatting>
  <conditionalFormatting sqref="K614">
    <cfRule type="containsText" dxfId="6426" priority="6967" operator="containsText" text="Discontinued">
      <formula>NOT(ISERROR(SEARCH("Discontinued",K614)))</formula>
    </cfRule>
    <cfRule type="containsText" dxfId="6425" priority="6968" operator="containsText" text="Closeout">
      <formula>NOT(ISERROR(SEARCH("Closeout",K614)))</formula>
    </cfRule>
  </conditionalFormatting>
  <conditionalFormatting sqref="A614:A636">
    <cfRule type="containsBlanks" dxfId="6424" priority="6966">
      <formula>LEN(TRIM(A614))=0</formula>
    </cfRule>
  </conditionalFormatting>
  <conditionalFormatting sqref="A614:A636">
    <cfRule type="expression" dxfId="6423" priority="6969">
      <formula>C614= "STREET (3XX)"</formula>
    </cfRule>
    <cfRule type="expression" dxfId="6422" priority="6970">
      <formula>C614="UTV (4XX)"</formula>
    </cfRule>
    <cfRule type="expression" dxfId="6421" priority="6971">
      <formula>C614= "RACE (1XX)"</formula>
    </cfRule>
    <cfRule type="expression" dxfId="6420" priority="6972">
      <formula>C614= "FORGED (2XX)"</formula>
    </cfRule>
    <cfRule type="expression" dxfId="6419" priority="6973">
      <formula>C614= "RALLY (5XX)"</formula>
    </cfRule>
    <cfRule type="expression" dxfId="6418" priority="6974">
      <formula>C614= "DISCO (6XX)"</formula>
    </cfRule>
    <cfRule type="expression" dxfId="6417" priority="6975">
      <formula>C614= "TRAIL (7XX)"</formula>
    </cfRule>
    <cfRule type="expression" dxfId="6416" priority="6976">
      <formula>C614= "GMZ (8XX)"</formula>
    </cfRule>
    <cfRule type="expression" dxfId="6415" priority="6977">
      <formula>C614= "DUALLY (9XX)"</formula>
    </cfRule>
  </conditionalFormatting>
  <conditionalFormatting sqref="E614">
    <cfRule type="duplicateValues" dxfId="6414" priority="6980"/>
    <cfRule type="containsBlanks" dxfId="6413" priority="6981">
      <formula>LEN(TRIM(E614))=0</formula>
    </cfRule>
  </conditionalFormatting>
  <conditionalFormatting sqref="H614">
    <cfRule type="containsBlanks" dxfId="6412" priority="6982">
      <formula>LEN(TRIM(H614))=0</formula>
    </cfRule>
    <cfRule type="duplicateValues" dxfId="6411" priority="6983"/>
  </conditionalFormatting>
  <conditionalFormatting sqref="K615">
    <cfRule type="containsText" dxfId="6410" priority="6960" operator="containsText" text="COMING SOON">
      <formula>NOT(ISERROR(SEARCH("COMING SOON",K615)))</formula>
    </cfRule>
    <cfRule type="containsText" dxfId="6409" priority="6961" operator="containsText" text="ACTIVE">
      <formula>NOT(ISERROR(SEARCH("ACTIVE",K615)))</formula>
    </cfRule>
  </conditionalFormatting>
  <conditionalFormatting sqref="K615">
    <cfRule type="containsText" dxfId="6408" priority="6949" operator="containsText" text="Discontinued">
      <formula>NOT(ISERROR(SEARCH("Discontinued",K615)))</formula>
    </cfRule>
    <cfRule type="containsText" dxfId="6407" priority="6950" operator="containsText" text="Closeout">
      <formula>NOT(ISERROR(SEARCH("Closeout",K615)))</formula>
    </cfRule>
  </conditionalFormatting>
  <conditionalFormatting sqref="A615">
    <cfRule type="containsBlanks" dxfId="6406" priority="6948">
      <formula>LEN(TRIM(A615))=0</formula>
    </cfRule>
  </conditionalFormatting>
  <conditionalFormatting sqref="A615">
    <cfRule type="expression" dxfId="6405" priority="6951">
      <formula>C615= "STREET (3XX)"</formula>
    </cfRule>
    <cfRule type="expression" dxfId="6404" priority="6952">
      <formula>C615="UTV (4XX)"</formula>
    </cfRule>
    <cfRule type="expression" dxfId="6403" priority="6953">
      <formula>C615= "RACE (1XX)"</formula>
    </cfRule>
    <cfRule type="expression" dxfId="6402" priority="6954">
      <formula>C615= "FORGED (2XX)"</formula>
    </cfRule>
    <cfRule type="expression" dxfId="6401" priority="6955">
      <formula>C615= "RALLY (5XX)"</formula>
    </cfRule>
    <cfRule type="expression" dxfId="6400" priority="6956">
      <formula>C615= "DISCO (6XX)"</formula>
    </cfRule>
    <cfRule type="expression" dxfId="6399" priority="6957">
      <formula>C615= "TRAIL (7XX)"</formula>
    </cfRule>
    <cfRule type="expression" dxfId="6398" priority="6958">
      <formula>C615= "GMZ (8XX)"</formula>
    </cfRule>
    <cfRule type="expression" dxfId="6397" priority="6959">
      <formula>C615= "DUALLY (9XX)"</formula>
    </cfRule>
  </conditionalFormatting>
  <conditionalFormatting sqref="E615">
    <cfRule type="duplicateValues" dxfId="6396" priority="6962"/>
    <cfRule type="containsBlanks" dxfId="6395" priority="6963">
      <formula>LEN(TRIM(E615))=0</formula>
    </cfRule>
  </conditionalFormatting>
  <conditionalFormatting sqref="H615">
    <cfRule type="containsBlanks" dxfId="6394" priority="6964">
      <formula>LEN(TRIM(H615))=0</formula>
    </cfRule>
    <cfRule type="duplicateValues" dxfId="6393" priority="6965"/>
  </conditionalFormatting>
  <conditionalFormatting sqref="J614:J615">
    <cfRule type="containsBlanks" dxfId="6392" priority="6947">
      <formula>LEN(TRIM(J614))=0</formula>
    </cfRule>
  </conditionalFormatting>
  <conditionalFormatting sqref="K616">
    <cfRule type="containsText" dxfId="6391" priority="6867" operator="containsText" text="Discontinued">
      <formula>NOT(ISERROR(SEARCH("Discontinued",K616)))</formula>
    </cfRule>
    <cfRule type="containsText" dxfId="6390" priority="6868" operator="containsText" text="Closeout">
      <formula>NOT(ISERROR(SEARCH("Closeout",K616)))</formula>
    </cfRule>
  </conditionalFormatting>
  <conditionalFormatting sqref="A616">
    <cfRule type="containsBlanks" dxfId="6389" priority="6929">
      <formula>LEN(TRIM(A616))=0</formula>
    </cfRule>
  </conditionalFormatting>
  <conditionalFormatting sqref="A616">
    <cfRule type="expression" dxfId="6388" priority="6932">
      <formula>C616= "STREET (3XX)"</formula>
    </cfRule>
    <cfRule type="expression" dxfId="6387" priority="6933">
      <formula>C616="UTV (4XX)"</formula>
    </cfRule>
    <cfRule type="expression" dxfId="6386" priority="6934">
      <formula>C616= "RACE (1XX)"</formula>
    </cfRule>
    <cfRule type="expression" dxfId="6385" priority="6935">
      <formula>C616= "FORGED (2XX)"</formula>
    </cfRule>
    <cfRule type="expression" dxfId="6384" priority="6936">
      <formula>C616= "RALLY (5XX)"</formula>
    </cfRule>
    <cfRule type="expression" dxfId="6383" priority="6937">
      <formula>C616= "DISCO (6XX)"</formula>
    </cfRule>
    <cfRule type="expression" dxfId="6382" priority="6938">
      <formula>C616= "TRAIL (7XX)"</formula>
    </cfRule>
    <cfRule type="expression" dxfId="6381" priority="6939">
      <formula>C616= "GMZ (8XX)"</formula>
    </cfRule>
    <cfRule type="expression" dxfId="6380" priority="6940">
      <formula>C616= "DUALLY (9XX)"</formula>
    </cfRule>
  </conditionalFormatting>
  <conditionalFormatting sqref="E616">
    <cfRule type="duplicateValues" dxfId="6379" priority="6943"/>
    <cfRule type="containsBlanks" dxfId="6378" priority="6944">
      <formula>LEN(TRIM(E616))=0</formula>
    </cfRule>
  </conditionalFormatting>
  <conditionalFormatting sqref="H616">
    <cfRule type="containsBlanks" dxfId="6377" priority="6945">
      <formula>LEN(TRIM(H616))=0</formula>
    </cfRule>
    <cfRule type="duplicateValues" dxfId="6376" priority="6946"/>
  </conditionalFormatting>
  <conditionalFormatting sqref="K616">
    <cfRule type="containsBlanks" dxfId="6375" priority="6928">
      <formula>LEN(TRIM(K616))=0</formula>
    </cfRule>
  </conditionalFormatting>
  <conditionalFormatting sqref="K616">
    <cfRule type="containsText" dxfId="6374" priority="6896" operator="containsText" text="COMING SOON">
      <formula>NOT(ISERROR(SEARCH("COMING SOON",K616)))</formula>
    </cfRule>
    <cfRule type="containsText" dxfId="6373" priority="6897" operator="containsText" text="ACTIVE">
      <formula>NOT(ISERROR(SEARCH("ACTIVE",K616)))</formula>
    </cfRule>
  </conditionalFormatting>
  <conditionalFormatting sqref="K616">
    <cfRule type="containsBlanks" dxfId="6372" priority="6927">
      <formula>LEN(TRIM(K616))=0</formula>
    </cfRule>
  </conditionalFormatting>
  <conditionalFormatting sqref="K616">
    <cfRule type="containsText" dxfId="6371" priority="6925" operator="containsText" text="COMING SOON">
      <formula>NOT(ISERROR(SEARCH("COMING SOON",K616)))</formula>
    </cfRule>
    <cfRule type="containsText" dxfId="6370" priority="6926" operator="containsText" text="ACTIVE">
      <formula>NOT(ISERROR(SEARCH("ACTIVE",K616)))</formula>
    </cfRule>
  </conditionalFormatting>
  <conditionalFormatting sqref="K616">
    <cfRule type="containsText" dxfId="6369" priority="6923" operator="containsText" text="Discontinued">
      <formula>NOT(ISERROR(SEARCH("Discontinued",K616)))</formula>
    </cfRule>
    <cfRule type="containsText" dxfId="6368" priority="6924" operator="containsText" text="Closeout">
      <formula>NOT(ISERROR(SEARCH("Closeout",K616)))</formula>
    </cfRule>
  </conditionalFormatting>
  <conditionalFormatting sqref="K616">
    <cfRule type="containsText" dxfId="6367" priority="6921" operator="containsText" text="COMING SOON">
      <formula>NOT(ISERROR(SEARCH("COMING SOON",K616)))</formula>
    </cfRule>
    <cfRule type="containsText" dxfId="6366" priority="6922" operator="containsText" text="ACTIVE">
      <formula>NOT(ISERROR(SEARCH("ACTIVE",K616)))</formula>
    </cfRule>
  </conditionalFormatting>
  <conditionalFormatting sqref="K616">
    <cfRule type="containsText" dxfId="6365" priority="6919" operator="containsText" text="Discontinued">
      <formula>NOT(ISERROR(SEARCH("Discontinued",K616)))</formula>
    </cfRule>
    <cfRule type="containsText" dxfId="6364" priority="6920" operator="containsText" text="Closeout">
      <formula>NOT(ISERROR(SEARCH("Closeout",K616)))</formula>
    </cfRule>
  </conditionalFormatting>
  <conditionalFormatting sqref="K616">
    <cfRule type="containsText" dxfId="6363" priority="6917" operator="containsText" text="COMING SOON">
      <formula>NOT(ISERROR(SEARCH("COMING SOON",K616)))</formula>
    </cfRule>
    <cfRule type="containsText" dxfId="6362" priority="6918" operator="containsText" text="ACTIVE">
      <formula>NOT(ISERROR(SEARCH("ACTIVE",K616)))</formula>
    </cfRule>
  </conditionalFormatting>
  <conditionalFormatting sqref="K616">
    <cfRule type="containsText" dxfId="6361" priority="6915" operator="containsText" text="Discontinued">
      <formula>NOT(ISERROR(SEARCH("Discontinued",K616)))</formula>
    </cfRule>
    <cfRule type="containsText" dxfId="6360" priority="6916" operator="containsText" text="Closeout">
      <formula>NOT(ISERROR(SEARCH("Closeout",K616)))</formula>
    </cfRule>
  </conditionalFormatting>
  <conditionalFormatting sqref="K616">
    <cfRule type="containsText" dxfId="6359" priority="6913" operator="containsText" text="COMING SOON">
      <formula>NOT(ISERROR(SEARCH("COMING SOON",K616)))</formula>
    </cfRule>
    <cfRule type="containsText" dxfId="6358" priority="6914" operator="containsText" text="ACTIVE">
      <formula>NOT(ISERROR(SEARCH("ACTIVE",K616)))</formula>
    </cfRule>
  </conditionalFormatting>
  <conditionalFormatting sqref="K616">
    <cfRule type="containsText" dxfId="6357" priority="6911" operator="containsText" text="Discontinued">
      <formula>NOT(ISERROR(SEARCH("Discontinued",K616)))</formula>
    </cfRule>
    <cfRule type="containsText" dxfId="6356" priority="6912" operator="containsText" text="Closeout">
      <formula>NOT(ISERROR(SEARCH("Closeout",K616)))</formula>
    </cfRule>
  </conditionalFormatting>
  <conditionalFormatting sqref="K616">
    <cfRule type="containsText" dxfId="6355" priority="6909" operator="containsText" text="COMING SOON">
      <formula>NOT(ISERROR(SEARCH("COMING SOON",K616)))</formula>
    </cfRule>
    <cfRule type="containsText" dxfId="6354" priority="6910" operator="containsText" text="ACTIVE">
      <formula>NOT(ISERROR(SEARCH("ACTIVE",K616)))</formula>
    </cfRule>
  </conditionalFormatting>
  <conditionalFormatting sqref="K616">
    <cfRule type="containsText" dxfId="6353" priority="6907" operator="containsText" text="Discontinued">
      <formula>NOT(ISERROR(SEARCH("Discontinued",K616)))</formula>
    </cfRule>
    <cfRule type="containsText" dxfId="6352" priority="6908" operator="containsText" text="Closeout">
      <formula>NOT(ISERROR(SEARCH("Closeout",K616)))</formula>
    </cfRule>
  </conditionalFormatting>
  <conditionalFormatting sqref="K616">
    <cfRule type="containsBlanks" dxfId="6351" priority="6906">
      <formula>LEN(TRIM(K616))=0</formula>
    </cfRule>
  </conditionalFormatting>
  <conditionalFormatting sqref="K616">
    <cfRule type="containsText" dxfId="6350" priority="6904" operator="containsText" text="COMING SOON">
      <formula>NOT(ISERROR(SEARCH("COMING SOON",K616)))</formula>
    </cfRule>
    <cfRule type="containsText" dxfId="6349" priority="6905" operator="containsText" text="ACTIVE">
      <formula>NOT(ISERROR(SEARCH("ACTIVE",K616)))</formula>
    </cfRule>
  </conditionalFormatting>
  <conditionalFormatting sqref="K616">
    <cfRule type="containsText" dxfId="6348" priority="6902" operator="containsText" text="Discontinued">
      <formula>NOT(ISERROR(SEARCH("Discontinued",K616)))</formula>
    </cfRule>
    <cfRule type="containsText" dxfId="6347" priority="6903" operator="containsText" text="Closeout">
      <formula>NOT(ISERROR(SEARCH("Closeout",K616)))</formula>
    </cfRule>
  </conditionalFormatting>
  <conditionalFormatting sqref="K616">
    <cfRule type="containsText" dxfId="6346" priority="6900" operator="containsText" text="COMING SOON">
      <formula>NOT(ISERROR(SEARCH("COMING SOON",K616)))</formula>
    </cfRule>
    <cfRule type="containsText" dxfId="6345" priority="6901" operator="containsText" text="ACTIVE">
      <formula>NOT(ISERROR(SEARCH("ACTIVE",K616)))</formula>
    </cfRule>
  </conditionalFormatting>
  <conditionalFormatting sqref="K616">
    <cfRule type="containsText" dxfId="6344" priority="6898" operator="containsText" text="Discontinued">
      <formula>NOT(ISERROR(SEARCH("Discontinued",K616)))</formula>
    </cfRule>
    <cfRule type="containsText" dxfId="6343" priority="6899" operator="containsText" text="Closeout">
      <formula>NOT(ISERROR(SEARCH("Closeout",K616)))</formula>
    </cfRule>
  </conditionalFormatting>
  <conditionalFormatting sqref="K616">
    <cfRule type="containsText" dxfId="6342" priority="6894" operator="containsText" text="Discontinued">
      <formula>NOT(ISERROR(SEARCH("Discontinued",K616)))</formula>
    </cfRule>
    <cfRule type="containsText" dxfId="6341" priority="6895" operator="containsText" text="Closeout">
      <formula>NOT(ISERROR(SEARCH("Closeout",K616)))</formula>
    </cfRule>
  </conditionalFormatting>
  <conditionalFormatting sqref="K616">
    <cfRule type="containsText" dxfId="6340" priority="6890" operator="containsText" text="Discontinued">
      <formula>NOT(ISERROR(SEARCH("Discontinued",K616)))</formula>
    </cfRule>
    <cfRule type="containsText" dxfId="6339" priority="6891" operator="containsText" text="Coming Soon">
      <formula>NOT(ISERROR(SEARCH("Coming Soon",K616)))</formula>
    </cfRule>
    <cfRule type="containsText" dxfId="6338" priority="6892" operator="containsText" text="Closeout">
      <formula>NOT(ISERROR(SEARCH("Closeout",K616)))</formula>
    </cfRule>
    <cfRule type="containsText" dxfId="6337" priority="6893" operator="containsText" text="Active">
      <formula>NOT(ISERROR(SEARCH("Active",K616)))</formula>
    </cfRule>
  </conditionalFormatting>
  <conditionalFormatting sqref="K616">
    <cfRule type="containsText" dxfId="6336" priority="6883" operator="containsText" text="Discontinued">
      <formula>NOT(ISERROR(SEARCH("Discontinued",K616)))</formula>
    </cfRule>
    <cfRule type="containsText" dxfId="6335" priority="6884" operator="containsText" text="Closeout">
      <formula>NOT(ISERROR(SEARCH("Closeout",K616)))</formula>
    </cfRule>
  </conditionalFormatting>
  <conditionalFormatting sqref="K616">
    <cfRule type="cellIs" dxfId="6334" priority="6888" operator="equal">
      <formula>"Closeout"</formula>
    </cfRule>
    <cfRule type="cellIs" dxfId="6333" priority="6889" operator="equal">
      <formula>"Discontinued"</formula>
    </cfRule>
  </conditionalFormatting>
  <conditionalFormatting sqref="K616">
    <cfRule type="containsBlanks" dxfId="6332" priority="6885">
      <formula>LEN(TRIM(K616))=0</formula>
    </cfRule>
  </conditionalFormatting>
  <conditionalFormatting sqref="K616">
    <cfRule type="containsText" dxfId="6331" priority="6886" operator="containsText" text="COMING SOON">
      <formula>NOT(ISERROR(SEARCH("COMING SOON",K616)))</formula>
    </cfRule>
    <cfRule type="containsText" dxfId="6330" priority="6887" operator="containsText" text="ACTIVE">
      <formula>NOT(ISERROR(SEARCH("ACTIVE",K616)))</formula>
    </cfRule>
  </conditionalFormatting>
  <conditionalFormatting sqref="K616">
    <cfRule type="containsText" dxfId="6329" priority="6881" operator="containsText" text="COMING SOON">
      <formula>NOT(ISERROR(SEARCH("COMING SOON",K616)))</formula>
    </cfRule>
    <cfRule type="containsText" dxfId="6328" priority="6882" operator="containsText" text="ACTIVE">
      <formula>NOT(ISERROR(SEARCH("ACTIVE",K616)))</formula>
    </cfRule>
  </conditionalFormatting>
  <conditionalFormatting sqref="K616">
    <cfRule type="containsText" dxfId="6327" priority="6879" operator="containsText" text="Discontinued">
      <formula>NOT(ISERROR(SEARCH("Discontinued",K616)))</formula>
    </cfRule>
    <cfRule type="containsText" dxfId="6326" priority="6880" operator="containsText" text="Closeout">
      <formula>NOT(ISERROR(SEARCH("Closeout",K616)))</formula>
    </cfRule>
  </conditionalFormatting>
  <conditionalFormatting sqref="K616">
    <cfRule type="containsText" dxfId="6325" priority="6877" operator="containsText" text="COMING SOON">
      <formula>NOT(ISERROR(SEARCH("COMING SOON",K616)))</formula>
    </cfRule>
    <cfRule type="containsText" dxfId="6324" priority="6878" operator="containsText" text="ACTIVE">
      <formula>NOT(ISERROR(SEARCH("ACTIVE",K616)))</formula>
    </cfRule>
  </conditionalFormatting>
  <conditionalFormatting sqref="K616">
    <cfRule type="containsText" dxfId="6323" priority="6875" operator="containsText" text="Discontinued">
      <formula>NOT(ISERROR(SEARCH("Discontinued",K616)))</formula>
    </cfRule>
    <cfRule type="containsText" dxfId="6322" priority="6876" operator="containsText" text="Closeout">
      <formula>NOT(ISERROR(SEARCH("Closeout",K616)))</formula>
    </cfRule>
  </conditionalFormatting>
  <conditionalFormatting sqref="K616">
    <cfRule type="containsText" dxfId="6321" priority="6873" operator="containsText" text="COMING SOON">
      <formula>NOT(ISERROR(SEARCH("COMING SOON",K616)))</formula>
    </cfRule>
    <cfRule type="containsText" dxfId="6320" priority="6874" operator="containsText" text="ACTIVE">
      <formula>NOT(ISERROR(SEARCH("ACTIVE",K616)))</formula>
    </cfRule>
  </conditionalFormatting>
  <conditionalFormatting sqref="K616">
    <cfRule type="containsText" dxfId="6319" priority="6871" operator="containsText" text="Discontinued">
      <formula>NOT(ISERROR(SEARCH("Discontinued",K616)))</formula>
    </cfRule>
    <cfRule type="containsText" dxfId="6318" priority="6872" operator="containsText" text="Closeout">
      <formula>NOT(ISERROR(SEARCH("Closeout",K616)))</formula>
    </cfRule>
  </conditionalFormatting>
  <conditionalFormatting sqref="K616">
    <cfRule type="containsText" dxfId="6317" priority="6869" operator="containsText" text="COMING SOON">
      <formula>NOT(ISERROR(SEARCH("COMING SOON",K616)))</formula>
    </cfRule>
    <cfRule type="containsText" dxfId="6316" priority="6870" operator="containsText" text="ACTIVE">
      <formula>NOT(ISERROR(SEARCH("ACTIVE",K616)))</formula>
    </cfRule>
  </conditionalFormatting>
  <conditionalFormatting sqref="K617">
    <cfRule type="containsText" dxfId="6315" priority="6786" operator="containsText" text="Discontinued">
      <formula>NOT(ISERROR(SEARCH("Discontinued",K617)))</formula>
    </cfRule>
    <cfRule type="containsText" dxfId="6314" priority="6787" operator="containsText" text="Closeout">
      <formula>NOT(ISERROR(SEARCH("Closeout",K617)))</formula>
    </cfRule>
  </conditionalFormatting>
  <conditionalFormatting sqref="A617:A621">
    <cfRule type="containsBlanks" dxfId="6313" priority="6848">
      <formula>LEN(TRIM(A617))=0</formula>
    </cfRule>
  </conditionalFormatting>
  <conditionalFormatting sqref="A617:A621">
    <cfRule type="expression" dxfId="6312" priority="6851">
      <formula>C617= "STREET (3XX)"</formula>
    </cfRule>
    <cfRule type="expression" dxfId="6311" priority="6852">
      <formula>C617="UTV (4XX)"</formula>
    </cfRule>
    <cfRule type="expression" dxfId="6310" priority="6853">
      <formula>C617= "RACE (1XX)"</formula>
    </cfRule>
    <cfRule type="expression" dxfId="6309" priority="6854">
      <formula>C617= "FORGED (2XX)"</formula>
    </cfRule>
    <cfRule type="expression" dxfId="6308" priority="6855">
      <formula>C617= "RALLY (5XX)"</formula>
    </cfRule>
    <cfRule type="expression" dxfId="6307" priority="6856">
      <formula>C617= "DISCO (6XX)"</formula>
    </cfRule>
    <cfRule type="expression" dxfId="6306" priority="6857">
      <formula>C617= "TRAIL (7XX)"</formula>
    </cfRule>
    <cfRule type="expression" dxfId="6305" priority="6858">
      <formula>C617= "GMZ (8XX)"</formula>
    </cfRule>
    <cfRule type="expression" dxfId="6304" priority="6859">
      <formula>C617= "DUALLY (9XX)"</formula>
    </cfRule>
  </conditionalFormatting>
  <conditionalFormatting sqref="E617">
    <cfRule type="duplicateValues" dxfId="6303" priority="6862"/>
    <cfRule type="containsBlanks" dxfId="6302" priority="6863">
      <formula>LEN(TRIM(E617))=0</formula>
    </cfRule>
  </conditionalFormatting>
  <conditionalFormatting sqref="H617">
    <cfRule type="containsBlanks" dxfId="6301" priority="6864">
      <formula>LEN(TRIM(H617))=0</formula>
    </cfRule>
    <cfRule type="duplicateValues" dxfId="6300" priority="6865"/>
  </conditionalFormatting>
  <conditionalFormatting sqref="K617">
    <cfRule type="containsBlanks" dxfId="6299" priority="6847">
      <formula>LEN(TRIM(K617))=0</formula>
    </cfRule>
  </conditionalFormatting>
  <conditionalFormatting sqref="K617">
    <cfRule type="containsText" dxfId="6298" priority="6815" operator="containsText" text="COMING SOON">
      <formula>NOT(ISERROR(SEARCH("COMING SOON",K617)))</formula>
    </cfRule>
    <cfRule type="containsText" dxfId="6297" priority="6816" operator="containsText" text="ACTIVE">
      <formula>NOT(ISERROR(SEARCH("ACTIVE",K617)))</formula>
    </cfRule>
  </conditionalFormatting>
  <conditionalFormatting sqref="K617">
    <cfRule type="containsBlanks" dxfId="6296" priority="6846">
      <formula>LEN(TRIM(K617))=0</formula>
    </cfRule>
  </conditionalFormatting>
  <conditionalFormatting sqref="K617">
    <cfRule type="containsText" dxfId="6295" priority="6844" operator="containsText" text="COMING SOON">
      <formula>NOT(ISERROR(SEARCH("COMING SOON",K617)))</formula>
    </cfRule>
    <cfRule type="containsText" dxfId="6294" priority="6845" operator="containsText" text="ACTIVE">
      <formula>NOT(ISERROR(SEARCH("ACTIVE",K617)))</formula>
    </cfRule>
  </conditionalFormatting>
  <conditionalFormatting sqref="K617">
    <cfRule type="containsText" dxfId="6293" priority="6842" operator="containsText" text="Discontinued">
      <formula>NOT(ISERROR(SEARCH("Discontinued",K617)))</formula>
    </cfRule>
    <cfRule type="containsText" dxfId="6292" priority="6843" operator="containsText" text="Closeout">
      <formula>NOT(ISERROR(SEARCH("Closeout",K617)))</formula>
    </cfRule>
  </conditionalFormatting>
  <conditionalFormatting sqref="K617">
    <cfRule type="containsText" dxfId="6291" priority="6840" operator="containsText" text="COMING SOON">
      <formula>NOT(ISERROR(SEARCH("COMING SOON",K617)))</formula>
    </cfRule>
    <cfRule type="containsText" dxfId="6290" priority="6841" operator="containsText" text="ACTIVE">
      <formula>NOT(ISERROR(SEARCH("ACTIVE",K617)))</formula>
    </cfRule>
  </conditionalFormatting>
  <conditionalFormatting sqref="K617">
    <cfRule type="containsText" dxfId="6289" priority="6838" operator="containsText" text="Discontinued">
      <formula>NOT(ISERROR(SEARCH("Discontinued",K617)))</formula>
    </cfRule>
    <cfRule type="containsText" dxfId="6288" priority="6839" operator="containsText" text="Closeout">
      <formula>NOT(ISERROR(SEARCH("Closeout",K617)))</formula>
    </cfRule>
  </conditionalFormatting>
  <conditionalFormatting sqref="K617">
    <cfRule type="containsText" dxfId="6287" priority="6836" operator="containsText" text="COMING SOON">
      <formula>NOT(ISERROR(SEARCH("COMING SOON",K617)))</formula>
    </cfRule>
    <cfRule type="containsText" dxfId="6286" priority="6837" operator="containsText" text="ACTIVE">
      <formula>NOT(ISERROR(SEARCH("ACTIVE",K617)))</formula>
    </cfRule>
  </conditionalFormatting>
  <conditionalFormatting sqref="K617">
    <cfRule type="containsText" dxfId="6285" priority="6834" operator="containsText" text="Discontinued">
      <formula>NOT(ISERROR(SEARCH("Discontinued",K617)))</formula>
    </cfRule>
    <cfRule type="containsText" dxfId="6284" priority="6835" operator="containsText" text="Closeout">
      <formula>NOT(ISERROR(SEARCH("Closeout",K617)))</formula>
    </cfRule>
  </conditionalFormatting>
  <conditionalFormatting sqref="K617">
    <cfRule type="containsText" dxfId="6283" priority="6832" operator="containsText" text="COMING SOON">
      <formula>NOT(ISERROR(SEARCH("COMING SOON",K617)))</formula>
    </cfRule>
    <cfRule type="containsText" dxfId="6282" priority="6833" operator="containsText" text="ACTIVE">
      <formula>NOT(ISERROR(SEARCH("ACTIVE",K617)))</formula>
    </cfRule>
  </conditionalFormatting>
  <conditionalFormatting sqref="K617">
    <cfRule type="containsText" dxfId="6281" priority="6830" operator="containsText" text="Discontinued">
      <formula>NOT(ISERROR(SEARCH("Discontinued",K617)))</formula>
    </cfRule>
    <cfRule type="containsText" dxfId="6280" priority="6831" operator="containsText" text="Closeout">
      <formula>NOT(ISERROR(SEARCH("Closeout",K617)))</formula>
    </cfRule>
  </conditionalFormatting>
  <conditionalFormatting sqref="K617">
    <cfRule type="containsText" dxfId="6279" priority="6828" operator="containsText" text="COMING SOON">
      <formula>NOT(ISERROR(SEARCH("COMING SOON",K617)))</formula>
    </cfRule>
    <cfRule type="containsText" dxfId="6278" priority="6829" operator="containsText" text="ACTIVE">
      <formula>NOT(ISERROR(SEARCH("ACTIVE",K617)))</formula>
    </cfRule>
  </conditionalFormatting>
  <conditionalFormatting sqref="K617">
    <cfRule type="containsText" dxfId="6277" priority="6826" operator="containsText" text="Discontinued">
      <formula>NOT(ISERROR(SEARCH("Discontinued",K617)))</formula>
    </cfRule>
    <cfRule type="containsText" dxfId="6276" priority="6827" operator="containsText" text="Closeout">
      <formula>NOT(ISERROR(SEARCH("Closeout",K617)))</formula>
    </cfRule>
  </conditionalFormatting>
  <conditionalFormatting sqref="K617">
    <cfRule type="containsBlanks" dxfId="6275" priority="6825">
      <formula>LEN(TRIM(K617))=0</formula>
    </cfRule>
  </conditionalFormatting>
  <conditionalFormatting sqref="K617">
    <cfRule type="containsText" dxfId="6274" priority="6823" operator="containsText" text="COMING SOON">
      <formula>NOT(ISERROR(SEARCH("COMING SOON",K617)))</formula>
    </cfRule>
    <cfRule type="containsText" dxfId="6273" priority="6824" operator="containsText" text="ACTIVE">
      <formula>NOT(ISERROR(SEARCH("ACTIVE",K617)))</formula>
    </cfRule>
  </conditionalFormatting>
  <conditionalFormatting sqref="K617">
    <cfRule type="containsText" dxfId="6272" priority="6821" operator="containsText" text="Discontinued">
      <formula>NOT(ISERROR(SEARCH("Discontinued",K617)))</formula>
    </cfRule>
    <cfRule type="containsText" dxfId="6271" priority="6822" operator="containsText" text="Closeout">
      <formula>NOT(ISERROR(SEARCH("Closeout",K617)))</formula>
    </cfRule>
  </conditionalFormatting>
  <conditionalFormatting sqref="K617">
    <cfRule type="containsText" dxfId="6270" priority="6819" operator="containsText" text="COMING SOON">
      <formula>NOT(ISERROR(SEARCH("COMING SOON",K617)))</formula>
    </cfRule>
    <cfRule type="containsText" dxfId="6269" priority="6820" operator="containsText" text="ACTIVE">
      <formula>NOT(ISERROR(SEARCH("ACTIVE",K617)))</formula>
    </cfRule>
  </conditionalFormatting>
  <conditionalFormatting sqref="K617">
    <cfRule type="containsText" dxfId="6268" priority="6817" operator="containsText" text="Discontinued">
      <formula>NOT(ISERROR(SEARCH("Discontinued",K617)))</formula>
    </cfRule>
    <cfRule type="containsText" dxfId="6267" priority="6818" operator="containsText" text="Closeout">
      <formula>NOT(ISERROR(SEARCH("Closeout",K617)))</formula>
    </cfRule>
  </conditionalFormatting>
  <conditionalFormatting sqref="K617">
    <cfRule type="containsText" dxfId="6266" priority="6813" operator="containsText" text="Discontinued">
      <formula>NOT(ISERROR(SEARCH("Discontinued",K617)))</formula>
    </cfRule>
    <cfRule type="containsText" dxfId="6265" priority="6814" operator="containsText" text="Closeout">
      <formula>NOT(ISERROR(SEARCH("Closeout",K617)))</formula>
    </cfRule>
  </conditionalFormatting>
  <conditionalFormatting sqref="K617">
    <cfRule type="containsText" dxfId="6264" priority="6809" operator="containsText" text="Discontinued">
      <formula>NOT(ISERROR(SEARCH("Discontinued",K617)))</formula>
    </cfRule>
    <cfRule type="containsText" dxfId="6263" priority="6810" operator="containsText" text="Coming Soon">
      <formula>NOT(ISERROR(SEARCH("Coming Soon",K617)))</formula>
    </cfRule>
    <cfRule type="containsText" dxfId="6262" priority="6811" operator="containsText" text="Closeout">
      <formula>NOT(ISERROR(SEARCH("Closeout",K617)))</formula>
    </cfRule>
    <cfRule type="containsText" dxfId="6261" priority="6812" operator="containsText" text="Active">
      <formula>NOT(ISERROR(SEARCH("Active",K617)))</formula>
    </cfRule>
  </conditionalFormatting>
  <conditionalFormatting sqref="K617">
    <cfRule type="containsText" dxfId="6260" priority="6802" operator="containsText" text="Discontinued">
      <formula>NOT(ISERROR(SEARCH("Discontinued",K617)))</formula>
    </cfRule>
    <cfRule type="containsText" dxfId="6259" priority="6803" operator="containsText" text="Closeout">
      <formula>NOT(ISERROR(SEARCH("Closeout",K617)))</formula>
    </cfRule>
  </conditionalFormatting>
  <conditionalFormatting sqref="K617">
    <cfRule type="cellIs" dxfId="6258" priority="6807" operator="equal">
      <formula>"Closeout"</formula>
    </cfRule>
    <cfRule type="cellIs" dxfId="6257" priority="6808" operator="equal">
      <formula>"Discontinued"</formula>
    </cfRule>
  </conditionalFormatting>
  <conditionalFormatting sqref="K617">
    <cfRule type="containsBlanks" dxfId="6256" priority="6804">
      <formula>LEN(TRIM(K617))=0</formula>
    </cfRule>
  </conditionalFormatting>
  <conditionalFormatting sqref="K617">
    <cfRule type="containsText" dxfId="6255" priority="6805" operator="containsText" text="COMING SOON">
      <formula>NOT(ISERROR(SEARCH("COMING SOON",K617)))</formula>
    </cfRule>
    <cfRule type="containsText" dxfId="6254" priority="6806" operator="containsText" text="ACTIVE">
      <formula>NOT(ISERROR(SEARCH("ACTIVE",K617)))</formula>
    </cfRule>
  </conditionalFormatting>
  <conditionalFormatting sqref="K617">
    <cfRule type="containsText" dxfId="6253" priority="6800" operator="containsText" text="COMING SOON">
      <formula>NOT(ISERROR(SEARCH("COMING SOON",K617)))</formula>
    </cfRule>
    <cfRule type="containsText" dxfId="6252" priority="6801" operator="containsText" text="ACTIVE">
      <formula>NOT(ISERROR(SEARCH("ACTIVE",K617)))</formula>
    </cfRule>
  </conditionalFormatting>
  <conditionalFormatting sqref="K617">
    <cfRule type="containsText" dxfId="6251" priority="6798" operator="containsText" text="Discontinued">
      <formula>NOT(ISERROR(SEARCH("Discontinued",K617)))</formula>
    </cfRule>
    <cfRule type="containsText" dxfId="6250" priority="6799" operator="containsText" text="Closeout">
      <formula>NOT(ISERROR(SEARCH("Closeout",K617)))</formula>
    </cfRule>
  </conditionalFormatting>
  <conditionalFormatting sqref="K617">
    <cfRule type="containsText" dxfId="6249" priority="6796" operator="containsText" text="COMING SOON">
      <formula>NOT(ISERROR(SEARCH("COMING SOON",K617)))</formula>
    </cfRule>
    <cfRule type="containsText" dxfId="6248" priority="6797" operator="containsText" text="ACTIVE">
      <formula>NOT(ISERROR(SEARCH("ACTIVE",K617)))</formula>
    </cfRule>
  </conditionalFormatting>
  <conditionalFormatting sqref="K617">
    <cfRule type="containsText" dxfId="6247" priority="6794" operator="containsText" text="Discontinued">
      <formula>NOT(ISERROR(SEARCH("Discontinued",K617)))</formula>
    </cfRule>
    <cfRule type="containsText" dxfId="6246" priority="6795" operator="containsText" text="Closeout">
      <formula>NOT(ISERROR(SEARCH("Closeout",K617)))</formula>
    </cfRule>
  </conditionalFormatting>
  <conditionalFormatting sqref="K617">
    <cfRule type="containsText" dxfId="6245" priority="6792" operator="containsText" text="COMING SOON">
      <formula>NOT(ISERROR(SEARCH("COMING SOON",K617)))</formula>
    </cfRule>
    <cfRule type="containsText" dxfId="6244" priority="6793" operator="containsText" text="ACTIVE">
      <formula>NOT(ISERROR(SEARCH("ACTIVE",K617)))</formula>
    </cfRule>
  </conditionalFormatting>
  <conditionalFormatting sqref="K617">
    <cfRule type="containsText" dxfId="6243" priority="6790" operator="containsText" text="Discontinued">
      <formula>NOT(ISERROR(SEARCH("Discontinued",K617)))</formula>
    </cfRule>
    <cfRule type="containsText" dxfId="6242" priority="6791" operator="containsText" text="Closeout">
      <formula>NOT(ISERROR(SEARCH("Closeout",K617)))</formula>
    </cfRule>
  </conditionalFormatting>
  <conditionalFormatting sqref="K617">
    <cfRule type="containsText" dxfId="6241" priority="6788" operator="containsText" text="COMING SOON">
      <formula>NOT(ISERROR(SEARCH("COMING SOON",K617)))</formula>
    </cfRule>
    <cfRule type="containsText" dxfId="6240" priority="6789" operator="containsText" text="ACTIVE">
      <formula>NOT(ISERROR(SEARCH("ACTIVE",K617)))</formula>
    </cfRule>
  </conditionalFormatting>
  <conditionalFormatting sqref="J616">
    <cfRule type="containsBlanks" dxfId="6239" priority="6784">
      <formula>LEN(TRIM(J616))=0</formula>
    </cfRule>
  </conditionalFormatting>
  <conditionalFormatting sqref="J617">
    <cfRule type="containsBlanks" dxfId="6238" priority="6783">
      <formula>LEN(TRIM(J617))=0</formula>
    </cfRule>
  </conditionalFormatting>
  <conditionalFormatting sqref="K618">
    <cfRule type="containsText" dxfId="6237" priority="6702" operator="containsText" text="Discontinued">
      <formula>NOT(ISERROR(SEARCH("Discontinued",K618)))</formula>
    </cfRule>
    <cfRule type="containsText" dxfId="6236" priority="6703" operator="containsText" text="Closeout">
      <formula>NOT(ISERROR(SEARCH("Closeout",K618)))</formula>
    </cfRule>
  </conditionalFormatting>
  <conditionalFormatting sqref="A618">
    <cfRule type="containsBlanks" dxfId="6235" priority="6765">
      <formula>LEN(TRIM(A618))=0</formula>
    </cfRule>
  </conditionalFormatting>
  <conditionalFormatting sqref="A618">
    <cfRule type="expression" dxfId="6234" priority="6768">
      <formula>C618= "STREET (3XX)"</formula>
    </cfRule>
    <cfRule type="expression" dxfId="6233" priority="6769">
      <formula>C618="UTV (4XX)"</formula>
    </cfRule>
    <cfRule type="expression" dxfId="6232" priority="6770">
      <formula>C618= "RACE (1XX)"</formula>
    </cfRule>
    <cfRule type="expression" dxfId="6231" priority="6771">
      <formula>C618= "FORGED (2XX)"</formula>
    </cfRule>
    <cfRule type="expression" dxfId="6230" priority="6772">
      <formula>C618= "RALLY (5XX)"</formula>
    </cfRule>
    <cfRule type="expression" dxfId="6229" priority="6773">
      <formula>C618= "DISCO (6XX)"</formula>
    </cfRule>
    <cfRule type="expression" dxfId="6228" priority="6774">
      <formula>C618= "TRAIL (7XX)"</formula>
    </cfRule>
    <cfRule type="expression" dxfId="6227" priority="6775">
      <formula>C618= "GMZ (8XX)"</formula>
    </cfRule>
    <cfRule type="expression" dxfId="6226" priority="6776">
      <formula>C618= "DUALLY (9XX)"</formula>
    </cfRule>
  </conditionalFormatting>
  <conditionalFormatting sqref="E618">
    <cfRule type="duplicateValues" dxfId="6225" priority="6779"/>
    <cfRule type="containsBlanks" dxfId="6224" priority="6780">
      <formula>LEN(TRIM(E618))=0</formula>
    </cfRule>
  </conditionalFormatting>
  <conditionalFormatting sqref="H618">
    <cfRule type="containsBlanks" dxfId="6223" priority="6781">
      <formula>LEN(TRIM(H618))=0</formula>
    </cfRule>
    <cfRule type="duplicateValues" dxfId="6222" priority="6782"/>
  </conditionalFormatting>
  <conditionalFormatting sqref="E618">
    <cfRule type="duplicateValues" dxfId="6221" priority="6764"/>
  </conditionalFormatting>
  <conditionalFormatting sqref="K618">
    <cfRule type="containsBlanks" dxfId="6220" priority="6763">
      <formula>LEN(TRIM(K618))=0</formula>
    </cfRule>
  </conditionalFormatting>
  <conditionalFormatting sqref="K618">
    <cfRule type="containsText" dxfId="6219" priority="6731" operator="containsText" text="COMING SOON">
      <formula>NOT(ISERROR(SEARCH("COMING SOON",K618)))</formula>
    </cfRule>
    <cfRule type="containsText" dxfId="6218" priority="6732" operator="containsText" text="ACTIVE">
      <formula>NOT(ISERROR(SEARCH("ACTIVE",K618)))</formula>
    </cfRule>
  </conditionalFormatting>
  <conditionalFormatting sqref="K618">
    <cfRule type="containsBlanks" dxfId="6217" priority="6762">
      <formula>LEN(TRIM(K618))=0</formula>
    </cfRule>
  </conditionalFormatting>
  <conditionalFormatting sqref="K618">
    <cfRule type="containsText" dxfId="6216" priority="6760" operator="containsText" text="COMING SOON">
      <formula>NOT(ISERROR(SEARCH("COMING SOON",K618)))</formula>
    </cfRule>
    <cfRule type="containsText" dxfId="6215" priority="6761" operator="containsText" text="ACTIVE">
      <formula>NOT(ISERROR(SEARCH("ACTIVE",K618)))</formula>
    </cfRule>
  </conditionalFormatting>
  <conditionalFormatting sqref="K618">
    <cfRule type="containsText" dxfId="6214" priority="6758" operator="containsText" text="Discontinued">
      <formula>NOT(ISERROR(SEARCH("Discontinued",K618)))</formula>
    </cfRule>
    <cfRule type="containsText" dxfId="6213" priority="6759" operator="containsText" text="Closeout">
      <formula>NOT(ISERROR(SEARCH("Closeout",K618)))</formula>
    </cfRule>
  </conditionalFormatting>
  <conditionalFormatting sqref="K618">
    <cfRule type="containsText" dxfId="6212" priority="6756" operator="containsText" text="COMING SOON">
      <formula>NOT(ISERROR(SEARCH("COMING SOON",K618)))</formula>
    </cfRule>
    <cfRule type="containsText" dxfId="6211" priority="6757" operator="containsText" text="ACTIVE">
      <formula>NOT(ISERROR(SEARCH("ACTIVE",K618)))</formula>
    </cfRule>
  </conditionalFormatting>
  <conditionalFormatting sqref="K618">
    <cfRule type="containsText" dxfId="6210" priority="6754" operator="containsText" text="Discontinued">
      <formula>NOT(ISERROR(SEARCH("Discontinued",K618)))</formula>
    </cfRule>
    <cfRule type="containsText" dxfId="6209" priority="6755" operator="containsText" text="Closeout">
      <formula>NOT(ISERROR(SEARCH("Closeout",K618)))</formula>
    </cfRule>
  </conditionalFormatting>
  <conditionalFormatting sqref="K618">
    <cfRule type="containsText" dxfId="6208" priority="6752" operator="containsText" text="COMING SOON">
      <formula>NOT(ISERROR(SEARCH("COMING SOON",K618)))</formula>
    </cfRule>
    <cfRule type="containsText" dxfId="6207" priority="6753" operator="containsText" text="ACTIVE">
      <formula>NOT(ISERROR(SEARCH("ACTIVE",K618)))</formula>
    </cfRule>
  </conditionalFormatting>
  <conditionalFormatting sqref="K618">
    <cfRule type="containsText" dxfId="6206" priority="6750" operator="containsText" text="Discontinued">
      <formula>NOT(ISERROR(SEARCH("Discontinued",K618)))</formula>
    </cfRule>
    <cfRule type="containsText" dxfId="6205" priority="6751" operator="containsText" text="Closeout">
      <formula>NOT(ISERROR(SEARCH("Closeout",K618)))</formula>
    </cfRule>
  </conditionalFormatting>
  <conditionalFormatting sqref="K618">
    <cfRule type="containsText" dxfId="6204" priority="6748" operator="containsText" text="COMING SOON">
      <formula>NOT(ISERROR(SEARCH("COMING SOON",K618)))</formula>
    </cfRule>
    <cfRule type="containsText" dxfId="6203" priority="6749" operator="containsText" text="ACTIVE">
      <formula>NOT(ISERROR(SEARCH("ACTIVE",K618)))</formula>
    </cfRule>
  </conditionalFormatting>
  <conditionalFormatting sqref="K618">
    <cfRule type="containsText" dxfId="6202" priority="6746" operator="containsText" text="Discontinued">
      <formula>NOT(ISERROR(SEARCH("Discontinued",K618)))</formula>
    </cfRule>
    <cfRule type="containsText" dxfId="6201" priority="6747" operator="containsText" text="Closeout">
      <formula>NOT(ISERROR(SEARCH("Closeout",K618)))</formula>
    </cfRule>
  </conditionalFormatting>
  <conditionalFormatting sqref="K618">
    <cfRule type="containsText" dxfId="6200" priority="6744" operator="containsText" text="COMING SOON">
      <formula>NOT(ISERROR(SEARCH("COMING SOON",K618)))</formula>
    </cfRule>
    <cfRule type="containsText" dxfId="6199" priority="6745" operator="containsText" text="ACTIVE">
      <formula>NOT(ISERROR(SEARCH("ACTIVE",K618)))</formula>
    </cfRule>
  </conditionalFormatting>
  <conditionalFormatting sqref="K618">
    <cfRule type="containsText" dxfId="6198" priority="6742" operator="containsText" text="Discontinued">
      <formula>NOT(ISERROR(SEARCH("Discontinued",K618)))</formula>
    </cfRule>
    <cfRule type="containsText" dxfId="6197" priority="6743" operator="containsText" text="Closeout">
      <formula>NOT(ISERROR(SEARCH("Closeout",K618)))</formula>
    </cfRule>
  </conditionalFormatting>
  <conditionalFormatting sqref="K618">
    <cfRule type="containsBlanks" dxfId="6196" priority="6741">
      <formula>LEN(TRIM(K618))=0</formula>
    </cfRule>
  </conditionalFormatting>
  <conditionalFormatting sqref="K618">
    <cfRule type="containsText" dxfId="6195" priority="6739" operator="containsText" text="COMING SOON">
      <formula>NOT(ISERROR(SEARCH("COMING SOON",K618)))</formula>
    </cfRule>
    <cfRule type="containsText" dxfId="6194" priority="6740" operator="containsText" text="ACTIVE">
      <formula>NOT(ISERROR(SEARCH("ACTIVE",K618)))</formula>
    </cfRule>
  </conditionalFormatting>
  <conditionalFormatting sqref="K618">
    <cfRule type="containsText" dxfId="6193" priority="6737" operator="containsText" text="Discontinued">
      <formula>NOT(ISERROR(SEARCH("Discontinued",K618)))</formula>
    </cfRule>
    <cfRule type="containsText" dxfId="6192" priority="6738" operator="containsText" text="Closeout">
      <formula>NOT(ISERROR(SEARCH("Closeout",K618)))</formula>
    </cfRule>
  </conditionalFormatting>
  <conditionalFormatting sqref="K618">
    <cfRule type="containsText" dxfId="6191" priority="6735" operator="containsText" text="COMING SOON">
      <formula>NOT(ISERROR(SEARCH("COMING SOON",K618)))</formula>
    </cfRule>
    <cfRule type="containsText" dxfId="6190" priority="6736" operator="containsText" text="ACTIVE">
      <formula>NOT(ISERROR(SEARCH("ACTIVE",K618)))</formula>
    </cfRule>
  </conditionalFormatting>
  <conditionalFormatting sqref="K618">
    <cfRule type="containsText" dxfId="6189" priority="6733" operator="containsText" text="Discontinued">
      <formula>NOT(ISERROR(SEARCH("Discontinued",K618)))</formula>
    </cfRule>
    <cfRule type="containsText" dxfId="6188" priority="6734" operator="containsText" text="Closeout">
      <formula>NOT(ISERROR(SEARCH("Closeout",K618)))</formula>
    </cfRule>
  </conditionalFormatting>
  <conditionalFormatting sqref="K618">
    <cfRule type="containsText" dxfId="6187" priority="6729" operator="containsText" text="Discontinued">
      <formula>NOT(ISERROR(SEARCH("Discontinued",K618)))</formula>
    </cfRule>
    <cfRule type="containsText" dxfId="6186" priority="6730" operator="containsText" text="Closeout">
      <formula>NOT(ISERROR(SEARCH("Closeout",K618)))</formula>
    </cfRule>
  </conditionalFormatting>
  <conditionalFormatting sqref="K618">
    <cfRule type="containsText" dxfId="6185" priority="6725" operator="containsText" text="Discontinued">
      <formula>NOT(ISERROR(SEARCH("Discontinued",K618)))</formula>
    </cfRule>
    <cfRule type="containsText" dxfId="6184" priority="6726" operator="containsText" text="Coming Soon">
      <formula>NOT(ISERROR(SEARCH("Coming Soon",K618)))</formula>
    </cfRule>
    <cfRule type="containsText" dxfId="6183" priority="6727" operator="containsText" text="Closeout">
      <formula>NOT(ISERROR(SEARCH("Closeout",K618)))</formula>
    </cfRule>
    <cfRule type="containsText" dxfId="6182" priority="6728" operator="containsText" text="Active">
      <formula>NOT(ISERROR(SEARCH("Active",K618)))</formula>
    </cfRule>
  </conditionalFormatting>
  <conditionalFormatting sqref="K618">
    <cfRule type="containsText" dxfId="6181" priority="6718" operator="containsText" text="Discontinued">
      <formula>NOT(ISERROR(SEARCH("Discontinued",K618)))</formula>
    </cfRule>
    <cfRule type="containsText" dxfId="6180" priority="6719" operator="containsText" text="Closeout">
      <formula>NOT(ISERROR(SEARCH("Closeout",K618)))</formula>
    </cfRule>
  </conditionalFormatting>
  <conditionalFormatting sqref="K618">
    <cfRule type="cellIs" dxfId="6179" priority="6723" operator="equal">
      <formula>"Closeout"</formula>
    </cfRule>
    <cfRule type="cellIs" dxfId="6178" priority="6724" operator="equal">
      <formula>"Discontinued"</formula>
    </cfRule>
  </conditionalFormatting>
  <conditionalFormatting sqref="K618">
    <cfRule type="containsBlanks" dxfId="6177" priority="6720">
      <formula>LEN(TRIM(K618))=0</formula>
    </cfRule>
  </conditionalFormatting>
  <conditionalFormatting sqref="K618">
    <cfRule type="containsText" dxfId="6176" priority="6721" operator="containsText" text="COMING SOON">
      <formula>NOT(ISERROR(SEARCH("COMING SOON",K618)))</formula>
    </cfRule>
    <cfRule type="containsText" dxfId="6175" priority="6722" operator="containsText" text="ACTIVE">
      <formula>NOT(ISERROR(SEARCH("ACTIVE",K618)))</formula>
    </cfRule>
  </conditionalFormatting>
  <conditionalFormatting sqref="K618">
    <cfRule type="containsText" dxfId="6174" priority="6716" operator="containsText" text="COMING SOON">
      <formula>NOT(ISERROR(SEARCH("COMING SOON",K618)))</formula>
    </cfRule>
    <cfRule type="containsText" dxfId="6173" priority="6717" operator="containsText" text="ACTIVE">
      <formula>NOT(ISERROR(SEARCH("ACTIVE",K618)))</formula>
    </cfRule>
  </conditionalFormatting>
  <conditionalFormatting sqref="K618">
    <cfRule type="containsText" dxfId="6172" priority="6714" operator="containsText" text="Discontinued">
      <formula>NOT(ISERROR(SEARCH("Discontinued",K618)))</formula>
    </cfRule>
    <cfRule type="containsText" dxfId="6171" priority="6715" operator="containsText" text="Closeout">
      <formula>NOT(ISERROR(SEARCH("Closeout",K618)))</formula>
    </cfRule>
  </conditionalFormatting>
  <conditionalFormatting sqref="K618">
    <cfRule type="containsText" dxfId="6170" priority="6712" operator="containsText" text="COMING SOON">
      <formula>NOT(ISERROR(SEARCH("COMING SOON",K618)))</formula>
    </cfRule>
    <cfRule type="containsText" dxfId="6169" priority="6713" operator="containsText" text="ACTIVE">
      <formula>NOT(ISERROR(SEARCH("ACTIVE",K618)))</formula>
    </cfRule>
  </conditionalFormatting>
  <conditionalFormatting sqref="K618">
    <cfRule type="containsText" dxfId="6168" priority="6710" operator="containsText" text="Discontinued">
      <formula>NOT(ISERROR(SEARCH("Discontinued",K618)))</formula>
    </cfRule>
    <cfRule type="containsText" dxfId="6167" priority="6711" operator="containsText" text="Closeout">
      <formula>NOT(ISERROR(SEARCH("Closeout",K618)))</formula>
    </cfRule>
  </conditionalFormatting>
  <conditionalFormatting sqref="K618">
    <cfRule type="containsText" dxfId="6166" priority="6708" operator="containsText" text="COMING SOON">
      <formula>NOT(ISERROR(SEARCH("COMING SOON",K618)))</formula>
    </cfRule>
    <cfRule type="containsText" dxfId="6165" priority="6709" operator="containsText" text="ACTIVE">
      <formula>NOT(ISERROR(SEARCH("ACTIVE",K618)))</formula>
    </cfRule>
  </conditionalFormatting>
  <conditionalFormatting sqref="K618">
    <cfRule type="containsText" dxfId="6164" priority="6706" operator="containsText" text="Discontinued">
      <formula>NOT(ISERROR(SEARCH("Discontinued",K618)))</formula>
    </cfRule>
    <cfRule type="containsText" dxfId="6163" priority="6707" operator="containsText" text="Closeout">
      <formula>NOT(ISERROR(SEARCH("Closeout",K618)))</formula>
    </cfRule>
  </conditionalFormatting>
  <conditionalFormatting sqref="K618">
    <cfRule type="containsText" dxfId="6162" priority="6704" operator="containsText" text="COMING SOON">
      <formula>NOT(ISERROR(SEARCH("COMING SOON",K618)))</formula>
    </cfRule>
    <cfRule type="containsText" dxfId="6161" priority="6705" operator="containsText" text="ACTIVE">
      <formula>NOT(ISERROR(SEARCH("ACTIVE",K618)))</formula>
    </cfRule>
  </conditionalFormatting>
  <conditionalFormatting sqref="A619">
    <cfRule type="containsBlanks" dxfId="6160" priority="6684">
      <formula>LEN(TRIM(A619))=0</formula>
    </cfRule>
  </conditionalFormatting>
  <conditionalFormatting sqref="A619">
    <cfRule type="expression" dxfId="6159" priority="6687">
      <formula>C619= "STREET (3XX)"</formula>
    </cfRule>
    <cfRule type="expression" dxfId="6158" priority="6688">
      <formula>C619="UTV (4XX)"</formula>
    </cfRule>
    <cfRule type="expression" dxfId="6157" priority="6689">
      <formula>C619= "RACE (1XX)"</formula>
    </cfRule>
    <cfRule type="expression" dxfId="6156" priority="6690">
      <formula>C619= "FORGED (2XX)"</formula>
    </cfRule>
    <cfRule type="expression" dxfId="6155" priority="6691">
      <formula>C619= "RALLY (5XX)"</formula>
    </cfRule>
    <cfRule type="expression" dxfId="6154" priority="6692">
      <formula>C619= "DISCO (6XX)"</formula>
    </cfRule>
    <cfRule type="expression" dxfId="6153" priority="6693">
      <formula>C619= "TRAIL (7XX)"</formula>
    </cfRule>
    <cfRule type="expression" dxfId="6152" priority="6694">
      <formula>C619= "GMZ (8XX)"</formula>
    </cfRule>
    <cfRule type="expression" dxfId="6151" priority="6695">
      <formula>C619= "DUALLY (9XX)"</formula>
    </cfRule>
  </conditionalFormatting>
  <conditionalFormatting sqref="E619">
    <cfRule type="duplicateValues" dxfId="6150" priority="6698"/>
    <cfRule type="containsBlanks" dxfId="6149" priority="6699">
      <formula>LEN(TRIM(E619))=0</formula>
    </cfRule>
  </conditionalFormatting>
  <conditionalFormatting sqref="H619">
    <cfRule type="containsBlanks" dxfId="6148" priority="6700">
      <formula>LEN(TRIM(H619))=0</formula>
    </cfRule>
    <cfRule type="duplicateValues" dxfId="6147" priority="6701"/>
  </conditionalFormatting>
  <conditionalFormatting sqref="E619">
    <cfRule type="duplicateValues" dxfId="6146" priority="6683"/>
  </conditionalFormatting>
  <conditionalFormatting sqref="K619">
    <cfRule type="containsText" dxfId="6145" priority="6621" operator="containsText" text="Discontinued">
      <formula>NOT(ISERROR(SEARCH("Discontinued",K619)))</formula>
    </cfRule>
    <cfRule type="containsText" dxfId="6144" priority="6622" operator="containsText" text="Closeout">
      <formula>NOT(ISERROR(SEARCH("Closeout",K619)))</formula>
    </cfRule>
  </conditionalFormatting>
  <conditionalFormatting sqref="K619">
    <cfRule type="containsBlanks" dxfId="6143" priority="6682">
      <formula>LEN(TRIM(K619))=0</formula>
    </cfRule>
  </conditionalFormatting>
  <conditionalFormatting sqref="K619">
    <cfRule type="containsText" dxfId="6142" priority="6650" operator="containsText" text="COMING SOON">
      <formula>NOT(ISERROR(SEARCH("COMING SOON",K619)))</formula>
    </cfRule>
    <cfRule type="containsText" dxfId="6141" priority="6651" operator="containsText" text="ACTIVE">
      <formula>NOT(ISERROR(SEARCH("ACTIVE",K619)))</formula>
    </cfRule>
  </conditionalFormatting>
  <conditionalFormatting sqref="K619">
    <cfRule type="containsBlanks" dxfId="6140" priority="6681">
      <formula>LEN(TRIM(K619))=0</formula>
    </cfRule>
  </conditionalFormatting>
  <conditionalFormatting sqref="K619">
    <cfRule type="containsText" dxfId="6139" priority="6679" operator="containsText" text="COMING SOON">
      <formula>NOT(ISERROR(SEARCH("COMING SOON",K619)))</formula>
    </cfRule>
    <cfRule type="containsText" dxfId="6138" priority="6680" operator="containsText" text="ACTIVE">
      <formula>NOT(ISERROR(SEARCH("ACTIVE",K619)))</formula>
    </cfRule>
  </conditionalFormatting>
  <conditionalFormatting sqref="K619">
    <cfRule type="containsText" dxfId="6137" priority="6677" operator="containsText" text="Discontinued">
      <formula>NOT(ISERROR(SEARCH("Discontinued",K619)))</formula>
    </cfRule>
    <cfRule type="containsText" dxfId="6136" priority="6678" operator="containsText" text="Closeout">
      <formula>NOT(ISERROR(SEARCH("Closeout",K619)))</formula>
    </cfRule>
  </conditionalFormatting>
  <conditionalFormatting sqref="K619">
    <cfRule type="containsText" dxfId="6135" priority="6675" operator="containsText" text="COMING SOON">
      <formula>NOT(ISERROR(SEARCH("COMING SOON",K619)))</formula>
    </cfRule>
    <cfRule type="containsText" dxfId="6134" priority="6676" operator="containsText" text="ACTIVE">
      <formula>NOT(ISERROR(SEARCH("ACTIVE",K619)))</formula>
    </cfRule>
  </conditionalFormatting>
  <conditionalFormatting sqref="K619">
    <cfRule type="containsText" dxfId="6133" priority="6673" operator="containsText" text="Discontinued">
      <formula>NOT(ISERROR(SEARCH("Discontinued",K619)))</formula>
    </cfRule>
    <cfRule type="containsText" dxfId="6132" priority="6674" operator="containsText" text="Closeout">
      <formula>NOT(ISERROR(SEARCH("Closeout",K619)))</formula>
    </cfRule>
  </conditionalFormatting>
  <conditionalFormatting sqref="K619">
    <cfRule type="containsText" dxfId="6131" priority="6671" operator="containsText" text="COMING SOON">
      <formula>NOT(ISERROR(SEARCH("COMING SOON",K619)))</formula>
    </cfRule>
    <cfRule type="containsText" dxfId="6130" priority="6672" operator="containsText" text="ACTIVE">
      <formula>NOT(ISERROR(SEARCH("ACTIVE",K619)))</formula>
    </cfRule>
  </conditionalFormatting>
  <conditionalFormatting sqref="K619">
    <cfRule type="containsText" dxfId="6129" priority="6669" operator="containsText" text="Discontinued">
      <formula>NOT(ISERROR(SEARCH("Discontinued",K619)))</formula>
    </cfRule>
    <cfRule type="containsText" dxfId="6128" priority="6670" operator="containsText" text="Closeout">
      <formula>NOT(ISERROR(SEARCH("Closeout",K619)))</formula>
    </cfRule>
  </conditionalFormatting>
  <conditionalFormatting sqref="K619">
    <cfRule type="containsText" dxfId="6127" priority="6667" operator="containsText" text="COMING SOON">
      <formula>NOT(ISERROR(SEARCH("COMING SOON",K619)))</formula>
    </cfRule>
    <cfRule type="containsText" dxfId="6126" priority="6668" operator="containsText" text="ACTIVE">
      <formula>NOT(ISERROR(SEARCH("ACTIVE",K619)))</formula>
    </cfRule>
  </conditionalFormatting>
  <conditionalFormatting sqref="K619">
    <cfRule type="containsText" dxfId="6125" priority="6665" operator="containsText" text="Discontinued">
      <formula>NOT(ISERROR(SEARCH("Discontinued",K619)))</formula>
    </cfRule>
    <cfRule type="containsText" dxfId="6124" priority="6666" operator="containsText" text="Closeout">
      <formula>NOT(ISERROR(SEARCH("Closeout",K619)))</formula>
    </cfRule>
  </conditionalFormatting>
  <conditionalFormatting sqref="K619">
    <cfRule type="containsText" dxfId="6123" priority="6663" operator="containsText" text="COMING SOON">
      <formula>NOT(ISERROR(SEARCH("COMING SOON",K619)))</formula>
    </cfRule>
    <cfRule type="containsText" dxfId="6122" priority="6664" operator="containsText" text="ACTIVE">
      <formula>NOT(ISERROR(SEARCH("ACTIVE",K619)))</formula>
    </cfRule>
  </conditionalFormatting>
  <conditionalFormatting sqref="K619">
    <cfRule type="containsText" dxfId="6121" priority="6661" operator="containsText" text="Discontinued">
      <formula>NOT(ISERROR(SEARCH("Discontinued",K619)))</formula>
    </cfRule>
    <cfRule type="containsText" dxfId="6120" priority="6662" operator="containsText" text="Closeout">
      <formula>NOT(ISERROR(SEARCH("Closeout",K619)))</formula>
    </cfRule>
  </conditionalFormatting>
  <conditionalFormatting sqref="K619">
    <cfRule type="containsBlanks" dxfId="6119" priority="6660">
      <formula>LEN(TRIM(K619))=0</formula>
    </cfRule>
  </conditionalFormatting>
  <conditionalFormatting sqref="K619">
    <cfRule type="containsText" dxfId="6118" priority="6658" operator="containsText" text="COMING SOON">
      <formula>NOT(ISERROR(SEARCH("COMING SOON",K619)))</formula>
    </cfRule>
    <cfRule type="containsText" dxfId="6117" priority="6659" operator="containsText" text="ACTIVE">
      <formula>NOT(ISERROR(SEARCH("ACTIVE",K619)))</formula>
    </cfRule>
  </conditionalFormatting>
  <conditionalFormatting sqref="K619">
    <cfRule type="containsText" dxfId="6116" priority="6656" operator="containsText" text="Discontinued">
      <formula>NOT(ISERROR(SEARCH("Discontinued",K619)))</formula>
    </cfRule>
    <cfRule type="containsText" dxfId="6115" priority="6657" operator="containsText" text="Closeout">
      <formula>NOT(ISERROR(SEARCH("Closeout",K619)))</formula>
    </cfRule>
  </conditionalFormatting>
  <conditionalFormatting sqref="K619">
    <cfRule type="containsText" dxfId="6114" priority="6654" operator="containsText" text="COMING SOON">
      <formula>NOT(ISERROR(SEARCH("COMING SOON",K619)))</formula>
    </cfRule>
    <cfRule type="containsText" dxfId="6113" priority="6655" operator="containsText" text="ACTIVE">
      <formula>NOT(ISERROR(SEARCH("ACTIVE",K619)))</formula>
    </cfRule>
  </conditionalFormatting>
  <conditionalFormatting sqref="K619">
    <cfRule type="containsText" dxfId="6112" priority="6652" operator="containsText" text="Discontinued">
      <formula>NOT(ISERROR(SEARCH("Discontinued",K619)))</formula>
    </cfRule>
    <cfRule type="containsText" dxfId="6111" priority="6653" operator="containsText" text="Closeout">
      <formula>NOT(ISERROR(SEARCH("Closeout",K619)))</formula>
    </cfRule>
  </conditionalFormatting>
  <conditionalFormatting sqref="K619">
    <cfRule type="containsText" dxfId="6110" priority="6648" operator="containsText" text="Discontinued">
      <formula>NOT(ISERROR(SEARCH("Discontinued",K619)))</formula>
    </cfRule>
    <cfRule type="containsText" dxfId="6109" priority="6649" operator="containsText" text="Closeout">
      <formula>NOT(ISERROR(SEARCH("Closeout",K619)))</formula>
    </cfRule>
  </conditionalFormatting>
  <conditionalFormatting sqref="K619">
    <cfRule type="containsText" dxfId="6108" priority="6644" operator="containsText" text="Discontinued">
      <formula>NOT(ISERROR(SEARCH("Discontinued",K619)))</formula>
    </cfRule>
    <cfRule type="containsText" dxfId="6107" priority="6645" operator="containsText" text="Coming Soon">
      <formula>NOT(ISERROR(SEARCH("Coming Soon",K619)))</formula>
    </cfRule>
    <cfRule type="containsText" dxfId="6106" priority="6646" operator="containsText" text="Closeout">
      <formula>NOT(ISERROR(SEARCH("Closeout",K619)))</formula>
    </cfRule>
    <cfRule type="containsText" dxfId="6105" priority="6647" operator="containsText" text="Active">
      <formula>NOT(ISERROR(SEARCH("Active",K619)))</formula>
    </cfRule>
  </conditionalFormatting>
  <conditionalFormatting sqref="K619">
    <cfRule type="containsText" dxfId="6104" priority="6637" operator="containsText" text="Discontinued">
      <formula>NOT(ISERROR(SEARCH("Discontinued",K619)))</formula>
    </cfRule>
    <cfRule type="containsText" dxfId="6103" priority="6638" operator="containsText" text="Closeout">
      <formula>NOT(ISERROR(SEARCH("Closeout",K619)))</formula>
    </cfRule>
  </conditionalFormatting>
  <conditionalFormatting sqref="K619">
    <cfRule type="cellIs" dxfId="6102" priority="6642" operator="equal">
      <formula>"Closeout"</formula>
    </cfRule>
    <cfRule type="cellIs" dxfId="6101" priority="6643" operator="equal">
      <formula>"Discontinued"</formula>
    </cfRule>
  </conditionalFormatting>
  <conditionalFormatting sqref="K619">
    <cfRule type="containsBlanks" dxfId="6100" priority="6639">
      <formula>LEN(TRIM(K619))=0</formula>
    </cfRule>
  </conditionalFormatting>
  <conditionalFormatting sqref="K619">
    <cfRule type="containsText" dxfId="6099" priority="6640" operator="containsText" text="COMING SOON">
      <formula>NOT(ISERROR(SEARCH("COMING SOON",K619)))</formula>
    </cfRule>
    <cfRule type="containsText" dxfId="6098" priority="6641" operator="containsText" text="ACTIVE">
      <formula>NOT(ISERROR(SEARCH("ACTIVE",K619)))</formula>
    </cfRule>
  </conditionalFormatting>
  <conditionalFormatting sqref="K619">
    <cfRule type="containsText" dxfId="6097" priority="6635" operator="containsText" text="COMING SOON">
      <formula>NOT(ISERROR(SEARCH("COMING SOON",K619)))</formula>
    </cfRule>
    <cfRule type="containsText" dxfId="6096" priority="6636" operator="containsText" text="ACTIVE">
      <formula>NOT(ISERROR(SEARCH("ACTIVE",K619)))</formula>
    </cfRule>
  </conditionalFormatting>
  <conditionalFormatting sqref="K619">
    <cfRule type="containsText" dxfId="6095" priority="6633" operator="containsText" text="Discontinued">
      <formula>NOT(ISERROR(SEARCH("Discontinued",K619)))</formula>
    </cfRule>
    <cfRule type="containsText" dxfId="6094" priority="6634" operator="containsText" text="Closeout">
      <formula>NOT(ISERROR(SEARCH("Closeout",K619)))</formula>
    </cfRule>
  </conditionalFormatting>
  <conditionalFormatting sqref="K619">
    <cfRule type="containsText" dxfId="6093" priority="6631" operator="containsText" text="COMING SOON">
      <formula>NOT(ISERROR(SEARCH("COMING SOON",K619)))</formula>
    </cfRule>
    <cfRule type="containsText" dxfId="6092" priority="6632" operator="containsText" text="ACTIVE">
      <formula>NOT(ISERROR(SEARCH("ACTIVE",K619)))</formula>
    </cfRule>
  </conditionalFormatting>
  <conditionalFormatting sqref="K619">
    <cfRule type="containsText" dxfId="6091" priority="6629" operator="containsText" text="Discontinued">
      <formula>NOT(ISERROR(SEARCH("Discontinued",K619)))</formula>
    </cfRule>
    <cfRule type="containsText" dxfId="6090" priority="6630" operator="containsText" text="Closeout">
      <formula>NOT(ISERROR(SEARCH("Closeout",K619)))</formula>
    </cfRule>
  </conditionalFormatting>
  <conditionalFormatting sqref="K619">
    <cfRule type="containsText" dxfId="6089" priority="6627" operator="containsText" text="COMING SOON">
      <formula>NOT(ISERROR(SEARCH("COMING SOON",K619)))</formula>
    </cfRule>
    <cfRule type="containsText" dxfId="6088" priority="6628" operator="containsText" text="ACTIVE">
      <formula>NOT(ISERROR(SEARCH("ACTIVE",K619)))</formula>
    </cfRule>
  </conditionalFormatting>
  <conditionalFormatting sqref="K619">
    <cfRule type="containsText" dxfId="6087" priority="6625" operator="containsText" text="Discontinued">
      <formula>NOT(ISERROR(SEARCH("Discontinued",K619)))</formula>
    </cfRule>
    <cfRule type="containsText" dxfId="6086" priority="6626" operator="containsText" text="Closeout">
      <formula>NOT(ISERROR(SEARCH("Closeout",K619)))</formula>
    </cfRule>
  </conditionalFormatting>
  <conditionalFormatting sqref="K619">
    <cfRule type="containsText" dxfId="6085" priority="6623" operator="containsText" text="COMING SOON">
      <formula>NOT(ISERROR(SEARCH("COMING SOON",K619)))</formula>
    </cfRule>
    <cfRule type="containsText" dxfId="6084" priority="6624" operator="containsText" text="ACTIVE">
      <formula>NOT(ISERROR(SEARCH("ACTIVE",K619)))</formula>
    </cfRule>
  </conditionalFormatting>
  <conditionalFormatting sqref="A620">
    <cfRule type="containsBlanks" dxfId="6083" priority="6603">
      <formula>LEN(TRIM(A620))=0</formula>
    </cfRule>
  </conditionalFormatting>
  <conditionalFormatting sqref="A620">
    <cfRule type="expression" dxfId="6082" priority="6606">
      <formula>C620= "STREET (3XX)"</formula>
    </cfRule>
    <cfRule type="expression" dxfId="6081" priority="6607">
      <formula>C620="UTV (4XX)"</formula>
    </cfRule>
    <cfRule type="expression" dxfId="6080" priority="6608">
      <formula>C620= "RACE (1XX)"</formula>
    </cfRule>
    <cfRule type="expression" dxfId="6079" priority="6609">
      <formula>C620= "FORGED (2XX)"</formula>
    </cfRule>
    <cfRule type="expression" dxfId="6078" priority="6610">
      <formula>C620= "RALLY (5XX)"</formula>
    </cfRule>
    <cfRule type="expression" dxfId="6077" priority="6611">
      <formula>C620= "DISCO (6XX)"</formula>
    </cfRule>
    <cfRule type="expression" dxfId="6076" priority="6612">
      <formula>C620= "TRAIL (7XX)"</formula>
    </cfRule>
    <cfRule type="expression" dxfId="6075" priority="6613">
      <formula>C620= "GMZ (8XX)"</formula>
    </cfRule>
    <cfRule type="expression" dxfId="6074" priority="6614">
      <formula>C620= "DUALLY (9XX)"</formula>
    </cfRule>
  </conditionalFormatting>
  <conditionalFormatting sqref="E620">
    <cfRule type="duplicateValues" dxfId="6073" priority="6617"/>
    <cfRule type="containsBlanks" dxfId="6072" priority="6618">
      <formula>LEN(TRIM(E620))=0</formula>
    </cfRule>
  </conditionalFormatting>
  <conditionalFormatting sqref="H620">
    <cfRule type="containsBlanks" dxfId="6071" priority="6619">
      <formula>LEN(TRIM(H620))=0</formula>
    </cfRule>
    <cfRule type="duplicateValues" dxfId="6070" priority="6620"/>
  </conditionalFormatting>
  <conditionalFormatting sqref="E620">
    <cfRule type="duplicateValues" dxfId="6069" priority="6602"/>
  </conditionalFormatting>
  <conditionalFormatting sqref="K620">
    <cfRule type="containsText" dxfId="6068" priority="6540" operator="containsText" text="Discontinued">
      <formula>NOT(ISERROR(SEARCH("Discontinued",K620)))</formula>
    </cfRule>
    <cfRule type="containsText" dxfId="6067" priority="6541" operator="containsText" text="Closeout">
      <formula>NOT(ISERROR(SEARCH("Closeout",K620)))</formula>
    </cfRule>
  </conditionalFormatting>
  <conditionalFormatting sqref="K620">
    <cfRule type="containsBlanks" dxfId="6066" priority="6601">
      <formula>LEN(TRIM(K620))=0</formula>
    </cfRule>
  </conditionalFormatting>
  <conditionalFormatting sqref="K620">
    <cfRule type="containsText" dxfId="6065" priority="6569" operator="containsText" text="COMING SOON">
      <formula>NOT(ISERROR(SEARCH("COMING SOON",K620)))</formula>
    </cfRule>
    <cfRule type="containsText" dxfId="6064" priority="6570" operator="containsText" text="ACTIVE">
      <formula>NOT(ISERROR(SEARCH("ACTIVE",K620)))</formula>
    </cfRule>
  </conditionalFormatting>
  <conditionalFormatting sqref="K620">
    <cfRule type="containsBlanks" dxfId="6063" priority="6600">
      <formula>LEN(TRIM(K620))=0</formula>
    </cfRule>
  </conditionalFormatting>
  <conditionalFormatting sqref="K620">
    <cfRule type="containsText" dxfId="6062" priority="6598" operator="containsText" text="COMING SOON">
      <formula>NOT(ISERROR(SEARCH("COMING SOON",K620)))</formula>
    </cfRule>
    <cfRule type="containsText" dxfId="6061" priority="6599" operator="containsText" text="ACTIVE">
      <formula>NOT(ISERROR(SEARCH("ACTIVE",K620)))</formula>
    </cfRule>
  </conditionalFormatting>
  <conditionalFormatting sqref="K620">
    <cfRule type="containsText" dxfId="6060" priority="6596" operator="containsText" text="Discontinued">
      <formula>NOT(ISERROR(SEARCH("Discontinued",K620)))</formula>
    </cfRule>
    <cfRule type="containsText" dxfId="6059" priority="6597" operator="containsText" text="Closeout">
      <formula>NOT(ISERROR(SEARCH("Closeout",K620)))</formula>
    </cfRule>
  </conditionalFormatting>
  <conditionalFormatting sqref="K620">
    <cfRule type="containsText" dxfId="6058" priority="6594" operator="containsText" text="COMING SOON">
      <formula>NOT(ISERROR(SEARCH("COMING SOON",K620)))</formula>
    </cfRule>
    <cfRule type="containsText" dxfId="6057" priority="6595" operator="containsText" text="ACTIVE">
      <formula>NOT(ISERROR(SEARCH("ACTIVE",K620)))</formula>
    </cfRule>
  </conditionalFormatting>
  <conditionalFormatting sqref="K620">
    <cfRule type="containsText" dxfId="6056" priority="6592" operator="containsText" text="Discontinued">
      <formula>NOT(ISERROR(SEARCH("Discontinued",K620)))</formula>
    </cfRule>
    <cfRule type="containsText" dxfId="6055" priority="6593" operator="containsText" text="Closeout">
      <formula>NOT(ISERROR(SEARCH("Closeout",K620)))</formula>
    </cfRule>
  </conditionalFormatting>
  <conditionalFormatting sqref="K620">
    <cfRule type="containsText" dxfId="6054" priority="6590" operator="containsText" text="COMING SOON">
      <formula>NOT(ISERROR(SEARCH("COMING SOON",K620)))</formula>
    </cfRule>
    <cfRule type="containsText" dxfId="6053" priority="6591" operator="containsText" text="ACTIVE">
      <formula>NOT(ISERROR(SEARCH("ACTIVE",K620)))</formula>
    </cfRule>
  </conditionalFormatting>
  <conditionalFormatting sqref="K620">
    <cfRule type="containsText" dxfId="6052" priority="6588" operator="containsText" text="Discontinued">
      <formula>NOT(ISERROR(SEARCH("Discontinued",K620)))</formula>
    </cfRule>
    <cfRule type="containsText" dxfId="6051" priority="6589" operator="containsText" text="Closeout">
      <formula>NOT(ISERROR(SEARCH("Closeout",K620)))</formula>
    </cfRule>
  </conditionalFormatting>
  <conditionalFormatting sqref="K620">
    <cfRule type="containsText" dxfId="6050" priority="6586" operator="containsText" text="COMING SOON">
      <formula>NOT(ISERROR(SEARCH("COMING SOON",K620)))</formula>
    </cfRule>
    <cfRule type="containsText" dxfId="6049" priority="6587" operator="containsText" text="ACTIVE">
      <formula>NOT(ISERROR(SEARCH("ACTIVE",K620)))</formula>
    </cfRule>
  </conditionalFormatting>
  <conditionalFormatting sqref="K620">
    <cfRule type="containsText" dxfId="6048" priority="6584" operator="containsText" text="Discontinued">
      <formula>NOT(ISERROR(SEARCH("Discontinued",K620)))</formula>
    </cfRule>
    <cfRule type="containsText" dxfId="6047" priority="6585" operator="containsText" text="Closeout">
      <formula>NOT(ISERROR(SEARCH("Closeout",K620)))</formula>
    </cfRule>
  </conditionalFormatting>
  <conditionalFormatting sqref="K620">
    <cfRule type="containsText" dxfId="6046" priority="6582" operator="containsText" text="COMING SOON">
      <formula>NOT(ISERROR(SEARCH("COMING SOON",K620)))</formula>
    </cfRule>
    <cfRule type="containsText" dxfId="6045" priority="6583" operator="containsText" text="ACTIVE">
      <formula>NOT(ISERROR(SEARCH("ACTIVE",K620)))</formula>
    </cfRule>
  </conditionalFormatting>
  <conditionalFormatting sqref="K620">
    <cfRule type="containsText" dxfId="6044" priority="6580" operator="containsText" text="Discontinued">
      <formula>NOT(ISERROR(SEARCH("Discontinued",K620)))</formula>
    </cfRule>
    <cfRule type="containsText" dxfId="6043" priority="6581" operator="containsText" text="Closeout">
      <formula>NOT(ISERROR(SEARCH("Closeout",K620)))</formula>
    </cfRule>
  </conditionalFormatting>
  <conditionalFormatting sqref="K620">
    <cfRule type="containsBlanks" dxfId="6042" priority="6579">
      <formula>LEN(TRIM(K620))=0</formula>
    </cfRule>
  </conditionalFormatting>
  <conditionalFormatting sqref="K620">
    <cfRule type="containsText" dxfId="6041" priority="6577" operator="containsText" text="COMING SOON">
      <formula>NOT(ISERROR(SEARCH("COMING SOON",K620)))</formula>
    </cfRule>
    <cfRule type="containsText" dxfId="6040" priority="6578" operator="containsText" text="ACTIVE">
      <formula>NOT(ISERROR(SEARCH("ACTIVE",K620)))</formula>
    </cfRule>
  </conditionalFormatting>
  <conditionalFormatting sqref="K620">
    <cfRule type="containsText" dxfId="6039" priority="6575" operator="containsText" text="Discontinued">
      <formula>NOT(ISERROR(SEARCH("Discontinued",K620)))</formula>
    </cfRule>
    <cfRule type="containsText" dxfId="6038" priority="6576" operator="containsText" text="Closeout">
      <formula>NOT(ISERROR(SEARCH("Closeout",K620)))</formula>
    </cfRule>
  </conditionalFormatting>
  <conditionalFormatting sqref="K620">
    <cfRule type="containsText" dxfId="6037" priority="6573" operator="containsText" text="COMING SOON">
      <formula>NOT(ISERROR(SEARCH("COMING SOON",K620)))</formula>
    </cfRule>
    <cfRule type="containsText" dxfId="6036" priority="6574" operator="containsText" text="ACTIVE">
      <formula>NOT(ISERROR(SEARCH("ACTIVE",K620)))</formula>
    </cfRule>
  </conditionalFormatting>
  <conditionalFormatting sqref="K620">
    <cfRule type="containsText" dxfId="6035" priority="6571" operator="containsText" text="Discontinued">
      <formula>NOT(ISERROR(SEARCH("Discontinued",K620)))</formula>
    </cfRule>
    <cfRule type="containsText" dxfId="6034" priority="6572" operator="containsText" text="Closeout">
      <formula>NOT(ISERROR(SEARCH("Closeout",K620)))</formula>
    </cfRule>
  </conditionalFormatting>
  <conditionalFormatting sqref="K620">
    <cfRule type="containsText" dxfId="6033" priority="6567" operator="containsText" text="Discontinued">
      <formula>NOT(ISERROR(SEARCH("Discontinued",K620)))</formula>
    </cfRule>
    <cfRule type="containsText" dxfId="6032" priority="6568" operator="containsText" text="Closeout">
      <formula>NOT(ISERROR(SEARCH("Closeout",K620)))</formula>
    </cfRule>
  </conditionalFormatting>
  <conditionalFormatting sqref="K620">
    <cfRule type="containsText" dxfId="6031" priority="6563" operator="containsText" text="Discontinued">
      <formula>NOT(ISERROR(SEARCH("Discontinued",K620)))</formula>
    </cfRule>
    <cfRule type="containsText" dxfId="6030" priority="6564" operator="containsText" text="Coming Soon">
      <formula>NOT(ISERROR(SEARCH("Coming Soon",K620)))</formula>
    </cfRule>
    <cfRule type="containsText" dxfId="6029" priority="6565" operator="containsText" text="Closeout">
      <formula>NOT(ISERROR(SEARCH("Closeout",K620)))</formula>
    </cfRule>
    <cfRule type="containsText" dxfId="6028" priority="6566" operator="containsText" text="Active">
      <formula>NOT(ISERROR(SEARCH("Active",K620)))</formula>
    </cfRule>
  </conditionalFormatting>
  <conditionalFormatting sqref="K620">
    <cfRule type="containsText" dxfId="6027" priority="6556" operator="containsText" text="Discontinued">
      <formula>NOT(ISERROR(SEARCH("Discontinued",K620)))</formula>
    </cfRule>
    <cfRule type="containsText" dxfId="6026" priority="6557" operator="containsText" text="Closeout">
      <formula>NOT(ISERROR(SEARCH("Closeout",K620)))</formula>
    </cfRule>
  </conditionalFormatting>
  <conditionalFormatting sqref="K620">
    <cfRule type="cellIs" dxfId="6025" priority="6561" operator="equal">
      <formula>"Closeout"</formula>
    </cfRule>
    <cfRule type="cellIs" dxfId="6024" priority="6562" operator="equal">
      <formula>"Discontinued"</formula>
    </cfRule>
  </conditionalFormatting>
  <conditionalFormatting sqref="K620">
    <cfRule type="containsBlanks" dxfId="6023" priority="6558">
      <formula>LEN(TRIM(K620))=0</formula>
    </cfRule>
  </conditionalFormatting>
  <conditionalFormatting sqref="K620">
    <cfRule type="containsText" dxfId="6022" priority="6559" operator="containsText" text="COMING SOON">
      <formula>NOT(ISERROR(SEARCH("COMING SOON",K620)))</formula>
    </cfRule>
    <cfRule type="containsText" dxfId="6021" priority="6560" operator="containsText" text="ACTIVE">
      <formula>NOT(ISERROR(SEARCH("ACTIVE",K620)))</formula>
    </cfRule>
  </conditionalFormatting>
  <conditionalFormatting sqref="K620">
    <cfRule type="containsText" dxfId="6020" priority="6554" operator="containsText" text="COMING SOON">
      <formula>NOT(ISERROR(SEARCH("COMING SOON",K620)))</formula>
    </cfRule>
    <cfRule type="containsText" dxfId="6019" priority="6555" operator="containsText" text="ACTIVE">
      <formula>NOT(ISERROR(SEARCH("ACTIVE",K620)))</formula>
    </cfRule>
  </conditionalFormatting>
  <conditionalFormatting sqref="K620">
    <cfRule type="containsText" dxfId="6018" priority="6552" operator="containsText" text="Discontinued">
      <formula>NOT(ISERROR(SEARCH("Discontinued",K620)))</formula>
    </cfRule>
    <cfRule type="containsText" dxfId="6017" priority="6553" operator="containsText" text="Closeout">
      <formula>NOT(ISERROR(SEARCH("Closeout",K620)))</formula>
    </cfRule>
  </conditionalFormatting>
  <conditionalFormatting sqref="K620">
    <cfRule type="containsText" dxfId="6016" priority="6550" operator="containsText" text="COMING SOON">
      <formula>NOT(ISERROR(SEARCH("COMING SOON",K620)))</formula>
    </cfRule>
    <cfRule type="containsText" dxfId="6015" priority="6551" operator="containsText" text="ACTIVE">
      <formula>NOT(ISERROR(SEARCH("ACTIVE",K620)))</formula>
    </cfRule>
  </conditionalFormatting>
  <conditionalFormatting sqref="K620">
    <cfRule type="containsText" dxfId="6014" priority="6548" operator="containsText" text="Discontinued">
      <formula>NOT(ISERROR(SEARCH("Discontinued",K620)))</formula>
    </cfRule>
    <cfRule type="containsText" dxfId="6013" priority="6549" operator="containsText" text="Closeout">
      <formula>NOT(ISERROR(SEARCH("Closeout",K620)))</formula>
    </cfRule>
  </conditionalFormatting>
  <conditionalFormatting sqref="K620">
    <cfRule type="containsText" dxfId="6012" priority="6546" operator="containsText" text="COMING SOON">
      <formula>NOT(ISERROR(SEARCH("COMING SOON",K620)))</formula>
    </cfRule>
    <cfRule type="containsText" dxfId="6011" priority="6547" operator="containsText" text="ACTIVE">
      <formula>NOT(ISERROR(SEARCH("ACTIVE",K620)))</formula>
    </cfRule>
  </conditionalFormatting>
  <conditionalFormatting sqref="K620">
    <cfRule type="containsText" dxfId="6010" priority="6544" operator="containsText" text="Discontinued">
      <formula>NOT(ISERROR(SEARCH("Discontinued",K620)))</formula>
    </cfRule>
    <cfRule type="containsText" dxfId="6009" priority="6545" operator="containsText" text="Closeout">
      <formula>NOT(ISERROR(SEARCH("Closeout",K620)))</formula>
    </cfRule>
  </conditionalFormatting>
  <conditionalFormatting sqref="K620">
    <cfRule type="containsText" dxfId="6008" priority="6542" operator="containsText" text="COMING SOON">
      <formula>NOT(ISERROR(SEARCH("COMING SOON",K620)))</formula>
    </cfRule>
    <cfRule type="containsText" dxfId="6007" priority="6543" operator="containsText" text="ACTIVE">
      <formula>NOT(ISERROR(SEARCH("ACTIVE",K620)))</formula>
    </cfRule>
  </conditionalFormatting>
  <conditionalFormatting sqref="A621">
    <cfRule type="containsBlanks" dxfId="6006" priority="6522">
      <formula>LEN(TRIM(A621))=0</formula>
    </cfRule>
  </conditionalFormatting>
  <conditionalFormatting sqref="A621">
    <cfRule type="expression" dxfId="6005" priority="6525">
      <formula>C621= "STREET (3XX)"</formula>
    </cfRule>
    <cfRule type="expression" dxfId="6004" priority="6526">
      <formula>C621="UTV (4XX)"</formula>
    </cfRule>
    <cfRule type="expression" dxfId="6003" priority="6527">
      <formula>C621= "RACE (1XX)"</formula>
    </cfRule>
    <cfRule type="expression" dxfId="6002" priority="6528">
      <formula>C621= "FORGED (2XX)"</formula>
    </cfRule>
    <cfRule type="expression" dxfId="6001" priority="6529">
      <formula>C621= "RALLY (5XX)"</formula>
    </cfRule>
    <cfRule type="expression" dxfId="6000" priority="6530">
      <formula>C621= "DISCO (6XX)"</formula>
    </cfRule>
    <cfRule type="expression" dxfId="5999" priority="6531">
      <formula>C621= "TRAIL (7XX)"</formula>
    </cfRule>
    <cfRule type="expression" dxfId="5998" priority="6532">
      <formula>C621= "GMZ (8XX)"</formula>
    </cfRule>
    <cfRule type="expression" dxfId="5997" priority="6533">
      <formula>C621= "DUALLY (9XX)"</formula>
    </cfRule>
  </conditionalFormatting>
  <conditionalFormatting sqref="E621">
    <cfRule type="duplicateValues" dxfId="5996" priority="6536"/>
    <cfRule type="containsBlanks" dxfId="5995" priority="6537">
      <formula>LEN(TRIM(E621))=0</formula>
    </cfRule>
  </conditionalFormatting>
  <conditionalFormatting sqref="H621">
    <cfRule type="containsBlanks" dxfId="5994" priority="6538">
      <formula>LEN(TRIM(H621))=0</formula>
    </cfRule>
    <cfRule type="duplicateValues" dxfId="5993" priority="6539"/>
  </conditionalFormatting>
  <conditionalFormatting sqref="E621">
    <cfRule type="duplicateValues" dxfId="5992" priority="6521"/>
  </conditionalFormatting>
  <conditionalFormatting sqref="K621">
    <cfRule type="containsText" dxfId="5991" priority="6459" operator="containsText" text="Discontinued">
      <formula>NOT(ISERROR(SEARCH("Discontinued",K621)))</formula>
    </cfRule>
    <cfRule type="containsText" dxfId="5990" priority="6460" operator="containsText" text="Closeout">
      <formula>NOT(ISERROR(SEARCH("Closeout",K621)))</formula>
    </cfRule>
  </conditionalFormatting>
  <conditionalFormatting sqref="K621">
    <cfRule type="containsBlanks" dxfId="5989" priority="6520">
      <formula>LEN(TRIM(K621))=0</formula>
    </cfRule>
  </conditionalFormatting>
  <conditionalFormatting sqref="K621">
    <cfRule type="containsText" dxfId="5988" priority="6488" operator="containsText" text="COMING SOON">
      <formula>NOT(ISERROR(SEARCH("COMING SOON",K621)))</formula>
    </cfRule>
    <cfRule type="containsText" dxfId="5987" priority="6489" operator="containsText" text="ACTIVE">
      <formula>NOT(ISERROR(SEARCH("ACTIVE",K621)))</formula>
    </cfRule>
  </conditionalFormatting>
  <conditionalFormatting sqref="K621">
    <cfRule type="containsBlanks" dxfId="5986" priority="6519">
      <formula>LEN(TRIM(K621))=0</formula>
    </cfRule>
  </conditionalFormatting>
  <conditionalFormatting sqref="K621">
    <cfRule type="containsText" dxfId="5985" priority="6517" operator="containsText" text="COMING SOON">
      <formula>NOT(ISERROR(SEARCH("COMING SOON",K621)))</formula>
    </cfRule>
    <cfRule type="containsText" dxfId="5984" priority="6518" operator="containsText" text="ACTIVE">
      <formula>NOT(ISERROR(SEARCH("ACTIVE",K621)))</formula>
    </cfRule>
  </conditionalFormatting>
  <conditionalFormatting sqref="K621">
    <cfRule type="containsText" dxfId="5983" priority="6515" operator="containsText" text="Discontinued">
      <formula>NOT(ISERROR(SEARCH("Discontinued",K621)))</formula>
    </cfRule>
    <cfRule type="containsText" dxfId="5982" priority="6516" operator="containsText" text="Closeout">
      <formula>NOT(ISERROR(SEARCH("Closeout",K621)))</formula>
    </cfRule>
  </conditionalFormatting>
  <conditionalFormatting sqref="K621">
    <cfRule type="containsText" dxfId="5981" priority="6513" operator="containsText" text="COMING SOON">
      <formula>NOT(ISERROR(SEARCH("COMING SOON",K621)))</formula>
    </cfRule>
    <cfRule type="containsText" dxfId="5980" priority="6514" operator="containsText" text="ACTIVE">
      <formula>NOT(ISERROR(SEARCH("ACTIVE",K621)))</formula>
    </cfRule>
  </conditionalFormatting>
  <conditionalFormatting sqref="K621">
    <cfRule type="containsText" dxfId="5979" priority="6511" operator="containsText" text="Discontinued">
      <formula>NOT(ISERROR(SEARCH("Discontinued",K621)))</formula>
    </cfRule>
    <cfRule type="containsText" dxfId="5978" priority="6512" operator="containsText" text="Closeout">
      <formula>NOT(ISERROR(SEARCH("Closeout",K621)))</formula>
    </cfRule>
  </conditionalFormatting>
  <conditionalFormatting sqref="K621">
    <cfRule type="containsText" dxfId="5977" priority="6509" operator="containsText" text="COMING SOON">
      <formula>NOT(ISERROR(SEARCH("COMING SOON",K621)))</formula>
    </cfRule>
    <cfRule type="containsText" dxfId="5976" priority="6510" operator="containsText" text="ACTIVE">
      <formula>NOT(ISERROR(SEARCH("ACTIVE",K621)))</formula>
    </cfRule>
  </conditionalFormatting>
  <conditionalFormatting sqref="K621">
    <cfRule type="containsText" dxfId="5975" priority="6507" operator="containsText" text="Discontinued">
      <formula>NOT(ISERROR(SEARCH("Discontinued",K621)))</formula>
    </cfRule>
    <cfRule type="containsText" dxfId="5974" priority="6508" operator="containsText" text="Closeout">
      <formula>NOT(ISERROR(SEARCH("Closeout",K621)))</formula>
    </cfRule>
  </conditionalFormatting>
  <conditionalFormatting sqref="K621">
    <cfRule type="containsText" dxfId="5973" priority="6505" operator="containsText" text="COMING SOON">
      <formula>NOT(ISERROR(SEARCH("COMING SOON",K621)))</formula>
    </cfRule>
    <cfRule type="containsText" dxfId="5972" priority="6506" operator="containsText" text="ACTIVE">
      <formula>NOT(ISERROR(SEARCH("ACTIVE",K621)))</formula>
    </cfRule>
  </conditionalFormatting>
  <conditionalFormatting sqref="K621">
    <cfRule type="containsText" dxfId="5971" priority="6503" operator="containsText" text="Discontinued">
      <formula>NOT(ISERROR(SEARCH("Discontinued",K621)))</formula>
    </cfRule>
    <cfRule type="containsText" dxfId="5970" priority="6504" operator="containsText" text="Closeout">
      <formula>NOT(ISERROR(SEARCH("Closeout",K621)))</formula>
    </cfRule>
  </conditionalFormatting>
  <conditionalFormatting sqref="K621">
    <cfRule type="containsText" dxfId="5969" priority="6501" operator="containsText" text="COMING SOON">
      <formula>NOT(ISERROR(SEARCH("COMING SOON",K621)))</formula>
    </cfRule>
    <cfRule type="containsText" dxfId="5968" priority="6502" operator="containsText" text="ACTIVE">
      <formula>NOT(ISERROR(SEARCH("ACTIVE",K621)))</formula>
    </cfRule>
  </conditionalFormatting>
  <conditionalFormatting sqref="K621">
    <cfRule type="containsText" dxfId="5967" priority="6499" operator="containsText" text="Discontinued">
      <formula>NOT(ISERROR(SEARCH("Discontinued",K621)))</formula>
    </cfRule>
    <cfRule type="containsText" dxfId="5966" priority="6500" operator="containsText" text="Closeout">
      <formula>NOT(ISERROR(SEARCH("Closeout",K621)))</formula>
    </cfRule>
  </conditionalFormatting>
  <conditionalFormatting sqref="K621">
    <cfRule type="containsBlanks" dxfId="5965" priority="6498">
      <formula>LEN(TRIM(K621))=0</formula>
    </cfRule>
  </conditionalFormatting>
  <conditionalFormatting sqref="K621">
    <cfRule type="containsText" dxfId="5964" priority="6496" operator="containsText" text="COMING SOON">
      <formula>NOT(ISERROR(SEARCH("COMING SOON",K621)))</formula>
    </cfRule>
    <cfRule type="containsText" dxfId="5963" priority="6497" operator="containsText" text="ACTIVE">
      <formula>NOT(ISERROR(SEARCH("ACTIVE",K621)))</formula>
    </cfRule>
  </conditionalFormatting>
  <conditionalFormatting sqref="K621">
    <cfRule type="containsText" dxfId="5962" priority="6494" operator="containsText" text="Discontinued">
      <formula>NOT(ISERROR(SEARCH("Discontinued",K621)))</formula>
    </cfRule>
    <cfRule type="containsText" dxfId="5961" priority="6495" operator="containsText" text="Closeout">
      <formula>NOT(ISERROR(SEARCH("Closeout",K621)))</formula>
    </cfRule>
  </conditionalFormatting>
  <conditionalFormatting sqref="K621">
    <cfRule type="containsText" dxfId="5960" priority="6492" operator="containsText" text="COMING SOON">
      <formula>NOT(ISERROR(SEARCH("COMING SOON",K621)))</formula>
    </cfRule>
    <cfRule type="containsText" dxfId="5959" priority="6493" operator="containsText" text="ACTIVE">
      <formula>NOT(ISERROR(SEARCH("ACTIVE",K621)))</formula>
    </cfRule>
  </conditionalFormatting>
  <conditionalFormatting sqref="K621">
    <cfRule type="containsText" dxfId="5958" priority="6490" operator="containsText" text="Discontinued">
      <formula>NOT(ISERROR(SEARCH("Discontinued",K621)))</formula>
    </cfRule>
    <cfRule type="containsText" dxfId="5957" priority="6491" operator="containsText" text="Closeout">
      <formula>NOT(ISERROR(SEARCH("Closeout",K621)))</formula>
    </cfRule>
  </conditionalFormatting>
  <conditionalFormatting sqref="K621">
    <cfRule type="containsText" dxfId="5956" priority="6486" operator="containsText" text="Discontinued">
      <formula>NOT(ISERROR(SEARCH("Discontinued",K621)))</formula>
    </cfRule>
    <cfRule type="containsText" dxfId="5955" priority="6487" operator="containsText" text="Closeout">
      <formula>NOT(ISERROR(SEARCH("Closeout",K621)))</formula>
    </cfRule>
  </conditionalFormatting>
  <conditionalFormatting sqref="K621">
    <cfRule type="containsText" dxfId="5954" priority="6482" operator="containsText" text="Discontinued">
      <formula>NOT(ISERROR(SEARCH("Discontinued",K621)))</formula>
    </cfRule>
    <cfRule type="containsText" dxfId="5953" priority="6483" operator="containsText" text="Coming Soon">
      <formula>NOT(ISERROR(SEARCH("Coming Soon",K621)))</formula>
    </cfRule>
    <cfRule type="containsText" dxfId="5952" priority="6484" operator="containsText" text="Closeout">
      <formula>NOT(ISERROR(SEARCH("Closeout",K621)))</formula>
    </cfRule>
    <cfRule type="containsText" dxfId="5951" priority="6485" operator="containsText" text="Active">
      <formula>NOT(ISERROR(SEARCH("Active",K621)))</formula>
    </cfRule>
  </conditionalFormatting>
  <conditionalFormatting sqref="K621">
    <cfRule type="containsText" dxfId="5950" priority="6475" operator="containsText" text="Discontinued">
      <formula>NOT(ISERROR(SEARCH("Discontinued",K621)))</formula>
    </cfRule>
    <cfRule type="containsText" dxfId="5949" priority="6476" operator="containsText" text="Closeout">
      <formula>NOT(ISERROR(SEARCH("Closeout",K621)))</formula>
    </cfRule>
  </conditionalFormatting>
  <conditionalFormatting sqref="K621">
    <cfRule type="cellIs" dxfId="5948" priority="6480" operator="equal">
      <formula>"Closeout"</formula>
    </cfRule>
    <cfRule type="cellIs" dxfId="5947" priority="6481" operator="equal">
      <formula>"Discontinued"</formula>
    </cfRule>
  </conditionalFormatting>
  <conditionalFormatting sqref="K621">
    <cfRule type="containsBlanks" dxfId="5946" priority="6477">
      <formula>LEN(TRIM(K621))=0</formula>
    </cfRule>
  </conditionalFormatting>
  <conditionalFormatting sqref="K621">
    <cfRule type="containsText" dxfId="5945" priority="6478" operator="containsText" text="COMING SOON">
      <formula>NOT(ISERROR(SEARCH("COMING SOON",K621)))</formula>
    </cfRule>
    <cfRule type="containsText" dxfId="5944" priority="6479" operator="containsText" text="ACTIVE">
      <formula>NOT(ISERROR(SEARCH("ACTIVE",K621)))</formula>
    </cfRule>
  </conditionalFormatting>
  <conditionalFormatting sqref="K621">
    <cfRule type="containsText" dxfId="5943" priority="6473" operator="containsText" text="COMING SOON">
      <formula>NOT(ISERROR(SEARCH("COMING SOON",K621)))</formula>
    </cfRule>
    <cfRule type="containsText" dxfId="5942" priority="6474" operator="containsText" text="ACTIVE">
      <formula>NOT(ISERROR(SEARCH("ACTIVE",K621)))</formula>
    </cfRule>
  </conditionalFormatting>
  <conditionalFormatting sqref="K621">
    <cfRule type="containsText" dxfId="5941" priority="6471" operator="containsText" text="Discontinued">
      <formula>NOT(ISERROR(SEARCH("Discontinued",K621)))</formula>
    </cfRule>
    <cfRule type="containsText" dxfId="5940" priority="6472" operator="containsText" text="Closeout">
      <formula>NOT(ISERROR(SEARCH("Closeout",K621)))</formula>
    </cfRule>
  </conditionalFormatting>
  <conditionalFormatting sqref="K621">
    <cfRule type="containsText" dxfId="5939" priority="6469" operator="containsText" text="COMING SOON">
      <formula>NOT(ISERROR(SEARCH("COMING SOON",K621)))</formula>
    </cfRule>
    <cfRule type="containsText" dxfId="5938" priority="6470" operator="containsText" text="ACTIVE">
      <formula>NOT(ISERROR(SEARCH("ACTIVE",K621)))</formula>
    </cfRule>
  </conditionalFormatting>
  <conditionalFormatting sqref="K621">
    <cfRule type="containsText" dxfId="5937" priority="6467" operator="containsText" text="Discontinued">
      <formula>NOT(ISERROR(SEARCH("Discontinued",K621)))</formula>
    </cfRule>
    <cfRule type="containsText" dxfId="5936" priority="6468" operator="containsText" text="Closeout">
      <formula>NOT(ISERROR(SEARCH("Closeout",K621)))</formula>
    </cfRule>
  </conditionalFormatting>
  <conditionalFormatting sqref="K621">
    <cfRule type="containsText" dxfId="5935" priority="6465" operator="containsText" text="COMING SOON">
      <formula>NOT(ISERROR(SEARCH("COMING SOON",K621)))</formula>
    </cfRule>
    <cfRule type="containsText" dxfId="5934" priority="6466" operator="containsText" text="ACTIVE">
      <formula>NOT(ISERROR(SEARCH("ACTIVE",K621)))</formula>
    </cfRule>
  </conditionalFormatting>
  <conditionalFormatting sqref="K621">
    <cfRule type="containsText" dxfId="5933" priority="6463" operator="containsText" text="Discontinued">
      <formula>NOT(ISERROR(SEARCH("Discontinued",K621)))</formula>
    </cfRule>
    <cfRule type="containsText" dxfId="5932" priority="6464" operator="containsText" text="Closeout">
      <formula>NOT(ISERROR(SEARCH("Closeout",K621)))</formula>
    </cfRule>
  </conditionalFormatting>
  <conditionalFormatting sqref="K621">
    <cfRule type="containsText" dxfId="5931" priority="6461" operator="containsText" text="COMING SOON">
      <formula>NOT(ISERROR(SEARCH("COMING SOON",K621)))</formula>
    </cfRule>
    <cfRule type="containsText" dxfId="5930" priority="6462" operator="containsText" text="ACTIVE">
      <formula>NOT(ISERROR(SEARCH("ACTIVE",K621)))</formula>
    </cfRule>
  </conditionalFormatting>
  <conditionalFormatting sqref="E622">
    <cfRule type="containsBlanks" dxfId="5929" priority="6456">
      <formula>LEN(TRIM(E622))=0</formula>
    </cfRule>
  </conditionalFormatting>
  <conditionalFormatting sqref="E622">
    <cfRule type="duplicateValues" dxfId="5928" priority="6455"/>
  </conditionalFormatting>
  <conditionalFormatting sqref="H622">
    <cfRule type="containsBlanks" dxfId="5927" priority="6457">
      <formula>LEN(TRIM(H622))=0</formula>
    </cfRule>
    <cfRule type="duplicateValues" dxfId="5926" priority="6458"/>
  </conditionalFormatting>
  <conditionalFormatting sqref="A622">
    <cfRule type="containsBlanks" dxfId="5925" priority="6360">
      <formula>LEN(TRIM(A622))=0</formula>
    </cfRule>
  </conditionalFormatting>
  <conditionalFormatting sqref="K622">
    <cfRule type="containsText" dxfId="5924" priority="6380" operator="containsText" text="Discontinued">
      <formula>NOT(ISERROR(SEARCH("Discontinued",K622)))</formula>
    </cfRule>
    <cfRule type="containsText" dxfId="5923" priority="6381" operator="containsText" text="Closeout">
      <formula>NOT(ISERROR(SEARCH("Closeout",K622)))</formula>
    </cfRule>
  </conditionalFormatting>
  <conditionalFormatting sqref="K622">
    <cfRule type="containsBlanks" dxfId="5922" priority="6441">
      <formula>LEN(TRIM(K622))=0</formula>
    </cfRule>
  </conditionalFormatting>
  <conditionalFormatting sqref="K622">
    <cfRule type="containsText" dxfId="5921" priority="6409" operator="containsText" text="COMING SOON">
      <formula>NOT(ISERROR(SEARCH("COMING SOON",K622)))</formula>
    </cfRule>
    <cfRule type="containsText" dxfId="5920" priority="6410" operator="containsText" text="ACTIVE">
      <formula>NOT(ISERROR(SEARCH("ACTIVE",K622)))</formula>
    </cfRule>
  </conditionalFormatting>
  <conditionalFormatting sqref="K622">
    <cfRule type="containsBlanks" dxfId="5919" priority="6440">
      <formula>LEN(TRIM(K622))=0</formula>
    </cfRule>
  </conditionalFormatting>
  <conditionalFormatting sqref="K622">
    <cfRule type="containsText" dxfId="5918" priority="6438" operator="containsText" text="COMING SOON">
      <formula>NOT(ISERROR(SEARCH("COMING SOON",K622)))</formula>
    </cfRule>
    <cfRule type="containsText" dxfId="5917" priority="6439" operator="containsText" text="ACTIVE">
      <formula>NOT(ISERROR(SEARCH("ACTIVE",K622)))</formula>
    </cfRule>
  </conditionalFormatting>
  <conditionalFormatting sqref="K622">
    <cfRule type="containsText" dxfId="5916" priority="6436" operator="containsText" text="Discontinued">
      <formula>NOT(ISERROR(SEARCH("Discontinued",K622)))</formula>
    </cfRule>
    <cfRule type="containsText" dxfId="5915" priority="6437" operator="containsText" text="Closeout">
      <formula>NOT(ISERROR(SEARCH("Closeout",K622)))</formula>
    </cfRule>
  </conditionalFormatting>
  <conditionalFormatting sqref="K622">
    <cfRule type="containsText" dxfId="5914" priority="6434" operator="containsText" text="COMING SOON">
      <formula>NOT(ISERROR(SEARCH("COMING SOON",K622)))</formula>
    </cfRule>
    <cfRule type="containsText" dxfId="5913" priority="6435" operator="containsText" text="ACTIVE">
      <formula>NOT(ISERROR(SEARCH("ACTIVE",K622)))</formula>
    </cfRule>
  </conditionalFormatting>
  <conditionalFormatting sqref="K622">
    <cfRule type="containsText" dxfId="5912" priority="6432" operator="containsText" text="Discontinued">
      <formula>NOT(ISERROR(SEARCH("Discontinued",K622)))</formula>
    </cfRule>
    <cfRule type="containsText" dxfId="5911" priority="6433" operator="containsText" text="Closeout">
      <formula>NOT(ISERROR(SEARCH("Closeout",K622)))</formula>
    </cfRule>
  </conditionalFormatting>
  <conditionalFormatting sqref="K622">
    <cfRule type="containsText" dxfId="5910" priority="6430" operator="containsText" text="COMING SOON">
      <formula>NOT(ISERROR(SEARCH("COMING SOON",K622)))</formula>
    </cfRule>
    <cfRule type="containsText" dxfId="5909" priority="6431" operator="containsText" text="ACTIVE">
      <formula>NOT(ISERROR(SEARCH("ACTIVE",K622)))</formula>
    </cfRule>
  </conditionalFormatting>
  <conditionalFormatting sqref="K622">
    <cfRule type="containsText" dxfId="5908" priority="6428" operator="containsText" text="Discontinued">
      <formula>NOT(ISERROR(SEARCH("Discontinued",K622)))</formula>
    </cfRule>
    <cfRule type="containsText" dxfId="5907" priority="6429" operator="containsText" text="Closeout">
      <formula>NOT(ISERROR(SEARCH("Closeout",K622)))</formula>
    </cfRule>
  </conditionalFormatting>
  <conditionalFormatting sqref="K622">
    <cfRule type="containsText" dxfId="5906" priority="6426" operator="containsText" text="COMING SOON">
      <formula>NOT(ISERROR(SEARCH("COMING SOON",K622)))</formula>
    </cfRule>
    <cfRule type="containsText" dxfId="5905" priority="6427" operator="containsText" text="ACTIVE">
      <formula>NOT(ISERROR(SEARCH("ACTIVE",K622)))</formula>
    </cfRule>
  </conditionalFormatting>
  <conditionalFormatting sqref="K622">
    <cfRule type="containsText" dxfId="5904" priority="6424" operator="containsText" text="Discontinued">
      <formula>NOT(ISERROR(SEARCH("Discontinued",K622)))</formula>
    </cfRule>
    <cfRule type="containsText" dxfId="5903" priority="6425" operator="containsText" text="Closeout">
      <formula>NOT(ISERROR(SEARCH("Closeout",K622)))</formula>
    </cfRule>
  </conditionalFormatting>
  <conditionalFormatting sqref="K622">
    <cfRule type="containsText" dxfId="5902" priority="6422" operator="containsText" text="COMING SOON">
      <formula>NOT(ISERROR(SEARCH("COMING SOON",K622)))</formula>
    </cfRule>
    <cfRule type="containsText" dxfId="5901" priority="6423" operator="containsText" text="ACTIVE">
      <formula>NOT(ISERROR(SEARCH("ACTIVE",K622)))</formula>
    </cfRule>
  </conditionalFormatting>
  <conditionalFormatting sqref="K622">
    <cfRule type="containsText" dxfId="5900" priority="6420" operator="containsText" text="Discontinued">
      <formula>NOT(ISERROR(SEARCH("Discontinued",K622)))</formula>
    </cfRule>
    <cfRule type="containsText" dxfId="5899" priority="6421" operator="containsText" text="Closeout">
      <formula>NOT(ISERROR(SEARCH("Closeout",K622)))</formula>
    </cfRule>
  </conditionalFormatting>
  <conditionalFormatting sqref="K622">
    <cfRule type="containsBlanks" dxfId="5898" priority="6419">
      <formula>LEN(TRIM(K622))=0</formula>
    </cfRule>
  </conditionalFormatting>
  <conditionalFormatting sqref="K622">
    <cfRule type="containsText" dxfId="5897" priority="6417" operator="containsText" text="COMING SOON">
      <formula>NOT(ISERROR(SEARCH("COMING SOON",K622)))</formula>
    </cfRule>
    <cfRule type="containsText" dxfId="5896" priority="6418" operator="containsText" text="ACTIVE">
      <formula>NOT(ISERROR(SEARCH("ACTIVE",K622)))</formula>
    </cfRule>
  </conditionalFormatting>
  <conditionalFormatting sqref="K622">
    <cfRule type="containsText" dxfId="5895" priority="6415" operator="containsText" text="Discontinued">
      <formula>NOT(ISERROR(SEARCH("Discontinued",K622)))</formula>
    </cfRule>
    <cfRule type="containsText" dxfId="5894" priority="6416" operator="containsText" text="Closeout">
      <formula>NOT(ISERROR(SEARCH("Closeout",K622)))</formula>
    </cfRule>
  </conditionalFormatting>
  <conditionalFormatting sqref="K622">
    <cfRule type="containsText" dxfId="5893" priority="6413" operator="containsText" text="COMING SOON">
      <formula>NOT(ISERROR(SEARCH("COMING SOON",K622)))</formula>
    </cfRule>
    <cfRule type="containsText" dxfId="5892" priority="6414" operator="containsText" text="ACTIVE">
      <formula>NOT(ISERROR(SEARCH("ACTIVE",K622)))</formula>
    </cfRule>
  </conditionalFormatting>
  <conditionalFormatting sqref="K622">
    <cfRule type="containsText" dxfId="5891" priority="6411" operator="containsText" text="Discontinued">
      <formula>NOT(ISERROR(SEARCH("Discontinued",K622)))</formula>
    </cfRule>
    <cfRule type="containsText" dxfId="5890" priority="6412" operator="containsText" text="Closeout">
      <formula>NOT(ISERROR(SEARCH("Closeout",K622)))</formula>
    </cfRule>
  </conditionalFormatting>
  <conditionalFormatting sqref="K622">
    <cfRule type="containsText" dxfId="5889" priority="6407" operator="containsText" text="Discontinued">
      <formula>NOT(ISERROR(SEARCH("Discontinued",K622)))</formula>
    </cfRule>
    <cfRule type="containsText" dxfId="5888" priority="6408" operator="containsText" text="Closeout">
      <formula>NOT(ISERROR(SEARCH("Closeout",K622)))</formula>
    </cfRule>
  </conditionalFormatting>
  <conditionalFormatting sqref="K622">
    <cfRule type="containsText" dxfId="5887" priority="6403" operator="containsText" text="Discontinued">
      <formula>NOT(ISERROR(SEARCH("Discontinued",K622)))</formula>
    </cfRule>
    <cfRule type="containsText" dxfId="5886" priority="6404" operator="containsText" text="Coming Soon">
      <formula>NOT(ISERROR(SEARCH("Coming Soon",K622)))</formula>
    </cfRule>
    <cfRule type="containsText" dxfId="5885" priority="6405" operator="containsText" text="Closeout">
      <formula>NOT(ISERROR(SEARCH("Closeout",K622)))</formula>
    </cfRule>
    <cfRule type="containsText" dxfId="5884" priority="6406" operator="containsText" text="Active">
      <formula>NOT(ISERROR(SEARCH("Active",K622)))</formula>
    </cfRule>
  </conditionalFormatting>
  <conditionalFormatting sqref="K622">
    <cfRule type="containsText" dxfId="5883" priority="6396" operator="containsText" text="Discontinued">
      <formula>NOT(ISERROR(SEARCH("Discontinued",K622)))</formula>
    </cfRule>
    <cfRule type="containsText" dxfId="5882" priority="6397" operator="containsText" text="Closeout">
      <formula>NOT(ISERROR(SEARCH("Closeout",K622)))</formula>
    </cfRule>
  </conditionalFormatting>
  <conditionalFormatting sqref="K622">
    <cfRule type="cellIs" dxfId="5881" priority="6401" operator="equal">
      <formula>"Closeout"</formula>
    </cfRule>
    <cfRule type="cellIs" dxfId="5880" priority="6402" operator="equal">
      <formula>"Discontinued"</formula>
    </cfRule>
  </conditionalFormatting>
  <conditionalFormatting sqref="K622">
    <cfRule type="containsBlanks" dxfId="5879" priority="6398">
      <formula>LEN(TRIM(K622))=0</formula>
    </cfRule>
  </conditionalFormatting>
  <conditionalFormatting sqref="K622">
    <cfRule type="containsText" dxfId="5878" priority="6399" operator="containsText" text="COMING SOON">
      <formula>NOT(ISERROR(SEARCH("COMING SOON",K622)))</formula>
    </cfRule>
    <cfRule type="containsText" dxfId="5877" priority="6400" operator="containsText" text="ACTIVE">
      <formula>NOT(ISERROR(SEARCH("ACTIVE",K622)))</formula>
    </cfRule>
  </conditionalFormatting>
  <conditionalFormatting sqref="K622">
    <cfRule type="containsText" dxfId="5876" priority="6394" operator="containsText" text="COMING SOON">
      <formula>NOT(ISERROR(SEARCH("COMING SOON",K622)))</formula>
    </cfRule>
    <cfRule type="containsText" dxfId="5875" priority="6395" operator="containsText" text="ACTIVE">
      <formula>NOT(ISERROR(SEARCH("ACTIVE",K622)))</formula>
    </cfRule>
  </conditionalFormatting>
  <conditionalFormatting sqref="K622">
    <cfRule type="containsText" dxfId="5874" priority="6392" operator="containsText" text="Discontinued">
      <formula>NOT(ISERROR(SEARCH("Discontinued",K622)))</formula>
    </cfRule>
    <cfRule type="containsText" dxfId="5873" priority="6393" operator="containsText" text="Closeout">
      <formula>NOT(ISERROR(SEARCH("Closeout",K622)))</formula>
    </cfRule>
  </conditionalFormatting>
  <conditionalFormatting sqref="K622">
    <cfRule type="containsText" dxfId="5872" priority="6390" operator="containsText" text="COMING SOON">
      <formula>NOT(ISERROR(SEARCH("COMING SOON",K622)))</formula>
    </cfRule>
    <cfRule type="containsText" dxfId="5871" priority="6391" operator="containsText" text="ACTIVE">
      <formula>NOT(ISERROR(SEARCH("ACTIVE",K622)))</formula>
    </cfRule>
  </conditionalFormatting>
  <conditionalFormatting sqref="K622">
    <cfRule type="containsText" dxfId="5870" priority="6388" operator="containsText" text="Discontinued">
      <formula>NOT(ISERROR(SEARCH("Discontinued",K622)))</formula>
    </cfRule>
    <cfRule type="containsText" dxfId="5869" priority="6389" operator="containsText" text="Closeout">
      <formula>NOT(ISERROR(SEARCH("Closeout",K622)))</formula>
    </cfRule>
  </conditionalFormatting>
  <conditionalFormatting sqref="K622">
    <cfRule type="containsText" dxfId="5868" priority="6386" operator="containsText" text="COMING SOON">
      <formula>NOT(ISERROR(SEARCH("COMING SOON",K622)))</formula>
    </cfRule>
    <cfRule type="containsText" dxfId="5867" priority="6387" operator="containsText" text="ACTIVE">
      <formula>NOT(ISERROR(SEARCH("ACTIVE",K622)))</formula>
    </cfRule>
  </conditionalFormatting>
  <conditionalFormatting sqref="K622">
    <cfRule type="containsText" dxfId="5866" priority="6384" operator="containsText" text="Discontinued">
      <formula>NOT(ISERROR(SEARCH("Discontinued",K622)))</formula>
    </cfRule>
    <cfRule type="containsText" dxfId="5865" priority="6385" operator="containsText" text="Closeout">
      <formula>NOT(ISERROR(SEARCH("Closeout",K622)))</formula>
    </cfRule>
  </conditionalFormatting>
  <conditionalFormatting sqref="K622">
    <cfRule type="containsText" dxfId="5864" priority="6382" operator="containsText" text="COMING SOON">
      <formula>NOT(ISERROR(SEARCH("COMING SOON",K622)))</formula>
    </cfRule>
    <cfRule type="containsText" dxfId="5863" priority="6383" operator="containsText" text="ACTIVE">
      <formula>NOT(ISERROR(SEARCH("ACTIVE",K622)))</formula>
    </cfRule>
  </conditionalFormatting>
  <conditionalFormatting sqref="A622">
    <cfRule type="containsBlanks" dxfId="5862" priority="6370">
      <formula>LEN(TRIM(A622))=0</formula>
    </cfRule>
  </conditionalFormatting>
  <conditionalFormatting sqref="A622">
    <cfRule type="expression" dxfId="5861" priority="6371">
      <formula>C622= "STREET (3XX)"</formula>
    </cfRule>
    <cfRule type="expression" dxfId="5860" priority="6372">
      <formula>C622="UTV (4XX)"</formula>
    </cfRule>
    <cfRule type="expression" dxfId="5859" priority="6373">
      <formula>C622= "RACE (1XX)"</formula>
    </cfRule>
    <cfRule type="expression" dxfId="5858" priority="6374">
      <formula>C622= "FORGED (2XX)"</formula>
    </cfRule>
    <cfRule type="expression" dxfId="5857" priority="6375">
      <formula>C622= "RALLY (5XX)"</formula>
    </cfRule>
    <cfRule type="expression" dxfId="5856" priority="6376">
      <formula>C622= "DISCO (6XX)"</formula>
    </cfRule>
    <cfRule type="expression" dxfId="5855" priority="6377">
      <formula>C622= "TRAIL (7XX)"</formula>
    </cfRule>
    <cfRule type="expression" dxfId="5854" priority="6378">
      <formula>C622= "GMZ (8XX)"</formula>
    </cfRule>
    <cfRule type="expression" dxfId="5853" priority="6379">
      <formula>C622= "DUALLY (9XX)"</formula>
    </cfRule>
  </conditionalFormatting>
  <conditionalFormatting sqref="A622">
    <cfRule type="expression" dxfId="5852" priority="6361">
      <formula>C622= "STREET (3XX)"</formula>
    </cfRule>
    <cfRule type="expression" dxfId="5851" priority="6362">
      <formula>C622="UTV (4XX)"</formula>
    </cfRule>
    <cfRule type="expression" dxfId="5850" priority="6363">
      <formula>C622= "RACE (1XX)"</formula>
    </cfRule>
    <cfRule type="expression" dxfId="5849" priority="6364">
      <formula>C622= "FORGED (2XX)"</formula>
    </cfRule>
    <cfRule type="expression" dxfId="5848" priority="6365">
      <formula>C622= "RALLY (5XX)"</formula>
    </cfRule>
    <cfRule type="expression" dxfId="5847" priority="6366">
      <formula>C622= "DISCO (6XX)"</formula>
    </cfRule>
    <cfRule type="expression" dxfId="5846" priority="6367">
      <formula>C622= "TRAIL (7XX)"</formula>
    </cfRule>
    <cfRule type="expression" dxfId="5845" priority="6368">
      <formula>C622= "GMZ (8XX)"</formula>
    </cfRule>
    <cfRule type="expression" dxfId="5844" priority="6369">
      <formula>C622= "DUALLY (9XX)"</formula>
    </cfRule>
  </conditionalFormatting>
  <conditionalFormatting sqref="B623">
    <cfRule type="containsBlanks" dxfId="5843" priority="6354">
      <formula>LEN(TRIM(B623))=0</formula>
    </cfRule>
  </conditionalFormatting>
  <conditionalFormatting sqref="K623">
    <cfRule type="containsText" dxfId="5842" priority="6292" operator="containsText" text="Discontinued">
      <formula>NOT(ISERROR(SEARCH("Discontinued",K623)))</formula>
    </cfRule>
    <cfRule type="containsText" dxfId="5841" priority="6293" operator="containsText" text="Closeout">
      <formula>NOT(ISERROR(SEARCH("Closeout",K623)))</formula>
    </cfRule>
  </conditionalFormatting>
  <conditionalFormatting sqref="K623">
    <cfRule type="containsBlanks" dxfId="5840" priority="6353">
      <formula>LEN(TRIM(K623))=0</formula>
    </cfRule>
  </conditionalFormatting>
  <conditionalFormatting sqref="K623">
    <cfRule type="containsText" dxfId="5839" priority="6321" operator="containsText" text="COMING SOON">
      <formula>NOT(ISERROR(SEARCH("COMING SOON",K623)))</formula>
    </cfRule>
    <cfRule type="containsText" dxfId="5838" priority="6322" operator="containsText" text="ACTIVE">
      <formula>NOT(ISERROR(SEARCH("ACTIVE",K623)))</formula>
    </cfRule>
  </conditionalFormatting>
  <conditionalFormatting sqref="K623">
    <cfRule type="containsBlanks" dxfId="5837" priority="6352">
      <formula>LEN(TRIM(K623))=0</formula>
    </cfRule>
  </conditionalFormatting>
  <conditionalFormatting sqref="K623">
    <cfRule type="containsText" dxfId="5836" priority="6350" operator="containsText" text="COMING SOON">
      <formula>NOT(ISERROR(SEARCH("COMING SOON",K623)))</formula>
    </cfRule>
    <cfRule type="containsText" dxfId="5835" priority="6351" operator="containsText" text="ACTIVE">
      <formula>NOT(ISERROR(SEARCH("ACTIVE",K623)))</formula>
    </cfRule>
  </conditionalFormatting>
  <conditionalFormatting sqref="K623">
    <cfRule type="containsText" dxfId="5834" priority="6348" operator="containsText" text="Discontinued">
      <formula>NOT(ISERROR(SEARCH("Discontinued",K623)))</formula>
    </cfRule>
    <cfRule type="containsText" dxfId="5833" priority="6349" operator="containsText" text="Closeout">
      <formula>NOT(ISERROR(SEARCH("Closeout",K623)))</formula>
    </cfRule>
  </conditionalFormatting>
  <conditionalFormatting sqref="K623">
    <cfRule type="containsText" dxfId="5832" priority="6346" operator="containsText" text="COMING SOON">
      <formula>NOT(ISERROR(SEARCH("COMING SOON",K623)))</formula>
    </cfRule>
    <cfRule type="containsText" dxfId="5831" priority="6347" operator="containsText" text="ACTIVE">
      <formula>NOT(ISERROR(SEARCH("ACTIVE",K623)))</formula>
    </cfRule>
  </conditionalFormatting>
  <conditionalFormatting sqref="K623">
    <cfRule type="containsText" dxfId="5830" priority="6344" operator="containsText" text="Discontinued">
      <formula>NOT(ISERROR(SEARCH("Discontinued",K623)))</formula>
    </cfRule>
    <cfRule type="containsText" dxfId="5829" priority="6345" operator="containsText" text="Closeout">
      <formula>NOT(ISERROR(SEARCH("Closeout",K623)))</formula>
    </cfRule>
  </conditionalFormatting>
  <conditionalFormatting sqref="K623">
    <cfRule type="containsText" dxfId="5828" priority="6342" operator="containsText" text="COMING SOON">
      <formula>NOT(ISERROR(SEARCH("COMING SOON",K623)))</formula>
    </cfRule>
    <cfRule type="containsText" dxfId="5827" priority="6343" operator="containsText" text="ACTIVE">
      <formula>NOT(ISERROR(SEARCH("ACTIVE",K623)))</formula>
    </cfRule>
  </conditionalFormatting>
  <conditionalFormatting sqref="K623">
    <cfRule type="containsText" dxfId="5826" priority="6340" operator="containsText" text="Discontinued">
      <formula>NOT(ISERROR(SEARCH("Discontinued",K623)))</formula>
    </cfRule>
    <cfRule type="containsText" dxfId="5825" priority="6341" operator="containsText" text="Closeout">
      <formula>NOT(ISERROR(SEARCH("Closeout",K623)))</formula>
    </cfRule>
  </conditionalFormatting>
  <conditionalFormatting sqref="K623">
    <cfRule type="containsText" dxfId="5824" priority="6338" operator="containsText" text="COMING SOON">
      <formula>NOT(ISERROR(SEARCH("COMING SOON",K623)))</formula>
    </cfRule>
    <cfRule type="containsText" dxfId="5823" priority="6339" operator="containsText" text="ACTIVE">
      <formula>NOT(ISERROR(SEARCH("ACTIVE",K623)))</formula>
    </cfRule>
  </conditionalFormatting>
  <conditionalFormatting sqref="K623">
    <cfRule type="containsText" dxfId="5822" priority="6336" operator="containsText" text="Discontinued">
      <formula>NOT(ISERROR(SEARCH("Discontinued",K623)))</formula>
    </cfRule>
    <cfRule type="containsText" dxfId="5821" priority="6337" operator="containsText" text="Closeout">
      <formula>NOT(ISERROR(SEARCH("Closeout",K623)))</formula>
    </cfRule>
  </conditionalFormatting>
  <conditionalFormatting sqref="K623">
    <cfRule type="containsText" dxfId="5820" priority="6334" operator="containsText" text="COMING SOON">
      <formula>NOT(ISERROR(SEARCH("COMING SOON",K623)))</formula>
    </cfRule>
    <cfRule type="containsText" dxfId="5819" priority="6335" operator="containsText" text="ACTIVE">
      <formula>NOT(ISERROR(SEARCH("ACTIVE",K623)))</formula>
    </cfRule>
  </conditionalFormatting>
  <conditionalFormatting sqref="K623">
    <cfRule type="containsText" dxfId="5818" priority="6332" operator="containsText" text="Discontinued">
      <formula>NOT(ISERROR(SEARCH("Discontinued",K623)))</formula>
    </cfRule>
    <cfRule type="containsText" dxfId="5817" priority="6333" operator="containsText" text="Closeout">
      <formula>NOT(ISERROR(SEARCH("Closeout",K623)))</formula>
    </cfRule>
  </conditionalFormatting>
  <conditionalFormatting sqref="K623">
    <cfRule type="containsBlanks" dxfId="5816" priority="6331">
      <formula>LEN(TRIM(K623))=0</formula>
    </cfRule>
  </conditionalFormatting>
  <conditionalFormatting sqref="K623">
    <cfRule type="containsText" dxfId="5815" priority="6329" operator="containsText" text="COMING SOON">
      <formula>NOT(ISERROR(SEARCH("COMING SOON",K623)))</formula>
    </cfRule>
    <cfRule type="containsText" dxfId="5814" priority="6330" operator="containsText" text="ACTIVE">
      <formula>NOT(ISERROR(SEARCH("ACTIVE",K623)))</formula>
    </cfRule>
  </conditionalFormatting>
  <conditionalFormatting sqref="K623">
    <cfRule type="containsText" dxfId="5813" priority="6327" operator="containsText" text="Discontinued">
      <formula>NOT(ISERROR(SEARCH("Discontinued",K623)))</formula>
    </cfRule>
    <cfRule type="containsText" dxfId="5812" priority="6328" operator="containsText" text="Closeout">
      <formula>NOT(ISERROR(SEARCH("Closeout",K623)))</formula>
    </cfRule>
  </conditionalFormatting>
  <conditionalFormatting sqref="K623">
    <cfRule type="containsText" dxfId="5811" priority="6325" operator="containsText" text="COMING SOON">
      <formula>NOT(ISERROR(SEARCH("COMING SOON",K623)))</formula>
    </cfRule>
    <cfRule type="containsText" dxfId="5810" priority="6326" operator="containsText" text="ACTIVE">
      <formula>NOT(ISERROR(SEARCH("ACTIVE",K623)))</formula>
    </cfRule>
  </conditionalFormatting>
  <conditionalFormatting sqref="K623">
    <cfRule type="containsText" dxfId="5809" priority="6323" operator="containsText" text="Discontinued">
      <formula>NOT(ISERROR(SEARCH("Discontinued",K623)))</formula>
    </cfRule>
    <cfRule type="containsText" dxfId="5808" priority="6324" operator="containsText" text="Closeout">
      <formula>NOT(ISERROR(SEARCH("Closeout",K623)))</formula>
    </cfRule>
  </conditionalFormatting>
  <conditionalFormatting sqref="K623">
    <cfRule type="containsText" dxfId="5807" priority="6319" operator="containsText" text="Discontinued">
      <formula>NOT(ISERROR(SEARCH("Discontinued",K623)))</formula>
    </cfRule>
    <cfRule type="containsText" dxfId="5806" priority="6320" operator="containsText" text="Closeout">
      <formula>NOT(ISERROR(SEARCH("Closeout",K623)))</formula>
    </cfRule>
  </conditionalFormatting>
  <conditionalFormatting sqref="K623">
    <cfRule type="containsText" dxfId="5805" priority="6315" operator="containsText" text="Discontinued">
      <formula>NOT(ISERROR(SEARCH("Discontinued",K623)))</formula>
    </cfRule>
    <cfRule type="containsText" dxfId="5804" priority="6316" operator="containsText" text="Coming Soon">
      <formula>NOT(ISERROR(SEARCH("Coming Soon",K623)))</formula>
    </cfRule>
    <cfRule type="containsText" dxfId="5803" priority="6317" operator="containsText" text="Closeout">
      <formula>NOT(ISERROR(SEARCH("Closeout",K623)))</formula>
    </cfRule>
    <cfRule type="containsText" dxfId="5802" priority="6318" operator="containsText" text="Active">
      <formula>NOT(ISERROR(SEARCH("Active",K623)))</formula>
    </cfRule>
  </conditionalFormatting>
  <conditionalFormatting sqref="K623">
    <cfRule type="containsText" dxfId="5801" priority="6308" operator="containsText" text="Discontinued">
      <formula>NOT(ISERROR(SEARCH("Discontinued",K623)))</formula>
    </cfRule>
    <cfRule type="containsText" dxfId="5800" priority="6309" operator="containsText" text="Closeout">
      <formula>NOT(ISERROR(SEARCH("Closeout",K623)))</formula>
    </cfRule>
  </conditionalFormatting>
  <conditionalFormatting sqref="K623">
    <cfRule type="cellIs" dxfId="5799" priority="6313" operator="equal">
      <formula>"Closeout"</formula>
    </cfRule>
    <cfRule type="cellIs" dxfId="5798" priority="6314" operator="equal">
      <formula>"Discontinued"</formula>
    </cfRule>
  </conditionalFormatting>
  <conditionalFormatting sqref="K623">
    <cfRule type="containsBlanks" dxfId="5797" priority="6310">
      <formula>LEN(TRIM(K623))=0</formula>
    </cfRule>
  </conditionalFormatting>
  <conditionalFormatting sqref="K623">
    <cfRule type="containsText" dxfId="5796" priority="6311" operator="containsText" text="COMING SOON">
      <formula>NOT(ISERROR(SEARCH("COMING SOON",K623)))</formula>
    </cfRule>
    <cfRule type="containsText" dxfId="5795" priority="6312" operator="containsText" text="ACTIVE">
      <formula>NOT(ISERROR(SEARCH("ACTIVE",K623)))</formula>
    </cfRule>
  </conditionalFormatting>
  <conditionalFormatting sqref="K623">
    <cfRule type="containsText" dxfId="5794" priority="6306" operator="containsText" text="COMING SOON">
      <formula>NOT(ISERROR(SEARCH("COMING SOON",K623)))</formula>
    </cfRule>
    <cfRule type="containsText" dxfId="5793" priority="6307" operator="containsText" text="ACTIVE">
      <formula>NOT(ISERROR(SEARCH("ACTIVE",K623)))</formula>
    </cfRule>
  </conditionalFormatting>
  <conditionalFormatting sqref="K623">
    <cfRule type="containsText" dxfId="5792" priority="6304" operator="containsText" text="Discontinued">
      <formula>NOT(ISERROR(SEARCH("Discontinued",K623)))</formula>
    </cfRule>
    <cfRule type="containsText" dxfId="5791" priority="6305" operator="containsText" text="Closeout">
      <formula>NOT(ISERROR(SEARCH("Closeout",K623)))</formula>
    </cfRule>
  </conditionalFormatting>
  <conditionalFormatting sqref="K623">
    <cfRule type="containsText" dxfId="5790" priority="6302" operator="containsText" text="COMING SOON">
      <formula>NOT(ISERROR(SEARCH("COMING SOON",K623)))</formula>
    </cfRule>
    <cfRule type="containsText" dxfId="5789" priority="6303" operator="containsText" text="ACTIVE">
      <formula>NOT(ISERROR(SEARCH("ACTIVE",K623)))</formula>
    </cfRule>
  </conditionalFormatting>
  <conditionalFormatting sqref="K623">
    <cfRule type="containsText" dxfId="5788" priority="6300" operator="containsText" text="Discontinued">
      <formula>NOT(ISERROR(SEARCH("Discontinued",K623)))</formula>
    </cfRule>
    <cfRule type="containsText" dxfId="5787" priority="6301" operator="containsText" text="Closeout">
      <formula>NOT(ISERROR(SEARCH("Closeout",K623)))</formula>
    </cfRule>
  </conditionalFormatting>
  <conditionalFormatting sqref="K623">
    <cfRule type="containsText" dxfId="5786" priority="6298" operator="containsText" text="COMING SOON">
      <formula>NOT(ISERROR(SEARCH("COMING SOON",K623)))</formula>
    </cfRule>
    <cfRule type="containsText" dxfId="5785" priority="6299" operator="containsText" text="ACTIVE">
      <formula>NOT(ISERROR(SEARCH("ACTIVE",K623)))</formula>
    </cfRule>
  </conditionalFormatting>
  <conditionalFormatting sqref="K623">
    <cfRule type="containsText" dxfId="5784" priority="6296" operator="containsText" text="Discontinued">
      <formula>NOT(ISERROR(SEARCH("Discontinued",K623)))</formula>
    </cfRule>
    <cfRule type="containsText" dxfId="5783" priority="6297" operator="containsText" text="Closeout">
      <formula>NOT(ISERROR(SEARCH("Closeout",K623)))</formula>
    </cfRule>
  </conditionalFormatting>
  <conditionalFormatting sqref="K623">
    <cfRule type="containsText" dxfId="5782" priority="6294" operator="containsText" text="COMING SOON">
      <formula>NOT(ISERROR(SEARCH("COMING SOON",K623)))</formula>
    </cfRule>
    <cfRule type="containsText" dxfId="5781" priority="6295" operator="containsText" text="ACTIVE">
      <formula>NOT(ISERROR(SEARCH("ACTIVE",K623)))</formula>
    </cfRule>
  </conditionalFormatting>
  <conditionalFormatting sqref="K624:K633">
    <cfRule type="containsText" dxfId="5780" priority="6224" operator="containsText" text="COMING SOON">
      <formula>NOT(ISERROR(SEARCH("COMING SOON",K624)))</formula>
    </cfRule>
    <cfRule type="containsText" dxfId="5779" priority="6225" operator="containsText" text="ACTIVE">
      <formula>NOT(ISERROR(SEARCH("ACTIVE",K624)))</formula>
    </cfRule>
  </conditionalFormatting>
  <conditionalFormatting sqref="A624:A627">
    <cfRule type="expression" dxfId="5778" priority="6277">
      <formula>C624= "STREET (3XX)"</formula>
    </cfRule>
    <cfRule type="expression" dxfId="5777" priority="6278">
      <formula>C624="UTV (4XX)"</formula>
    </cfRule>
    <cfRule type="expression" dxfId="5776" priority="6279">
      <formula>C624= "RACE (1XX)"</formula>
    </cfRule>
    <cfRule type="expression" dxfId="5775" priority="6280">
      <formula>C624= "FORGED (2XX)"</formula>
    </cfRule>
    <cfRule type="expression" dxfId="5774" priority="6281">
      <formula>C624= "RALLY (5XX)"</formula>
    </cfRule>
    <cfRule type="expression" dxfId="5773" priority="6282">
      <formula>C624= "DISCO (6XX)"</formula>
    </cfRule>
    <cfRule type="expression" dxfId="5772" priority="6283">
      <formula>C624= "TRAIL (7XX)"</formula>
    </cfRule>
    <cfRule type="expression" dxfId="5771" priority="6284">
      <formula>C624= "GMZ (8XX)"</formula>
    </cfRule>
    <cfRule type="expression" dxfId="5770" priority="6285">
      <formula>C624= "DUALLY (9XX)"</formula>
    </cfRule>
  </conditionalFormatting>
  <conditionalFormatting sqref="L624:L627">
    <cfRule type="containsBlanks" dxfId="5769" priority="6273">
      <formula>LEN(TRIM(L624))=0</formula>
    </cfRule>
  </conditionalFormatting>
  <conditionalFormatting sqref="H624:H627">
    <cfRule type="containsBlanks" dxfId="5768" priority="6288">
      <formula>LEN(TRIM(H624))=0</formula>
    </cfRule>
    <cfRule type="duplicateValues" dxfId="5767" priority="6289"/>
  </conditionalFormatting>
  <conditionalFormatting sqref="E624:E627">
    <cfRule type="containsBlanks" dxfId="5766" priority="6290">
      <formula>LEN(TRIM(E624))=0</formula>
    </cfRule>
    <cfRule type="duplicateValues" dxfId="5765" priority="6291"/>
  </conditionalFormatting>
  <conditionalFormatting sqref="K624:K633">
    <cfRule type="containsText" dxfId="5764" priority="6210" operator="containsText" text="Discontinued">
      <formula>NOT(ISERROR(SEARCH("Discontinued",K624)))</formula>
    </cfRule>
    <cfRule type="containsText" dxfId="5763" priority="6211" operator="containsText" text="Closeout">
      <formula>NOT(ISERROR(SEARCH("Closeout",K624)))</formula>
    </cfRule>
  </conditionalFormatting>
  <conditionalFormatting sqref="K624:K633">
    <cfRule type="containsBlanks" dxfId="5762" priority="6271">
      <formula>LEN(TRIM(K624))=0</formula>
    </cfRule>
  </conditionalFormatting>
  <conditionalFormatting sqref="K624:K633">
    <cfRule type="containsText" dxfId="5761" priority="6239" operator="containsText" text="COMING SOON">
      <formula>NOT(ISERROR(SEARCH("COMING SOON",K624)))</formula>
    </cfRule>
    <cfRule type="containsText" dxfId="5760" priority="6240" operator="containsText" text="ACTIVE">
      <formula>NOT(ISERROR(SEARCH("ACTIVE",K624)))</formula>
    </cfRule>
  </conditionalFormatting>
  <conditionalFormatting sqref="K624:K633">
    <cfRule type="containsBlanks" dxfId="5759" priority="6270">
      <formula>LEN(TRIM(K624))=0</formula>
    </cfRule>
  </conditionalFormatting>
  <conditionalFormatting sqref="K624:K633">
    <cfRule type="containsText" dxfId="5758" priority="6268" operator="containsText" text="COMING SOON">
      <formula>NOT(ISERROR(SEARCH("COMING SOON",K624)))</formula>
    </cfRule>
    <cfRule type="containsText" dxfId="5757" priority="6269" operator="containsText" text="ACTIVE">
      <formula>NOT(ISERROR(SEARCH("ACTIVE",K624)))</formula>
    </cfRule>
  </conditionalFormatting>
  <conditionalFormatting sqref="K624:K633">
    <cfRule type="containsText" dxfId="5756" priority="6266" operator="containsText" text="Discontinued">
      <formula>NOT(ISERROR(SEARCH("Discontinued",K624)))</formula>
    </cfRule>
    <cfRule type="containsText" dxfId="5755" priority="6267" operator="containsText" text="Closeout">
      <formula>NOT(ISERROR(SEARCH("Closeout",K624)))</formula>
    </cfRule>
  </conditionalFormatting>
  <conditionalFormatting sqref="K624:K633">
    <cfRule type="containsText" dxfId="5754" priority="6264" operator="containsText" text="COMING SOON">
      <formula>NOT(ISERROR(SEARCH("COMING SOON",K624)))</formula>
    </cfRule>
    <cfRule type="containsText" dxfId="5753" priority="6265" operator="containsText" text="ACTIVE">
      <formula>NOT(ISERROR(SEARCH("ACTIVE",K624)))</formula>
    </cfRule>
  </conditionalFormatting>
  <conditionalFormatting sqref="K624:K633">
    <cfRule type="containsText" dxfId="5752" priority="6262" operator="containsText" text="Discontinued">
      <formula>NOT(ISERROR(SEARCH("Discontinued",K624)))</formula>
    </cfRule>
    <cfRule type="containsText" dxfId="5751" priority="6263" operator="containsText" text="Closeout">
      <formula>NOT(ISERROR(SEARCH("Closeout",K624)))</formula>
    </cfRule>
  </conditionalFormatting>
  <conditionalFormatting sqref="K624:K633">
    <cfRule type="containsText" dxfId="5750" priority="6260" operator="containsText" text="COMING SOON">
      <formula>NOT(ISERROR(SEARCH("COMING SOON",K624)))</formula>
    </cfRule>
    <cfRule type="containsText" dxfId="5749" priority="6261" operator="containsText" text="ACTIVE">
      <formula>NOT(ISERROR(SEARCH("ACTIVE",K624)))</formula>
    </cfRule>
  </conditionalFormatting>
  <conditionalFormatting sqref="K624:K633">
    <cfRule type="containsText" dxfId="5748" priority="6258" operator="containsText" text="Discontinued">
      <formula>NOT(ISERROR(SEARCH("Discontinued",K624)))</formula>
    </cfRule>
    <cfRule type="containsText" dxfId="5747" priority="6259" operator="containsText" text="Closeout">
      <formula>NOT(ISERROR(SEARCH("Closeout",K624)))</formula>
    </cfRule>
  </conditionalFormatting>
  <conditionalFormatting sqref="K624:K633">
    <cfRule type="containsText" dxfId="5746" priority="6256" operator="containsText" text="COMING SOON">
      <formula>NOT(ISERROR(SEARCH("COMING SOON",K624)))</formula>
    </cfRule>
    <cfRule type="containsText" dxfId="5745" priority="6257" operator="containsText" text="ACTIVE">
      <formula>NOT(ISERROR(SEARCH("ACTIVE",K624)))</formula>
    </cfRule>
  </conditionalFormatting>
  <conditionalFormatting sqref="K624:K633">
    <cfRule type="containsText" dxfId="5744" priority="6254" operator="containsText" text="Discontinued">
      <formula>NOT(ISERROR(SEARCH("Discontinued",K624)))</formula>
    </cfRule>
    <cfRule type="containsText" dxfId="5743" priority="6255" operator="containsText" text="Closeout">
      <formula>NOT(ISERROR(SEARCH("Closeout",K624)))</formula>
    </cfRule>
  </conditionalFormatting>
  <conditionalFormatting sqref="K624:K633">
    <cfRule type="containsText" dxfId="5742" priority="6252" operator="containsText" text="COMING SOON">
      <formula>NOT(ISERROR(SEARCH("COMING SOON",K624)))</formula>
    </cfRule>
    <cfRule type="containsText" dxfId="5741" priority="6253" operator="containsText" text="ACTIVE">
      <formula>NOT(ISERROR(SEARCH("ACTIVE",K624)))</formula>
    </cfRule>
  </conditionalFormatting>
  <conditionalFormatting sqref="K624:K633">
    <cfRule type="containsText" dxfId="5740" priority="6250" operator="containsText" text="Discontinued">
      <formula>NOT(ISERROR(SEARCH("Discontinued",K624)))</formula>
    </cfRule>
    <cfRule type="containsText" dxfId="5739" priority="6251" operator="containsText" text="Closeout">
      <formula>NOT(ISERROR(SEARCH("Closeout",K624)))</formula>
    </cfRule>
  </conditionalFormatting>
  <conditionalFormatting sqref="K624:K633">
    <cfRule type="containsBlanks" dxfId="5738" priority="6249">
      <formula>LEN(TRIM(K624))=0</formula>
    </cfRule>
  </conditionalFormatting>
  <conditionalFormatting sqref="K624:K633">
    <cfRule type="containsText" dxfId="5737" priority="6247" operator="containsText" text="COMING SOON">
      <formula>NOT(ISERROR(SEARCH("COMING SOON",K624)))</formula>
    </cfRule>
    <cfRule type="containsText" dxfId="5736" priority="6248" operator="containsText" text="ACTIVE">
      <formula>NOT(ISERROR(SEARCH("ACTIVE",K624)))</formula>
    </cfRule>
  </conditionalFormatting>
  <conditionalFormatting sqref="K624:K633">
    <cfRule type="containsText" dxfId="5735" priority="6245" operator="containsText" text="Discontinued">
      <formula>NOT(ISERROR(SEARCH("Discontinued",K624)))</formula>
    </cfRule>
    <cfRule type="containsText" dxfId="5734" priority="6246" operator="containsText" text="Closeout">
      <formula>NOT(ISERROR(SEARCH("Closeout",K624)))</formula>
    </cfRule>
  </conditionalFormatting>
  <conditionalFormatting sqref="K624:K633">
    <cfRule type="containsText" dxfId="5733" priority="6243" operator="containsText" text="COMING SOON">
      <formula>NOT(ISERROR(SEARCH("COMING SOON",K624)))</formula>
    </cfRule>
    <cfRule type="containsText" dxfId="5732" priority="6244" operator="containsText" text="ACTIVE">
      <formula>NOT(ISERROR(SEARCH("ACTIVE",K624)))</formula>
    </cfRule>
  </conditionalFormatting>
  <conditionalFormatting sqref="K624:K633">
    <cfRule type="containsText" dxfId="5731" priority="6241" operator="containsText" text="Discontinued">
      <formula>NOT(ISERROR(SEARCH("Discontinued",K624)))</formula>
    </cfRule>
    <cfRule type="containsText" dxfId="5730" priority="6242" operator="containsText" text="Closeout">
      <formula>NOT(ISERROR(SEARCH("Closeout",K624)))</formula>
    </cfRule>
  </conditionalFormatting>
  <conditionalFormatting sqref="K624:K633">
    <cfRule type="containsText" dxfId="5729" priority="6237" operator="containsText" text="Discontinued">
      <formula>NOT(ISERROR(SEARCH("Discontinued",K624)))</formula>
    </cfRule>
    <cfRule type="containsText" dxfId="5728" priority="6238" operator="containsText" text="Closeout">
      <formula>NOT(ISERROR(SEARCH("Closeout",K624)))</formula>
    </cfRule>
  </conditionalFormatting>
  <conditionalFormatting sqref="K624:K633">
    <cfRule type="containsText" dxfId="5727" priority="6233" operator="containsText" text="Discontinued">
      <formula>NOT(ISERROR(SEARCH("Discontinued",K624)))</formula>
    </cfRule>
    <cfRule type="containsText" dxfId="5726" priority="6234" operator="containsText" text="Coming Soon">
      <formula>NOT(ISERROR(SEARCH("Coming Soon",K624)))</formula>
    </cfRule>
    <cfRule type="containsText" dxfId="5725" priority="6235" operator="containsText" text="Closeout">
      <formula>NOT(ISERROR(SEARCH("Closeout",K624)))</formula>
    </cfRule>
    <cfRule type="containsText" dxfId="5724" priority="6236" operator="containsText" text="Active">
      <formula>NOT(ISERROR(SEARCH("Active",K624)))</formula>
    </cfRule>
  </conditionalFormatting>
  <conditionalFormatting sqref="K624:K633">
    <cfRule type="containsText" dxfId="5723" priority="6226" operator="containsText" text="Discontinued">
      <formula>NOT(ISERROR(SEARCH("Discontinued",K624)))</formula>
    </cfRule>
    <cfRule type="containsText" dxfId="5722" priority="6227" operator="containsText" text="Closeout">
      <formula>NOT(ISERROR(SEARCH("Closeout",K624)))</formula>
    </cfRule>
  </conditionalFormatting>
  <conditionalFormatting sqref="K624:K633">
    <cfRule type="cellIs" dxfId="5721" priority="6231" operator="equal">
      <formula>"Closeout"</formula>
    </cfRule>
    <cfRule type="cellIs" dxfId="5720" priority="6232" operator="equal">
      <formula>"Discontinued"</formula>
    </cfRule>
  </conditionalFormatting>
  <conditionalFormatting sqref="K624:K633">
    <cfRule type="containsBlanks" dxfId="5719" priority="6228">
      <formula>LEN(TRIM(K624))=0</formula>
    </cfRule>
  </conditionalFormatting>
  <conditionalFormatting sqref="K624:K633">
    <cfRule type="containsText" dxfId="5718" priority="6229" operator="containsText" text="COMING SOON">
      <formula>NOT(ISERROR(SEARCH("COMING SOON",K624)))</formula>
    </cfRule>
    <cfRule type="containsText" dxfId="5717" priority="6230" operator="containsText" text="ACTIVE">
      <formula>NOT(ISERROR(SEARCH("ACTIVE",K624)))</formula>
    </cfRule>
  </conditionalFormatting>
  <conditionalFormatting sqref="K624:K633">
    <cfRule type="containsText" dxfId="5716" priority="6222" operator="containsText" text="Discontinued">
      <formula>NOT(ISERROR(SEARCH("Discontinued",K624)))</formula>
    </cfRule>
    <cfRule type="containsText" dxfId="5715" priority="6223" operator="containsText" text="Closeout">
      <formula>NOT(ISERROR(SEARCH("Closeout",K624)))</formula>
    </cfRule>
  </conditionalFormatting>
  <conditionalFormatting sqref="K624:K633">
    <cfRule type="containsText" dxfId="5714" priority="6220" operator="containsText" text="COMING SOON">
      <formula>NOT(ISERROR(SEARCH("COMING SOON",K624)))</formula>
    </cfRule>
    <cfRule type="containsText" dxfId="5713" priority="6221" operator="containsText" text="ACTIVE">
      <formula>NOT(ISERROR(SEARCH("ACTIVE",K624)))</formula>
    </cfRule>
  </conditionalFormatting>
  <conditionalFormatting sqref="K624:K633">
    <cfRule type="containsText" dxfId="5712" priority="6218" operator="containsText" text="Discontinued">
      <formula>NOT(ISERROR(SEARCH("Discontinued",K624)))</formula>
    </cfRule>
    <cfRule type="containsText" dxfId="5711" priority="6219" operator="containsText" text="Closeout">
      <formula>NOT(ISERROR(SEARCH("Closeout",K624)))</formula>
    </cfRule>
  </conditionalFormatting>
  <conditionalFormatting sqref="K624:K633">
    <cfRule type="containsText" dxfId="5710" priority="6216" operator="containsText" text="COMING SOON">
      <formula>NOT(ISERROR(SEARCH("COMING SOON",K624)))</formula>
    </cfRule>
    <cfRule type="containsText" dxfId="5709" priority="6217" operator="containsText" text="ACTIVE">
      <formula>NOT(ISERROR(SEARCH("ACTIVE",K624)))</formula>
    </cfRule>
  </conditionalFormatting>
  <conditionalFormatting sqref="K624:K633">
    <cfRule type="containsText" dxfId="5708" priority="6214" operator="containsText" text="Discontinued">
      <formula>NOT(ISERROR(SEARCH("Discontinued",K624)))</formula>
    </cfRule>
    <cfRule type="containsText" dxfId="5707" priority="6215" operator="containsText" text="Closeout">
      <formula>NOT(ISERROR(SEARCH("Closeout",K624)))</formula>
    </cfRule>
  </conditionalFormatting>
  <conditionalFormatting sqref="K624:K633">
    <cfRule type="containsText" dxfId="5706" priority="6212" operator="containsText" text="COMING SOON">
      <formula>NOT(ISERROR(SEARCH("COMING SOON",K624)))</formula>
    </cfRule>
    <cfRule type="containsText" dxfId="5705" priority="6213" operator="containsText" text="ACTIVE">
      <formula>NOT(ISERROR(SEARCH("ACTIVE",K624)))</formula>
    </cfRule>
  </conditionalFormatting>
  <conditionalFormatting sqref="K628">
    <cfRule type="containsText" dxfId="5704" priority="6204" operator="containsText" text="COMING SOON">
      <formula>NOT(ISERROR(SEARCH("COMING SOON",K628)))</formula>
    </cfRule>
    <cfRule type="containsText" dxfId="5703" priority="6205" operator="containsText" text="ACTIVE">
      <formula>NOT(ISERROR(SEARCH("ACTIVE",K628)))</formula>
    </cfRule>
  </conditionalFormatting>
  <conditionalFormatting sqref="K628">
    <cfRule type="containsText" dxfId="5702" priority="6193" operator="containsText" text="Discontinued">
      <formula>NOT(ISERROR(SEARCH("Discontinued",K628)))</formula>
    </cfRule>
    <cfRule type="containsText" dxfId="5701" priority="6194" operator="containsText" text="Closeout">
      <formula>NOT(ISERROR(SEARCH("Closeout",K628)))</formula>
    </cfRule>
  </conditionalFormatting>
  <conditionalFormatting sqref="A628">
    <cfRule type="expression" dxfId="5700" priority="6195">
      <formula>C628= "STREET (3XX)"</formula>
    </cfRule>
    <cfRule type="expression" dxfId="5699" priority="6196">
      <formula>C628="UTV (4XX)"</formula>
    </cfRule>
    <cfRule type="expression" dxfId="5698" priority="6197">
      <formula>C628= "RACE (1XX)"</formula>
    </cfRule>
    <cfRule type="expression" dxfId="5697" priority="6198">
      <formula>C628= "FORGED (2XX)"</formula>
    </cfRule>
    <cfRule type="expression" dxfId="5696" priority="6199">
      <formula>C628= "RALLY (5XX)"</formula>
    </cfRule>
    <cfRule type="expression" dxfId="5695" priority="6200">
      <formula>C628= "DISCO (6XX)"</formula>
    </cfRule>
    <cfRule type="expression" dxfId="5694" priority="6201">
      <formula>C628= "TRAIL (7XX)"</formula>
    </cfRule>
    <cfRule type="expression" dxfId="5693" priority="6202">
      <formula>C628= "GMZ (8XX)"</formula>
    </cfRule>
    <cfRule type="expression" dxfId="5692" priority="6203">
      <formula>C628= "DUALLY (9XX)"</formula>
    </cfRule>
  </conditionalFormatting>
  <conditionalFormatting sqref="L628">
    <cfRule type="containsBlanks" dxfId="5691" priority="6191">
      <formula>LEN(TRIM(L628))=0</formula>
    </cfRule>
  </conditionalFormatting>
  <conditionalFormatting sqref="H628">
    <cfRule type="containsBlanks" dxfId="5690" priority="6206">
      <formula>LEN(TRIM(H628))=0</formula>
    </cfRule>
    <cfRule type="duplicateValues" dxfId="5689" priority="6207"/>
  </conditionalFormatting>
  <conditionalFormatting sqref="E628">
    <cfRule type="containsBlanks" dxfId="5688" priority="6208">
      <formula>LEN(TRIM(E628))=0</formula>
    </cfRule>
    <cfRule type="duplicateValues" dxfId="5687" priority="6209"/>
  </conditionalFormatting>
  <conditionalFormatting sqref="K629:K633">
    <cfRule type="containsText" dxfId="5686" priority="6184" operator="containsText" text="COMING SOON">
      <formula>NOT(ISERROR(SEARCH("COMING SOON",K629)))</formula>
    </cfRule>
    <cfRule type="containsText" dxfId="5685" priority="6185" operator="containsText" text="ACTIVE">
      <formula>NOT(ISERROR(SEARCH("ACTIVE",K629)))</formula>
    </cfRule>
  </conditionalFormatting>
  <conditionalFormatting sqref="K629:K633">
    <cfRule type="containsText" dxfId="5684" priority="6173" operator="containsText" text="Discontinued">
      <formula>NOT(ISERROR(SEARCH("Discontinued",K629)))</formula>
    </cfRule>
    <cfRule type="containsText" dxfId="5683" priority="6174" operator="containsText" text="Closeout">
      <formula>NOT(ISERROR(SEARCH("Closeout",K629)))</formula>
    </cfRule>
  </conditionalFormatting>
  <conditionalFormatting sqref="A629">
    <cfRule type="expression" dxfId="5682" priority="6175">
      <formula>C629= "STREET (3XX)"</formula>
    </cfRule>
    <cfRule type="expression" dxfId="5681" priority="6176">
      <formula>C629="UTV (4XX)"</formula>
    </cfRule>
    <cfRule type="expression" dxfId="5680" priority="6177">
      <formula>C629= "RACE (1XX)"</formula>
    </cfRule>
    <cfRule type="expression" dxfId="5679" priority="6178">
      <formula>C629= "FORGED (2XX)"</formula>
    </cfRule>
    <cfRule type="expression" dxfId="5678" priority="6179">
      <formula>C629= "RALLY (5XX)"</formula>
    </cfRule>
    <cfRule type="expression" dxfId="5677" priority="6180">
      <formula>C629= "DISCO (6XX)"</formula>
    </cfRule>
    <cfRule type="expression" dxfId="5676" priority="6181">
      <formula>C629= "TRAIL (7XX)"</formula>
    </cfRule>
    <cfRule type="expression" dxfId="5675" priority="6182">
      <formula>C629= "GMZ (8XX)"</formula>
    </cfRule>
    <cfRule type="expression" dxfId="5674" priority="6183">
      <formula>C629= "DUALLY (9XX)"</formula>
    </cfRule>
  </conditionalFormatting>
  <conditionalFormatting sqref="I629">
    <cfRule type="containsBlanks" dxfId="5673" priority="6171">
      <formula>LEN(TRIM(I629))=0</formula>
    </cfRule>
  </conditionalFormatting>
  <conditionalFormatting sqref="G629">
    <cfRule type="containsBlanks" dxfId="5672" priority="6170">
      <formula>LEN(TRIM(G629))=0</formula>
    </cfRule>
  </conditionalFormatting>
  <conditionalFormatting sqref="H629">
    <cfRule type="containsBlanks" dxfId="5671" priority="6186">
      <formula>LEN(TRIM(H629))=0</formula>
    </cfRule>
    <cfRule type="duplicateValues" dxfId="5670" priority="6187"/>
  </conditionalFormatting>
  <conditionalFormatting sqref="E629">
    <cfRule type="containsBlanks" dxfId="5669" priority="6188">
      <formula>LEN(TRIM(E629))=0</formula>
    </cfRule>
    <cfRule type="duplicateValues" dxfId="5668" priority="6189"/>
  </conditionalFormatting>
  <conditionalFormatting sqref="K630">
    <cfRule type="containsText" dxfId="5667" priority="6164" operator="containsText" text="COMING SOON">
      <formula>NOT(ISERROR(SEARCH("COMING SOON",K630)))</formula>
    </cfRule>
    <cfRule type="containsText" dxfId="5666" priority="6165" operator="containsText" text="ACTIVE">
      <formula>NOT(ISERROR(SEARCH("ACTIVE",K630)))</formula>
    </cfRule>
  </conditionalFormatting>
  <conditionalFormatting sqref="K630">
    <cfRule type="containsText" dxfId="5665" priority="6153" operator="containsText" text="Discontinued">
      <formula>NOT(ISERROR(SEARCH("Discontinued",K630)))</formula>
    </cfRule>
    <cfRule type="containsText" dxfId="5664" priority="6154" operator="containsText" text="Closeout">
      <formula>NOT(ISERROR(SEARCH("Closeout",K630)))</formula>
    </cfRule>
  </conditionalFormatting>
  <conditionalFormatting sqref="A630:A636">
    <cfRule type="expression" dxfId="5663" priority="6155">
      <formula>C630= "STREET (3XX)"</formula>
    </cfRule>
    <cfRule type="expression" dxfId="5662" priority="6156">
      <formula>C630="UTV (4XX)"</formula>
    </cfRule>
    <cfRule type="expression" dxfId="5661" priority="6157">
      <formula>C630= "RACE (1XX)"</formula>
    </cfRule>
    <cfRule type="expression" dxfId="5660" priority="6158">
      <formula>C630= "FORGED (2XX)"</formula>
    </cfRule>
    <cfRule type="expression" dxfId="5659" priority="6159">
      <formula>C630= "RALLY (5XX)"</formula>
    </cfRule>
    <cfRule type="expression" dxfId="5658" priority="6160">
      <formula>C630= "DISCO (6XX)"</formula>
    </cfRule>
    <cfRule type="expression" dxfId="5657" priority="6161">
      <formula>C630= "TRAIL (7XX)"</formula>
    </cfRule>
    <cfRule type="expression" dxfId="5656" priority="6162">
      <formula>C630= "GMZ (8XX)"</formula>
    </cfRule>
    <cfRule type="expression" dxfId="5655" priority="6163">
      <formula>C630= "DUALLY (9XX)"</formula>
    </cfRule>
  </conditionalFormatting>
  <conditionalFormatting sqref="H630">
    <cfRule type="containsBlanks" dxfId="5654" priority="6166">
      <formula>LEN(TRIM(H630))=0</formula>
    </cfRule>
    <cfRule type="duplicateValues" dxfId="5653" priority="6167"/>
  </conditionalFormatting>
  <conditionalFormatting sqref="E630">
    <cfRule type="containsBlanks" dxfId="5652" priority="6168">
      <formula>LEN(TRIM(E630))=0</formula>
    </cfRule>
    <cfRule type="duplicateValues" dxfId="5651" priority="6169"/>
  </conditionalFormatting>
  <conditionalFormatting sqref="K631:K633">
    <cfRule type="containsText" dxfId="5650" priority="6146" operator="containsText" text="COMING SOON">
      <formula>NOT(ISERROR(SEARCH("COMING SOON",K631)))</formula>
    </cfRule>
    <cfRule type="containsText" dxfId="5649" priority="6147" operator="containsText" text="ACTIVE">
      <formula>NOT(ISERROR(SEARCH("ACTIVE",K631)))</formula>
    </cfRule>
  </conditionalFormatting>
  <conditionalFormatting sqref="K631:K633">
    <cfRule type="containsText" dxfId="5648" priority="6135" operator="containsText" text="Discontinued">
      <formula>NOT(ISERROR(SEARCH("Discontinued",K631)))</formula>
    </cfRule>
    <cfRule type="containsText" dxfId="5647" priority="6136" operator="containsText" text="Closeout">
      <formula>NOT(ISERROR(SEARCH("Closeout",K631)))</formula>
    </cfRule>
  </conditionalFormatting>
  <conditionalFormatting sqref="A631">
    <cfRule type="expression" dxfId="5646" priority="6137">
      <formula>C631= "STREET (3XX)"</formula>
    </cfRule>
    <cfRule type="expression" dxfId="5645" priority="6138">
      <formula>C631="UTV (4XX)"</formula>
    </cfRule>
    <cfRule type="expression" dxfId="5644" priority="6139">
      <formula>C631= "RACE (1XX)"</formula>
    </cfRule>
    <cfRule type="expression" dxfId="5643" priority="6140">
      <formula>C631= "FORGED (2XX)"</formula>
    </cfRule>
    <cfRule type="expression" dxfId="5642" priority="6141">
      <formula>C631= "RALLY (5XX)"</formula>
    </cfRule>
    <cfRule type="expression" dxfId="5641" priority="6142">
      <formula>C631= "DISCO (6XX)"</formula>
    </cfRule>
    <cfRule type="expression" dxfId="5640" priority="6143">
      <formula>C631= "TRAIL (7XX)"</formula>
    </cfRule>
    <cfRule type="expression" dxfId="5639" priority="6144">
      <formula>C631= "GMZ (8XX)"</formula>
    </cfRule>
    <cfRule type="expression" dxfId="5638" priority="6145">
      <formula>C631= "DUALLY (9XX)"</formula>
    </cfRule>
  </conditionalFormatting>
  <conditionalFormatting sqref="H631">
    <cfRule type="containsBlanks" dxfId="5637" priority="6148">
      <formula>LEN(TRIM(H631))=0</formula>
    </cfRule>
    <cfRule type="duplicateValues" dxfId="5636" priority="6149"/>
  </conditionalFormatting>
  <conditionalFormatting sqref="E631">
    <cfRule type="containsBlanks" dxfId="5635" priority="6150">
      <formula>LEN(TRIM(E631))=0</formula>
    </cfRule>
    <cfRule type="duplicateValues" dxfId="5634" priority="6151"/>
  </conditionalFormatting>
  <conditionalFormatting sqref="K632">
    <cfRule type="containsText" dxfId="5633" priority="6128" operator="containsText" text="COMING SOON">
      <formula>NOT(ISERROR(SEARCH("COMING SOON",K632)))</formula>
    </cfRule>
    <cfRule type="containsText" dxfId="5632" priority="6129" operator="containsText" text="ACTIVE">
      <formula>NOT(ISERROR(SEARCH("ACTIVE",K632)))</formula>
    </cfRule>
  </conditionalFormatting>
  <conditionalFormatting sqref="K632">
    <cfRule type="containsText" dxfId="5631" priority="6117" operator="containsText" text="Discontinued">
      <formula>NOT(ISERROR(SEARCH("Discontinued",K632)))</formula>
    </cfRule>
    <cfRule type="containsText" dxfId="5630" priority="6118" operator="containsText" text="Closeout">
      <formula>NOT(ISERROR(SEARCH("Closeout",K632)))</formula>
    </cfRule>
  </conditionalFormatting>
  <conditionalFormatting sqref="L632">
    <cfRule type="containsBlanks" dxfId="5629" priority="6115">
      <formula>LEN(TRIM(L632))=0</formula>
    </cfRule>
  </conditionalFormatting>
  <conditionalFormatting sqref="H632">
    <cfRule type="containsBlanks" dxfId="5628" priority="6130">
      <formula>LEN(TRIM(H632))=0</formula>
    </cfRule>
    <cfRule type="duplicateValues" dxfId="5627" priority="6131"/>
  </conditionalFormatting>
  <conditionalFormatting sqref="E632">
    <cfRule type="containsBlanks" dxfId="5626" priority="6132">
      <formula>LEN(TRIM(E632))=0</formula>
    </cfRule>
    <cfRule type="duplicateValues" dxfId="5625" priority="6133"/>
  </conditionalFormatting>
  <conditionalFormatting sqref="A632">
    <cfRule type="expression" dxfId="5624" priority="6077">
      <formula>C632= "STREET (3XX)"</formula>
    </cfRule>
    <cfRule type="expression" dxfId="5623" priority="6078">
      <formula>C632="UTV (4XX)"</formula>
    </cfRule>
    <cfRule type="expression" dxfId="5622" priority="6079">
      <formula>C632= "RACE (1XX)"</formula>
    </cfRule>
    <cfRule type="expression" dxfId="5621" priority="6080">
      <formula>C632= "FORGED (2XX)"</formula>
    </cfRule>
    <cfRule type="expression" dxfId="5620" priority="6081">
      <formula>C632= "RALLY (5XX)"</formula>
    </cfRule>
    <cfRule type="expression" dxfId="5619" priority="6082">
      <formula>C632= "DISCO (6XX)"</formula>
    </cfRule>
    <cfRule type="expression" dxfId="5618" priority="6083">
      <formula>C632= "TRAIL (7XX)"</formula>
    </cfRule>
    <cfRule type="expression" dxfId="5617" priority="6084">
      <formula>C632= "GMZ (8XX)"</formula>
    </cfRule>
    <cfRule type="expression" dxfId="5616" priority="6085">
      <formula>C632= "DUALLY (9XX)"</formula>
    </cfRule>
  </conditionalFormatting>
  <conditionalFormatting sqref="A632">
    <cfRule type="expression" dxfId="5615" priority="6106">
      <formula>C632= "TRAIL (7XX)"</formula>
    </cfRule>
    <cfRule type="expression" dxfId="5614" priority="6107">
      <formula>C632= "DISCO (6XX)"</formula>
    </cfRule>
    <cfRule type="expression" dxfId="5613" priority="6108">
      <formula>C632= "RALLY (5XX)"</formula>
    </cfRule>
    <cfRule type="expression" dxfId="5612" priority="6109">
      <formula>C632= "FORGED (2XX)"</formula>
    </cfRule>
    <cfRule type="expression" dxfId="5611" priority="6110">
      <formula>C632= "GMZ (8XX)"</formula>
    </cfRule>
    <cfRule type="expression" dxfId="5610" priority="6111">
      <formula>C632= "RACE (1XX)"</formula>
    </cfRule>
    <cfRule type="expression" dxfId="5609" priority="6112">
      <formula>C632= "UTV (4XX)"</formula>
    </cfRule>
    <cfRule type="expression" dxfId="5608" priority="6113">
      <formula>C632= "STREET (3XX)"</formula>
    </cfRule>
  </conditionalFormatting>
  <conditionalFormatting sqref="A632">
    <cfRule type="containsBlanks" dxfId="5607" priority="6105">
      <formula>LEN(TRIM(A632))=0</formula>
    </cfRule>
  </conditionalFormatting>
  <conditionalFormatting sqref="A632">
    <cfRule type="expression" dxfId="5606" priority="6096">
      <formula>C632= "STREET (3XX)"</formula>
    </cfRule>
    <cfRule type="expression" dxfId="5605" priority="6097">
      <formula>C632="UTV (4XX)"</formula>
    </cfRule>
    <cfRule type="expression" dxfId="5604" priority="6098">
      <formula>C632= "RACE (1XX)"</formula>
    </cfRule>
    <cfRule type="expression" dxfId="5603" priority="6099">
      <formula>C632= "FORGED (2XX)"</formula>
    </cfRule>
    <cfRule type="expression" dxfId="5602" priority="6100">
      <formula>C632= "RALLY (5XX)"</formula>
    </cfRule>
    <cfRule type="expression" dxfId="5601" priority="6101">
      <formula>C632= "DISCO (6XX)"</formula>
    </cfRule>
    <cfRule type="expression" dxfId="5600" priority="6102">
      <formula>C632= "TRAIL (7XX)"</formula>
    </cfRule>
    <cfRule type="expression" dxfId="5599" priority="6103">
      <formula>C632= "GMZ (8XX)"</formula>
    </cfRule>
    <cfRule type="expression" dxfId="5598" priority="6104">
      <formula>C632= "DUALLY (9XX)"</formula>
    </cfRule>
  </conditionalFormatting>
  <conditionalFormatting sqref="A632">
    <cfRule type="containsBlanks" dxfId="5597" priority="6086">
      <formula>LEN(TRIM(A632))=0</formula>
    </cfRule>
  </conditionalFormatting>
  <conditionalFormatting sqref="A632">
    <cfRule type="expression" dxfId="5596" priority="6087">
      <formula>C632= "STREET (3XX)"</formula>
    </cfRule>
    <cfRule type="expression" dxfId="5595" priority="6088">
      <formula>C632="UTV (4XX)"</formula>
    </cfRule>
    <cfRule type="expression" dxfId="5594" priority="6089">
      <formula>C632= "RACE (1XX)"</formula>
    </cfRule>
    <cfRule type="expression" dxfId="5593" priority="6090">
      <formula>C632= "FORGED (2XX)"</formula>
    </cfRule>
    <cfRule type="expression" dxfId="5592" priority="6091">
      <formula>C632= "RALLY (5XX)"</formula>
    </cfRule>
    <cfRule type="expression" dxfId="5591" priority="6092">
      <formula>C632= "DISCO (6XX)"</formula>
    </cfRule>
    <cfRule type="expression" dxfId="5590" priority="6093">
      <formula>C632= "TRAIL (7XX)"</formula>
    </cfRule>
    <cfRule type="expression" dxfId="5589" priority="6094">
      <formula>C632= "GMZ (8XX)"</formula>
    </cfRule>
    <cfRule type="expression" dxfId="5588" priority="6095">
      <formula>C632= "DUALLY (9XX)"</formula>
    </cfRule>
  </conditionalFormatting>
  <conditionalFormatting sqref="K633">
    <cfRule type="containsText" dxfId="5587" priority="6053" operator="containsText" text="COMING SOON">
      <formula>NOT(ISERROR(SEARCH("COMING SOON",K633)))</formula>
    </cfRule>
    <cfRule type="containsText" dxfId="5586" priority="6054" operator="containsText" text="ACTIVE">
      <formula>NOT(ISERROR(SEARCH("ACTIVE",K633)))</formula>
    </cfRule>
  </conditionalFormatting>
  <conditionalFormatting sqref="K633">
    <cfRule type="containsText" dxfId="5585" priority="6042" operator="containsText" text="Discontinued">
      <formula>NOT(ISERROR(SEARCH("Discontinued",K633)))</formula>
    </cfRule>
    <cfRule type="containsText" dxfId="5584" priority="6043" operator="containsText" text="Closeout">
      <formula>NOT(ISERROR(SEARCH("Closeout",K633)))</formula>
    </cfRule>
  </conditionalFormatting>
  <conditionalFormatting sqref="A633">
    <cfRule type="expression" dxfId="5583" priority="6044">
      <formula>C633= "STREET (3XX)"</formula>
    </cfRule>
    <cfRule type="expression" dxfId="5582" priority="6045">
      <formula>C633="UTV (4XX)"</formula>
    </cfRule>
    <cfRule type="expression" dxfId="5581" priority="6046">
      <formula>C633= "RACE (1XX)"</formula>
    </cfRule>
    <cfRule type="expression" dxfId="5580" priority="6047">
      <formula>C633= "FORGED (2XX)"</formula>
    </cfRule>
    <cfRule type="expression" dxfId="5579" priority="6048">
      <formula>C633= "RALLY (5XX)"</formula>
    </cfRule>
    <cfRule type="expression" dxfId="5578" priority="6049">
      <formula>C633= "DISCO (6XX)"</formula>
    </cfRule>
    <cfRule type="expression" dxfId="5577" priority="6050">
      <formula>C633= "TRAIL (7XX)"</formula>
    </cfRule>
    <cfRule type="expression" dxfId="5576" priority="6051">
      <formula>C633= "GMZ (8XX)"</formula>
    </cfRule>
    <cfRule type="expression" dxfId="5575" priority="6052">
      <formula>C633= "DUALLY (9XX)"</formula>
    </cfRule>
  </conditionalFormatting>
  <conditionalFormatting sqref="H633">
    <cfRule type="containsBlanks" dxfId="5574" priority="6055">
      <formula>LEN(TRIM(H633))=0</formula>
    </cfRule>
    <cfRule type="duplicateValues" dxfId="5573" priority="6056"/>
  </conditionalFormatting>
  <conditionalFormatting sqref="E633">
    <cfRule type="containsBlanks" dxfId="5572" priority="6057">
      <formula>LEN(TRIM(E633))=0</formula>
    </cfRule>
    <cfRule type="duplicateValues" dxfId="5571" priority="6058"/>
  </conditionalFormatting>
  <conditionalFormatting sqref="A634">
    <cfRule type="expression" dxfId="5570" priority="6026">
      <formula>C634= "STREET (3XX)"</formula>
    </cfRule>
    <cfRule type="expression" dxfId="5569" priority="6027">
      <formula>C634="UTV (4XX)"</formula>
    </cfRule>
    <cfRule type="expression" dxfId="5568" priority="6028">
      <formula>C634= "RACE (1XX)"</formula>
    </cfRule>
    <cfRule type="expression" dxfId="5567" priority="6029">
      <formula>C634= "FORGED (2XX)"</formula>
    </cfRule>
    <cfRule type="expression" dxfId="5566" priority="6030">
      <formula>C634= "RALLY (5XX)"</formula>
    </cfRule>
    <cfRule type="expression" dxfId="5565" priority="6031">
      <formula>C634= "DISCO (6XX)"</formula>
    </cfRule>
    <cfRule type="expression" dxfId="5564" priority="6032">
      <formula>C634= "TRAIL (7XX)"</formula>
    </cfRule>
    <cfRule type="expression" dxfId="5563" priority="6033">
      <formula>C634= "GMZ (8XX)"</formula>
    </cfRule>
    <cfRule type="expression" dxfId="5562" priority="6034">
      <formula>C634= "DUALLY (9XX)"</formula>
    </cfRule>
  </conditionalFormatting>
  <conditionalFormatting sqref="L634">
    <cfRule type="containsBlanks" dxfId="5561" priority="6022">
      <formula>LEN(TRIM(L634))=0</formula>
    </cfRule>
  </conditionalFormatting>
  <conditionalFormatting sqref="H634">
    <cfRule type="containsBlanks" dxfId="5560" priority="6037">
      <formula>LEN(TRIM(H634))=0</formula>
    </cfRule>
    <cfRule type="duplicateValues" dxfId="5559" priority="6038"/>
  </conditionalFormatting>
  <conditionalFormatting sqref="E634">
    <cfRule type="containsBlanks" dxfId="5558" priority="6039">
      <formula>LEN(TRIM(E634))=0</formula>
    </cfRule>
    <cfRule type="duplicateValues" dxfId="5557" priority="6040"/>
  </conditionalFormatting>
  <conditionalFormatting sqref="BY634:CB634">
    <cfRule type="containsBlanks" dxfId="5556" priority="5946">
      <formula>LEN(TRIM(BY634))=0</formula>
    </cfRule>
  </conditionalFormatting>
  <conditionalFormatting sqref="K634">
    <cfRule type="containsText" dxfId="5555" priority="5973" operator="containsText" text="COMING SOON">
      <formula>NOT(ISERROR(SEARCH("COMING SOON",K634)))</formula>
    </cfRule>
    <cfRule type="containsText" dxfId="5554" priority="5974" operator="containsText" text="ACTIVE">
      <formula>NOT(ISERROR(SEARCH("ACTIVE",K634)))</formula>
    </cfRule>
  </conditionalFormatting>
  <conditionalFormatting sqref="K634">
    <cfRule type="containsText" dxfId="5553" priority="5959" operator="containsText" text="Discontinued">
      <formula>NOT(ISERROR(SEARCH("Discontinued",K634)))</formula>
    </cfRule>
    <cfRule type="containsText" dxfId="5552" priority="5960" operator="containsText" text="Closeout">
      <formula>NOT(ISERROR(SEARCH("Closeout",K634)))</formula>
    </cfRule>
  </conditionalFormatting>
  <conditionalFormatting sqref="K634">
    <cfRule type="containsBlanks" dxfId="5551" priority="6020">
      <formula>LEN(TRIM(K634))=0</formula>
    </cfRule>
  </conditionalFormatting>
  <conditionalFormatting sqref="K634">
    <cfRule type="containsText" dxfId="5550" priority="5988" operator="containsText" text="COMING SOON">
      <formula>NOT(ISERROR(SEARCH("COMING SOON",K634)))</formula>
    </cfRule>
    <cfRule type="containsText" dxfId="5549" priority="5989" operator="containsText" text="ACTIVE">
      <formula>NOT(ISERROR(SEARCH("ACTIVE",K634)))</formula>
    </cfRule>
  </conditionalFormatting>
  <conditionalFormatting sqref="K634">
    <cfRule type="containsBlanks" dxfId="5548" priority="6019">
      <formula>LEN(TRIM(K634))=0</formula>
    </cfRule>
  </conditionalFormatting>
  <conditionalFormatting sqref="K634">
    <cfRule type="containsText" dxfId="5547" priority="6017" operator="containsText" text="COMING SOON">
      <formula>NOT(ISERROR(SEARCH("COMING SOON",K634)))</formula>
    </cfRule>
    <cfRule type="containsText" dxfId="5546" priority="6018" operator="containsText" text="ACTIVE">
      <formula>NOT(ISERROR(SEARCH("ACTIVE",K634)))</formula>
    </cfRule>
  </conditionalFormatting>
  <conditionalFormatting sqref="K634">
    <cfRule type="containsText" dxfId="5545" priority="6015" operator="containsText" text="Discontinued">
      <formula>NOT(ISERROR(SEARCH("Discontinued",K634)))</formula>
    </cfRule>
    <cfRule type="containsText" dxfId="5544" priority="6016" operator="containsText" text="Closeout">
      <formula>NOT(ISERROR(SEARCH("Closeout",K634)))</formula>
    </cfRule>
  </conditionalFormatting>
  <conditionalFormatting sqref="K634">
    <cfRule type="containsText" dxfId="5543" priority="6013" operator="containsText" text="COMING SOON">
      <formula>NOT(ISERROR(SEARCH("COMING SOON",K634)))</formula>
    </cfRule>
    <cfRule type="containsText" dxfId="5542" priority="6014" operator="containsText" text="ACTIVE">
      <formula>NOT(ISERROR(SEARCH("ACTIVE",K634)))</formula>
    </cfRule>
  </conditionalFormatting>
  <conditionalFormatting sqref="K634">
    <cfRule type="containsText" dxfId="5541" priority="6011" operator="containsText" text="Discontinued">
      <formula>NOT(ISERROR(SEARCH("Discontinued",K634)))</formula>
    </cfRule>
    <cfRule type="containsText" dxfId="5540" priority="6012" operator="containsText" text="Closeout">
      <formula>NOT(ISERROR(SEARCH("Closeout",K634)))</formula>
    </cfRule>
  </conditionalFormatting>
  <conditionalFormatting sqref="K634">
    <cfRule type="containsText" dxfId="5539" priority="6009" operator="containsText" text="COMING SOON">
      <formula>NOT(ISERROR(SEARCH("COMING SOON",K634)))</formula>
    </cfRule>
    <cfRule type="containsText" dxfId="5538" priority="6010" operator="containsText" text="ACTIVE">
      <formula>NOT(ISERROR(SEARCH("ACTIVE",K634)))</formula>
    </cfRule>
  </conditionalFormatting>
  <conditionalFormatting sqref="K634">
    <cfRule type="containsText" dxfId="5537" priority="6007" operator="containsText" text="Discontinued">
      <formula>NOT(ISERROR(SEARCH("Discontinued",K634)))</formula>
    </cfRule>
    <cfRule type="containsText" dxfId="5536" priority="6008" operator="containsText" text="Closeout">
      <formula>NOT(ISERROR(SEARCH("Closeout",K634)))</formula>
    </cfRule>
  </conditionalFormatting>
  <conditionalFormatting sqref="K634">
    <cfRule type="containsText" dxfId="5535" priority="6005" operator="containsText" text="COMING SOON">
      <formula>NOT(ISERROR(SEARCH("COMING SOON",K634)))</formula>
    </cfRule>
    <cfRule type="containsText" dxfId="5534" priority="6006" operator="containsText" text="ACTIVE">
      <formula>NOT(ISERROR(SEARCH("ACTIVE",K634)))</formula>
    </cfRule>
  </conditionalFormatting>
  <conditionalFormatting sqref="K634">
    <cfRule type="containsText" dxfId="5533" priority="6003" operator="containsText" text="Discontinued">
      <formula>NOT(ISERROR(SEARCH("Discontinued",K634)))</formula>
    </cfRule>
    <cfRule type="containsText" dxfId="5532" priority="6004" operator="containsText" text="Closeout">
      <formula>NOT(ISERROR(SEARCH("Closeout",K634)))</formula>
    </cfRule>
  </conditionalFormatting>
  <conditionalFormatting sqref="K634">
    <cfRule type="containsText" dxfId="5531" priority="6001" operator="containsText" text="COMING SOON">
      <formula>NOT(ISERROR(SEARCH("COMING SOON",K634)))</formula>
    </cfRule>
    <cfRule type="containsText" dxfId="5530" priority="6002" operator="containsText" text="ACTIVE">
      <formula>NOT(ISERROR(SEARCH("ACTIVE",K634)))</formula>
    </cfRule>
  </conditionalFormatting>
  <conditionalFormatting sqref="K634">
    <cfRule type="containsText" dxfId="5529" priority="5999" operator="containsText" text="Discontinued">
      <formula>NOT(ISERROR(SEARCH("Discontinued",K634)))</formula>
    </cfRule>
    <cfRule type="containsText" dxfId="5528" priority="6000" operator="containsText" text="Closeout">
      <formula>NOT(ISERROR(SEARCH("Closeout",K634)))</formula>
    </cfRule>
  </conditionalFormatting>
  <conditionalFormatting sqref="K634">
    <cfRule type="containsBlanks" dxfId="5527" priority="5998">
      <formula>LEN(TRIM(K634))=0</formula>
    </cfRule>
  </conditionalFormatting>
  <conditionalFormatting sqref="K634">
    <cfRule type="containsText" dxfId="5526" priority="5996" operator="containsText" text="COMING SOON">
      <formula>NOT(ISERROR(SEARCH("COMING SOON",K634)))</formula>
    </cfRule>
    <cfRule type="containsText" dxfId="5525" priority="5997" operator="containsText" text="ACTIVE">
      <formula>NOT(ISERROR(SEARCH("ACTIVE",K634)))</formula>
    </cfRule>
  </conditionalFormatting>
  <conditionalFormatting sqref="K634">
    <cfRule type="containsText" dxfId="5524" priority="5994" operator="containsText" text="Discontinued">
      <formula>NOT(ISERROR(SEARCH("Discontinued",K634)))</formula>
    </cfRule>
    <cfRule type="containsText" dxfId="5523" priority="5995" operator="containsText" text="Closeout">
      <formula>NOT(ISERROR(SEARCH("Closeout",K634)))</formula>
    </cfRule>
  </conditionalFormatting>
  <conditionalFormatting sqref="K634">
    <cfRule type="containsText" dxfId="5522" priority="5992" operator="containsText" text="COMING SOON">
      <formula>NOT(ISERROR(SEARCH("COMING SOON",K634)))</formula>
    </cfRule>
    <cfRule type="containsText" dxfId="5521" priority="5993" operator="containsText" text="ACTIVE">
      <formula>NOT(ISERROR(SEARCH("ACTIVE",K634)))</formula>
    </cfRule>
  </conditionalFormatting>
  <conditionalFormatting sqref="K634">
    <cfRule type="containsText" dxfId="5520" priority="5990" operator="containsText" text="Discontinued">
      <formula>NOT(ISERROR(SEARCH("Discontinued",K634)))</formula>
    </cfRule>
    <cfRule type="containsText" dxfId="5519" priority="5991" operator="containsText" text="Closeout">
      <formula>NOT(ISERROR(SEARCH("Closeout",K634)))</formula>
    </cfRule>
  </conditionalFormatting>
  <conditionalFormatting sqref="K634">
    <cfRule type="containsText" dxfId="5518" priority="5986" operator="containsText" text="Discontinued">
      <formula>NOT(ISERROR(SEARCH("Discontinued",K634)))</formula>
    </cfRule>
    <cfRule type="containsText" dxfId="5517" priority="5987" operator="containsText" text="Closeout">
      <formula>NOT(ISERROR(SEARCH("Closeout",K634)))</formula>
    </cfRule>
  </conditionalFormatting>
  <conditionalFormatting sqref="K634">
    <cfRule type="containsText" dxfId="5516" priority="5982" operator="containsText" text="Discontinued">
      <formula>NOT(ISERROR(SEARCH("Discontinued",K634)))</formula>
    </cfRule>
    <cfRule type="containsText" dxfId="5515" priority="5983" operator="containsText" text="Coming Soon">
      <formula>NOT(ISERROR(SEARCH("Coming Soon",K634)))</formula>
    </cfRule>
    <cfRule type="containsText" dxfId="5514" priority="5984" operator="containsText" text="Closeout">
      <formula>NOT(ISERROR(SEARCH("Closeout",K634)))</formula>
    </cfRule>
    <cfRule type="containsText" dxfId="5513" priority="5985" operator="containsText" text="Active">
      <formula>NOT(ISERROR(SEARCH("Active",K634)))</formula>
    </cfRule>
  </conditionalFormatting>
  <conditionalFormatting sqref="K634">
    <cfRule type="containsText" dxfId="5512" priority="5975" operator="containsText" text="Discontinued">
      <formula>NOT(ISERROR(SEARCH("Discontinued",K634)))</formula>
    </cfRule>
    <cfRule type="containsText" dxfId="5511" priority="5976" operator="containsText" text="Closeout">
      <formula>NOT(ISERROR(SEARCH("Closeout",K634)))</formula>
    </cfRule>
  </conditionalFormatting>
  <conditionalFormatting sqref="K634">
    <cfRule type="cellIs" dxfId="5510" priority="5980" operator="equal">
      <formula>"Closeout"</formula>
    </cfRule>
    <cfRule type="cellIs" dxfId="5509" priority="5981" operator="equal">
      <formula>"Discontinued"</formula>
    </cfRule>
  </conditionalFormatting>
  <conditionalFormatting sqref="K634">
    <cfRule type="containsBlanks" dxfId="5508" priority="5977">
      <formula>LEN(TRIM(K634))=0</formula>
    </cfRule>
  </conditionalFormatting>
  <conditionalFormatting sqref="K634">
    <cfRule type="containsText" dxfId="5507" priority="5978" operator="containsText" text="COMING SOON">
      <formula>NOT(ISERROR(SEARCH("COMING SOON",K634)))</formula>
    </cfRule>
    <cfRule type="containsText" dxfId="5506" priority="5979" operator="containsText" text="ACTIVE">
      <formula>NOT(ISERROR(SEARCH("ACTIVE",K634)))</formula>
    </cfRule>
  </conditionalFormatting>
  <conditionalFormatting sqref="K634">
    <cfRule type="containsText" dxfId="5505" priority="5971" operator="containsText" text="Discontinued">
      <formula>NOT(ISERROR(SEARCH("Discontinued",K634)))</formula>
    </cfRule>
    <cfRule type="containsText" dxfId="5504" priority="5972" operator="containsText" text="Closeout">
      <formula>NOT(ISERROR(SEARCH("Closeout",K634)))</formula>
    </cfRule>
  </conditionalFormatting>
  <conditionalFormatting sqref="K634">
    <cfRule type="containsText" dxfId="5503" priority="5969" operator="containsText" text="COMING SOON">
      <formula>NOT(ISERROR(SEARCH("COMING SOON",K634)))</formula>
    </cfRule>
    <cfRule type="containsText" dxfId="5502" priority="5970" operator="containsText" text="ACTIVE">
      <formula>NOT(ISERROR(SEARCH("ACTIVE",K634)))</formula>
    </cfRule>
  </conditionalFormatting>
  <conditionalFormatting sqref="K634">
    <cfRule type="containsText" dxfId="5501" priority="5967" operator="containsText" text="Discontinued">
      <formula>NOT(ISERROR(SEARCH("Discontinued",K634)))</formula>
    </cfRule>
    <cfRule type="containsText" dxfId="5500" priority="5968" operator="containsText" text="Closeout">
      <formula>NOT(ISERROR(SEARCH("Closeout",K634)))</formula>
    </cfRule>
  </conditionalFormatting>
  <conditionalFormatting sqref="K634">
    <cfRule type="containsText" dxfId="5499" priority="5965" operator="containsText" text="COMING SOON">
      <formula>NOT(ISERROR(SEARCH("COMING SOON",K634)))</formula>
    </cfRule>
    <cfRule type="containsText" dxfId="5498" priority="5966" operator="containsText" text="ACTIVE">
      <formula>NOT(ISERROR(SEARCH("ACTIVE",K634)))</formula>
    </cfRule>
  </conditionalFormatting>
  <conditionalFormatting sqref="K634">
    <cfRule type="containsText" dxfId="5497" priority="5963" operator="containsText" text="Discontinued">
      <formula>NOT(ISERROR(SEARCH("Discontinued",K634)))</formula>
    </cfRule>
    <cfRule type="containsText" dxfId="5496" priority="5964" operator="containsText" text="Closeout">
      <formula>NOT(ISERROR(SEARCH("Closeout",K634)))</formula>
    </cfRule>
  </conditionalFormatting>
  <conditionalFormatting sqref="K634">
    <cfRule type="containsText" dxfId="5495" priority="5961" operator="containsText" text="COMING SOON">
      <formula>NOT(ISERROR(SEARCH("COMING SOON",K634)))</formula>
    </cfRule>
    <cfRule type="containsText" dxfId="5494" priority="5962" operator="containsText" text="ACTIVE">
      <formula>NOT(ISERROR(SEARCH("ACTIVE",K634)))</formula>
    </cfRule>
  </conditionalFormatting>
  <conditionalFormatting sqref="K634">
    <cfRule type="containsText" dxfId="5493" priority="5957" operator="containsText" text="COMING SOON">
      <formula>NOT(ISERROR(SEARCH("COMING SOON",K634)))</formula>
    </cfRule>
    <cfRule type="containsText" dxfId="5492" priority="5958" operator="containsText" text="ACTIVE">
      <formula>NOT(ISERROR(SEARCH("ACTIVE",K634)))</formula>
    </cfRule>
  </conditionalFormatting>
  <conditionalFormatting sqref="K634">
    <cfRule type="containsText" dxfId="5491" priority="5955" operator="containsText" text="Discontinued">
      <formula>NOT(ISERROR(SEARCH("Discontinued",K634)))</formula>
    </cfRule>
    <cfRule type="containsText" dxfId="5490" priority="5956" operator="containsText" text="Closeout">
      <formula>NOT(ISERROR(SEARCH("Closeout",K634)))</formula>
    </cfRule>
  </conditionalFormatting>
  <conditionalFormatting sqref="K634">
    <cfRule type="containsText" dxfId="5489" priority="5953" operator="containsText" text="COMING SOON">
      <formula>NOT(ISERROR(SEARCH("COMING SOON",K634)))</formula>
    </cfRule>
    <cfRule type="containsText" dxfId="5488" priority="5954" operator="containsText" text="ACTIVE">
      <formula>NOT(ISERROR(SEARCH("ACTIVE",K634)))</formula>
    </cfRule>
  </conditionalFormatting>
  <conditionalFormatting sqref="K634">
    <cfRule type="containsText" dxfId="5487" priority="5951" operator="containsText" text="Discontinued">
      <formula>NOT(ISERROR(SEARCH("Discontinued",K634)))</formula>
    </cfRule>
    <cfRule type="containsText" dxfId="5486" priority="5952" operator="containsText" text="Closeout">
      <formula>NOT(ISERROR(SEARCH("Closeout",K634)))</formula>
    </cfRule>
  </conditionalFormatting>
  <conditionalFormatting sqref="K634">
    <cfRule type="containsText" dxfId="5485" priority="5949" operator="containsText" text="COMING SOON">
      <formula>NOT(ISERROR(SEARCH("COMING SOON",K634)))</formula>
    </cfRule>
    <cfRule type="containsText" dxfId="5484" priority="5950" operator="containsText" text="ACTIVE">
      <formula>NOT(ISERROR(SEARCH("ACTIVE",K634)))</formula>
    </cfRule>
  </conditionalFormatting>
  <conditionalFormatting sqref="K634">
    <cfRule type="containsText" dxfId="5483" priority="5947" operator="containsText" text="Discontinued">
      <formula>NOT(ISERROR(SEARCH("Discontinued",K634)))</formula>
    </cfRule>
    <cfRule type="containsText" dxfId="5482" priority="5948" operator="containsText" text="Closeout">
      <formula>NOT(ISERROR(SEARCH("Closeout",K634)))</formula>
    </cfRule>
  </conditionalFormatting>
  <conditionalFormatting sqref="K635">
    <cfRule type="containsText" dxfId="5481" priority="5854" operator="containsText" text="Discontinued">
      <formula>NOT(ISERROR(SEARCH("Discontinued",K635)))</formula>
    </cfRule>
    <cfRule type="containsText" dxfId="5480" priority="5855" operator="containsText" text="Closeout">
      <formula>NOT(ISERROR(SEARCH("Closeout",K635)))</formula>
    </cfRule>
  </conditionalFormatting>
  <conditionalFormatting sqref="A635">
    <cfRule type="expression" dxfId="5479" priority="5931">
      <formula>C635= "STREET (3XX)"</formula>
    </cfRule>
    <cfRule type="expression" dxfId="5478" priority="5932">
      <formula>C635="UTV (4XX)"</formula>
    </cfRule>
    <cfRule type="expression" dxfId="5477" priority="5933">
      <formula>C635= "RACE (1XX)"</formula>
    </cfRule>
    <cfRule type="expression" dxfId="5476" priority="5934">
      <formula>C635= "FORGED (2XX)"</formula>
    </cfRule>
    <cfRule type="expression" dxfId="5475" priority="5935">
      <formula>C635= "RALLY (5XX)"</formula>
    </cfRule>
    <cfRule type="expression" dxfId="5474" priority="5936">
      <formula>C635= "DISCO (6XX)"</formula>
    </cfRule>
    <cfRule type="expression" dxfId="5473" priority="5937">
      <formula>C635= "TRAIL (7XX)"</formula>
    </cfRule>
    <cfRule type="expression" dxfId="5472" priority="5938">
      <formula>C635= "GMZ (8XX)"</formula>
    </cfRule>
    <cfRule type="expression" dxfId="5471" priority="5939">
      <formula>C635= "DUALLY (9XX)"</formula>
    </cfRule>
  </conditionalFormatting>
  <conditionalFormatting sqref="H635">
    <cfRule type="containsBlanks" dxfId="5470" priority="5942">
      <formula>LEN(TRIM(H635))=0</formula>
    </cfRule>
    <cfRule type="duplicateValues" dxfId="5469" priority="5943"/>
  </conditionalFormatting>
  <conditionalFormatting sqref="E635">
    <cfRule type="containsBlanks" dxfId="5468" priority="5944">
      <formula>LEN(TRIM(E635))=0</formula>
    </cfRule>
    <cfRule type="duplicateValues" dxfId="5467" priority="5945"/>
  </conditionalFormatting>
  <conditionalFormatting sqref="BY635:CB635">
    <cfRule type="containsBlanks" dxfId="5466" priority="5853">
      <formula>LEN(TRIM(BY635))=0</formula>
    </cfRule>
  </conditionalFormatting>
  <conditionalFormatting sqref="K635">
    <cfRule type="containsText" dxfId="5465" priority="5880" operator="containsText" text="COMING SOON">
      <formula>NOT(ISERROR(SEARCH("COMING SOON",K635)))</formula>
    </cfRule>
    <cfRule type="containsText" dxfId="5464" priority="5881" operator="containsText" text="ACTIVE">
      <formula>NOT(ISERROR(SEARCH("ACTIVE",K635)))</formula>
    </cfRule>
  </conditionalFormatting>
  <conditionalFormatting sqref="K635">
    <cfRule type="containsText" dxfId="5463" priority="5866" operator="containsText" text="Discontinued">
      <formula>NOT(ISERROR(SEARCH("Discontinued",K635)))</formula>
    </cfRule>
    <cfRule type="containsText" dxfId="5462" priority="5867" operator="containsText" text="Closeout">
      <formula>NOT(ISERROR(SEARCH("Closeout",K635)))</formula>
    </cfRule>
  </conditionalFormatting>
  <conditionalFormatting sqref="K635">
    <cfRule type="containsBlanks" dxfId="5461" priority="5927">
      <formula>LEN(TRIM(K635))=0</formula>
    </cfRule>
  </conditionalFormatting>
  <conditionalFormatting sqref="K635">
    <cfRule type="containsText" dxfId="5460" priority="5895" operator="containsText" text="COMING SOON">
      <formula>NOT(ISERROR(SEARCH("COMING SOON",K635)))</formula>
    </cfRule>
    <cfRule type="containsText" dxfId="5459" priority="5896" operator="containsText" text="ACTIVE">
      <formula>NOT(ISERROR(SEARCH("ACTIVE",K635)))</formula>
    </cfRule>
  </conditionalFormatting>
  <conditionalFormatting sqref="K635">
    <cfRule type="containsBlanks" dxfId="5458" priority="5926">
      <formula>LEN(TRIM(K635))=0</formula>
    </cfRule>
  </conditionalFormatting>
  <conditionalFormatting sqref="K635">
    <cfRule type="containsText" dxfId="5457" priority="5924" operator="containsText" text="COMING SOON">
      <formula>NOT(ISERROR(SEARCH("COMING SOON",K635)))</formula>
    </cfRule>
    <cfRule type="containsText" dxfId="5456" priority="5925" operator="containsText" text="ACTIVE">
      <formula>NOT(ISERROR(SEARCH("ACTIVE",K635)))</formula>
    </cfRule>
  </conditionalFormatting>
  <conditionalFormatting sqref="K635">
    <cfRule type="containsText" dxfId="5455" priority="5922" operator="containsText" text="Discontinued">
      <formula>NOT(ISERROR(SEARCH("Discontinued",K635)))</formula>
    </cfRule>
    <cfRule type="containsText" dxfId="5454" priority="5923" operator="containsText" text="Closeout">
      <formula>NOT(ISERROR(SEARCH("Closeout",K635)))</formula>
    </cfRule>
  </conditionalFormatting>
  <conditionalFormatting sqref="K635">
    <cfRule type="containsText" dxfId="5453" priority="5920" operator="containsText" text="COMING SOON">
      <formula>NOT(ISERROR(SEARCH("COMING SOON",K635)))</formula>
    </cfRule>
    <cfRule type="containsText" dxfId="5452" priority="5921" operator="containsText" text="ACTIVE">
      <formula>NOT(ISERROR(SEARCH("ACTIVE",K635)))</formula>
    </cfRule>
  </conditionalFormatting>
  <conditionalFormatting sqref="K635">
    <cfRule type="containsText" dxfId="5451" priority="5918" operator="containsText" text="Discontinued">
      <formula>NOT(ISERROR(SEARCH("Discontinued",K635)))</formula>
    </cfRule>
    <cfRule type="containsText" dxfId="5450" priority="5919" operator="containsText" text="Closeout">
      <formula>NOT(ISERROR(SEARCH("Closeout",K635)))</formula>
    </cfRule>
  </conditionalFormatting>
  <conditionalFormatting sqref="K635">
    <cfRule type="containsText" dxfId="5449" priority="5916" operator="containsText" text="COMING SOON">
      <formula>NOT(ISERROR(SEARCH("COMING SOON",K635)))</formula>
    </cfRule>
    <cfRule type="containsText" dxfId="5448" priority="5917" operator="containsText" text="ACTIVE">
      <formula>NOT(ISERROR(SEARCH("ACTIVE",K635)))</formula>
    </cfRule>
  </conditionalFormatting>
  <conditionalFormatting sqref="K635">
    <cfRule type="containsText" dxfId="5447" priority="5914" operator="containsText" text="Discontinued">
      <formula>NOT(ISERROR(SEARCH("Discontinued",K635)))</formula>
    </cfRule>
    <cfRule type="containsText" dxfId="5446" priority="5915" operator="containsText" text="Closeout">
      <formula>NOT(ISERROR(SEARCH("Closeout",K635)))</formula>
    </cfRule>
  </conditionalFormatting>
  <conditionalFormatting sqref="K635">
    <cfRule type="containsText" dxfId="5445" priority="5912" operator="containsText" text="COMING SOON">
      <formula>NOT(ISERROR(SEARCH("COMING SOON",K635)))</formula>
    </cfRule>
    <cfRule type="containsText" dxfId="5444" priority="5913" operator="containsText" text="ACTIVE">
      <formula>NOT(ISERROR(SEARCH("ACTIVE",K635)))</formula>
    </cfRule>
  </conditionalFormatting>
  <conditionalFormatting sqref="K635">
    <cfRule type="containsText" dxfId="5443" priority="5910" operator="containsText" text="Discontinued">
      <formula>NOT(ISERROR(SEARCH("Discontinued",K635)))</formula>
    </cfRule>
    <cfRule type="containsText" dxfId="5442" priority="5911" operator="containsText" text="Closeout">
      <formula>NOT(ISERROR(SEARCH("Closeout",K635)))</formula>
    </cfRule>
  </conditionalFormatting>
  <conditionalFormatting sqref="K635">
    <cfRule type="containsText" dxfId="5441" priority="5908" operator="containsText" text="COMING SOON">
      <formula>NOT(ISERROR(SEARCH("COMING SOON",K635)))</formula>
    </cfRule>
    <cfRule type="containsText" dxfId="5440" priority="5909" operator="containsText" text="ACTIVE">
      <formula>NOT(ISERROR(SEARCH("ACTIVE",K635)))</formula>
    </cfRule>
  </conditionalFormatting>
  <conditionalFormatting sqref="K635">
    <cfRule type="containsText" dxfId="5439" priority="5906" operator="containsText" text="Discontinued">
      <formula>NOT(ISERROR(SEARCH("Discontinued",K635)))</formula>
    </cfRule>
    <cfRule type="containsText" dxfId="5438" priority="5907" operator="containsText" text="Closeout">
      <formula>NOT(ISERROR(SEARCH("Closeout",K635)))</formula>
    </cfRule>
  </conditionalFormatting>
  <conditionalFormatting sqref="K635">
    <cfRule type="containsBlanks" dxfId="5437" priority="5905">
      <formula>LEN(TRIM(K635))=0</formula>
    </cfRule>
  </conditionalFormatting>
  <conditionalFormatting sqref="K635">
    <cfRule type="containsText" dxfId="5436" priority="5903" operator="containsText" text="COMING SOON">
      <formula>NOT(ISERROR(SEARCH("COMING SOON",K635)))</formula>
    </cfRule>
    <cfRule type="containsText" dxfId="5435" priority="5904" operator="containsText" text="ACTIVE">
      <formula>NOT(ISERROR(SEARCH("ACTIVE",K635)))</formula>
    </cfRule>
  </conditionalFormatting>
  <conditionalFormatting sqref="K635">
    <cfRule type="containsText" dxfId="5434" priority="5901" operator="containsText" text="Discontinued">
      <formula>NOT(ISERROR(SEARCH("Discontinued",K635)))</formula>
    </cfRule>
    <cfRule type="containsText" dxfId="5433" priority="5902" operator="containsText" text="Closeout">
      <formula>NOT(ISERROR(SEARCH("Closeout",K635)))</formula>
    </cfRule>
  </conditionalFormatting>
  <conditionalFormatting sqref="K635">
    <cfRule type="containsText" dxfId="5432" priority="5899" operator="containsText" text="COMING SOON">
      <formula>NOT(ISERROR(SEARCH("COMING SOON",K635)))</formula>
    </cfRule>
    <cfRule type="containsText" dxfId="5431" priority="5900" operator="containsText" text="ACTIVE">
      <formula>NOT(ISERROR(SEARCH("ACTIVE",K635)))</formula>
    </cfRule>
  </conditionalFormatting>
  <conditionalFormatting sqref="K635">
    <cfRule type="containsText" dxfId="5430" priority="5897" operator="containsText" text="Discontinued">
      <formula>NOT(ISERROR(SEARCH("Discontinued",K635)))</formula>
    </cfRule>
    <cfRule type="containsText" dxfId="5429" priority="5898" operator="containsText" text="Closeout">
      <formula>NOT(ISERROR(SEARCH("Closeout",K635)))</formula>
    </cfRule>
  </conditionalFormatting>
  <conditionalFormatting sqref="K635">
    <cfRule type="containsText" dxfId="5428" priority="5893" operator="containsText" text="Discontinued">
      <formula>NOT(ISERROR(SEARCH("Discontinued",K635)))</formula>
    </cfRule>
    <cfRule type="containsText" dxfId="5427" priority="5894" operator="containsText" text="Closeout">
      <formula>NOT(ISERROR(SEARCH("Closeout",K635)))</formula>
    </cfRule>
  </conditionalFormatting>
  <conditionalFormatting sqref="K635">
    <cfRule type="containsText" dxfId="5426" priority="5889" operator="containsText" text="Discontinued">
      <formula>NOT(ISERROR(SEARCH("Discontinued",K635)))</formula>
    </cfRule>
    <cfRule type="containsText" dxfId="5425" priority="5890" operator="containsText" text="Coming Soon">
      <formula>NOT(ISERROR(SEARCH("Coming Soon",K635)))</formula>
    </cfRule>
    <cfRule type="containsText" dxfId="5424" priority="5891" operator="containsText" text="Closeout">
      <formula>NOT(ISERROR(SEARCH("Closeout",K635)))</formula>
    </cfRule>
    <cfRule type="containsText" dxfId="5423" priority="5892" operator="containsText" text="Active">
      <formula>NOT(ISERROR(SEARCH("Active",K635)))</formula>
    </cfRule>
  </conditionalFormatting>
  <conditionalFormatting sqref="K635">
    <cfRule type="containsText" dxfId="5422" priority="5882" operator="containsText" text="Discontinued">
      <formula>NOT(ISERROR(SEARCH("Discontinued",K635)))</formula>
    </cfRule>
    <cfRule type="containsText" dxfId="5421" priority="5883" operator="containsText" text="Closeout">
      <formula>NOT(ISERROR(SEARCH("Closeout",K635)))</formula>
    </cfRule>
  </conditionalFormatting>
  <conditionalFormatting sqref="K635">
    <cfRule type="cellIs" dxfId="5420" priority="5887" operator="equal">
      <formula>"Closeout"</formula>
    </cfRule>
    <cfRule type="cellIs" dxfId="5419" priority="5888" operator="equal">
      <formula>"Discontinued"</formula>
    </cfRule>
  </conditionalFormatting>
  <conditionalFormatting sqref="K635">
    <cfRule type="containsBlanks" dxfId="5418" priority="5884">
      <formula>LEN(TRIM(K635))=0</formula>
    </cfRule>
  </conditionalFormatting>
  <conditionalFormatting sqref="K635">
    <cfRule type="containsText" dxfId="5417" priority="5885" operator="containsText" text="COMING SOON">
      <formula>NOT(ISERROR(SEARCH("COMING SOON",K635)))</formula>
    </cfRule>
    <cfRule type="containsText" dxfId="5416" priority="5886" operator="containsText" text="ACTIVE">
      <formula>NOT(ISERROR(SEARCH("ACTIVE",K635)))</formula>
    </cfRule>
  </conditionalFormatting>
  <conditionalFormatting sqref="K635">
    <cfRule type="containsText" dxfId="5415" priority="5878" operator="containsText" text="Discontinued">
      <formula>NOT(ISERROR(SEARCH("Discontinued",K635)))</formula>
    </cfRule>
    <cfRule type="containsText" dxfId="5414" priority="5879" operator="containsText" text="Closeout">
      <formula>NOT(ISERROR(SEARCH("Closeout",K635)))</formula>
    </cfRule>
  </conditionalFormatting>
  <conditionalFormatting sqref="K635">
    <cfRule type="containsText" dxfId="5413" priority="5876" operator="containsText" text="COMING SOON">
      <formula>NOT(ISERROR(SEARCH("COMING SOON",K635)))</formula>
    </cfRule>
    <cfRule type="containsText" dxfId="5412" priority="5877" operator="containsText" text="ACTIVE">
      <formula>NOT(ISERROR(SEARCH("ACTIVE",K635)))</formula>
    </cfRule>
  </conditionalFormatting>
  <conditionalFormatting sqref="K635">
    <cfRule type="containsText" dxfId="5411" priority="5874" operator="containsText" text="Discontinued">
      <formula>NOT(ISERROR(SEARCH("Discontinued",K635)))</formula>
    </cfRule>
    <cfRule type="containsText" dxfId="5410" priority="5875" operator="containsText" text="Closeout">
      <formula>NOT(ISERROR(SEARCH("Closeout",K635)))</formula>
    </cfRule>
  </conditionalFormatting>
  <conditionalFormatting sqref="K635">
    <cfRule type="containsText" dxfId="5409" priority="5872" operator="containsText" text="COMING SOON">
      <formula>NOT(ISERROR(SEARCH("COMING SOON",K635)))</formula>
    </cfRule>
    <cfRule type="containsText" dxfId="5408" priority="5873" operator="containsText" text="ACTIVE">
      <formula>NOT(ISERROR(SEARCH("ACTIVE",K635)))</formula>
    </cfRule>
  </conditionalFormatting>
  <conditionalFormatting sqref="K635">
    <cfRule type="containsText" dxfId="5407" priority="5870" operator="containsText" text="Discontinued">
      <formula>NOT(ISERROR(SEARCH("Discontinued",K635)))</formula>
    </cfRule>
    <cfRule type="containsText" dxfId="5406" priority="5871" operator="containsText" text="Closeout">
      <formula>NOT(ISERROR(SEARCH("Closeout",K635)))</formula>
    </cfRule>
  </conditionalFormatting>
  <conditionalFormatting sqref="K635">
    <cfRule type="containsText" dxfId="5405" priority="5868" operator="containsText" text="COMING SOON">
      <formula>NOT(ISERROR(SEARCH("COMING SOON",K635)))</formula>
    </cfRule>
    <cfRule type="containsText" dxfId="5404" priority="5869" operator="containsText" text="ACTIVE">
      <formula>NOT(ISERROR(SEARCH("ACTIVE",K635)))</formula>
    </cfRule>
  </conditionalFormatting>
  <conditionalFormatting sqref="K635">
    <cfRule type="containsText" dxfId="5403" priority="5864" operator="containsText" text="COMING SOON">
      <formula>NOT(ISERROR(SEARCH("COMING SOON",K635)))</formula>
    </cfRule>
    <cfRule type="containsText" dxfId="5402" priority="5865" operator="containsText" text="ACTIVE">
      <formula>NOT(ISERROR(SEARCH("ACTIVE",K635)))</formula>
    </cfRule>
  </conditionalFormatting>
  <conditionalFormatting sqref="K635">
    <cfRule type="containsText" dxfId="5401" priority="5862" operator="containsText" text="Discontinued">
      <formula>NOT(ISERROR(SEARCH("Discontinued",K635)))</formula>
    </cfRule>
    <cfRule type="containsText" dxfId="5400" priority="5863" operator="containsText" text="Closeout">
      <formula>NOT(ISERROR(SEARCH("Closeout",K635)))</formula>
    </cfRule>
  </conditionalFormatting>
  <conditionalFormatting sqref="K635">
    <cfRule type="containsText" dxfId="5399" priority="5860" operator="containsText" text="COMING SOON">
      <formula>NOT(ISERROR(SEARCH("COMING SOON",K635)))</formula>
    </cfRule>
    <cfRule type="containsText" dxfId="5398" priority="5861" operator="containsText" text="ACTIVE">
      <formula>NOT(ISERROR(SEARCH("ACTIVE",K635)))</formula>
    </cfRule>
  </conditionalFormatting>
  <conditionalFormatting sqref="K635">
    <cfRule type="containsText" dxfId="5397" priority="5858" operator="containsText" text="Discontinued">
      <formula>NOT(ISERROR(SEARCH("Discontinued",K635)))</formula>
    </cfRule>
    <cfRule type="containsText" dxfId="5396" priority="5859" operator="containsText" text="Closeout">
      <formula>NOT(ISERROR(SEARCH("Closeout",K635)))</formula>
    </cfRule>
  </conditionalFormatting>
  <conditionalFormatting sqref="K635">
    <cfRule type="containsText" dxfId="5395" priority="5856" operator="containsText" text="COMING SOON">
      <formula>NOT(ISERROR(SEARCH("COMING SOON",K635)))</formula>
    </cfRule>
    <cfRule type="containsText" dxfId="5394" priority="5857" operator="containsText" text="ACTIVE">
      <formula>NOT(ISERROR(SEARCH("ACTIVE",K635)))</formula>
    </cfRule>
  </conditionalFormatting>
  <conditionalFormatting sqref="K636">
    <cfRule type="containsText" dxfId="5393" priority="5761" operator="containsText" text="Discontinued">
      <formula>NOT(ISERROR(SEARCH("Discontinued",K636)))</formula>
    </cfRule>
    <cfRule type="containsText" dxfId="5392" priority="5762" operator="containsText" text="Closeout">
      <formula>NOT(ISERROR(SEARCH("Closeout",K636)))</formula>
    </cfRule>
  </conditionalFormatting>
  <conditionalFormatting sqref="A636">
    <cfRule type="expression" dxfId="5391" priority="5838">
      <formula>C636= "STREET (3XX)"</formula>
    </cfRule>
    <cfRule type="expression" dxfId="5390" priority="5839">
      <formula>C636="UTV (4XX)"</formula>
    </cfRule>
    <cfRule type="expression" dxfId="5389" priority="5840">
      <formula>C636= "RACE (1XX)"</formula>
    </cfRule>
    <cfRule type="expression" dxfId="5388" priority="5841">
      <formula>C636= "FORGED (2XX)"</formula>
    </cfRule>
    <cfRule type="expression" dxfId="5387" priority="5842">
      <formula>C636= "RALLY (5XX)"</formula>
    </cfRule>
    <cfRule type="expression" dxfId="5386" priority="5843">
      <formula>C636= "DISCO (6XX)"</formula>
    </cfRule>
    <cfRule type="expression" dxfId="5385" priority="5844">
      <formula>C636= "TRAIL (7XX)"</formula>
    </cfRule>
    <cfRule type="expression" dxfId="5384" priority="5845">
      <formula>C636= "GMZ (8XX)"</formula>
    </cfRule>
    <cfRule type="expression" dxfId="5383" priority="5846">
      <formula>C636= "DUALLY (9XX)"</formula>
    </cfRule>
  </conditionalFormatting>
  <conditionalFormatting sqref="H636">
    <cfRule type="containsBlanks" dxfId="5382" priority="5849">
      <formula>LEN(TRIM(H636))=0</formula>
    </cfRule>
    <cfRule type="duplicateValues" dxfId="5381" priority="5850"/>
  </conditionalFormatting>
  <conditionalFormatting sqref="E636">
    <cfRule type="containsBlanks" dxfId="5380" priority="5851">
      <formula>LEN(TRIM(E636))=0</formula>
    </cfRule>
    <cfRule type="duplicateValues" dxfId="5379" priority="5852"/>
  </conditionalFormatting>
  <conditionalFormatting sqref="BY636:CB636">
    <cfRule type="containsBlanks" dxfId="5378" priority="5760">
      <formula>LEN(TRIM(BY636))=0</formula>
    </cfRule>
  </conditionalFormatting>
  <conditionalFormatting sqref="K636">
    <cfRule type="containsText" dxfId="5377" priority="5787" operator="containsText" text="COMING SOON">
      <formula>NOT(ISERROR(SEARCH("COMING SOON",K636)))</formula>
    </cfRule>
    <cfRule type="containsText" dxfId="5376" priority="5788" operator="containsText" text="ACTIVE">
      <formula>NOT(ISERROR(SEARCH("ACTIVE",K636)))</formula>
    </cfRule>
  </conditionalFormatting>
  <conditionalFormatting sqref="K636">
    <cfRule type="containsText" dxfId="5375" priority="5773" operator="containsText" text="Discontinued">
      <formula>NOT(ISERROR(SEARCH("Discontinued",K636)))</formula>
    </cfRule>
    <cfRule type="containsText" dxfId="5374" priority="5774" operator="containsText" text="Closeout">
      <formula>NOT(ISERROR(SEARCH("Closeout",K636)))</formula>
    </cfRule>
  </conditionalFormatting>
  <conditionalFormatting sqref="K636">
    <cfRule type="containsBlanks" dxfId="5373" priority="5834">
      <formula>LEN(TRIM(K636))=0</formula>
    </cfRule>
  </conditionalFormatting>
  <conditionalFormatting sqref="K636">
    <cfRule type="containsText" dxfId="5372" priority="5802" operator="containsText" text="COMING SOON">
      <formula>NOT(ISERROR(SEARCH("COMING SOON",K636)))</formula>
    </cfRule>
    <cfRule type="containsText" dxfId="5371" priority="5803" operator="containsText" text="ACTIVE">
      <formula>NOT(ISERROR(SEARCH("ACTIVE",K636)))</formula>
    </cfRule>
  </conditionalFormatting>
  <conditionalFormatting sqref="K636">
    <cfRule type="containsBlanks" dxfId="5370" priority="5833">
      <formula>LEN(TRIM(K636))=0</formula>
    </cfRule>
  </conditionalFormatting>
  <conditionalFormatting sqref="K636">
    <cfRule type="containsText" dxfId="5369" priority="5831" operator="containsText" text="COMING SOON">
      <formula>NOT(ISERROR(SEARCH("COMING SOON",K636)))</formula>
    </cfRule>
    <cfRule type="containsText" dxfId="5368" priority="5832" operator="containsText" text="ACTIVE">
      <formula>NOT(ISERROR(SEARCH("ACTIVE",K636)))</formula>
    </cfRule>
  </conditionalFormatting>
  <conditionalFormatting sqref="K636">
    <cfRule type="containsText" dxfId="5367" priority="5829" operator="containsText" text="Discontinued">
      <formula>NOT(ISERROR(SEARCH("Discontinued",K636)))</formula>
    </cfRule>
    <cfRule type="containsText" dxfId="5366" priority="5830" operator="containsText" text="Closeout">
      <formula>NOT(ISERROR(SEARCH("Closeout",K636)))</formula>
    </cfRule>
  </conditionalFormatting>
  <conditionalFormatting sqref="K636">
    <cfRule type="containsText" dxfId="5365" priority="5827" operator="containsText" text="COMING SOON">
      <formula>NOT(ISERROR(SEARCH("COMING SOON",K636)))</formula>
    </cfRule>
    <cfRule type="containsText" dxfId="5364" priority="5828" operator="containsText" text="ACTIVE">
      <formula>NOT(ISERROR(SEARCH("ACTIVE",K636)))</formula>
    </cfRule>
  </conditionalFormatting>
  <conditionalFormatting sqref="K636">
    <cfRule type="containsText" dxfId="5363" priority="5825" operator="containsText" text="Discontinued">
      <formula>NOT(ISERROR(SEARCH("Discontinued",K636)))</formula>
    </cfRule>
    <cfRule type="containsText" dxfId="5362" priority="5826" operator="containsText" text="Closeout">
      <formula>NOT(ISERROR(SEARCH("Closeout",K636)))</formula>
    </cfRule>
  </conditionalFormatting>
  <conditionalFormatting sqref="K636">
    <cfRule type="containsText" dxfId="5361" priority="5823" operator="containsText" text="COMING SOON">
      <formula>NOT(ISERROR(SEARCH("COMING SOON",K636)))</formula>
    </cfRule>
    <cfRule type="containsText" dxfId="5360" priority="5824" operator="containsText" text="ACTIVE">
      <formula>NOT(ISERROR(SEARCH("ACTIVE",K636)))</formula>
    </cfRule>
  </conditionalFormatting>
  <conditionalFormatting sqref="K636">
    <cfRule type="containsText" dxfId="5359" priority="5821" operator="containsText" text="Discontinued">
      <formula>NOT(ISERROR(SEARCH("Discontinued",K636)))</formula>
    </cfRule>
    <cfRule type="containsText" dxfId="5358" priority="5822" operator="containsText" text="Closeout">
      <formula>NOT(ISERROR(SEARCH("Closeout",K636)))</formula>
    </cfRule>
  </conditionalFormatting>
  <conditionalFormatting sqref="K636">
    <cfRule type="containsText" dxfId="5357" priority="5819" operator="containsText" text="COMING SOON">
      <formula>NOT(ISERROR(SEARCH("COMING SOON",K636)))</formula>
    </cfRule>
    <cfRule type="containsText" dxfId="5356" priority="5820" operator="containsText" text="ACTIVE">
      <formula>NOT(ISERROR(SEARCH("ACTIVE",K636)))</formula>
    </cfRule>
  </conditionalFormatting>
  <conditionalFormatting sqref="K636">
    <cfRule type="containsText" dxfId="5355" priority="5817" operator="containsText" text="Discontinued">
      <formula>NOT(ISERROR(SEARCH("Discontinued",K636)))</formula>
    </cfRule>
    <cfRule type="containsText" dxfId="5354" priority="5818" operator="containsText" text="Closeout">
      <formula>NOT(ISERROR(SEARCH("Closeout",K636)))</formula>
    </cfRule>
  </conditionalFormatting>
  <conditionalFormatting sqref="K636">
    <cfRule type="containsText" dxfId="5353" priority="5815" operator="containsText" text="COMING SOON">
      <formula>NOT(ISERROR(SEARCH("COMING SOON",K636)))</formula>
    </cfRule>
    <cfRule type="containsText" dxfId="5352" priority="5816" operator="containsText" text="ACTIVE">
      <formula>NOT(ISERROR(SEARCH("ACTIVE",K636)))</formula>
    </cfRule>
  </conditionalFormatting>
  <conditionalFormatting sqref="K636">
    <cfRule type="containsText" dxfId="5351" priority="5813" operator="containsText" text="Discontinued">
      <formula>NOT(ISERROR(SEARCH("Discontinued",K636)))</formula>
    </cfRule>
    <cfRule type="containsText" dxfId="5350" priority="5814" operator="containsText" text="Closeout">
      <formula>NOT(ISERROR(SEARCH("Closeout",K636)))</formula>
    </cfRule>
  </conditionalFormatting>
  <conditionalFormatting sqref="K636">
    <cfRule type="containsBlanks" dxfId="5349" priority="5812">
      <formula>LEN(TRIM(K636))=0</formula>
    </cfRule>
  </conditionalFormatting>
  <conditionalFormatting sqref="K636">
    <cfRule type="containsText" dxfId="5348" priority="5810" operator="containsText" text="COMING SOON">
      <formula>NOT(ISERROR(SEARCH("COMING SOON",K636)))</formula>
    </cfRule>
    <cfRule type="containsText" dxfId="5347" priority="5811" operator="containsText" text="ACTIVE">
      <formula>NOT(ISERROR(SEARCH("ACTIVE",K636)))</formula>
    </cfRule>
  </conditionalFormatting>
  <conditionalFormatting sqref="K636">
    <cfRule type="containsText" dxfId="5346" priority="5808" operator="containsText" text="Discontinued">
      <formula>NOT(ISERROR(SEARCH("Discontinued",K636)))</formula>
    </cfRule>
    <cfRule type="containsText" dxfId="5345" priority="5809" operator="containsText" text="Closeout">
      <formula>NOT(ISERROR(SEARCH("Closeout",K636)))</formula>
    </cfRule>
  </conditionalFormatting>
  <conditionalFormatting sqref="K636">
    <cfRule type="containsText" dxfId="5344" priority="5806" operator="containsText" text="COMING SOON">
      <formula>NOT(ISERROR(SEARCH("COMING SOON",K636)))</formula>
    </cfRule>
    <cfRule type="containsText" dxfId="5343" priority="5807" operator="containsText" text="ACTIVE">
      <formula>NOT(ISERROR(SEARCH("ACTIVE",K636)))</formula>
    </cfRule>
  </conditionalFormatting>
  <conditionalFormatting sqref="K636">
    <cfRule type="containsText" dxfId="5342" priority="5804" operator="containsText" text="Discontinued">
      <formula>NOT(ISERROR(SEARCH("Discontinued",K636)))</formula>
    </cfRule>
    <cfRule type="containsText" dxfId="5341" priority="5805" operator="containsText" text="Closeout">
      <formula>NOT(ISERROR(SEARCH("Closeout",K636)))</formula>
    </cfRule>
  </conditionalFormatting>
  <conditionalFormatting sqref="K636">
    <cfRule type="containsText" dxfId="5340" priority="5800" operator="containsText" text="Discontinued">
      <formula>NOT(ISERROR(SEARCH("Discontinued",K636)))</formula>
    </cfRule>
    <cfRule type="containsText" dxfId="5339" priority="5801" operator="containsText" text="Closeout">
      <formula>NOT(ISERROR(SEARCH("Closeout",K636)))</formula>
    </cfRule>
  </conditionalFormatting>
  <conditionalFormatting sqref="K636">
    <cfRule type="containsText" dxfId="5338" priority="5796" operator="containsText" text="Discontinued">
      <formula>NOT(ISERROR(SEARCH("Discontinued",K636)))</formula>
    </cfRule>
    <cfRule type="containsText" dxfId="5337" priority="5797" operator="containsText" text="Coming Soon">
      <formula>NOT(ISERROR(SEARCH("Coming Soon",K636)))</formula>
    </cfRule>
    <cfRule type="containsText" dxfId="5336" priority="5798" operator="containsText" text="Closeout">
      <formula>NOT(ISERROR(SEARCH("Closeout",K636)))</formula>
    </cfRule>
    <cfRule type="containsText" dxfId="5335" priority="5799" operator="containsText" text="Active">
      <formula>NOT(ISERROR(SEARCH("Active",K636)))</formula>
    </cfRule>
  </conditionalFormatting>
  <conditionalFormatting sqref="K636">
    <cfRule type="containsText" dxfId="5334" priority="5789" operator="containsText" text="Discontinued">
      <formula>NOT(ISERROR(SEARCH("Discontinued",K636)))</formula>
    </cfRule>
    <cfRule type="containsText" dxfId="5333" priority="5790" operator="containsText" text="Closeout">
      <formula>NOT(ISERROR(SEARCH("Closeout",K636)))</formula>
    </cfRule>
  </conditionalFormatting>
  <conditionalFormatting sqref="K636">
    <cfRule type="cellIs" dxfId="5332" priority="5794" operator="equal">
      <formula>"Closeout"</formula>
    </cfRule>
    <cfRule type="cellIs" dxfId="5331" priority="5795" operator="equal">
      <formula>"Discontinued"</formula>
    </cfRule>
  </conditionalFormatting>
  <conditionalFormatting sqref="K636">
    <cfRule type="containsBlanks" dxfId="5330" priority="5791">
      <formula>LEN(TRIM(K636))=0</formula>
    </cfRule>
  </conditionalFormatting>
  <conditionalFormatting sqref="K636">
    <cfRule type="containsText" dxfId="5329" priority="5792" operator="containsText" text="COMING SOON">
      <formula>NOT(ISERROR(SEARCH("COMING SOON",K636)))</formula>
    </cfRule>
    <cfRule type="containsText" dxfId="5328" priority="5793" operator="containsText" text="ACTIVE">
      <formula>NOT(ISERROR(SEARCH("ACTIVE",K636)))</formula>
    </cfRule>
  </conditionalFormatting>
  <conditionalFormatting sqref="K636">
    <cfRule type="containsText" dxfId="5327" priority="5785" operator="containsText" text="Discontinued">
      <formula>NOT(ISERROR(SEARCH("Discontinued",K636)))</formula>
    </cfRule>
    <cfRule type="containsText" dxfId="5326" priority="5786" operator="containsText" text="Closeout">
      <formula>NOT(ISERROR(SEARCH("Closeout",K636)))</formula>
    </cfRule>
  </conditionalFormatting>
  <conditionalFormatting sqref="K636">
    <cfRule type="containsText" dxfId="5325" priority="5783" operator="containsText" text="COMING SOON">
      <formula>NOT(ISERROR(SEARCH("COMING SOON",K636)))</formula>
    </cfRule>
    <cfRule type="containsText" dxfId="5324" priority="5784" operator="containsText" text="ACTIVE">
      <formula>NOT(ISERROR(SEARCH("ACTIVE",K636)))</formula>
    </cfRule>
  </conditionalFormatting>
  <conditionalFormatting sqref="K636">
    <cfRule type="containsText" dxfId="5323" priority="5781" operator="containsText" text="Discontinued">
      <formula>NOT(ISERROR(SEARCH("Discontinued",K636)))</formula>
    </cfRule>
    <cfRule type="containsText" dxfId="5322" priority="5782" operator="containsText" text="Closeout">
      <formula>NOT(ISERROR(SEARCH("Closeout",K636)))</formula>
    </cfRule>
  </conditionalFormatting>
  <conditionalFormatting sqref="K636">
    <cfRule type="containsText" dxfId="5321" priority="5779" operator="containsText" text="COMING SOON">
      <formula>NOT(ISERROR(SEARCH("COMING SOON",K636)))</formula>
    </cfRule>
    <cfRule type="containsText" dxfId="5320" priority="5780" operator="containsText" text="ACTIVE">
      <formula>NOT(ISERROR(SEARCH("ACTIVE",K636)))</formula>
    </cfRule>
  </conditionalFormatting>
  <conditionalFormatting sqref="K636">
    <cfRule type="containsText" dxfId="5319" priority="5777" operator="containsText" text="Discontinued">
      <formula>NOT(ISERROR(SEARCH("Discontinued",K636)))</formula>
    </cfRule>
    <cfRule type="containsText" dxfId="5318" priority="5778" operator="containsText" text="Closeout">
      <formula>NOT(ISERROR(SEARCH("Closeout",K636)))</formula>
    </cfRule>
  </conditionalFormatting>
  <conditionalFormatting sqref="K636">
    <cfRule type="containsText" dxfId="5317" priority="5775" operator="containsText" text="COMING SOON">
      <formula>NOT(ISERROR(SEARCH("COMING SOON",K636)))</formula>
    </cfRule>
    <cfRule type="containsText" dxfId="5316" priority="5776" operator="containsText" text="ACTIVE">
      <formula>NOT(ISERROR(SEARCH("ACTIVE",K636)))</formula>
    </cfRule>
  </conditionalFormatting>
  <conditionalFormatting sqref="K636">
    <cfRule type="containsText" dxfId="5315" priority="5771" operator="containsText" text="COMING SOON">
      <formula>NOT(ISERROR(SEARCH("COMING SOON",K636)))</formula>
    </cfRule>
    <cfRule type="containsText" dxfId="5314" priority="5772" operator="containsText" text="ACTIVE">
      <formula>NOT(ISERROR(SEARCH("ACTIVE",K636)))</formula>
    </cfRule>
  </conditionalFormatting>
  <conditionalFormatting sqref="K636">
    <cfRule type="containsText" dxfId="5313" priority="5769" operator="containsText" text="Discontinued">
      <formula>NOT(ISERROR(SEARCH("Discontinued",K636)))</formula>
    </cfRule>
    <cfRule type="containsText" dxfId="5312" priority="5770" operator="containsText" text="Closeout">
      <formula>NOT(ISERROR(SEARCH("Closeout",K636)))</formula>
    </cfRule>
  </conditionalFormatting>
  <conditionalFormatting sqref="K636">
    <cfRule type="containsText" dxfId="5311" priority="5767" operator="containsText" text="COMING SOON">
      <formula>NOT(ISERROR(SEARCH("COMING SOON",K636)))</formula>
    </cfRule>
    <cfRule type="containsText" dxfId="5310" priority="5768" operator="containsText" text="ACTIVE">
      <formula>NOT(ISERROR(SEARCH("ACTIVE",K636)))</formula>
    </cfRule>
  </conditionalFormatting>
  <conditionalFormatting sqref="K636">
    <cfRule type="containsText" dxfId="5309" priority="5765" operator="containsText" text="Discontinued">
      <formula>NOT(ISERROR(SEARCH("Discontinued",K636)))</formula>
    </cfRule>
    <cfRule type="containsText" dxfId="5308" priority="5766" operator="containsText" text="Closeout">
      <formula>NOT(ISERROR(SEARCH("Closeout",K636)))</formula>
    </cfRule>
  </conditionalFormatting>
  <conditionalFormatting sqref="K636">
    <cfRule type="containsText" dxfId="5307" priority="5763" operator="containsText" text="COMING SOON">
      <formula>NOT(ISERROR(SEARCH("COMING SOON",K636)))</formula>
    </cfRule>
    <cfRule type="containsText" dxfId="5306" priority="5764" operator="containsText" text="ACTIVE">
      <formula>NOT(ISERROR(SEARCH("ACTIVE",K636)))</formula>
    </cfRule>
  </conditionalFormatting>
  <conditionalFormatting sqref="H637">
    <cfRule type="containsBlanks" dxfId="5305" priority="5756">
      <formula>LEN(TRIM(H637))=0</formula>
    </cfRule>
    <cfRule type="duplicateValues" dxfId="5304" priority="5757"/>
  </conditionalFormatting>
  <conditionalFormatting sqref="E637">
    <cfRule type="containsBlanks" dxfId="5303" priority="5758">
      <formula>LEN(TRIM(E637))=0</formula>
    </cfRule>
    <cfRule type="duplicateValues" dxfId="5302" priority="5759"/>
  </conditionalFormatting>
  <conditionalFormatting sqref="BY637:CB648">
    <cfRule type="containsBlanks" dxfId="5301" priority="5621">
      <formula>LEN(TRIM(BY637))=0</formula>
    </cfRule>
  </conditionalFormatting>
  <conditionalFormatting sqref="A637:A649">
    <cfRule type="expression" dxfId="5300" priority="5696">
      <formula>C637= "STREET (3XX)"</formula>
    </cfRule>
    <cfRule type="expression" dxfId="5299" priority="5697">
      <formula>C637="UTV (4XX)"</formula>
    </cfRule>
    <cfRule type="expression" dxfId="5298" priority="5698">
      <formula>C637= "RACE (1XX)"</formula>
    </cfRule>
    <cfRule type="expression" dxfId="5297" priority="5699">
      <formula>C637= "FORGED (2XX)"</formula>
    </cfRule>
    <cfRule type="expression" dxfId="5296" priority="5700">
      <formula>C637= "RALLY (5XX)"</formula>
    </cfRule>
    <cfRule type="expression" dxfId="5295" priority="5701">
      <formula>C637= "DISCO (6XX)"</formula>
    </cfRule>
    <cfRule type="expression" dxfId="5294" priority="5702">
      <formula>C637= "TRAIL (7XX)"</formula>
    </cfRule>
    <cfRule type="expression" dxfId="5293" priority="5703">
      <formula>C637= "GMZ (8XX)"</formula>
    </cfRule>
    <cfRule type="expression" dxfId="5292" priority="5704">
      <formula>C637= "DUALLY (9XX)"</formula>
    </cfRule>
  </conditionalFormatting>
  <conditionalFormatting sqref="A637:A649">
    <cfRule type="expression" dxfId="5291" priority="5734">
      <formula>C637= "TRAIL (7XX)"</formula>
    </cfRule>
    <cfRule type="expression" dxfId="5290" priority="5735">
      <formula>C637= "DISCO (6XX)"</formula>
    </cfRule>
    <cfRule type="expression" dxfId="5289" priority="5736">
      <formula>C637= "RALLY (5XX)"</formula>
    </cfRule>
    <cfRule type="expression" dxfId="5288" priority="5737">
      <formula>C637= "FORGED (2XX)"</formula>
    </cfRule>
    <cfRule type="expression" dxfId="5287" priority="5738">
      <formula>C637= "GMZ (8XX)"</formula>
    </cfRule>
    <cfRule type="expression" dxfId="5286" priority="5739">
      <formula>C637= "RACE (1XX)"</formula>
    </cfRule>
    <cfRule type="expression" dxfId="5285" priority="5740">
      <formula>C637= "UTV (4XX)"</formula>
    </cfRule>
    <cfRule type="expression" dxfId="5284" priority="5741">
      <formula>C637= "STREET (3XX)"</formula>
    </cfRule>
  </conditionalFormatting>
  <conditionalFormatting sqref="A637:A649">
    <cfRule type="containsBlanks" dxfId="5283" priority="5733">
      <formula>LEN(TRIM(A637))=0</formula>
    </cfRule>
  </conditionalFormatting>
  <conditionalFormatting sqref="A637:A649">
    <cfRule type="expression" dxfId="5282" priority="5724">
      <formula>C637= "STREET (3XX)"</formula>
    </cfRule>
    <cfRule type="expression" dxfId="5281" priority="5725">
      <formula>C637="UTV (4XX)"</formula>
    </cfRule>
    <cfRule type="expression" dxfId="5280" priority="5726">
      <formula>C637= "RACE (1XX)"</formula>
    </cfRule>
    <cfRule type="expression" dxfId="5279" priority="5727">
      <formula>C637= "FORGED (2XX)"</formula>
    </cfRule>
    <cfRule type="expression" dxfId="5278" priority="5728">
      <formula>C637= "RALLY (5XX)"</formula>
    </cfRule>
    <cfRule type="expression" dxfId="5277" priority="5729">
      <formula>C637= "DISCO (6XX)"</formula>
    </cfRule>
    <cfRule type="expression" dxfId="5276" priority="5730">
      <formula>C637= "TRAIL (7XX)"</formula>
    </cfRule>
    <cfRule type="expression" dxfId="5275" priority="5731">
      <formula>C637= "GMZ (8XX)"</formula>
    </cfRule>
    <cfRule type="expression" dxfId="5274" priority="5732">
      <formula>C637= "DUALLY (9XX)"</formula>
    </cfRule>
  </conditionalFormatting>
  <conditionalFormatting sqref="A637:A649">
    <cfRule type="containsBlanks" dxfId="5273" priority="5714">
      <formula>LEN(TRIM(A637))=0</formula>
    </cfRule>
  </conditionalFormatting>
  <conditionalFormatting sqref="A637:A649">
    <cfRule type="expression" dxfId="5272" priority="5715">
      <formula>C637= "STREET (3XX)"</formula>
    </cfRule>
    <cfRule type="expression" dxfId="5271" priority="5716">
      <formula>C637="UTV (4XX)"</formula>
    </cfRule>
    <cfRule type="expression" dxfId="5270" priority="5717">
      <formula>C637= "RACE (1XX)"</formula>
    </cfRule>
    <cfRule type="expression" dxfId="5269" priority="5718">
      <formula>C637= "FORGED (2XX)"</formula>
    </cfRule>
    <cfRule type="expression" dxfId="5268" priority="5719">
      <formula>C637= "RALLY (5XX)"</formula>
    </cfRule>
    <cfRule type="expression" dxfId="5267" priority="5720">
      <formula>C637= "DISCO (6XX)"</formula>
    </cfRule>
    <cfRule type="expression" dxfId="5266" priority="5721">
      <formula>C637= "TRAIL (7XX)"</formula>
    </cfRule>
    <cfRule type="expression" dxfId="5265" priority="5722">
      <formula>C637= "GMZ (8XX)"</formula>
    </cfRule>
    <cfRule type="expression" dxfId="5264" priority="5723">
      <formula>C637= "DUALLY (9XX)"</formula>
    </cfRule>
  </conditionalFormatting>
  <conditionalFormatting sqref="A637:A649">
    <cfRule type="expression" dxfId="5263" priority="5705">
      <formula>C637= "STREET (3XX)"</formula>
    </cfRule>
    <cfRule type="expression" dxfId="5262" priority="5706">
      <formula>C637="UTV (4XX)"</formula>
    </cfRule>
    <cfRule type="expression" dxfId="5261" priority="5707">
      <formula>C637= "RACE (1XX)"</formula>
    </cfRule>
    <cfRule type="expression" dxfId="5260" priority="5708">
      <formula>C637= "FORGED (2XX)"</formula>
    </cfRule>
    <cfRule type="expression" dxfId="5259" priority="5709">
      <formula>C637= "RALLY (5XX)"</formula>
    </cfRule>
    <cfRule type="expression" dxfId="5258" priority="5710">
      <formula>C637= "DISCO (6XX)"</formula>
    </cfRule>
    <cfRule type="expression" dxfId="5257" priority="5711">
      <formula>C637= "TRAIL (7XX)"</formula>
    </cfRule>
    <cfRule type="expression" dxfId="5256" priority="5712">
      <formula>C637= "GMZ (8XX)"</formula>
    </cfRule>
    <cfRule type="expression" dxfId="5255" priority="5713">
      <formula>C637= "DUALLY (9XX)"</formula>
    </cfRule>
  </conditionalFormatting>
  <conditionalFormatting sqref="K637:K648">
    <cfRule type="containsText" dxfId="5254" priority="5622" operator="containsText" text="Discontinued">
      <formula>NOT(ISERROR(SEARCH("Discontinued",K637)))</formula>
    </cfRule>
    <cfRule type="containsText" dxfId="5253" priority="5623" operator="containsText" text="Closeout">
      <formula>NOT(ISERROR(SEARCH("Closeout",K637)))</formula>
    </cfRule>
  </conditionalFormatting>
  <conditionalFormatting sqref="K637:K648">
    <cfRule type="containsText" dxfId="5252" priority="5648" operator="containsText" text="COMING SOON">
      <formula>NOT(ISERROR(SEARCH("COMING SOON",K637)))</formula>
    </cfRule>
    <cfRule type="containsText" dxfId="5251" priority="5649" operator="containsText" text="ACTIVE">
      <formula>NOT(ISERROR(SEARCH("ACTIVE",K637)))</formula>
    </cfRule>
  </conditionalFormatting>
  <conditionalFormatting sqref="K637:K648">
    <cfRule type="containsText" dxfId="5250" priority="5634" operator="containsText" text="Discontinued">
      <formula>NOT(ISERROR(SEARCH("Discontinued",K637)))</formula>
    </cfRule>
    <cfRule type="containsText" dxfId="5249" priority="5635" operator="containsText" text="Closeout">
      <formula>NOT(ISERROR(SEARCH("Closeout",K637)))</formula>
    </cfRule>
  </conditionalFormatting>
  <conditionalFormatting sqref="K637:K648">
    <cfRule type="containsBlanks" dxfId="5248" priority="5695">
      <formula>LEN(TRIM(K637))=0</formula>
    </cfRule>
  </conditionalFormatting>
  <conditionalFormatting sqref="K637:K648">
    <cfRule type="containsText" dxfId="5247" priority="5663" operator="containsText" text="COMING SOON">
      <formula>NOT(ISERROR(SEARCH("COMING SOON",K637)))</formula>
    </cfRule>
    <cfRule type="containsText" dxfId="5246" priority="5664" operator="containsText" text="ACTIVE">
      <formula>NOT(ISERROR(SEARCH("ACTIVE",K637)))</formula>
    </cfRule>
  </conditionalFormatting>
  <conditionalFormatting sqref="K637:K648">
    <cfRule type="containsBlanks" dxfId="5245" priority="5694">
      <formula>LEN(TRIM(K637))=0</formula>
    </cfRule>
  </conditionalFormatting>
  <conditionalFormatting sqref="K637:K648">
    <cfRule type="containsText" dxfId="5244" priority="5692" operator="containsText" text="COMING SOON">
      <formula>NOT(ISERROR(SEARCH("COMING SOON",K637)))</formula>
    </cfRule>
    <cfRule type="containsText" dxfId="5243" priority="5693" operator="containsText" text="ACTIVE">
      <formula>NOT(ISERROR(SEARCH("ACTIVE",K637)))</formula>
    </cfRule>
  </conditionalFormatting>
  <conditionalFormatting sqref="K637:K648">
    <cfRule type="containsText" dxfId="5242" priority="5690" operator="containsText" text="Discontinued">
      <formula>NOT(ISERROR(SEARCH("Discontinued",K637)))</formula>
    </cfRule>
    <cfRule type="containsText" dxfId="5241" priority="5691" operator="containsText" text="Closeout">
      <formula>NOT(ISERROR(SEARCH("Closeout",K637)))</formula>
    </cfRule>
  </conditionalFormatting>
  <conditionalFormatting sqref="K637:K648">
    <cfRule type="containsText" dxfId="5240" priority="5688" operator="containsText" text="COMING SOON">
      <formula>NOT(ISERROR(SEARCH("COMING SOON",K637)))</formula>
    </cfRule>
    <cfRule type="containsText" dxfId="5239" priority="5689" operator="containsText" text="ACTIVE">
      <formula>NOT(ISERROR(SEARCH("ACTIVE",K637)))</formula>
    </cfRule>
  </conditionalFormatting>
  <conditionalFormatting sqref="K637:K648">
    <cfRule type="containsText" dxfId="5238" priority="5686" operator="containsText" text="Discontinued">
      <formula>NOT(ISERROR(SEARCH("Discontinued",K637)))</formula>
    </cfRule>
    <cfRule type="containsText" dxfId="5237" priority="5687" operator="containsText" text="Closeout">
      <formula>NOT(ISERROR(SEARCH("Closeout",K637)))</formula>
    </cfRule>
  </conditionalFormatting>
  <conditionalFormatting sqref="K637:K648">
    <cfRule type="containsText" dxfId="5236" priority="5684" operator="containsText" text="COMING SOON">
      <formula>NOT(ISERROR(SEARCH("COMING SOON",K637)))</formula>
    </cfRule>
    <cfRule type="containsText" dxfId="5235" priority="5685" operator="containsText" text="ACTIVE">
      <formula>NOT(ISERROR(SEARCH("ACTIVE",K637)))</formula>
    </cfRule>
  </conditionalFormatting>
  <conditionalFormatting sqref="K637:K648">
    <cfRule type="containsText" dxfId="5234" priority="5682" operator="containsText" text="Discontinued">
      <formula>NOT(ISERROR(SEARCH("Discontinued",K637)))</formula>
    </cfRule>
    <cfRule type="containsText" dxfId="5233" priority="5683" operator="containsText" text="Closeout">
      <formula>NOT(ISERROR(SEARCH("Closeout",K637)))</formula>
    </cfRule>
  </conditionalFormatting>
  <conditionalFormatting sqref="K637:K648">
    <cfRule type="containsText" dxfId="5232" priority="5680" operator="containsText" text="COMING SOON">
      <formula>NOT(ISERROR(SEARCH("COMING SOON",K637)))</formula>
    </cfRule>
    <cfRule type="containsText" dxfId="5231" priority="5681" operator="containsText" text="ACTIVE">
      <formula>NOT(ISERROR(SEARCH("ACTIVE",K637)))</formula>
    </cfRule>
  </conditionalFormatting>
  <conditionalFormatting sqref="K637:K648">
    <cfRule type="containsText" dxfId="5230" priority="5678" operator="containsText" text="Discontinued">
      <formula>NOT(ISERROR(SEARCH("Discontinued",K637)))</formula>
    </cfRule>
    <cfRule type="containsText" dxfId="5229" priority="5679" operator="containsText" text="Closeout">
      <formula>NOT(ISERROR(SEARCH("Closeout",K637)))</formula>
    </cfRule>
  </conditionalFormatting>
  <conditionalFormatting sqref="K637:K648">
    <cfRule type="containsText" dxfId="5228" priority="5676" operator="containsText" text="COMING SOON">
      <formula>NOT(ISERROR(SEARCH("COMING SOON",K637)))</formula>
    </cfRule>
    <cfRule type="containsText" dxfId="5227" priority="5677" operator="containsText" text="ACTIVE">
      <formula>NOT(ISERROR(SEARCH("ACTIVE",K637)))</formula>
    </cfRule>
  </conditionalFormatting>
  <conditionalFormatting sqref="K637:K648">
    <cfRule type="containsText" dxfId="5226" priority="5674" operator="containsText" text="Discontinued">
      <formula>NOT(ISERROR(SEARCH("Discontinued",K637)))</formula>
    </cfRule>
    <cfRule type="containsText" dxfId="5225" priority="5675" operator="containsText" text="Closeout">
      <formula>NOT(ISERROR(SEARCH("Closeout",K637)))</formula>
    </cfRule>
  </conditionalFormatting>
  <conditionalFormatting sqref="K637:K648">
    <cfRule type="containsBlanks" dxfId="5224" priority="5673">
      <formula>LEN(TRIM(K637))=0</formula>
    </cfRule>
  </conditionalFormatting>
  <conditionalFormatting sqref="K637:K648">
    <cfRule type="containsText" dxfId="5223" priority="5671" operator="containsText" text="COMING SOON">
      <formula>NOT(ISERROR(SEARCH("COMING SOON",K637)))</formula>
    </cfRule>
    <cfRule type="containsText" dxfId="5222" priority="5672" operator="containsText" text="ACTIVE">
      <formula>NOT(ISERROR(SEARCH("ACTIVE",K637)))</formula>
    </cfRule>
  </conditionalFormatting>
  <conditionalFormatting sqref="K637:K648">
    <cfRule type="containsText" dxfId="5221" priority="5669" operator="containsText" text="Discontinued">
      <formula>NOT(ISERROR(SEARCH("Discontinued",K637)))</formula>
    </cfRule>
    <cfRule type="containsText" dxfId="5220" priority="5670" operator="containsText" text="Closeout">
      <formula>NOT(ISERROR(SEARCH("Closeout",K637)))</formula>
    </cfRule>
  </conditionalFormatting>
  <conditionalFormatting sqref="K637:K648">
    <cfRule type="containsText" dxfId="5219" priority="5667" operator="containsText" text="COMING SOON">
      <formula>NOT(ISERROR(SEARCH("COMING SOON",K637)))</formula>
    </cfRule>
    <cfRule type="containsText" dxfId="5218" priority="5668" operator="containsText" text="ACTIVE">
      <formula>NOT(ISERROR(SEARCH("ACTIVE",K637)))</formula>
    </cfRule>
  </conditionalFormatting>
  <conditionalFormatting sqref="K637:K648">
    <cfRule type="containsText" dxfId="5217" priority="5665" operator="containsText" text="Discontinued">
      <formula>NOT(ISERROR(SEARCH("Discontinued",K637)))</formula>
    </cfRule>
    <cfRule type="containsText" dxfId="5216" priority="5666" operator="containsText" text="Closeout">
      <formula>NOT(ISERROR(SEARCH("Closeout",K637)))</formula>
    </cfRule>
  </conditionalFormatting>
  <conditionalFormatting sqref="K637:K648">
    <cfRule type="containsText" dxfId="5215" priority="5661" operator="containsText" text="Discontinued">
      <formula>NOT(ISERROR(SEARCH("Discontinued",K637)))</formula>
    </cfRule>
    <cfRule type="containsText" dxfId="5214" priority="5662" operator="containsText" text="Closeout">
      <formula>NOT(ISERROR(SEARCH("Closeout",K637)))</formula>
    </cfRule>
  </conditionalFormatting>
  <conditionalFormatting sqref="K637:K648">
    <cfRule type="containsText" dxfId="5213" priority="5657" operator="containsText" text="Discontinued">
      <formula>NOT(ISERROR(SEARCH("Discontinued",K637)))</formula>
    </cfRule>
    <cfRule type="containsText" dxfId="5212" priority="5658" operator="containsText" text="Coming Soon">
      <formula>NOT(ISERROR(SEARCH("Coming Soon",K637)))</formula>
    </cfRule>
    <cfRule type="containsText" dxfId="5211" priority="5659" operator="containsText" text="Closeout">
      <formula>NOT(ISERROR(SEARCH("Closeout",K637)))</formula>
    </cfRule>
    <cfRule type="containsText" dxfId="5210" priority="5660" operator="containsText" text="Active">
      <formula>NOT(ISERROR(SEARCH("Active",K637)))</formula>
    </cfRule>
  </conditionalFormatting>
  <conditionalFormatting sqref="K637:K648">
    <cfRule type="containsText" dxfId="5209" priority="5650" operator="containsText" text="Discontinued">
      <formula>NOT(ISERROR(SEARCH("Discontinued",K637)))</formula>
    </cfRule>
    <cfRule type="containsText" dxfId="5208" priority="5651" operator="containsText" text="Closeout">
      <formula>NOT(ISERROR(SEARCH("Closeout",K637)))</formula>
    </cfRule>
  </conditionalFormatting>
  <conditionalFormatting sqref="K637:K648">
    <cfRule type="cellIs" dxfId="5207" priority="5655" operator="equal">
      <formula>"Closeout"</formula>
    </cfRule>
    <cfRule type="cellIs" dxfId="5206" priority="5656" operator="equal">
      <formula>"Discontinued"</formula>
    </cfRule>
  </conditionalFormatting>
  <conditionalFormatting sqref="K637:K648">
    <cfRule type="containsBlanks" dxfId="5205" priority="5652">
      <formula>LEN(TRIM(K637))=0</formula>
    </cfRule>
  </conditionalFormatting>
  <conditionalFormatting sqref="K637:K648">
    <cfRule type="containsText" dxfId="5204" priority="5653" operator="containsText" text="COMING SOON">
      <formula>NOT(ISERROR(SEARCH("COMING SOON",K637)))</formula>
    </cfRule>
    <cfRule type="containsText" dxfId="5203" priority="5654" operator="containsText" text="ACTIVE">
      <formula>NOT(ISERROR(SEARCH("ACTIVE",K637)))</formula>
    </cfRule>
  </conditionalFormatting>
  <conditionalFormatting sqref="K637:K648">
    <cfRule type="containsText" dxfId="5202" priority="5646" operator="containsText" text="Discontinued">
      <formula>NOT(ISERROR(SEARCH("Discontinued",K637)))</formula>
    </cfRule>
    <cfRule type="containsText" dxfId="5201" priority="5647" operator="containsText" text="Closeout">
      <formula>NOT(ISERROR(SEARCH("Closeout",K637)))</formula>
    </cfRule>
  </conditionalFormatting>
  <conditionalFormatting sqref="K637:K648">
    <cfRule type="containsText" dxfId="5200" priority="5644" operator="containsText" text="COMING SOON">
      <formula>NOT(ISERROR(SEARCH("COMING SOON",K637)))</formula>
    </cfRule>
    <cfRule type="containsText" dxfId="5199" priority="5645" operator="containsText" text="ACTIVE">
      <formula>NOT(ISERROR(SEARCH("ACTIVE",K637)))</formula>
    </cfRule>
  </conditionalFormatting>
  <conditionalFormatting sqref="K637:K648">
    <cfRule type="containsText" dxfId="5198" priority="5642" operator="containsText" text="Discontinued">
      <formula>NOT(ISERROR(SEARCH("Discontinued",K637)))</formula>
    </cfRule>
    <cfRule type="containsText" dxfId="5197" priority="5643" operator="containsText" text="Closeout">
      <formula>NOT(ISERROR(SEARCH("Closeout",K637)))</formula>
    </cfRule>
  </conditionalFormatting>
  <conditionalFormatting sqref="K637:K648">
    <cfRule type="containsText" dxfId="5196" priority="5640" operator="containsText" text="COMING SOON">
      <formula>NOT(ISERROR(SEARCH("COMING SOON",K637)))</formula>
    </cfRule>
    <cfRule type="containsText" dxfId="5195" priority="5641" operator="containsText" text="ACTIVE">
      <formula>NOT(ISERROR(SEARCH("ACTIVE",K637)))</formula>
    </cfRule>
  </conditionalFormatting>
  <conditionalFormatting sqref="K637:K648">
    <cfRule type="containsText" dxfId="5194" priority="5638" operator="containsText" text="Discontinued">
      <formula>NOT(ISERROR(SEARCH("Discontinued",K637)))</formula>
    </cfRule>
    <cfRule type="containsText" dxfId="5193" priority="5639" operator="containsText" text="Closeout">
      <formula>NOT(ISERROR(SEARCH("Closeout",K637)))</formula>
    </cfRule>
  </conditionalFormatting>
  <conditionalFormatting sqref="K637:K648">
    <cfRule type="containsText" dxfId="5192" priority="5636" operator="containsText" text="COMING SOON">
      <formula>NOT(ISERROR(SEARCH("COMING SOON",K637)))</formula>
    </cfRule>
    <cfRule type="containsText" dxfId="5191" priority="5637" operator="containsText" text="ACTIVE">
      <formula>NOT(ISERROR(SEARCH("ACTIVE",K637)))</formula>
    </cfRule>
  </conditionalFormatting>
  <conditionalFormatting sqref="K637:K648">
    <cfRule type="containsText" dxfId="5190" priority="5632" operator="containsText" text="COMING SOON">
      <formula>NOT(ISERROR(SEARCH("COMING SOON",K637)))</formula>
    </cfRule>
    <cfRule type="containsText" dxfId="5189" priority="5633" operator="containsText" text="ACTIVE">
      <formula>NOT(ISERROR(SEARCH("ACTIVE",K637)))</formula>
    </cfRule>
  </conditionalFormatting>
  <conditionalFormatting sqref="K637:K648">
    <cfRule type="containsText" dxfId="5188" priority="5630" operator="containsText" text="Discontinued">
      <formula>NOT(ISERROR(SEARCH("Discontinued",K637)))</formula>
    </cfRule>
    <cfRule type="containsText" dxfId="5187" priority="5631" operator="containsText" text="Closeout">
      <formula>NOT(ISERROR(SEARCH("Closeout",K637)))</formula>
    </cfRule>
  </conditionalFormatting>
  <conditionalFormatting sqref="K637:K648">
    <cfRule type="containsText" dxfId="5186" priority="5628" operator="containsText" text="COMING SOON">
      <formula>NOT(ISERROR(SEARCH("COMING SOON",K637)))</formula>
    </cfRule>
    <cfRule type="containsText" dxfId="5185" priority="5629" operator="containsText" text="ACTIVE">
      <formula>NOT(ISERROR(SEARCH("ACTIVE",K637)))</formula>
    </cfRule>
  </conditionalFormatting>
  <conditionalFormatting sqref="K637:K648">
    <cfRule type="containsText" dxfId="5184" priority="5626" operator="containsText" text="Discontinued">
      <formula>NOT(ISERROR(SEARCH("Discontinued",K637)))</formula>
    </cfRule>
    <cfRule type="containsText" dxfId="5183" priority="5627" operator="containsText" text="Closeout">
      <formula>NOT(ISERROR(SEARCH("Closeout",K637)))</formula>
    </cfRule>
  </conditionalFormatting>
  <conditionalFormatting sqref="K637:K648">
    <cfRule type="containsText" dxfId="5182" priority="5624" operator="containsText" text="COMING SOON">
      <formula>NOT(ISERROR(SEARCH("COMING SOON",K637)))</formula>
    </cfRule>
    <cfRule type="containsText" dxfId="5181" priority="5625" operator="containsText" text="ACTIVE">
      <formula>NOT(ISERROR(SEARCH("ACTIVE",K637)))</formula>
    </cfRule>
  </conditionalFormatting>
  <conditionalFormatting sqref="K638">
    <cfRule type="containsText" dxfId="5180" priority="5615" operator="containsText" text="COMING SOON">
      <formula>NOT(ISERROR(SEARCH("COMING SOON",K638)))</formula>
    </cfRule>
    <cfRule type="containsText" dxfId="5179" priority="5616" operator="containsText" text="ACTIVE">
      <formula>NOT(ISERROR(SEARCH("ACTIVE",K638)))</formula>
    </cfRule>
  </conditionalFormatting>
  <conditionalFormatting sqref="K638">
    <cfRule type="containsText" dxfId="5178" priority="5604" operator="containsText" text="Discontinued">
      <formula>NOT(ISERROR(SEARCH("Discontinued",K638)))</formula>
    </cfRule>
    <cfRule type="containsText" dxfId="5177" priority="5605" operator="containsText" text="Closeout">
      <formula>NOT(ISERROR(SEARCH("Closeout",K638)))</formula>
    </cfRule>
  </conditionalFormatting>
  <conditionalFormatting sqref="H638">
    <cfRule type="containsBlanks" dxfId="5176" priority="5617">
      <formula>LEN(TRIM(H638))=0</formula>
    </cfRule>
    <cfRule type="duplicateValues" dxfId="5175" priority="5618"/>
  </conditionalFormatting>
  <conditionalFormatting sqref="E638">
    <cfRule type="containsBlanks" dxfId="5174" priority="5619">
      <formula>LEN(TRIM(E638))=0</formula>
    </cfRule>
    <cfRule type="duplicateValues" dxfId="5173" priority="5620"/>
  </conditionalFormatting>
  <conditionalFormatting sqref="A638:A645">
    <cfRule type="expression" dxfId="5172" priority="5557">
      <formula>C638= "STREET (3XX)"</formula>
    </cfRule>
    <cfRule type="expression" dxfId="5171" priority="5558">
      <formula>C638="UTV (4XX)"</formula>
    </cfRule>
    <cfRule type="expression" dxfId="5170" priority="5559">
      <formula>C638= "RACE (1XX)"</formula>
    </cfRule>
    <cfRule type="expression" dxfId="5169" priority="5560">
      <formula>C638= "FORGED (2XX)"</formula>
    </cfRule>
    <cfRule type="expression" dxfId="5168" priority="5561">
      <formula>C638= "RALLY (5XX)"</formula>
    </cfRule>
    <cfRule type="expression" dxfId="5167" priority="5562">
      <formula>C638= "DISCO (6XX)"</formula>
    </cfRule>
    <cfRule type="expression" dxfId="5166" priority="5563">
      <formula>C638= "TRAIL (7XX)"</formula>
    </cfRule>
    <cfRule type="expression" dxfId="5165" priority="5564">
      <formula>C638= "GMZ (8XX)"</formula>
    </cfRule>
    <cfRule type="expression" dxfId="5164" priority="5565">
      <formula>C638= "DUALLY (9XX)"</formula>
    </cfRule>
  </conditionalFormatting>
  <conditionalFormatting sqref="A638:A645">
    <cfRule type="expression" dxfId="5163" priority="5595">
      <formula>C638= "TRAIL (7XX)"</formula>
    </cfRule>
    <cfRule type="expression" dxfId="5162" priority="5596">
      <formula>C638= "DISCO (6XX)"</formula>
    </cfRule>
    <cfRule type="expression" dxfId="5161" priority="5597">
      <formula>C638= "RALLY (5XX)"</formula>
    </cfRule>
    <cfRule type="expression" dxfId="5160" priority="5598">
      <formula>C638= "FORGED (2XX)"</formula>
    </cfRule>
    <cfRule type="expression" dxfId="5159" priority="5599">
      <formula>C638= "GMZ (8XX)"</formula>
    </cfRule>
    <cfRule type="expression" dxfId="5158" priority="5600">
      <formula>C638= "RACE (1XX)"</formula>
    </cfRule>
    <cfRule type="expression" dxfId="5157" priority="5601">
      <formula>C638= "UTV (4XX)"</formula>
    </cfRule>
    <cfRule type="expression" dxfId="5156" priority="5602">
      <formula>C638= "STREET (3XX)"</formula>
    </cfRule>
  </conditionalFormatting>
  <conditionalFormatting sqref="A638:A645">
    <cfRule type="containsBlanks" dxfId="5155" priority="5594">
      <formula>LEN(TRIM(A638))=0</formula>
    </cfRule>
  </conditionalFormatting>
  <conditionalFormatting sqref="A638:A645">
    <cfRule type="expression" dxfId="5154" priority="5585">
      <formula>C638= "STREET (3XX)"</formula>
    </cfRule>
    <cfRule type="expression" dxfId="5153" priority="5586">
      <formula>C638="UTV (4XX)"</formula>
    </cfRule>
    <cfRule type="expression" dxfId="5152" priority="5587">
      <formula>C638= "RACE (1XX)"</formula>
    </cfRule>
    <cfRule type="expression" dxfId="5151" priority="5588">
      <formula>C638= "FORGED (2XX)"</formula>
    </cfRule>
    <cfRule type="expression" dxfId="5150" priority="5589">
      <formula>C638= "RALLY (5XX)"</formula>
    </cfRule>
    <cfRule type="expression" dxfId="5149" priority="5590">
      <formula>C638= "DISCO (6XX)"</formula>
    </cfRule>
    <cfRule type="expression" dxfId="5148" priority="5591">
      <formula>C638= "TRAIL (7XX)"</formula>
    </cfRule>
    <cfRule type="expression" dxfId="5147" priority="5592">
      <formula>C638= "GMZ (8XX)"</formula>
    </cfRule>
    <cfRule type="expression" dxfId="5146" priority="5593">
      <formula>C638= "DUALLY (9XX)"</formula>
    </cfRule>
  </conditionalFormatting>
  <conditionalFormatting sqref="A638:A645">
    <cfRule type="containsBlanks" dxfId="5145" priority="5575">
      <formula>LEN(TRIM(A638))=0</formula>
    </cfRule>
  </conditionalFormatting>
  <conditionalFormatting sqref="A638:A645">
    <cfRule type="expression" dxfId="5144" priority="5576">
      <formula>C638= "STREET (3XX)"</formula>
    </cfRule>
    <cfRule type="expression" dxfId="5143" priority="5577">
      <formula>C638="UTV (4XX)"</formula>
    </cfRule>
    <cfRule type="expression" dxfId="5142" priority="5578">
      <formula>C638= "RACE (1XX)"</formula>
    </cfRule>
    <cfRule type="expression" dxfId="5141" priority="5579">
      <formula>C638= "FORGED (2XX)"</formula>
    </cfRule>
    <cfRule type="expression" dxfId="5140" priority="5580">
      <formula>C638= "RALLY (5XX)"</formula>
    </cfRule>
    <cfRule type="expression" dxfId="5139" priority="5581">
      <formula>C638= "DISCO (6XX)"</formula>
    </cfRule>
    <cfRule type="expression" dxfId="5138" priority="5582">
      <formula>C638= "TRAIL (7XX)"</formula>
    </cfRule>
    <cfRule type="expression" dxfId="5137" priority="5583">
      <formula>C638= "GMZ (8XX)"</formula>
    </cfRule>
    <cfRule type="expression" dxfId="5136" priority="5584">
      <formula>C638= "DUALLY (9XX)"</formula>
    </cfRule>
  </conditionalFormatting>
  <conditionalFormatting sqref="A638:A645">
    <cfRule type="expression" dxfId="5135" priority="5566">
      <formula>C638= "STREET (3XX)"</formula>
    </cfRule>
    <cfRule type="expression" dxfId="5134" priority="5567">
      <formula>C638="UTV (4XX)"</formula>
    </cfRule>
    <cfRule type="expression" dxfId="5133" priority="5568">
      <formula>C638= "RACE (1XX)"</formula>
    </cfRule>
    <cfRule type="expression" dxfId="5132" priority="5569">
      <formula>C638= "FORGED (2XX)"</formula>
    </cfRule>
    <cfRule type="expression" dxfId="5131" priority="5570">
      <formula>C638= "RALLY (5XX)"</formula>
    </cfRule>
    <cfRule type="expression" dxfId="5130" priority="5571">
      <formula>C638= "DISCO (6XX)"</formula>
    </cfRule>
    <cfRule type="expression" dxfId="5129" priority="5572">
      <formula>C638= "TRAIL (7XX)"</formula>
    </cfRule>
    <cfRule type="expression" dxfId="5128" priority="5573">
      <formula>C638= "GMZ (8XX)"</formula>
    </cfRule>
    <cfRule type="expression" dxfId="5127" priority="5574">
      <formula>C638= "DUALLY (9XX)"</formula>
    </cfRule>
  </conditionalFormatting>
  <conditionalFormatting sqref="K639">
    <cfRule type="containsText" dxfId="5126" priority="5551" operator="containsText" text="COMING SOON">
      <formula>NOT(ISERROR(SEARCH("COMING SOON",K639)))</formula>
    </cfRule>
    <cfRule type="containsText" dxfId="5125" priority="5552" operator="containsText" text="ACTIVE">
      <formula>NOT(ISERROR(SEARCH("ACTIVE",K639)))</formula>
    </cfRule>
  </conditionalFormatting>
  <conditionalFormatting sqref="K639">
    <cfRule type="containsText" dxfId="5124" priority="5540" operator="containsText" text="Discontinued">
      <formula>NOT(ISERROR(SEARCH("Discontinued",K639)))</formula>
    </cfRule>
    <cfRule type="containsText" dxfId="5123" priority="5541" operator="containsText" text="Closeout">
      <formula>NOT(ISERROR(SEARCH("Closeout",K639)))</formula>
    </cfRule>
  </conditionalFormatting>
  <conditionalFormatting sqref="A639:A645">
    <cfRule type="expression" dxfId="5122" priority="5542">
      <formula>C639= "STREET (3XX)"</formula>
    </cfRule>
    <cfRule type="expression" dxfId="5121" priority="5543">
      <formula>C639="UTV (4XX)"</formula>
    </cfRule>
    <cfRule type="expression" dxfId="5120" priority="5544">
      <formula>C639= "RACE (1XX)"</formula>
    </cfRule>
    <cfRule type="expression" dxfId="5119" priority="5545">
      <formula>C639= "FORGED (2XX)"</formula>
    </cfRule>
    <cfRule type="expression" dxfId="5118" priority="5546">
      <formula>C639= "RALLY (5XX)"</formula>
    </cfRule>
    <cfRule type="expression" dxfId="5117" priority="5547">
      <formula>C639= "DISCO (6XX)"</formula>
    </cfRule>
    <cfRule type="expression" dxfId="5116" priority="5548">
      <formula>C639= "TRAIL (7XX)"</formula>
    </cfRule>
    <cfRule type="expression" dxfId="5115" priority="5549">
      <formula>C639= "GMZ (8XX)"</formula>
    </cfRule>
    <cfRule type="expression" dxfId="5114" priority="5550">
      <formula>C639= "DUALLY (9XX)"</formula>
    </cfRule>
  </conditionalFormatting>
  <conditionalFormatting sqref="H639">
    <cfRule type="containsBlanks" dxfId="5113" priority="5553">
      <formula>LEN(TRIM(H639))=0</formula>
    </cfRule>
    <cfRule type="duplicateValues" dxfId="5112" priority="5554"/>
  </conditionalFormatting>
  <conditionalFormatting sqref="E639">
    <cfRule type="containsBlanks" dxfId="5111" priority="5555">
      <formula>LEN(TRIM(E639))=0</formula>
    </cfRule>
    <cfRule type="duplicateValues" dxfId="5110" priority="5556"/>
  </conditionalFormatting>
  <conditionalFormatting sqref="K640">
    <cfRule type="containsText" dxfId="5109" priority="5533" operator="containsText" text="COMING SOON">
      <formula>NOT(ISERROR(SEARCH("COMING SOON",K640)))</formula>
    </cfRule>
    <cfRule type="containsText" dxfId="5108" priority="5534" operator="containsText" text="ACTIVE">
      <formula>NOT(ISERROR(SEARCH("ACTIVE",K640)))</formula>
    </cfRule>
  </conditionalFormatting>
  <conditionalFormatting sqref="K640">
    <cfRule type="containsText" dxfId="5107" priority="5522" operator="containsText" text="Discontinued">
      <formula>NOT(ISERROR(SEARCH("Discontinued",K640)))</formula>
    </cfRule>
    <cfRule type="containsText" dxfId="5106" priority="5523" operator="containsText" text="Closeout">
      <formula>NOT(ISERROR(SEARCH("Closeout",K640)))</formula>
    </cfRule>
  </conditionalFormatting>
  <conditionalFormatting sqref="A640">
    <cfRule type="expression" dxfId="5105" priority="5524">
      <formula>C640= "STREET (3XX)"</formula>
    </cfRule>
    <cfRule type="expression" dxfId="5104" priority="5525">
      <formula>C640="UTV (4XX)"</formula>
    </cfRule>
    <cfRule type="expression" dxfId="5103" priority="5526">
      <formula>C640= "RACE (1XX)"</formula>
    </cfRule>
    <cfRule type="expression" dxfId="5102" priority="5527">
      <formula>C640= "FORGED (2XX)"</formula>
    </cfRule>
    <cfRule type="expression" dxfId="5101" priority="5528">
      <formula>C640= "RALLY (5XX)"</formula>
    </cfRule>
    <cfRule type="expression" dxfId="5100" priority="5529">
      <formula>C640= "DISCO (6XX)"</formula>
    </cfRule>
    <cfRule type="expression" dxfId="5099" priority="5530">
      <formula>C640= "TRAIL (7XX)"</formula>
    </cfRule>
    <cfRule type="expression" dxfId="5098" priority="5531">
      <formula>C640= "GMZ (8XX)"</formula>
    </cfRule>
    <cfRule type="expression" dxfId="5097" priority="5532">
      <formula>C640= "DUALLY (9XX)"</formula>
    </cfRule>
  </conditionalFormatting>
  <conditionalFormatting sqref="H640">
    <cfRule type="containsBlanks" dxfId="5096" priority="5535">
      <formula>LEN(TRIM(H640))=0</formula>
    </cfRule>
    <cfRule type="duplicateValues" dxfId="5095" priority="5536"/>
  </conditionalFormatting>
  <conditionalFormatting sqref="E640">
    <cfRule type="containsBlanks" dxfId="5094" priority="5537">
      <formula>LEN(TRIM(E640))=0</formula>
    </cfRule>
    <cfRule type="duplicateValues" dxfId="5093" priority="5538"/>
  </conditionalFormatting>
  <conditionalFormatting sqref="K641:K648">
    <cfRule type="containsText" dxfId="5092" priority="5515" operator="containsText" text="COMING SOON">
      <formula>NOT(ISERROR(SEARCH("COMING SOON",K641)))</formula>
    </cfRule>
    <cfRule type="containsText" dxfId="5091" priority="5516" operator="containsText" text="ACTIVE">
      <formula>NOT(ISERROR(SEARCH("ACTIVE",K641)))</formula>
    </cfRule>
  </conditionalFormatting>
  <conditionalFormatting sqref="K641:K648">
    <cfRule type="containsText" dxfId="5090" priority="5504" operator="containsText" text="Discontinued">
      <formula>NOT(ISERROR(SEARCH("Discontinued",K641)))</formula>
    </cfRule>
    <cfRule type="containsText" dxfId="5089" priority="5505" operator="containsText" text="Closeout">
      <formula>NOT(ISERROR(SEARCH("Closeout",K641)))</formula>
    </cfRule>
  </conditionalFormatting>
  <conditionalFormatting sqref="A641">
    <cfRule type="expression" dxfId="5088" priority="5506">
      <formula>C641= "STREET (3XX)"</formula>
    </cfRule>
    <cfRule type="expression" dxfId="5087" priority="5507">
      <formula>C641="UTV (4XX)"</formula>
    </cfRule>
    <cfRule type="expression" dxfId="5086" priority="5508">
      <formula>C641= "RACE (1XX)"</formula>
    </cfRule>
    <cfRule type="expression" dxfId="5085" priority="5509">
      <formula>C641= "FORGED (2XX)"</formula>
    </cfRule>
    <cfRule type="expression" dxfId="5084" priority="5510">
      <formula>C641= "RALLY (5XX)"</formula>
    </cfRule>
    <cfRule type="expression" dxfId="5083" priority="5511">
      <formula>C641= "DISCO (6XX)"</formula>
    </cfRule>
    <cfRule type="expression" dxfId="5082" priority="5512">
      <formula>C641= "TRAIL (7XX)"</formula>
    </cfRule>
    <cfRule type="expression" dxfId="5081" priority="5513">
      <formula>C641= "GMZ (8XX)"</formula>
    </cfRule>
    <cfRule type="expression" dxfId="5080" priority="5514">
      <formula>C641= "DUALLY (9XX)"</formula>
    </cfRule>
  </conditionalFormatting>
  <conditionalFormatting sqref="H641">
    <cfRule type="containsBlanks" dxfId="5079" priority="5517">
      <formula>LEN(TRIM(H641))=0</formula>
    </cfRule>
    <cfRule type="duplicateValues" dxfId="5078" priority="5518"/>
  </conditionalFormatting>
  <conditionalFormatting sqref="E641">
    <cfRule type="containsBlanks" dxfId="5077" priority="5519">
      <formula>LEN(TRIM(E641))=0</formula>
    </cfRule>
    <cfRule type="duplicateValues" dxfId="5076" priority="5520"/>
  </conditionalFormatting>
  <conditionalFormatting sqref="K642">
    <cfRule type="containsText" dxfId="5075" priority="5497" operator="containsText" text="COMING SOON">
      <formula>NOT(ISERROR(SEARCH("COMING SOON",K642)))</formula>
    </cfRule>
    <cfRule type="containsText" dxfId="5074" priority="5498" operator="containsText" text="ACTIVE">
      <formula>NOT(ISERROR(SEARCH("ACTIVE",K642)))</formula>
    </cfRule>
  </conditionalFormatting>
  <conditionalFormatting sqref="K642">
    <cfRule type="containsText" dxfId="5073" priority="5486" operator="containsText" text="Discontinued">
      <formula>NOT(ISERROR(SEARCH("Discontinued",K642)))</formula>
    </cfRule>
    <cfRule type="containsText" dxfId="5072" priority="5487" operator="containsText" text="Closeout">
      <formula>NOT(ISERROR(SEARCH("Closeout",K642)))</formula>
    </cfRule>
  </conditionalFormatting>
  <conditionalFormatting sqref="A642">
    <cfRule type="expression" dxfId="5071" priority="5488">
      <formula>C642= "STREET (3XX)"</formula>
    </cfRule>
    <cfRule type="expression" dxfId="5070" priority="5489">
      <formula>C642="UTV (4XX)"</formula>
    </cfRule>
    <cfRule type="expression" dxfId="5069" priority="5490">
      <formula>C642= "RACE (1XX)"</formula>
    </cfRule>
    <cfRule type="expression" dxfId="5068" priority="5491">
      <formula>C642= "FORGED (2XX)"</formula>
    </cfRule>
    <cfRule type="expression" dxfId="5067" priority="5492">
      <formula>C642= "RALLY (5XX)"</formula>
    </cfRule>
    <cfRule type="expression" dxfId="5066" priority="5493">
      <formula>C642= "DISCO (6XX)"</formula>
    </cfRule>
    <cfRule type="expression" dxfId="5065" priority="5494">
      <formula>C642= "TRAIL (7XX)"</formula>
    </cfRule>
    <cfRule type="expression" dxfId="5064" priority="5495">
      <formula>C642= "GMZ (8XX)"</formula>
    </cfRule>
    <cfRule type="expression" dxfId="5063" priority="5496">
      <formula>C642= "DUALLY (9XX)"</formula>
    </cfRule>
  </conditionalFormatting>
  <conditionalFormatting sqref="H642">
    <cfRule type="containsBlanks" dxfId="5062" priority="5499">
      <formula>LEN(TRIM(H642))=0</formula>
    </cfRule>
    <cfRule type="duplicateValues" dxfId="5061" priority="5500"/>
  </conditionalFormatting>
  <conditionalFormatting sqref="E642">
    <cfRule type="containsBlanks" dxfId="5060" priority="5501">
      <formula>LEN(TRIM(E642))=0</formula>
    </cfRule>
    <cfRule type="duplicateValues" dxfId="5059" priority="5502"/>
  </conditionalFormatting>
  <conditionalFormatting sqref="K643">
    <cfRule type="containsText" dxfId="5058" priority="5479" operator="containsText" text="COMING SOON">
      <formula>NOT(ISERROR(SEARCH("COMING SOON",K643)))</formula>
    </cfRule>
    <cfRule type="containsText" dxfId="5057" priority="5480" operator="containsText" text="ACTIVE">
      <formula>NOT(ISERROR(SEARCH("ACTIVE",K643)))</formula>
    </cfRule>
  </conditionalFormatting>
  <conditionalFormatting sqref="K643">
    <cfRule type="containsText" dxfId="5056" priority="5468" operator="containsText" text="Discontinued">
      <formula>NOT(ISERROR(SEARCH("Discontinued",K643)))</formula>
    </cfRule>
    <cfRule type="containsText" dxfId="5055" priority="5469" operator="containsText" text="Closeout">
      <formula>NOT(ISERROR(SEARCH("Closeout",K643)))</formula>
    </cfRule>
  </conditionalFormatting>
  <conditionalFormatting sqref="A643">
    <cfRule type="expression" dxfId="5054" priority="5470">
      <formula>C643= "STREET (3XX)"</formula>
    </cfRule>
    <cfRule type="expression" dxfId="5053" priority="5471">
      <formula>C643="UTV (4XX)"</formula>
    </cfRule>
    <cfRule type="expression" dxfId="5052" priority="5472">
      <formula>C643= "RACE (1XX)"</formula>
    </cfRule>
    <cfRule type="expression" dxfId="5051" priority="5473">
      <formula>C643= "FORGED (2XX)"</formula>
    </cfRule>
    <cfRule type="expression" dxfId="5050" priority="5474">
      <formula>C643= "RALLY (5XX)"</formula>
    </cfRule>
    <cfRule type="expression" dxfId="5049" priority="5475">
      <formula>C643= "DISCO (6XX)"</formula>
    </cfRule>
    <cfRule type="expression" dxfId="5048" priority="5476">
      <formula>C643= "TRAIL (7XX)"</formula>
    </cfRule>
    <cfRule type="expression" dxfId="5047" priority="5477">
      <formula>C643= "GMZ (8XX)"</formula>
    </cfRule>
    <cfRule type="expression" dxfId="5046" priority="5478">
      <formula>C643= "DUALLY (9XX)"</formula>
    </cfRule>
  </conditionalFormatting>
  <conditionalFormatting sqref="H643">
    <cfRule type="containsBlanks" dxfId="5045" priority="5481">
      <formula>LEN(TRIM(H643))=0</formula>
    </cfRule>
    <cfRule type="duplicateValues" dxfId="5044" priority="5482"/>
  </conditionalFormatting>
  <conditionalFormatting sqref="E643">
    <cfRule type="containsBlanks" dxfId="5043" priority="5483">
      <formula>LEN(TRIM(E643))=0</formula>
    </cfRule>
    <cfRule type="duplicateValues" dxfId="5042" priority="5484"/>
  </conditionalFormatting>
  <conditionalFormatting sqref="K644">
    <cfRule type="containsText" dxfId="5041" priority="5461" operator="containsText" text="COMING SOON">
      <formula>NOT(ISERROR(SEARCH("COMING SOON",K644)))</formula>
    </cfRule>
    <cfRule type="containsText" dxfId="5040" priority="5462" operator="containsText" text="ACTIVE">
      <formula>NOT(ISERROR(SEARCH("ACTIVE",K644)))</formula>
    </cfRule>
  </conditionalFormatting>
  <conditionalFormatting sqref="K644">
    <cfRule type="containsText" dxfId="5039" priority="5450" operator="containsText" text="Discontinued">
      <formula>NOT(ISERROR(SEARCH("Discontinued",K644)))</formula>
    </cfRule>
    <cfRule type="containsText" dxfId="5038" priority="5451" operator="containsText" text="Closeout">
      <formula>NOT(ISERROR(SEARCH("Closeout",K644)))</formula>
    </cfRule>
  </conditionalFormatting>
  <conditionalFormatting sqref="A644">
    <cfRule type="expression" dxfId="5037" priority="5452">
      <formula>C644= "STREET (3XX)"</formula>
    </cfRule>
    <cfRule type="expression" dxfId="5036" priority="5453">
      <formula>C644="UTV (4XX)"</formula>
    </cfRule>
    <cfRule type="expression" dxfId="5035" priority="5454">
      <formula>C644= "RACE (1XX)"</formula>
    </cfRule>
    <cfRule type="expression" dxfId="5034" priority="5455">
      <formula>C644= "FORGED (2XX)"</formula>
    </cfRule>
    <cfRule type="expression" dxfId="5033" priority="5456">
      <formula>C644= "RALLY (5XX)"</formula>
    </cfRule>
    <cfRule type="expression" dxfId="5032" priority="5457">
      <formula>C644= "DISCO (6XX)"</formula>
    </cfRule>
    <cfRule type="expression" dxfId="5031" priority="5458">
      <formula>C644= "TRAIL (7XX)"</formula>
    </cfRule>
    <cfRule type="expression" dxfId="5030" priority="5459">
      <formula>C644= "GMZ (8XX)"</formula>
    </cfRule>
    <cfRule type="expression" dxfId="5029" priority="5460">
      <formula>C644= "DUALLY (9XX)"</formula>
    </cfRule>
  </conditionalFormatting>
  <conditionalFormatting sqref="H644">
    <cfRule type="containsBlanks" dxfId="5028" priority="5463">
      <formula>LEN(TRIM(H644))=0</formula>
    </cfRule>
    <cfRule type="duplicateValues" dxfId="5027" priority="5464"/>
  </conditionalFormatting>
  <conditionalFormatting sqref="E644">
    <cfRule type="containsBlanks" dxfId="5026" priority="5465">
      <formula>LEN(TRIM(E644))=0</formula>
    </cfRule>
    <cfRule type="duplicateValues" dxfId="5025" priority="5466"/>
  </conditionalFormatting>
  <conditionalFormatting sqref="A645">
    <cfRule type="expression" dxfId="5024" priority="5438">
      <formula>C645= "STREET (3XX)"</formula>
    </cfRule>
    <cfRule type="expression" dxfId="5023" priority="5439">
      <formula>C645="UTV (4XX)"</formula>
    </cfRule>
    <cfRule type="expression" dxfId="5022" priority="5440">
      <formula>C645= "RACE (1XX)"</formula>
    </cfRule>
    <cfRule type="expression" dxfId="5021" priority="5441">
      <formula>C645= "FORGED (2XX)"</formula>
    </cfRule>
    <cfRule type="expression" dxfId="5020" priority="5442">
      <formula>C645= "RALLY (5XX)"</formula>
    </cfRule>
    <cfRule type="expression" dxfId="5019" priority="5443">
      <formula>C645= "DISCO (6XX)"</formula>
    </cfRule>
    <cfRule type="expression" dxfId="5018" priority="5444">
      <formula>C645= "TRAIL (7XX)"</formula>
    </cfRule>
    <cfRule type="expression" dxfId="5017" priority="5445">
      <formula>C645= "GMZ (8XX)"</formula>
    </cfRule>
    <cfRule type="expression" dxfId="5016" priority="5446">
      <formula>C645= "DUALLY (9XX)"</formula>
    </cfRule>
  </conditionalFormatting>
  <conditionalFormatting sqref="K645:K648">
    <cfRule type="containsText" dxfId="5015" priority="5433" operator="containsText" text="COMING SOON">
      <formula>NOT(ISERROR(SEARCH("COMING SOON",K645)))</formula>
    </cfRule>
    <cfRule type="containsText" dxfId="5014" priority="5434" operator="containsText" text="ACTIVE">
      <formula>NOT(ISERROR(SEARCH("ACTIVE",K645)))</formula>
    </cfRule>
  </conditionalFormatting>
  <conditionalFormatting sqref="K645:K648">
    <cfRule type="containsText" dxfId="5013" priority="5422" operator="containsText" text="Discontinued">
      <formula>NOT(ISERROR(SEARCH("Discontinued",K645)))</formula>
    </cfRule>
    <cfRule type="containsText" dxfId="5012" priority="5423" operator="containsText" text="Closeout">
      <formula>NOT(ISERROR(SEARCH("Closeout",K645)))</formula>
    </cfRule>
  </conditionalFormatting>
  <conditionalFormatting sqref="A645">
    <cfRule type="expression" dxfId="5011" priority="5424">
      <formula>C645= "STREET (3XX)"</formula>
    </cfRule>
    <cfRule type="expression" dxfId="5010" priority="5425">
      <formula>C645="UTV (4XX)"</formula>
    </cfRule>
    <cfRule type="expression" dxfId="5009" priority="5426">
      <formula>C645= "RACE (1XX)"</formula>
    </cfRule>
    <cfRule type="expression" dxfId="5008" priority="5427">
      <formula>C645= "FORGED (2XX)"</formula>
    </cfRule>
    <cfRule type="expression" dxfId="5007" priority="5428">
      <formula>C645= "RALLY (5XX)"</formula>
    </cfRule>
    <cfRule type="expression" dxfId="5006" priority="5429">
      <formula>C645= "DISCO (6XX)"</formula>
    </cfRule>
    <cfRule type="expression" dxfId="5005" priority="5430">
      <formula>C645= "TRAIL (7XX)"</formula>
    </cfRule>
    <cfRule type="expression" dxfId="5004" priority="5431">
      <formula>C645= "GMZ (8XX)"</formula>
    </cfRule>
    <cfRule type="expression" dxfId="5003" priority="5432">
      <formula>C645= "DUALLY (9XX)"</formula>
    </cfRule>
  </conditionalFormatting>
  <conditionalFormatting sqref="H645">
    <cfRule type="containsBlanks" dxfId="5002" priority="5435">
      <formula>LEN(TRIM(H645))=0</formula>
    </cfRule>
    <cfRule type="duplicateValues" dxfId="5001" priority="5436"/>
  </conditionalFormatting>
  <conditionalFormatting sqref="E645">
    <cfRule type="containsBlanks" dxfId="5000" priority="5447">
      <formula>LEN(TRIM(E645))=0</formula>
    </cfRule>
    <cfRule type="duplicateValues" dxfId="4999" priority="5448"/>
  </conditionalFormatting>
  <conditionalFormatting sqref="K646">
    <cfRule type="containsText" dxfId="4998" priority="5416" operator="containsText" text="COMING SOON">
      <formula>NOT(ISERROR(SEARCH("COMING SOON",K646)))</formula>
    </cfRule>
    <cfRule type="containsText" dxfId="4997" priority="5417" operator="containsText" text="ACTIVE">
      <formula>NOT(ISERROR(SEARCH("ACTIVE",K646)))</formula>
    </cfRule>
  </conditionalFormatting>
  <conditionalFormatting sqref="K646">
    <cfRule type="containsText" dxfId="4996" priority="5405" operator="containsText" text="Discontinued">
      <formula>NOT(ISERROR(SEARCH("Discontinued",K646)))</formula>
    </cfRule>
    <cfRule type="containsText" dxfId="4995" priority="5406" operator="containsText" text="Closeout">
      <formula>NOT(ISERROR(SEARCH("Closeout",K646)))</formula>
    </cfRule>
  </conditionalFormatting>
  <conditionalFormatting sqref="A646">
    <cfRule type="expression" dxfId="4994" priority="5407">
      <formula>C646= "STREET (3XX)"</formula>
    </cfRule>
    <cfRule type="expression" dxfId="4993" priority="5408">
      <formula>C646="UTV (4XX)"</formula>
    </cfRule>
    <cfRule type="expression" dxfId="4992" priority="5409">
      <formula>C646= "RACE (1XX)"</formula>
    </cfRule>
    <cfRule type="expression" dxfId="4991" priority="5410">
      <formula>C646= "FORGED (2XX)"</formula>
    </cfRule>
    <cfRule type="expression" dxfId="4990" priority="5411">
      <formula>C646= "RALLY (5XX)"</formula>
    </cfRule>
    <cfRule type="expression" dxfId="4989" priority="5412">
      <formula>C646= "DISCO (6XX)"</formula>
    </cfRule>
    <cfRule type="expression" dxfId="4988" priority="5413">
      <formula>C646= "TRAIL (7XX)"</formula>
    </cfRule>
    <cfRule type="expression" dxfId="4987" priority="5414">
      <formula>C646= "GMZ (8XX)"</formula>
    </cfRule>
    <cfRule type="expression" dxfId="4986" priority="5415">
      <formula>C646= "DUALLY (9XX)"</formula>
    </cfRule>
  </conditionalFormatting>
  <conditionalFormatting sqref="H646">
    <cfRule type="containsBlanks" dxfId="4985" priority="5418">
      <formula>LEN(TRIM(H646))=0</formula>
    </cfRule>
    <cfRule type="duplicateValues" dxfId="4984" priority="5419"/>
  </conditionalFormatting>
  <conditionalFormatting sqref="E646">
    <cfRule type="containsBlanks" dxfId="4983" priority="5420">
      <formula>LEN(TRIM(E646))=0</formula>
    </cfRule>
    <cfRule type="duplicateValues" dxfId="4982" priority="5421"/>
  </conditionalFormatting>
  <conditionalFormatting sqref="K647">
    <cfRule type="containsText" dxfId="4981" priority="5398" operator="containsText" text="COMING SOON">
      <formula>NOT(ISERROR(SEARCH("COMING SOON",K647)))</formula>
    </cfRule>
    <cfRule type="containsText" dxfId="4980" priority="5399" operator="containsText" text="ACTIVE">
      <formula>NOT(ISERROR(SEARCH("ACTIVE",K647)))</formula>
    </cfRule>
  </conditionalFormatting>
  <conditionalFormatting sqref="K647">
    <cfRule type="containsText" dxfId="4979" priority="5387" operator="containsText" text="Discontinued">
      <formula>NOT(ISERROR(SEARCH("Discontinued",K647)))</formula>
    </cfRule>
    <cfRule type="containsText" dxfId="4978" priority="5388" operator="containsText" text="Closeout">
      <formula>NOT(ISERROR(SEARCH("Closeout",K647)))</formula>
    </cfRule>
  </conditionalFormatting>
  <conditionalFormatting sqref="A647">
    <cfRule type="expression" dxfId="4977" priority="5389">
      <formula>C647= "STREET (3XX)"</formula>
    </cfRule>
    <cfRule type="expression" dxfId="4976" priority="5390">
      <formula>C647="UTV (4XX)"</formula>
    </cfRule>
    <cfRule type="expression" dxfId="4975" priority="5391">
      <formula>C647= "RACE (1XX)"</formula>
    </cfRule>
    <cfRule type="expression" dxfId="4974" priority="5392">
      <formula>C647= "FORGED (2XX)"</formula>
    </cfRule>
    <cfRule type="expression" dxfId="4973" priority="5393">
      <formula>C647= "RALLY (5XX)"</formula>
    </cfRule>
    <cfRule type="expression" dxfId="4972" priority="5394">
      <formula>C647= "DISCO (6XX)"</formula>
    </cfRule>
    <cfRule type="expression" dxfId="4971" priority="5395">
      <formula>C647= "TRAIL (7XX)"</formula>
    </cfRule>
    <cfRule type="expression" dxfId="4970" priority="5396">
      <formula>C647= "GMZ (8XX)"</formula>
    </cfRule>
    <cfRule type="expression" dxfId="4969" priority="5397">
      <formula>C647= "DUALLY (9XX)"</formula>
    </cfRule>
  </conditionalFormatting>
  <conditionalFormatting sqref="L647">
    <cfRule type="containsBlanks" dxfId="4968" priority="5385">
      <formula>LEN(TRIM(L647))=0</formula>
    </cfRule>
  </conditionalFormatting>
  <conditionalFormatting sqref="H647">
    <cfRule type="containsBlanks" dxfId="4967" priority="5400">
      <formula>LEN(TRIM(H647))=0</formula>
    </cfRule>
    <cfRule type="duplicateValues" dxfId="4966" priority="5401"/>
  </conditionalFormatting>
  <conditionalFormatting sqref="E647">
    <cfRule type="containsBlanks" dxfId="4965" priority="5402">
      <formula>LEN(TRIM(E647))=0</formula>
    </cfRule>
    <cfRule type="duplicateValues" dxfId="4964" priority="5403"/>
  </conditionalFormatting>
  <conditionalFormatting sqref="K648">
    <cfRule type="containsText" dxfId="4963" priority="5378" operator="containsText" text="COMING SOON">
      <formula>NOT(ISERROR(SEARCH("COMING SOON",K648)))</formula>
    </cfRule>
    <cfRule type="containsText" dxfId="4962" priority="5379" operator="containsText" text="ACTIVE">
      <formula>NOT(ISERROR(SEARCH("ACTIVE",K648)))</formula>
    </cfRule>
  </conditionalFormatting>
  <conditionalFormatting sqref="K648">
    <cfRule type="containsText" dxfId="4961" priority="5367" operator="containsText" text="Discontinued">
      <formula>NOT(ISERROR(SEARCH("Discontinued",K648)))</formula>
    </cfRule>
    <cfRule type="containsText" dxfId="4960" priority="5368" operator="containsText" text="Closeout">
      <formula>NOT(ISERROR(SEARCH("Closeout",K648)))</formula>
    </cfRule>
  </conditionalFormatting>
  <conditionalFormatting sqref="A648">
    <cfRule type="expression" dxfId="4959" priority="5369">
      <formula>C648= "STREET (3XX)"</formula>
    </cfRule>
    <cfRule type="expression" dxfId="4958" priority="5370">
      <formula>C648="UTV (4XX)"</formula>
    </cfRule>
    <cfRule type="expression" dxfId="4957" priority="5371">
      <formula>C648= "RACE (1XX)"</formula>
    </cfRule>
    <cfRule type="expression" dxfId="4956" priority="5372">
      <formula>C648= "FORGED (2XX)"</formula>
    </cfRule>
    <cfRule type="expression" dxfId="4955" priority="5373">
      <formula>C648= "RALLY (5XX)"</formula>
    </cfRule>
    <cfRule type="expression" dxfId="4954" priority="5374">
      <formula>C648= "DISCO (6XX)"</formula>
    </cfRule>
    <cfRule type="expression" dxfId="4953" priority="5375">
      <formula>C648= "TRAIL (7XX)"</formula>
    </cfRule>
    <cfRule type="expression" dxfId="4952" priority="5376">
      <formula>C648= "GMZ (8XX)"</formula>
    </cfRule>
    <cfRule type="expression" dxfId="4951" priority="5377">
      <formula>C648= "DUALLY (9XX)"</formula>
    </cfRule>
  </conditionalFormatting>
  <conditionalFormatting sqref="H648">
    <cfRule type="containsBlanks" dxfId="4950" priority="5380">
      <formula>LEN(TRIM(H648))=0</formula>
    </cfRule>
    <cfRule type="duplicateValues" dxfId="4949" priority="5381"/>
  </conditionalFormatting>
  <conditionalFormatting sqref="E648">
    <cfRule type="containsBlanks" dxfId="4948" priority="5382">
      <formula>LEN(TRIM(E648))=0</formula>
    </cfRule>
    <cfRule type="duplicateValues" dxfId="4947" priority="5383"/>
  </conditionalFormatting>
  <conditionalFormatting sqref="A649">
    <cfRule type="expression" dxfId="4946" priority="5351">
      <formula>C649= "STREET (3XX)"</formula>
    </cfRule>
    <cfRule type="expression" dxfId="4945" priority="5352">
      <formula>C649="UTV (4XX)"</formula>
    </cfRule>
    <cfRule type="expression" dxfId="4944" priority="5353">
      <formula>C649= "RACE (1XX)"</formula>
    </cfRule>
    <cfRule type="expression" dxfId="4943" priority="5354">
      <formula>C649= "FORGED (2XX)"</formula>
    </cfRule>
    <cfRule type="expression" dxfId="4942" priority="5355">
      <formula>C649= "RALLY (5XX)"</formula>
    </cfRule>
    <cfRule type="expression" dxfId="4941" priority="5356">
      <formula>C649= "DISCO (6XX)"</formula>
    </cfRule>
    <cfRule type="expression" dxfId="4940" priority="5357">
      <formula>C649= "TRAIL (7XX)"</formula>
    </cfRule>
    <cfRule type="expression" dxfId="4939" priority="5358">
      <formula>C649= "GMZ (8XX)"</formula>
    </cfRule>
    <cfRule type="expression" dxfId="4938" priority="5359">
      <formula>C649= "DUALLY (9XX)"</formula>
    </cfRule>
  </conditionalFormatting>
  <conditionalFormatting sqref="H649">
    <cfRule type="containsBlanks" dxfId="4937" priority="5362">
      <formula>LEN(TRIM(H649))=0</formula>
    </cfRule>
    <cfRule type="duplicateValues" dxfId="4936" priority="5363"/>
  </conditionalFormatting>
  <conditionalFormatting sqref="E649">
    <cfRule type="containsBlanks" dxfId="4935" priority="5364">
      <formula>LEN(TRIM(E649))=0</formula>
    </cfRule>
    <cfRule type="duplicateValues" dxfId="4934" priority="5365"/>
  </conditionalFormatting>
  <conditionalFormatting sqref="K649">
    <cfRule type="containsText" dxfId="4933" priority="5274" operator="containsText" text="Discontinued">
      <formula>NOT(ISERROR(SEARCH("Discontinued",K649)))</formula>
    </cfRule>
    <cfRule type="containsText" dxfId="4932" priority="5275" operator="containsText" text="Closeout">
      <formula>NOT(ISERROR(SEARCH("Closeout",K649)))</formula>
    </cfRule>
  </conditionalFormatting>
  <conditionalFormatting sqref="K649">
    <cfRule type="containsText" dxfId="4931" priority="5300" operator="containsText" text="COMING SOON">
      <formula>NOT(ISERROR(SEARCH("COMING SOON",K649)))</formula>
    </cfRule>
    <cfRule type="containsText" dxfId="4930" priority="5301" operator="containsText" text="ACTIVE">
      <formula>NOT(ISERROR(SEARCH("ACTIVE",K649)))</formula>
    </cfRule>
  </conditionalFormatting>
  <conditionalFormatting sqref="K649">
    <cfRule type="containsText" dxfId="4929" priority="5286" operator="containsText" text="Discontinued">
      <formula>NOT(ISERROR(SEARCH("Discontinued",K649)))</formula>
    </cfRule>
    <cfRule type="containsText" dxfId="4928" priority="5287" operator="containsText" text="Closeout">
      <formula>NOT(ISERROR(SEARCH("Closeout",K649)))</formula>
    </cfRule>
  </conditionalFormatting>
  <conditionalFormatting sqref="K649">
    <cfRule type="containsBlanks" dxfId="4927" priority="5347">
      <formula>LEN(TRIM(K649))=0</formula>
    </cfRule>
  </conditionalFormatting>
  <conditionalFormatting sqref="K649">
    <cfRule type="containsText" dxfId="4926" priority="5315" operator="containsText" text="COMING SOON">
      <formula>NOT(ISERROR(SEARCH("COMING SOON",K649)))</formula>
    </cfRule>
    <cfRule type="containsText" dxfId="4925" priority="5316" operator="containsText" text="ACTIVE">
      <formula>NOT(ISERROR(SEARCH("ACTIVE",K649)))</formula>
    </cfRule>
  </conditionalFormatting>
  <conditionalFormatting sqref="K649">
    <cfRule type="containsBlanks" dxfId="4924" priority="5346">
      <formula>LEN(TRIM(K649))=0</formula>
    </cfRule>
  </conditionalFormatting>
  <conditionalFormatting sqref="K649">
    <cfRule type="containsText" dxfId="4923" priority="5344" operator="containsText" text="COMING SOON">
      <formula>NOT(ISERROR(SEARCH("COMING SOON",K649)))</formula>
    </cfRule>
    <cfRule type="containsText" dxfId="4922" priority="5345" operator="containsText" text="ACTIVE">
      <formula>NOT(ISERROR(SEARCH("ACTIVE",K649)))</formula>
    </cfRule>
  </conditionalFormatting>
  <conditionalFormatting sqref="K649">
    <cfRule type="containsText" dxfId="4921" priority="5342" operator="containsText" text="Discontinued">
      <formula>NOT(ISERROR(SEARCH("Discontinued",K649)))</formula>
    </cfRule>
    <cfRule type="containsText" dxfId="4920" priority="5343" operator="containsText" text="Closeout">
      <formula>NOT(ISERROR(SEARCH("Closeout",K649)))</formula>
    </cfRule>
  </conditionalFormatting>
  <conditionalFormatting sqref="K649">
    <cfRule type="containsText" dxfId="4919" priority="5340" operator="containsText" text="COMING SOON">
      <formula>NOT(ISERROR(SEARCH("COMING SOON",K649)))</formula>
    </cfRule>
    <cfRule type="containsText" dxfId="4918" priority="5341" operator="containsText" text="ACTIVE">
      <formula>NOT(ISERROR(SEARCH("ACTIVE",K649)))</formula>
    </cfRule>
  </conditionalFormatting>
  <conditionalFormatting sqref="K649">
    <cfRule type="containsText" dxfId="4917" priority="5338" operator="containsText" text="Discontinued">
      <formula>NOT(ISERROR(SEARCH("Discontinued",K649)))</formula>
    </cfRule>
    <cfRule type="containsText" dxfId="4916" priority="5339" operator="containsText" text="Closeout">
      <formula>NOT(ISERROR(SEARCH("Closeout",K649)))</formula>
    </cfRule>
  </conditionalFormatting>
  <conditionalFormatting sqref="K649">
    <cfRule type="containsText" dxfId="4915" priority="5336" operator="containsText" text="COMING SOON">
      <formula>NOT(ISERROR(SEARCH("COMING SOON",K649)))</formula>
    </cfRule>
    <cfRule type="containsText" dxfId="4914" priority="5337" operator="containsText" text="ACTIVE">
      <formula>NOT(ISERROR(SEARCH("ACTIVE",K649)))</formula>
    </cfRule>
  </conditionalFormatting>
  <conditionalFormatting sqref="K649">
    <cfRule type="containsText" dxfId="4913" priority="5334" operator="containsText" text="Discontinued">
      <formula>NOT(ISERROR(SEARCH("Discontinued",K649)))</formula>
    </cfRule>
    <cfRule type="containsText" dxfId="4912" priority="5335" operator="containsText" text="Closeout">
      <formula>NOT(ISERROR(SEARCH("Closeout",K649)))</formula>
    </cfRule>
  </conditionalFormatting>
  <conditionalFormatting sqref="K649">
    <cfRule type="containsText" dxfId="4911" priority="5332" operator="containsText" text="COMING SOON">
      <formula>NOT(ISERROR(SEARCH("COMING SOON",K649)))</formula>
    </cfRule>
    <cfRule type="containsText" dxfId="4910" priority="5333" operator="containsText" text="ACTIVE">
      <formula>NOT(ISERROR(SEARCH("ACTIVE",K649)))</formula>
    </cfRule>
  </conditionalFormatting>
  <conditionalFormatting sqref="K649">
    <cfRule type="containsText" dxfId="4909" priority="5330" operator="containsText" text="Discontinued">
      <formula>NOT(ISERROR(SEARCH("Discontinued",K649)))</formula>
    </cfRule>
    <cfRule type="containsText" dxfId="4908" priority="5331" operator="containsText" text="Closeout">
      <formula>NOT(ISERROR(SEARCH("Closeout",K649)))</formula>
    </cfRule>
  </conditionalFormatting>
  <conditionalFormatting sqref="K649">
    <cfRule type="containsText" dxfId="4907" priority="5328" operator="containsText" text="COMING SOON">
      <formula>NOT(ISERROR(SEARCH("COMING SOON",K649)))</formula>
    </cfRule>
    <cfRule type="containsText" dxfId="4906" priority="5329" operator="containsText" text="ACTIVE">
      <formula>NOT(ISERROR(SEARCH("ACTIVE",K649)))</formula>
    </cfRule>
  </conditionalFormatting>
  <conditionalFormatting sqref="K649">
    <cfRule type="containsText" dxfId="4905" priority="5326" operator="containsText" text="Discontinued">
      <formula>NOT(ISERROR(SEARCH("Discontinued",K649)))</formula>
    </cfRule>
    <cfRule type="containsText" dxfId="4904" priority="5327" operator="containsText" text="Closeout">
      <formula>NOT(ISERROR(SEARCH("Closeout",K649)))</formula>
    </cfRule>
  </conditionalFormatting>
  <conditionalFormatting sqref="K649">
    <cfRule type="containsBlanks" dxfId="4903" priority="5325">
      <formula>LEN(TRIM(K649))=0</formula>
    </cfRule>
  </conditionalFormatting>
  <conditionalFormatting sqref="K649">
    <cfRule type="containsText" dxfId="4902" priority="5323" operator="containsText" text="COMING SOON">
      <formula>NOT(ISERROR(SEARCH("COMING SOON",K649)))</formula>
    </cfRule>
    <cfRule type="containsText" dxfId="4901" priority="5324" operator="containsText" text="ACTIVE">
      <formula>NOT(ISERROR(SEARCH("ACTIVE",K649)))</formula>
    </cfRule>
  </conditionalFormatting>
  <conditionalFormatting sqref="K649">
    <cfRule type="containsText" dxfId="4900" priority="5321" operator="containsText" text="Discontinued">
      <formula>NOT(ISERROR(SEARCH("Discontinued",K649)))</formula>
    </cfRule>
    <cfRule type="containsText" dxfId="4899" priority="5322" operator="containsText" text="Closeout">
      <formula>NOT(ISERROR(SEARCH("Closeout",K649)))</formula>
    </cfRule>
  </conditionalFormatting>
  <conditionalFormatting sqref="K649">
    <cfRule type="containsText" dxfId="4898" priority="5319" operator="containsText" text="COMING SOON">
      <formula>NOT(ISERROR(SEARCH("COMING SOON",K649)))</formula>
    </cfRule>
    <cfRule type="containsText" dxfId="4897" priority="5320" operator="containsText" text="ACTIVE">
      <formula>NOT(ISERROR(SEARCH("ACTIVE",K649)))</formula>
    </cfRule>
  </conditionalFormatting>
  <conditionalFormatting sqref="K649">
    <cfRule type="containsText" dxfId="4896" priority="5317" operator="containsText" text="Discontinued">
      <formula>NOT(ISERROR(SEARCH("Discontinued",K649)))</formula>
    </cfRule>
    <cfRule type="containsText" dxfId="4895" priority="5318" operator="containsText" text="Closeout">
      <formula>NOT(ISERROR(SEARCH("Closeout",K649)))</formula>
    </cfRule>
  </conditionalFormatting>
  <conditionalFormatting sqref="K649">
    <cfRule type="containsText" dxfId="4894" priority="5313" operator="containsText" text="Discontinued">
      <formula>NOT(ISERROR(SEARCH("Discontinued",K649)))</formula>
    </cfRule>
    <cfRule type="containsText" dxfId="4893" priority="5314" operator="containsText" text="Closeout">
      <formula>NOT(ISERROR(SEARCH("Closeout",K649)))</formula>
    </cfRule>
  </conditionalFormatting>
  <conditionalFormatting sqref="K649">
    <cfRule type="containsText" dxfId="4892" priority="5309" operator="containsText" text="Discontinued">
      <formula>NOT(ISERROR(SEARCH("Discontinued",K649)))</formula>
    </cfRule>
    <cfRule type="containsText" dxfId="4891" priority="5310" operator="containsText" text="Coming Soon">
      <formula>NOT(ISERROR(SEARCH("Coming Soon",K649)))</formula>
    </cfRule>
    <cfRule type="containsText" dxfId="4890" priority="5311" operator="containsText" text="Closeout">
      <formula>NOT(ISERROR(SEARCH("Closeout",K649)))</formula>
    </cfRule>
    <cfRule type="containsText" dxfId="4889" priority="5312" operator="containsText" text="Active">
      <formula>NOT(ISERROR(SEARCH("Active",K649)))</formula>
    </cfRule>
  </conditionalFormatting>
  <conditionalFormatting sqref="K649">
    <cfRule type="containsText" dxfId="4888" priority="5302" operator="containsText" text="Discontinued">
      <formula>NOT(ISERROR(SEARCH("Discontinued",K649)))</formula>
    </cfRule>
    <cfRule type="containsText" dxfId="4887" priority="5303" operator="containsText" text="Closeout">
      <formula>NOT(ISERROR(SEARCH("Closeout",K649)))</formula>
    </cfRule>
  </conditionalFormatting>
  <conditionalFormatting sqref="K649">
    <cfRule type="cellIs" dxfId="4886" priority="5307" operator="equal">
      <formula>"Closeout"</formula>
    </cfRule>
    <cfRule type="cellIs" dxfId="4885" priority="5308" operator="equal">
      <formula>"Discontinued"</formula>
    </cfRule>
  </conditionalFormatting>
  <conditionalFormatting sqref="K649">
    <cfRule type="containsBlanks" dxfId="4884" priority="5304">
      <formula>LEN(TRIM(K649))=0</formula>
    </cfRule>
  </conditionalFormatting>
  <conditionalFormatting sqref="K649">
    <cfRule type="containsText" dxfId="4883" priority="5305" operator="containsText" text="COMING SOON">
      <formula>NOT(ISERROR(SEARCH("COMING SOON",K649)))</formula>
    </cfRule>
    <cfRule type="containsText" dxfId="4882" priority="5306" operator="containsText" text="ACTIVE">
      <formula>NOT(ISERROR(SEARCH("ACTIVE",K649)))</formula>
    </cfRule>
  </conditionalFormatting>
  <conditionalFormatting sqref="K649">
    <cfRule type="containsText" dxfId="4881" priority="5298" operator="containsText" text="Discontinued">
      <formula>NOT(ISERROR(SEARCH("Discontinued",K649)))</formula>
    </cfRule>
    <cfRule type="containsText" dxfId="4880" priority="5299" operator="containsText" text="Closeout">
      <formula>NOT(ISERROR(SEARCH("Closeout",K649)))</formula>
    </cfRule>
  </conditionalFormatting>
  <conditionalFormatting sqref="K649">
    <cfRule type="containsText" dxfId="4879" priority="5296" operator="containsText" text="COMING SOON">
      <formula>NOT(ISERROR(SEARCH("COMING SOON",K649)))</formula>
    </cfRule>
    <cfRule type="containsText" dxfId="4878" priority="5297" operator="containsText" text="ACTIVE">
      <formula>NOT(ISERROR(SEARCH("ACTIVE",K649)))</formula>
    </cfRule>
  </conditionalFormatting>
  <conditionalFormatting sqref="K649">
    <cfRule type="containsText" dxfId="4877" priority="5294" operator="containsText" text="Discontinued">
      <formula>NOT(ISERROR(SEARCH("Discontinued",K649)))</formula>
    </cfRule>
    <cfRule type="containsText" dxfId="4876" priority="5295" operator="containsText" text="Closeout">
      <formula>NOT(ISERROR(SEARCH("Closeout",K649)))</formula>
    </cfRule>
  </conditionalFormatting>
  <conditionalFormatting sqref="K649">
    <cfRule type="containsText" dxfId="4875" priority="5292" operator="containsText" text="COMING SOON">
      <formula>NOT(ISERROR(SEARCH("COMING SOON",K649)))</formula>
    </cfRule>
    <cfRule type="containsText" dxfId="4874" priority="5293" operator="containsText" text="ACTIVE">
      <formula>NOT(ISERROR(SEARCH("ACTIVE",K649)))</formula>
    </cfRule>
  </conditionalFormatting>
  <conditionalFormatting sqref="K649">
    <cfRule type="containsText" dxfId="4873" priority="5290" operator="containsText" text="Discontinued">
      <formula>NOT(ISERROR(SEARCH("Discontinued",K649)))</formula>
    </cfRule>
    <cfRule type="containsText" dxfId="4872" priority="5291" operator="containsText" text="Closeout">
      <formula>NOT(ISERROR(SEARCH("Closeout",K649)))</formula>
    </cfRule>
  </conditionalFormatting>
  <conditionalFormatting sqref="K649">
    <cfRule type="containsText" dxfId="4871" priority="5288" operator="containsText" text="COMING SOON">
      <formula>NOT(ISERROR(SEARCH("COMING SOON",K649)))</formula>
    </cfRule>
    <cfRule type="containsText" dxfId="4870" priority="5289" operator="containsText" text="ACTIVE">
      <formula>NOT(ISERROR(SEARCH("ACTIVE",K649)))</formula>
    </cfRule>
  </conditionalFormatting>
  <conditionalFormatting sqref="K649">
    <cfRule type="containsText" dxfId="4869" priority="5284" operator="containsText" text="COMING SOON">
      <formula>NOT(ISERROR(SEARCH("COMING SOON",K649)))</formula>
    </cfRule>
    <cfRule type="containsText" dxfId="4868" priority="5285" operator="containsText" text="ACTIVE">
      <formula>NOT(ISERROR(SEARCH("ACTIVE",K649)))</formula>
    </cfRule>
  </conditionalFormatting>
  <conditionalFormatting sqref="K649">
    <cfRule type="containsText" dxfId="4867" priority="5282" operator="containsText" text="Discontinued">
      <formula>NOT(ISERROR(SEARCH("Discontinued",K649)))</formula>
    </cfRule>
    <cfRule type="containsText" dxfId="4866" priority="5283" operator="containsText" text="Closeout">
      <formula>NOT(ISERROR(SEARCH("Closeout",K649)))</formula>
    </cfRule>
  </conditionalFormatting>
  <conditionalFormatting sqref="K649">
    <cfRule type="containsText" dxfId="4865" priority="5280" operator="containsText" text="COMING SOON">
      <formula>NOT(ISERROR(SEARCH("COMING SOON",K649)))</formula>
    </cfRule>
    <cfRule type="containsText" dxfId="4864" priority="5281" operator="containsText" text="ACTIVE">
      <formula>NOT(ISERROR(SEARCH("ACTIVE",K649)))</formula>
    </cfRule>
  </conditionalFormatting>
  <conditionalFormatting sqref="K649">
    <cfRule type="containsText" dxfId="4863" priority="5278" operator="containsText" text="Discontinued">
      <formula>NOT(ISERROR(SEARCH("Discontinued",K649)))</formula>
    </cfRule>
    <cfRule type="containsText" dxfId="4862" priority="5279" operator="containsText" text="Closeout">
      <formula>NOT(ISERROR(SEARCH("Closeout",K649)))</formula>
    </cfRule>
  </conditionalFormatting>
  <conditionalFormatting sqref="K649">
    <cfRule type="containsText" dxfId="4861" priority="5276" operator="containsText" text="COMING SOON">
      <formula>NOT(ISERROR(SEARCH("COMING SOON",K649)))</formula>
    </cfRule>
    <cfRule type="containsText" dxfId="4860" priority="5277" operator="containsText" text="ACTIVE">
      <formula>NOT(ISERROR(SEARCH("ACTIVE",K649)))</formula>
    </cfRule>
  </conditionalFormatting>
  <conditionalFormatting sqref="K649">
    <cfRule type="containsText" dxfId="4859" priority="5272" operator="containsText" text="COMING SOON">
      <formula>NOT(ISERROR(SEARCH("COMING SOON",K649)))</formula>
    </cfRule>
    <cfRule type="containsText" dxfId="4858" priority="5273" operator="containsText" text="ACTIVE">
      <formula>NOT(ISERROR(SEARCH("ACTIVE",K649)))</formula>
    </cfRule>
  </conditionalFormatting>
  <conditionalFormatting sqref="K649">
    <cfRule type="containsText" dxfId="4857" priority="5270" operator="containsText" text="Discontinued">
      <formula>NOT(ISERROR(SEARCH("Discontinued",K649)))</formula>
    </cfRule>
    <cfRule type="containsText" dxfId="4856" priority="5271" operator="containsText" text="Closeout">
      <formula>NOT(ISERROR(SEARCH("Closeout",K649)))</formula>
    </cfRule>
  </conditionalFormatting>
  <conditionalFormatting sqref="K649">
    <cfRule type="containsText" dxfId="4855" priority="5268" operator="containsText" text="COMING SOON">
      <formula>NOT(ISERROR(SEARCH("COMING SOON",K649)))</formula>
    </cfRule>
    <cfRule type="containsText" dxfId="4854" priority="5269" operator="containsText" text="ACTIVE">
      <formula>NOT(ISERROR(SEARCH("ACTIVE",K649)))</formula>
    </cfRule>
  </conditionalFormatting>
  <conditionalFormatting sqref="K649">
    <cfRule type="containsText" dxfId="4853" priority="5266" operator="containsText" text="Discontinued">
      <formula>NOT(ISERROR(SEARCH("Discontinued",K649)))</formula>
    </cfRule>
    <cfRule type="containsText" dxfId="4852" priority="5267" operator="containsText" text="Closeout">
      <formula>NOT(ISERROR(SEARCH("Closeout",K649)))</formula>
    </cfRule>
  </conditionalFormatting>
  <conditionalFormatting sqref="K649">
    <cfRule type="containsText" dxfId="4851" priority="5264" operator="containsText" text="COMING SOON">
      <formula>NOT(ISERROR(SEARCH("COMING SOON",K649)))</formula>
    </cfRule>
    <cfRule type="containsText" dxfId="4850" priority="5265" operator="containsText" text="ACTIVE">
      <formula>NOT(ISERROR(SEARCH("ACTIVE",K649)))</formula>
    </cfRule>
  </conditionalFormatting>
  <conditionalFormatting sqref="K649">
    <cfRule type="containsText" dxfId="4849" priority="5262" operator="containsText" text="Discontinued">
      <formula>NOT(ISERROR(SEARCH("Discontinued",K649)))</formula>
    </cfRule>
    <cfRule type="containsText" dxfId="4848" priority="5263" operator="containsText" text="Closeout">
      <formula>NOT(ISERROR(SEARCH("Closeout",K649)))</formula>
    </cfRule>
  </conditionalFormatting>
  <conditionalFormatting sqref="BY649:CB649">
    <cfRule type="containsBlanks" dxfId="4847" priority="5261">
      <formula>LEN(TRIM(BY649))=0</formula>
    </cfRule>
  </conditionalFormatting>
  <conditionalFormatting sqref="BY649:CB649">
    <cfRule type="containsBlanks" dxfId="4846" priority="5260">
      <formula>LEN(TRIM(BY649))=0</formula>
    </cfRule>
  </conditionalFormatting>
  <conditionalFormatting sqref="BY649:CB649">
    <cfRule type="containsBlanks" dxfId="4845" priority="5259">
      <formula>LEN(TRIM(BY649))=0</formula>
    </cfRule>
  </conditionalFormatting>
  <conditionalFormatting sqref="BY649:CB649">
    <cfRule type="containsBlanks" dxfId="4844" priority="5258">
      <formula>LEN(TRIM(BY649))=0</formula>
    </cfRule>
  </conditionalFormatting>
  <conditionalFormatting sqref="H650">
    <cfRule type="containsBlanks" dxfId="4843" priority="5254">
      <formula>LEN(TRIM(H650))=0</formula>
    </cfRule>
    <cfRule type="duplicateValues" dxfId="4842" priority="5255"/>
  </conditionalFormatting>
  <conditionalFormatting sqref="E650">
    <cfRule type="containsBlanks" dxfId="4841" priority="5256">
      <formula>LEN(TRIM(E650))=0</formula>
    </cfRule>
    <cfRule type="duplicateValues" dxfId="4840" priority="5257"/>
  </conditionalFormatting>
  <conditionalFormatting sqref="BY650:CB650">
    <cfRule type="containsBlanks" dxfId="4839" priority="5077">
      <formula>LEN(TRIM(BY650))=0</formula>
    </cfRule>
  </conditionalFormatting>
  <conditionalFormatting sqref="K650">
    <cfRule type="containsText" dxfId="4838" priority="5166" operator="containsText" text="Discontinued">
      <formula>NOT(ISERROR(SEARCH("Discontinued",K650)))</formula>
    </cfRule>
    <cfRule type="containsText" dxfId="4837" priority="5167" operator="containsText" text="Closeout">
      <formula>NOT(ISERROR(SEARCH("Closeout",K650)))</formula>
    </cfRule>
  </conditionalFormatting>
  <conditionalFormatting sqref="K650">
    <cfRule type="containsText" dxfId="4836" priority="5192" operator="containsText" text="COMING SOON">
      <formula>NOT(ISERROR(SEARCH("COMING SOON",K650)))</formula>
    </cfRule>
    <cfRule type="containsText" dxfId="4835" priority="5193" operator="containsText" text="ACTIVE">
      <formula>NOT(ISERROR(SEARCH("ACTIVE",K650)))</formula>
    </cfRule>
  </conditionalFormatting>
  <conditionalFormatting sqref="K650">
    <cfRule type="containsText" dxfId="4834" priority="5178" operator="containsText" text="Discontinued">
      <formula>NOT(ISERROR(SEARCH("Discontinued",K650)))</formula>
    </cfRule>
    <cfRule type="containsText" dxfId="4833" priority="5179" operator="containsText" text="Closeout">
      <formula>NOT(ISERROR(SEARCH("Closeout",K650)))</formula>
    </cfRule>
  </conditionalFormatting>
  <conditionalFormatting sqref="K650">
    <cfRule type="containsBlanks" dxfId="4832" priority="5239">
      <formula>LEN(TRIM(K650))=0</formula>
    </cfRule>
  </conditionalFormatting>
  <conditionalFormatting sqref="K650">
    <cfRule type="containsText" dxfId="4831" priority="5207" operator="containsText" text="COMING SOON">
      <formula>NOT(ISERROR(SEARCH("COMING SOON",K650)))</formula>
    </cfRule>
    <cfRule type="containsText" dxfId="4830" priority="5208" operator="containsText" text="ACTIVE">
      <formula>NOT(ISERROR(SEARCH("ACTIVE",K650)))</formula>
    </cfRule>
  </conditionalFormatting>
  <conditionalFormatting sqref="K650">
    <cfRule type="containsBlanks" dxfId="4829" priority="5238">
      <formula>LEN(TRIM(K650))=0</formula>
    </cfRule>
  </conditionalFormatting>
  <conditionalFormatting sqref="K650">
    <cfRule type="containsText" dxfId="4828" priority="5236" operator="containsText" text="COMING SOON">
      <formula>NOT(ISERROR(SEARCH("COMING SOON",K650)))</formula>
    </cfRule>
    <cfRule type="containsText" dxfId="4827" priority="5237" operator="containsText" text="ACTIVE">
      <formula>NOT(ISERROR(SEARCH("ACTIVE",K650)))</formula>
    </cfRule>
  </conditionalFormatting>
  <conditionalFormatting sqref="K650">
    <cfRule type="containsText" dxfId="4826" priority="5234" operator="containsText" text="Discontinued">
      <formula>NOT(ISERROR(SEARCH("Discontinued",K650)))</formula>
    </cfRule>
    <cfRule type="containsText" dxfId="4825" priority="5235" operator="containsText" text="Closeout">
      <formula>NOT(ISERROR(SEARCH("Closeout",K650)))</formula>
    </cfRule>
  </conditionalFormatting>
  <conditionalFormatting sqref="K650">
    <cfRule type="containsText" dxfId="4824" priority="5232" operator="containsText" text="COMING SOON">
      <formula>NOT(ISERROR(SEARCH("COMING SOON",K650)))</formula>
    </cfRule>
    <cfRule type="containsText" dxfId="4823" priority="5233" operator="containsText" text="ACTIVE">
      <formula>NOT(ISERROR(SEARCH("ACTIVE",K650)))</formula>
    </cfRule>
  </conditionalFormatting>
  <conditionalFormatting sqref="K650">
    <cfRule type="containsText" dxfId="4822" priority="5230" operator="containsText" text="Discontinued">
      <formula>NOT(ISERROR(SEARCH("Discontinued",K650)))</formula>
    </cfRule>
    <cfRule type="containsText" dxfId="4821" priority="5231" operator="containsText" text="Closeout">
      <formula>NOT(ISERROR(SEARCH("Closeout",K650)))</formula>
    </cfRule>
  </conditionalFormatting>
  <conditionalFormatting sqref="K650">
    <cfRule type="containsText" dxfId="4820" priority="5228" operator="containsText" text="COMING SOON">
      <formula>NOT(ISERROR(SEARCH("COMING SOON",K650)))</formula>
    </cfRule>
    <cfRule type="containsText" dxfId="4819" priority="5229" operator="containsText" text="ACTIVE">
      <formula>NOT(ISERROR(SEARCH("ACTIVE",K650)))</formula>
    </cfRule>
  </conditionalFormatting>
  <conditionalFormatting sqref="K650">
    <cfRule type="containsText" dxfId="4818" priority="5226" operator="containsText" text="Discontinued">
      <formula>NOT(ISERROR(SEARCH("Discontinued",K650)))</formula>
    </cfRule>
    <cfRule type="containsText" dxfId="4817" priority="5227" operator="containsText" text="Closeout">
      <formula>NOT(ISERROR(SEARCH("Closeout",K650)))</formula>
    </cfRule>
  </conditionalFormatting>
  <conditionalFormatting sqref="K650">
    <cfRule type="containsText" dxfId="4816" priority="5224" operator="containsText" text="COMING SOON">
      <formula>NOT(ISERROR(SEARCH("COMING SOON",K650)))</formula>
    </cfRule>
    <cfRule type="containsText" dxfId="4815" priority="5225" operator="containsText" text="ACTIVE">
      <formula>NOT(ISERROR(SEARCH("ACTIVE",K650)))</formula>
    </cfRule>
  </conditionalFormatting>
  <conditionalFormatting sqref="K650">
    <cfRule type="containsText" dxfId="4814" priority="5222" operator="containsText" text="Discontinued">
      <formula>NOT(ISERROR(SEARCH("Discontinued",K650)))</formula>
    </cfRule>
    <cfRule type="containsText" dxfId="4813" priority="5223" operator="containsText" text="Closeout">
      <formula>NOT(ISERROR(SEARCH("Closeout",K650)))</formula>
    </cfRule>
  </conditionalFormatting>
  <conditionalFormatting sqref="K650">
    <cfRule type="containsText" dxfId="4812" priority="5220" operator="containsText" text="COMING SOON">
      <formula>NOT(ISERROR(SEARCH("COMING SOON",K650)))</formula>
    </cfRule>
    <cfRule type="containsText" dxfId="4811" priority="5221" operator="containsText" text="ACTIVE">
      <formula>NOT(ISERROR(SEARCH("ACTIVE",K650)))</formula>
    </cfRule>
  </conditionalFormatting>
  <conditionalFormatting sqref="K650">
    <cfRule type="containsText" dxfId="4810" priority="5218" operator="containsText" text="Discontinued">
      <formula>NOT(ISERROR(SEARCH("Discontinued",K650)))</formula>
    </cfRule>
    <cfRule type="containsText" dxfId="4809" priority="5219" operator="containsText" text="Closeout">
      <formula>NOT(ISERROR(SEARCH("Closeout",K650)))</formula>
    </cfRule>
  </conditionalFormatting>
  <conditionalFormatting sqref="K650">
    <cfRule type="containsBlanks" dxfId="4808" priority="5217">
      <formula>LEN(TRIM(K650))=0</formula>
    </cfRule>
  </conditionalFormatting>
  <conditionalFormatting sqref="K650">
    <cfRule type="containsText" dxfId="4807" priority="5215" operator="containsText" text="COMING SOON">
      <formula>NOT(ISERROR(SEARCH("COMING SOON",K650)))</formula>
    </cfRule>
    <cfRule type="containsText" dxfId="4806" priority="5216" operator="containsText" text="ACTIVE">
      <formula>NOT(ISERROR(SEARCH("ACTIVE",K650)))</formula>
    </cfRule>
  </conditionalFormatting>
  <conditionalFormatting sqref="K650">
    <cfRule type="containsText" dxfId="4805" priority="5213" operator="containsText" text="Discontinued">
      <formula>NOT(ISERROR(SEARCH("Discontinued",K650)))</formula>
    </cfRule>
    <cfRule type="containsText" dxfId="4804" priority="5214" operator="containsText" text="Closeout">
      <formula>NOT(ISERROR(SEARCH("Closeout",K650)))</formula>
    </cfRule>
  </conditionalFormatting>
  <conditionalFormatting sqref="K650">
    <cfRule type="containsText" dxfId="4803" priority="5211" operator="containsText" text="COMING SOON">
      <formula>NOT(ISERROR(SEARCH("COMING SOON",K650)))</formula>
    </cfRule>
    <cfRule type="containsText" dxfId="4802" priority="5212" operator="containsText" text="ACTIVE">
      <formula>NOT(ISERROR(SEARCH("ACTIVE",K650)))</formula>
    </cfRule>
  </conditionalFormatting>
  <conditionalFormatting sqref="K650">
    <cfRule type="containsText" dxfId="4801" priority="5209" operator="containsText" text="Discontinued">
      <formula>NOT(ISERROR(SEARCH("Discontinued",K650)))</formula>
    </cfRule>
    <cfRule type="containsText" dxfId="4800" priority="5210" operator="containsText" text="Closeout">
      <formula>NOT(ISERROR(SEARCH("Closeout",K650)))</formula>
    </cfRule>
  </conditionalFormatting>
  <conditionalFormatting sqref="K650">
    <cfRule type="containsText" dxfId="4799" priority="5205" operator="containsText" text="Discontinued">
      <formula>NOT(ISERROR(SEARCH("Discontinued",K650)))</formula>
    </cfRule>
    <cfRule type="containsText" dxfId="4798" priority="5206" operator="containsText" text="Closeout">
      <formula>NOT(ISERROR(SEARCH("Closeout",K650)))</formula>
    </cfRule>
  </conditionalFormatting>
  <conditionalFormatting sqref="K650">
    <cfRule type="containsText" dxfId="4797" priority="5201" operator="containsText" text="Discontinued">
      <formula>NOT(ISERROR(SEARCH("Discontinued",K650)))</formula>
    </cfRule>
    <cfRule type="containsText" dxfId="4796" priority="5202" operator="containsText" text="Coming Soon">
      <formula>NOT(ISERROR(SEARCH("Coming Soon",K650)))</formula>
    </cfRule>
    <cfRule type="containsText" dxfId="4795" priority="5203" operator="containsText" text="Closeout">
      <formula>NOT(ISERROR(SEARCH("Closeout",K650)))</formula>
    </cfRule>
    <cfRule type="containsText" dxfId="4794" priority="5204" operator="containsText" text="Active">
      <formula>NOT(ISERROR(SEARCH("Active",K650)))</formula>
    </cfRule>
  </conditionalFormatting>
  <conditionalFormatting sqref="K650">
    <cfRule type="containsText" dxfId="4793" priority="5194" operator="containsText" text="Discontinued">
      <formula>NOT(ISERROR(SEARCH("Discontinued",K650)))</formula>
    </cfRule>
    <cfRule type="containsText" dxfId="4792" priority="5195" operator="containsText" text="Closeout">
      <formula>NOT(ISERROR(SEARCH("Closeout",K650)))</formula>
    </cfRule>
  </conditionalFormatting>
  <conditionalFormatting sqref="K650">
    <cfRule type="cellIs" dxfId="4791" priority="5199" operator="equal">
      <formula>"Closeout"</formula>
    </cfRule>
    <cfRule type="cellIs" dxfId="4790" priority="5200" operator="equal">
      <formula>"Discontinued"</formula>
    </cfRule>
  </conditionalFormatting>
  <conditionalFormatting sqref="K650">
    <cfRule type="containsBlanks" dxfId="4789" priority="5196">
      <formula>LEN(TRIM(K650))=0</formula>
    </cfRule>
  </conditionalFormatting>
  <conditionalFormatting sqref="K650">
    <cfRule type="containsText" dxfId="4788" priority="5197" operator="containsText" text="COMING SOON">
      <formula>NOT(ISERROR(SEARCH("COMING SOON",K650)))</formula>
    </cfRule>
    <cfRule type="containsText" dxfId="4787" priority="5198" operator="containsText" text="ACTIVE">
      <formula>NOT(ISERROR(SEARCH("ACTIVE",K650)))</formula>
    </cfRule>
  </conditionalFormatting>
  <conditionalFormatting sqref="K650">
    <cfRule type="containsText" dxfId="4786" priority="5190" operator="containsText" text="Discontinued">
      <formula>NOT(ISERROR(SEARCH("Discontinued",K650)))</formula>
    </cfRule>
    <cfRule type="containsText" dxfId="4785" priority="5191" operator="containsText" text="Closeout">
      <formula>NOT(ISERROR(SEARCH("Closeout",K650)))</formula>
    </cfRule>
  </conditionalFormatting>
  <conditionalFormatting sqref="K650">
    <cfRule type="containsText" dxfId="4784" priority="5188" operator="containsText" text="COMING SOON">
      <formula>NOT(ISERROR(SEARCH("COMING SOON",K650)))</formula>
    </cfRule>
    <cfRule type="containsText" dxfId="4783" priority="5189" operator="containsText" text="ACTIVE">
      <formula>NOT(ISERROR(SEARCH("ACTIVE",K650)))</formula>
    </cfRule>
  </conditionalFormatting>
  <conditionalFormatting sqref="K650">
    <cfRule type="containsText" dxfId="4782" priority="5186" operator="containsText" text="Discontinued">
      <formula>NOT(ISERROR(SEARCH("Discontinued",K650)))</formula>
    </cfRule>
    <cfRule type="containsText" dxfId="4781" priority="5187" operator="containsText" text="Closeout">
      <formula>NOT(ISERROR(SEARCH("Closeout",K650)))</formula>
    </cfRule>
  </conditionalFormatting>
  <conditionalFormatting sqref="K650">
    <cfRule type="containsText" dxfId="4780" priority="5184" operator="containsText" text="COMING SOON">
      <formula>NOT(ISERROR(SEARCH("COMING SOON",K650)))</formula>
    </cfRule>
    <cfRule type="containsText" dxfId="4779" priority="5185" operator="containsText" text="ACTIVE">
      <formula>NOT(ISERROR(SEARCH("ACTIVE",K650)))</formula>
    </cfRule>
  </conditionalFormatting>
  <conditionalFormatting sqref="K650">
    <cfRule type="containsText" dxfId="4778" priority="5182" operator="containsText" text="Discontinued">
      <formula>NOT(ISERROR(SEARCH("Discontinued",K650)))</formula>
    </cfRule>
    <cfRule type="containsText" dxfId="4777" priority="5183" operator="containsText" text="Closeout">
      <formula>NOT(ISERROR(SEARCH("Closeout",K650)))</formula>
    </cfRule>
  </conditionalFormatting>
  <conditionalFormatting sqref="K650">
    <cfRule type="containsText" dxfId="4776" priority="5180" operator="containsText" text="COMING SOON">
      <formula>NOT(ISERROR(SEARCH("COMING SOON",K650)))</formula>
    </cfRule>
    <cfRule type="containsText" dxfId="4775" priority="5181" operator="containsText" text="ACTIVE">
      <formula>NOT(ISERROR(SEARCH("ACTIVE",K650)))</formula>
    </cfRule>
  </conditionalFormatting>
  <conditionalFormatting sqref="K650">
    <cfRule type="containsText" dxfId="4774" priority="5176" operator="containsText" text="COMING SOON">
      <formula>NOT(ISERROR(SEARCH("COMING SOON",K650)))</formula>
    </cfRule>
    <cfRule type="containsText" dxfId="4773" priority="5177" operator="containsText" text="ACTIVE">
      <formula>NOT(ISERROR(SEARCH("ACTIVE",K650)))</formula>
    </cfRule>
  </conditionalFormatting>
  <conditionalFormatting sqref="K650">
    <cfRule type="containsText" dxfId="4772" priority="5174" operator="containsText" text="Discontinued">
      <formula>NOT(ISERROR(SEARCH("Discontinued",K650)))</formula>
    </cfRule>
    <cfRule type="containsText" dxfId="4771" priority="5175" operator="containsText" text="Closeout">
      <formula>NOT(ISERROR(SEARCH("Closeout",K650)))</formula>
    </cfRule>
  </conditionalFormatting>
  <conditionalFormatting sqref="K650">
    <cfRule type="containsText" dxfId="4770" priority="5172" operator="containsText" text="COMING SOON">
      <formula>NOT(ISERROR(SEARCH("COMING SOON",K650)))</formula>
    </cfRule>
    <cfRule type="containsText" dxfId="4769" priority="5173" operator="containsText" text="ACTIVE">
      <formula>NOT(ISERROR(SEARCH("ACTIVE",K650)))</formula>
    </cfRule>
  </conditionalFormatting>
  <conditionalFormatting sqref="K650">
    <cfRule type="containsText" dxfId="4768" priority="5170" operator="containsText" text="Discontinued">
      <formula>NOT(ISERROR(SEARCH("Discontinued",K650)))</formula>
    </cfRule>
    <cfRule type="containsText" dxfId="4767" priority="5171" operator="containsText" text="Closeout">
      <formula>NOT(ISERROR(SEARCH("Closeout",K650)))</formula>
    </cfRule>
  </conditionalFormatting>
  <conditionalFormatting sqref="K650">
    <cfRule type="containsText" dxfId="4766" priority="5168" operator="containsText" text="COMING SOON">
      <formula>NOT(ISERROR(SEARCH("COMING SOON",K650)))</formula>
    </cfRule>
    <cfRule type="containsText" dxfId="4765" priority="5169" operator="containsText" text="ACTIVE">
      <formula>NOT(ISERROR(SEARCH("ACTIVE",K650)))</formula>
    </cfRule>
  </conditionalFormatting>
  <conditionalFormatting sqref="K650">
    <cfRule type="containsText" dxfId="4764" priority="5164" operator="containsText" text="COMING SOON">
      <formula>NOT(ISERROR(SEARCH("COMING SOON",K650)))</formula>
    </cfRule>
    <cfRule type="containsText" dxfId="4763" priority="5165" operator="containsText" text="ACTIVE">
      <formula>NOT(ISERROR(SEARCH("ACTIVE",K650)))</formula>
    </cfRule>
  </conditionalFormatting>
  <conditionalFormatting sqref="K650">
    <cfRule type="containsText" dxfId="4762" priority="5162" operator="containsText" text="Discontinued">
      <formula>NOT(ISERROR(SEARCH("Discontinued",K650)))</formula>
    </cfRule>
    <cfRule type="containsText" dxfId="4761" priority="5163" operator="containsText" text="Closeout">
      <formula>NOT(ISERROR(SEARCH("Closeout",K650)))</formula>
    </cfRule>
  </conditionalFormatting>
  <conditionalFormatting sqref="K650">
    <cfRule type="containsText" dxfId="4760" priority="5160" operator="containsText" text="COMING SOON">
      <formula>NOT(ISERROR(SEARCH("COMING SOON",K650)))</formula>
    </cfRule>
    <cfRule type="containsText" dxfId="4759" priority="5161" operator="containsText" text="ACTIVE">
      <formula>NOT(ISERROR(SEARCH("ACTIVE",K650)))</formula>
    </cfRule>
  </conditionalFormatting>
  <conditionalFormatting sqref="K650">
    <cfRule type="containsText" dxfId="4758" priority="5158" operator="containsText" text="Discontinued">
      <formula>NOT(ISERROR(SEARCH("Discontinued",K650)))</formula>
    </cfRule>
    <cfRule type="containsText" dxfId="4757" priority="5159" operator="containsText" text="Closeout">
      <formula>NOT(ISERROR(SEARCH("Closeout",K650)))</formula>
    </cfRule>
  </conditionalFormatting>
  <conditionalFormatting sqref="K650">
    <cfRule type="containsText" dxfId="4756" priority="5156" operator="containsText" text="COMING SOON">
      <formula>NOT(ISERROR(SEARCH("COMING SOON",K650)))</formula>
    </cfRule>
    <cfRule type="containsText" dxfId="4755" priority="5157" operator="containsText" text="ACTIVE">
      <formula>NOT(ISERROR(SEARCH("ACTIVE",K650)))</formula>
    </cfRule>
  </conditionalFormatting>
  <conditionalFormatting sqref="K650">
    <cfRule type="containsText" dxfId="4754" priority="5154" operator="containsText" text="Discontinued">
      <formula>NOT(ISERROR(SEARCH("Discontinued",K650)))</formula>
    </cfRule>
    <cfRule type="containsText" dxfId="4753" priority="5155" operator="containsText" text="Closeout">
      <formula>NOT(ISERROR(SEARCH("Closeout",K650)))</formula>
    </cfRule>
  </conditionalFormatting>
  <conditionalFormatting sqref="A650">
    <cfRule type="expression" dxfId="4752" priority="5146">
      <formula>C650= "TRAIL (7XX)"</formula>
    </cfRule>
    <cfRule type="expression" dxfId="4751" priority="5147">
      <formula>C650= "DISCO (6XX)"</formula>
    </cfRule>
    <cfRule type="expression" dxfId="4750" priority="5148">
      <formula>C650= "RALLY (5XX)"</formula>
    </cfRule>
    <cfRule type="expression" dxfId="4749" priority="5149">
      <formula>C650= "FORGED (2XX)"</formula>
    </cfRule>
    <cfRule type="expression" dxfId="4748" priority="5150">
      <formula>C650= "GMZ (8XX)"</formula>
    </cfRule>
    <cfRule type="expression" dxfId="4747" priority="5151">
      <formula>C650= "RACE (1XX)"</formula>
    </cfRule>
    <cfRule type="expression" dxfId="4746" priority="5152">
      <formula>C650= "UTV (4XX)"</formula>
    </cfRule>
    <cfRule type="expression" dxfId="4745" priority="5153">
      <formula>C650= "STREET (3XX)"</formula>
    </cfRule>
  </conditionalFormatting>
  <conditionalFormatting sqref="A650">
    <cfRule type="containsBlanks" dxfId="4744" priority="5145">
      <formula>LEN(TRIM(A650))=0</formula>
    </cfRule>
  </conditionalFormatting>
  <conditionalFormatting sqref="A650">
    <cfRule type="expression" dxfId="4743" priority="5136">
      <formula>C650= "STREET (3XX)"</formula>
    </cfRule>
    <cfRule type="expression" dxfId="4742" priority="5137">
      <formula>C650="UTV (4XX)"</formula>
    </cfRule>
    <cfRule type="expression" dxfId="4741" priority="5138">
      <formula>C650= "RACE (1XX)"</formula>
    </cfRule>
    <cfRule type="expression" dxfId="4740" priority="5139">
      <formula>C650= "FORGED (2XX)"</formula>
    </cfRule>
    <cfRule type="expression" dxfId="4739" priority="5140">
      <formula>C650= "RALLY (5XX)"</formula>
    </cfRule>
    <cfRule type="expression" dxfId="4738" priority="5141">
      <formula>C650= "DISCO (6XX)"</formula>
    </cfRule>
    <cfRule type="expression" dxfId="4737" priority="5142">
      <formula>C650= "TRAIL (7XX)"</formula>
    </cfRule>
    <cfRule type="expression" dxfId="4736" priority="5143">
      <formula>C650= "GMZ (8XX)"</formula>
    </cfRule>
    <cfRule type="expression" dxfId="4735" priority="5144">
      <formula>C650= "DUALLY (9XX)"</formula>
    </cfRule>
  </conditionalFormatting>
  <conditionalFormatting sqref="A650">
    <cfRule type="expression" dxfId="4734" priority="5090">
      <formula>C650= "STREET (3XX)"</formula>
    </cfRule>
    <cfRule type="expression" dxfId="4733" priority="5091">
      <formula>C650="UTV (4XX)"</formula>
    </cfRule>
    <cfRule type="expression" dxfId="4732" priority="5092">
      <formula>C650= "RACE (1XX)"</formula>
    </cfRule>
    <cfRule type="expression" dxfId="4731" priority="5093">
      <formula>C650= "FORGED (2XX)"</formula>
    </cfRule>
    <cfRule type="expression" dxfId="4730" priority="5094">
      <formula>C650= "RALLY (5XX)"</formula>
    </cfRule>
    <cfRule type="expression" dxfId="4729" priority="5095">
      <formula>C650= "DISCO (6XX)"</formula>
    </cfRule>
    <cfRule type="expression" dxfId="4728" priority="5096">
      <formula>C650= "TRAIL (7XX)"</formula>
    </cfRule>
    <cfRule type="expression" dxfId="4727" priority="5097">
      <formula>C650= "GMZ (8XX)"</formula>
    </cfRule>
    <cfRule type="expression" dxfId="4726" priority="5098">
      <formula>C650= "DUALLY (9XX)"</formula>
    </cfRule>
  </conditionalFormatting>
  <conditionalFormatting sqref="A650">
    <cfRule type="expression" dxfId="4725" priority="5128">
      <formula>C650= "TRAIL (7XX)"</formula>
    </cfRule>
    <cfRule type="expression" dxfId="4724" priority="5129">
      <formula>C650= "DISCO (6XX)"</formula>
    </cfRule>
    <cfRule type="expression" dxfId="4723" priority="5130">
      <formula>C650= "RALLY (5XX)"</formula>
    </cfRule>
    <cfRule type="expression" dxfId="4722" priority="5131">
      <formula>C650= "FORGED (2XX)"</formula>
    </cfRule>
    <cfRule type="expression" dxfId="4721" priority="5132">
      <formula>C650= "GMZ (8XX)"</formula>
    </cfRule>
    <cfRule type="expression" dxfId="4720" priority="5133">
      <formula>C650= "RACE (1XX)"</formula>
    </cfRule>
    <cfRule type="expression" dxfId="4719" priority="5134">
      <formula>C650= "UTV (4XX)"</formula>
    </cfRule>
    <cfRule type="expression" dxfId="4718" priority="5135">
      <formula>C650= "STREET (3XX)"</formula>
    </cfRule>
  </conditionalFormatting>
  <conditionalFormatting sqref="A650">
    <cfRule type="containsBlanks" dxfId="4717" priority="5127">
      <formula>LEN(TRIM(A650))=0</formula>
    </cfRule>
  </conditionalFormatting>
  <conditionalFormatting sqref="A650">
    <cfRule type="expression" dxfId="4716" priority="5118">
      <formula>C650= "STREET (3XX)"</formula>
    </cfRule>
    <cfRule type="expression" dxfId="4715" priority="5119">
      <formula>C650="UTV (4XX)"</formula>
    </cfRule>
    <cfRule type="expression" dxfId="4714" priority="5120">
      <formula>C650= "RACE (1XX)"</formula>
    </cfRule>
    <cfRule type="expression" dxfId="4713" priority="5121">
      <formula>C650= "FORGED (2XX)"</formula>
    </cfRule>
    <cfRule type="expression" dxfId="4712" priority="5122">
      <formula>C650= "RALLY (5XX)"</formula>
    </cfRule>
    <cfRule type="expression" dxfId="4711" priority="5123">
      <formula>C650= "DISCO (6XX)"</formula>
    </cfRule>
    <cfRule type="expression" dxfId="4710" priority="5124">
      <formula>C650= "TRAIL (7XX)"</formula>
    </cfRule>
    <cfRule type="expression" dxfId="4709" priority="5125">
      <formula>C650= "GMZ (8XX)"</formula>
    </cfRule>
    <cfRule type="expression" dxfId="4708" priority="5126">
      <formula>C650= "DUALLY (9XX)"</formula>
    </cfRule>
  </conditionalFormatting>
  <conditionalFormatting sqref="A650">
    <cfRule type="containsBlanks" dxfId="4707" priority="5108">
      <formula>LEN(TRIM(A650))=0</formula>
    </cfRule>
  </conditionalFormatting>
  <conditionalFormatting sqref="A650">
    <cfRule type="expression" dxfId="4706" priority="5109">
      <formula>C650= "STREET (3XX)"</formula>
    </cfRule>
    <cfRule type="expression" dxfId="4705" priority="5110">
      <formula>C650="UTV (4XX)"</formula>
    </cfRule>
    <cfRule type="expression" dxfId="4704" priority="5111">
      <formula>C650= "RACE (1XX)"</formula>
    </cfRule>
    <cfRule type="expression" dxfId="4703" priority="5112">
      <formula>C650= "FORGED (2XX)"</formula>
    </cfRule>
    <cfRule type="expression" dxfId="4702" priority="5113">
      <formula>C650= "RALLY (5XX)"</formula>
    </cfRule>
    <cfRule type="expression" dxfId="4701" priority="5114">
      <formula>C650= "DISCO (6XX)"</formula>
    </cfRule>
    <cfRule type="expression" dxfId="4700" priority="5115">
      <formula>C650= "TRAIL (7XX)"</formula>
    </cfRule>
    <cfRule type="expression" dxfId="4699" priority="5116">
      <formula>C650= "GMZ (8XX)"</formula>
    </cfRule>
    <cfRule type="expression" dxfId="4698" priority="5117">
      <formula>C650= "DUALLY (9XX)"</formula>
    </cfRule>
  </conditionalFormatting>
  <conditionalFormatting sqref="A650">
    <cfRule type="expression" dxfId="4697" priority="5099">
      <formula>C650= "STREET (3XX)"</formula>
    </cfRule>
    <cfRule type="expression" dxfId="4696" priority="5100">
      <formula>C650="UTV (4XX)"</formula>
    </cfRule>
    <cfRule type="expression" dxfId="4695" priority="5101">
      <formula>C650= "RACE (1XX)"</formula>
    </cfRule>
    <cfRule type="expression" dxfId="4694" priority="5102">
      <formula>C650= "FORGED (2XX)"</formula>
    </cfRule>
    <cfRule type="expression" dxfId="4693" priority="5103">
      <formula>C650= "RALLY (5XX)"</formula>
    </cfRule>
    <cfRule type="expression" dxfId="4692" priority="5104">
      <formula>C650= "DISCO (6XX)"</formula>
    </cfRule>
    <cfRule type="expression" dxfId="4691" priority="5105">
      <formula>C650= "TRAIL (7XX)"</formula>
    </cfRule>
    <cfRule type="expression" dxfId="4690" priority="5106">
      <formula>C650= "GMZ (8XX)"</formula>
    </cfRule>
    <cfRule type="expression" dxfId="4689" priority="5107">
      <formula>C650= "DUALLY (9XX)"</formula>
    </cfRule>
  </conditionalFormatting>
  <conditionalFormatting sqref="A650">
    <cfRule type="expression" dxfId="4688" priority="5081">
      <formula>C650= "STREET (3XX)"</formula>
    </cfRule>
    <cfRule type="expression" dxfId="4687" priority="5082">
      <formula>C650="UTV (4XX)"</formula>
    </cfRule>
    <cfRule type="expression" dxfId="4686" priority="5083">
      <formula>C650= "RACE (1XX)"</formula>
    </cfRule>
    <cfRule type="expression" dxfId="4685" priority="5084">
      <formula>C650= "FORGED (2XX)"</formula>
    </cfRule>
    <cfRule type="expression" dxfId="4684" priority="5085">
      <formula>C650= "RALLY (5XX)"</formula>
    </cfRule>
    <cfRule type="expression" dxfId="4683" priority="5086">
      <formula>C650= "DISCO (6XX)"</formula>
    </cfRule>
    <cfRule type="expression" dxfId="4682" priority="5087">
      <formula>C650= "TRAIL (7XX)"</formula>
    </cfRule>
    <cfRule type="expression" dxfId="4681" priority="5088">
      <formula>C650= "GMZ (8XX)"</formula>
    </cfRule>
    <cfRule type="expression" dxfId="4680" priority="5089">
      <formula>C650= "DUALLY (9XX)"</formula>
    </cfRule>
  </conditionalFormatting>
  <conditionalFormatting sqref="BY650:CB650">
    <cfRule type="containsBlanks" dxfId="4679" priority="5080">
      <formula>LEN(TRIM(BY650))=0</formula>
    </cfRule>
  </conditionalFormatting>
  <conditionalFormatting sqref="BY650:CB650">
    <cfRule type="containsBlanks" dxfId="4678" priority="5079">
      <formula>LEN(TRIM(BY650))=0</formula>
    </cfRule>
  </conditionalFormatting>
  <conditionalFormatting sqref="BY650:CB650">
    <cfRule type="containsBlanks" dxfId="4677" priority="5078">
      <formula>LEN(TRIM(BY650))=0</formula>
    </cfRule>
  </conditionalFormatting>
  <conditionalFormatting sqref="H651">
    <cfRule type="containsBlanks" dxfId="4676" priority="5073">
      <formula>LEN(TRIM(H651))=0</formula>
    </cfRule>
    <cfRule type="duplicateValues" dxfId="4675" priority="5074"/>
  </conditionalFormatting>
  <conditionalFormatting sqref="E651">
    <cfRule type="containsBlanks" dxfId="4674" priority="5075">
      <formula>LEN(TRIM(E651))=0</formula>
    </cfRule>
    <cfRule type="duplicateValues" dxfId="4673" priority="5076"/>
  </conditionalFormatting>
  <conditionalFormatting sqref="K651">
    <cfRule type="containsText" dxfId="4672" priority="4985" operator="containsText" text="Discontinued">
      <formula>NOT(ISERROR(SEARCH("Discontinued",K651)))</formula>
    </cfRule>
    <cfRule type="containsText" dxfId="4671" priority="4986" operator="containsText" text="Closeout">
      <formula>NOT(ISERROR(SEARCH("Closeout",K651)))</formula>
    </cfRule>
  </conditionalFormatting>
  <conditionalFormatting sqref="K651">
    <cfRule type="containsText" dxfId="4670" priority="5011" operator="containsText" text="COMING SOON">
      <formula>NOT(ISERROR(SEARCH("COMING SOON",K651)))</formula>
    </cfRule>
    <cfRule type="containsText" dxfId="4669" priority="5012" operator="containsText" text="ACTIVE">
      <formula>NOT(ISERROR(SEARCH("ACTIVE",K651)))</formula>
    </cfRule>
  </conditionalFormatting>
  <conditionalFormatting sqref="K651">
    <cfRule type="containsText" dxfId="4668" priority="4997" operator="containsText" text="Discontinued">
      <formula>NOT(ISERROR(SEARCH("Discontinued",K651)))</formula>
    </cfRule>
    <cfRule type="containsText" dxfId="4667" priority="4998" operator="containsText" text="Closeout">
      <formula>NOT(ISERROR(SEARCH("Closeout",K651)))</formula>
    </cfRule>
  </conditionalFormatting>
  <conditionalFormatting sqref="K651">
    <cfRule type="containsBlanks" dxfId="4666" priority="5058">
      <formula>LEN(TRIM(K651))=0</formula>
    </cfRule>
  </conditionalFormatting>
  <conditionalFormatting sqref="K651">
    <cfRule type="containsText" dxfId="4665" priority="5026" operator="containsText" text="COMING SOON">
      <formula>NOT(ISERROR(SEARCH("COMING SOON",K651)))</formula>
    </cfRule>
    <cfRule type="containsText" dxfId="4664" priority="5027" operator="containsText" text="ACTIVE">
      <formula>NOT(ISERROR(SEARCH("ACTIVE",K651)))</formula>
    </cfRule>
  </conditionalFormatting>
  <conditionalFormatting sqref="K651">
    <cfRule type="containsBlanks" dxfId="4663" priority="5057">
      <formula>LEN(TRIM(K651))=0</formula>
    </cfRule>
  </conditionalFormatting>
  <conditionalFormatting sqref="K651">
    <cfRule type="containsText" dxfId="4662" priority="5055" operator="containsText" text="COMING SOON">
      <formula>NOT(ISERROR(SEARCH("COMING SOON",K651)))</formula>
    </cfRule>
    <cfRule type="containsText" dxfId="4661" priority="5056" operator="containsText" text="ACTIVE">
      <formula>NOT(ISERROR(SEARCH("ACTIVE",K651)))</formula>
    </cfRule>
  </conditionalFormatting>
  <conditionalFormatting sqref="K651">
    <cfRule type="containsText" dxfId="4660" priority="5053" operator="containsText" text="Discontinued">
      <formula>NOT(ISERROR(SEARCH("Discontinued",K651)))</formula>
    </cfRule>
    <cfRule type="containsText" dxfId="4659" priority="5054" operator="containsText" text="Closeout">
      <formula>NOT(ISERROR(SEARCH("Closeout",K651)))</formula>
    </cfRule>
  </conditionalFormatting>
  <conditionalFormatting sqref="K651">
    <cfRule type="containsText" dxfId="4658" priority="5051" operator="containsText" text="COMING SOON">
      <formula>NOT(ISERROR(SEARCH("COMING SOON",K651)))</formula>
    </cfRule>
    <cfRule type="containsText" dxfId="4657" priority="5052" operator="containsText" text="ACTIVE">
      <formula>NOT(ISERROR(SEARCH("ACTIVE",K651)))</formula>
    </cfRule>
  </conditionalFormatting>
  <conditionalFormatting sqref="K651">
    <cfRule type="containsText" dxfId="4656" priority="5049" operator="containsText" text="Discontinued">
      <formula>NOT(ISERROR(SEARCH("Discontinued",K651)))</formula>
    </cfRule>
    <cfRule type="containsText" dxfId="4655" priority="5050" operator="containsText" text="Closeout">
      <formula>NOT(ISERROR(SEARCH("Closeout",K651)))</formula>
    </cfRule>
  </conditionalFormatting>
  <conditionalFormatting sqref="K651">
    <cfRule type="containsText" dxfId="4654" priority="5047" operator="containsText" text="COMING SOON">
      <formula>NOT(ISERROR(SEARCH("COMING SOON",K651)))</formula>
    </cfRule>
    <cfRule type="containsText" dxfId="4653" priority="5048" operator="containsText" text="ACTIVE">
      <formula>NOT(ISERROR(SEARCH("ACTIVE",K651)))</formula>
    </cfRule>
  </conditionalFormatting>
  <conditionalFormatting sqref="K651">
    <cfRule type="containsText" dxfId="4652" priority="5045" operator="containsText" text="Discontinued">
      <formula>NOT(ISERROR(SEARCH("Discontinued",K651)))</formula>
    </cfRule>
    <cfRule type="containsText" dxfId="4651" priority="5046" operator="containsText" text="Closeout">
      <formula>NOT(ISERROR(SEARCH("Closeout",K651)))</formula>
    </cfRule>
  </conditionalFormatting>
  <conditionalFormatting sqref="K651">
    <cfRule type="containsText" dxfId="4650" priority="5043" operator="containsText" text="COMING SOON">
      <formula>NOT(ISERROR(SEARCH("COMING SOON",K651)))</formula>
    </cfRule>
    <cfRule type="containsText" dxfId="4649" priority="5044" operator="containsText" text="ACTIVE">
      <formula>NOT(ISERROR(SEARCH("ACTIVE",K651)))</formula>
    </cfRule>
  </conditionalFormatting>
  <conditionalFormatting sqref="K651">
    <cfRule type="containsText" dxfId="4648" priority="5041" operator="containsText" text="Discontinued">
      <formula>NOT(ISERROR(SEARCH("Discontinued",K651)))</formula>
    </cfRule>
    <cfRule type="containsText" dxfId="4647" priority="5042" operator="containsText" text="Closeout">
      <formula>NOT(ISERROR(SEARCH("Closeout",K651)))</formula>
    </cfRule>
  </conditionalFormatting>
  <conditionalFormatting sqref="K651">
    <cfRule type="containsText" dxfId="4646" priority="5039" operator="containsText" text="COMING SOON">
      <formula>NOT(ISERROR(SEARCH("COMING SOON",K651)))</formula>
    </cfRule>
    <cfRule type="containsText" dxfId="4645" priority="5040" operator="containsText" text="ACTIVE">
      <formula>NOT(ISERROR(SEARCH("ACTIVE",K651)))</formula>
    </cfRule>
  </conditionalFormatting>
  <conditionalFormatting sqref="K651">
    <cfRule type="containsText" dxfId="4644" priority="5037" operator="containsText" text="Discontinued">
      <formula>NOT(ISERROR(SEARCH("Discontinued",K651)))</formula>
    </cfRule>
    <cfRule type="containsText" dxfId="4643" priority="5038" operator="containsText" text="Closeout">
      <formula>NOT(ISERROR(SEARCH("Closeout",K651)))</formula>
    </cfRule>
  </conditionalFormatting>
  <conditionalFormatting sqref="K651">
    <cfRule type="containsBlanks" dxfId="4642" priority="5036">
      <formula>LEN(TRIM(K651))=0</formula>
    </cfRule>
  </conditionalFormatting>
  <conditionalFormatting sqref="K651">
    <cfRule type="containsText" dxfId="4641" priority="5034" operator="containsText" text="COMING SOON">
      <formula>NOT(ISERROR(SEARCH("COMING SOON",K651)))</formula>
    </cfRule>
    <cfRule type="containsText" dxfId="4640" priority="5035" operator="containsText" text="ACTIVE">
      <formula>NOT(ISERROR(SEARCH("ACTIVE",K651)))</formula>
    </cfRule>
  </conditionalFormatting>
  <conditionalFormatting sqref="K651">
    <cfRule type="containsText" dxfId="4639" priority="5032" operator="containsText" text="Discontinued">
      <formula>NOT(ISERROR(SEARCH("Discontinued",K651)))</formula>
    </cfRule>
    <cfRule type="containsText" dxfId="4638" priority="5033" operator="containsText" text="Closeout">
      <formula>NOT(ISERROR(SEARCH("Closeout",K651)))</formula>
    </cfRule>
  </conditionalFormatting>
  <conditionalFormatting sqref="K651">
    <cfRule type="containsText" dxfId="4637" priority="5030" operator="containsText" text="COMING SOON">
      <formula>NOT(ISERROR(SEARCH("COMING SOON",K651)))</formula>
    </cfRule>
    <cfRule type="containsText" dxfId="4636" priority="5031" operator="containsText" text="ACTIVE">
      <formula>NOT(ISERROR(SEARCH("ACTIVE",K651)))</formula>
    </cfRule>
  </conditionalFormatting>
  <conditionalFormatting sqref="K651">
    <cfRule type="containsText" dxfId="4635" priority="5028" operator="containsText" text="Discontinued">
      <formula>NOT(ISERROR(SEARCH("Discontinued",K651)))</formula>
    </cfRule>
    <cfRule type="containsText" dxfId="4634" priority="5029" operator="containsText" text="Closeout">
      <formula>NOT(ISERROR(SEARCH("Closeout",K651)))</formula>
    </cfRule>
  </conditionalFormatting>
  <conditionalFormatting sqref="K651">
    <cfRule type="containsText" dxfId="4633" priority="5024" operator="containsText" text="Discontinued">
      <formula>NOT(ISERROR(SEARCH("Discontinued",K651)))</formula>
    </cfRule>
    <cfRule type="containsText" dxfId="4632" priority="5025" operator="containsText" text="Closeout">
      <formula>NOT(ISERROR(SEARCH("Closeout",K651)))</formula>
    </cfRule>
  </conditionalFormatting>
  <conditionalFormatting sqref="K651">
    <cfRule type="containsText" dxfId="4631" priority="5020" operator="containsText" text="Discontinued">
      <formula>NOT(ISERROR(SEARCH("Discontinued",K651)))</formula>
    </cfRule>
    <cfRule type="containsText" dxfId="4630" priority="5021" operator="containsText" text="Coming Soon">
      <formula>NOT(ISERROR(SEARCH("Coming Soon",K651)))</formula>
    </cfRule>
    <cfRule type="containsText" dxfId="4629" priority="5022" operator="containsText" text="Closeout">
      <formula>NOT(ISERROR(SEARCH("Closeout",K651)))</formula>
    </cfRule>
    <cfRule type="containsText" dxfId="4628" priority="5023" operator="containsText" text="Active">
      <formula>NOT(ISERROR(SEARCH("Active",K651)))</formula>
    </cfRule>
  </conditionalFormatting>
  <conditionalFormatting sqref="K651">
    <cfRule type="containsText" dxfId="4627" priority="5013" operator="containsText" text="Discontinued">
      <formula>NOT(ISERROR(SEARCH("Discontinued",K651)))</formula>
    </cfRule>
    <cfRule type="containsText" dxfId="4626" priority="5014" operator="containsText" text="Closeout">
      <formula>NOT(ISERROR(SEARCH("Closeout",K651)))</formula>
    </cfRule>
  </conditionalFormatting>
  <conditionalFormatting sqref="K651">
    <cfRule type="cellIs" dxfId="4625" priority="5018" operator="equal">
      <formula>"Closeout"</formula>
    </cfRule>
    <cfRule type="cellIs" dxfId="4624" priority="5019" operator="equal">
      <formula>"Discontinued"</formula>
    </cfRule>
  </conditionalFormatting>
  <conditionalFormatting sqref="K651">
    <cfRule type="containsBlanks" dxfId="4623" priority="5015">
      <formula>LEN(TRIM(K651))=0</formula>
    </cfRule>
  </conditionalFormatting>
  <conditionalFormatting sqref="K651">
    <cfRule type="containsText" dxfId="4622" priority="5016" operator="containsText" text="COMING SOON">
      <formula>NOT(ISERROR(SEARCH("COMING SOON",K651)))</formula>
    </cfRule>
    <cfRule type="containsText" dxfId="4621" priority="5017" operator="containsText" text="ACTIVE">
      <formula>NOT(ISERROR(SEARCH("ACTIVE",K651)))</formula>
    </cfRule>
  </conditionalFormatting>
  <conditionalFormatting sqref="K651">
    <cfRule type="containsText" dxfId="4620" priority="5009" operator="containsText" text="Discontinued">
      <formula>NOT(ISERROR(SEARCH("Discontinued",K651)))</formula>
    </cfRule>
    <cfRule type="containsText" dxfId="4619" priority="5010" operator="containsText" text="Closeout">
      <formula>NOT(ISERROR(SEARCH("Closeout",K651)))</formula>
    </cfRule>
  </conditionalFormatting>
  <conditionalFormatting sqref="K651">
    <cfRule type="containsText" dxfId="4618" priority="5007" operator="containsText" text="COMING SOON">
      <formula>NOT(ISERROR(SEARCH("COMING SOON",K651)))</formula>
    </cfRule>
    <cfRule type="containsText" dxfId="4617" priority="5008" operator="containsText" text="ACTIVE">
      <formula>NOT(ISERROR(SEARCH("ACTIVE",K651)))</formula>
    </cfRule>
  </conditionalFormatting>
  <conditionalFormatting sqref="K651">
    <cfRule type="containsText" dxfId="4616" priority="5005" operator="containsText" text="Discontinued">
      <formula>NOT(ISERROR(SEARCH("Discontinued",K651)))</formula>
    </cfRule>
    <cfRule type="containsText" dxfId="4615" priority="5006" operator="containsText" text="Closeout">
      <formula>NOT(ISERROR(SEARCH("Closeout",K651)))</formula>
    </cfRule>
  </conditionalFormatting>
  <conditionalFormatting sqref="K651">
    <cfRule type="containsText" dxfId="4614" priority="5003" operator="containsText" text="COMING SOON">
      <formula>NOT(ISERROR(SEARCH("COMING SOON",K651)))</formula>
    </cfRule>
    <cfRule type="containsText" dxfId="4613" priority="5004" operator="containsText" text="ACTIVE">
      <formula>NOT(ISERROR(SEARCH("ACTIVE",K651)))</formula>
    </cfRule>
  </conditionalFormatting>
  <conditionalFormatting sqref="K651">
    <cfRule type="containsText" dxfId="4612" priority="5001" operator="containsText" text="Discontinued">
      <formula>NOT(ISERROR(SEARCH("Discontinued",K651)))</formula>
    </cfRule>
    <cfRule type="containsText" dxfId="4611" priority="5002" operator="containsText" text="Closeout">
      <formula>NOT(ISERROR(SEARCH("Closeout",K651)))</formula>
    </cfRule>
  </conditionalFormatting>
  <conditionalFormatting sqref="K651">
    <cfRule type="containsText" dxfId="4610" priority="4999" operator="containsText" text="COMING SOON">
      <formula>NOT(ISERROR(SEARCH("COMING SOON",K651)))</formula>
    </cfRule>
    <cfRule type="containsText" dxfId="4609" priority="5000" operator="containsText" text="ACTIVE">
      <formula>NOT(ISERROR(SEARCH("ACTIVE",K651)))</formula>
    </cfRule>
  </conditionalFormatting>
  <conditionalFormatting sqref="K651">
    <cfRule type="containsText" dxfId="4608" priority="4995" operator="containsText" text="COMING SOON">
      <formula>NOT(ISERROR(SEARCH("COMING SOON",K651)))</formula>
    </cfRule>
    <cfRule type="containsText" dxfId="4607" priority="4996" operator="containsText" text="ACTIVE">
      <formula>NOT(ISERROR(SEARCH("ACTIVE",K651)))</formula>
    </cfRule>
  </conditionalFormatting>
  <conditionalFormatting sqref="K651">
    <cfRule type="containsText" dxfId="4606" priority="4993" operator="containsText" text="Discontinued">
      <formula>NOT(ISERROR(SEARCH("Discontinued",K651)))</formula>
    </cfRule>
    <cfRule type="containsText" dxfId="4605" priority="4994" operator="containsText" text="Closeout">
      <formula>NOT(ISERROR(SEARCH("Closeout",K651)))</formula>
    </cfRule>
  </conditionalFormatting>
  <conditionalFormatting sqref="K651">
    <cfRule type="containsText" dxfId="4604" priority="4991" operator="containsText" text="COMING SOON">
      <formula>NOT(ISERROR(SEARCH("COMING SOON",K651)))</formula>
    </cfRule>
    <cfRule type="containsText" dxfId="4603" priority="4992" operator="containsText" text="ACTIVE">
      <formula>NOT(ISERROR(SEARCH("ACTIVE",K651)))</formula>
    </cfRule>
  </conditionalFormatting>
  <conditionalFormatting sqref="K651">
    <cfRule type="containsText" dxfId="4602" priority="4989" operator="containsText" text="Discontinued">
      <formula>NOT(ISERROR(SEARCH("Discontinued",K651)))</formula>
    </cfRule>
    <cfRule type="containsText" dxfId="4601" priority="4990" operator="containsText" text="Closeout">
      <formula>NOT(ISERROR(SEARCH("Closeout",K651)))</formula>
    </cfRule>
  </conditionalFormatting>
  <conditionalFormatting sqref="K651">
    <cfRule type="containsText" dxfId="4600" priority="4987" operator="containsText" text="COMING SOON">
      <formula>NOT(ISERROR(SEARCH("COMING SOON",K651)))</formula>
    </cfRule>
    <cfRule type="containsText" dxfId="4599" priority="4988" operator="containsText" text="ACTIVE">
      <formula>NOT(ISERROR(SEARCH("ACTIVE",K651)))</formula>
    </cfRule>
  </conditionalFormatting>
  <conditionalFormatting sqref="K651">
    <cfRule type="containsText" dxfId="4598" priority="4983" operator="containsText" text="COMING SOON">
      <formula>NOT(ISERROR(SEARCH("COMING SOON",K651)))</formula>
    </cfRule>
    <cfRule type="containsText" dxfId="4597" priority="4984" operator="containsText" text="ACTIVE">
      <formula>NOT(ISERROR(SEARCH("ACTIVE",K651)))</formula>
    </cfRule>
  </conditionalFormatting>
  <conditionalFormatting sqref="K651">
    <cfRule type="containsText" dxfId="4596" priority="4981" operator="containsText" text="Discontinued">
      <formula>NOT(ISERROR(SEARCH("Discontinued",K651)))</formula>
    </cfRule>
    <cfRule type="containsText" dxfId="4595" priority="4982" operator="containsText" text="Closeout">
      <formula>NOT(ISERROR(SEARCH("Closeout",K651)))</formula>
    </cfRule>
  </conditionalFormatting>
  <conditionalFormatting sqref="K651">
    <cfRule type="containsText" dxfId="4594" priority="4979" operator="containsText" text="COMING SOON">
      <formula>NOT(ISERROR(SEARCH("COMING SOON",K651)))</formula>
    </cfRule>
    <cfRule type="containsText" dxfId="4593" priority="4980" operator="containsText" text="ACTIVE">
      <formula>NOT(ISERROR(SEARCH("ACTIVE",K651)))</formula>
    </cfRule>
  </conditionalFormatting>
  <conditionalFormatting sqref="K651">
    <cfRule type="containsText" dxfId="4592" priority="4977" operator="containsText" text="Discontinued">
      <formula>NOT(ISERROR(SEARCH("Discontinued",K651)))</formula>
    </cfRule>
    <cfRule type="containsText" dxfId="4591" priority="4978" operator="containsText" text="Closeout">
      <formula>NOT(ISERROR(SEARCH("Closeout",K651)))</formula>
    </cfRule>
  </conditionalFormatting>
  <conditionalFormatting sqref="K651">
    <cfRule type="containsText" dxfId="4590" priority="4975" operator="containsText" text="COMING SOON">
      <formula>NOT(ISERROR(SEARCH("COMING SOON",K651)))</formula>
    </cfRule>
    <cfRule type="containsText" dxfId="4589" priority="4976" operator="containsText" text="ACTIVE">
      <formula>NOT(ISERROR(SEARCH("ACTIVE",K651)))</formula>
    </cfRule>
  </conditionalFormatting>
  <conditionalFormatting sqref="K651">
    <cfRule type="containsText" dxfId="4588" priority="4973" operator="containsText" text="Discontinued">
      <formula>NOT(ISERROR(SEARCH("Discontinued",K651)))</formula>
    </cfRule>
    <cfRule type="containsText" dxfId="4587" priority="4974" operator="containsText" text="Closeout">
      <formula>NOT(ISERROR(SEARCH("Closeout",K651)))</formula>
    </cfRule>
  </conditionalFormatting>
  <conditionalFormatting sqref="BY651:CB651">
    <cfRule type="containsBlanks" dxfId="4586" priority="4969">
      <formula>LEN(TRIM(BY651))=0</formula>
    </cfRule>
  </conditionalFormatting>
  <conditionalFormatting sqref="BY651:CB651">
    <cfRule type="containsBlanks" dxfId="4585" priority="4972">
      <formula>LEN(TRIM(BY651))=0</formula>
    </cfRule>
  </conditionalFormatting>
  <conditionalFormatting sqref="BY651:CB651">
    <cfRule type="containsBlanks" dxfId="4584" priority="4971">
      <formula>LEN(TRIM(BY651))=0</formula>
    </cfRule>
  </conditionalFormatting>
  <conditionalFormatting sqref="BY651:CB651">
    <cfRule type="containsBlanks" dxfId="4583" priority="4970">
      <formula>LEN(TRIM(BY651))=0</formula>
    </cfRule>
  </conditionalFormatting>
  <conditionalFormatting sqref="A651:A710">
    <cfRule type="expression" dxfId="4582" priority="4961">
      <formula>C651= "TRAIL (7XX)"</formula>
    </cfRule>
    <cfRule type="expression" dxfId="4581" priority="4962">
      <formula>C651= "DISCO (6XX)"</formula>
    </cfRule>
    <cfRule type="expression" dxfId="4580" priority="4963">
      <formula>C651= "RALLY (5XX)"</formula>
    </cfRule>
    <cfRule type="expression" dxfId="4579" priority="4964">
      <formula>C651= "FORGED (2XX)"</formula>
    </cfRule>
    <cfRule type="expression" dxfId="4578" priority="4965">
      <formula>C651= "GMZ (8XX)"</formula>
    </cfRule>
    <cfRule type="expression" dxfId="4577" priority="4966">
      <formula>C651= "RACE (1XX)"</formula>
    </cfRule>
    <cfRule type="expression" dxfId="4576" priority="4967">
      <formula>C651= "UTV (4XX)"</formula>
    </cfRule>
    <cfRule type="expression" dxfId="4575" priority="4968">
      <formula>C651= "STREET (3XX)"</formula>
    </cfRule>
  </conditionalFormatting>
  <conditionalFormatting sqref="A651:A710">
    <cfRule type="containsBlanks" dxfId="4574" priority="4960">
      <formula>LEN(TRIM(A651))=0</formula>
    </cfRule>
  </conditionalFormatting>
  <conditionalFormatting sqref="A651:A710">
    <cfRule type="expression" dxfId="4573" priority="4951">
      <formula>C651= "STREET (3XX)"</formula>
    </cfRule>
    <cfRule type="expression" dxfId="4572" priority="4952">
      <formula>C651="UTV (4XX)"</formula>
    </cfRule>
    <cfRule type="expression" dxfId="4571" priority="4953">
      <formula>C651= "RACE (1XX)"</formula>
    </cfRule>
    <cfRule type="expression" dxfId="4570" priority="4954">
      <formula>C651= "FORGED (2XX)"</formula>
    </cfRule>
    <cfRule type="expression" dxfId="4569" priority="4955">
      <formula>C651= "RALLY (5XX)"</formula>
    </cfRule>
    <cfRule type="expression" dxfId="4568" priority="4956">
      <formula>C651= "DISCO (6XX)"</formula>
    </cfRule>
    <cfRule type="expression" dxfId="4567" priority="4957">
      <formula>C651= "TRAIL (7XX)"</formula>
    </cfRule>
    <cfRule type="expression" dxfId="4566" priority="4958">
      <formula>C651= "GMZ (8XX)"</formula>
    </cfRule>
    <cfRule type="expression" dxfId="4565" priority="4959">
      <formula>C651= "DUALLY (9XX)"</formula>
    </cfRule>
  </conditionalFormatting>
  <conditionalFormatting sqref="A651:A710">
    <cfRule type="expression" dxfId="4564" priority="4905">
      <formula>C651= "STREET (3XX)"</formula>
    </cfRule>
    <cfRule type="expression" dxfId="4563" priority="4906">
      <formula>C651="UTV (4XX)"</formula>
    </cfRule>
    <cfRule type="expression" dxfId="4562" priority="4907">
      <formula>C651= "RACE (1XX)"</formula>
    </cfRule>
    <cfRule type="expression" dxfId="4561" priority="4908">
      <formula>C651= "FORGED (2XX)"</formula>
    </cfRule>
    <cfRule type="expression" dxfId="4560" priority="4909">
      <formula>C651= "RALLY (5XX)"</formula>
    </cfRule>
    <cfRule type="expression" dxfId="4559" priority="4910">
      <formula>C651= "DISCO (6XX)"</formula>
    </cfRule>
    <cfRule type="expression" dxfId="4558" priority="4911">
      <formula>C651= "TRAIL (7XX)"</formula>
    </cfRule>
    <cfRule type="expression" dxfId="4557" priority="4912">
      <formula>C651= "GMZ (8XX)"</formula>
    </cfRule>
    <cfRule type="expression" dxfId="4556" priority="4913">
      <formula>C651= "DUALLY (9XX)"</formula>
    </cfRule>
  </conditionalFormatting>
  <conditionalFormatting sqref="A651:A710">
    <cfRule type="expression" dxfId="4555" priority="4943">
      <formula>C651= "TRAIL (7XX)"</formula>
    </cfRule>
    <cfRule type="expression" dxfId="4554" priority="4944">
      <formula>C651= "DISCO (6XX)"</formula>
    </cfRule>
    <cfRule type="expression" dxfId="4553" priority="4945">
      <formula>C651= "RALLY (5XX)"</formula>
    </cfRule>
    <cfRule type="expression" dxfId="4552" priority="4946">
      <formula>C651= "FORGED (2XX)"</formula>
    </cfRule>
    <cfRule type="expression" dxfId="4551" priority="4947">
      <formula>C651= "GMZ (8XX)"</formula>
    </cfRule>
    <cfRule type="expression" dxfId="4550" priority="4948">
      <formula>C651= "RACE (1XX)"</formula>
    </cfRule>
    <cfRule type="expression" dxfId="4549" priority="4949">
      <formula>C651= "UTV (4XX)"</formula>
    </cfRule>
    <cfRule type="expression" dxfId="4548" priority="4950">
      <formula>C651= "STREET (3XX)"</formula>
    </cfRule>
  </conditionalFormatting>
  <conditionalFormatting sqref="A651:A710">
    <cfRule type="containsBlanks" dxfId="4547" priority="4942">
      <formula>LEN(TRIM(A651))=0</formula>
    </cfRule>
  </conditionalFormatting>
  <conditionalFormatting sqref="A651:A710">
    <cfRule type="expression" dxfId="4546" priority="4933">
      <formula>C651= "STREET (3XX)"</formula>
    </cfRule>
    <cfRule type="expression" dxfId="4545" priority="4934">
      <formula>C651="UTV (4XX)"</formula>
    </cfRule>
    <cfRule type="expression" dxfId="4544" priority="4935">
      <formula>C651= "RACE (1XX)"</formula>
    </cfRule>
    <cfRule type="expression" dxfId="4543" priority="4936">
      <formula>C651= "FORGED (2XX)"</formula>
    </cfRule>
    <cfRule type="expression" dxfId="4542" priority="4937">
      <formula>C651= "RALLY (5XX)"</formula>
    </cfRule>
    <cfRule type="expression" dxfId="4541" priority="4938">
      <formula>C651= "DISCO (6XX)"</formula>
    </cfRule>
    <cfRule type="expression" dxfId="4540" priority="4939">
      <formula>C651= "TRAIL (7XX)"</formula>
    </cfRule>
    <cfRule type="expression" dxfId="4539" priority="4940">
      <formula>C651= "GMZ (8XX)"</formula>
    </cfRule>
    <cfRule type="expression" dxfId="4538" priority="4941">
      <formula>C651= "DUALLY (9XX)"</formula>
    </cfRule>
  </conditionalFormatting>
  <conditionalFormatting sqref="A651:A710">
    <cfRule type="containsBlanks" dxfId="4537" priority="4923">
      <formula>LEN(TRIM(A651))=0</formula>
    </cfRule>
  </conditionalFormatting>
  <conditionalFormatting sqref="A651:A710">
    <cfRule type="expression" dxfId="4536" priority="4924">
      <formula>C651= "STREET (3XX)"</formula>
    </cfRule>
    <cfRule type="expression" dxfId="4535" priority="4925">
      <formula>C651="UTV (4XX)"</formula>
    </cfRule>
    <cfRule type="expression" dxfId="4534" priority="4926">
      <formula>C651= "RACE (1XX)"</formula>
    </cfRule>
    <cfRule type="expression" dxfId="4533" priority="4927">
      <formula>C651= "FORGED (2XX)"</formula>
    </cfRule>
    <cfRule type="expression" dxfId="4532" priority="4928">
      <formula>C651= "RALLY (5XX)"</formula>
    </cfRule>
    <cfRule type="expression" dxfId="4531" priority="4929">
      <formula>C651= "DISCO (6XX)"</formula>
    </cfRule>
    <cfRule type="expression" dxfId="4530" priority="4930">
      <formula>C651= "TRAIL (7XX)"</formula>
    </cfRule>
    <cfRule type="expression" dxfId="4529" priority="4931">
      <formula>C651= "GMZ (8XX)"</formula>
    </cfRule>
    <cfRule type="expression" dxfId="4528" priority="4932">
      <formula>C651= "DUALLY (9XX)"</formula>
    </cfRule>
  </conditionalFormatting>
  <conditionalFormatting sqref="A651:A710">
    <cfRule type="expression" dxfId="4527" priority="4914">
      <formula>C651= "STREET (3XX)"</formula>
    </cfRule>
    <cfRule type="expression" dxfId="4526" priority="4915">
      <formula>C651="UTV (4XX)"</formula>
    </cfRule>
    <cfRule type="expression" dxfId="4525" priority="4916">
      <formula>C651= "RACE (1XX)"</formula>
    </cfRule>
    <cfRule type="expression" dxfId="4524" priority="4917">
      <formula>C651= "FORGED (2XX)"</formula>
    </cfRule>
    <cfRule type="expression" dxfId="4523" priority="4918">
      <formula>C651= "RALLY (5XX)"</formula>
    </cfRule>
    <cfRule type="expression" dxfId="4522" priority="4919">
      <formula>C651= "DISCO (6XX)"</formula>
    </cfRule>
    <cfRule type="expression" dxfId="4521" priority="4920">
      <formula>C651= "TRAIL (7XX)"</formula>
    </cfRule>
    <cfRule type="expression" dxfId="4520" priority="4921">
      <formula>C651= "GMZ (8XX)"</formula>
    </cfRule>
    <cfRule type="expression" dxfId="4519" priority="4922">
      <formula>C651= "DUALLY (9XX)"</formula>
    </cfRule>
  </conditionalFormatting>
  <conditionalFormatting sqref="A651:A710">
    <cfRule type="expression" dxfId="4518" priority="4896">
      <formula>C651= "STREET (3XX)"</formula>
    </cfRule>
    <cfRule type="expression" dxfId="4517" priority="4897">
      <formula>C651="UTV (4XX)"</formula>
    </cfRule>
    <cfRule type="expression" dxfId="4516" priority="4898">
      <formula>C651= "RACE (1XX)"</formula>
    </cfRule>
    <cfRule type="expression" dxfId="4515" priority="4899">
      <formula>C651= "FORGED (2XX)"</formula>
    </cfRule>
    <cfRule type="expression" dxfId="4514" priority="4900">
      <formula>C651= "RALLY (5XX)"</formula>
    </cfRule>
    <cfRule type="expression" dxfId="4513" priority="4901">
      <formula>C651= "DISCO (6XX)"</formula>
    </cfRule>
    <cfRule type="expression" dxfId="4512" priority="4902">
      <formula>C651= "TRAIL (7XX)"</formula>
    </cfRule>
    <cfRule type="expression" dxfId="4511" priority="4903">
      <formula>C651= "GMZ (8XX)"</formula>
    </cfRule>
    <cfRule type="expression" dxfId="4510" priority="4904">
      <formula>C651= "DUALLY (9XX)"</formula>
    </cfRule>
  </conditionalFormatting>
  <conditionalFormatting sqref="A652">
    <cfRule type="expression" dxfId="4509" priority="4881">
      <formula>C652= "STREET (3XX)"</formula>
    </cfRule>
    <cfRule type="expression" dxfId="4508" priority="4882">
      <formula>C652="UTV (4XX)"</formula>
    </cfRule>
    <cfRule type="expression" dxfId="4507" priority="4883">
      <formula>C652= "RACE (1XX)"</formula>
    </cfRule>
    <cfRule type="expression" dxfId="4506" priority="4884">
      <formula>C652= "FORGED (2XX)"</formula>
    </cfRule>
    <cfRule type="expression" dxfId="4505" priority="4885">
      <formula>C652= "RALLY (5XX)"</formula>
    </cfRule>
    <cfRule type="expression" dxfId="4504" priority="4886">
      <formula>C652= "DISCO (6XX)"</formula>
    </cfRule>
    <cfRule type="expression" dxfId="4503" priority="4887">
      <formula>C652= "TRAIL (7XX)"</formula>
    </cfRule>
    <cfRule type="expression" dxfId="4502" priority="4888">
      <formula>C652= "GMZ (8XX)"</formula>
    </cfRule>
    <cfRule type="expression" dxfId="4501" priority="4889">
      <formula>C652= "DUALLY (9XX)"</formula>
    </cfRule>
  </conditionalFormatting>
  <conditionalFormatting sqref="H652">
    <cfRule type="containsBlanks" dxfId="4500" priority="4892">
      <formula>LEN(TRIM(H652))=0</formula>
    </cfRule>
    <cfRule type="duplicateValues" dxfId="4499" priority="4893"/>
  </conditionalFormatting>
  <conditionalFormatting sqref="E652">
    <cfRule type="containsBlanks" dxfId="4498" priority="4894">
      <formula>LEN(TRIM(E652))=0</formula>
    </cfRule>
    <cfRule type="duplicateValues" dxfId="4497" priority="4895"/>
  </conditionalFormatting>
  <conditionalFormatting sqref="BY652:CB710 BZ710:BZ719">
    <cfRule type="containsBlanks" dxfId="4496" priority="4788">
      <formula>LEN(TRIM(BY652))=0</formula>
    </cfRule>
  </conditionalFormatting>
  <conditionalFormatting sqref="K652:K721">
    <cfRule type="containsText" dxfId="4495" priority="4804" operator="containsText" text="Discontinued">
      <formula>NOT(ISERROR(SEARCH("Discontinued",K652)))</formula>
    </cfRule>
    <cfRule type="containsText" dxfId="4494" priority="4805" operator="containsText" text="Closeout">
      <formula>NOT(ISERROR(SEARCH("Closeout",K652)))</formula>
    </cfRule>
  </conditionalFormatting>
  <conditionalFormatting sqref="K652:K721">
    <cfRule type="containsText" dxfId="4493" priority="4830" operator="containsText" text="COMING SOON">
      <formula>NOT(ISERROR(SEARCH("COMING SOON",K652)))</formula>
    </cfRule>
    <cfRule type="containsText" dxfId="4492" priority="4831" operator="containsText" text="ACTIVE">
      <formula>NOT(ISERROR(SEARCH("ACTIVE",K652)))</formula>
    </cfRule>
  </conditionalFormatting>
  <conditionalFormatting sqref="K652:K721">
    <cfRule type="containsText" dxfId="4491" priority="4816" operator="containsText" text="Discontinued">
      <formula>NOT(ISERROR(SEARCH("Discontinued",K652)))</formula>
    </cfRule>
    <cfRule type="containsText" dxfId="4490" priority="4817" operator="containsText" text="Closeout">
      <formula>NOT(ISERROR(SEARCH("Closeout",K652)))</formula>
    </cfRule>
  </conditionalFormatting>
  <conditionalFormatting sqref="K652:K721">
    <cfRule type="containsBlanks" dxfId="4489" priority="4877">
      <formula>LEN(TRIM(K652))=0</formula>
    </cfRule>
  </conditionalFormatting>
  <conditionalFormatting sqref="K652:K721">
    <cfRule type="containsText" dxfId="4488" priority="4845" operator="containsText" text="COMING SOON">
      <formula>NOT(ISERROR(SEARCH("COMING SOON",K652)))</formula>
    </cfRule>
    <cfRule type="containsText" dxfId="4487" priority="4846" operator="containsText" text="ACTIVE">
      <formula>NOT(ISERROR(SEARCH("ACTIVE",K652)))</formula>
    </cfRule>
  </conditionalFormatting>
  <conditionalFormatting sqref="K652:K721">
    <cfRule type="containsBlanks" dxfId="4486" priority="4876">
      <formula>LEN(TRIM(K652))=0</formula>
    </cfRule>
  </conditionalFormatting>
  <conditionalFormatting sqref="K652:K721">
    <cfRule type="containsText" dxfId="4485" priority="4874" operator="containsText" text="COMING SOON">
      <formula>NOT(ISERROR(SEARCH("COMING SOON",K652)))</formula>
    </cfRule>
    <cfRule type="containsText" dxfId="4484" priority="4875" operator="containsText" text="ACTIVE">
      <formula>NOT(ISERROR(SEARCH("ACTIVE",K652)))</formula>
    </cfRule>
  </conditionalFormatting>
  <conditionalFormatting sqref="K652:K721">
    <cfRule type="containsText" dxfId="4483" priority="4872" operator="containsText" text="Discontinued">
      <formula>NOT(ISERROR(SEARCH("Discontinued",K652)))</formula>
    </cfRule>
    <cfRule type="containsText" dxfId="4482" priority="4873" operator="containsText" text="Closeout">
      <formula>NOT(ISERROR(SEARCH("Closeout",K652)))</formula>
    </cfRule>
  </conditionalFormatting>
  <conditionalFormatting sqref="K652:K721">
    <cfRule type="containsText" dxfId="4481" priority="4870" operator="containsText" text="COMING SOON">
      <formula>NOT(ISERROR(SEARCH("COMING SOON",K652)))</formula>
    </cfRule>
    <cfRule type="containsText" dxfId="4480" priority="4871" operator="containsText" text="ACTIVE">
      <formula>NOT(ISERROR(SEARCH("ACTIVE",K652)))</formula>
    </cfRule>
  </conditionalFormatting>
  <conditionalFormatting sqref="K652:K721">
    <cfRule type="containsText" dxfId="4479" priority="4868" operator="containsText" text="Discontinued">
      <formula>NOT(ISERROR(SEARCH("Discontinued",K652)))</formula>
    </cfRule>
    <cfRule type="containsText" dxfId="4478" priority="4869" operator="containsText" text="Closeout">
      <formula>NOT(ISERROR(SEARCH("Closeout",K652)))</formula>
    </cfRule>
  </conditionalFormatting>
  <conditionalFormatting sqref="K652:K721">
    <cfRule type="containsText" dxfId="4477" priority="4866" operator="containsText" text="COMING SOON">
      <formula>NOT(ISERROR(SEARCH("COMING SOON",K652)))</formula>
    </cfRule>
    <cfRule type="containsText" dxfId="4476" priority="4867" operator="containsText" text="ACTIVE">
      <formula>NOT(ISERROR(SEARCH("ACTIVE",K652)))</formula>
    </cfRule>
  </conditionalFormatting>
  <conditionalFormatting sqref="K652:K721">
    <cfRule type="containsText" dxfId="4475" priority="4864" operator="containsText" text="Discontinued">
      <formula>NOT(ISERROR(SEARCH("Discontinued",K652)))</formula>
    </cfRule>
    <cfRule type="containsText" dxfId="4474" priority="4865" operator="containsText" text="Closeout">
      <formula>NOT(ISERROR(SEARCH("Closeout",K652)))</formula>
    </cfRule>
  </conditionalFormatting>
  <conditionalFormatting sqref="K652:K721">
    <cfRule type="containsText" dxfId="4473" priority="4862" operator="containsText" text="COMING SOON">
      <formula>NOT(ISERROR(SEARCH("COMING SOON",K652)))</formula>
    </cfRule>
    <cfRule type="containsText" dxfId="4472" priority="4863" operator="containsText" text="ACTIVE">
      <formula>NOT(ISERROR(SEARCH("ACTIVE",K652)))</formula>
    </cfRule>
  </conditionalFormatting>
  <conditionalFormatting sqref="K652:K721">
    <cfRule type="containsText" dxfId="4471" priority="4860" operator="containsText" text="Discontinued">
      <formula>NOT(ISERROR(SEARCH("Discontinued",K652)))</formula>
    </cfRule>
    <cfRule type="containsText" dxfId="4470" priority="4861" operator="containsText" text="Closeout">
      <formula>NOT(ISERROR(SEARCH("Closeout",K652)))</formula>
    </cfRule>
  </conditionalFormatting>
  <conditionalFormatting sqref="K652:K721">
    <cfRule type="containsText" dxfId="4469" priority="4858" operator="containsText" text="COMING SOON">
      <formula>NOT(ISERROR(SEARCH("COMING SOON",K652)))</formula>
    </cfRule>
    <cfRule type="containsText" dxfId="4468" priority="4859" operator="containsText" text="ACTIVE">
      <formula>NOT(ISERROR(SEARCH("ACTIVE",K652)))</formula>
    </cfRule>
  </conditionalFormatting>
  <conditionalFormatting sqref="K652:K721">
    <cfRule type="containsText" dxfId="4467" priority="4856" operator="containsText" text="Discontinued">
      <formula>NOT(ISERROR(SEARCH("Discontinued",K652)))</formula>
    </cfRule>
    <cfRule type="containsText" dxfId="4466" priority="4857" operator="containsText" text="Closeout">
      <formula>NOT(ISERROR(SEARCH("Closeout",K652)))</formula>
    </cfRule>
  </conditionalFormatting>
  <conditionalFormatting sqref="K652:K721">
    <cfRule type="containsBlanks" dxfId="4465" priority="4855">
      <formula>LEN(TRIM(K652))=0</formula>
    </cfRule>
  </conditionalFormatting>
  <conditionalFormatting sqref="K652:K721">
    <cfRule type="containsText" dxfId="4464" priority="4853" operator="containsText" text="COMING SOON">
      <formula>NOT(ISERROR(SEARCH("COMING SOON",K652)))</formula>
    </cfRule>
    <cfRule type="containsText" dxfId="4463" priority="4854" operator="containsText" text="ACTIVE">
      <formula>NOT(ISERROR(SEARCH("ACTIVE",K652)))</formula>
    </cfRule>
  </conditionalFormatting>
  <conditionalFormatting sqref="K652:K721">
    <cfRule type="containsText" dxfId="4462" priority="4851" operator="containsText" text="Discontinued">
      <formula>NOT(ISERROR(SEARCH("Discontinued",K652)))</formula>
    </cfRule>
    <cfRule type="containsText" dxfId="4461" priority="4852" operator="containsText" text="Closeout">
      <formula>NOT(ISERROR(SEARCH("Closeout",K652)))</formula>
    </cfRule>
  </conditionalFormatting>
  <conditionalFormatting sqref="K652:K721">
    <cfRule type="containsText" dxfId="4460" priority="4849" operator="containsText" text="COMING SOON">
      <formula>NOT(ISERROR(SEARCH("COMING SOON",K652)))</formula>
    </cfRule>
    <cfRule type="containsText" dxfId="4459" priority="4850" operator="containsText" text="ACTIVE">
      <formula>NOT(ISERROR(SEARCH("ACTIVE",K652)))</formula>
    </cfRule>
  </conditionalFormatting>
  <conditionalFormatting sqref="K652:K721">
    <cfRule type="containsText" dxfId="4458" priority="4847" operator="containsText" text="Discontinued">
      <formula>NOT(ISERROR(SEARCH("Discontinued",K652)))</formula>
    </cfRule>
    <cfRule type="containsText" dxfId="4457" priority="4848" operator="containsText" text="Closeout">
      <formula>NOT(ISERROR(SEARCH("Closeout",K652)))</formula>
    </cfRule>
  </conditionalFormatting>
  <conditionalFormatting sqref="K652:K721">
    <cfRule type="containsText" dxfId="4456" priority="4843" operator="containsText" text="Discontinued">
      <formula>NOT(ISERROR(SEARCH("Discontinued",K652)))</formula>
    </cfRule>
    <cfRule type="containsText" dxfId="4455" priority="4844" operator="containsText" text="Closeout">
      <formula>NOT(ISERROR(SEARCH("Closeout",K652)))</formula>
    </cfRule>
  </conditionalFormatting>
  <conditionalFormatting sqref="K652:K721">
    <cfRule type="containsText" dxfId="4454" priority="4839" operator="containsText" text="Discontinued">
      <formula>NOT(ISERROR(SEARCH("Discontinued",K652)))</formula>
    </cfRule>
    <cfRule type="containsText" dxfId="4453" priority="4840" operator="containsText" text="Coming Soon">
      <formula>NOT(ISERROR(SEARCH("Coming Soon",K652)))</formula>
    </cfRule>
    <cfRule type="containsText" dxfId="4452" priority="4841" operator="containsText" text="Closeout">
      <formula>NOT(ISERROR(SEARCH("Closeout",K652)))</formula>
    </cfRule>
    <cfRule type="containsText" dxfId="4451" priority="4842" operator="containsText" text="Active">
      <formula>NOT(ISERROR(SEARCH("Active",K652)))</formula>
    </cfRule>
  </conditionalFormatting>
  <conditionalFormatting sqref="K652:K721">
    <cfRule type="containsText" dxfId="4450" priority="4832" operator="containsText" text="Discontinued">
      <formula>NOT(ISERROR(SEARCH("Discontinued",K652)))</formula>
    </cfRule>
    <cfRule type="containsText" dxfId="4449" priority="4833" operator="containsText" text="Closeout">
      <formula>NOT(ISERROR(SEARCH("Closeout",K652)))</formula>
    </cfRule>
  </conditionalFormatting>
  <conditionalFormatting sqref="K652:K721">
    <cfRule type="cellIs" dxfId="4448" priority="4837" operator="equal">
      <formula>"Closeout"</formula>
    </cfRule>
    <cfRule type="cellIs" dxfId="4447" priority="4838" operator="equal">
      <formula>"Discontinued"</formula>
    </cfRule>
  </conditionalFormatting>
  <conditionalFormatting sqref="K652:K721">
    <cfRule type="containsBlanks" dxfId="4446" priority="4834">
      <formula>LEN(TRIM(K652))=0</formula>
    </cfRule>
  </conditionalFormatting>
  <conditionalFormatting sqref="K652:K721">
    <cfRule type="containsText" dxfId="4445" priority="4835" operator="containsText" text="COMING SOON">
      <formula>NOT(ISERROR(SEARCH("COMING SOON",K652)))</formula>
    </cfRule>
    <cfRule type="containsText" dxfId="4444" priority="4836" operator="containsText" text="ACTIVE">
      <formula>NOT(ISERROR(SEARCH("ACTIVE",K652)))</formula>
    </cfRule>
  </conditionalFormatting>
  <conditionalFormatting sqref="K652:K721">
    <cfRule type="containsText" dxfId="4443" priority="4828" operator="containsText" text="Discontinued">
      <formula>NOT(ISERROR(SEARCH("Discontinued",K652)))</formula>
    </cfRule>
    <cfRule type="containsText" dxfId="4442" priority="4829" operator="containsText" text="Closeout">
      <formula>NOT(ISERROR(SEARCH("Closeout",K652)))</formula>
    </cfRule>
  </conditionalFormatting>
  <conditionalFormatting sqref="K652:K721">
    <cfRule type="containsText" dxfId="4441" priority="4826" operator="containsText" text="COMING SOON">
      <formula>NOT(ISERROR(SEARCH("COMING SOON",K652)))</formula>
    </cfRule>
    <cfRule type="containsText" dxfId="4440" priority="4827" operator="containsText" text="ACTIVE">
      <formula>NOT(ISERROR(SEARCH("ACTIVE",K652)))</formula>
    </cfRule>
  </conditionalFormatting>
  <conditionalFormatting sqref="K652:K721">
    <cfRule type="containsText" dxfId="4439" priority="4824" operator="containsText" text="Discontinued">
      <formula>NOT(ISERROR(SEARCH("Discontinued",K652)))</formula>
    </cfRule>
    <cfRule type="containsText" dxfId="4438" priority="4825" operator="containsText" text="Closeout">
      <formula>NOT(ISERROR(SEARCH("Closeout",K652)))</formula>
    </cfRule>
  </conditionalFormatting>
  <conditionalFormatting sqref="K652:K721">
    <cfRule type="containsText" dxfId="4437" priority="4822" operator="containsText" text="COMING SOON">
      <formula>NOT(ISERROR(SEARCH("COMING SOON",K652)))</formula>
    </cfRule>
    <cfRule type="containsText" dxfId="4436" priority="4823" operator="containsText" text="ACTIVE">
      <formula>NOT(ISERROR(SEARCH("ACTIVE",K652)))</formula>
    </cfRule>
  </conditionalFormatting>
  <conditionalFormatting sqref="K652:K721">
    <cfRule type="containsText" dxfId="4435" priority="4820" operator="containsText" text="Discontinued">
      <formula>NOT(ISERROR(SEARCH("Discontinued",K652)))</formula>
    </cfRule>
    <cfRule type="containsText" dxfId="4434" priority="4821" operator="containsText" text="Closeout">
      <formula>NOT(ISERROR(SEARCH("Closeout",K652)))</formula>
    </cfRule>
  </conditionalFormatting>
  <conditionalFormatting sqref="K652:K721">
    <cfRule type="containsText" dxfId="4433" priority="4818" operator="containsText" text="COMING SOON">
      <formula>NOT(ISERROR(SEARCH("COMING SOON",K652)))</formula>
    </cfRule>
    <cfRule type="containsText" dxfId="4432" priority="4819" operator="containsText" text="ACTIVE">
      <formula>NOT(ISERROR(SEARCH("ACTIVE",K652)))</formula>
    </cfRule>
  </conditionalFormatting>
  <conditionalFormatting sqref="K652:K721">
    <cfRule type="containsText" dxfId="4431" priority="4814" operator="containsText" text="COMING SOON">
      <formula>NOT(ISERROR(SEARCH("COMING SOON",K652)))</formula>
    </cfRule>
    <cfRule type="containsText" dxfId="4430" priority="4815" operator="containsText" text="ACTIVE">
      <formula>NOT(ISERROR(SEARCH("ACTIVE",K652)))</formula>
    </cfRule>
  </conditionalFormatting>
  <conditionalFormatting sqref="K652:K721">
    <cfRule type="containsText" dxfId="4429" priority="4812" operator="containsText" text="Discontinued">
      <formula>NOT(ISERROR(SEARCH("Discontinued",K652)))</formula>
    </cfRule>
    <cfRule type="containsText" dxfId="4428" priority="4813" operator="containsText" text="Closeout">
      <formula>NOT(ISERROR(SEARCH("Closeout",K652)))</formula>
    </cfRule>
  </conditionalFormatting>
  <conditionalFormatting sqref="K652:K721">
    <cfRule type="containsText" dxfId="4427" priority="4810" operator="containsText" text="COMING SOON">
      <formula>NOT(ISERROR(SEARCH("COMING SOON",K652)))</formula>
    </cfRule>
    <cfRule type="containsText" dxfId="4426" priority="4811" operator="containsText" text="ACTIVE">
      <formula>NOT(ISERROR(SEARCH("ACTIVE",K652)))</formula>
    </cfRule>
  </conditionalFormatting>
  <conditionalFormatting sqref="K652:K721">
    <cfRule type="containsText" dxfId="4425" priority="4808" operator="containsText" text="Discontinued">
      <formula>NOT(ISERROR(SEARCH("Discontinued",K652)))</formula>
    </cfRule>
    <cfRule type="containsText" dxfId="4424" priority="4809" operator="containsText" text="Closeout">
      <formula>NOT(ISERROR(SEARCH("Closeout",K652)))</formula>
    </cfRule>
  </conditionalFormatting>
  <conditionalFormatting sqref="K652:K721">
    <cfRule type="containsText" dxfId="4423" priority="4806" operator="containsText" text="COMING SOON">
      <formula>NOT(ISERROR(SEARCH("COMING SOON",K652)))</formula>
    </cfRule>
    <cfRule type="containsText" dxfId="4422" priority="4807" operator="containsText" text="ACTIVE">
      <formula>NOT(ISERROR(SEARCH("ACTIVE",K652)))</formula>
    </cfRule>
  </conditionalFormatting>
  <conditionalFormatting sqref="K652:K721">
    <cfRule type="containsText" dxfId="4421" priority="4802" operator="containsText" text="COMING SOON">
      <formula>NOT(ISERROR(SEARCH("COMING SOON",K652)))</formula>
    </cfRule>
    <cfRule type="containsText" dxfId="4420" priority="4803" operator="containsText" text="ACTIVE">
      <formula>NOT(ISERROR(SEARCH("ACTIVE",K652)))</formula>
    </cfRule>
  </conditionalFormatting>
  <conditionalFormatting sqref="K652:K721">
    <cfRule type="containsText" dxfId="4419" priority="4800" operator="containsText" text="Discontinued">
      <formula>NOT(ISERROR(SEARCH("Discontinued",K652)))</formula>
    </cfRule>
    <cfRule type="containsText" dxfId="4418" priority="4801" operator="containsText" text="Closeout">
      <formula>NOT(ISERROR(SEARCH("Closeout",K652)))</formula>
    </cfRule>
  </conditionalFormatting>
  <conditionalFormatting sqref="K652:K721">
    <cfRule type="containsText" dxfId="4417" priority="4798" operator="containsText" text="COMING SOON">
      <formula>NOT(ISERROR(SEARCH("COMING SOON",K652)))</formula>
    </cfRule>
    <cfRule type="containsText" dxfId="4416" priority="4799" operator="containsText" text="ACTIVE">
      <formula>NOT(ISERROR(SEARCH("ACTIVE",K652)))</formula>
    </cfRule>
  </conditionalFormatting>
  <conditionalFormatting sqref="K652:K721">
    <cfRule type="containsText" dxfId="4415" priority="4796" operator="containsText" text="Discontinued">
      <formula>NOT(ISERROR(SEARCH("Discontinued",K652)))</formula>
    </cfRule>
    <cfRule type="containsText" dxfId="4414" priority="4797" operator="containsText" text="Closeout">
      <formula>NOT(ISERROR(SEARCH("Closeout",K652)))</formula>
    </cfRule>
  </conditionalFormatting>
  <conditionalFormatting sqref="K652:K721">
    <cfRule type="containsText" dxfId="4413" priority="4794" operator="containsText" text="COMING SOON">
      <formula>NOT(ISERROR(SEARCH("COMING SOON",K652)))</formula>
    </cfRule>
    <cfRule type="containsText" dxfId="4412" priority="4795" operator="containsText" text="ACTIVE">
      <formula>NOT(ISERROR(SEARCH("ACTIVE",K652)))</formula>
    </cfRule>
  </conditionalFormatting>
  <conditionalFormatting sqref="K652:K721">
    <cfRule type="containsText" dxfId="4411" priority="4792" operator="containsText" text="Discontinued">
      <formula>NOT(ISERROR(SEARCH("Discontinued",K652)))</formula>
    </cfRule>
    <cfRule type="containsText" dxfId="4410" priority="4793" operator="containsText" text="Closeout">
      <formula>NOT(ISERROR(SEARCH("Closeout",K652)))</formula>
    </cfRule>
  </conditionalFormatting>
  <conditionalFormatting sqref="BY652:CB710 BZ710:BZ719">
    <cfRule type="containsBlanks" dxfId="4409" priority="4791">
      <formula>LEN(TRIM(BY652))=0</formula>
    </cfRule>
  </conditionalFormatting>
  <conditionalFormatting sqref="BY652:CB710 BZ710:BZ719">
    <cfRule type="containsBlanks" dxfId="4408" priority="4790">
      <formula>LEN(TRIM(BY652))=0</formula>
    </cfRule>
  </conditionalFormatting>
  <conditionalFormatting sqref="BY652:CB710 BZ710:BZ719">
    <cfRule type="containsBlanks" dxfId="4407" priority="4789">
      <formula>LEN(TRIM(BY652))=0</formula>
    </cfRule>
  </conditionalFormatting>
  <conditionalFormatting sqref="K653:K664">
    <cfRule type="containsText" dxfId="4406" priority="4782" operator="containsText" text="COMING SOON">
      <formula>NOT(ISERROR(SEARCH("COMING SOON",K653)))</formula>
    </cfRule>
    <cfRule type="containsText" dxfId="4405" priority="4783" operator="containsText" text="ACTIVE">
      <formula>NOT(ISERROR(SEARCH("ACTIVE",K653)))</formula>
    </cfRule>
  </conditionalFormatting>
  <conditionalFormatting sqref="K653:K664">
    <cfRule type="containsText" dxfId="4404" priority="4771" operator="containsText" text="Discontinued">
      <formula>NOT(ISERROR(SEARCH("Discontinued",K653)))</formula>
    </cfRule>
    <cfRule type="containsText" dxfId="4403" priority="4772" operator="containsText" text="Closeout">
      <formula>NOT(ISERROR(SEARCH("Closeout",K653)))</formula>
    </cfRule>
  </conditionalFormatting>
  <conditionalFormatting sqref="A653:A664">
    <cfRule type="expression" dxfId="4402" priority="4773">
      <formula>C653= "STREET (3XX)"</formula>
    </cfRule>
    <cfRule type="expression" dxfId="4401" priority="4774">
      <formula>C653="UTV (4XX)"</formula>
    </cfRule>
    <cfRule type="expression" dxfId="4400" priority="4775">
      <formula>C653= "RACE (1XX)"</formula>
    </cfRule>
    <cfRule type="expression" dxfId="4399" priority="4776">
      <formula>C653= "FORGED (2XX)"</formula>
    </cfRule>
    <cfRule type="expression" dxfId="4398" priority="4777">
      <formula>C653= "RALLY (5XX)"</formula>
    </cfRule>
    <cfRule type="expression" dxfId="4397" priority="4778">
      <formula>C653= "DISCO (6XX)"</formula>
    </cfRule>
    <cfRule type="expression" dxfId="4396" priority="4779">
      <formula>C653= "TRAIL (7XX)"</formula>
    </cfRule>
    <cfRule type="expression" dxfId="4395" priority="4780">
      <formula>C653= "GMZ (8XX)"</formula>
    </cfRule>
    <cfRule type="expression" dxfId="4394" priority="4781">
      <formula>C653= "DUALLY (9XX)"</formula>
    </cfRule>
  </conditionalFormatting>
  <conditionalFormatting sqref="H653:H664">
    <cfRule type="containsBlanks" dxfId="4393" priority="4784">
      <formula>LEN(TRIM(H653))=0</formula>
    </cfRule>
    <cfRule type="duplicateValues" dxfId="4392" priority="4785"/>
  </conditionalFormatting>
  <conditionalFormatting sqref="E653:E664">
    <cfRule type="containsBlanks" dxfId="4391" priority="4786">
      <formula>LEN(TRIM(E653))=0</formula>
    </cfRule>
    <cfRule type="duplicateValues" dxfId="4390" priority="4787"/>
  </conditionalFormatting>
  <conditionalFormatting sqref="K665">
    <cfRule type="containsText" dxfId="4389" priority="4764" operator="containsText" text="COMING SOON">
      <formula>NOT(ISERROR(SEARCH("COMING SOON",K665)))</formula>
    </cfRule>
    <cfRule type="containsText" dxfId="4388" priority="4765" operator="containsText" text="ACTIVE">
      <formula>NOT(ISERROR(SEARCH("ACTIVE",K665)))</formula>
    </cfRule>
  </conditionalFormatting>
  <conditionalFormatting sqref="K665">
    <cfRule type="containsText" dxfId="4387" priority="4753" operator="containsText" text="Discontinued">
      <formula>NOT(ISERROR(SEARCH("Discontinued",K665)))</formula>
    </cfRule>
    <cfRule type="containsText" dxfId="4386" priority="4754" operator="containsText" text="Closeout">
      <formula>NOT(ISERROR(SEARCH("Closeout",K665)))</formula>
    </cfRule>
  </conditionalFormatting>
  <conditionalFormatting sqref="A665">
    <cfRule type="expression" dxfId="4385" priority="4755">
      <formula>C665= "STREET (3XX)"</formula>
    </cfRule>
    <cfRule type="expression" dxfId="4384" priority="4756">
      <formula>C665="UTV (4XX)"</formula>
    </cfRule>
    <cfRule type="expression" dxfId="4383" priority="4757">
      <formula>C665= "RACE (1XX)"</formula>
    </cfRule>
    <cfRule type="expression" dxfId="4382" priority="4758">
      <formula>C665= "FORGED (2XX)"</formula>
    </cfRule>
    <cfRule type="expression" dxfId="4381" priority="4759">
      <formula>C665= "RALLY (5XX)"</formula>
    </cfRule>
    <cfRule type="expression" dxfId="4380" priority="4760">
      <formula>C665= "DISCO (6XX)"</formula>
    </cfRule>
    <cfRule type="expression" dxfId="4379" priority="4761">
      <formula>C665= "TRAIL (7XX)"</formula>
    </cfRule>
    <cfRule type="expression" dxfId="4378" priority="4762">
      <formula>C665= "GMZ (8XX)"</formula>
    </cfRule>
    <cfRule type="expression" dxfId="4377" priority="4763">
      <formula>C665= "DUALLY (9XX)"</formula>
    </cfRule>
  </conditionalFormatting>
  <conditionalFormatting sqref="H665">
    <cfRule type="containsBlanks" dxfId="4376" priority="4766">
      <formula>LEN(TRIM(H665))=0</formula>
    </cfRule>
    <cfRule type="duplicateValues" dxfId="4375" priority="4767"/>
  </conditionalFormatting>
  <conditionalFormatting sqref="E665">
    <cfRule type="containsBlanks" dxfId="4374" priority="4768">
      <formula>LEN(TRIM(E665))=0</formula>
    </cfRule>
    <cfRule type="duplicateValues" dxfId="4373" priority="4769"/>
  </conditionalFormatting>
  <conditionalFormatting sqref="K666:K668">
    <cfRule type="containsText" dxfId="4372" priority="4746" operator="containsText" text="COMING SOON">
      <formula>NOT(ISERROR(SEARCH("COMING SOON",K666)))</formula>
    </cfRule>
    <cfRule type="containsText" dxfId="4371" priority="4747" operator="containsText" text="ACTIVE">
      <formula>NOT(ISERROR(SEARCH("ACTIVE",K666)))</formula>
    </cfRule>
  </conditionalFormatting>
  <conditionalFormatting sqref="K666:K668">
    <cfRule type="containsText" dxfId="4370" priority="4735" operator="containsText" text="Discontinued">
      <formula>NOT(ISERROR(SEARCH("Discontinued",K666)))</formula>
    </cfRule>
    <cfRule type="containsText" dxfId="4369" priority="4736" operator="containsText" text="Closeout">
      <formula>NOT(ISERROR(SEARCH("Closeout",K666)))</formula>
    </cfRule>
  </conditionalFormatting>
  <conditionalFormatting sqref="A666:A668">
    <cfRule type="expression" dxfId="4368" priority="4737">
      <formula>C666= "STREET (3XX)"</formula>
    </cfRule>
    <cfRule type="expression" dxfId="4367" priority="4738">
      <formula>C666="UTV (4XX)"</formula>
    </cfRule>
    <cfRule type="expression" dxfId="4366" priority="4739">
      <formula>C666= "RACE (1XX)"</formula>
    </cfRule>
    <cfRule type="expression" dxfId="4365" priority="4740">
      <formula>C666= "FORGED (2XX)"</formula>
    </cfRule>
    <cfRule type="expression" dxfId="4364" priority="4741">
      <formula>C666= "RALLY (5XX)"</formula>
    </cfRule>
    <cfRule type="expression" dxfId="4363" priority="4742">
      <formula>C666= "DISCO (6XX)"</formula>
    </cfRule>
    <cfRule type="expression" dxfId="4362" priority="4743">
      <formula>C666= "TRAIL (7XX)"</formula>
    </cfRule>
    <cfRule type="expression" dxfId="4361" priority="4744">
      <formula>C666= "GMZ (8XX)"</formula>
    </cfRule>
    <cfRule type="expression" dxfId="4360" priority="4745">
      <formula>C666= "DUALLY (9XX)"</formula>
    </cfRule>
  </conditionalFormatting>
  <conditionalFormatting sqref="H666:H668">
    <cfRule type="containsBlanks" dxfId="4359" priority="4748">
      <formula>LEN(TRIM(H666))=0</formula>
    </cfRule>
    <cfRule type="duplicateValues" dxfId="4358" priority="4749"/>
  </conditionalFormatting>
  <conditionalFormatting sqref="E666:E668">
    <cfRule type="containsBlanks" dxfId="4357" priority="4750">
      <formula>LEN(TRIM(E666))=0</formula>
    </cfRule>
    <cfRule type="duplicateValues" dxfId="4356" priority="4751"/>
  </conditionalFormatting>
  <conditionalFormatting sqref="K669:K674">
    <cfRule type="containsText" dxfId="4355" priority="4728" operator="containsText" text="COMING SOON">
      <formula>NOT(ISERROR(SEARCH("COMING SOON",K669)))</formula>
    </cfRule>
    <cfRule type="containsText" dxfId="4354" priority="4729" operator="containsText" text="ACTIVE">
      <formula>NOT(ISERROR(SEARCH("ACTIVE",K669)))</formula>
    </cfRule>
  </conditionalFormatting>
  <conditionalFormatting sqref="K669:K674">
    <cfRule type="containsText" dxfId="4353" priority="4717" operator="containsText" text="Discontinued">
      <formula>NOT(ISERROR(SEARCH("Discontinued",K669)))</formula>
    </cfRule>
    <cfRule type="containsText" dxfId="4352" priority="4718" operator="containsText" text="Closeout">
      <formula>NOT(ISERROR(SEARCH("Closeout",K669)))</formula>
    </cfRule>
  </conditionalFormatting>
  <conditionalFormatting sqref="A669:A674">
    <cfRule type="expression" dxfId="4351" priority="4719">
      <formula>C669= "STREET (3XX)"</formula>
    </cfRule>
    <cfRule type="expression" dxfId="4350" priority="4720">
      <formula>C669="UTV (4XX)"</formula>
    </cfRule>
    <cfRule type="expression" dxfId="4349" priority="4721">
      <formula>C669= "RACE (1XX)"</formula>
    </cfRule>
    <cfRule type="expression" dxfId="4348" priority="4722">
      <formula>C669= "FORGED (2XX)"</formula>
    </cfRule>
    <cfRule type="expression" dxfId="4347" priority="4723">
      <formula>C669= "RALLY (5XX)"</formula>
    </cfRule>
    <cfRule type="expression" dxfId="4346" priority="4724">
      <formula>C669= "DISCO (6XX)"</formula>
    </cfRule>
    <cfRule type="expression" dxfId="4345" priority="4725">
      <formula>C669= "TRAIL (7XX)"</formula>
    </cfRule>
    <cfRule type="expression" dxfId="4344" priority="4726">
      <formula>C669= "GMZ (8XX)"</formula>
    </cfRule>
    <cfRule type="expression" dxfId="4343" priority="4727">
      <formula>C669= "DUALLY (9XX)"</formula>
    </cfRule>
  </conditionalFormatting>
  <conditionalFormatting sqref="H669:H674">
    <cfRule type="containsBlanks" dxfId="4342" priority="4730">
      <formula>LEN(TRIM(H669))=0</formula>
    </cfRule>
    <cfRule type="duplicateValues" dxfId="4341" priority="4731"/>
  </conditionalFormatting>
  <conditionalFormatting sqref="E669:E674">
    <cfRule type="containsBlanks" dxfId="4340" priority="4732">
      <formula>LEN(TRIM(E669))=0</formula>
    </cfRule>
    <cfRule type="duplicateValues" dxfId="4339" priority="4733"/>
  </conditionalFormatting>
  <conditionalFormatting sqref="K675:K677">
    <cfRule type="containsText" dxfId="4338" priority="4710" operator="containsText" text="COMING SOON">
      <formula>NOT(ISERROR(SEARCH("COMING SOON",K675)))</formula>
    </cfRule>
    <cfRule type="containsText" dxfId="4337" priority="4711" operator="containsText" text="ACTIVE">
      <formula>NOT(ISERROR(SEARCH("ACTIVE",K675)))</formula>
    </cfRule>
  </conditionalFormatting>
  <conditionalFormatting sqref="K675:K677">
    <cfRule type="containsText" dxfId="4336" priority="4699" operator="containsText" text="Discontinued">
      <formula>NOT(ISERROR(SEARCH("Discontinued",K675)))</formula>
    </cfRule>
    <cfRule type="containsText" dxfId="4335" priority="4700" operator="containsText" text="Closeout">
      <formula>NOT(ISERROR(SEARCH("Closeout",K675)))</formula>
    </cfRule>
  </conditionalFormatting>
  <conditionalFormatting sqref="A675:A677">
    <cfRule type="expression" dxfId="4334" priority="4701">
      <formula>C675= "STREET (3XX)"</formula>
    </cfRule>
    <cfRule type="expression" dxfId="4333" priority="4702">
      <formula>C675="UTV (4XX)"</formula>
    </cfRule>
    <cfRule type="expression" dxfId="4332" priority="4703">
      <formula>C675= "RACE (1XX)"</formula>
    </cfRule>
    <cfRule type="expression" dxfId="4331" priority="4704">
      <formula>C675= "FORGED (2XX)"</formula>
    </cfRule>
    <cfRule type="expression" dxfId="4330" priority="4705">
      <formula>C675= "RALLY (5XX)"</formula>
    </cfRule>
    <cfRule type="expression" dxfId="4329" priority="4706">
      <formula>C675= "DISCO (6XX)"</formula>
    </cfRule>
    <cfRule type="expression" dxfId="4328" priority="4707">
      <formula>C675= "TRAIL (7XX)"</formula>
    </cfRule>
    <cfRule type="expression" dxfId="4327" priority="4708">
      <formula>C675= "GMZ (8XX)"</formula>
    </cfRule>
    <cfRule type="expression" dxfId="4326" priority="4709">
      <formula>C675= "DUALLY (9XX)"</formula>
    </cfRule>
  </conditionalFormatting>
  <conditionalFormatting sqref="H675:H677">
    <cfRule type="containsBlanks" dxfId="4325" priority="4712">
      <formula>LEN(TRIM(H675))=0</formula>
    </cfRule>
    <cfRule type="duplicateValues" dxfId="4324" priority="4713"/>
  </conditionalFormatting>
  <conditionalFormatting sqref="E675:E677">
    <cfRule type="containsBlanks" dxfId="4323" priority="4714">
      <formula>LEN(TRIM(E675))=0</formula>
    </cfRule>
    <cfRule type="duplicateValues" dxfId="4322" priority="4715"/>
  </conditionalFormatting>
  <conditionalFormatting sqref="K678">
    <cfRule type="containsText" dxfId="4321" priority="4692" operator="containsText" text="COMING SOON">
      <formula>NOT(ISERROR(SEARCH("COMING SOON",K678)))</formula>
    </cfRule>
    <cfRule type="containsText" dxfId="4320" priority="4693" operator="containsText" text="ACTIVE">
      <formula>NOT(ISERROR(SEARCH("ACTIVE",K678)))</formula>
    </cfRule>
  </conditionalFormatting>
  <conditionalFormatting sqref="K678">
    <cfRule type="containsText" dxfId="4319" priority="4681" operator="containsText" text="Discontinued">
      <formula>NOT(ISERROR(SEARCH("Discontinued",K678)))</formula>
    </cfRule>
    <cfRule type="containsText" dxfId="4318" priority="4682" operator="containsText" text="Closeout">
      <formula>NOT(ISERROR(SEARCH("Closeout",K678)))</formula>
    </cfRule>
  </conditionalFormatting>
  <conditionalFormatting sqref="A678">
    <cfRule type="expression" dxfId="4317" priority="4683">
      <formula>C678= "STREET (3XX)"</formula>
    </cfRule>
    <cfRule type="expression" dxfId="4316" priority="4684">
      <formula>C678="UTV (4XX)"</formula>
    </cfRule>
    <cfRule type="expression" dxfId="4315" priority="4685">
      <formula>C678= "RACE (1XX)"</formula>
    </cfRule>
    <cfRule type="expression" dxfId="4314" priority="4686">
      <formula>C678= "FORGED (2XX)"</formula>
    </cfRule>
    <cfRule type="expression" dxfId="4313" priority="4687">
      <formula>C678= "RALLY (5XX)"</formula>
    </cfRule>
    <cfRule type="expression" dxfId="4312" priority="4688">
      <formula>C678= "DISCO (6XX)"</formula>
    </cfRule>
    <cfRule type="expression" dxfId="4311" priority="4689">
      <formula>C678= "TRAIL (7XX)"</formula>
    </cfRule>
    <cfRule type="expression" dxfId="4310" priority="4690">
      <formula>C678= "GMZ (8XX)"</formula>
    </cfRule>
    <cfRule type="expression" dxfId="4309" priority="4691">
      <formula>C678= "DUALLY (9XX)"</formula>
    </cfRule>
  </conditionalFormatting>
  <conditionalFormatting sqref="H678">
    <cfRule type="containsBlanks" dxfId="4308" priority="4694">
      <formula>LEN(TRIM(H678))=0</formula>
    </cfRule>
    <cfRule type="duplicateValues" dxfId="4307" priority="4695"/>
  </conditionalFormatting>
  <conditionalFormatting sqref="E678">
    <cfRule type="containsBlanks" dxfId="4306" priority="4696">
      <formula>LEN(TRIM(E678))=0</formula>
    </cfRule>
    <cfRule type="duplicateValues" dxfId="4305" priority="4697"/>
  </conditionalFormatting>
  <conditionalFormatting sqref="K679:K682">
    <cfRule type="containsText" dxfId="4304" priority="4674" operator="containsText" text="COMING SOON">
      <formula>NOT(ISERROR(SEARCH("COMING SOON",K679)))</formula>
    </cfRule>
    <cfRule type="containsText" dxfId="4303" priority="4675" operator="containsText" text="ACTIVE">
      <formula>NOT(ISERROR(SEARCH("ACTIVE",K679)))</formula>
    </cfRule>
  </conditionalFormatting>
  <conditionalFormatting sqref="K679:K682">
    <cfRule type="containsText" dxfId="4302" priority="4663" operator="containsText" text="Discontinued">
      <formula>NOT(ISERROR(SEARCH("Discontinued",K679)))</formula>
    </cfRule>
    <cfRule type="containsText" dxfId="4301" priority="4664" operator="containsText" text="Closeout">
      <formula>NOT(ISERROR(SEARCH("Closeout",K679)))</formula>
    </cfRule>
  </conditionalFormatting>
  <conditionalFormatting sqref="A679:A682">
    <cfRule type="expression" dxfId="4300" priority="4665">
      <formula>C679= "STREET (3XX)"</formula>
    </cfRule>
    <cfRule type="expression" dxfId="4299" priority="4666">
      <formula>C679="UTV (4XX)"</formula>
    </cfRule>
    <cfRule type="expression" dxfId="4298" priority="4667">
      <formula>C679= "RACE (1XX)"</formula>
    </cfRule>
    <cfRule type="expression" dxfId="4297" priority="4668">
      <formula>C679= "FORGED (2XX)"</formula>
    </cfRule>
    <cfRule type="expression" dxfId="4296" priority="4669">
      <formula>C679= "RALLY (5XX)"</formula>
    </cfRule>
    <cfRule type="expression" dxfId="4295" priority="4670">
      <formula>C679= "DISCO (6XX)"</formula>
    </cfRule>
    <cfRule type="expression" dxfId="4294" priority="4671">
      <formula>C679= "TRAIL (7XX)"</formula>
    </cfRule>
    <cfRule type="expression" dxfId="4293" priority="4672">
      <formula>C679= "GMZ (8XX)"</formula>
    </cfRule>
    <cfRule type="expression" dxfId="4292" priority="4673">
      <formula>C679= "DUALLY (9XX)"</formula>
    </cfRule>
  </conditionalFormatting>
  <conditionalFormatting sqref="H679:H682">
    <cfRule type="containsBlanks" dxfId="4291" priority="4676">
      <formula>LEN(TRIM(H679))=0</formula>
    </cfRule>
    <cfRule type="duplicateValues" dxfId="4290" priority="4677"/>
  </conditionalFormatting>
  <conditionalFormatting sqref="E679:E682">
    <cfRule type="containsBlanks" dxfId="4289" priority="4678">
      <formula>LEN(TRIM(E679))=0</formula>
    </cfRule>
    <cfRule type="duplicateValues" dxfId="4288" priority="4679"/>
  </conditionalFormatting>
  <conditionalFormatting sqref="K683:K690">
    <cfRule type="containsText" dxfId="4287" priority="4656" operator="containsText" text="COMING SOON">
      <formula>NOT(ISERROR(SEARCH("COMING SOON",K683)))</formula>
    </cfRule>
    <cfRule type="containsText" dxfId="4286" priority="4657" operator="containsText" text="ACTIVE">
      <formula>NOT(ISERROR(SEARCH("ACTIVE",K683)))</formula>
    </cfRule>
  </conditionalFormatting>
  <conditionalFormatting sqref="K683:K690">
    <cfRule type="containsText" dxfId="4285" priority="4645" operator="containsText" text="Discontinued">
      <formula>NOT(ISERROR(SEARCH("Discontinued",K683)))</formula>
    </cfRule>
    <cfRule type="containsText" dxfId="4284" priority="4646" operator="containsText" text="Closeout">
      <formula>NOT(ISERROR(SEARCH("Closeout",K683)))</formula>
    </cfRule>
  </conditionalFormatting>
  <conditionalFormatting sqref="A683:A690">
    <cfRule type="expression" dxfId="4283" priority="4647">
      <formula>C683= "STREET (3XX)"</formula>
    </cfRule>
    <cfRule type="expression" dxfId="4282" priority="4648">
      <formula>C683="UTV (4XX)"</formula>
    </cfRule>
    <cfRule type="expression" dxfId="4281" priority="4649">
      <formula>C683= "RACE (1XX)"</formula>
    </cfRule>
    <cfRule type="expression" dxfId="4280" priority="4650">
      <formula>C683= "FORGED (2XX)"</formula>
    </cfRule>
    <cfRule type="expression" dxfId="4279" priority="4651">
      <formula>C683= "RALLY (5XX)"</formula>
    </cfRule>
    <cfRule type="expression" dxfId="4278" priority="4652">
      <formula>C683= "DISCO (6XX)"</formula>
    </cfRule>
    <cfRule type="expression" dxfId="4277" priority="4653">
      <formula>C683= "TRAIL (7XX)"</formula>
    </cfRule>
    <cfRule type="expression" dxfId="4276" priority="4654">
      <formula>C683= "GMZ (8XX)"</formula>
    </cfRule>
    <cfRule type="expression" dxfId="4275" priority="4655">
      <formula>C683= "DUALLY (9XX)"</formula>
    </cfRule>
  </conditionalFormatting>
  <conditionalFormatting sqref="H683:H690">
    <cfRule type="containsBlanks" dxfId="4274" priority="4658">
      <formula>LEN(TRIM(H683))=0</formula>
    </cfRule>
    <cfRule type="duplicateValues" dxfId="4273" priority="4659"/>
  </conditionalFormatting>
  <conditionalFormatting sqref="E683:E690">
    <cfRule type="containsBlanks" dxfId="4272" priority="4660">
      <formula>LEN(TRIM(E683))=0</formula>
    </cfRule>
    <cfRule type="duplicateValues" dxfId="4271" priority="4661"/>
  </conditionalFormatting>
  <conditionalFormatting sqref="K691">
    <cfRule type="containsText" dxfId="4270" priority="4638" operator="containsText" text="COMING SOON">
      <formula>NOT(ISERROR(SEARCH("COMING SOON",K691)))</formula>
    </cfRule>
    <cfRule type="containsText" dxfId="4269" priority="4639" operator="containsText" text="ACTIVE">
      <formula>NOT(ISERROR(SEARCH("ACTIVE",K691)))</formula>
    </cfRule>
  </conditionalFormatting>
  <conditionalFormatting sqref="K691">
    <cfRule type="containsText" dxfId="4268" priority="4627" operator="containsText" text="Discontinued">
      <formula>NOT(ISERROR(SEARCH("Discontinued",K691)))</formula>
    </cfRule>
    <cfRule type="containsText" dxfId="4267" priority="4628" operator="containsText" text="Closeout">
      <formula>NOT(ISERROR(SEARCH("Closeout",K691)))</formula>
    </cfRule>
  </conditionalFormatting>
  <conditionalFormatting sqref="A691">
    <cfRule type="expression" dxfId="4266" priority="4629">
      <formula>C691= "STREET (3XX)"</formula>
    </cfRule>
    <cfRule type="expression" dxfId="4265" priority="4630">
      <formula>C691="UTV (4XX)"</formula>
    </cfRule>
    <cfRule type="expression" dxfId="4264" priority="4631">
      <formula>C691= "RACE (1XX)"</formula>
    </cfRule>
    <cfRule type="expression" dxfId="4263" priority="4632">
      <formula>C691= "FORGED (2XX)"</formula>
    </cfRule>
    <cfRule type="expression" dxfId="4262" priority="4633">
      <formula>C691= "RALLY (5XX)"</formula>
    </cfRule>
    <cfRule type="expression" dxfId="4261" priority="4634">
      <formula>C691= "DISCO (6XX)"</formula>
    </cfRule>
    <cfRule type="expression" dxfId="4260" priority="4635">
      <formula>C691= "TRAIL (7XX)"</formula>
    </cfRule>
    <cfRule type="expression" dxfId="4259" priority="4636">
      <formula>C691= "GMZ (8XX)"</formula>
    </cfRule>
    <cfRule type="expression" dxfId="4258" priority="4637">
      <formula>C691= "DUALLY (9XX)"</formula>
    </cfRule>
  </conditionalFormatting>
  <conditionalFormatting sqref="H691">
    <cfRule type="containsBlanks" dxfId="4257" priority="4640">
      <formula>LEN(TRIM(H691))=0</formula>
    </cfRule>
    <cfRule type="duplicateValues" dxfId="4256" priority="4641"/>
  </conditionalFormatting>
  <conditionalFormatting sqref="E691">
    <cfRule type="containsBlanks" dxfId="4255" priority="4642">
      <formula>LEN(TRIM(E691))=0</formula>
    </cfRule>
    <cfRule type="duplicateValues" dxfId="4254" priority="4643"/>
  </conditionalFormatting>
  <conditionalFormatting sqref="K692">
    <cfRule type="containsText" dxfId="4253" priority="4620" operator="containsText" text="COMING SOON">
      <formula>NOT(ISERROR(SEARCH("COMING SOON",K692)))</formula>
    </cfRule>
    <cfRule type="containsText" dxfId="4252" priority="4621" operator="containsText" text="ACTIVE">
      <formula>NOT(ISERROR(SEARCH("ACTIVE",K692)))</formula>
    </cfRule>
  </conditionalFormatting>
  <conditionalFormatting sqref="K692">
    <cfRule type="containsText" dxfId="4251" priority="4609" operator="containsText" text="Discontinued">
      <formula>NOT(ISERROR(SEARCH("Discontinued",K692)))</formula>
    </cfRule>
    <cfRule type="containsText" dxfId="4250" priority="4610" operator="containsText" text="Closeout">
      <formula>NOT(ISERROR(SEARCH("Closeout",K692)))</formula>
    </cfRule>
  </conditionalFormatting>
  <conditionalFormatting sqref="A692">
    <cfRule type="expression" dxfId="4249" priority="4611">
      <formula>C692= "STREET (3XX)"</formula>
    </cfRule>
    <cfRule type="expression" dxfId="4248" priority="4612">
      <formula>C692="UTV (4XX)"</formula>
    </cfRule>
    <cfRule type="expression" dxfId="4247" priority="4613">
      <formula>C692= "RACE (1XX)"</formula>
    </cfRule>
    <cfRule type="expression" dxfId="4246" priority="4614">
      <formula>C692= "FORGED (2XX)"</formula>
    </cfRule>
    <cfRule type="expression" dxfId="4245" priority="4615">
      <formula>C692= "RALLY (5XX)"</formula>
    </cfRule>
    <cfRule type="expression" dxfId="4244" priority="4616">
      <formula>C692= "DISCO (6XX)"</formula>
    </cfRule>
    <cfRule type="expression" dxfId="4243" priority="4617">
      <formula>C692= "TRAIL (7XX)"</formula>
    </cfRule>
    <cfRule type="expression" dxfId="4242" priority="4618">
      <formula>C692= "GMZ (8XX)"</formula>
    </cfRule>
    <cfRule type="expression" dxfId="4241" priority="4619">
      <formula>C692= "DUALLY (9XX)"</formula>
    </cfRule>
  </conditionalFormatting>
  <conditionalFormatting sqref="H692">
    <cfRule type="containsBlanks" dxfId="4240" priority="4622">
      <formula>LEN(TRIM(H692))=0</formula>
    </cfRule>
    <cfRule type="duplicateValues" dxfId="4239" priority="4623"/>
  </conditionalFormatting>
  <conditionalFormatting sqref="E692">
    <cfRule type="containsBlanks" dxfId="4238" priority="4624">
      <formula>LEN(TRIM(E692))=0</formula>
    </cfRule>
    <cfRule type="duplicateValues" dxfId="4237" priority="4625"/>
  </conditionalFormatting>
  <conditionalFormatting sqref="K693">
    <cfRule type="containsText" dxfId="4236" priority="4602" operator="containsText" text="COMING SOON">
      <formula>NOT(ISERROR(SEARCH("COMING SOON",K693)))</formula>
    </cfRule>
    <cfRule type="containsText" dxfId="4235" priority="4603" operator="containsText" text="ACTIVE">
      <formula>NOT(ISERROR(SEARCH("ACTIVE",K693)))</formula>
    </cfRule>
  </conditionalFormatting>
  <conditionalFormatting sqref="K693">
    <cfRule type="containsText" dxfId="4234" priority="4591" operator="containsText" text="Discontinued">
      <formula>NOT(ISERROR(SEARCH("Discontinued",K693)))</formula>
    </cfRule>
    <cfRule type="containsText" dxfId="4233" priority="4592" operator="containsText" text="Closeout">
      <formula>NOT(ISERROR(SEARCH("Closeout",K693)))</formula>
    </cfRule>
  </conditionalFormatting>
  <conditionalFormatting sqref="A693">
    <cfRule type="expression" dxfId="4232" priority="4593">
      <formula>C693= "STREET (3XX)"</formula>
    </cfRule>
    <cfRule type="expression" dxfId="4231" priority="4594">
      <formula>C693="UTV (4XX)"</formula>
    </cfRule>
    <cfRule type="expression" dxfId="4230" priority="4595">
      <formula>C693= "RACE (1XX)"</formula>
    </cfRule>
    <cfRule type="expression" dxfId="4229" priority="4596">
      <formula>C693= "FORGED (2XX)"</formula>
    </cfRule>
    <cfRule type="expression" dxfId="4228" priority="4597">
      <formula>C693= "RALLY (5XX)"</formula>
    </cfRule>
    <cfRule type="expression" dxfId="4227" priority="4598">
      <formula>C693= "DISCO (6XX)"</formula>
    </cfRule>
    <cfRule type="expression" dxfId="4226" priority="4599">
      <formula>C693= "TRAIL (7XX)"</formula>
    </cfRule>
    <cfRule type="expression" dxfId="4225" priority="4600">
      <formula>C693= "GMZ (8XX)"</formula>
    </cfRule>
    <cfRule type="expression" dxfId="4224" priority="4601">
      <formula>C693= "DUALLY (9XX)"</formula>
    </cfRule>
  </conditionalFormatting>
  <conditionalFormatting sqref="H693">
    <cfRule type="containsBlanks" dxfId="4223" priority="4604">
      <formula>LEN(TRIM(H693))=0</formula>
    </cfRule>
    <cfRule type="duplicateValues" dxfId="4222" priority="4605"/>
  </conditionalFormatting>
  <conditionalFormatting sqref="E693">
    <cfRule type="containsBlanks" dxfId="4221" priority="4606">
      <formula>LEN(TRIM(E693))=0</formula>
    </cfRule>
    <cfRule type="duplicateValues" dxfId="4220" priority="4607"/>
  </conditionalFormatting>
  <conditionalFormatting sqref="K694">
    <cfRule type="containsText" dxfId="4219" priority="4584" operator="containsText" text="COMING SOON">
      <formula>NOT(ISERROR(SEARCH("COMING SOON",K694)))</formula>
    </cfRule>
    <cfRule type="containsText" dxfId="4218" priority="4585" operator="containsText" text="ACTIVE">
      <formula>NOT(ISERROR(SEARCH("ACTIVE",K694)))</formula>
    </cfRule>
  </conditionalFormatting>
  <conditionalFormatting sqref="K694">
    <cfRule type="containsText" dxfId="4217" priority="4573" operator="containsText" text="Discontinued">
      <formula>NOT(ISERROR(SEARCH("Discontinued",K694)))</formula>
    </cfRule>
    <cfRule type="containsText" dxfId="4216" priority="4574" operator="containsText" text="Closeout">
      <formula>NOT(ISERROR(SEARCH("Closeout",K694)))</formula>
    </cfRule>
  </conditionalFormatting>
  <conditionalFormatting sqref="A694">
    <cfRule type="expression" dxfId="4215" priority="4575">
      <formula>C694= "STREET (3XX)"</formula>
    </cfRule>
    <cfRule type="expression" dxfId="4214" priority="4576">
      <formula>C694="UTV (4XX)"</formula>
    </cfRule>
    <cfRule type="expression" dxfId="4213" priority="4577">
      <formula>C694= "RACE (1XX)"</formula>
    </cfRule>
    <cfRule type="expression" dxfId="4212" priority="4578">
      <formula>C694= "FORGED (2XX)"</formula>
    </cfRule>
    <cfRule type="expression" dxfId="4211" priority="4579">
      <formula>C694= "RALLY (5XX)"</formula>
    </cfRule>
    <cfRule type="expression" dxfId="4210" priority="4580">
      <formula>C694= "DISCO (6XX)"</formula>
    </cfRule>
    <cfRule type="expression" dxfId="4209" priority="4581">
      <formula>C694= "TRAIL (7XX)"</formula>
    </cfRule>
    <cfRule type="expression" dxfId="4208" priority="4582">
      <formula>C694= "GMZ (8XX)"</formula>
    </cfRule>
    <cfRule type="expression" dxfId="4207" priority="4583">
      <formula>C694= "DUALLY (9XX)"</formula>
    </cfRule>
  </conditionalFormatting>
  <conditionalFormatting sqref="H694">
    <cfRule type="containsBlanks" dxfId="4206" priority="4586">
      <formula>LEN(TRIM(H694))=0</formula>
    </cfRule>
    <cfRule type="duplicateValues" dxfId="4205" priority="4587"/>
  </conditionalFormatting>
  <conditionalFormatting sqref="E694">
    <cfRule type="containsBlanks" dxfId="4204" priority="4588">
      <formula>LEN(TRIM(E694))=0</formula>
    </cfRule>
    <cfRule type="duplicateValues" dxfId="4203" priority="4589"/>
  </conditionalFormatting>
  <conditionalFormatting sqref="K695">
    <cfRule type="containsText" dxfId="4202" priority="4566" operator="containsText" text="COMING SOON">
      <formula>NOT(ISERROR(SEARCH("COMING SOON",K695)))</formula>
    </cfRule>
    <cfRule type="containsText" dxfId="4201" priority="4567" operator="containsText" text="ACTIVE">
      <formula>NOT(ISERROR(SEARCH("ACTIVE",K695)))</formula>
    </cfRule>
  </conditionalFormatting>
  <conditionalFormatting sqref="K695">
    <cfRule type="containsText" dxfId="4200" priority="4555" operator="containsText" text="Discontinued">
      <formula>NOT(ISERROR(SEARCH("Discontinued",K695)))</formula>
    </cfRule>
    <cfRule type="containsText" dxfId="4199" priority="4556" operator="containsText" text="Closeout">
      <formula>NOT(ISERROR(SEARCH("Closeout",K695)))</formula>
    </cfRule>
  </conditionalFormatting>
  <conditionalFormatting sqref="A695">
    <cfRule type="expression" dxfId="4198" priority="4557">
      <formula>C695= "STREET (3XX)"</formula>
    </cfRule>
    <cfRule type="expression" dxfId="4197" priority="4558">
      <formula>C695="UTV (4XX)"</formula>
    </cfRule>
    <cfRule type="expression" dxfId="4196" priority="4559">
      <formula>C695= "RACE (1XX)"</formula>
    </cfRule>
    <cfRule type="expression" dxfId="4195" priority="4560">
      <formula>C695= "FORGED (2XX)"</formula>
    </cfRule>
    <cfRule type="expression" dxfId="4194" priority="4561">
      <formula>C695= "RALLY (5XX)"</formula>
    </cfRule>
    <cfRule type="expression" dxfId="4193" priority="4562">
      <formula>C695= "DISCO (6XX)"</formula>
    </cfRule>
    <cfRule type="expression" dxfId="4192" priority="4563">
      <formula>C695= "TRAIL (7XX)"</formula>
    </cfRule>
    <cfRule type="expression" dxfId="4191" priority="4564">
      <formula>C695= "GMZ (8XX)"</formula>
    </cfRule>
    <cfRule type="expression" dxfId="4190" priority="4565">
      <formula>C695= "DUALLY (9XX)"</formula>
    </cfRule>
  </conditionalFormatting>
  <conditionalFormatting sqref="G695">
    <cfRule type="containsBlanks" dxfId="4189" priority="4553">
      <formula>LEN(TRIM(G695))=0</formula>
    </cfRule>
  </conditionalFormatting>
  <conditionalFormatting sqref="I695">
    <cfRule type="containsBlanks" dxfId="4188" priority="4552">
      <formula>LEN(TRIM(I695))=0</formula>
    </cfRule>
  </conditionalFormatting>
  <conditionalFormatting sqref="H695">
    <cfRule type="containsBlanks" dxfId="4187" priority="4568">
      <formula>LEN(TRIM(H695))=0</formula>
    </cfRule>
    <cfRule type="duplicateValues" dxfId="4186" priority="4569"/>
  </conditionalFormatting>
  <conditionalFormatting sqref="E695">
    <cfRule type="containsBlanks" dxfId="4185" priority="4570">
      <formula>LEN(TRIM(E695))=0</formula>
    </cfRule>
    <cfRule type="duplicateValues" dxfId="4184" priority="4571"/>
  </conditionalFormatting>
  <conditionalFormatting sqref="K696">
    <cfRule type="containsText" dxfId="4183" priority="4546" operator="containsText" text="COMING SOON">
      <formula>NOT(ISERROR(SEARCH("COMING SOON",K696)))</formula>
    </cfRule>
    <cfRule type="containsText" dxfId="4182" priority="4547" operator="containsText" text="ACTIVE">
      <formula>NOT(ISERROR(SEARCH("ACTIVE",K696)))</formula>
    </cfRule>
  </conditionalFormatting>
  <conditionalFormatting sqref="K696">
    <cfRule type="containsText" dxfId="4181" priority="4535" operator="containsText" text="Discontinued">
      <formula>NOT(ISERROR(SEARCH("Discontinued",K696)))</formula>
    </cfRule>
    <cfRule type="containsText" dxfId="4180" priority="4536" operator="containsText" text="Closeout">
      <formula>NOT(ISERROR(SEARCH("Closeout",K696)))</formula>
    </cfRule>
  </conditionalFormatting>
  <conditionalFormatting sqref="A696">
    <cfRule type="expression" dxfId="4179" priority="4537">
      <formula>C696= "STREET (3XX)"</formula>
    </cfRule>
    <cfRule type="expression" dxfId="4178" priority="4538">
      <formula>C696="UTV (4XX)"</formula>
    </cfRule>
    <cfRule type="expression" dxfId="4177" priority="4539">
      <formula>C696= "RACE (1XX)"</formula>
    </cfRule>
    <cfRule type="expression" dxfId="4176" priority="4540">
      <formula>C696= "FORGED (2XX)"</formula>
    </cfRule>
    <cfRule type="expression" dxfId="4175" priority="4541">
      <formula>C696= "RALLY (5XX)"</formula>
    </cfRule>
    <cfRule type="expression" dxfId="4174" priority="4542">
      <formula>C696= "DISCO (6XX)"</formula>
    </cfRule>
    <cfRule type="expression" dxfId="4173" priority="4543">
      <formula>C696= "TRAIL (7XX)"</formula>
    </cfRule>
    <cfRule type="expression" dxfId="4172" priority="4544">
      <formula>C696= "GMZ (8XX)"</formula>
    </cfRule>
    <cfRule type="expression" dxfId="4171" priority="4545">
      <formula>C696= "DUALLY (9XX)"</formula>
    </cfRule>
  </conditionalFormatting>
  <conditionalFormatting sqref="H696">
    <cfRule type="containsBlanks" dxfId="4170" priority="4548">
      <formula>LEN(TRIM(H696))=0</formula>
    </cfRule>
    <cfRule type="duplicateValues" dxfId="4169" priority="4549"/>
  </conditionalFormatting>
  <conditionalFormatting sqref="E696">
    <cfRule type="containsBlanks" dxfId="4168" priority="4550">
      <formula>LEN(TRIM(E696))=0</formula>
    </cfRule>
    <cfRule type="duplicateValues" dxfId="4167" priority="4551"/>
  </conditionalFormatting>
  <conditionalFormatting sqref="K697">
    <cfRule type="containsText" dxfId="4166" priority="4528" operator="containsText" text="COMING SOON">
      <formula>NOT(ISERROR(SEARCH("COMING SOON",K697)))</formula>
    </cfRule>
    <cfRule type="containsText" dxfId="4165" priority="4529" operator="containsText" text="ACTIVE">
      <formula>NOT(ISERROR(SEARCH("ACTIVE",K697)))</formula>
    </cfRule>
  </conditionalFormatting>
  <conditionalFormatting sqref="K697">
    <cfRule type="containsText" dxfId="4164" priority="4517" operator="containsText" text="Discontinued">
      <formula>NOT(ISERROR(SEARCH("Discontinued",K697)))</formula>
    </cfRule>
    <cfRule type="containsText" dxfId="4163" priority="4518" operator="containsText" text="Closeout">
      <formula>NOT(ISERROR(SEARCH("Closeout",K697)))</formula>
    </cfRule>
  </conditionalFormatting>
  <conditionalFormatting sqref="A697">
    <cfRule type="expression" dxfId="4162" priority="4519">
      <formula>C697= "STREET (3XX)"</formula>
    </cfRule>
    <cfRule type="expression" dxfId="4161" priority="4520">
      <formula>C697="UTV (4XX)"</formula>
    </cfRule>
    <cfRule type="expression" dxfId="4160" priority="4521">
      <formula>C697= "RACE (1XX)"</formula>
    </cfRule>
    <cfRule type="expression" dxfId="4159" priority="4522">
      <formula>C697= "FORGED (2XX)"</formula>
    </cfRule>
    <cfRule type="expression" dxfId="4158" priority="4523">
      <formula>C697= "RALLY (5XX)"</formula>
    </cfRule>
    <cfRule type="expression" dxfId="4157" priority="4524">
      <formula>C697= "DISCO (6XX)"</formula>
    </cfRule>
    <cfRule type="expression" dxfId="4156" priority="4525">
      <formula>C697= "TRAIL (7XX)"</formula>
    </cfRule>
    <cfRule type="expression" dxfId="4155" priority="4526">
      <formula>C697= "GMZ (8XX)"</formula>
    </cfRule>
    <cfRule type="expression" dxfId="4154" priority="4527">
      <formula>C697= "DUALLY (9XX)"</formula>
    </cfRule>
  </conditionalFormatting>
  <conditionalFormatting sqref="H697">
    <cfRule type="containsBlanks" dxfId="4153" priority="4530">
      <formula>LEN(TRIM(H697))=0</formula>
    </cfRule>
    <cfRule type="duplicateValues" dxfId="4152" priority="4531"/>
  </conditionalFormatting>
  <conditionalFormatting sqref="E697">
    <cfRule type="containsBlanks" dxfId="4151" priority="4532">
      <formula>LEN(TRIM(E697))=0</formula>
    </cfRule>
    <cfRule type="duplicateValues" dxfId="4150" priority="4533"/>
  </conditionalFormatting>
  <conditionalFormatting sqref="K698">
    <cfRule type="containsText" dxfId="4149" priority="4510" operator="containsText" text="COMING SOON">
      <formula>NOT(ISERROR(SEARCH("COMING SOON",K698)))</formula>
    </cfRule>
    <cfRule type="containsText" dxfId="4148" priority="4511" operator="containsText" text="ACTIVE">
      <formula>NOT(ISERROR(SEARCH("ACTIVE",K698)))</formula>
    </cfRule>
  </conditionalFormatting>
  <conditionalFormatting sqref="K698">
    <cfRule type="containsText" dxfId="4147" priority="4499" operator="containsText" text="Discontinued">
      <formula>NOT(ISERROR(SEARCH("Discontinued",K698)))</formula>
    </cfRule>
    <cfRule type="containsText" dxfId="4146" priority="4500" operator="containsText" text="Closeout">
      <formula>NOT(ISERROR(SEARCH("Closeout",K698)))</formula>
    </cfRule>
  </conditionalFormatting>
  <conditionalFormatting sqref="A698">
    <cfRule type="expression" dxfId="4145" priority="4501">
      <formula>C698= "STREET (3XX)"</formula>
    </cfRule>
    <cfRule type="expression" dxfId="4144" priority="4502">
      <formula>C698="UTV (4XX)"</formula>
    </cfRule>
    <cfRule type="expression" dxfId="4143" priority="4503">
      <formula>C698= "RACE (1XX)"</formula>
    </cfRule>
    <cfRule type="expression" dxfId="4142" priority="4504">
      <formula>C698= "FORGED (2XX)"</formula>
    </cfRule>
    <cfRule type="expression" dxfId="4141" priority="4505">
      <formula>C698= "RALLY (5XX)"</formula>
    </cfRule>
    <cfRule type="expression" dxfId="4140" priority="4506">
      <formula>C698= "DISCO (6XX)"</formula>
    </cfRule>
    <cfRule type="expression" dxfId="4139" priority="4507">
      <formula>C698= "TRAIL (7XX)"</formula>
    </cfRule>
    <cfRule type="expression" dxfId="4138" priority="4508">
      <formula>C698= "GMZ (8XX)"</formula>
    </cfRule>
    <cfRule type="expression" dxfId="4137" priority="4509">
      <formula>C698= "DUALLY (9XX)"</formula>
    </cfRule>
  </conditionalFormatting>
  <conditionalFormatting sqref="H698">
    <cfRule type="containsBlanks" dxfId="4136" priority="4512">
      <formula>LEN(TRIM(H698))=0</formula>
    </cfRule>
    <cfRule type="duplicateValues" dxfId="4135" priority="4513"/>
  </conditionalFormatting>
  <conditionalFormatting sqref="E698">
    <cfRule type="containsBlanks" dxfId="4134" priority="4514">
      <formula>LEN(TRIM(E698))=0</formula>
    </cfRule>
    <cfRule type="duplicateValues" dxfId="4133" priority="4515"/>
  </conditionalFormatting>
  <conditionalFormatting sqref="K699">
    <cfRule type="containsText" dxfId="4132" priority="4492" operator="containsText" text="COMING SOON">
      <formula>NOT(ISERROR(SEARCH("COMING SOON",K699)))</formula>
    </cfRule>
    <cfRule type="containsText" dxfId="4131" priority="4493" operator="containsText" text="ACTIVE">
      <formula>NOT(ISERROR(SEARCH("ACTIVE",K699)))</formula>
    </cfRule>
  </conditionalFormatting>
  <conditionalFormatting sqref="K699">
    <cfRule type="containsText" dxfId="4130" priority="4481" operator="containsText" text="Discontinued">
      <formula>NOT(ISERROR(SEARCH("Discontinued",K699)))</formula>
    </cfRule>
    <cfRule type="containsText" dxfId="4129" priority="4482" operator="containsText" text="Closeout">
      <formula>NOT(ISERROR(SEARCH("Closeout",K699)))</formula>
    </cfRule>
  </conditionalFormatting>
  <conditionalFormatting sqref="A699">
    <cfRule type="expression" dxfId="4128" priority="4483">
      <formula>C699= "STREET (3XX)"</formula>
    </cfRule>
    <cfRule type="expression" dxfId="4127" priority="4484">
      <formula>C699="UTV (4XX)"</formula>
    </cfRule>
    <cfRule type="expression" dxfId="4126" priority="4485">
      <formula>C699= "RACE (1XX)"</formula>
    </cfRule>
    <cfRule type="expression" dxfId="4125" priority="4486">
      <formula>C699= "FORGED (2XX)"</formula>
    </cfRule>
    <cfRule type="expression" dxfId="4124" priority="4487">
      <formula>C699= "RALLY (5XX)"</formula>
    </cfRule>
    <cfRule type="expression" dxfId="4123" priority="4488">
      <formula>C699= "DISCO (6XX)"</formula>
    </cfRule>
    <cfRule type="expression" dxfId="4122" priority="4489">
      <formula>C699= "TRAIL (7XX)"</formula>
    </cfRule>
    <cfRule type="expression" dxfId="4121" priority="4490">
      <formula>C699= "GMZ (8XX)"</formula>
    </cfRule>
    <cfRule type="expression" dxfId="4120" priority="4491">
      <formula>C699= "DUALLY (9XX)"</formula>
    </cfRule>
  </conditionalFormatting>
  <conditionalFormatting sqref="H699">
    <cfRule type="containsBlanks" dxfId="4119" priority="4494">
      <formula>LEN(TRIM(H699))=0</formula>
    </cfRule>
    <cfRule type="duplicateValues" dxfId="4118" priority="4495"/>
  </conditionalFormatting>
  <conditionalFormatting sqref="E699">
    <cfRule type="containsBlanks" dxfId="4117" priority="4496">
      <formula>LEN(TRIM(E699))=0</formula>
    </cfRule>
    <cfRule type="duplicateValues" dxfId="4116" priority="4497"/>
  </conditionalFormatting>
  <conditionalFormatting sqref="K700">
    <cfRule type="containsText" dxfId="4115" priority="4474" operator="containsText" text="COMING SOON">
      <formula>NOT(ISERROR(SEARCH("COMING SOON",K700)))</formula>
    </cfRule>
    <cfRule type="containsText" dxfId="4114" priority="4475" operator="containsText" text="ACTIVE">
      <formula>NOT(ISERROR(SEARCH("ACTIVE",K700)))</formula>
    </cfRule>
  </conditionalFormatting>
  <conditionalFormatting sqref="K700">
    <cfRule type="containsText" dxfId="4113" priority="4463" operator="containsText" text="Discontinued">
      <formula>NOT(ISERROR(SEARCH("Discontinued",K700)))</formula>
    </cfRule>
    <cfRule type="containsText" dxfId="4112" priority="4464" operator="containsText" text="Closeout">
      <formula>NOT(ISERROR(SEARCH("Closeout",K700)))</formula>
    </cfRule>
  </conditionalFormatting>
  <conditionalFormatting sqref="A700">
    <cfRule type="expression" dxfId="4111" priority="4465">
      <formula>C700= "STREET (3XX)"</formula>
    </cfRule>
    <cfRule type="expression" dxfId="4110" priority="4466">
      <formula>C700="UTV (4XX)"</formula>
    </cfRule>
    <cfRule type="expression" dxfId="4109" priority="4467">
      <formula>C700= "RACE (1XX)"</formula>
    </cfRule>
    <cfRule type="expression" dxfId="4108" priority="4468">
      <formula>C700= "FORGED (2XX)"</formula>
    </cfRule>
    <cfRule type="expression" dxfId="4107" priority="4469">
      <formula>C700= "RALLY (5XX)"</formula>
    </cfRule>
    <cfRule type="expression" dxfId="4106" priority="4470">
      <formula>C700= "DISCO (6XX)"</formula>
    </cfRule>
    <cfRule type="expression" dxfId="4105" priority="4471">
      <formula>C700= "TRAIL (7XX)"</formula>
    </cfRule>
    <cfRule type="expression" dxfId="4104" priority="4472">
      <formula>C700= "GMZ (8XX)"</formula>
    </cfRule>
    <cfRule type="expression" dxfId="4103" priority="4473">
      <formula>C700= "DUALLY (9XX)"</formula>
    </cfRule>
  </conditionalFormatting>
  <conditionalFormatting sqref="H700">
    <cfRule type="containsBlanks" dxfId="4102" priority="4476">
      <formula>LEN(TRIM(H700))=0</formula>
    </cfRule>
    <cfRule type="duplicateValues" dxfId="4101" priority="4477"/>
  </conditionalFormatting>
  <conditionalFormatting sqref="E700">
    <cfRule type="containsBlanks" dxfId="4100" priority="4478">
      <formula>LEN(TRIM(E700))=0</formula>
    </cfRule>
    <cfRule type="duplicateValues" dxfId="4099" priority="4479"/>
  </conditionalFormatting>
  <conditionalFormatting sqref="K701">
    <cfRule type="containsText" dxfId="4098" priority="4456" operator="containsText" text="COMING SOON">
      <formula>NOT(ISERROR(SEARCH("COMING SOON",K701)))</formula>
    </cfRule>
    <cfRule type="containsText" dxfId="4097" priority="4457" operator="containsText" text="ACTIVE">
      <formula>NOT(ISERROR(SEARCH("ACTIVE",K701)))</formula>
    </cfRule>
  </conditionalFormatting>
  <conditionalFormatting sqref="K701">
    <cfRule type="containsText" dxfId="4096" priority="4445" operator="containsText" text="Discontinued">
      <formula>NOT(ISERROR(SEARCH("Discontinued",K701)))</formula>
    </cfRule>
    <cfRule type="containsText" dxfId="4095" priority="4446" operator="containsText" text="Closeout">
      <formula>NOT(ISERROR(SEARCH("Closeout",K701)))</formula>
    </cfRule>
  </conditionalFormatting>
  <conditionalFormatting sqref="A701">
    <cfRule type="expression" dxfId="4094" priority="4447">
      <formula>C701= "STREET (3XX)"</formula>
    </cfRule>
    <cfRule type="expression" dxfId="4093" priority="4448">
      <formula>C701="UTV (4XX)"</formula>
    </cfRule>
    <cfRule type="expression" dxfId="4092" priority="4449">
      <formula>C701= "RACE (1XX)"</formula>
    </cfRule>
    <cfRule type="expression" dxfId="4091" priority="4450">
      <formula>C701= "FORGED (2XX)"</formula>
    </cfRule>
    <cfRule type="expression" dxfId="4090" priority="4451">
      <formula>C701= "RALLY (5XX)"</formula>
    </cfRule>
    <cfRule type="expression" dxfId="4089" priority="4452">
      <formula>C701= "DISCO (6XX)"</formula>
    </cfRule>
    <cfRule type="expression" dxfId="4088" priority="4453">
      <formula>C701= "TRAIL (7XX)"</formula>
    </cfRule>
    <cfRule type="expression" dxfId="4087" priority="4454">
      <formula>C701= "GMZ (8XX)"</formula>
    </cfRule>
    <cfRule type="expression" dxfId="4086" priority="4455">
      <formula>C701= "DUALLY (9XX)"</formula>
    </cfRule>
  </conditionalFormatting>
  <conditionalFormatting sqref="H701">
    <cfRule type="containsBlanks" dxfId="4085" priority="4458">
      <formula>LEN(TRIM(H701))=0</formula>
    </cfRule>
    <cfRule type="duplicateValues" dxfId="4084" priority="4459"/>
  </conditionalFormatting>
  <conditionalFormatting sqref="E701">
    <cfRule type="containsBlanks" dxfId="4083" priority="4460">
      <formula>LEN(TRIM(E701))=0</formula>
    </cfRule>
    <cfRule type="duplicateValues" dxfId="4082" priority="4461"/>
  </conditionalFormatting>
  <conditionalFormatting sqref="K702">
    <cfRule type="containsText" dxfId="4081" priority="4438" operator="containsText" text="COMING SOON">
      <formula>NOT(ISERROR(SEARCH("COMING SOON",K702)))</formula>
    </cfRule>
    <cfRule type="containsText" dxfId="4080" priority="4439" operator="containsText" text="ACTIVE">
      <formula>NOT(ISERROR(SEARCH("ACTIVE",K702)))</formula>
    </cfRule>
  </conditionalFormatting>
  <conditionalFormatting sqref="K702">
    <cfRule type="containsText" dxfId="4079" priority="4427" operator="containsText" text="Discontinued">
      <formula>NOT(ISERROR(SEARCH("Discontinued",K702)))</formula>
    </cfRule>
    <cfRule type="containsText" dxfId="4078" priority="4428" operator="containsText" text="Closeout">
      <formula>NOT(ISERROR(SEARCH("Closeout",K702)))</formula>
    </cfRule>
  </conditionalFormatting>
  <conditionalFormatting sqref="A702">
    <cfRule type="expression" dxfId="4077" priority="4429">
      <formula>C702= "STREET (3XX)"</formula>
    </cfRule>
    <cfRule type="expression" dxfId="4076" priority="4430">
      <formula>C702="UTV (4XX)"</formula>
    </cfRule>
    <cfRule type="expression" dxfId="4075" priority="4431">
      <formula>C702= "RACE (1XX)"</formula>
    </cfRule>
    <cfRule type="expression" dxfId="4074" priority="4432">
      <formula>C702= "FORGED (2XX)"</formula>
    </cfRule>
    <cfRule type="expression" dxfId="4073" priority="4433">
      <formula>C702= "RALLY (5XX)"</formula>
    </cfRule>
    <cfRule type="expression" dxfId="4072" priority="4434">
      <formula>C702= "DISCO (6XX)"</formula>
    </cfRule>
    <cfRule type="expression" dxfId="4071" priority="4435">
      <formula>C702= "TRAIL (7XX)"</formula>
    </cfRule>
    <cfRule type="expression" dxfId="4070" priority="4436">
      <formula>C702= "GMZ (8XX)"</formula>
    </cfRule>
    <cfRule type="expression" dxfId="4069" priority="4437">
      <formula>C702= "DUALLY (9XX)"</formula>
    </cfRule>
  </conditionalFormatting>
  <conditionalFormatting sqref="H702">
    <cfRule type="containsBlanks" dxfId="4068" priority="4440">
      <formula>LEN(TRIM(H702))=0</formula>
    </cfRule>
    <cfRule type="duplicateValues" dxfId="4067" priority="4441"/>
  </conditionalFormatting>
  <conditionalFormatting sqref="E702">
    <cfRule type="containsBlanks" dxfId="4066" priority="4442">
      <formula>LEN(TRIM(E702))=0</formula>
    </cfRule>
    <cfRule type="duplicateValues" dxfId="4065" priority="4443"/>
  </conditionalFormatting>
  <conditionalFormatting sqref="K703">
    <cfRule type="containsText" dxfId="4064" priority="4420" operator="containsText" text="COMING SOON">
      <formula>NOT(ISERROR(SEARCH("COMING SOON",K703)))</formula>
    </cfRule>
    <cfRule type="containsText" dxfId="4063" priority="4421" operator="containsText" text="ACTIVE">
      <formula>NOT(ISERROR(SEARCH("ACTIVE",K703)))</formula>
    </cfRule>
  </conditionalFormatting>
  <conditionalFormatting sqref="K703">
    <cfRule type="containsText" dxfId="4062" priority="4409" operator="containsText" text="Discontinued">
      <formula>NOT(ISERROR(SEARCH("Discontinued",K703)))</formula>
    </cfRule>
    <cfRule type="containsText" dxfId="4061" priority="4410" operator="containsText" text="Closeout">
      <formula>NOT(ISERROR(SEARCH("Closeout",K703)))</formula>
    </cfRule>
  </conditionalFormatting>
  <conditionalFormatting sqref="A703">
    <cfRule type="expression" dxfId="4060" priority="4411">
      <formula>C703= "STREET (3XX)"</formula>
    </cfRule>
    <cfRule type="expression" dxfId="4059" priority="4412">
      <formula>C703="UTV (4XX)"</formula>
    </cfRule>
    <cfRule type="expression" dxfId="4058" priority="4413">
      <formula>C703= "RACE (1XX)"</formula>
    </cfRule>
    <cfRule type="expression" dxfId="4057" priority="4414">
      <formula>C703= "FORGED (2XX)"</formula>
    </cfRule>
    <cfRule type="expression" dxfId="4056" priority="4415">
      <formula>C703= "RALLY (5XX)"</formula>
    </cfRule>
    <cfRule type="expression" dxfId="4055" priority="4416">
      <formula>C703= "DISCO (6XX)"</formula>
    </cfRule>
    <cfRule type="expression" dxfId="4054" priority="4417">
      <formula>C703= "TRAIL (7XX)"</formula>
    </cfRule>
    <cfRule type="expression" dxfId="4053" priority="4418">
      <formula>C703= "GMZ (8XX)"</formula>
    </cfRule>
    <cfRule type="expression" dxfId="4052" priority="4419">
      <formula>C703= "DUALLY (9XX)"</formula>
    </cfRule>
  </conditionalFormatting>
  <conditionalFormatting sqref="H703">
    <cfRule type="containsBlanks" dxfId="4051" priority="4422">
      <formula>LEN(TRIM(H703))=0</formula>
    </cfRule>
    <cfRule type="duplicateValues" dxfId="4050" priority="4423"/>
  </conditionalFormatting>
  <conditionalFormatting sqref="E703">
    <cfRule type="containsBlanks" dxfId="4049" priority="4424">
      <formula>LEN(TRIM(E703))=0</formula>
    </cfRule>
    <cfRule type="duplicateValues" dxfId="4048" priority="4425"/>
  </conditionalFormatting>
  <conditionalFormatting sqref="K704">
    <cfRule type="containsText" dxfId="4047" priority="4402" operator="containsText" text="COMING SOON">
      <formula>NOT(ISERROR(SEARCH("COMING SOON",K704)))</formula>
    </cfRule>
    <cfRule type="containsText" dxfId="4046" priority="4403" operator="containsText" text="ACTIVE">
      <formula>NOT(ISERROR(SEARCH("ACTIVE",K704)))</formula>
    </cfRule>
  </conditionalFormatting>
  <conditionalFormatting sqref="K704">
    <cfRule type="containsText" dxfId="4045" priority="4391" operator="containsText" text="Discontinued">
      <formula>NOT(ISERROR(SEARCH("Discontinued",K704)))</formula>
    </cfRule>
    <cfRule type="containsText" dxfId="4044" priority="4392" operator="containsText" text="Closeout">
      <formula>NOT(ISERROR(SEARCH("Closeout",K704)))</formula>
    </cfRule>
  </conditionalFormatting>
  <conditionalFormatting sqref="A704">
    <cfRule type="expression" dxfId="4043" priority="4393">
      <formula>C704= "STREET (3XX)"</formula>
    </cfRule>
    <cfRule type="expression" dxfId="4042" priority="4394">
      <formula>C704="UTV (4XX)"</formula>
    </cfRule>
    <cfRule type="expression" dxfId="4041" priority="4395">
      <formula>C704= "RACE (1XX)"</formula>
    </cfRule>
    <cfRule type="expression" dxfId="4040" priority="4396">
      <formula>C704= "FORGED (2XX)"</formula>
    </cfRule>
    <cfRule type="expression" dxfId="4039" priority="4397">
      <formula>C704= "RALLY (5XX)"</formula>
    </cfRule>
    <cfRule type="expression" dxfId="4038" priority="4398">
      <formula>C704= "DISCO (6XX)"</formula>
    </cfRule>
    <cfRule type="expression" dxfId="4037" priority="4399">
      <formula>C704= "TRAIL (7XX)"</formula>
    </cfRule>
    <cfRule type="expression" dxfId="4036" priority="4400">
      <formula>C704= "GMZ (8XX)"</formula>
    </cfRule>
    <cfRule type="expression" dxfId="4035" priority="4401">
      <formula>C704= "DUALLY (9XX)"</formula>
    </cfRule>
  </conditionalFormatting>
  <conditionalFormatting sqref="H704">
    <cfRule type="containsBlanks" dxfId="4034" priority="4404">
      <formula>LEN(TRIM(H704))=0</formula>
    </cfRule>
    <cfRule type="duplicateValues" dxfId="4033" priority="4405"/>
  </conditionalFormatting>
  <conditionalFormatting sqref="E704">
    <cfRule type="containsBlanks" dxfId="4032" priority="4406">
      <formula>LEN(TRIM(E704))=0</formula>
    </cfRule>
    <cfRule type="duplicateValues" dxfId="4031" priority="4407"/>
  </conditionalFormatting>
  <conditionalFormatting sqref="K705:K706">
    <cfRule type="containsText" dxfId="4030" priority="4384" operator="containsText" text="COMING SOON">
      <formula>NOT(ISERROR(SEARCH("COMING SOON",K705)))</formula>
    </cfRule>
    <cfRule type="containsText" dxfId="4029" priority="4385" operator="containsText" text="ACTIVE">
      <formula>NOT(ISERROR(SEARCH("ACTIVE",K705)))</formula>
    </cfRule>
  </conditionalFormatting>
  <conditionalFormatting sqref="K705:K706">
    <cfRule type="containsText" dxfId="4028" priority="4373" operator="containsText" text="Discontinued">
      <formula>NOT(ISERROR(SEARCH("Discontinued",K705)))</formula>
    </cfRule>
    <cfRule type="containsText" dxfId="4027" priority="4374" operator="containsText" text="Closeout">
      <formula>NOT(ISERROR(SEARCH("Closeout",K705)))</formula>
    </cfRule>
  </conditionalFormatting>
  <conditionalFormatting sqref="A705:A706">
    <cfRule type="expression" dxfId="4026" priority="4375">
      <formula>C705= "STREET (3XX)"</formula>
    </cfRule>
    <cfRule type="expression" dxfId="4025" priority="4376">
      <formula>C705="UTV (4XX)"</formula>
    </cfRule>
    <cfRule type="expression" dxfId="4024" priority="4377">
      <formula>C705= "RACE (1XX)"</formula>
    </cfRule>
    <cfRule type="expression" dxfId="4023" priority="4378">
      <formula>C705= "FORGED (2XX)"</formula>
    </cfRule>
    <cfRule type="expression" dxfId="4022" priority="4379">
      <formula>C705= "RALLY (5XX)"</formula>
    </cfRule>
    <cfRule type="expression" dxfId="4021" priority="4380">
      <formula>C705= "DISCO (6XX)"</formula>
    </cfRule>
    <cfRule type="expression" dxfId="4020" priority="4381">
      <formula>C705= "TRAIL (7XX)"</formula>
    </cfRule>
    <cfRule type="expression" dxfId="4019" priority="4382">
      <formula>C705= "GMZ (8XX)"</formula>
    </cfRule>
    <cfRule type="expression" dxfId="4018" priority="4383">
      <formula>C705= "DUALLY (9XX)"</formula>
    </cfRule>
  </conditionalFormatting>
  <conditionalFormatting sqref="H705:H706">
    <cfRule type="containsBlanks" dxfId="4017" priority="4386">
      <formula>LEN(TRIM(H705))=0</formula>
    </cfRule>
    <cfRule type="duplicateValues" dxfId="4016" priority="4387"/>
  </conditionalFormatting>
  <conditionalFormatting sqref="E705:E706">
    <cfRule type="containsBlanks" dxfId="4015" priority="4388">
      <formula>LEN(TRIM(E705))=0</formula>
    </cfRule>
    <cfRule type="duplicateValues" dxfId="4014" priority="4389"/>
  </conditionalFormatting>
  <conditionalFormatting sqref="K707">
    <cfRule type="containsText" dxfId="4013" priority="4366" operator="containsText" text="COMING SOON">
      <formula>NOT(ISERROR(SEARCH("COMING SOON",K707)))</formula>
    </cfRule>
    <cfRule type="containsText" dxfId="4012" priority="4367" operator="containsText" text="ACTIVE">
      <formula>NOT(ISERROR(SEARCH("ACTIVE",K707)))</formula>
    </cfRule>
  </conditionalFormatting>
  <conditionalFormatting sqref="K707">
    <cfRule type="containsText" dxfId="4011" priority="4355" operator="containsText" text="Discontinued">
      <formula>NOT(ISERROR(SEARCH("Discontinued",K707)))</formula>
    </cfRule>
    <cfRule type="containsText" dxfId="4010" priority="4356" operator="containsText" text="Closeout">
      <formula>NOT(ISERROR(SEARCH("Closeout",K707)))</formula>
    </cfRule>
  </conditionalFormatting>
  <conditionalFormatting sqref="A707">
    <cfRule type="expression" dxfId="4009" priority="4357">
      <formula>C707= "STREET (3XX)"</formula>
    </cfRule>
    <cfRule type="expression" dxfId="4008" priority="4358">
      <formula>C707="UTV (4XX)"</formula>
    </cfRule>
    <cfRule type="expression" dxfId="4007" priority="4359">
      <formula>C707= "RACE (1XX)"</formula>
    </cfRule>
    <cfRule type="expression" dxfId="4006" priority="4360">
      <formula>C707= "FORGED (2XX)"</formula>
    </cfRule>
    <cfRule type="expression" dxfId="4005" priority="4361">
      <formula>C707= "RALLY (5XX)"</formula>
    </cfRule>
    <cfRule type="expression" dxfId="4004" priority="4362">
      <formula>C707= "DISCO (6XX)"</formula>
    </cfRule>
    <cfRule type="expression" dxfId="4003" priority="4363">
      <formula>C707= "TRAIL (7XX)"</formula>
    </cfRule>
    <cfRule type="expression" dxfId="4002" priority="4364">
      <formula>C707= "GMZ (8XX)"</formula>
    </cfRule>
    <cfRule type="expression" dxfId="4001" priority="4365">
      <formula>C707= "DUALLY (9XX)"</formula>
    </cfRule>
  </conditionalFormatting>
  <conditionalFormatting sqref="H707">
    <cfRule type="containsBlanks" dxfId="4000" priority="4368">
      <formula>LEN(TRIM(H707))=0</formula>
    </cfRule>
    <cfRule type="duplicateValues" dxfId="3999" priority="4369"/>
  </conditionalFormatting>
  <conditionalFormatting sqref="E707">
    <cfRule type="containsBlanks" dxfId="3998" priority="4370">
      <formula>LEN(TRIM(E707))=0</formula>
    </cfRule>
    <cfRule type="duplicateValues" dxfId="3997" priority="4371"/>
  </conditionalFormatting>
  <conditionalFormatting sqref="K708:K709">
    <cfRule type="containsText" dxfId="3996" priority="4348" operator="containsText" text="COMING SOON">
      <formula>NOT(ISERROR(SEARCH("COMING SOON",K708)))</formula>
    </cfRule>
    <cfRule type="containsText" dxfId="3995" priority="4349" operator="containsText" text="ACTIVE">
      <formula>NOT(ISERROR(SEARCH("ACTIVE",K708)))</formula>
    </cfRule>
  </conditionalFormatting>
  <conditionalFormatting sqref="K708:K709">
    <cfRule type="containsText" dxfId="3994" priority="4337" operator="containsText" text="Discontinued">
      <formula>NOT(ISERROR(SEARCH("Discontinued",K708)))</formula>
    </cfRule>
    <cfRule type="containsText" dxfId="3993" priority="4338" operator="containsText" text="Closeout">
      <formula>NOT(ISERROR(SEARCH("Closeout",K708)))</formula>
    </cfRule>
  </conditionalFormatting>
  <conditionalFormatting sqref="A708:A709">
    <cfRule type="expression" dxfId="3992" priority="4339">
      <formula>C708= "STREET (3XX)"</formula>
    </cfRule>
    <cfRule type="expression" dxfId="3991" priority="4340">
      <formula>C708="UTV (4XX)"</formula>
    </cfRule>
    <cfRule type="expression" dxfId="3990" priority="4341">
      <formula>C708= "RACE (1XX)"</formula>
    </cfRule>
    <cfRule type="expression" dxfId="3989" priority="4342">
      <formula>C708= "FORGED (2XX)"</formula>
    </cfRule>
    <cfRule type="expression" dxfId="3988" priority="4343">
      <formula>C708= "RALLY (5XX)"</formula>
    </cfRule>
    <cfRule type="expression" dxfId="3987" priority="4344">
      <formula>C708= "DISCO (6XX)"</formula>
    </cfRule>
    <cfRule type="expression" dxfId="3986" priority="4345">
      <formula>C708= "TRAIL (7XX)"</formula>
    </cfRule>
    <cfRule type="expression" dxfId="3985" priority="4346">
      <formula>C708= "GMZ (8XX)"</formula>
    </cfRule>
    <cfRule type="expression" dxfId="3984" priority="4347">
      <formula>C708= "DUALLY (9XX)"</formula>
    </cfRule>
  </conditionalFormatting>
  <conditionalFormatting sqref="H708:H709">
    <cfRule type="containsBlanks" dxfId="3983" priority="4350">
      <formula>LEN(TRIM(H708))=0</formula>
    </cfRule>
    <cfRule type="duplicateValues" dxfId="3982" priority="4351"/>
  </conditionalFormatting>
  <conditionalFormatting sqref="E708:E709">
    <cfRule type="containsBlanks" dxfId="3981" priority="4352">
      <formula>LEN(TRIM(E708))=0</formula>
    </cfRule>
    <cfRule type="duplicateValues" dxfId="3980" priority="4353"/>
  </conditionalFormatting>
  <conditionalFormatting sqref="K710:K721">
    <cfRule type="containsText" dxfId="3979" priority="4330" operator="containsText" text="COMING SOON">
      <formula>NOT(ISERROR(SEARCH("COMING SOON",K710)))</formula>
    </cfRule>
    <cfRule type="containsText" dxfId="3978" priority="4331" operator="containsText" text="ACTIVE">
      <formula>NOT(ISERROR(SEARCH("ACTIVE",K710)))</formula>
    </cfRule>
  </conditionalFormatting>
  <conditionalFormatting sqref="K710:K721">
    <cfRule type="containsText" dxfId="3977" priority="4319" operator="containsText" text="Discontinued">
      <formula>NOT(ISERROR(SEARCH("Discontinued",K710)))</formula>
    </cfRule>
    <cfRule type="containsText" dxfId="3976" priority="4320" operator="containsText" text="Closeout">
      <formula>NOT(ISERROR(SEARCH("Closeout",K710)))</formula>
    </cfRule>
  </conditionalFormatting>
  <conditionalFormatting sqref="A710">
    <cfRule type="expression" dxfId="3975" priority="4321">
      <formula>C710= "STREET (3XX)"</formula>
    </cfRule>
    <cfRule type="expression" dxfId="3974" priority="4322">
      <formula>C710="UTV (4XX)"</formula>
    </cfRule>
    <cfRule type="expression" dxfId="3973" priority="4323">
      <formula>C710= "RACE (1XX)"</formula>
    </cfRule>
    <cfRule type="expression" dxfId="3972" priority="4324">
      <formula>C710= "FORGED (2XX)"</formula>
    </cfRule>
    <cfRule type="expression" dxfId="3971" priority="4325">
      <formula>C710= "RALLY (5XX)"</formula>
    </cfRule>
    <cfRule type="expression" dxfId="3970" priority="4326">
      <formula>C710= "DISCO (6XX)"</formula>
    </cfRule>
    <cfRule type="expression" dxfId="3969" priority="4327">
      <formula>C710= "TRAIL (7XX)"</formula>
    </cfRule>
    <cfRule type="expression" dxfId="3968" priority="4328">
      <formula>C710= "GMZ (8XX)"</formula>
    </cfRule>
    <cfRule type="expression" dxfId="3967" priority="4329">
      <formula>C710= "DUALLY (9XX)"</formula>
    </cfRule>
  </conditionalFormatting>
  <conditionalFormatting sqref="H710">
    <cfRule type="containsBlanks" dxfId="3966" priority="4332">
      <formula>LEN(TRIM(H710))=0</formula>
    </cfRule>
    <cfRule type="duplicateValues" dxfId="3965" priority="4333"/>
  </conditionalFormatting>
  <conditionalFormatting sqref="E710">
    <cfRule type="containsBlanks" dxfId="3964" priority="4334">
      <formula>LEN(TRIM(E710))=0</formula>
    </cfRule>
    <cfRule type="duplicateValues" dxfId="3963" priority="4335"/>
  </conditionalFormatting>
  <conditionalFormatting sqref="K711:K721">
    <cfRule type="containsText" dxfId="3962" priority="4314" operator="containsText" text="Discontinued">
      <formula>NOT(ISERROR(SEARCH("Discontinued",K711)))</formula>
    </cfRule>
    <cfRule type="containsText" dxfId="3961" priority="4315" operator="containsText" text="Coming Soon">
      <formula>NOT(ISERROR(SEARCH("Coming Soon",K711)))</formula>
    </cfRule>
    <cfRule type="containsText" dxfId="3960" priority="4316" operator="containsText" text="Closeout">
      <formula>NOT(ISERROR(SEARCH("Closeout",K711)))</formula>
    </cfRule>
    <cfRule type="containsText" dxfId="3959" priority="4317" operator="containsText" text="Active">
      <formula>NOT(ISERROR(SEARCH("Active",K711)))</formula>
    </cfRule>
  </conditionalFormatting>
  <conditionalFormatting sqref="B711:B719">
    <cfRule type="containsBlanks" dxfId="3958" priority="4313">
      <formula>LEN(TRIM(B711))=0</formula>
    </cfRule>
  </conditionalFormatting>
  <conditionalFormatting sqref="F711:F719">
    <cfRule type="duplicateValues" dxfId="3957" priority="4312"/>
  </conditionalFormatting>
  <conditionalFormatting sqref="E711:E719">
    <cfRule type="duplicateValues" dxfId="3956" priority="4311"/>
  </conditionalFormatting>
  <conditionalFormatting sqref="BY721:CB726">
    <cfRule type="containsBlanks" dxfId="3955" priority="4247">
      <formula>LEN(TRIM(BY721))=0</formula>
    </cfRule>
  </conditionalFormatting>
  <conditionalFormatting sqref="A721:A740 A742:A836">
    <cfRule type="expression" dxfId="3954" priority="4257">
      <formula>C721= "STREET (3XX)"</formula>
    </cfRule>
    <cfRule type="expression" dxfId="3953" priority="4258">
      <formula>C721="UTV (4XX)"</formula>
    </cfRule>
    <cfRule type="expression" dxfId="3952" priority="4259">
      <formula>C721= "RACE (1XX)"</formula>
    </cfRule>
    <cfRule type="expression" dxfId="3951" priority="4260">
      <formula>C721= "FORGED (2XX)"</formula>
    </cfRule>
    <cfRule type="expression" dxfId="3950" priority="4261">
      <formula>C721= "RALLY (5XX)"</formula>
    </cfRule>
    <cfRule type="expression" dxfId="3949" priority="4262">
      <formula>C721= "DISCO (6XX)"</formula>
    </cfRule>
    <cfRule type="expression" dxfId="3948" priority="4263">
      <formula>C721= "TRAIL (7XX)"</formula>
    </cfRule>
    <cfRule type="expression" dxfId="3947" priority="4264">
      <formula>C721= "GMZ (8XX)"</formula>
    </cfRule>
    <cfRule type="expression" dxfId="3946" priority="4265">
      <formula>C721= "DUALLY (9XX)"</formula>
    </cfRule>
  </conditionalFormatting>
  <conditionalFormatting sqref="K720:K721">
    <cfRule type="containsText" dxfId="3945" priority="4305" operator="containsText" text="COMING SOON">
      <formula>NOT(ISERROR(SEARCH("COMING SOON",K720)))</formula>
    </cfRule>
    <cfRule type="containsText" dxfId="3944" priority="4306" operator="containsText" text="ACTIVE">
      <formula>NOT(ISERROR(SEARCH("ACTIVE",K720)))</formula>
    </cfRule>
  </conditionalFormatting>
  <conditionalFormatting sqref="K720:K721">
    <cfRule type="containsText" dxfId="3943" priority="4294" operator="containsText" text="Discontinued">
      <formula>NOT(ISERROR(SEARCH("Discontinued",K720)))</formula>
    </cfRule>
    <cfRule type="containsText" dxfId="3942" priority="4295" operator="containsText" text="Closeout">
      <formula>NOT(ISERROR(SEARCH("Closeout",K720)))</formula>
    </cfRule>
  </conditionalFormatting>
  <conditionalFormatting sqref="H720:H721">
    <cfRule type="containsBlanks" dxfId="3941" priority="4307">
      <formula>LEN(TRIM(H720))=0</formula>
    </cfRule>
    <cfRule type="duplicateValues" dxfId="3940" priority="4308"/>
  </conditionalFormatting>
  <conditionalFormatting sqref="E720:E721">
    <cfRule type="containsBlanks" dxfId="3939" priority="4309">
      <formula>LEN(TRIM(E720))=0</formula>
    </cfRule>
    <cfRule type="duplicateValues" dxfId="3938" priority="4310"/>
  </conditionalFormatting>
  <conditionalFormatting sqref="A4:A860">
    <cfRule type="expression" dxfId="3937" priority="4285">
      <formula>C4= "TRAIL (7XX)"</formula>
    </cfRule>
    <cfRule type="expression" dxfId="3936" priority="4286">
      <formula>C4= "DISCO (6XX)"</formula>
    </cfRule>
    <cfRule type="expression" dxfId="3935" priority="4287">
      <formula>C4= "RALLY (5XX)"</formula>
    </cfRule>
    <cfRule type="expression" dxfId="3934" priority="4288">
      <formula>C4= "FORGED (2XX)"</formula>
    </cfRule>
    <cfRule type="expression" dxfId="3933" priority="4289">
      <formula>C4= "GMZ (8XX)"</formula>
    </cfRule>
    <cfRule type="expression" dxfId="3932" priority="4290">
      <formula>C4= "RACE (1XX)"</formula>
    </cfRule>
    <cfRule type="expression" dxfId="3931" priority="4291">
      <formula>C4= "UTV (4XX)"</formula>
    </cfRule>
    <cfRule type="expression" dxfId="3930" priority="4292">
      <formula>C4= "STREET (3XX)"</formula>
    </cfRule>
  </conditionalFormatting>
  <conditionalFormatting sqref="A4:A860">
    <cfRule type="containsBlanks" dxfId="3929" priority="4284">
      <formula>LEN(TRIM(A4))=0</formula>
    </cfRule>
  </conditionalFormatting>
  <conditionalFormatting sqref="A4:A860">
    <cfRule type="expression" dxfId="3928" priority="4275">
      <formula>C4= "STREET (3XX)"</formula>
    </cfRule>
    <cfRule type="expression" dxfId="3927" priority="4276">
      <formula>C4="UTV (4XX)"</formula>
    </cfRule>
    <cfRule type="expression" dxfId="3926" priority="4277">
      <formula>C4= "RACE (1XX)"</formula>
    </cfRule>
    <cfRule type="expression" dxfId="3925" priority="4278">
      <formula>C4= "FORGED (2XX)"</formula>
    </cfRule>
    <cfRule type="expression" dxfId="3924" priority="4279">
      <formula>C4= "RALLY (5XX)"</formula>
    </cfRule>
    <cfRule type="expression" dxfId="3923" priority="4280">
      <formula>C4= "DISCO (6XX)"</formula>
    </cfRule>
    <cfRule type="expression" dxfId="3922" priority="4281">
      <formula>C4= "TRAIL (7XX)"</formula>
    </cfRule>
    <cfRule type="expression" dxfId="3921" priority="4282">
      <formula>C4= "GMZ (8XX)"</formula>
    </cfRule>
    <cfRule type="expression" dxfId="3920" priority="4283">
      <formula>C4= "DUALLY (9XX)"</formula>
    </cfRule>
  </conditionalFormatting>
  <conditionalFormatting sqref="A721:A740 A742:A836">
    <cfRule type="expression" dxfId="3919" priority="4267">
      <formula>C721= "TRAIL (7XX)"</formula>
    </cfRule>
    <cfRule type="expression" dxfId="3918" priority="4268">
      <formula>C721= "DISCO (6XX)"</formula>
    </cfRule>
    <cfRule type="expression" dxfId="3917" priority="4269">
      <formula>C721= "RALLY (5XX)"</formula>
    </cfRule>
    <cfRule type="expression" dxfId="3916" priority="4270">
      <formula>C721= "FORGED (2XX)"</formula>
    </cfRule>
    <cfRule type="expression" dxfId="3915" priority="4271">
      <formula>C721= "GMZ (8XX)"</formula>
    </cfRule>
    <cfRule type="expression" dxfId="3914" priority="4272">
      <formula>C721= "RACE (1XX)"</formula>
    </cfRule>
    <cfRule type="expression" dxfId="3913" priority="4273">
      <formula>C721= "UTV (4XX)"</formula>
    </cfRule>
    <cfRule type="expression" dxfId="3912" priority="4274">
      <formula>C721= "STREET (3XX)"</formula>
    </cfRule>
  </conditionalFormatting>
  <conditionalFormatting sqref="A721:A740 A742:A836">
    <cfRule type="containsBlanks" dxfId="3911" priority="4266">
      <formula>LEN(TRIM(A721))=0</formula>
    </cfRule>
  </conditionalFormatting>
  <conditionalFormatting sqref="BY720:CB720">
    <cfRule type="containsBlanks" dxfId="3910" priority="4253">
      <formula>LEN(TRIM(BY720))=0</formula>
    </cfRule>
  </conditionalFormatting>
  <conditionalFormatting sqref="BY720:CB720">
    <cfRule type="containsBlanks" dxfId="3909" priority="4256">
      <formula>LEN(TRIM(BY720))=0</formula>
    </cfRule>
  </conditionalFormatting>
  <conditionalFormatting sqref="BY720:CB720">
    <cfRule type="containsBlanks" dxfId="3908" priority="4255">
      <formula>LEN(TRIM(BY720))=0</formula>
    </cfRule>
  </conditionalFormatting>
  <conditionalFormatting sqref="BY720:CB720">
    <cfRule type="containsBlanks" dxfId="3907" priority="4254">
      <formula>LEN(TRIM(BY720))=0</formula>
    </cfRule>
  </conditionalFormatting>
  <conditionalFormatting sqref="BY720:CB720">
    <cfRule type="containsBlanks" dxfId="3906" priority="4252">
      <formula>LEN(TRIM(BY720))=0</formula>
    </cfRule>
  </conditionalFormatting>
  <conditionalFormatting sqref="BY721:CB726">
    <cfRule type="containsBlanks" dxfId="3905" priority="4248">
      <formula>LEN(TRIM(BY721))=0</formula>
    </cfRule>
  </conditionalFormatting>
  <conditionalFormatting sqref="BY721:CB726">
    <cfRule type="containsBlanks" dxfId="3904" priority="4251">
      <formula>LEN(TRIM(BY721))=0</formula>
    </cfRule>
  </conditionalFormatting>
  <conditionalFormatting sqref="BY721:CB726">
    <cfRule type="containsBlanks" dxfId="3903" priority="4250">
      <formula>LEN(TRIM(BY721))=0</formula>
    </cfRule>
  </conditionalFormatting>
  <conditionalFormatting sqref="BY721:CB726">
    <cfRule type="containsBlanks" dxfId="3902" priority="4249">
      <formula>LEN(TRIM(BY721))=0</formula>
    </cfRule>
  </conditionalFormatting>
  <conditionalFormatting sqref="Z650 Z642 Z628 Z606 Z430 Z398 Z363 Z327 Z291:Z293 Z160 Z158 Z154:Z155 Z150:Z151 Z145:Z148 Z105">
    <cfRule type="containsBlanks" dxfId="3901" priority="4246">
      <formula>LEN(TRIM(Z105))=0</formula>
    </cfRule>
  </conditionalFormatting>
  <conditionalFormatting sqref="Z532 Z530 Z520 Z270 Z267:Z268">
    <cfRule type="containsBlanks" dxfId="3900" priority="4245">
      <formula>LEN(TRIM(Z267))=0</formula>
    </cfRule>
  </conditionalFormatting>
  <conditionalFormatting sqref="K723">
    <cfRule type="containsText" dxfId="3899" priority="4013" operator="containsText" text="Discontinued">
      <formula>NOT(ISERROR(SEARCH("Discontinued",K723)))</formula>
    </cfRule>
    <cfRule type="containsText" dxfId="3898" priority="4014" operator="containsText" text="Closeout">
      <formula>NOT(ISERROR(SEARCH("Closeout",K723)))</formula>
    </cfRule>
  </conditionalFormatting>
  <conditionalFormatting sqref="A722">
    <cfRule type="expression" dxfId="3897" priority="4230">
      <formula>C722= "STREET (3XX)"</formula>
    </cfRule>
    <cfRule type="expression" dxfId="3896" priority="4231">
      <formula>C722="UTV (4XX)"</formula>
    </cfRule>
    <cfRule type="expression" dxfId="3895" priority="4232">
      <formula>C722= "RACE (1XX)"</formula>
    </cfRule>
    <cfRule type="expression" dxfId="3894" priority="4233">
      <formula>C722= "FORGED (2XX)"</formula>
    </cfRule>
    <cfRule type="expression" dxfId="3893" priority="4234">
      <formula>C722= "RALLY (5XX)"</formula>
    </cfRule>
    <cfRule type="expression" dxfId="3892" priority="4235">
      <formula>C722= "DISCO (6XX)"</formula>
    </cfRule>
    <cfRule type="expression" dxfId="3891" priority="4236">
      <formula>C722= "TRAIL (7XX)"</formula>
    </cfRule>
    <cfRule type="expression" dxfId="3890" priority="4237">
      <formula>C722= "GMZ (8XX)"</formula>
    </cfRule>
    <cfRule type="expression" dxfId="3889" priority="4238">
      <formula>C722= "DUALLY (9XX)"</formula>
    </cfRule>
  </conditionalFormatting>
  <conditionalFormatting sqref="H722">
    <cfRule type="containsBlanks" dxfId="3888" priority="4241">
      <formula>LEN(TRIM(H722))=0</formula>
    </cfRule>
    <cfRule type="duplicateValues" dxfId="3887" priority="4242"/>
  </conditionalFormatting>
  <conditionalFormatting sqref="E722">
    <cfRule type="containsBlanks" dxfId="3886" priority="4243">
      <formula>LEN(TRIM(E722))=0</formula>
    </cfRule>
    <cfRule type="duplicateValues" dxfId="3885" priority="4244"/>
  </conditionalFormatting>
  <conditionalFormatting sqref="K722">
    <cfRule type="containsText" dxfId="3884" priority="4153" operator="containsText" text="Discontinued">
      <formula>NOT(ISERROR(SEARCH("Discontinued",K722)))</formula>
    </cfRule>
    <cfRule type="containsText" dxfId="3883" priority="4154" operator="containsText" text="Closeout">
      <formula>NOT(ISERROR(SEARCH("Closeout",K722)))</formula>
    </cfRule>
  </conditionalFormatting>
  <conditionalFormatting sqref="K722">
    <cfRule type="containsText" dxfId="3882" priority="4179" operator="containsText" text="COMING SOON">
      <formula>NOT(ISERROR(SEARCH("COMING SOON",K722)))</formula>
    </cfRule>
    <cfRule type="containsText" dxfId="3881" priority="4180" operator="containsText" text="ACTIVE">
      <formula>NOT(ISERROR(SEARCH("ACTIVE",K722)))</formula>
    </cfRule>
  </conditionalFormatting>
  <conditionalFormatting sqref="K722">
    <cfRule type="containsText" dxfId="3880" priority="4165" operator="containsText" text="Discontinued">
      <formula>NOT(ISERROR(SEARCH("Discontinued",K722)))</formula>
    </cfRule>
    <cfRule type="containsText" dxfId="3879" priority="4166" operator="containsText" text="Closeout">
      <formula>NOT(ISERROR(SEARCH("Closeout",K722)))</formula>
    </cfRule>
  </conditionalFormatting>
  <conditionalFormatting sqref="K722">
    <cfRule type="containsBlanks" dxfId="3878" priority="4226">
      <formula>LEN(TRIM(K722))=0</formula>
    </cfRule>
  </conditionalFormatting>
  <conditionalFormatting sqref="K722">
    <cfRule type="containsText" dxfId="3877" priority="4194" operator="containsText" text="COMING SOON">
      <formula>NOT(ISERROR(SEARCH("COMING SOON",K722)))</formula>
    </cfRule>
    <cfRule type="containsText" dxfId="3876" priority="4195" operator="containsText" text="ACTIVE">
      <formula>NOT(ISERROR(SEARCH("ACTIVE",K722)))</formula>
    </cfRule>
  </conditionalFormatting>
  <conditionalFormatting sqref="K722">
    <cfRule type="containsBlanks" dxfId="3875" priority="4225">
      <formula>LEN(TRIM(K722))=0</formula>
    </cfRule>
  </conditionalFormatting>
  <conditionalFormatting sqref="K722">
    <cfRule type="containsText" dxfId="3874" priority="4223" operator="containsText" text="COMING SOON">
      <formula>NOT(ISERROR(SEARCH("COMING SOON",K722)))</formula>
    </cfRule>
    <cfRule type="containsText" dxfId="3873" priority="4224" operator="containsText" text="ACTIVE">
      <formula>NOT(ISERROR(SEARCH("ACTIVE",K722)))</formula>
    </cfRule>
  </conditionalFormatting>
  <conditionalFormatting sqref="K722">
    <cfRule type="containsText" dxfId="3872" priority="4221" operator="containsText" text="Discontinued">
      <formula>NOT(ISERROR(SEARCH("Discontinued",K722)))</formula>
    </cfRule>
    <cfRule type="containsText" dxfId="3871" priority="4222" operator="containsText" text="Closeout">
      <formula>NOT(ISERROR(SEARCH("Closeout",K722)))</formula>
    </cfRule>
  </conditionalFormatting>
  <conditionalFormatting sqref="K722">
    <cfRule type="containsText" dxfId="3870" priority="4219" operator="containsText" text="COMING SOON">
      <formula>NOT(ISERROR(SEARCH("COMING SOON",K722)))</formula>
    </cfRule>
    <cfRule type="containsText" dxfId="3869" priority="4220" operator="containsText" text="ACTIVE">
      <formula>NOT(ISERROR(SEARCH("ACTIVE",K722)))</formula>
    </cfRule>
  </conditionalFormatting>
  <conditionalFormatting sqref="K722">
    <cfRule type="containsText" dxfId="3868" priority="4217" operator="containsText" text="Discontinued">
      <formula>NOT(ISERROR(SEARCH("Discontinued",K722)))</formula>
    </cfRule>
    <cfRule type="containsText" dxfId="3867" priority="4218" operator="containsText" text="Closeout">
      <formula>NOT(ISERROR(SEARCH("Closeout",K722)))</formula>
    </cfRule>
  </conditionalFormatting>
  <conditionalFormatting sqref="K722">
    <cfRule type="containsText" dxfId="3866" priority="4215" operator="containsText" text="COMING SOON">
      <formula>NOT(ISERROR(SEARCH("COMING SOON",K722)))</formula>
    </cfRule>
    <cfRule type="containsText" dxfId="3865" priority="4216" operator="containsText" text="ACTIVE">
      <formula>NOT(ISERROR(SEARCH("ACTIVE",K722)))</formula>
    </cfRule>
  </conditionalFormatting>
  <conditionalFormatting sqref="K722">
    <cfRule type="containsText" dxfId="3864" priority="4213" operator="containsText" text="Discontinued">
      <formula>NOT(ISERROR(SEARCH("Discontinued",K722)))</formula>
    </cfRule>
    <cfRule type="containsText" dxfId="3863" priority="4214" operator="containsText" text="Closeout">
      <formula>NOT(ISERROR(SEARCH("Closeout",K722)))</formula>
    </cfRule>
  </conditionalFormatting>
  <conditionalFormatting sqref="K722">
    <cfRule type="containsText" dxfId="3862" priority="4211" operator="containsText" text="COMING SOON">
      <formula>NOT(ISERROR(SEARCH("COMING SOON",K722)))</formula>
    </cfRule>
    <cfRule type="containsText" dxfId="3861" priority="4212" operator="containsText" text="ACTIVE">
      <formula>NOT(ISERROR(SEARCH("ACTIVE",K722)))</formula>
    </cfRule>
  </conditionalFormatting>
  <conditionalFormatting sqref="K722">
    <cfRule type="containsText" dxfId="3860" priority="4209" operator="containsText" text="Discontinued">
      <formula>NOT(ISERROR(SEARCH("Discontinued",K722)))</formula>
    </cfRule>
    <cfRule type="containsText" dxfId="3859" priority="4210" operator="containsText" text="Closeout">
      <formula>NOT(ISERROR(SEARCH("Closeout",K722)))</formula>
    </cfRule>
  </conditionalFormatting>
  <conditionalFormatting sqref="K722">
    <cfRule type="containsText" dxfId="3858" priority="4207" operator="containsText" text="COMING SOON">
      <formula>NOT(ISERROR(SEARCH("COMING SOON",K722)))</formula>
    </cfRule>
    <cfRule type="containsText" dxfId="3857" priority="4208" operator="containsText" text="ACTIVE">
      <formula>NOT(ISERROR(SEARCH("ACTIVE",K722)))</formula>
    </cfRule>
  </conditionalFormatting>
  <conditionalFormatting sqref="K722">
    <cfRule type="containsText" dxfId="3856" priority="4205" operator="containsText" text="Discontinued">
      <formula>NOT(ISERROR(SEARCH("Discontinued",K722)))</formula>
    </cfRule>
    <cfRule type="containsText" dxfId="3855" priority="4206" operator="containsText" text="Closeout">
      <formula>NOT(ISERROR(SEARCH("Closeout",K722)))</formula>
    </cfRule>
  </conditionalFormatting>
  <conditionalFormatting sqref="K722">
    <cfRule type="containsBlanks" dxfId="3854" priority="4204">
      <formula>LEN(TRIM(K722))=0</formula>
    </cfRule>
  </conditionalFormatting>
  <conditionalFormatting sqref="K722">
    <cfRule type="containsText" dxfId="3853" priority="4202" operator="containsText" text="COMING SOON">
      <formula>NOT(ISERROR(SEARCH("COMING SOON",K722)))</formula>
    </cfRule>
    <cfRule type="containsText" dxfId="3852" priority="4203" operator="containsText" text="ACTIVE">
      <formula>NOT(ISERROR(SEARCH("ACTIVE",K722)))</formula>
    </cfRule>
  </conditionalFormatting>
  <conditionalFormatting sqref="K722">
    <cfRule type="containsText" dxfId="3851" priority="4200" operator="containsText" text="Discontinued">
      <formula>NOT(ISERROR(SEARCH("Discontinued",K722)))</formula>
    </cfRule>
    <cfRule type="containsText" dxfId="3850" priority="4201" operator="containsText" text="Closeout">
      <formula>NOT(ISERROR(SEARCH("Closeout",K722)))</formula>
    </cfRule>
  </conditionalFormatting>
  <conditionalFormatting sqref="K722">
    <cfRule type="containsText" dxfId="3849" priority="4198" operator="containsText" text="COMING SOON">
      <formula>NOT(ISERROR(SEARCH("COMING SOON",K722)))</formula>
    </cfRule>
    <cfRule type="containsText" dxfId="3848" priority="4199" operator="containsText" text="ACTIVE">
      <formula>NOT(ISERROR(SEARCH("ACTIVE",K722)))</formula>
    </cfRule>
  </conditionalFormatting>
  <conditionalFormatting sqref="K722">
    <cfRule type="containsText" dxfId="3847" priority="4196" operator="containsText" text="Discontinued">
      <formula>NOT(ISERROR(SEARCH("Discontinued",K722)))</formula>
    </cfRule>
    <cfRule type="containsText" dxfId="3846" priority="4197" operator="containsText" text="Closeout">
      <formula>NOT(ISERROR(SEARCH("Closeout",K722)))</formula>
    </cfRule>
  </conditionalFormatting>
  <conditionalFormatting sqref="K722">
    <cfRule type="containsText" dxfId="3845" priority="4192" operator="containsText" text="Discontinued">
      <formula>NOT(ISERROR(SEARCH("Discontinued",K722)))</formula>
    </cfRule>
    <cfRule type="containsText" dxfId="3844" priority="4193" operator="containsText" text="Closeout">
      <formula>NOT(ISERROR(SEARCH("Closeout",K722)))</formula>
    </cfRule>
  </conditionalFormatting>
  <conditionalFormatting sqref="K722">
    <cfRule type="containsText" dxfId="3843" priority="4188" operator="containsText" text="Discontinued">
      <formula>NOT(ISERROR(SEARCH("Discontinued",K722)))</formula>
    </cfRule>
    <cfRule type="containsText" dxfId="3842" priority="4189" operator="containsText" text="Coming Soon">
      <formula>NOT(ISERROR(SEARCH("Coming Soon",K722)))</formula>
    </cfRule>
    <cfRule type="containsText" dxfId="3841" priority="4190" operator="containsText" text="Closeout">
      <formula>NOT(ISERROR(SEARCH("Closeout",K722)))</formula>
    </cfRule>
    <cfRule type="containsText" dxfId="3840" priority="4191" operator="containsText" text="Active">
      <formula>NOT(ISERROR(SEARCH("Active",K722)))</formula>
    </cfRule>
  </conditionalFormatting>
  <conditionalFormatting sqref="K722">
    <cfRule type="containsText" dxfId="3839" priority="4181" operator="containsText" text="Discontinued">
      <formula>NOT(ISERROR(SEARCH("Discontinued",K722)))</formula>
    </cfRule>
    <cfRule type="containsText" dxfId="3838" priority="4182" operator="containsText" text="Closeout">
      <formula>NOT(ISERROR(SEARCH("Closeout",K722)))</formula>
    </cfRule>
  </conditionalFormatting>
  <conditionalFormatting sqref="K722">
    <cfRule type="cellIs" dxfId="3837" priority="4186" operator="equal">
      <formula>"Closeout"</formula>
    </cfRule>
    <cfRule type="cellIs" dxfId="3836" priority="4187" operator="equal">
      <formula>"Discontinued"</formula>
    </cfRule>
  </conditionalFormatting>
  <conditionalFormatting sqref="K722">
    <cfRule type="containsBlanks" dxfId="3835" priority="4183">
      <formula>LEN(TRIM(K722))=0</formula>
    </cfRule>
  </conditionalFormatting>
  <conditionalFormatting sqref="K722">
    <cfRule type="containsText" dxfId="3834" priority="4184" operator="containsText" text="COMING SOON">
      <formula>NOT(ISERROR(SEARCH("COMING SOON",K722)))</formula>
    </cfRule>
    <cfRule type="containsText" dxfId="3833" priority="4185" operator="containsText" text="ACTIVE">
      <formula>NOT(ISERROR(SEARCH("ACTIVE",K722)))</formula>
    </cfRule>
  </conditionalFormatting>
  <conditionalFormatting sqref="K722">
    <cfRule type="containsText" dxfId="3832" priority="4177" operator="containsText" text="Discontinued">
      <formula>NOT(ISERROR(SEARCH("Discontinued",K722)))</formula>
    </cfRule>
    <cfRule type="containsText" dxfId="3831" priority="4178" operator="containsText" text="Closeout">
      <formula>NOT(ISERROR(SEARCH("Closeout",K722)))</formula>
    </cfRule>
  </conditionalFormatting>
  <conditionalFormatting sqref="K722">
    <cfRule type="containsText" dxfId="3830" priority="4175" operator="containsText" text="COMING SOON">
      <formula>NOT(ISERROR(SEARCH("COMING SOON",K722)))</formula>
    </cfRule>
    <cfRule type="containsText" dxfId="3829" priority="4176" operator="containsText" text="ACTIVE">
      <formula>NOT(ISERROR(SEARCH("ACTIVE",K722)))</formula>
    </cfRule>
  </conditionalFormatting>
  <conditionalFormatting sqref="K722">
    <cfRule type="containsText" dxfId="3828" priority="4173" operator="containsText" text="Discontinued">
      <formula>NOT(ISERROR(SEARCH("Discontinued",K722)))</formula>
    </cfRule>
    <cfRule type="containsText" dxfId="3827" priority="4174" operator="containsText" text="Closeout">
      <formula>NOT(ISERROR(SEARCH("Closeout",K722)))</formula>
    </cfRule>
  </conditionalFormatting>
  <conditionalFormatting sqref="K722">
    <cfRule type="containsText" dxfId="3826" priority="4171" operator="containsText" text="COMING SOON">
      <formula>NOT(ISERROR(SEARCH("COMING SOON",K722)))</formula>
    </cfRule>
    <cfRule type="containsText" dxfId="3825" priority="4172" operator="containsText" text="ACTIVE">
      <formula>NOT(ISERROR(SEARCH("ACTIVE",K722)))</formula>
    </cfRule>
  </conditionalFormatting>
  <conditionalFormatting sqref="K722">
    <cfRule type="containsText" dxfId="3824" priority="4169" operator="containsText" text="Discontinued">
      <formula>NOT(ISERROR(SEARCH("Discontinued",K722)))</formula>
    </cfRule>
    <cfRule type="containsText" dxfId="3823" priority="4170" operator="containsText" text="Closeout">
      <formula>NOT(ISERROR(SEARCH("Closeout",K722)))</formula>
    </cfRule>
  </conditionalFormatting>
  <conditionalFormatting sqref="K722">
    <cfRule type="containsText" dxfId="3822" priority="4167" operator="containsText" text="COMING SOON">
      <formula>NOT(ISERROR(SEARCH("COMING SOON",K722)))</formula>
    </cfRule>
    <cfRule type="containsText" dxfId="3821" priority="4168" operator="containsText" text="ACTIVE">
      <formula>NOT(ISERROR(SEARCH("ACTIVE",K722)))</formula>
    </cfRule>
  </conditionalFormatting>
  <conditionalFormatting sqref="K722">
    <cfRule type="containsText" dxfId="3820" priority="4163" operator="containsText" text="COMING SOON">
      <formula>NOT(ISERROR(SEARCH("COMING SOON",K722)))</formula>
    </cfRule>
    <cfRule type="containsText" dxfId="3819" priority="4164" operator="containsText" text="ACTIVE">
      <formula>NOT(ISERROR(SEARCH("ACTIVE",K722)))</formula>
    </cfRule>
  </conditionalFormatting>
  <conditionalFormatting sqref="K722">
    <cfRule type="containsText" dxfId="3818" priority="4161" operator="containsText" text="Discontinued">
      <formula>NOT(ISERROR(SEARCH("Discontinued",K722)))</formula>
    </cfRule>
    <cfRule type="containsText" dxfId="3817" priority="4162" operator="containsText" text="Closeout">
      <formula>NOT(ISERROR(SEARCH("Closeout",K722)))</formula>
    </cfRule>
  </conditionalFormatting>
  <conditionalFormatting sqref="K722">
    <cfRule type="containsText" dxfId="3816" priority="4159" operator="containsText" text="COMING SOON">
      <formula>NOT(ISERROR(SEARCH("COMING SOON",K722)))</formula>
    </cfRule>
    <cfRule type="containsText" dxfId="3815" priority="4160" operator="containsText" text="ACTIVE">
      <formula>NOT(ISERROR(SEARCH("ACTIVE",K722)))</formula>
    </cfRule>
  </conditionalFormatting>
  <conditionalFormatting sqref="K722">
    <cfRule type="containsText" dxfId="3814" priority="4157" operator="containsText" text="Discontinued">
      <formula>NOT(ISERROR(SEARCH("Discontinued",K722)))</formula>
    </cfRule>
    <cfRule type="containsText" dxfId="3813" priority="4158" operator="containsText" text="Closeout">
      <formula>NOT(ISERROR(SEARCH("Closeout",K722)))</formula>
    </cfRule>
  </conditionalFormatting>
  <conditionalFormatting sqref="K722">
    <cfRule type="containsText" dxfId="3812" priority="4155" operator="containsText" text="COMING SOON">
      <formula>NOT(ISERROR(SEARCH("COMING SOON",K722)))</formula>
    </cfRule>
    <cfRule type="containsText" dxfId="3811" priority="4156" operator="containsText" text="ACTIVE">
      <formula>NOT(ISERROR(SEARCH("ACTIVE",K722)))</formula>
    </cfRule>
  </conditionalFormatting>
  <conditionalFormatting sqref="K722">
    <cfRule type="containsText" dxfId="3810" priority="4151" operator="containsText" text="COMING SOON">
      <formula>NOT(ISERROR(SEARCH("COMING SOON",K722)))</formula>
    </cfRule>
    <cfRule type="containsText" dxfId="3809" priority="4152" operator="containsText" text="ACTIVE">
      <formula>NOT(ISERROR(SEARCH("ACTIVE",K722)))</formula>
    </cfRule>
  </conditionalFormatting>
  <conditionalFormatting sqref="K722">
    <cfRule type="containsText" dxfId="3808" priority="4149" operator="containsText" text="Discontinued">
      <formula>NOT(ISERROR(SEARCH("Discontinued",K722)))</formula>
    </cfRule>
    <cfRule type="containsText" dxfId="3807" priority="4150" operator="containsText" text="Closeout">
      <formula>NOT(ISERROR(SEARCH("Closeout",K722)))</formula>
    </cfRule>
  </conditionalFormatting>
  <conditionalFormatting sqref="K722">
    <cfRule type="containsText" dxfId="3806" priority="4147" operator="containsText" text="COMING SOON">
      <formula>NOT(ISERROR(SEARCH("COMING SOON",K722)))</formula>
    </cfRule>
    <cfRule type="containsText" dxfId="3805" priority="4148" operator="containsText" text="ACTIVE">
      <formula>NOT(ISERROR(SEARCH("ACTIVE",K722)))</formula>
    </cfRule>
  </conditionalFormatting>
  <conditionalFormatting sqref="K722">
    <cfRule type="containsText" dxfId="3804" priority="4145" operator="containsText" text="Discontinued">
      <formula>NOT(ISERROR(SEARCH("Discontinued",K722)))</formula>
    </cfRule>
    <cfRule type="containsText" dxfId="3803" priority="4146" operator="containsText" text="Closeout">
      <formula>NOT(ISERROR(SEARCH("Closeout",K722)))</formula>
    </cfRule>
  </conditionalFormatting>
  <conditionalFormatting sqref="K722">
    <cfRule type="containsText" dxfId="3802" priority="4143" operator="containsText" text="COMING SOON">
      <formula>NOT(ISERROR(SEARCH("COMING SOON",K722)))</formula>
    </cfRule>
    <cfRule type="containsText" dxfId="3801" priority="4144" operator="containsText" text="ACTIVE">
      <formula>NOT(ISERROR(SEARCH("ACTIVE",K722)))</formula>
    </cfRule>
  </conditionalFormatting>
  <conditionalFormatting sqref="K722">
    <cfRule type="containsText" dxfId="3800" priority="4141" operator="containsText" text="Discontinued">
      <formula>NOT(ISERROR(SEARCH("Discontinued",K722)))</formula>
    </cfRule>
    <cfRule type="containsText" dxfId="3799" priority="4142" operator="containsText" text="Closeout">
      <formula>NOT(ISERROR(SEARCH("Closeout",K722)))</formula>
    </cfRule>
  </conditionalFormatting>
  <conditionalFormatting sqref="K722">
    <cfRule type="containsText" dxfId="3798" priority="4139" operator="containsText" text="COMING SOON">
      <formula>NOT(ISERROR(SEARCH("COMING SOON",K722)))</formula>
    </cfRule>
    <cfRule type="containsText" dxfId="3797" priority="4140" operator="containsText" text="ACTIVE">
      <formula>NOT(ISERROR(SEARCH("ACTIVE",K722)))</formula>
    </cfRule>
  </conditionalFormatting>
  <conditionalFormatting sqref="K722">
    <cfRule type="containsText" dxfId="3796" priority="4137" operator="containsText" text="Discontinued">
      <formula>NOT(ISERROR(SEARCH("Discontinued",K722)))</formula>
    </cfRule>
    <cfRule type="containsText" dxfId="3795" priority="4138" operator="containsText" text="Closeout">
      <formula>NOT(ISERROR(SEARCH("Closeout",K722)))</formula>
    </cfRule>
  </conditionalFormatting>
  <conditionalFormatting sqref="K722">
    <cfRule type="containsText" dxfId="3794" priority="4133" operator="containsText" text="Discontinued">
      <formula>NOT(ISERROR(SEARCH("Discontinued",K722)))</formula>
    </cfRule>
    <cfRule type="containsText" dxfId="3793" priority="4134" operator="containsText" text="Coming Soon">
      <formula>NOT(ISERROR(SEARCH("Coming Soon",K722)))</formula>
    </cfRule>
    <cfRule type="containsText" dxfId="3792" priority="4135" operator="containsText" text="Closeout">
      <formula>NOT(ISERROR(SEARCH("Closeout",K722)))</formula>
    </cfRule>
    <cfRule type="containsText" dxfId="3791" priority="4136" operator="containsText" text="Active">
      <formula>NOT(ISERROR(SEARCH("Active",K722)))</formula>
    </cfRule>
  </conditionalFormatting>
  <conditionalFormatting sqref="K722">
    <cfRule type="containsText" dxfId="3790" priority="4131" operator="containsText" text="COMING SOON">
      <formula>NOT(ISERROR(SEARCH("COMING SOON",K722)))</formula>
    </cfRule>
    <cfRule type="containsText" dxfId="3789" priority="4132" operator="containsText" text="ACTIVE">
      <formula>NOT(ISERROR(SEARCH("ACTIVE",K722)))</formula>
    </cfRule>
  </conditionalFormatting>
  <conditionalFormatting sqref="K722">
    <cfRule type="containsText" dxfId="3788" priority="4129" operator="containsText" text="Discontinued">
      <formula>NOT(ISERROR(SEARCH("Discontinued",K722)))</formula>
    </cfRule>
    <cfRule type="containsText" dxfId="3787" priority="4130" operator="containsText" text="Closeout">
      <formula>NOT(ISERROR(SEARCH("Closeout",K722)))</formula>
    </cfRule>
  </conditionalFormatting>
  <conditionalFormatting sqref="A723:A740 A742:A836">
    <cfRule type="expression" dxfId="3786" priority="4114">
      <formula>C723= "STREET (3XX)"</formula>
    </cfRule>
    <cfRule type="expression" dxfId="3785" priority="4115">
      <formula>C723="UTV (4XX)"</formula>
    </cfRule>
    <cfRule type="expression" dxfId="3784" priority="4116">
      <formula>C723= "RACE (1XX)"</formula>
    </cfRule>
    <cfRule type="expression" dxfId="3783" priority="4117">
      <formula>C723= "FORGED (2XX)"</formula>
    </cfRule>
    <cfRule type="expression" dxfId="3782" priority="4118">
      <formula>C723= "RALLY (5XX)"</formula>
    </cfRule>
    <cfRule type="expression" dxfId="3781" priority="4119">
      <formula>C723= "DISCO (6XX)"</formula>
    </cfRule>
    <cfRule type="expression" dxfId="3780" priority="4120">
      <formula>C723= "TRAIL (7XX)"</formula>
    </cfRule>
    <cfRule type="expression" dxfId="3779" priority="4121">
      <formula>C723= "GMZ (8XX)"</formula>
    </cfRule>
    <cfRule type="expression" dxfId="3778" priority="4122">
      <formula>C723= "DUALLY (9XX)"</formula>
    </cfRule>
  </conditionalFormatting>
  <conditionalFormatting sqref="H723">
    <cfRule type="containsBlanks" dxfId="3777" priority="4125">
      <formula>LEN(TRIM(H723))=0</formula>
    </cfRule>
    <cfRule type="duplicateValues" dxfId="3776" priority="4126"/>
  </conditionalFormatting>
  <conditionalFormatting sqref="E723">
    <cfRule type="containsBlanks" dxfId="3775" priority="4127">
      <formula>LEN(TRIM(E723))=0</formula>
    </cfRule>
    <cfRule type="duplicateValues" dxfId="3774" priority="4128"/>
  </conditionalFormatting>
  <conditionalFormatting sqref="K723">
    <cfRule type="containsText" dxfId="3773" priority="4037" operator="containsText" text="Discontinued">
      <formula>NOT(ISERROR(SEARCH("Discontinued",K723)))</formula>
    </cfRule>
    <cfRule type="containsText" dxfId="3772" priority="4038" operator="containsText" text="Closeout">
      <formula>NOT(ISERROR(SEARCH("Closeout",K723)))</formula>
    </cfRule>
  </conditionalFormatting>
  <conditionalFormatting sqref="K723">
    <cfRule type="containsText" dxfId="3771" priority="4063" operator="containsText" text="COMING SOON">
      <formula>NOT(ISERROR(SEARCH("COMING SOON",K723)))</formula>
    </cfRule>
    <cfRule type="containsText" dxfId="3770" priority="4064" operator="containsText" text="ACTIVE">
      <formula>NOT(ISERROR(SEARCH("ACTIVE",K723)))</formula>
    </cfRule>
  </conditionalFormatting>
  <conditionalFormatting sqref="K723">
    <cfRule type="containsText" dxfId="3769" priority="4049" operator="containsText" text="Discontinued">
      <formula>NOT(ISERROR(SEARCH("Discontinued",K723)))</formula>
    </cfRule>
    <cfRule type="containsText" dxfId="3768" priority="4050" operator="containsText" text="Closeout">
      <formula>NOT(ISERROR(SEARCH("Closeout",K723)))</formula>
    </cfRule>
  </conditionalFormatting>
  <conditionalFormatting sqref="K723">
    <cfRule type="containsBlanks" dxfId="3767" priority="4110">
      <formula>LEN(TRIM(K723))=0</formula>
    </cfRule>
  </conditionalFormatting>
  <conditionalFormatting sqref="K723">
    <cfRule type="containsText" dxfId="3766" priority="4078" operator="containsText" text="COMING SOON">
      <formula>NOT(ISERROR(SEARCH("COMING SOON",K723)))</formula>
    </cfRule>
    <cfRule type="containsText" dxfId="3765" priority="4079" operator="containsText" text="ACTIVE">
      <formula>NOT(ISERROR(SEARCH("ACTIVE",K723)))</formula>
    </cfRule>
  </conditionalFormatting>
  <conditionalFormatting sqref="K723">
    <cfRule type="containsBlanks" dxfId="3764" priority="4109">
      <formula>LEN(TRIM(K723))=0</formula>
    </cfRule>
  </conditionalFormatting>
  <conditionalFormatting sqref="K723">
    <cfRule type="containsText" dxfId="3763" priority="4107" operator="containsText" text="COMING SOON">
      <formula>NOT(ISERROR(SEARCH("COMING SOON",K723)))</formula>
    </cfRule>
    <cfRule type="containsText" dxfId="3762" priority="4108" operator="containsText" text="ACTIVE">
      <formula>NOT(ISERROR(SEARCH("ACTIVE",K723)))</formula>
    </cfRule>
  </conditionalFormatting>
  <conditionalFormatting sqref="K723">
    <cfRule type="containsText" dxfId="3761" priority="4105" operator="containsText" text="Discontinued">
      <formula>NOT(ISERROR(SEARCH("Discontinued",K723)))</formula>
    </cfRule>
    <cfRule type="containsText" dxfId="3760" priority="4106" operator="containsText" text="Closeout">
      <formula>NOT(ISERROR(SEARCH("Closeout",K723)))</formula>
    </cfRule>
  </conditionalFormatting>
  <conditionalFormatting sqref="K723">
    <cfRule type="containsText" dxfId="3759" priority="4103" operator="containsText" text="COMING SOON">
      <formula>NOT(ISERROR(SEARCH("COMING SOON",K723)))</formula>
    </cfRule>
    <cfRule type="containsText" dxfId="3758" priority="4104" operator="containsText" text="ACTIVE">
      <formula>NOT(ISERROR(SEARCH("ACTIVE",K723)))</formula>
    </cfRule>
  </conditionalFormatting>
  <conditionalFormatting sqref="K723">
    <cfRule type="containsText" dxfId="3757" priority="4101" operator="containsText" text="Discontinued">
      <formula>NOT(ISERROR(SEARCH("Discontinued",K723)))</formula>
    </cfRule>
    <cfRule type="containsText" dxfId="3756" priority="4102" operator="containsText" text="Closeout">
      <formula>NOT(ISERROR(SEARCH("Closeout",K723)))</formula>
    </cfRule>
  </conditionalFormatting>
  <conditionalFormatting sqref="K723">
    <cfRule type="containsText" dxfId="3755" priority="4099" operator="containsText" text="COMING SOON">
      <formula>NOT(ISERROR(SEARCH("COMING SOON",K723)))</formula>
    </cfRule>
    <cfRule type="containsText" dxfId="3754" priority="4100" operator="containsText" text="ACTIVE">
      <formula>NOT(ISERROR(SEARCH("ACTIVE",K723)))</formula>
    </cfRule>
  </conditionalFormatting>
  <conditionalFormatting sqref="K723">
    <cfRule type="containsText" dxfId="3753" priority="4097" operator="containsText" text="Discontinued">
      <formula>NOT(ISERROR(SEARCH("Discontinued",K723)))</formula>
    </cfRule>
    <cfRule type="containsText" dxfId="3752" priority="4098" operator="containsText" text="Closeout">
      <formula>NOT(ISERROR(SEARCH("Closeout",K723)))</formula>
    </cfRule>
  </conditionalFormatting>
  <conditionalFormatting sqref="K723">
    <cfRule type="containsText" dxfId="3751" priority="4095" operator="containsText" text="COMING SOON">
      <formula>NOT(ISERROR(SEARCH("COMING SOON",K723)))</formula>
    </cfRule>
    <cfRule type="containsText" dxfId="3750" priority="4096" operator="containsText" text="ACTIVE">
      <formula>NOT(ISERROR(SEARCH("ACTIVE",K723)))</formula>
    </cfRule>
  </conditionalFormatting>
  <conditionalFormatting sqref="K723">
    <cfRule type="containsText" dxfId="3749" priority="4093" operator="containsText" text="Discontinued">
      <formula>NOT(ISERROR(SEARCH("Discontinued",K723)))</formula>
    </cfRule>
    <cfRule type="containsText" dxfId="3748" priority="4094" operator="containsText" text="Closeout">
      <formula>NOT(ISERROR(SEARCH("Closeout",K723)))</formula>
    </cfRule>
  </conditionalFormatting>
  <conditionalFormatting sqref="K723">
    <cfRule type="containsText" dxfId="3747" priority="4091" operator="containsText" text="COMING SOON">
      <formula>NOT(ISERROR(SEARCH("COMING SOON",K723)))</formula>
    </cfRule>
    <cfRule type="containsText" dxfId="3746" priority="4092" operator="containsText" text="ACTIVE">
      <formula>NOT(ISERROR(SEARCH("ACTIVE",K723)))</formula>
    </cfRule>
  </conditionalFormatting>
  <conditionalFormatting sqref="K723">
    <cfRule type="containsText" dxfId="3745" priority="4089" operator="containsText" text="Discontinued">
      <formula>NOT(ISERROR(SEARCH("Discontinued",K723)))</formula>
    </cfRule>
    <cfRule type="containsText" dxfId="3744" priority="4090" operator="containsText" text="Closeout">
      <formula>NOT(ISERROR(SEARCH("Closeout",K723)))</formula>
    </cfRule>
  </conditionalFormatting>
  <conditionalFormatting sqref="K723">
    <cfRule type="containsBlanks" dxfId="3743" priority="4088">
      <formula>LEN(TRIM(K723))=0</formula>
    </cfRule>
  </conditionalFormatting>
  <conditionalFormatting sqref="K723">
    <cfRule type="containsText" dxfId="3742" priority="4086" operator="containsText" text="COMING SOON">
      <formula>NOT(ISERROR(SEARCH("COMING SOON",K723)))</formula>
    </cfRule>
    <cfRule type="containsText" dxfId="3741" priority="4087" operator="containsText" text="ACTIVE">
      <formula>NOT(ISERROR(SEARCH("ACTIVE",K723)))</formula>
    </cfRule>
  </conditionalFormatting>
  <conditionalFormatting sqref="K723">
    <cfRule type="containsText" dxfId="3740" priority="4084" operator="containsText" text="Discontinued">
      <formula>NOT(ISERROR(SEARCH("Discontinued",K723)))</formula>
    </cfRule>
    <cfRule type="containsText" dxfId="3739" priority="4085" operator="containsText" text="Closeout">
      <formula>NOT(ISERROR(SEARCH("Closeout",K723)))</formula>
    </cfRule>
  </conditionalFormatting>
  <conditionalFormatting sqref="K723">
    <cfRule type="containsText" dxfId="3738" priority="4082" operator="containsText" text="COMING SOON">
      <formula>NOT(ISERROR(SEARCH("COMING SOON",K723)))</formula>
    </cfRule>
    <cfRule type="containsText" dxfId="3737" priority="4083" operator="containsText" text="ACTIVE">
      <formula>NOT(ISERROR(SEARCH("ACTIVE",K723)))</formula>
    </cfRule>
  </conditionalFormatting>
  <conditionalFormatting sqref="K723">
    <cfRule type="containsText" dxfId="3736" priority="4080" operator="containsText" text="Discontinued">
      <formula>NOT(ISERROR(SEARCH("Discontinued",K723)))</formula>
    </cfRule>
    <cfRule type="containsText" dxfId="3735" priority="4081" operator="containsText" text="Closeout">
      <formula>NOT(ISERROR(SEARCH("Closeout",K723)))</formula>
    </cfRule>
  </conditionalFormatting>
  <conditionalFormatting sqref="K723">
    <cfRule type="containsText" dxfId="3734" priority="4076" operator="containsText" text="Discontinued">
      <formula>NOT(ISERROR(SEARCH("Discontinued",K723)))</formula>
    </cfRule>
    <cfRule type="containsText" dxfId="3733" priority="4077" operator="containsText" text="Closeout">
      <formula>NOT(ISERROR(SEARCH("Closeout",K723)))</formula>
    </cfRule>
  </conditionalFormatting>
  <conditionalFormatting sqref="K723">
    <cfRule type="containsText" dxfId="3732" priority="4072" operator="containsText" text="Discontinued">
      <formula>NOT(ISERROR(SEARCH("Discontinued",K723)))</formula>
    </cfRule>
    <cfRule type="containsText" dxfId="3731" priority="4073" operator="containsText" text="Coming Soon">
      <formula>NOT(ISERROR(SEARCH("Coming Soon",K723)))</formula>
    </cfRule>
    <cfRule type="containsText" dxfId="3730" priority="4074" operator="containsText" text="Closeout">
      <formula>NOT(ISERROR(SEARCH("Closeout",K723)))</formula>
    </cfRule>
    <cfRule type="containsText" dxfId="3729" priority="4075" operator="containsText" text="Active">
      <formula>NOT(ISERROR(SEARCH("Active",K723)))</formula>
    </cfRule>
  </conditionalFormatting>
  <conditionalFormatting sqref="K723">
    <cfRule type="containsText" dxfId="3728" priority="4065" operator="containsText" text="Discontinued">
      <formula>NOT(ISERROR(SEARCH("Discontinued",K723)))</formula>
    </cfRule>
    <cfRule type="containsText" dxfId="3727" priority="4066" operator="containsText" text="Closeout">
      <formula>NOT(ISERROR(SEARCH("Closeout",K723)))</formula>
    </cfRule>
  </conditionalFormatting>
  <conditionalFormatting sqref="K723">
    <cfRule type="cellIs" dxfId="3726" priority="4070" operator="equal">
      <formula>"Closeout"</formula>
    </cfRule>
    <cfRule type="cellIs" dxfId="3725" priority="4071" operator="equal">
      <formula>"Discontinued"</formula>
    </cfRule>
  </conditionalFormatting>
  <conditionalFormatting sqref="K723">
    <cfRule type="containsBlanks" dxfId="3724" priority="4067">
      <formula>LEN(TRIM(K723))=0</formula>
    </cfRule>
  </conditionalFormatting>
  <conditionalFormatting sqref="K723">
    <cfRule type="containsText" dxfId="3723" priority="4068" operator="containsText" text="COMING SOON">
      <formula>NOT(ISERROR(SEARCH("COMING SOON",K723)))</formula>
    </cfRule>
    <cfRule type="containsText" dxfId="3722" priority="4069" operator="containsText" text="ACTIVE">
      <formula>NOT(ISERROR(SEARCH("ACTIVE",K723)))</formula>
    </cfRule>
  </conditionalFormatting>
  <conditionalFormatting sqref="K723">
    <cfRule type="containsText" dxfId="3721" priority="4061" operator="containsText" text="Discontinued">
      <formula>NOT(ISERROR(SEARCH("Discontinued",K723)))</formula>
    </cfRule>
    <cfRule type="containsText" dxfId="3720" priority="4062" operator="containsText" text="Closeout">
      <formula>NOT(ISERROR(SEARCH("Closeout",K723)))</formula>
    </cfRule>
  </conditionalFormatting>
  <conditionalFormatting sqref="K723">
    <cfRule type="containsText" dxfId="3719" priority="4059" operator="containsText" text="COMING SOON">
      <formula>NOT(ISERROR(SEARCH("COMING SOON",K723)))</formula>
    </cfRule>
    <cfRule type="containsText" dxfId="3718" priority="4060" operator="containsText" text="ACTIVE">
      <formula>NOT(ISERROR(SEARCH("ACTIVE",K723)))</formula>
    </cfRule>
  </conditionalFormatting>
  <conditionalFormatting sqref="K723">
    <cfRule type="containsText" dxfId="3717" priority="4057" operator="containsText" text="Discontinued">
      <formula>NOT(ISERROR(SEARCH("Discontinued",K723)))</formula>
    </cfRule>
    <cfRule type="containsText" dxfId="3716" priority="4058" operator="containsText" text="Closeout">
      <formula>NOT(ISERROR(SEARCH("Closeout",K723)))</formula>
    </cfRule>
  </conditionalFormatting>
  <conditionalFormatting sqref="K723">
    <cfRule type="containsText" dxfId="3715" priority="4055" operator="containsText" text="COMING SOON">
      <formula>NOT(ISERROR(SEARCH("COMING SOON",K723)))</formula>
    </cfRule>
    <cfRule type="containsText" dxfId="3714" priority="4056" operator="containsText" text="ACTIVE">
      <formula>NOT(ISERROR(SEARCH("ACTIVE",K723)))</formula>
    </cfRule>
  </conditionalFormatting>
  <conditionalFormatting sqref="K723">
    <cfRule type="containsText" dxfId="3713" priority="4053" operator="containsText" text="Discontinued">
      <formula>NOT(ISERROR(SEARCH("Discontinued",K723)))</formula>
    </cfRule>
    <cfRule type="containsText" dxfId="3712" priority="4054" operator="containsText" text="Closeout">
      <formula>NOT(ISERROR(SEARCH("Closeout",K723)))</formula>
    </cfRule>
  </conditionalFormatting>
  <conditionalFormatting sqref="K723">
    <cfRule type="containsText" dxfId="3711" priority="4051" operator="containsText" text="COMING SOON">
      <formula>NOT(ISERROR(SEARCH("COMING SOON",K723)))</formula>
    </cfRule>
    <cfRule type="containsText" dxfId="3710" priority="4052" operator="containsText" text="ACTIVE">
      <formula>NOT(ISERROR(SEARCH("ACTIVE",K723)))</formula>
    </cfRule>
  </conditionalFormatting>
  <conditionalFormatting sqref="K723">
    <cfRule type="containsText" dxfId="3709" priority="4047" operator="containsText" text="COMING SOON">
      <formula>NOT(ISERROR(SEARCH("COMING SOON",K723)))</formula>
    </cfRule>
    <cfRule type="containsText" dxfId="3708" priority="4048" operator="containsText" text="ACTIVE">
      <formula>NOT(ISERROR(SEARCH("ACTIVE",K723)))</formula>
    </cfRule>
  </conditionalFormatting>
  <conditionalFormatting sqref="K723">
    <cfRule type="containsText" dxfId="3707" priority="4045" operator="containsText" text="Discontinued">
      <formula>NOT(ISERROR(SEARCH("Discontinued",K723)))</formula>
    </cfRule>
    <cfRule type="containsText" dxfId="3706" priority="4046" operator="containsText" text="Closeout">
      <formula>NOT(ISERROR(SEARCH("Closeout",K723)))</formula>
    </cfRule>
  </conditionalFormatting>
  <conditionalFormatting sqref="K723">
    <cfRule type="containsText" dxfId="3705" priority="4043" operator="containsText" text="COMING SOON">
      <formula>NOT(ISERROR(SEARCH("COMING SOON",K723)))</formula>
    </cfRule>
    <cfRule type="containsText" dxfId="3704" priority="4044" operator="containsText" text="ACTIVE">
      <formula>NOT(ISERROR(SEARCH("ACTIVE",K723)))</formula>
    </cfRule>
  </conditionalFormatting>
  <conditionalFormatting sqref="K723">
    <cfRule type="containsText" dxfId="3703" priority="4041" operator="containsText" text="Discontinued">
      <formula>NOT(ISERROR(SEARCH("Discontinued",K723)))</formula>
    </cfRule>
    <cfRule type="containsText" dxfId="3702" priority="4042" operator="containsText" text="Closeout">
      <formula>NOT(ISERROR(SEARCH("Closeout",K723)))</formula>
    </cfRule>
  </conditionalFormatting>
  <conditionalFormatting sqref="K723">
    <cfRule type="containsText" dxfId="3701" priority="4039" operator="containsText" text="COMING SOON">
      <formula>NOT(ISERROR(SEARCH("COMING SOON",K723)))</formula>
    </cfRule>
    <cfRule type="containsText" dxfId="3700" priority="4040" operator="containsText" text="ACTIVE">
      <formula>NOT(ISERROR(SEARCH("ACTIVE",K723)))</formula>
    </cfRule>
  </conditionalFormatting>
  <conditionalFormatting sqref="K723">
    <cfRule type="containsText" dxfId="3699" priority="4035" operator="containsText" text="COMING SOON">
      <formula>NOT(ISERROR(SEARCH("COMING SOON",K723)))</formula>
    </cfRule>
    <cfRule type="containsText" dxfId="3698" priority="4036" operator="containsText" text="ACTIVE">
      <formula>NOT(ISERROR(SEARCH("ACTIVE",K723)))</formula>
    </cfRule>
  </conditionalFormatting>
  <conditionalFormatting sqref="K723">
    <cfRule type="containsText" dxfId="3697" priority="4033" operator="containsText" text="Discontinued">
      <formula>NOT(ISERROR(SEARCH("Discontinued",K723)))</formula>
    </cfRule>
    <cfRule type="containsText" dxfId="3696" priority="4034" operator="containsText" text="Closeout">
      <formula>NOT(ISERROR(SEARCH("Closeout",K723)))</formula>
    </cfRule>
  </conditionalFormatting>
  <conditionalFormatting sqref="K723">
    <cfRule type="containsText" dxfId="3695" priority="4031" operator="containsText" text="COMING SOON">
      <formula>NOT(ISERROR(SEARCH("COMING SOON",K723)))</formula>
    </cfRule>
    <cfRule type="containsText" dxfId="3694" priority="4032" operator="containsText" text="ACTIVE">
      <formula>NOT(ISERROR(SEARCH("ACTIVE",K723)))</formula>
    </cfRule>
  </conditionalFormatting>
  <conditionalFormatting sqref="K723">
    <cfRule type="containsText" dxfId="3693" priority="4029" operator="containsText" text="Discontinued">
      <formula>NOT(ISERROR(SEARCH("Discontinued",K723)))</formula>
    </cfRule>
    <cfRule type="containsText" dxfId="3692" priority="4030" operator="containsText" text="Closeout">
      <formula>NOT(ISERROR(SEARCH("Closeout",K723)))</formula>
    </cfRule>
  </conditionalFormatting>
  <conditionalFormatting sqref="K723">
    <cfRule type="containsText" dxfId="3691" priority="4027" operator="containsText" text="COMING SOON">
      <formula>NOT(ISERROR(SEARCH("COMING SOON",K723)))</formula>
    </cfRule>
    <cfRule type="containsText" dxfId="3690" priority="4028" operator="containsText" text="ACTIVE">
      <formula>NOT(ISERROR(SEARCH("ACTIVE",K723)))</formula>
    </cfRule>
  </conditionalFormatting>
  <conditionalFormatting sqref="K723">
    <cfRule type="containsText" dxfId="3689" priority="4025" operator="containsText" text="Discontinued">
      <formula>NOT(ISERROR(SEARCH("Discontinued",K723)))</formula>
    </cfRule>
    <cfRule type="containsText" dxfId="3688" priority="4026" operator="containsText" text="Closeout">
      <formula>NOT(ISERROR(SEARCH("Closeout",K723)))</formula>
    </cfRule>
  </conditionalFormatting>
  <conditionalFormatting sqref="K723">
    <cfRule type="containsText" dxfId="3687" priority="4023" operator="containsText" text="COMING SOON">
      <formula>NOT(ISERROR(SEARCH("COMING SOON",K723)))</formula>
    </cfRule>
    <cfRule type="containsText" dxfId="3686" priority="4024" operator="containsText" text="ACTIVE">
      <formula>NOT(ISERROR(SEARCH("ACTIVE",K723)))</formula>
    </cfRule>
  </conditionalFormatting>
  <conditionalFormatting sqref="K723">
    <cfRule type="containsText" dxfId="3685" priority="4021" operator="containsText" text="Discontinued">
      <formula>NOT(ISERROR(SEARCH("Discontinued",K723)))</formula>
    </cfRule>
    <cfRule type="containsText" dxfId="3684" priority="4022" operator="containsText" text="Closeout">
      <formula>NOT(ISERROR(SEARCH("Closeout",K723)))</formula>
    </cfRule>
  </conditionalFormatting>
  <conditionalFormatting sqref="K723">
    <cfRule type="containsText" dxfId="3683" priority="4017" operator="containsText" text="Discontinued">
      <formula>NOT(ISERROR(SEARCH("Discontinued",K723)))</formula>
    </cfRule>
    <cfRule type="containsText" dxfId="3682" priority="4018" operator="containsText" text="Coming Soon">
      <formula>NOT(ISERROR(SEARCH("Coming Soon",K723)))</formula>
    </cfRule>
    <cfRule type="containsText" dxfId="3681" priority="4019" operator="containsText" text="Closeout">
      <formula>NOT(ISERROR(SEARCH("Closeout",K723)))</formula>
    </cfRule>
    <cfRule type="containsText" dxfId="3680" priority="4020" operator="containsText" text="Active">
      <formula>NOT(ISERROR(SEARCH("Active",K723)))</formula>
    </cfRule>
  </conditionalFormatting>
  <conditionalFormatting sqref="K723">
    <cfRule type="containsText" dxfId="3679" priority="4015" operator="containsText" text="COMING SOON">
      <formula>NOT(ISERROR(SEARCH("COMING SOON",K723)))</formula>
    </cfRule>
    <cfRule type="containsText" dxfId="3678" priority="4016" operator="containsText" text="ACTIVE">
      <formula>NOT(ISERROR(SEARCH("ACTIVE",K723)))</formula>
    </cfRule>
  </conditionalFormatting>
  <conditionalFormatting sqref="A724">
    <cfRule type="expression" dxfId="3677" priority="3998">
      <formula>C724= "STREET (3XX)"</formula>
    </cfRule>
    <cfRule type="expression" dxfId="3676" priority="3999">
      <formula>C724="UTV (4XX)"</formula>
    </cfRule>
    <cfRule type="expression" dxfId="3675" priority="4000">
      <formula>C724= "RACE (1XX)"</formula>
    </cfRule>
    <cfRule type="expression" dxfId="3674" priority="4001">
      <formula>C724= "FORGED (2XX)"</formula>
    </cfRule>
    <cfRule type="expression" dxfId="3673" priority="4002">
      <formula>C724= "RALLY (5XX)"</formula>
    </cfRule>
    <cfRule type="expression" dxfId="3672" priority="4003">
      <formula>C724= "DISCO (6XX)"</formula>
    </cfRule>
    <cfRule type="expression" dxfId="3671" priority="4004">
      <formula>C724= "TRAIL (7XX)"</formula>
    </cfRule>
    <cfRule type="expression" dxfId="3670" priority="4005">
      <formula>C724= "GMZ (8XX)"</formula>
    </cfRule>
    <cfRule type="expression" dxfId="3669" priority="4006">
      <formula>C724= "DUALLY (9XX)"</formula>
    </cfRule>
  </conditionalFormatting>
  <conditionalFormatting sqref="H724">
    <cfRule type="containsBlanks" dxfId="3668" priority="4009">
      <formula>LEN(TRIM(H724))=0</formula>
    </cfRule>
    <cfRule type="duplicateValues" dxfId="3667" priority="4010"/>
  </conditionalFormatting>
  <conditionalFormatting sqref="E724">
    <cfRule type="containsBlanks" dxfId="3666" priority="4011">
      <formula>LEN(TRIM(E724))=0</formula>
    </cfRule>
    <cfRule type="duplicateValues" dxfId="3665" priority="4012"/>
  </conditionalFormatting>
  <conditionalFormatting sqref="K724">
    <cfRule type="containsText" dxfId="3664" priority="3897" operator="containsText" text="Discontinued">
      <formula>NOT(ISERROR(SEARCH("Discontinued",K724)))</formula>
    </cfRule>
    <cfRule type="containsText" dxfId="3663" priority="3898" operator="containsText" text="Closeout">
      <formula>NOT(ISERROR(SEARCH("Closeout",K724)))</formula>
    </cfRule>
  </conditionalFormatting>
  <conditionalFormatting sqref="K724">
    <cfRule type="containsText" dxfId="3662" priority="3921" operator="containsText" text="Discontinued">
      <formula>NOT(ISERROR(SEARCH("Discontinued",K724)))</formula>
    </cfRule>
    <cfRule type="containsText" dxfId="3661" priority="3922" operator="containsText" text="Closeout">
      <formula>NOT(ISERROR(SEARCH("Closeout",K724)))</formula>
    </cfRule>
  </conditionalFormatting>
  <conditionalFormatting sqref="K724">
    <cfRule type="containsText" dxfId="3660" priority="3947" operator="containsText" text="COMING SOON">
      <formula>NOT(ISERROR(SEARCH("COMING SOON",K724)))</formula>
    </cfRule>
    <cfRule type="containsText" dxfId="3659" priority="3948" operator="containsText" text="ACTIVE">
      <formula>NOT(ISERROR(SEARCH("ACTIVE",K724)))</formula>
    </cfRule>
  </conditionalFormatting>
  <conditionalFormatting sqref="K724">
    <cfRule type="containsText" dxfId="3658" priority="3933" operator="containsText" text="Discontinued">
      <formula>NOT(ISERROR(SEARCH("Discontinued",K724)))</formula>
    </cfRule>
    <cfRule type="containsText" dxfId="3657" priority="3934" operator="containsText" text="Closeout">
      <formula>NOT(ISERROR(SEARCH("Closeout",K724)))</formula>
    </cfRule>
  </conditionalFormatting>
  <conditionalFormatting sqref="K724">
    <cfRule type="containsBlanks" dxfId="3656" priority="3994">
      <formula>LEN(TRIM(K724))=0</formula>
    </cfRule>
  </conditionalFormatting>
  <conditionalFormatting sqref="K724">
    <cfRule type="containsText" dxfId="3655" priority="3962" operator="containsText" text="COMING SOON">
      <formula>NOT(ISERROR(SEARCH("COMING SOON",K724)))</formula>
    </cfRule>
    <cfRule type="containsText" dxfId="3654" priority="3963" operator="containsText" text="ACTIVE">
      <formula>NOT(ISERROR(SEARCH("ACTIVE",K724)))</formula>
    </cfRule>
  </conditionalFormatting>
  <conditionalFormatting sqref="K724">
    <cfRule type="containsBlanks" dxfId="3653" priority="3993">
      <formula>LEN(TRIM(K724))=0</formula>
    </cfRule>
  </conditionalFormatting>
  <conditionalFormatting sqref="K724">
    <cfRule type="containsText" dxfId="3652" priority="3991" operator="containsText" text="COMING SOON">
      <formula>NOT(ISERROR(SEARCH("COMING SOON",K724)))</formula>
    </cfRule>
    <cfRule type="containsText" dxfId="3651" priority="3992" operator="containsText" text="ACTIVE">
      <formula>NOT(ISERROR(SEARCH("ACTIVE",K724)))</formula>
    </cfRule>
  </conditionalFormatting>
  <conditionalFormatting sqref="K724">
    <cfRule type="containsText" dxfId="3650" priority="3989" operator="containsText" text="Discontinued">
      <formula>NOT(ISERROR(SEARCH("Discontinued",K724)))</formula>
    </cfRule>
    <cfRule type="containsText" dxfId="3649" priority="3990" operator="containsText" text="Closeout">
      <formula>NOT(ISERROR(SEARCH("Closeout",K724)))</formula>
    </cfRule>
  </conditionalFormatting>
  <conditionalFormatting sqref="K724">
    <cfRule type="containsText" dxfId="3648" priority="3987" operator="containsText" text="COMING SOON">
      <formula>NOT(ISERROR(SEARCH("COMING SOON",K724)))</formula>
    </cfRule>
    <cfRule type="containsText" dxfId="3647" priority="3988" operator="containsText" text="ACTIVE">
      <formula>NOT(ISERROR(SEARCH("ACTIVE",K724)))</formula>
    </cfRule>
  </conditionalFormatting>
  <conditionalFormatting sqref="K724">
    <cfRule type="containsText" dxfId="3646" priority="3985" operator="containsText" text="Discontinued">
      <formula>NOT(ISERROR(SEARCH("Discontinued",K724)))</formula>
    </cfRule>
    <cfRule type="containsText" dxfId="3645" priority="3986" operator="containsText" text="Closeout">
      <formula>NOT(ISERROR(SEARCH("Closeout",K724)))</formula>
    </cfRule>
  </conditionalFormatting>
  <conditionalFormatting sqref="K724">
    <cfRule type="containsText" dxfId="3644" priority="3983" operator="containsText" text="COMING SOON">
      <formula>NOT(ISERROR(SEARCH("COMING SOON",K724)))</formula>
    </cfRule>
    <cfRule type="containsText" dxfId="3643" priority="3984" operator="containsText" text="ACTIVE">
      <formula>NOT(ISERROR(SEARCH("ACTIVE",K724)))</formula>
    </cfRule>
  </conditionalFormatting>
  <conditionalFormatting sqref="K724">
    <cfRule type="containsText" dxfId="3642" priority="3981" operator="containsText" text="Discontinued">
      <formula>NOT(ISERROR(SEARCH("Discontinued",K724)))</formula>
    </cfRule>
    <cfRule type="containsText" dxfId="3641" priority="3982" operator="containsText" text="Closeout">
      <formula>NOT(ISERROR(SEARCH("Closeout",K724)))</formula>
    </cfRule>
  </conditionalFormatting>
  <conditionalFormatting sqref="K724">
    <cfRule type="containsText" dxfId="3640" priority="3979" operator="containsText" text="COMING SOON">
      <formula>NOT(ISERROR(SEARCH("COMING SOON",K724)))</formula>
    </cfRule>
    <cfRule type="containsText" dxfId="3639" priority="3980" operator="containsText" text="ACTIVE">
      <formula>NOT(ISERROR(SEARCH("ACTIVE",K724)))</formula>
    </cfRule>
  </conditionalFormatting>
  <conditionalFormatting sqref="K724">
    <cfRule type="containsText" dxfId="3638" priority="3977" operator="containsText" text="Discontinued">
      <formula>NOT(ISERROR(SEARCH("Discontinued",K724)))</formula>
    </cfRule>
    <cfRule type="containsText" dxfId="3637" priority="3978" operator="containsText" text="Closeout">
      <formula>NOT(ISERROR(SEARCH("Closeout",K724)))</formula>
    </cfRule>
  </conditionalFormatting>
  <conditionalFormatting sqref="K724">
    <cfRule type="containsText" dxfId="3636" priority="3975" operator="containsText" text="COMING SOON">
      <formula>NOT(ISERROR(SEARCH("COMING SOON",K724)))</formula>
    </cfRule>
    <cfRule type="containsText" dxfId="3635" priority="3976" operator="containsText" text="ACTIVE">
      <formula>NOT(ISERROR(SEARCH("ACTIVE",K724)))</formula>
    </cfRule>
  </conditionalFormatting>
  <conditionalFormatting sqref="K724">
    <cfRule type="containsText" dxfId="3634" priority="3973" operator="containsText" text="Discontinued">
      <formula>NOT(ISERROR(SEARCH("Discontinued",K724)))</formula>
    </cfRule>
    <cfRule type="containsText" dxfId="3633" priority="3974" operator="containsText" text="Closeout">
      <formula>NOT(ISERROR(SEARCH("Closeout",K724)))</formula>
    </cfRule>
  </conditionalFormatting>
  <conditionalFormatting sqref="K724">
    <cfRule type="containsBlanks" dxfId="3632" priority="3972">
      <formula>LEN(TRIM(K724))=0</formula>
    </cfRule>
  </conditionalFormatting>
  <conditionalFormatting sqref="K724">
    <cfRule type="containsText" dxfId="3631" priority="3970" operator="containsText" text="COMING SOON">
      <formula>NOT(ISERROR(SEARCH("COMING SOON",K724)))</formula>
    </cfRule>
    <cfRule type="containsText" dxfId="3630" priority="3971" operator="containsText" text="ACTIVE">
      <formula>NOT(ISERROR(SEARCH("ACTIVE",K724)))</formula>
    </cfRule>
  </conditionalFormatting>
  <conditionalFormatting sqref="K724">
    <cfRule type="containsText" dxfId="3629" priority="3968" operator="containsText" text="Discontinued">
      <formula>NOT(ISERROR(SEARCH("Discontinued",K724)))</formula>
    </cfRule>
    <cfRule type="containsText" dxfId="3628" priority="3969" operator="containsText" text="Closeout">
      <formula>NOT(ISERROR(SEARCH("Closeout",K724)))</formula>
    </cfRule>
  </conditionalFormatting>
  <conditionalFormatting sqref="K724">
    <cfRule type="containsText" dxfId="3627" priority="3966" operator="containsText" text="COMING SOON">
      <formula>NOT(ISERROR(SEARCH("COMING SOON",K724)))</formula>
    </cfRule>
    <cfRule type="containsText" dxfId="3626" priority="3967" operator="containsText" text="ACTIVE">
      <formula>NOT(ISERROR(SEARCH("ACTIVE",K724)))</formula>
    </cfRule>
  </conditionalFormatting>
  <conditionalFormatting sqref="K724">
    <cfRule type="containsText" dxfId="3625" priority="3964" operator="containsText" text="Discontinued">
      <formula>NOT(ISERROR(SEARCH("Discontinued",K724)))</formula>
    </cfRule>
    <cfRule type="containsText" dxfId="3624" priority="3965" operator="containsText" text="Closeout">
      <formula>NOT(ISERROR(SEARCH("Closeout",K724)))</formula>
    </cfRule>
  </conditionalFormatting>
  <conditionalFormatting sqref="K724">
    <cfRule type="containsText" dxfId="3623" priority="3960" operator="containsText" text="Discontinued">
      <formula>NOT(ISERROR(SEARCH("Discontinued",K724)))</formula>
    </cfRule>
    <cfRule type="containsText" dxfId="3622" priority="3961" operator="containsText" text="Closeout">
      <formula>NOT(ISERROR(SEARCH("Closeout",K724)))</formula>
    </cfRule>
  </conditionalFormatting>
  <conditionalFormatting sqref="K724">
    <cfRule type="containsText" dxfId="3621" priority="3956" operator="containsText" text="Discontinued">
      <formula>NOT(ISERROR(SEARCH("Discontinued",K724)))</formula>
    </cfRule>
    <cfRule type="containsText" dxfId="3620" priority="3957" operator="containsText" text="Coming Soon">
      <formula>NOT(ISERROR(SEARCH("Coming Soon",K724)))</formula>
    </cfRule>
    <cfRule type="containsText" dxfId="3619" priority="3958" operator="containsText" text="Closeout">
      <formula>NOT(ISERROR(SEARCH("Closeout",K724)))</formula>
    </cfRule>
    <cfRule type="containsText" dxfId="3618" priority="3959" operator="containsText" text="Active">
      <formula>NOT(ISERROR(SEARCH("Active",K724)))</formula>
    </cfRule>
  </conditionalFormatting>
  <conditionalFormatting sqref="K724">
    <cfRule type="containsText" dxfId="3617" priority="3949" operator="containsText" text="Discontinued">
      <formula>NOT(ISERROR(SEARCH("Discontinued",K724)))</formula>
    </cfRule>
    <cfRule type="containsText" dxfId="3616" priority="3950" operator="containsText" text="Closeout">
      <formula>NOT(ISERROR(SEARCH("Closeout",K724)))</formula>
    </cfRule>
  </conditionalFormatting>
  <conditionalFormatting sqref="K724">
    <cfRule type="cellIs" dxfId="3615" priority="3954" operator="equal">
      <formula>"Closeout"</formula>
    </cfRule>
    <cfRule type="cellIs" dxfId="3614" priority="3955" operator="equal">
      <formula>"Discontinued"</formula>
    </cfRule>
  </conditionalFormatting>
  <conditionalFormatting sqref="K724">
    <cfRule type="containsBlanks" dxfId="3613" priority="3951">
      <formula>LEN(TRIM(K724))=0</formula>
    </cfRule>
  </conditionalFormatting>
  <conditionalFormatting sqref="K724">
    <cfRule type="containsText" dxfId="3612" priority="3952" operator="containsText" text="COMING SOON">
      <formula>NOT(ISERROR(SEARCH("COMING SOON",K724)))</formula>
    </cfRule>
    <cfRule type="containsText" dxfId="3611" priority="3953" operator="containsText" text="ACTIVE">
      <formula>NOT(ISERROR(SEARCH("ACTIVE",K724)))</formula>
    </cfRule>
  </conditionalFormatting>
  <conditionalFormatting sqref="K724">
    <cfRule type="containsText" dxfId="3610" priority="3945" operator="containsText" text="Discontinued">
      <formula>NOT(ISERROR(SEARCH("Discontinued",K724)))</formula>
    </cfRule>
    <cfRule type="containsText" dxfId="3609" priority="3946" operator="containsText" text="Closeout">
      <formula>NOT(ISERROR(SEARCH("Closeout",K724)))</formula>
    </cfRule>
  </conditionalFormatting>
  <conditionalFormatting sqref="K724">
    <cfRule type="containsText" dxfId="3608" priority="3943" operator="containsText" text="COMING SOON">
      <formula>NOT(ISERROR(SEARCH("COMING SOON",K724)))</formula>
    </cfRule>
    <cfRule type="containsText" dxfId="3607" priority="3944" operator="containsText" text="ACTIVE">
      <formula>NOT(ISERROR(SEARCH("ACTIVE",K724)))</formula>
    </cfRule>
  </conditionalFormatting>
  <conditionalFormatting sqref="K724">
    <cfRule type="containsText" dxfId="3606" priority="3941" operator="containsText" text="Discontinued">
      <formula>NOT(ISERROR(SEARCH("Discontinued",K724)))</formula>
    </cfRule>
    <cfRule type="containsText" dxfId="3605" priority="3942" operator="containsText" text="Closeout">
      <formula>NOT(ISERROR(SEARCH("Closeout",K724)))</formula>
    </cfRule>
  </conditionalFormatting>
  <conditionalFormatting sqref="K724">
    <cfRule type="containsText" dxfId="3604" priority="3939" operator="containsText" text="COMING SOON">
      <formula>NOT(ISERROR(SEARCH("COMING SOON",K724)))</formula>
    </cfRule>
    <cfRule type="containsText" dxfId="3603" priority="3940" operator="containsText" text="ACTIVE">
      <formula>NOT(ISERROR(SEARCH("ACTIVE",K724)))</formula>
    </cfRule>
  </conditionalFormatting>
  <conditionalFormatting sqref="K724">
    <cfRule type="containsText" dxfId="3602" priority="3937" operator="containsText" text="Discontinued">
      <formula>NOT(ISERROR(SEARCH("Discontinued",K724)))</formula>
    </cfRule>
    <cfRule type="containsText" dxfId="3601" priority="3938" operator="containsText" text="Closeout">
      <formula>NOT(ISERROR(SEARCH("Closeout",K724)))</formula>
    </cfRule>
  </conditionalFormatting>
  <conditionalFormatting sqref="K724">
    <cfRule type="containsText" dxfId="3600" priority="3935" operator="containsText" text="COMING SOON">
      <formula>NOT(ISERROR(SEARCH("COMING SOON",K724)))</formula>
    </cfRule>
    <cfRule type="containsText" dxfId="3599" priority="3936" operator="containsText" text="ACTIVE">
      <formula>NOT(ISERROR(SEARCH("ACTIVE",K724)))</formula>
    </cfRule>
  </conditionalFormatting>
  <conditionalFormatting sqref="K724">
    <cfRule type="containsText" dxfId="3598" priority="3931" operator="containsText" text="COMING SOON">
      <formula>NOT(ISERROR(SEARCH("COMING SOON",K724)))</formula>
    </cfRule>
    <cfRule type="containsText" dxfId="3597" priority="3932" operator="containsText" text="ACTIVE">
      <formula>NOT(ISERROR(SEARCH("ACTIVE",K724)))</formula>
    </cfRule>
  </conditionalFormatting>
  <conditionalFormatting sqref="K724">
    <cfRule type="containsText" dxfId="3596" priority="3929" operator="containsText" text="Discontinued">
      <formula>NOT(ISERROR(SEARCH("Discontinued",K724)))</formula>
    </cfRule>
    <cfRule type="containsText" dxfId="3595" priority="3930" operator="containsText" text="Closeout">
      <formula>NOT(ISERROR(SEARCH("Closeout",K724)))</formula>
    </cfRule>
  </conditionalFormatting>
  <conditionalFormatting sqref="K724">
    <cfRule type="containsText" dxfId="3594" priority="3927" operator="containsText" text="COMING SOON">
      <formula>NOT(ISERROR(SEARCH("COMING SOON",K724)))</formula>
    </cfRule>
    <cfRule type="containsText" dxfId="3593" priority="3928" operator="containsText" text="ACTIVE">
      <formula>NOT(ISERROR(SEARCH("ACTIVE",K724)))</formula>
    </cfRule>
  </conditionalFormatting>
  <conditionalFormatting sqref="K724">
    <cfRule type="containsText" dxfId="3592" priority="3925" operator="containsText" text="Discontinued">
      <formula>NOT(ISERROR(SEARCH("Discontinued",K724)))</formula>
    </cfRule>
    <cfRule type="containsText" dxfId="3591" priority="3926" operator="containsText" text="Closeout">
      <formula>NOT(ISERROR(SEARCH("Closeout",K724)))</formula>
    </cfRule>
  </conditionalFormatting>
  <conditionalFormatting sqref="K724">
    <cfRule type="containsText" dxfId="3590" priority="3923" operator="containsText" text="COMING SOON">
      <formula>NOT(ISERROR(SEARCH("COMING SOON",K724)))</formula>
    </cfRule>
    <cfRule type="containsText" dxfId="3589" priority="3924" operator="containsText" text="ACTIVE">
      <formula>NOT(ISERROR(SEARCH("ACTIVE",K724)))</formula>
    </cfRule>
  </conditionalFormatting>
  <conditionalFormatting sqref="K724">
    <cfRule type="containsText" dxfId="3588" priority="3919" operator="containsText" text="COMING SOON">
      <formula>NOT(ISERROR(SEARCH("COMING SOON",K724)))</formula>
    </cfRule>
    <cfRule type="containsText" dxfId="3587" priority="3920" operator="containsText" text="ACTIVE">
      <formula>NOT(ISERROR(SEARCH("ACTIVE",K724)))</formula>
    </cfRule>
  </conditionalFormatting>
  <conditionalFormatting sqref="K724">
    <cfRule type="containsText" dxfId="3586" priority="3917" operator="containsText" text="Discontinued">
      <formula>NOT(ISERROR(SEARCH("Discontinued",K724)))</formula>
    </cfRule>
    <cfRule type="containsText" dxfId="3585" priority="3918" operator="containsText" text="Closeout">
      <formula>NOT(ISERROR(SEARCH("Closeout",K724)))</formula>
    </cfRule>
  </conditionalFormatting>
  <conditionalFormatting sqref="K724">
    <cfRule type="containsText" dxfId="3584" priority="3915" operator="containsText" text="COMING SOON">
      <formula>NOT(ISERROR(SEARCH("COMING SOON",K724)))</formula>
    </cfRule>
    <cfRule type="containsText" dxfId="3583" priority="3916" operator="containsText" text="ACTIVE">
      <formula>NOT(ISERROR(SEARCH("ACTIVE",K724)))</formula>
    </cfRule>
  </conditionalFormatting>
  <conditionalFormatting sqref="K724">
    <cfRule type="containsText" dxfId="3582" priority="3913" operator="containsText" text="Discontinued">
      <formula>NOT(ISERROR(SEARCH("Discontinued",K724)))</formula>
    </cfRule>
    <cfRule type="containsText" dxfId="3581" priority="3914" operator="containsText" text="Closeout">
      <formula>NOT(ISERROR(SEARCH("Closeout",K724)))</formula>
    </cfRule>
  </conditionalFormatting>
  <conditionalFormatting sqref="K724">
    <cfRule type="containsText" dxfId="3580" priority="3911" operator="containsText" text="COMING SOON">
      <formula>NOT(ISERROR(SEARCH("COMING SOON",K724)))</formula>
    </cfRule>
    <cfRule type="containsText" dxfId="3579" priority="3912" operator="containsText" text="ACTIVE">
      <formula>NOT(ISERROR(SEARCH("ACTIVE",K724)))</formula>
    </cfRule>
  </conditionalFormatting>
  <conditionalFormatting sqref="K724">
    <cfRule type="containsText" dxfId="3578" priority="3909" operator="containsText" text="Discontinued">
      <formula>NOT(ISERROR(SEARCH("Discontinued",K724)))</formula>
    </cfRule>
    <cfRule type="containsText" dxfId="3577" priority="3910" operator="containsText" text="Closeout">
      <formula>NOT(ISERROR(SEARCH("Closeout",K724)))</formula>
    </cfRule>
  </conditionalFormatting>
  <conditionalFormatting sqref="K724">
    <cfRule type="containsText" dxfId="3576" priority="3907" operator="containsText" text="COMING SOON">
      <formula>NOT(ISERROR(SEARCH("COMING SOON",K724)))</formula>
    </cfRule>
    <cfRule type="containsText" dxfId="3575" priority="3908" operator="containsText" text="ACTIVE">
      <formula>NOT(ISERROR(SEARCH("ACTIVE",K724)))</formula>
    </cfRule>
  </conditionalFormatting>
  <conditionalFormatting sqref="K724">
    <cfRule type="containsText" dxfId="3574" priority="3905" operator="containsText" text="Discontinued">
      <formula>NOT(ISERROR(SEARCH("Discontinued",K724)))</formula>
    </cfRule>
    <cfRule type="containsText" dxfId="3573" priority="3906" operator="containsText" text="Closeout">
      <formula>NOT(ISERROR(SEARCH("Closeout",K724)))</formula>
    </cfRule>
  </conditionalFormatting>
  <conditionalFormatting sqref="K724">
    <cfRule type="containsText" dxfId="3572" priority="3901" operator="containsText" text="Discontinued">
      <formula>NOT(ISERROR(SEARCH("Discontinued",K724)))</formula>
    </cfRule>
    <cfRule type="containsText" dxfId="3571" priority="3902" operator="containsText" text="Coming Soon">
      <formula>NOT(ISERROR(SEARCH("Coming Soon",K724)))</formula>
    </cfRule>
    <cfRule type="containsText" dxfId="3570" priority="3903" operator="containsText" text="Closeout">
      <formula>NOT(ISERROR(SEARCH("Closeout",K724)))</formula>
    </cfRule>
    <cfRule type="containsText" dxfId="3569" priority="3904" operator="containsText" text="Active">
      <formula>NOT(ISERROR(SEARCH("Active",K724)))</formula>
    </cfRule>
  </conditionalFormatting>
  <conditionalFormatting sqref="K724">
    <cfRule type="containsText" dxfId="3568" priority="3899" operator="containsText" text="COMING SOON">
      <formula>NOT(ISERROR(SEARCH("COMING SOON",K724)))</formula>
    </cfRule>
    <cfRule type="containsText" dxfId="3567" priority="3900" operator="containsText" text="ACTIVE">
      <formula>NOT(ISERROR(SEARCH("ACTIVE",K724)))</formula>
    </cfRule>
  </conditionalFormatting>
  <conditionalFormatting sqref="A725:A740 A742:A836">
    <cfRule type="expression" dxfId="3566" priority="3882">
      <formula>C725= "STREET (3XX)"</formula>
    </cfRule>
    <cfRule type="expression" dxfId="3565" priority="3883">
      <formula>C725="UTV (4XX)"</formula>
    </cfRule>
    <cfRule type="expression" dxfId="3564" priority="3884">
      <formula>C725= "RACE (1XX)"</formula>
    </cfRule>
    <cfRule type="expression" dxfId="3563" priority="3885">
      <formula>C725= "FORGED (2XX)"</formula>
    </cfRule>
    <cfRule type="expression" dxfId="3562" priority="3886">
      <formula>C725= "RALLY (5XX)"</formula>
    </cfRule>
    <cfRule type="expression" dxfId="3561" priority="3887">
      <formula>C725= "DISCO (6XX)"</formula>
    </cfRule>
    <cfRule type="expression" dxfId="3560" priority="3888">
      <formula>C725= "TRAIL (7XX)"</formula>
    </cfRule>
    <cfRule type="expression" dxfId="3559" priority="3889">
      <formula>C725= "GMZ (8XX)"</formula>
    </cfRule>
    <cfRule type="expression" dxfId="3558" priority="3890">
      <formula>C725= "DUALLY (9XX)"</formula>
    </cfRule>
  </conditionalFormatting>
  <conditionalFormatting sqref="H725">
    <cfRule type="containsBlanks" dxfId="3557" priority="3893">
      <formula>LEN(TRIM(H725))=0</formula>
    </cfRule>
    <cfRule type="duplicateValues" dxfId="3556" priority="3894"/>
  </conditionalFormatting>
  <conditionalFormatting sqref="E725">
    <cfRule type="containsBlanks" dxfId="3555" priority="3895">
      <formula>LEN(TRIM(E725))=0</formula>
    </cfRule>
    <cfRule type="duplicateValues" dxfId="3554" priority="3896"/>
  </conditionalFormatting>
  <conditionalFormatting sqref="K725">
    <cfRule type="containsText" dxfId="3553" priority="3781" operator="containsText" text="Discontinued">
      <formula>NOT(ISERROR(SEARCH("Discontinued",K725)))</formula>
    </cfRule>
    <cfRule type="containsText" dxfId="3552" priority="3782" operator="containsText" text="Closeout">
      <formula>NOT(ISERROR(SEARCH("Closeout",K725)))</formula>
    </cfRule>
  </conditionalFormatting>
  <conditionalFormatting sqref="K725">
    <cfRule type="containsText" dxfId="3551" priority="3805" operator="containsText" text="Discontinued">
      <formula>NOT(ISERROR(SEARCH("Discontinued",K725)))</formula>
    </cfRule>
    <cfRule type="containsText" dxfId="3550" priority="3806" operator="containsText" text="Closeout">
      <formula>NOT(ISERROR(SEARCH("Closeout",K725)))</formula>
    </cfRule>
  </conditionalFormatting>
  <conditionalFormatting sqref="K725">
    <cfRule type="containsText" dxfId="3549" priority="3831" operator="containsText" text="COMING SOON">
      <formula>NOT(ISERROR(SEARCH("COMING SOON",K725)))</formula>
    </cfRule>
    <cfRule type="containsText" dxfId="3548" priority="3832" operator="containsText" text="ACTIVE">
      <formula>NOT(ISERROR(SEARCH("ACTIVE",K725)))</formula>
    </cfRule>
  </conditionalFormatting>
  <conditionalFormatting sqref="K725">
    <cfRule type="containsText" dxfId="3547" priority="3817" operator="containsText" text="Discontinued">
      <formula>NOT(ISERROR(SEARCH("Discontinued",K725)))</formula>
    </cfRule>
    <cfRule type="containsText" dxfId="3546" priority="3818" operator="containsText" text="Closeout">
      <formula>NOT(ISERROR(SEARCH("Closeout",K725)))</formula>
    </cfRule>
  </conditionalFormatting>
  <conditionalFormatting sqref="K725">
    <cfRule type="containsBlanks" dxfId="3545" priority="3878">
      <formula>LEN(TRIM(K725))=0</formula>
    </cfRule>
  </conditionalFormatting>
  <conditionalFormatting sqref="K725">
    <cfRule type="containsText" dxfId="3544" priority="3846" operator="containsText" text="COMING SOON">
      <formula>NOT(ISERROR(SEARCH("COMING SOON",K725)))</formula>
    </cfRule>
    <cfRule type="containsText" dxfId="3543" priority="3847" operator="containsText" text="ACTIVE">
      <formula>NOT(ISERROR(SEARCH("ACTIVE",K725)))</formula>
    </cfRule>
  </conditionalFormatting>
  <conditionalFormatting sqref="K725">
    <cfRule type="containsBlanks" dxfId="3542" priority="3877">
      <formula>LEN(TRIM(K725))=0</formula>
    </cfRule>
  </conditionalFormatting>
  <conditionalFormatting sqref="K725">
    <cfRule type="containsText" dxfId="3541" priority="3875" operator="containsText" text="COMING SOON">
      <formula>NOT(ISERROR(SEARCH("COMING SOON",K725)))</formula>
    </cfRule>
    <cfRule type="containsText" dxfId="3540" priority="3876" operator="containsText" text="ACTIVE">
      <formula>NOT(ISERROR(SEARCH("ACTIVE",K725)))</formula>
    </cfRule>
  </conditionalFormatting>
  <conditionalFormatting sqref="K725">
    <cfRule type="containsText" dxfId="3539" priority="3873" operator="containsText" text="Discontinued">
      <formula>NOT(ISERROR(SEARCH("Discontinued",K725)))</formula>
    </cfRule>
    <cfRule type="containsText" dxfId="3538" priority="3874" operator="containsText" text="Closeout">
      <formula>NOT(ISERROR(SEARCH("Closeout",K725)))</formula>
    </cfRule>
  </conditionalFormatting>
  <conditionalFormatting sqref="K725">
    <cfRule type="containsText" dxfId="3537" priority="3871" operator="containsText" text="COMING SOON">
      <formula>NOT(ISERROR(SEARCH("COMING SOON",K725)))</formula>
    </cfRule>
    <cfRule type="containsText" dxfId="3536" priority="3872" operator="containsText" text="ACTIVE">
      <formula>NOT(ISERROR(SEARCH("ACTIVE",K725)))</formula>
    </cfRule>
  </conditionalFormatting>
  <conditionalFormatting sqref="K725">
    <cfRule type="containsText" dxfId="3535" priority="3869" operator="containsText" text="Discontinued">
      <formula>NOT(ISERROR(SEARCH("Discontinued",K725)))</formula>
    </cfRule>
    <cfRule type="containsText" dxfId="3534" priority="3870" operator="containsText" text="Closeout">
      <formula>NOT(ISERROR(SEARCH("Closeout",K725)))</formula>
    </cfRule>
  </conditionalFormatting>
  <conditionalFormatting sqref="K725">
    <cfRule type="containsText" dxfId="3533" priority="3867" operator="containsText" text="COMING SOON">
      <formula>NOT(ISERROR(SEARCH("COMING SOON",K725)))</formula>
    </cfRule>
    <cfRule type="containsText" dxfId="3532" priority="3868" operator="containsText" text="ACTIVE">
      <formula>NOT(ISERROR(SEARCH("ACTIVE",K725)))</formula>
    </cfRule>
  </conditionalFormatting>
  <conditionalFormatting sqref="K725">
    <cfRule type="containsText" dxfId="3531" priority="3865" operator="containsText" text="Discontinued">
      <formula>NOT(ISERROR(SEARCH("Discontinued",K725)))</formula>
    </cfRule>
    <cfRule type="containsText" dxfId="3530" priority="3866" operator="containsText" text="Closeout">
      <formula>NOT(ISERROR(SEARCH("Closeout",K725)))</formula>
    </cfRule>
  </conditionalFormatting>
  <conditionalFormatting sqref="K725">
    <cfRule type="containsText" dxfId="3529" priority="3863" operator="containsText" text="COMING SOON">
      <formula>NOT(ISERROR(SEARCH("COMING SOON",K725)))</formula>
    </cfRule>
    <cfRule type="containsText" dxfId="3528" priority="3864" operator="containsText" text="ACTIVE">
      <formula>NOT(ISERROR(SEARCH("ACTIVE",K725)))</formula>
    </cfRule>
  </conditionalFormatting>
  <conditionalFormatting sqref="K725">
    <cfRule type="containsText" dxfId="3527" priority="3861" operator="containsText" text="Discontinued">
      <formula>NOT(ISERROR(SEARCH("Discontinued",K725)))</formula>
    </cfRule>
    <cfRule type="containsText" dxfId="3526" priority="3862" operator="containsText" text="Closeout">
      <formula>NOT(ISERROR(SEARCH("Closeout",K725)))</formula>
    </cfRule>
  </conditionalFormatting>
  <conditionalFormatting sqref="K725">
    <cfRule type="containsText" dxfId="3525" priority="3859" operator="containsText" text="COMING SOON">
      <formula>NOT(ISERROR(SEARCH("COMING SOON",K725)))</formula>
    </cfRule>
    <cfRule type="containsText" dxfId="3524" priority="3860" operator="containsText" text="ACTIVE">
      <formula>NOT(ISERROR(SEARCH("ACTIVE",K725)))</formula>
    </cfRule>
  </conditionalFormatting>
  <conditionalFormatting sqref="K725">
    <cfRule type="containsText" dxfId="3523" priority="3857" operator="containsText" text="Discontinued">
      <formula>NOT(ISERROR(SEARCH("Discontinued",K725)))</formula>
    </cfRule>
    <cfRule type="containsText" dxfId="3522" priority="3858" operator="containsText" text="Closeout">
      <formula>NOT(ISERROR(SEARCH("Closeout",K725)))</formula>
    </cfRule>
  </conditionalFormatting>
  <conditionalFormatting sqref="K725">
    <cfRule type="containsBlanks" dxfId="3521" priority="3856">
      <formula>LEN(TRIM(K725))=0</formula>
    </cfRule>
  </conditionalFormatting>
  <conditionalFormatting sqref="K725">
    <cfRule type="containsText" dxfId="3520" priority="3854" operator="containsText" text="COMING SOON">
      <formula>NOT(ISERROR(SEARCH("COMING SOON",K725)))</formula>
    </cfRule>
    <cfRule type="containsText" dxfId="3519" priority="3855" operator="containsText" text="ACTIVE">
      <formula>NOT(ISERROR(SEARCH("ACTIVE",K725)))</formula>
    </cfRule>
  </conditionalFormatting>
  <conditionalFormatting sqref="K725">
    <cfRule type="containsText" dxfId="3518" priority="3852" operator="containsText" text="Discontinued">
      <formula>NOT(ISERROR(SEARCH("Discontinued",K725)))</formula>
    </cfRule>
    <cfRule type="containsText" dxfId="3517" priority="3853" operator="containsText" text="Closeout">
      <formula>NOT(ISERROR(SEARCH("Closeout",K725)))</formula>
    </cfRule>
  </conditionalFormatting>
  <conditionalFormatting sqref="K725">
    <cfRule type="containsText" dxfId="3516" priority="3850" operator="containsText" text="COMING SOON">
      <formula>NOT(ISERROR(SEARCH("COMING SOON",K725)))</formula>
    </cfRule>
    <cfRule type="containsText" dxfId="3515" priority="3851" operator="containsText" text="ACTIVE">
      <formula>NOT(ISERROR(SEARCH("ACTIVE",K725)))</formula>
    </cfRule>
  </conditionalFormatting>
  <conditionalFormatting sqref="K725">
    <cfRule type="containsText" dxfId="3514" priority="3848" operator="containsText" text="Discontinued">
      <formula>NOT(ISERROR(SEARCH("Discontinued",K725)))</formula>
    </cfRule>
    <cfRule type="containsText" dxfId="3513" priority="3849" operator="containsText" text="Closeout">
      <formula>NOT(ISERROR(SEARCH("Closeout",K725)))</formula>
    </cfRule>
  </conditionalFormatting>
  <conditionalFormatting sqref="K725">
    <cfRule type="containsText" dxfId="3512" priority="3844" operator="containsText" text="Discontinued">
      <formula>NOT(ISERROR(SEARCH("Discontinued",K725)))</formula>
    </cfRule>
    <cfRule type="containsText" dxfId="3511" priority="3845" operator="containsText" text="Closeout">
      <formula>NOT(ISERROR(SEARCH("Closeout",K725)))</formula>
    </cfRule>
  </conditionalFormatting>
  <conditionalFormatting sqref="K725">
    <cfRule type="containsText" dxfId="3510" priority="3840" operator="containsText" text="Discontinued">
      <formula>NOT(ISERROR(SEARCH("Discontinued",K725)))</formula>
    </cfRule>
    <cfRule type="containsText" dxfId="3509" priority="3841" operator="containsText" text="Coming Soon">
      <formula>NOT(ISERROR(SEARCH("Coming Soon",K725)))</formula>
    </cfRule>
    <cfRule type="containsText" dxfId="3508" priority="3842" operator="containsText" text="Closeout">
      <formula>NOT(ISERROR(SEARCH("Closeout",K725)))</formula>
    </cfRule>
    <cfRule type="containsText" dxfId="3507" priority="3843" operator="containsText" text="Active">
      <formula>NOT(ISERROR(SEARCH("Active",K725)))</formula>
    </cfRule>
  </conditionalFormatting>
  <conditionalFormatting sqref="K725">
    <cfRule type="containsText" dxfId="3506" priority="3833" operator="containsText" text="Discontinued">
      <formula>NOT(ISERROR(SEARCH("Discontinued",K725)))</formula>
    </cfRule>
    <cfRule type="containsText" dxfId="3505" priority="3834" operator="containsText" text="Closeout">
      <formula>NOT(ISERROR(SEARCH("Closeout",K725)))</formula>
    </cfRule>
  </conditionalFormatting>
  <conditionalFormatting sqref="K725">
    <cfRule type="cellIs" dxfId="3504" priority="3838" operator="equal">
      <formula>"Closeout"</formula>
    </cfRule>
    <cfRule type="cellIs" dxfId="3503" priority="3839" operator="equal">
      <formula>"Discontinued"</formula>
    </cfRule>
  </conditionalFormatting>
  <conditionalFormatting sqref="K725">
    <cfRule type="containsBlanks" dxfId="3502" priority="3835">
      <formula>LEN(TRIM(K725))=0</formula>
    </cfRule>
  </conditionalFormatting>
  <conditionalFormatting sqref="K725">
    <cfRule type="containsText" dxfId="3501" priority="3836" operator="containsText" text="COMING SOON">
      <formula>NOT(ISERROR(SEARCH("COMING SOON",K725)))</formula>
    </cfRule>
    <cfRule type="containsText" dxfId="3500" priority="3837" operator="containsText" text="ACTIVE">
      <formula>NOT(ISERROR(SEARCH("ACTIVE",K725)))</formula>
    </cfRule>
  </conditionalFormatting>
  <conditionalFormatting sqref="K725">
    <cfRule type="containsText" dxfId="3499" priority="3829" operator="containsText" text="Discontinued">
      <formula>NOT(ISERROR(SEARCH("Discontinued",K725)))</formula>
    </cfRule>
    <cfRule type="containsText" dxfId="3498" priority="3830" operator="containsText" text="Closeout">
      <formula>NOT(ISERROR(SEARCH("Closeout",K725)))</formula>
    </cfRule>
  </conditionalFormatting>
  <conditionalFormatting sqref="K725">
    <cfRule type="containsText" dxfId="3497" priority="3827" operator="containsText" text="COMING SOON">
      <formula>NOT(ISERROR(SEARCH("COMING SOON",K725)))</formula>
    </cfRule>
    <cfRule type="containsText" dxfId="3496" priority="3828" operator="containsText" text="ACTIVE">
      <formula>NOT(ISERROR(SEARCH("ACTIVE",K725)))</formula>
    </cfRule>
  </conditionalFormatting>
  <conditionalFormatting sqref="K725">
    <cfRule type="containsText" dxfId="3495" priority="3825" operator="containsText" text="Discontinued">
      <formula>NOT(ISERROR(SEARCH("Discontinued",K725)))</formula>
    </cfRule>
    <cfRule type="containsText" dxfId="3494" priority="3826" operator="containsText" text="Closeout">
      <formula>NOT(ISERROR(SEARCH("Closeout",K725)))</formula>
    </cfRule>
  </conditionalFormatting>
  <conditionalFormatting sqref="K725">
    <cfRule type="containsText" dxfId="3493" priority="3823" operator="containsText" text="COMING SOON">
      <formula>NOT(ISERROR(SEARCH("COMING SOON",K725)))</formula>
    </cfRule>
    <cfRule type="containsText" dxfId="3492" priority="3824" operator="containsText" text="ACTIVE">
      <formula>NOT(ISERROR(SEARCH("ACTIVE",K725)))</formula>
    </cfRule>
  </conditionalFormatting>
  <conditionalFormatting sqref="K725">
    <cfRule type="containsText" dxfId="3491" priority="3821" operator="containsText" text="Discontinued">
      <formula>NOT(ISERROR(SEARCH("Discontinued",K725)))</formula>
    </cfRule>
    <cfRule type="containsText" dxfId="3490" priority="3822" operator="containsText" text="Closeout">
      <formula>NOT(ISERROR(SEARCH("Closeout",K725)))</formula>
    </cfRule>
  </conditionalFormatting>
  <conditionalFormatting sqref="K725">
    <cfRule type="containsText" dxfId="3489" priority="3819" operator="containsText" text="COMING SOON">
      <formula>NOT(ISERROR(SEARCH("COMING SOON",K725)))</formula>
    </cfRule>
    <cfRule type="containsText" dxfId="3488" priority="3820" operator="containsText" text="ACTIVE">
      <formula>NOT(ISERROR(SEARCH("ACTIVE",K725)))</formula>
    </cfRule>
  </conditionalFormatting>
  <conditionalFormatting sqref="K725">
    <cfRule type="containsText" dxfId="3487" priority="3815" operator="containsText" text="COMING SOON">
      <formula>NOT(ISERROR(SEARCH("COMING SOON",K725)))</formula>
    </cfRule>
    <cfRule type="containsText" dxfId="3486" priority="3816" operator="containsText" text="ACTIVE">
      <formula>NOT(ISERROR(SEARCH("ACTIVE",K725)))</formula>
    </cfRule>
  </conditionalFormatting>
  <conditionalFormatting sqref="K725">
    <cfRule type="containsText" dxfId="3485" priority="3813" operator="containsText" text="Discontinued">
      <formula>NOT(ISERROR(SEARCH("Discontinued",K725)))</formula>
    </cfRule>
    <cfRule type="containsText" dxfId="3484" priority="3814" operator="containsText" text="Closeout">
      <formula>NOT(ISERROR(SEARCH("Closeout",K725)))</formula>
    </cfRule>
  </conditionalFormatting>
  <conditionalFormatting sqref="K725">
    <cfRule type="containsText" dxfId="3483" priority="3811" operator="containsText" text="COMING SOON">
      <formula>NOT(ISERROR(SEARCH("COMING SOON",K725)))</formula>
    </cfRule>
    <cfRule type="containsText" dxfId="3482" priority="3812" operator="containsText" text="ACTIVE">
      <formula>NOT(ISERROR(SEARCH("ACTIVE",K725)))</formula>
    </cfRule>
  </conditionalFormatting>
  <conditionalFormatting sqref="K725">
    <cfRule type="containsText" dxfId="3481" priority="3809" operator="containsText" text="Discontinued">
      <formula>NOT(ISERROR(SEARCH("Discontinued",K725)))</formula>
    </cfRule>
    <cfRule type="containsText" dxfId="3480" priority="3810" operator="containsText" text="Closeout">
      <formula>NOT(ISERROR(SEARCH("Closeout",K725)))</formula>
    </cfRule>
  </conditionalFormatting>
  <conditionalFormatting sqref="K725">
    <cfRule type="containsText" dxfId="3479" priority="3807" operator="containsText" text="COMING SOON">
      <formula>NOT(ISERROR(SEARCH("COMING SOON",K725)))</formula>
    </cfRule>
    <cfRule type="containsText" dxfId="3478" priority="3808" operator="containsText" text="ACTIVE">
      <formula>NOT(ISERROR(SEARCH("ACTIVE",K725)))</formula>
    </cfRule>
  </conditionalFormatting>
  <conditionalFormatting sqref="K725">
    <cfRule type="containsText" dxfId="3477" priority="3803" operator="containsText" text="COMING SOON">
      <formula>NOT(ISERROR(SEARCH("COMING SOON",K725)))</formula>
    </cfRule>
    <cfRule type="containsText" dxfId="3476" priority="3804" operator="containsText" text="ACTIVE">
      <formula>NOT(ISERROR(SEARCH("ACTIVE",K725)))</formula>
    </cfRule>
  </conditionalFormatting>
  <conditionalFormatting sqref="K725">
    <cfRule type="containsText" dxfId="3475" priority="3801" operator="containsText" text="Discontinued">
      <formula>NOT(ISERROR(SEARCH("Discontinued",K725)))</formula>
    </cfRule>
    <cfRule type="containsText" dxfId="3474" priority="3802" operator="containsText" text="Closeout">
      <formula>NOT(ISERROR(SEARCH("Closeout",K725)))</formula>
    </cfRule>
  </conditionalFormatting>
  <conditionalFormatting sqref="K725">
    <cfRule type="containsText" dxfId="3473" priority="3799" operator="containsText" text="COMING SOON">
      <formula>NOT(ISERROR(SEARCH("COMING SOON",K725)))</formula>
    </cfRule>
    <cfRule type="containsText" dxfId="3472" priority="3800" operator="containsText" text="ACTIVE">
      <formula>NOT(ISERROR(SEARCH("ACTIVE",K725)))</formula>
    </cfRule>
  </conditionalFormatting>
  <conditionalFormatting sqref="K725">
    <cfRule type="containsText" dxfId="3471" priority="3797" operator="containsText" text="Discontinued">
      <formula>NOT(ISERROR(SEARCH("Discontinued",K725)))</formula>
    </cfRule>
    <cfRule type="containsText" dxfId="3470" priority="3798" operator="containsText" text="Closeout">
      <formula>NOT(ISERROR(SEARCH("Closeout",K725)))</formula>
    </cfRule>
  </conditionalFormatting>
  <conditionalFormatting sqref="K725">
    <cfRule type="containsText" dxfId="3469" priority="3795" operator="containsText" text="COMING SOON">
      <formula>NOT(ISERROR(SEARCH("COMING SOON",K725)))</formula>
    </cfRule>
    <cfRule type="containsText" dxfId="3468" priority="3796" operator="containsText" text="ACTIVE">
      <formula>NOT(ISERROR(SEARCH("ACTIVE",K725)))</formula>
    </cfRule>
  </conditionalFormatting>
  <conditionalFormatting sqref="K725">
    <cfRule type="containsText" dxfId="3467" priority="3793" operator="containsText" text="Discontinued">
      <formula>NOT(ISERROR(SEARCH("Discontinued",K725)))</formula>
    </cfRule>
    <cfRule type="containsText" dxfId="3466" priority="3794" operator="containsText" text="Closeout">
      <formula>NOT(ISERROR(SEARCH("Closeout",K725)))</formula>
    </cfRule>
  </conditionalFormatting>
  <conditionalFormatting sqref="K725">
    <cfRule type="containsText" dxfId="3465" priority="3791" operator="containsText" text="COMING SOON">
      <formula>NOT(ISERROR(SEARCH("COMING SOON",K725)))</formula>
    </cfRule>
    <cfRule type="containsText" dxfId="3464" priority="3792" operator="containsText" text="ACTIVE">
      <formula>NOT(ISERROR(SEARCH("ACTIVE",K725)))</formula>
    </cfRule>
  </conditionalFormatting>
  <conditionalFormatting sqref="K725">
    <cfRule type="containsText" dxfId="3463" priority="3789" operator="containsText" text="Discontinued">
      <formula>NOT(ISERROR(SEARCH("Discontinued",K725)))</formula>
    </cfRule>
    <cfRule type="containsText" dxfId="3462" priority="3790" operator="containsText" text="Closeout">
      <formula>NOT(ISERROR(SEARCH("Closeout",K725)))</formula>
    </cfRule>
  </conditionalFormatting>
  <conditionalFormatting sqref="K725">
    <cfRule type="containsText" dxfId="3461" priority="3785" operator="containsText" text="Discontinued">
      <formula>NOT(ISERROR(SEARCH("Discontinued",K725)))</formula>
    </cfRule>
    <cfRule type="containsText" dxfId="3460" priority="3786" operator="containsText" text="Coming Soon">
      <formula>NOT(ISERROR(SEARCH("Coming Soon",K725)))</formula>
    </cfRule>
    <cfRule type="containsText" dxfId="3459" priority="3787" operator="containsText" text="Closeout">
      <formula>NOT(ISERROR(SEARCH("Closeout",K725)))</formula>
    </cfRule>
    <cfRule type="containsText" dxfId="3458" priority="3788" operator="containsText" text="Active">
      <formula>NOT(ISERROR(SEARCH("Active",K725)))</formula>
    </cfRule>
  </conditionalFormatting>
  <conditionalFormatting sqref="K725">
    <cfRule type="containsText" dxfId="3457" priority="3783" operator="containsText" text="COMING SOON">
      <formula>NOT(ISERROR(SEARCH("COMING SOON",K725)))</formula>
    </cfRule>
    <cfRule type="containsText" dxfId="3456" priority="3784" operator="containsText" text="ACTIVE">
      <formula>NOT(ISERROR(SEARCH("ACTIVE",K725)))</formula>
    </cfRule>
  </conditionalFormatting>
  <conditionalFormatting sqref="H726">
    <cfRule type="containsBlanks" dxfId="3455" priority="3777">
      <formula>LEN(TRIM(H726))=0</formula>
    </cfRule>
    <cfRule type="duplicateValues" dxfId="3454" priority="3778"/>
  </conditionalFormatting>
  <conditionalFormatting sqref="E726">
    <cfRule type="containsBlanks" dxfId="3453" priority="3779">
      <formula>LEN(TRIM(E726))=0</formula>
    </cfRule>
    <cfRule type="duplicateValues" dxfId="3452" priority="3780"/>
  </conditionalFormatting>
  <conditionalFormatting sqref="A726:A740 A742:A836">
    <cfRule type="expression" dxfId="3451" priority="3611">
      <formula>C726= "STREET (3XX)"</formula>
    </cfRule>
    <cfRule type="expression" dxfId="3450" priority="3612">
      <formula>C726="UTV (4XX)"</formula>
    </cfRule>
    <cfRule type="expression" dxfId="3449" priority="3613">
      <formula>C726= "RACE (1XX)"</formula>
    </cfRule>
    <cfRule type="expression" dxfId="3448" priority="3614">
      <formula>C726= "FORGED (2XX)"</formula>
    </cfRule>
    <cfRule type="expression" dxfId="3447" priority="3615">
      <formula>C726= "RALLY (5XX)"</formula>
    </cfRule>
    <cfRule type="expression" dxfId="3446" priority="3616">
      <formula>C726= "DISCO (6XX)"</formula>
    </cfRule>
    <cfRule type="expression" dxfId="3445" priority="3617">
      <formula>C726= "TRAIL (7XX)"</formula>
    </cfRule>
    <cfRule type="expression" dxfId="3444" priority="3618">
      <formula>C726= "GMZ (8XX)"</formula>
    </cfRule>
    <cfRule type="expression" dxfId="3443" priority="3619">
      <formula>C726= "DUALLY (9XX)"</formula>
    </cfRule>
  </conditionalFormatting>
  <conditionalFormatting sqref="K726">
    <cfRule type="containsText" dxfId="3442" priority="3665" operator="containsText" text="Discontinued">
      <formula>NOT(ISERROR(SEARCH("Discontinued",K726)))</formula>
    </cfRule>
    <cfRule type="containsText" dxfId="3441" priority="3666" operator="containsText" text="Closeout">
      <formula>NOT(ISERROR(SEARCH("Closeout",K726)))</formula>
    </cfRule>
  </conditionalFormatting>
  <conditionalFormatting sqref="K726">
    <cfRule type="containsText" dxfId="3440" priority="3689" operator="containsText" text="Discontinued">
      <formula>NOT(ISERROR(SEARCH("Discontinued",K726)))</formula>
    </cfRule>
    <cfRule type="containsText" dxfId="3439" priority="3690" operator="containsText" text="Closeout">
      <formula>NOT(ISERROR(SEARCH("Closeout",K726)))</formula>
    </cfRule>
  </conditionalFormatting>
  <conditionalFormatting sqref="K726">
    <cfRule type="containsText" dxfId="3438" priority="3715" operator="containsText" text="COMING SOON">
      <formula>NOT(ISERROR(SEARCH("COMING SOON",K726)))</formula>
    </cfRule>
    <cfRule type="containsText" dxfId="3437" priority="3716" operator="containsText" text="ACTIVE">
      <formula>NOT(ISERROR(SEARCH("ACTIVE",K726)))</formula>
    </cfRule>
  </conditionalFormatting>
  <conditionalFormatting sqref="K726">
    <cfRule type="containsText" dxfId="3436" priority="3701" operator="containsText" text="Discontinued">
      <formula>NOT(ISERROR(SEARCH("Discontinued",K726)))</formula>
    </cfRule>
    <cfRule type="containsText" dxfId="3435" priority="3702" operator="containsText" text="Closeout">
      <formula>NOT(ISERROR(SEARCH("Closeout",K726)))</formula>
    </cfRule>
  </conditionalFormatting>
  <conditionalFormatting sqref="K726">
    <cfRule type="containsBlanks" dxfId="3434" priority="3762">
      <formula>LEN(TRIM(K726))=0</formula>
    </cfRule>
  </conditionalFormatting>
  <conditionalFormatting sqref="K726">
    <cfRule type="containsText" dxfId="3433" priority="3730" operator="containsText" text="COMING SOON">
      <formula>NOT(ISERROR(SEARCH("COMING SOON",K726)))</formula>
    </cfRule>
    <cfRule type="containsText" dxfId="3432" priority="3731" operator="containsText" text="ACTIVE">
      <formula>NOT(ISERROR(SEARCH("ACTIVE",K726)))</formula>
    </cfRule>
  </conditionalFormatting>
  <conditionalFormatting sqref="K726">
    <cfRule type="containsBlanks" dxfId="3431" priority="3761">
      <formula>LEN(TRIM(K726))=0</formula>
    </cfRule>
  </conditionalFormatting>
  <conditionalFormatting sqref="K726">
    <cfRule type="containsText" dxfId="3430" priority="3759" operator="containsText" text="COMING SOON">
      <formula>NOT(ISERROR(SEARCH("COMING SOON",K726)))</formula>
    </cfRule>
    <cfRule type="containsText" dxfId="3429" priority="3760" operator="containsText" text="ACTIVE">
      <formula>NOT(ISERROR(SEARCH("ACTIVE",K726)))</formula>
    </cfRule>
  </conditionalFormatting>
  <conditionalFormatting sqref="K726">
    <cfRule type="containsText" dxfId="3428" priority="3757" operator="containsText" text="Discontinued">
      <formula>NOT(ISERROR(SEARCH("Discontinued",K726)))</formula>
    </cfRule>
    <cfRule type="containsText" dxfId="3427" priority="3758" operator="containsText" text="Closeout">
      <formula>NOT(ISERROR(SEARCH("Closeout",K726)))</formula>
    </cfRule>
  </conditionalFormatting>
  <conditionalFormatting sqref="K726">
    <cfRule type="containsText" dxfId="3426" priority="3755" operator="containsText" text="COMING SOON">
      <formula>NOT(ISERROR(SEARCH("COMING SOON",K726)))</formula>
    </cfRule>
    <cfRule type="containsText" dxfId="3425" priority="3756" operator="containsText" text="ACTIVE">
      <formula>NOT(ISERROR(SEARCH("ACTIVE",K726)))</formula>
    </cfRule>
  </conditionalFormatting>
  <conditionalFormatting sqref="K726">
    <cfRule type="containsText" dxfId="3424" priority="3753" operator="containsText" text="Discontinued">
      <formula>NOT(ISERROR(SEARCH("Discontinued",K726)))</formula>
    </cfRule>
    <cfRule type="containsText" dxfId="3423" priority="3754" operator="containsText" text="Closeout">
      <formula>NOT(ISERROR(SEARCH("Closeout",K726)))</formula>
    </cfRule>
  </conditionalFormatting>
  <conditionalFormatting sqref="K726">
    <cfRule type="containsText" dxfId="3422" priority="3751" operator="containsText" text="COMING SOON">
      <formula>NOT(ISERROR(SEARCH("COMING SOON",K726)))</formula>
    </cfRule>
    <cfRule type="containsText" dxfId="3421" priority="3752" operator="containsText" text="ACTIVE">
      <formula>NOT(ISERROR(SEARCH("ACTIVE",K726)))</formula>
    </cfRule>
  </conditionalFormatting>
  <conditionalFormatting sqref="K726">
    <cfRule type="containsText" dxfId="3420" priority="3749" operator="containsText" text="Discontinued">
      <formula>NOT(ISERROR(SEARCH("Discontinued",K726)))</formula>
    </cfRule>
    <cfRule type="containsText" dxfId="3419" priority="3750" operator="containsText" text="Closeout">
      <formula>NOT(ISERROR(SEARCH("Closeout",K726)))</formula>
    </cfRule>
  </conditionalFormatting>
  <conditionalFormatting sqref="K726">
    <cfRule type="containsText" dxfId="3418" priority="3747" operator="containsText" text="COMING SOON">
      <formula>NOT(ISERROR(SEARCH("COMING SOON",K726)))</formula>
    </cfRule>
    <cfRule type="containsText" dxfId="3417" priority="3748" operator="containsText" text="ACTIVE">
      <formula>NOT(ISERROR(SEARCH("ACTIVE",K726)))</formula>
    </cfRule>
  </conditionalFormatting>
  <conditionalFormatting sqref="K726">
    <cfRule type="containsText" dxfId="3416" priority="3745" operator="containsText" text="Discontinued">
      <formula>NOT(ISERROR(SEARCH("Discontinued",K726)))</formula>
    </cfRule>
    <cfRule type="containsText" dxfId="3415" priority="3746" operator="containsText" text="Closeout">
      <formula>NOT(ISERROR(SEARCH("Closeout",K726)))</formula>
    </cfRule>
  </conditionalFormatting>
  <conditionalFormatting sqref="K726">
    <cfRule type="containsText" dxfId="3414" priority="3743" operator="containsText" text="COMING SOON">
      <formula>NOT(ISERROR(SEARCH("COMING SOON",K726)))</formula>
    </cfRule>
    <cfRule type="containsText" dxfId="3413" priority="3744" operator="containsText" text="ACTIVE">
      <formula>NOT(ISERROR(SEARCH("ACTIVE",K726)))</formula>
    </cfRule>
  </conditionalFormatting>
  <conditionalFormatting sqref="K726">
    <cfRule type="containsText" dxfId="3412" priority="3741" operator="containsText" text="Discontinued">
      <formula>NOT(ISERROR(SEARCH("Discontinued",K726)))</formula>
    </cfRule>
    <cfRule type="containsText" dxfId="3411" priority="3742" operator="containsText" text="Closeout">
      <formula>NOT(ISERROR(SEARCH("Closeout",K726)))</formula>
    </cfRule>
  </conditionalFormatting>
  <conditionalFormatting sqref="K726">
    <cfRule type="containsBlanks" dxfId="3410" priority="3740">
      <formula>LEN(TRIM(K726))=0</formula>
    </cfRule>
  </conditionalFormatting>
  <conditionalFormatting sqref="K726">
    <cfRule type="containsText" dxfId="3409" priority="3738" operator="containsText" text="COMING SOON">
      <formula>NOT(ISERROR(SEARCH("COMING SOON",K726)))</formula>
    </cfRule>
    <cfRule type="containsText" dxfId="3408" priority="3739" operator="containsText" text="ACTIVE">
      <formula>NOT(ISERROR(SEARCH("ACTIVE",K726)))</formula>
    </cfRule>
  </conditionalFormatting>
  <conditionalFormatting sqref="K726">
    <cfRule type="containsText" dxfId="3407" priority="3736" operator="containsText" text="Discontinued">
      <formula>NOT(ISERROR(SEARCH("Discontinued",K726)))</formula>
    </cfRule>
    <cfRule type="containsText" dxfId="3406" priority="3737" operator="containsText" text="Closeout">
      <formula>NOT(ISERROR(SEARCH("Closeout",K726)))</formula>
    </cfRule>
  </conditionalFormatting>
  <conditionalFormatting sqref="K726">
    <cfRule type="containsText" dxfId="3405" priority="3734" operator="containsText" text="COMING SOON">
      <formula>NOT(ISERROR(SEARCH("COMING SOON",K726)))</formula>
    </cfRule>
    <cfRule type="containsText" dxfId="3404" priority="3735" operator="containsText" text="ACTIVE">
      <formula>NOT(ISERROR(SEARCH("ACTIVE",K726)))</formula>
    </cfRule>
  </conditionalFormatting>
  <conditionalFormatting sqref="K726">
    <cfRule type="containsText" dxfId="3403" priority="3732" operator="containsText" text="Discontinued">
      <formula>NOT(ISERROR(SEARCH("Discontinued",K726)))</formula>
    </cfRule>
    <cfRule type="containsText" dxfId="3402" priority="3733" operator="containsText" text="Closeout">
      <formula>NOT(ISERROR(SEARCH("Closeout",K726)))</formula>
    </cfRule>
  </conditionalFormatting>
  <conditionalFormatting sqref="K726">
    <cfRule type="containsText" dxfId="3401" priority="3728" operator="containsText" text="Discontinued">
      <formula>NOT(ISERROR(SEARCH("Discontinued",K726)))</formula>
    </cfRule>
    <cfRule type="containsText" dxfId="3400" priority="3729" operator="containsText" text="Closeout">
      <formula>NOT(ISERROR(SEARCH("Closeout",K726)))</formula>
    </cfRule>
  </conditionalFormatting>
  <conditionalFormatting sqref="K726">
    <cfRule type="containsText" dxfId="3399" priority="3724" operator="containsText" text="Discontinued">
      <formula>NOT(ISERROR(SEARCH("Discontinued",K726)))</formula>
    </cfRule>
    <cfRule type="containsText" dxfId="3398" priority="3725" operator="containsText" text="Coming Soon">
      <formula>NOT(ISERROR(SEARCH("Coming Soon",K726)))</formula>
    </cfRule>
    <cfRule type="containsText" dxfId="3397" priority="3726" operator="containsText" text="Closeout">
      <formula>NOT(ISERROR(SEARCH("Closeout",K726)))</formula>
    </cfRule>
    <cfRule type="containsText" dxfId="3396" priority="3727" operator="containsText" text="Active">
      <formula>NOT(ISERROR(SEARCH("Active",K726)))</formula>
    </cfRule>
  </conditionalFormatting>
  <conditionalFormatting sqref="K726">
    <cfRule type="containsText" dxfId="3395" priority="3717" operator="containsText" text="Discontinued">
      <formula>NOT(ISERROR(SEARCH("Discontinued",K726)))</formula>
    </cfRule>
    <cfRule type="containsText" dxfId="3394" priority="3718" operator="containsText" text="Closeout">
      <formula>NOT(ISERROR(SEARCH("Closeout",K726)))</formula>
    </cfRule>
  </conditionalFormatting>
  <conditionalFormatting sqref="K726">
    <cfRule type="cellIs" dxfId="3393" priority="3722" operator="equal">
      <formula>"Closeout"</formula>
    </cfRule>
    <cfRule type="cellIs" dxfId="3392" priority="3723" operator="equal">
      <formula>"Discontinued"</formula>
    </cfRule>
  </conditionalFormatting>
  <conditionalFormatting sqref="K726">
    <cfRule type="containsBlanks" dxfId="3391" priority="3719">
      <formula>LEN(TRIM(K726))=0</formula>
    </cfRule>
  </conditionalFormatting>
  <conditionalFormatting sqref="K726">
    <cfRule type="containsText" dxfId="3390" priority="3720" operator="containsText" text="COMING SOON">
      <formula>NOT(ISERROR(SEARCH("COMING SOON",K726)))</formula>
    </cfRule>
    <cfRule type="containsText" dxfId="3389" priority="3721" operator="containsText" text="ACTIVE">
      <formula>NOT(ISERROR(SEARCH("ACTIVE",K726)))</formula>
    </cfRule>
  </conditionalFormatting>
  <conditionalFormatting sqref="K726">
    <cfRule type="containsText" dxfId="3388" priority="3713" operator="containsText" text="Discontinued">
      <formula>NOT(ISERROR(SEARCH("Discontinued",K726)))</formula>
    </cfRule>
    <cfRule type="containsText" dxfId="3387" priority="3714" operator="containsText" text="Closeout">
      <formula>NOT(ISERROR(SEARCH("Closeout",K726)))</formula>
    </cfRule>
  </conditionalFormatting>
  <conditionalFormatting sqref="K726">
    <cfRule type="containsText" dxfId="3386" priority="3711" operator="containsText" text="COMING SOON">
      <formula>NOT(ISERROR(SEARCH("COMING SOON",K726)))</formula>
    </cfRule>
    <cfRule type="containsText" dxfId="3385" priority="3712" operator="containsText" text="ACTIVE">
      <formula>NOT(ISERROR(SEARCH("ACTIVE",K726)))</formula>
    </cfRule>
  </conditionalFormatting>
  <conditionalFormatting sqref="K726">
    <cfRule type="containsText" dxfId="3384" priority="3709" operator="containsText" text="Discontinued">
      <formula>NOT(ISERROR(SEARCH("Discontinued",K726)))</formula>
    </cfRule>
    <cfRule type="containsText" dxfId="3383" priority="3710" operator="containsText" text="Closeout">
      <formula>NOT(ISERROR(SEARCH("Closeout",K726)))</formula>
    </cfRule>
  </conditionalFormatting>
  <conditionalFormatting sqref="K726">
    <cfRule type="containsText" dxfId="3382" priority="3707" operator="containsText" text="COMING SOON">
      <formula>NOT(ISERROR(SEARCH("COMING SOON",K726)))</formula>
    </cfRule>
    <cfRule type="containsText" dxfId="3381" priority="3708" operator="containsText" text="ACTIVE">
      <formula>NOT(ISERROR(SEARCH("ACTIVE",K726)))</formula>
    </cfRule>
  </conditionalFormatting>
  <conditionalFormatting sqref="K726">
    <cfRule type="containsText" dxfId="3380" priority="3705" operator="containsText" text="Discontinued">
      <formula>NOT(ISERROR(SEARCH("Discontinued",K726)))</formula>
    </cfRule>
    <cfRule type="containsText" dxfId="3379" priority="3706" operator="containsText" text="Closeout">
      <formula>NOT(ISERROR(SEARCH("Closeout",K726)))</formula>
    </cfRule>
  </conditionalFormatting>
  <conditionalFormatting sqref="K726">
    <cfRule type="containsText" dxfId="3378" priority="3703" operator="containsText" text="COMING SOON">
      <formula>NOT(ISERROR(SEARCH("COMING SOON",K726)))</formula>
    </cfRule>
    <cfRule type="containsText" dxfId="3377" priority="3704" operator="containsText" text="ACTIVE">
      <formula>NOT(ISERROR(SEARCH("ACTIVE",K726)))</formula>
    </cfRule>
  </conditionalFormatting>
  <conditionalFormatting sqref="K726">
    <cfRule type="containsText" dxfId="3376" priority="3699" operator="containsText" text="COMING SOON">
      <formula>NOT(ISERROR(SEARCH("COMING SOON",K726)))</formula>
    </cfRule>
    <cfRule type="containsText" dxfId="3375" priority="3700" operator="containsText" text="ACTIVE">
      <formula>NOT(ISERROR(SEARCH("ACTIVE",K726)))</formula>
    </cfRule>
  </conditionalFormatting>
  <conditionalFormatting sqref="K726">
    <cfRule type="containsText" dxfId="3374" priority="3697" operator="containsText" text="Discontinued">
      <formula>NOT(ISERROR(SEARCH("Discontinued",K726)))</formula>
    </cfRule>
    <cfRule type="containsText" dxfId="3373" priority="3698" operator="containsText" text="Closeout">
      <formula>NOT(ISERROR(SEARCH("Closeout",K726)))</formula>
    </cfRule>
  </conditionalFormatting>
  <conditionalFormatting sqref="K726">
    <cfRule type="containsText" dxfId="3372" priority="3695" operator="containsText" text="COMING SOON">
      <formula>NOT(ISERROR(SEARCH("COMING SOON",K726)))</formula>
    </cfRule>
    <cfRule type="containsText" dxfId="3371" priority="3696" operator="containsText" text="ACTIVE">
      <formula>NOT(ISERROR(SEARCH("ACTIVE",K726)))</formula>
    </cfRule>
  </conditionalFormatting>
  <conditionalFormatting sqref="K726">
    <cfRule type="containsText" dxfId="3370" priority="3693" operator="containsText" text="Discontinued">
      <formula>NOT(ISERROR(SEARCH("Discontinued",K726)))</formula>
    </cfRule>
    <cfRule type="containsText" dxfId="3369" priority="3694" operator="containsText" text="Closeout">
      <formula>NOT(ISERROR(SEARCH("Closeout",K726)))</formula>
    </cfRule>
  </conditionalFormatting>
  <conditionalFormatting sqref="K726">
    <cfRule type="containsText" dxfId="3368" priority="3691" operator="containsText" text="COMING SOON">
      <formula>NOT(ISERROR(SEARCH("COMING SOON",K726)))</formula>
    </cfRule>
    <cfRule type="containsText" dxfId="3367" priority="3692" operator="containsText" text="ACTIVE">
      <formula>NOT(ISERROR(SEARCH("ACTIVE",K726)))</formula>
    </cfRule>
  </conditionalFormatting>
  <conditionalFormatting sqref="K726">
    <cfRule type="containsText" dxfId="3366" priority="3687" operator="containsText" text="COMING SOON">
      <formula>NOT(ISERROR(SEARCH("COMING SOON",K726)))</formula>
    </cfRule>
    <cfRule type="containsText" dxfId="3365" priority="3688" operator="containsText" text="ACTIVE">
      <formula>NOT(ISERROR(SEARCH("ACTIVE",K726)))</formula>
    </cfRule>
  </conditionalFormatting>
  <conditionalFormatting sqref="K726">
    <cfRule type="containsText" dxfId="3364" priority="3685" operator="containsText" text="Discontinued">
      <formula>NOT(ISERROR(SEARCH("Discontinued",K726)))</formula>
    </cfRule>
    <cfRule type="containsText" dxfId="3363" priority="3686" operator="containsText" text="Closeout">
      <formula>NOT(ISERROR(SEARCH("Closeout",K726)))</formula>
    </cfRule>
  </conditionalFormatting>
  <conditionalFormatting sqref="K726">
    <cfRule type="containsText" dxfId="3362" priority="3683" operator="containsText" text="COMING SOON">
      <formula>NOT(ISERROR(SEARCH("COMING SOON",K726)))</formula>
    </cfRule>
    <cfRule type="containsText" dxfId="3361" priority="3684" operator="containsText" text="ACTIVE">
      <formula>NOT(ISERROR(SEARCH("ACTIVE",K726)))</formula>
    </cfRule>
  </conditionalFormatting>
  <conditionalFormatting sqref="K726">
    <cfRule type="containsText" dxfId="3360" priority="3681" operator="containsText" text="Discontinued">
      <formula>NOT(ISERROR(SEARCH("Discontinued",K726)))</formula>
    </cfRule>
    <cfRule type="containsText" dxfId="3359" priority="3682" operator="containsText" text="Closeout">
      <formula>NOT(ISERROR(SEARCH("Closeout",K726)))</formula>
    </cfRule>
  </conditionalFormatting>
  <conditionalFormatting sqref="K726">
    <cfRule type="containsText" dxfId="3358" priority="3679" operator="containsText" text="COMING SOON">
      <formula>NOT(ISERROR(SEARCH("COMING SOON",K726)))</formula>
    </cfRule>
    <cfRule type="containsText" dxfId="3357" priority="3680" operator="containsText" text="ACTIVE">
      <formula>NOT(ISERROR(SEARCH("ACTIVE",K726)))</formula>
    </cfRule>
  </conditionalFormatting>
  <conditionalFormatting sqref="K726">
    <cfRule type="containsText" dxfId="3356" priority="3677" operator="containsText" text="Discontinued">
      <formula>NOT(ISERROR(SEARCH("Discontinued",K726)))</formula>
    </cfRule>
    <cfRule type="containsText" dxfId="3355" priority="3678" operator="containsText" text="Closeout">
      <formula>NOT(ISERROR(SEARCH("Closeout",K726)))</formula>
    </cfRule>
  </conditionalFormatting>
  <conditionalFormatting sqref="K726">
    <cfRule type="containsText" dxfId="3354" priority="3675" operator="containsText" text="COMING SOON">
      <formula>NOT(ISERROR(SEARCH("COMING SOON",K726)))</formula>
    </cfRule>
    <cfRule type="containsText" dxfId="3353" priority="3676" operator="containsText" text="ACTIVE">
      <formula>NOT(ISERROR(SEARCH("ACTIVE",K726)))</formula>
    </cfRule>
  </conditionalFormatting>
  <conditionalFormatting sqref="K726">
    <cfRule type="containsText" dxfId="3352" priority="3673" operator="containsText" text="Discontinued">
      <formula>NOT(ISERROR(SEARCH("Discontinued",K726)))</formula>
    </cfRule>
    <cfRule type="containsText" dxfId="3351" priority="3674" operator="containsText" text="Closeout">
      <formula>NOT(ISERROR(SEARCH("Closeout",K726)))</formula>
    </cfRule>
  </conditionalFormatting>
  <conditionalFormatting sqref="K726">
    <cfRule type="containsText" dxfId="3350" priority="3669" operator="containsText" text="Discontinued">
      <formula>NOT(ISERROR(SEARCH("Discontinued",K726)))</formula>
    </cfRule>
    <cfRule type="containsText" dxfId="3349" priority="3670" operator="containsText" text="Coming Soon">
      <formula>NOT(ISERROR(SEARCH("Coming Soon",K726)))</formula>
    </cfRule>
    <cfRule type="containsText" dxfId="3348" priority="3671" operator="containsText" text="Closeout">
      <formula>NOT(ISERROR(SEARCH("Closeout",K726)))</formula>
    </cfRule>
    <cfRule type="containsText" dxfId="3347" priority="3672" operator="containsText" text="Active">
      <formula>NOT(ISERROR(SEARCH("Active",K726)))</formula>
    </cfRule>
  </conditionalFormatting>
  <conditionalFormatting sqref="K726">
    <cfRule type="containsText" dxfId="3346" priority="3667" operator="containsText" text="COMING SOON">
      <formula>NOT(ISERROR(SEARCH("COMING SOON",K726)))</formula>
    </cfRule>
    <cfRule type="containsText" dxfId="3345" priority="3668" operator="containsText" text="ACTIVE">
      <formula>NOT(ISERROR(SEARCH("ACTIVE",K726)))</formula>
    </cfRule>
  </conditionalFormatting>
  <conditionalFormatting sqref="A726:A740 A742:A836">
    <cfRule type="expression" dxfId="3344" priority="3629">
      <formula>C726= "STREET (3XX)"</formula>
    </cfRule>
    <cfRule type="expression" dxfId="3343" priority="3630">
      <formula>C726="UTV (4XX)"</formula>
    </cfRule>
    <cfRule type="expression" dxfId="3342" priority="3631">
      <formula>C726= "RACE (1XX)"</formula>
    </cfRule>
    <cfRule type="expression" dxfId="3341" priority="3632">
      <formula>C726= "FORGED (2XX)"</formula>
    </cfRule>
    <cfRule type="expression" dxfId="3340" priority="3633">
      <formula>C726= "RALLY (5XX)"</formula>
    </cfRule>
    <cfRule type="expression" dxfId="3339" priority="3634">
      <formula>C726= "DISCO (6XX)"</formula>
    </cfRule>
    <cfRule type="expression" dxfId="3338" priority="3635">
      <formula>C726= "TRAIL (7XX)"</formula>
    </cfRule>
    <cfRule type="expression" dxfId="3337" priority="3636">
      <formula>C726= "GMZ (8XX)"</formula>
    </cfRule>
    <cfRule type="expression" dxfId="3336" priority="3637">
      <formula>C726= "DUALLY (9XX)"</formula>
    </cfRule>
  </conditionalFormatting>
  <conditionalFormatting sqref="A726:A740 A742:A836">
    <cfRule type="expression" dxfId="3335" priority="3657">
      <formula>C726= "TRAIL (7XX)"</formula>
    </cfRule>
    <cfRule type="expression" dxfId="3334" priority="3658">
      <formula>C726= "DISCO (6XX)"</formula>
    </cfRule>
    <cfRule type="expression" dxfId="3333" priority="3659">
      <formula>C726= "RALLY (5XX)"</formula>
    </cfRule>
    <cfRule type="expression" dxfId="3332" priority="3660">
      <formula>C726= "FORGED (2XX)"</formula>
    </cfRule>
    <cfRule type="expression" dxfId="3331" priority="3661">
      <formula>C726= "GMZ (8XX)"</formula>
    </cfRule>
    <cfRule type="expression" dxfId="3330" priority="3662">
      <formula>C726= "RACE (1XX)"</formula>
    </cfRule>
    <cfRule type="expression" dxfId="3329" priority="3663">
      <formula>C726= "UTV (4XX)"</formula>
    </cfRule>
    <cfRule type="expression" dxfId="3328" priority="3664">
      <formula>C726= "STREET (3XX)"</formula>
    </cfRule>
  </conditionalFormatting>
  <conditionalFormatting sqref="A726:A740 A742:A836">
    <cfRule type="containsBlanks" dxfId="3327" priority="3656">
      <formula>LEN(TRIM(A726))=0</formula>
    </cfRule>
  </conditionalFormatting>
  <conditionalFormatting sqref="A726:A740 A742:A836">
    <cfRule type="expression" dxfId="3326" priority="3647">
      <formula>C726= "STREET (3XX)"</formula>
    </cfRule>
    <cfRule type="expression" dxfId="3325" priority="3648">
      <formula>C726="UTV (4XX)"</formula>
    </cfRule>
    <cfRule type="expression" dxfId="3324" priority="3649">
      <formula>C726= "RACE (1XX)"</formula>
    </cfRule>
    <cfRule type="expression" dxfId="3323" priority="3650">
      <formula>C726= "FORGED (2XX)"</formula>
    </cfRule>
    <cfRule type="expression" dxfId="3322" priority="3651">
      <formula>C726= "RALLY (5XX)"</formula>
    </cfRule>
    <cfRule type="expression" dxfId="3321" priority="3652">
      <formula>C726= "DISCO (6XX)"</formula>
    </cfRule>
    <cfRule type="expression" dxfId="3320" priority="3653">
      <formula>C726= "TRAIL (7XX)"</formula>
    </cfRule>
    <cfRule type="expression" dxfId="3319" priority="3654">
      <formula>C726= "GMZ (8XX)"</formula>
    </cfRule>
    <cfRule type="expression" dxfId="3318" priority="3655">
      <formula>C726= "DUALLY (9XX)"</formula>
    </cfRule>
  </conditionalFormatting>
  <conditionalFormatting sqref="A726:A740 A742:A836">
    <cfRule type="expression" dxfId="3317" priority="3639">
      <formula>C726= "TRAIL (7XX)"</formula>
    </cfRule>
    <cfRule type="expression" dxfId="3316" priority="3640">
      <formula>C726= "DISCO (6XX)"</formula>
    </cfRule>
    <cfRule type="expression" dxfId="3315" priority="3641">
      <formula>C726= "RALLY (5XX)"</formula>
    </cfRule>
    <cfRule type="expression" dxfId="3314" priority="3642">
      <formula>C726= "FORGED (2XX)"</formula>
    </cfRule>
    <cfRule type="expression" dxfId="3313" priority="3643">
      <formula>C726= "GMZ (8XX)"</formula>
    </cfRule>
    <cfRule type="expression" dxfId="3312" priority="3644">
      <formula>C726= "RACE (1XX)"</formula>
    </cfRule>
    <cfRule type="expression" dxfId="3311" priority="3645">
      <formula>C726= "UTV (4XX)"</formula>
    </cfRule>
    <cfRule type="expression" dxfId="3310" priority="3646">
      <formula>C726= "STREET (3XX)"</formula>
    </cfRule>
  </conditionalFormatting>
  <conditionalFormatting sqref="A726:A740 A742:A836">
    <cfRule type="containsBlanks" dxfId="3309" priority="3638">
      <formula>LEN(TRIM(A726))=0</formula>
    </cfRule>
  </conditionalFormatting>
  <conditionalFormatting sqref="A726:A740 A742:A836">
    <cfRule type="expression" dxfId="3308" priority="3620">
      <formula>C726= "STREET (3XX)"</formula>
    </cfRule>
    <cfRule type="expression" dxfId="3307" priority="3621">
      <formula>C726="UTV (4XX)"</formula>
    </cfRule>
    <cfRule type="expression" dxfId="3306" priority="3622">
      <formula>C726= "RACE (1XX)"</formula>
    </cfRule>
    <cfRule type="expression" dxfId="3305" priority="3623">
      <formula>C726= "FORGED (2XX)"</formula>
    </cfRule>
    <cfRule type="expression" dxfId="3304" priority="3624">
      <formula>C726= "RALLY (5XX)"</formula>
    </cfRule>
    <cfRule type="expression" dxfId="3303" priority="3625">
      <formula>C726= "DISCO (6XX)"</formula>
    </cfRule>
    <cfRule type="expression" dxfId="3302" priority="3626">
      <formula>C726= "TRAIL (7XX)"</formula>
    </cfRule>
    <cfRule type="expression" dxfId="3301" priority="3627">
      <formula>C726= "GMZ (8XX)"</formula>
    </cfRule>
    <cfRule type="expression" dxfId="3300" priority="3628">
      <formula>C726= "DUALLY (9XX)"</formula>
    </cfRule>
  </conditionalFormatting>
  <conditionalFormatting sqref="B727">
    <cfRule type="containsBlanks" dxfId="3299" priority="3606">
      <formula>LEN(TRIM(B727))=0</formula>
    </cfRule>
  </conditionalFormatting>
  <conditionalFormatting sqref="E727">
    <cfRule type="duplicateValues" dxfId="3298" priority="3604"/>
  </conditionalFormatting>
  <conditionalFormatting sqref="CB727">
    <cfRule type="containsBlanks" dxfId="3297" priority="3603">
      <formula>LEN(TRIM(CB727))=0</formula>
    </cfRule>
  </conditionalFormatting>
  <conditionalFormatting sqref="CB727">
    <cfRule type="containsBlanks" dxfId="3296" priority="3598">
      <formula>LEN(TRIM(CB727))=0</formula>
    </cfRule>
  </conditionalFormatting>
  <conditionalFormatting sqref="CB727">
    <cfRule type="containsBlanks" dxfId="3295" priority="3599">
      <formula>LEN(TRIM(CB727))=0</formula>
    </cfRule>
  </conditionalFormatting>
  <conditionalFormatting sqref="CB727">
    <cfRule type="containsBlanks" dxfId="3294" priority="3602">
      <formula>LEN(TRIM(CB727))=0</formula>
    </cfRule>
  </conditionalFormatting>
  <conditionalFormatting sqref="CB727">
    <cfRule type="containsBlanks" dxfId="3293" priority="3601">
      <formula>LEN(TRIM(CB727))=0</formula>
    </cfRule>
  </conditionalFormatting>
  <conditionalFormatting sqref="CB727">
    <cfRule type="containsBlanks" dxfId="3292" priority="3600">
      <formula>LEN(TRIM(CB727))=0</formula>
    </cfRule>
  </conditionalFormatting>
  <conditionalFormatting sqref="CB727">
    <cfRule type="containsBlanks" dxfId="3291" priority="3597">
      <formula>LEN(TRIM(CB727))=0</formula>
    </cfRule>
  </conditionalFormatting>
  <conditionalFormatting sqref="BZ727">
    <cfRule type="containsBlanks" dxfId="3290" priority="3593">
      <formula>LEN(TRIM(BZ727))=0</formula>
    </cfRule>
  </conditionalFormatting>
  <conditionalFormatting sqref="BZ727">
    <cfRule type="containsBlanks" dxfId="3289" priority="3596">
      <formula>LEN(TRIM(BZ727))=0</formula>
    </cfRule>
  </conditionalFormatting>
  <conditionalFormatting sqref="BZ727">
    <cfRule type="containsBlanks" dxfId="3288" priority="3595">
      <formula>LEN(TRIM(BZ727))=0</formula>
    </cfRule>
  </conditionalFormatting>
  <conditionalFormatting sqref="BZ727">
    <cfRule type="containsBlanks" dxfId="3287" priority="3594">
      <formula>LEN(TRIM(BZ727))=0</formula>
    </cfRule>
  </conditionalFormatting>
  <conditionalFormatting sqref="BZ727">
    <cfRule type="containsBlanks" dxfId="3286" priority="3592">
      <formula>LEN(TRIM(BZ727))=0</formula>
    </cfRule>
  </conditionalFormatting>
  <conditionalFormatting sqref="BY727">
    <cfRule type="containsBlanks" dxfId="3285" priority="3591">
      <formula>LEN(TRIM(BY727))=0</formula>
    </cfRule>
  </conditionalFormatting>
  <conditionalFormatting sqref="BY727">
    <cfRule type="containsBlanks" dxfId="3284" priority="3586">
      <formula>LEN(TRIM(BY727))=0</formula>
    </cfRule>
  </conditionalFormatting>
  <conditionalFormatting sqref="BY727">
    <cfRule type="containsBlanks" dxfId="3283" priority="3587">
      <formula>LEN(TRIM(BY727))=0</formula>
    </cfRule>
  </conditionalFormatting>
  <conditionalFormatting sqref="BY727">
    <cfRule type="containsBlanks" dxfId="3282" priority="3590">
      <formula>LEN(TRIM(BY727))=0</formula>
    </cfRule>
  </conditionalFormatting>
  <conditionalFormatting sqref="BY727">
    <cfRule type="containsBlanks" dxfId="3281" priority="3589">
      <formula>LEN(TRIM(BY727))=0</formula>
    </cfRule>
  </conditionalFormatting>
  <conditionalFormatting sqref="BY727">
    <cfRule type="containsBlanks" dxfId="3280" priority="3588">
      <formula>LEN(TRIM(BY727))=0</formula>
    </cfRule>
  </conditionalFormatting>
  <conditionalFormatting sqref="BY727">
    <cfRule type="containsBlanks" dxfId="3279" priority="3585">
      <formula>LEN(TRIM(BY727))=0</formula>
    </cfRule>
  </conditionalFormatting>
  <conditionalFormatting sqref="K727">
    <cfRule type="containsText" dxfId="3278" priority="3487" operator="containsText" text="Discontinued">
      <formula>NOT(ISERROR(SEARCH("Discontinued",K727)))</formula>
    </cfRule>
    <cfRule type="containsText" dxfId="3277" priority="3488" operator="containsText" text="Closeout">
      <formula>NOT(ISERROR(SEARCH("Closeout",K727)))</formula>
    </cfRule>
  </conditionalFormatting>
  <conditionalFormatting sqref="K727">
    <cfRule type="containsText" dxfId="3276" priority="3511" operator="containsText" text="Discontinued">
      <formula>NOT(ISERROR(SEARCH("Discontinued",K727)))</formula>
    </cfRule>
    <cfRule type="containsText" dxfId="3275" priority="3512" operator="containsText" text="Closeout">
      <formula>NOT(ISERROR(SEARCH("Closeout",K727)))</formula>
    </cfRule>
  </conditionalFormatting>
  <conditionalFormatting sqref="K727">
    <cfRule type="containsText" dxfId="3274" priority="3537" operator="containsText" text="COMING SOON">
      <formula>NOT(ISERROR(SEARCH("COMING SOON",K727)))</formula>
    </cfRule>
    <cfRule type="containsText" dxfId="3273" priority="3538" operator="containsText" text="ACTIVE">
      <formula>NOT(ISERROR(SEARCH("ACTIVE",K727)))</formula>
    </cfRule>
  </conditionalFormatting>
  <conditionalFormatting sqref="K727">
    <cfRule type="containsText" dxfId="3272" priority="3523" operator="containsText" text="Discontinued">
      <formula>NOT(ISERROR(SEARCH("Discontinued",K727)))</formula>
    </cfRule>
    <cfRule type="containsText" dxfId="3271" priority="3524" operator="containsText" text="Closeout">
      <formula>NOT(ISERROR(SEARCH("Closeout",K727)))</formula>
    </cfRule>
  </conditionalFormatting>
  <conditionalFormatting sqref="K727">
    <cfRule type="containsBlanks" dxfId="3270" priority="3584">
      <formula>LEN(TRIM(K727))=0</formula>
    </cfRule>
  </conditionalFormatting>
  <conditionalFormatting sqref="K727">
    <cfRule type="containsText" dxfId="3269" priority="3552" operator="containsText" text="COMING SOON">
      <formula>NOT(ISERROR(SEARCH("COMING SOON",K727)))</formula>
    </cfRule>
    <cfRule type="containsText" dxfId="3268" priority="3553" operator="containsText" text="ACTIVE">
      <formula>NOT(ISERROR(SEARCH("ACTIVE",K727)))</formula>
    </cfRule>
  </conditionalFormatting>
  <conditionalFormatting sqref="K727">
    <cfRule type="containsBlanks" dxfId="3267" priority="3583">
      <formula>LEN(TRIM(K727))=0</formula>
    </cfRule>
  </conditionalFormatting>
  <conditionalFormatting sqref="K727">
    <cfRule type="containsText" dxfId="3266" priority="3581" operator="containsText" text="COMING SOON">
      <formula>NOT(ISERROR(SEARCH("COMING SOON",K727)))</formula>
    </cfRule>
    <cfRule type="containsText" dxfId="3265" priority="3582" operator="containsText" text="ACTIVE">
      <formula>NOT(ISERROR(SEARCH("ACTIVE",K727)))</formula>
    </cfRule>
  </conditionalFormatting>
  <conditionalFormatting sqref="K727">
    <cfRule type="containsText" dxfId="3264" priority="3579" operator="containsText" text="Discontinued">
      <formula>NOT(ISERROR(SEARCH("Discontinued",K727)))</formula>
    </cfRule>
    <cfRule type="containsText" dxfId="3263" priority="3580" operator="containsText" text="Closeout">
      <formula>NOT(ISERROR(SEARCH("Closeout",K727)))</formula>
    </cfRule>
  </conditionalFormatting>
  <conditionalFormatting sqref="K727">
    <cfRule type="containsText" dxfId="3262" priority="3577" operator="containsText" text="COMING SOON">
      <formula>NOT(ISERROR(SEARCH("COMING SOON",K727)))</formula>
    </cfRule>
    <cfRule type="containsText" dxfId="3261" priority="3578" operator="containsText" text="ACTIVE">
      <formula>NOT(ISERROR(SEARCH("ACTIVE",K727)))</formula>
    </cfRule>
  </conditionalFormatting>
  <conditionalFormatting sqref="K727">
    <cfRule type="containsText" dxfId="3260" priority="3575" operator="containsText" text="Discontinued">
      <formula>NOT(ISERROR(SEARCH("Discontinued",K727)))</formula>
    </cfRule>
    <cfRule type="containsText" dxfId="3259" priority="3576" operator="containsText" text="Closeout">
      <formula>NOT(ISERROR(SEARCH("Closeout",K727)))</formula>
    </cfRule>
  </conditionalFormatting>
  <conditionalFormatting sqref="K727">
    <cfRule type="containsText" dxfId="3258" priority="3573" operator="containsText" text="COMING SOON">
      <formula>NOT(ISERROR(SEARCH("COMING SOON",K727)))</formula>
    </cfRule>
    <cfRule type="containsText" dxfId="3257" priority="3574" operator="containsText" text="ACTIVE">
      <formula>NOT(ISERROR(SEARCH("ACTIVE",K727)))</formula>
    </cfRule>
  </conditionalFormatting>
  <conditionalFormatting sqref="K727">
    <cfRule type="containsText" dxfId="3256" priority="3571" operator="containsText" text="Discontinued">
      <formula>NOT(ISERROR(SEARCH("Discontinued",K727)))</formula>
    </cfRule>
    <cfRule type="containsText" dxfId="3255" priority="3572" operator="containsText" text="Closeout">
      <formula>NOT(ISERROR(SEARCH("Closeout",K727)))</formula>
    </cfRule>
  </conditionalFormatting>
  <conditionalFormatting sqref="K727">
    <cfRule type="containsText" dxfId="3254" priority="3569" operator="containsText" text="COMING SOON">
      <formula>NOT(ISERROR(SEARCH("COMING SOON",K727)))</formula>
    </cfRule>
    <cfRule type="containsText" dxfId="3253" priority="3570" operator="containsText" text="ACTIVE">
      <formula>NOT(ISERROR(SEARCH("ACTIVE",K727)))</formula>
    </cfRule>
  </conditionalFormatting>
  <conditionalFormatting sqref="K727">
    <cfRule type="containsText" dxfId="3252" priority="3567" operator="containsText" text="Discontinued">
      <formula>NOT(ISERROR(SEARCH("Discontinued",K727)))</formula>
    </cfRule>
    <cfRule type="containsText" dxfId="3251" priority="3568" operator="containsText" text="Closeout">
      <formula>NOT(ISERROR(SEARCH("Closeout",K727)))</formula>
    </cfRule>
  </conditionalFormatting>
  <conditionalFormatting sqref="K727">
    <cfRule type="containsText" dxfId="3250" priority="3565" operator="containsText" text="COMING SOON">
      <formula>NOT(ISERROR(SEARCH("COMING SOON",K727)))</formula>
    </cfRule>
    <cfRule type="containsText" dxfId="3249" priority="3566" operator="containsText" text="ACTIVE">
      <formula>NOT(ISERROR(SEARCH("ACTIVE",K727)))</formula>
    </cfRule>
  </conditionalFormatting>
  <conditionalFormatting sqref="K727">
    <cfRule type="containsText" dxfId="3248" priority="3563" operator="containsText" text="Discontinued">
      <formula>NOT(ISERROR(SEARCH("Discontinued",K727)))</formula>
    </cfRule>
    <cfRule type="containsText" dxfId="3247" priority="3564" operator="containsText" text="Closeout">
      <formula>NOT(ISERROR(SEARCH("Closeout",K727)))</formula>
    </cfRule>
  </conditionalFormatting>
  <conditionalFormatting sqref="K727">
    <cfRule type="containsBlanks" dxfId="3246" priority="3562">
      <formula>LEN(TRIM(K727))=0</formula>
    </cfRule>
  </conditionalFormatting>
  <conditionalFormatting sqref="K727">
    <cfRule type="containsText" dxfId="3245" priority="3560" operator="containsText" text="COMING SOON">
      <formula>NOT(ISERROR(SEARCH("COMING SOON",K727)))</formula>
    </cfRule>
    <cfRule type="containsText" dxfId="3244" priority="3561" operator="containsText" text="ACTIVE">
      <formula>NOT(ISERROR(SEARCH("ACTIVE",K727)))</formula>
    </cfRule>
  </conditionalFormatting>
  <conditionalFormatting sqref="K727">
    <cfRule type="containsText" dxfId="3243" priority="3558" operator="containsText" text="Discontinued">
      <formula>NOT(ISERROR(SEARCH("Discontinued",K727)))</formula>
    </cfRule>
    <cfRule type="containsText" dxfId="3242" priority="3559" operator="containsText" text="Closeout">
      <formula>NOT(ISERROR(SEARCH("Closeout",K727)))</formula>
    </cfRule>
  </conditionalFormatting>
  <conditionalFormatting sqref="K727">
    <cfRule type="containsText" dxfId="3241" priority="3556" operator="containsText" text="COMING SOON">
      <formula>NOT(ISERROR(SEARCH("COMING SOON",K727)))</formula>
    </cfRule>
    <cfRule type="containsText" dxfId="3240" priority="3557" operator="containsText" text="ACTIVE">
      <formula>NOT(ISERROR(SEARCH("ACTIVE",K727)))</formula>
    </cfRule>
  </conditionalFormatting>
  <conditionalFormatting sqref="K727">
    <cfRule type="containsText" dxfId="3239" priority="3554" operator="containsText" text="Discontinued">
      <formula>NOT(ISERROR(SEARCH("Discontinued",K727)))</formula>
    </cfRule>
    <cfRule type="containsText" dxfId="3238" priority="3555" operator="containsText" text="Closeout">
      <formula>NOT(ISERROR(SEARCH("Closeout",K727)))</formula>
    </cfRule>
  </conditionalFormatting>
  <conditionalFormatting sqref="K727">
    <cfRule type="containsText" dxfId="3237" priority="3550" operator="containsText" text="Discontinued">
      <formula>NOT(ISERROR(SEARCH("Discontinued",K727)))</formula>
    </cfRule>
    <cfRule type="containsText" dxfId="3236" priority="3551" operator="containsText" text="Closeout">
      <formula>NOT(ISERROR(SEARCH("Closeout",K727)))</formula>
    </cfRule>
  </conditionalFormatting>
  <conditionalFormatting sqref="K727">
    <cfRule type="containsText" dxfId="3235" priority="3546" operator="containsText" text="Discontinued">
      <formula>NOT(ISERROR(SEARCH("Discontinued",K727)))</formula>
    </cfRule>
    <cfRule type="containsText" dxfId="3234" priority="3547" operator="containsText" text="Coming Soon">
      <formula>NOT(ISERROR(SEARCH("Coming Soon",K727)))</formula>
    </cfRule>
    <cfRule type="containsText" dxfId="3233" priority="3548" operator="containsText" text="Closeout">
      <formula>NOT(ISERROR(SEARCH("Closeout",K727)))</formula>
    </cfRule>
    <cfRule type="containsText" dxfId="3232" priority="3549" operator="containsText" text="Active">
      <formula>NOT(ISERROR(SEARCH("Active",K727)))</formula>
    </cfRule>
  </conditionalFormatting>
  <conditionalFormatting sqref="K727">
    <cfRule type="containsText" dxfId="3231" priority="3539" operator="containsText" text="Discontinued">
      <formula>NOT(ISERROR(SEARCH("Discontinued",K727)))</formula>
    </cfRule>
    <cfRule type="containsText" dxfId="3230" priority="3540" operator="containsText" text="Closeout">
      <formula>NOT(ISERROR(SEARCH("Closeout",K727)))</formula>
    </cfRule>
  </conditionalFormatting>
  <conditionalFormatting sqref="K727">
    <cfRule type="cellIs" dxfId="3229" priority="3544" operator="equal">
      <formula>"Closeout"</formula>
    </cfRule>
    <cfRule type="cellIs" dxfId="3228" priority="3545" operator="equal">
      <formula>"Discontinued"</formula>
    </cfRule>
  </conditionalFormatting>
  <conditionalFormatting sqref="K727">
    <cfRule type="containsBlanks" dxfId="3227" priority="3541">
      <formula>LEN(TRIM(K727))=0</formula>
    </cfRule>
  </conditionalFormatting>
  <conditionalFormatting sqref="K727">
    <cfRule type="containsText" dxfId="3226" priority="3542" operator="containsText" text="COMING SOON">
      <formula>NOT(ISERROR(SEARCH("COMING SOON",K727)))</formula>
    </cfRule>
    <cfRule type="containsText" dxfId="3225" priority="3543" operator="containsText" text="ACTIVE">
      <formula>NOT(ISERROR(SEARCH("ACTIVE",K727)))</formula>
    </cfRule>
  </conditionalFormatting>
  <conditionalFormatting sqref="K727">
    <cfRule type="containsText" dxfId="3224" priority="3535" operator="containsText" text="Discontinued">
      <formula>NOT(ISERROR(SEARCH("Discontinued",K727)))</formula>
    </cfRule>
    <cfRule type="containsText" dxfId="3223" priority="3536" operator="containsText" text="Closeout">
      <formula>NOT(ISERROR(SEARCH("Closeout",K727)))</formula>
    </cfRule>
  </conditionalFormatting>
  <conditionalFormatting sqref="K727">
    <cfRule type="containsText" dxfId="3222" priority="3533" operator="containsText" text="COMING SOON">
      <formula>NOT(ISERROR(SEARCH("COMING SOON",K727)))</formula>
    </cfRule>
    <cfRule type="containsText" dxfId="3221" priority="3534" operator="containsText" text="ACTIVE">
      <formula>NOT(ISERROR(SEARCH("ACTIVE",K727)))</formula>
    </cfRule>
  </conditionalFormatting>
  <conditionalFormatting sqref="K727">
    <cfRule type="containsText" dxfId="3220" priority="3531" operator="containsText" text="Discontinued">
      <formula>NOT(ISERROR(SEARCH("Discontinued",K727)))</formula>
    </cfRule>
    <cfRule type="containsText" dxfId="3219" priority="3532" operator="containsText" text="Closeout">
      <formula>NOT(ISERROR(SEARCH("Closeout",K727)))</formula>
    </cfRule>
  </conditionalFormatting>
  <conditionalFormatting sqref="K727">
    <cfRule type="containsText" dxfId="3218" priority="3529" operator="containsText" text="COMING SOON">
      <formula>NOT(ISERROR(SEARCH("COMING SOON",K727)))</formula>
    </cfRule>
    <cfRule type="containsText" dxfId="3217" priority="3530" operator="containsText" text="ACTIVE">
      <formula>NOT(ISERROR(SEARCH("ACTIVE",K727)))</formula>
    </cfRule>
  </conditionalFormatting>
  <conditionalFormatting sqref="K727">
    <cfRule type="containsText" dxfId="3216" priority="3527" operator="containsText" text="Discontinued">
      <formula>NOT(ISERROR(SEARCH("Discontinued",K727)))</formula>
    </cfRule>
    <cfRule type="containsText" dxfId="3215" priority="3528" operator="containsText" text="Closeout">
      <formula>NOT(ISERROR(SEARCH("Closeout",K727)))</formula>
    </cfRule>
  </conditionalFormatting>
  <conditionalFormatting sqref="K727">
    <cfRule type="containsText" dxfId="3214" priority="3525" operator="containsText" text="COMING SOON">
      <formula>NOT(ISERROR(SEARCH("COMING SOON",K727)))</formula>
    </cfRule>
    <cfRule type="containsText" dxfId="3213" priority="3526" operator="containsText" text="ACTIVE">
      <formula>NOT(ISERROR(SEARCH("ACTIVE",K727)))</formula>
    </cfRule>
  </conditionalFormatting>
  <conditionalFormatting sqref="K727">
    <cfRule type="containsText" dxfId="3212" priority="3521" operator="containsText" text="COMING SOON">
      <formula>NOT(ISERROR(SEARCH("COMING SOON",K727)))</formula>
    </cfRule>
    <cfRule type="containsText" dxfId="3211" priority="3522" operator="containsText" text="ACTIVE">
      <formula>NOT(ISERROR(SEARCH("ACTIVE",K727)))</formula>
    </cfRule>
  </conditionalFormatting>
  <conditionalFormatting sqref="K727">
    <cfRule type="containsText" dxfId="3210" priority="3519" operator="containsText" text="Discontinued">
      <formula>NOT(ISERROR(SEARCH("Discontinued",K727)))</formula>
    </cfRule>
    <cfRule type="containsText" dxfId="3209" priority="3520" operator="containsText" text="Closeout">
      <formula>NOT(ISERROR(SEARCH("Closeout",K727)))</formula>
    </cfRule>
  </conditionalFormatting>
  <conditionalFormatting sqref="K727">
    <cfRule type="containsText" dxfId="3208" priority="3517" operator="containsText" text="COMING SOON">
      <formula>NOT(ISERROR(SEARCH("COMING SOON",K727)))</formula>
    </cfRule>
    <cfRule type="containsText" dxfId="3207" priority="3518" operator="containsText" text="ACTIVE">
      <formula>NOT(ISERROR(SEARCH("ACTIVE",K727)))</formula>
    </cfRule>
  </conditionalFormatting>
  <conditionalFormatting sqref="K727">
    <cfRule type="containsText" dxfId="3206" priority="3515" operator="containsText" text="Discontinued">
      <formula>NOT(ISERROR(SEARCH("Discontinued",K727)))</formula>
    </cfRule>
    <cfRule type="containsText" dxfId="3205" priority="3516" operator="containsText" text="Closeout">
      <formula>NOT(ISERROR(SEARCH("Closeout",K727)))</formula>
    </cfRule>
  </conditionalFormatting>
  <conditionalFormatting sqref="K727">
    <cfRule type="containsText" dxfId="3204" priority="3513" operator="containsText" text="COMING SOON">
      <formula>NOT(ISERROR(SEARCH("COMING SOON",K727)))</formula>
    </cfRule>
    <cfRule type="containsText" dxfId="3203" priority="3514" operator="containsText" text="ACTIVE">
      <formula>NOT(ISERROR(SEARCH("ACTIVE",K727)))</formula>
    </cfRule>
  </conditionalFormatting>
  <conditionalFormatting sqref="K727">
    <cfRule type="containsText" dxfId="3202" priority="3509" operator="containsText" text="COMING SOON">
      <formula>NOT(ISERROR(SEARCH("COMING SOON",K727)))</formula>
    </cfRule>
    <cfRule type="containsText" dxfId="3201" priority="3510" operator="containsText" text="ACTIVE">
      <formula>NOT(ISERROR(SEARCH("ACTIVE",K727)))</formula>
    </cfRule>
  </conditionalFormatting>
  <conditionalFormatting sqref="K727">
    <cfRule type="containsText" dxfId="3200" priority="3507" operator="containsText" text="Discontinued">
      <formula>NOT(ISERROR(SEARCH("Discontinued",K727)))</formula>
    </cfRule>
    <cfRule type="containsText" dxfId="3199" priority="3508" operator="containsText" text="Closeout">
      <formula>NOT(ISERROR(SEARCH("Closeout",K727)))</formula>
    </cfRule>
  </conditionalFormatting>
  <conditionalFormatting sqref="K727">
    <cfRule type="containsText" dxfId="3198" priority="3505" operator="containsText" text="COMING SOON">
      <formula>NOT(ISERROR(SEARCH("COMING SOON",K727)))</formula>
    </cfRule>
    <cfRule type="containsText" dxfId="3197" priority="3506" operator="containsText" text="ACTIVE">
      <formula>NOT(ISERROR(SEARCH("ACTIVE",K727)))</formula>
    </cfRule>
  </conditionalFormatting>
  <conditionalFormatting sqref="K727">
    <cfRule type="containsText" dxfId="3196" priority="3503" operator="containsText" text="Discontinued">
      <formula>NOT(ISERROR(SEARCH("Discontinued",K727)))</formula>
    </cfRule>
    <cfRule type="containsText" dxfId="3195" priority="3504" operator="containsText" text="Closeout">
      <formula>NOT(ISERROR(SEARCH("Closeout",K727)))</formula>
    </cfRule>
  </conditionalFormatting>
  <conditionalFormatting sqref="K727">
    <cfRule type="containsText" dxfId="3194" priority="3501" operator="containsText" text="COMING SOON">
      <formula>NOT(ISERROR(SEARCH("COMING SOON",K727)))</formula>
    </cfRule>
    <cfRule type="containsText" dxfId="3193" priority="3502" operator="containsText" text="ACTIVE">
      <formula>NOT(ISERROR(SEARCH("ACTIVE",K727)))</formula>
    </cfRule>
  </conditionalFormatting>
  <conditionalFormatting sqref="K727">
    <cfRule type="containsText" dxfId="3192" priority="3499" operator="containsText" text="Discontinued">
      <formula>NOT(ISERROR(SEARCH("Discontinued",K727)))</formula>
    </cfRule>
    <cfRule type="containsText" dxfId="3191" priority="3500" operator="containsText" text="Closeout">
      <formula>NOT(ISERROR(SEARCH("Closeout",K727)))</formula>
    </cfRule>
  </conditionalFormatting>
  <conditionalFormatting sqref="K727">
    <cfRule type="containsText" dxfId="3190" priority="3497" operator="containsText" text="COMING SOON">
      <formula>NOT(ISERROR(SEARCH("COMING SOON",K727)))</formula>
    </cfRule>
    <cfRule type="containsText" dxfId="3189" priority="3498" operator="containsText" text="ACTIVE">
      <formula>NOT(ISERROR(SEARCH("ACTIVE",K727)))</formula>
    </cfRule>
  </conditionalFormatting>
  <conditionalFormatting sqref="K727">
    <cfRule type="containsText" dxfId="3188" priority="3495" operator="containsText" text="Discontinued">
      <formula>NOT(ISERROR(SEARCH("Discontinued",K727)))</formula>
    </cfRule>
    <cfRule type="containsText" dxfId="3187" priority="3496" operator="containsText" text="Closeout">
      <formula>NOT(ISERROR(SEARCH("Closeout",K727)))</formula>
    </cfRule>
  </conditionalFormatting>
  <conditionalFormatting sqref="K727">
    <cfRule type="containsText" dxfId="3186" priority="3491" operator="containsText" text="Discontinued">
      <formula>NOT(ISERROR(SEARCH("Discontinued",K727)))</formula>
    </cfRule>
    <cfRule type="containsText" dxfId="3185" priority="3492" operator="containsText" text="Coming Soon">
      <formula>NOT(ISERROR(SEARCH("Coming Soon",K727)))</formula>
    </cfRule>
    <cfRule type="containsText" dxfId="3184" priority="3493" operator="containsText" text="Closeout">
      <formula>NOT(ISERROR(SEARCH("Closeout",K727)))</formula>
    </cfRule>
    <cfRule type="containsText" dxfId="3183" priority="3494" operator="containsText" text="Active">
      <formula>NOT(ISERROR(SEARCH("Active",K727)))</formula>
    </cfRule>
  </conditionalFormatting>
  <conditionalFormatting sqref="K727">
    <cfRule type="containsText" dxfId="3182" priority="3489" operator="containsText" text="COMING SOON">
      <formula>NOT(ISERROR(SEARCH("COMING SOON",K727)))</formula>
    </cfRule>
    <cfRule type="containsText" dxfId="3181" priority="3490" operator="containsText" text="ACTIVE">
      <formula>NOT(ISERROR(SEARCH("ACTIVE",K727)))</formula>
    </cfRule>
  </conditionalFormatting>
  <conditionalFormatting sqref="K728">
    <cfRule type="containsText" dxfId="3180" priority="3371" operator="containsText" text="Discontinued">
      <formula>NOT(ISERROR(SEARCH("Discontinued",K728)))</formula>
    </cfRule>
    <cfRule type="containsText" dxfId="3179" priority="3372" operator="containsText" text="Closeout">
      <formula>NOT(ISERROR(SEARCH("Closeout",K728)))</formula>
    </cfRule>
  </conditionalFormatting>
  <conditionalFormatting sqref="A728">
    <cfRule type="expression" dxfId="3178" priority="3472">
      <formula>C728= "STREET (3XX)"</formula>
    </cfRule>
    <cfRule type="expression" dxfId="3177" priority="3473">
      <formula>C728="UTV (4XX)"</formula>
    </cfRule>
    <cfRule type="expression" dxfId="3176" priority="3474">
      <formula>C728= "RACE (1XX)"</formula>
    </cfRule>
    <cfRule type="expression" dxfId="3175" priority="3475">
      <formula>C728= "FORGED (2XX)"</formula>
    </cfRule>
    <cfRule type="expression" dxfId="3174" priority="3476">
      <formula>C728= "RALLY (5XX)"</formula>
    </cfRule>
    <cfRule type="expression" dxfId="3173" priority="3477">
      <formula>C728= "DISCO (6XX)"</formula>
    </cfRule>
    <cfRule type="expression" dxfId="3172" priority="3478">
      <formula>C728= "TRAIL (7XX)"</formula>
    </cfRule>
    <cfRule type="expression" dxfId="3171" priority="3479">
      <formula>C728= "GMZ (8XX)"</formula>
    </cfRule>
    <cfRule type="expression" dxfId="3170" priority="3480">
      <formula>C728= "DUALLY (9XX)"</formula>
    </cfRule>
  </conditionalFormatting>
  <conditionalFormatting sqref="H728">
    <cfRule type="containsBlanks" dxfId="3169" priority="3483">
      <formula>LEN(TRIM(H728))=0</formula>
    </cfRule>
    <cfRule type="duplicateValues" dxfId="3168" priority="3484"/>
  </conditionalFormatting>
  <conditionalFormatting sqref="E728">
    <cfRule type="containsBlanks" dxfId="3167" priority="3485">
      <formula>LEN(TRIM(E728))=0</formula>
    </cfRule>
    <cfRule type="duplicateValues" dxfId="3166" priority="3486"/>
  </conditionalFormatting>
  <conditionalFormatting sqref="K728">
    <cfRule type="containsText" dxfId="3165" priority="3395" operator="containsText" text="Discontinued">
      <formula>NOT(ISERROR(SEARCH("Discontinued",K728)))</formula>
    </cfRule>
    <cfRule type="containsText" dxfId="3164" priority="3396" operator="containsText" text="Closeout">
      <formula>NOT(ISERROR(SEARCH("Closeout",K728)))</formula>
    </cfRule>
  </conditionalFormatting>
  <conditionalFormatting sqref="K728">
    <cfRule type="containsText" dxfId="3163" priority="3421" operator="containsText" text="COMING SOON">
      <formula>NOT(ISERROR(SEARCH("COMING SOON",K728)))</formula>
    </cfRule>
    <cfRule type="containsText" dxfId="3162" priority="3422" operator="containsText" text="ACTIVE">
      <formula>NOT(ISERROR(SEARCH("ACTIVE",K728)))</formula>
    </cfRule>
  </conditionalFormatting>
  <conditionalFormatting sqref="K728">
    <cfRule type="containsText" dxfId="3161" priority="3407" operator="containsText" text="Discontinued">
      <formula>NOT(ISERROR(SEARCH("Discontinued",K728)))</formula>
    </cfRule>
    <cfRule type="containsText" dxfId="3160" priority="3408" operator="containsText" text="Closeout">
      <formula>NOT(ISERROR(SEARCH("Closeout",K728)))</formula>
    </cfRule>
  </conditionalFormatting>
  <conditionalFormatting sqref="K728">
    <cfRule type="containsBlanks" dxfId="3159" priority="3468">
      <formula>LEN(TRIM(K728))=0</formula>
    </cfRule>
  </conditionalFormatting>
  <conditionalFormatting sqref="K728">
    <cfRule type="containsText" dxfId="3158" priority="3436" operator="containsText" text="COMING SOON">
      <formula>NOT(ISERROR(SEARCH("COMING SOON",K728)))</formula>
    </cfRule>
    <cfRule type="containsText" dxfId="3157" priority="3437" operator="containsText" text="ACTIVE">
      <formula>NOT(ISERROR(SEARCH("ACTIVE",K728)))</formula>
    </cfRule>
  </conditionalFormatting>
  <conditionalFormatting sqref="K728">
    <cfRule type="containsBlanks" dxfId="3156" priority="3467">
      <formula>LEN(TRIM(K728))=0</formula>
    </cfRule>
  </conditionalFormatting>
  <conditionalFormatting sqref="K728">
    <cfRule type="containsText" dxfId="3155" priority="3465" operator="containsText" text="COMING SOON">
      <formula>NOT(ISERROR(SEARCH("COMING SOON",K728)))</formula>
    </cfRule>
    <cfRule type="containsText" dxfId="3154" priority="3466" operator="containsText" text="ACTIVE">
      <formula>NOT(ISERROR(SEARCH("ACTIVE",K728)))</formula>
    </cfRule>
  </conditionalFormatting>
  <conditionalFormatting sqref="K728">
    <cfRule type="containsText" dxfId="3153" priority="3463" operator="containsText" text="Discontinued">
      <formula>NOT(ISERROR(SEARCH("Discontinued",K728)))</formula>
    </cfRule>
    <cfRule type="containsText" dxfId="3152" priority="3464" operator="containsText" text="Closeout">
      <formula>NOT(ISERROR(SEARCH("Closeout",K728)))</formula>
    </cfRule>
  </conditionalFormatting>
  <conditionalFormatting sqref="K728">
    <cfRule type="containsText" dxfId="3151" priority="3461" operator="containsText" text="COMING SOON">
      <formula>NOT(ISERROR(SEARCH("COMING SOON",K728)))</formula>
    </cfRule>
    <cfRule type="containsText" dxfId="3150" priority="3462" operator="containsText" text="ACTIVE">
      <formula>NOT(ISERROR(SEARCH("ACTIVE",K728)))</formula>
    </cfRule>
  </conditionalFormatting>
  <conditionalFormatting sqref="K728">
    <cfRule type="containsText" dxfId="3149" priority="3459" operator="containsText" text="Discontinued">
      <formula>NOT(ISERROR(SEARCH("Discontinued",K728)))</formula>
    </cfRule>
    <cfRule type="containsText" dxfId="3148" priority="3460" operator="containsText" text="Closeout">
      <formula>NOT(ISERROR(SEARCH("Closeout",K728)))</formula>
    </cfRule>
  </conditionalFormatting>
  <conditionalFormatting sqref="K728">
    <cfRule type="containsText" dxfId="3147" priority="3457" operator="containsText" text="COMING SOON">
      <formula>NOT(ISERROR(SEARCH("COMING SOON",K728)))</formula>
    </cfRule>
    <cfRule type="containsText" dxfId="3146" priority="3458" operator="containsText" text="ACTIVE">
      <formula>NOT(ISERROR(SEARCH("ACTIVE",K728)))</formula>
    </cfRule>
  </conditionalFormatting>
  <conditionalFormatting sqref="K728">
    <cfRule type="containsText" dxfId="3145" priority="3455" operator="containsText" text="Discontinued">
      <formula>NOT(ISERROR(SEARCH("Discontinued",K728)))</formula>
    </cfRule>
    <cfRule type="containsText" dxfId="3144" priority="3456" operator="containsText" text="Closeout">
      <formula>NOT(ISERROR(SEARCH("Closeout",K728)))</formula>
    </cfRule>
  </conditionalFormatting>
  <conditionalFormatting sqref="K728">
    <cfRule type="containsText" dxfId="3143" priority="3453" operator="containsText" text="COMING SOON">
      <formula>NOT(ISERROR(SEARCH("COMING SOON",K728)))</formula>
    </cfRule>
    <cfRule type="containsText" dxfId="3142" priority="3454" operator="containsText" text="ACTIVE">
      <formula>NOT(ISERROR(SEARCH("ACTIVE",K728)))</formula>
    </cfRule>
  </conditionalFormatting>
  <conditionalFormatting sqref="K728">
    <cfRule type="containsText" dxfId="3141" priority="3451" operator="containsText" text="Discontinued">
      <formula>NOT(ISERROR(SEARCH("Discontinued",K728)))</formula>
    </cfRule>
    <cfRule type="containsText" dxfId="3140" priority="3452" operator="containsText" text="Closeout">
      <formula>NOT(ISERROR(SEARCH("Closeout",K728)))</formula>
    </cfRule>
  </conditionalFormatting>
  <conditionalFormatting sqref="K728">
    <cfRule type="containsText" dxfId="3139" priority="3449" operator="containsText" text="COMING SOON">
      <formula>NOT(ISERROR(SEARCH("COMING SOON",K728)))</formula>
    </cfRule>
    <cfRule type="containsText" dxfId="3138" priority="3450" operator="containsText" text="ACTIVE">
      <formula>NOT(ISERROR(SEARCH("ACTIVE",K728)))</formula>
    </cfRule>
  </conditionalFormatting>
  <conditionalFormatting sqref="K728">
    <cfRule type="containsText" dxfId="3137" priority="3447" operator="containsText" text="Discontinued">
      <formula>NOT(ISERROR(SEARCH("Discontinued",K728)))</formula>
    </cfRule>
    <cfRule type="containsText" dxfId="3136" priority="3448" operator="containsText" text="Closeout">
      <formula>NOT(ISERROR(SEARCH("Closeout",K728)))</formula>
    </cfRule>
  </conditionalFormatting>
  <conditionalFormatting sqref="K728">
    <cfRule type="containsBlanks" dxfId="3135" priority="3446">
      <formula>LEN(TRIM(K728))=0</formula>
    </cfRule>
  </conditionalFormatting>
  <conditionalFormatting sqref="K728">
    <cfRule type="containsText" dxfId="3134" priority="3444" operator="containsText" text="COMING SOON">
      <formula>NOT(ISERROR(SEARCH("COMING SOON",K728)))</formula>
    </cfRule>
    <cfRule type="containsText" dxfId="3133" priority="3445" operator="containsText" text="ACTIVE">
      <formula>NOT(ISERROR(SEARCH("ACTIVE",K728)))</formula>
    </cfRule>
  </conditionalFormatting>
  <conditionalFormatting sqref="K728">
    <cfRule type="containsText" dxfId="3132" priority="3442" operator="containsText" text="Discontinued">
      <formula>NOT(ISERROR(SEARCH("Discontinued",K728)))</formula>
    </cfRule>
    <cfRule type="containsText" dxfId="3131" priority="3443" operator="containsText" text="Closeout">
      <formula>NOT(ISERROR(SEARCH("Closeout",K728)))</formula>
    </cfRule>
  </conditionalFormatting>
  <conditionalFormatting sqref="K728">
    <cfRule type="containsText" dxfId="3130" priority="3440" operator="containsText" text="COMING SOON">
      <formula>NOT(ISERROR(SEARCH("COMING SOON",K728)))</formula>
    </cfRule>
    <cfRule type="containsText" dxfId="3129" priority="3441" operator="containsText" text="ACTIVE">
      <formula>NOT(ISERROR(SEARCH("ACTIVE",K728)))</formula>
    </cfRule>
  </conditionalFormatting>
  <conditionalFormatting sqref="K728">
    <cfRule type="containsText" dxfId="3128" priority="3438" operator="containsText" text="Discontinued">
      <formula>NOT(ISERROR(SEARCH("Discontinued",K728)))</formula>
    </cfRule>
    <cfRule type="containsText" dxfId="3127" priority="3439" operator="containsText" text="Closeout">
      <formula>NOT(ISERROR(SEARCH("Closeout",K728)))</formula>
    </cfRule>
  </conditionalFormatting>
  <conditionalFormatting sqref="K728">
    <cfRule type="containsText" dxfId="3126" priority="3434" operator="containsText" text="Discontinued">
      <formula>NOT(ISERROR(SEARCH("Discontinued",K728)))</formula>
    </cfRule>
    <cfRule type="containsText" dxfId="3125" priority="3435" operator="containsText" text="Closeout">
      <formula>NOT(ISERROR(SEARCH("Closeout",K728)))</formula>
    </cfRule>
  </conditionalFormatting>
  <conditionalFormatting sqref="K728">
    <cfRule type="containsText" dxfId="3124" priority="3430" operator="containsText" text="Discontinued">
      <formula>NOT(ISERROR(SEARCH("Discontinued",K728)))</formula>
    </cfRule>
    <cfRule type="containsText" dxfId="3123" priority="3431" operator="containsText" text="Coming Soon">
      <formula>NOT(ISERROR(SEARCH("Coming Soon",K728)))</formula>
    </cfRule>
    <cfRule type="containsText" dxfId="3122" priority="3432" operator="containsText" text="Closeout">
      <formula>NOT(ISERROR(SEARCH("Closeout",K728)))</formula>
    </cfRule>
    <cfRule type="containsText" dxfId="3121" priority="3433" operator="containsText" text="Active">
      <formula>NOT(ISERROR(SEARCH("Active",K728)))</formula>
    </cfRule>
  </conditionalFormatting>
  <conditionalFormatting sqref="K728">
    <cfRule type="containsText" dxfId="3120" priority="3423" operator="containsText" text="Discontinued">
      <formula>NOT(ISERROR(SEARCH("Discontinued",K728)))</formula>
    </cfRule>
    <cfRule type="containsText" dxfId="3119" priority="3424" operator="containsText" text="Closeout">
      <formula>NOT(ISERROR(SEARCH("Closeout",K728)))</formula>
    </cfRule>
  </conditionalFormatting>
  <conditionalFormatting sqref="K728">
    <cfRule type="cellIs" dxfId="3118" priority="3428" operator="equal">
      <formula>"Closeout"</formula>
    </cfRule>
    <cfRule type="cellIs" dxfId="3117" priority="3429" operator="equal">
      <formula>"Discontinued"</formula>
    </cfRule>
  </conditionalFormatting>
  <conditionalFormatting sqref="K728">
    <cfRule type="containsBlanks" dxfId="3116" priority="3425">
      <formula>LEN(TRIM(K728))=0</formula>
    </cfRule>
  </conditionalFormatting>
  <conditionalFormatting sqref="K728">
    <cfRule type="containsText" dxfId="3115" priority="3426" operator="containsText" text="COMING SOON">
      <formula>NOT(ISERROR(SEARCH("COMING SOON",K728)))</formula>
    </cfRule>
    <cfRule type="containsText" dxfId="3114" priority="3427" operator="containsText" text="ACTIVE">
      <formula>NOT(ISERROR(SEARCH("ACTIVE",K728)))</formula>
    </cfRule>
  </conditionalFormatting>
  <conditionalFormatting sqref="K728">
    <cfRule type="containsText" dxfId="3113" priority="3419" operator="containsText" text="Discontinued">
      <formula>NOT(ISERROR(SEARCH("Discontinued",K728)))</formula>
    </cfRule>
    <cfRule type="containsText" dxfId="3112" priority="3420" operator="containsText" text="Closeout">
      <formula>NOT(ISERROR(SEARCH("Closeout",K728)))</formula>
    </cfRule>
  </conditionalFormatting>
  <conditionalFormatting sqref="K728">
    <cfRule type="containsText" dxfId="3111" priority="3417" operator="containsText" text="COMING SOON">
      <formula>NOT(ISERROR(SEARCH("COMING SOON",K728)))</formula>
    </cfRule>
    <cfRule type="containsText" dxfId="3110" priority="3418" operator="containsText" text="ACTIVE">
      <formula>NOT(ISERROR(SEARCH("ACTIVE",K728)))</formula>
    </cfRule>
  </conditionalFormatting>
  <conditionalFormatting sqref="K728">
    <cfRule type="containsText" dxfId="3109" priority="3415" operator="containsText" text="Discontinued">
      <formula>NOT(ISERROR(SEARCH("Discontinued",K728)))</formula>
    </cfRule>
    <cfRule type="containsText" dxfId="3108" priority="3416" operator="containsText" text="Closeout">
      <formula>NOT(ISERROR(SEARCH("Closeout",K728)))</formula>
    </cfRule>
  </conditionalFormatting>
  <conditionalFormatting sqref="K728">
    <cfRule type="containsText" dxfId="3107" priority="3413" operator="containsText" text="COMING SOON">
      <formula>NOT(ISERROR(SEARCH("COMING SOON",K728)))</formula>
    </cfRule>
    <cfRule type="containsText" dxfId="3106" priority="3414" operator="containsText" text="ACTIVE">
      <formula>NOT(ISERROR(SEARCH("ACTIVE",K728)))</formula>
    </cfRule>
  </conditionalFormatting>
  <conditionalFormatting sqref="K728">
    <cfRule type="containsText" dxfId="3105" priority="3411" operator="containsText" text="Discontinued">
      <formula>NOT(ISERROR(SEARCH("Discontinued",K728)))</formula>
    </cfRule>
    <cfRule type="containsText" dxfId="3104" priority="3412" operator="containsText" text="Closeout">
      <formula>NOT(ISERROR(SEARCH("Closeout",K728)))</formula>
    </cfRule>
  </conditionalFormatting>
  <conditionalFormatting sqref="K728">
    <cfRule type="containsText" dxfId="3103" priority="3409" operator="containsText" text="COMING SOON">
      <formula>NOT(ISERROR(SEARCH("COMING SOON",K728)))</formula>
    </cfRule>
    <cfRule type="containsText" dxfId="3102" priority="3410" operator="containsText" text="ACTIVE">
      <formula>NOT(ISERROR(SEARCH("ACTIVE",K728)))</formula>
    </cfRule>
  </conditionalFormatting>
  <conditionalFormatting sqref="K728">
    <cfRule type="containsText" dxfId="3101" priority="3405" operator="containsText" text="COMING SOON">
      <formula>NOT(ISERROR(SEARCH("COMING SOON",K728)))</formula>
    </cfRule>
    <cfRule type="containsText" dxfId="3100" priority="3406" operator="containsText" text="ACTIVE">
      <formula>NOT(ISERROR(SEARCH("ACTIVE",K728)))</formula>
    </cfRule>
  </conditionalFormatting>
  <conditionalFormatting sqref="K728">
    <cfRule type="containsText" dxfId="3099" priority="3403" operator="containsText" text="Discontinued">
      <formula>NOT(ISERROR(SEARCH("Discontinued",K728)))</formula>
    </cfRule>
    <cfRule type="containsText" dxfId="3098" priority="3404" operator="containsText" text="Closeout">
      <formula>NOT(ISERROR(SEARCH("Closeout",K728)))</formula>
    </cfRule>
  </conditionalFormatting>
  <conditionalFormatting sqref="K728">
    <cfRule type="containsText" dxfId="3097" priority="3401" operator="containsText" text="COMING SOON">
      <formula>NOT(ISERROR(SEARCH("COMING SOON",K728)))</formula>
    </cfRule>
    <cfRule type="containsText" dxfId="3096" priority="3402" operator="containsText" text="ACTIVE">
      <formula>NOT(ISERROR(SEARCH("ACTIVE",K728)))</formula>
    </cfRule>
  </conditionalFormatting>
  <conditionalFormatting sqref="K728">
    <cfRule type="containsText" dxfId="3095" priority="3399" operator="containsText" text="Discontinued">
      <formula>NOT(ISERROR(SEARCH("Discontinued",K728)))</formula>
    </cfRule>
    <cfRule type="containsText" dxfId="3094" priority="3400" operator="containsText" text="Closeout">
      <formula>NOT(ISERROR(SEARCH("Closeout",K728)))</formula>
    </cfRule>
  </conditionalFormatting>
  <conditionalFormatting sqref="K728">
    <cfRule type="containsText" dxfId="3093" priority="3397" operator="containsText" text="COMING SOON">
      <formula>NOT(ISERROR(SEARCH("COMING SOON",K728)))</formula>
    </cfRule>
    <cfRule type="containsText" dxfId="3092" priority="3398" operator="containsText" text="ACTIVE">
      <formula>NOT(ISERROR(SEARCH("ACTIVE",K728)))</formula>
    </cfRule>
  </conditionalFormatting>
  <conditionalFormatting sqref="K728">
    <cfRule type="containsText" dxfId="3091" priority="3393" operator="containsText" text="COMING SOON">
      <formula>NOT(ISERROR(SEARCH("COMING SOON",K728)))</formula>
    </cfRule>
    <cfRule type="containsText" dxfId="3090" priority="3394" operator="containsText" text="ACTIVE">
      <formula>NOT(ISERROR(SEARCH("ACTIVE",K728)))</formula>
    </cfRule>
  </conditionalFormatting>
  <conditionalFormatting sqref="K728">
    <cfRule type="containsText" dxfId="3089" priority="3391" operator="containsText" text="Discontinued">
      <formula>NOT(ISERROR(SEARCH("Discontinued",K728)))</formula>
    </cfRule>
    <cfRule type="containsText" dxfId="3088" priority="3392" operator="containsText" text="Closeout">
      <formula>NOT(ISERROR(SEARCH("Closeout",K728)))</formula>
    </cfRule>
  </conditionalFormatting>
  <conditionalFormatting sqref="K728">
    <cfRule type="containsText" dxfId="3087" priority="3389" operator="containsText" text="COMING SOON">
      <formula>NOT(ISERROR(SEARCH("COMING SOON",K728)))</formula>
    </cfRule>
    <cfRule type="containsText" dxfId="3086" priority="3390" operator="containsText" text="ACTIVE">
      <formula>NOT(ISERROR(SEARCH("ACTIVE",K728)))</formula>
    </cfRule>
  </conditionalFormatting>
  <conditionalFormatting sqref="K728">
    <cfRule type="containsText" dxfId="3085" priority="3387" operator="containsText" text="Discontinued">
      <formula>NOT(ISERROR(SEARCH("Discontinued",K728)))</formula>
    </cfRule>
    <cfRule type="containsText" dxfId="3084" priority="3388" operator="containsText" text="Closeout">
      <formula>NOT(ISERROR(SEARCH("Closeout",K728)))</formula>
    </cfRule>
  </conditionalFormatting>
  <conditionalFormatting sqref="K728">
    <cfRule type="containsText" dxfId="3083" priority="3385" operator="containsText" text="COMING SOON">
      <formula>NOT(ISERROR(SEARCH("COMING SOON",K728)))</formula>
    </cfRule>
    <cfRule type="containsText" dxfId="3082" priority="3386" operator="containsText" text="ACTIVE">
      <formula>NOT(ISERROR(SEARCH("ACTIVE",K728)))</formula>
    </cfRule>
  </conditionalFormatting>
  <conditionalFormatting sqref="K728">
    <cfRule type="containsText" dxfId="3081" priority="3383" operator="containsText" text="Discontinued">
      <formula>NOT(ISERROR(SEARCH("Discontinued",K728)))</formula>
    </cfRule>
    <cfRule type="containsText" dxfId="3080" priority="3384" operator="containsText" text="Closeout">
      <formula>NOT(ISERROR(SEARCH("Closeout",K728)))</formula>
    </cfRule>
  </conditionalFormatting>
  <conditionalFormatting sqref="K728">
    <cfRule type="containsText" dxfId="3079" priority="3381" operator="containsText" text="COMING SOON">
      <formula>NOT(ISERROR(SEARCH("COMING SOON",K728)))</formula>
    </cfRule>
    <cfRule type="containsText" dxfId="3078" priority="3382" operator="containsText" text="ACTIVE">
      <formula>NOT(ISERROR(SEARCH("ACTIVE",K728)))</formula>
    </cfRule>
  </conditionalFormatting>
  <conditionalFormatting sqref="K728">
    <cfRule type="containsText" dxfId="3077" priority="3379" operator="containsText" text="Discontinued">
      <formula>NOT(ISERROR(SEARCH("Discontinued",K728)))</formula>
    </cfRule>
    <cfRule type="containsText" dxfId="3076" priority="3380" operator="containsText" text="Closeout">
      <formula>NOT(ISERROR(SEARCH("Closeout",K728)))</formula>
    </cfRule>
  </conditionalFormatting>
  <conditionalFormatting sqref="K728">
    <cfRule type="containsText" dxfId="3075" priority="3375" operator="containsText" text="Discontinued">
      <formula>NOT(ISERROR(SEARCH("Discontinued",K728)))</formula>
    </cfRule>
    <cfRule type="containsText" dxfId="3074" priority="3376" operator="containsText" text="Coming Soon">
      <formula>NOT(ISERROR(SEARCH("Coming Soon",K728)))</formula>
    </cfRule>
    <cfRule type="containsText" dxfId="3073" priority="3377" operator="containsText" text="Closeout">
      <formula>NOT(ISERROR(SEARCH("Closeout",K728)))</formula>
    </cfRule>
    <cfRule type="containsText" dxfId="3072" priority="3378" operator="containsText" text="Active">
      <formula>NOT(ISERROR(SEARCH("Active",K728)))</formula>
    </cfRule>
  </conditionalFormatting>
  <conditionalFormatting sqref="K728">
    <cfRule type="containsText" dxfId="3071" priority="3373" operator="containsText" text="COMING SOON">
      <formula>NOT(ISERROR(SEARCH("COMING SOON",K728)))</formula>
    </cfRule>
    <cfRule type="containsText" dxfId="3070" priority="3374" operator="containsText" text="ACTIVE">
      <formula>NOT(ISERROR(SEARCH("ACTIVE",K728)))</formula>
    </cfRule>
  </conditionalFormatting>
  <conditionalFormatting sqref="A729:A740 A742:A836">
    <cfRule type="expression" dxfId="3069" priority="3356">
      <formula>C729= "STREET (3XX)"</formula>
    </cfRule>
    <cfRule type="expression" dxfId="3068" priority="3357">
      <formula>C729="UTV (4XX)"</formula>
    </cfRule>
    <cfRule type="expression" dxfId="3067" priority="3358">
      <formula>C729= "RACE (1XX)"</formula>
    </cfRule>
    <cfRule type="expression" dxfId="3066" priority="3359">
      <formula>C729= "FORGED (2XX)"</formula>
    </cfRule>
    <cfRule type="expression" dxfId="3065" priority="3360">
      <formula>C729= "RALLY (5XX)"</formula>
    </cfRule>
    <cfRule type="expression" dxfId="3064" priority="3361">
      <formula>C729= "DISCO (6XX)"</formula>
    </cfRule>
    <cfRule type="expression" dxfId="3063" priority="3362">
      <formula>C729= "TRAIL (7XX)"</formula>
    </cfRule>
    <cfRule type="expression" dxfId="3062" priority="3363">
      <formula>C729= "GMZ (8XX)"</formula>
    </cfRule>
    <cfRule type="expression" dxfId="3061" priority="3364">
      <formula>C729= "DUALLY (9XX)"</formula>
    </cfRule>
  </conditionalFormatting>
  <conditionalFormatting sqref="H729">
    <cfRule type="containsBlanks" dxfId="3060" priority="3367">
      <formula>LEN(TRIM(H729))=0</formula>
    </cfRule>
    <cfRule type="duplicateValues" dxfId="3059" priority="3368"/>
  </conditionalFormatting>
  <conditionalFormatting sqref="E729">
    <cfRule type="containsBlanks" dxfId="3058" priority="3369">
      <formula>LEN(TRIM(E729))=0</formula>
    </cfRule>
    <cfRule type="duplicateValues" dxfId="3057" priority="3370"/>
  </conditionalFormatting>
  <conditionalFormatting sqref="K729">
    <cfRule type="containsText" dxfId="3056" priority="3255" operator="containsText" text="Discontinued">
      <formula>NOT(ISERROR(SEARCH("Discontinued",K729)))</formula>
    </cfRule>
    <cfRule type="containsText" dxfId="3055" priority="3256" operator="containsText" text="Closeout">
      <formula>NOT(ISERROR(SEARCH("Closeout",K729)))</formula>
    </cfRule>
  </conditionalFormatting>
  <conditionalFormatting sqref="K729">
    <cfRule type="containsText" dxfId="3054" priority="3279" operator="containsText" text="Discontinued">
      <formula>NOT(ISERROR(SEARCH("Discontinued",K729)))</formula>
    </cfRule>
    <cfRule type="containsText" dxfId="3053" priority="3280" operator="containsText" text="Closeout">
      <formula>NOT(ISERROR(SEARCH("Closeout",K729)))</formula>
    </cfRule>
  </conditionalFormatting>
  <conditionalFormatting sqref="K729">
    <cfRule type="containsText" dxfId="3052" priority="3305" operator="containsText" text="COMING SOON">
      <formula>NOT(ISERROR(SEARCH("COMING SOON",K729)))</formula>
    </cfRule>
    <cfRule type="containsText" dxfId="3051" priority="3306" operator="containsText" text="ACTIVE">
      <formula>NOT(ISERROR(SEARCH("ACTIVE",K729)))</formula>
    </cfRule>
  </conditionalFormatting>
  <conditionalFormatting sqref="K729">
    <cfRule type="containsText" dxfId="3050" priority="3291" operator="containsText" text="Discontinued">
      <formula>NOT(ISERROR(SEARCH("Discontinued",K729)))</formula>
    </cfRule>
    <cfRule type="containsText" dxfId="3049" priority="3292" operator="containsText" text="Closeout">
      <formula>NOT(ISERROR(SEARCH("Closeout",K729)))</formula>
    </cfRule>
  </conditionalFormatting>
  <conditionalFormatting sqref="K729">
    <cfRule type="containsBlanks" dxfId="3048" priority="3352">
      <formula>LEN(TRIM(K729))=0</formula>
    </cfRule>
  </conditionalFormatting>
  <conditionalFormatting sqref="K729">
    <cfRule type="containsText" dxfId="3047" priority="3320" operator="containsText" text="COMING SOON">
      <formula>NOT(ISERROR(SEARCH("COMING SOON",K729)))</formula>
    </cfRule>
    <cfRule type="containsText" dxfId="3046" priority="3321" operator="containsText" text="ACTIVE">
      <formula>NOT(ISERROR(SEARCH("ACTIVE",K729)))</formula>
    </cfRule>
  </conditionalFormatting>
  <conditionalFormatting sqref="K729">
    <cfRule type="containsBlanks" dxfId="3045" priority="3351">
      <formula>LEN(TRIM(K729))=0</formula>
    </cfRule>
  </conditionalFormatting>
  <conditionalFormatting sqref="K729">
    <cfRule type="containsText" dxfId="3044" priority="3349" operator="containsText" text="COMING SOON">
      <formula>NOT(ISERROR(SEARCH("COMING SOON",K729)))</formula>
    </cfRule>
    <cfRule type="containsText" dxfId="3043" priority="3350" operator="containsText" text="ACTIVE">
      <formula>NOT(ISERROR(SEARCH("ACTIVE",K729)))</formula>
    </cfRule>
  </conditionalFormatting>
  <conditionalFormatting sqref="K729">
    <cfRule type="containsText" dxfId="3042" priority="3347" operator="containsText" text="Discontinued">
      <formula>NOT(ISERROR(SEARCH("Discontinued",K729)))</formula>
    </cfRule>
    <cfRule type="containsText" dxfId="3041" priority="3348" operator="containsText" text="Closeout">
      <formula>NOT(ISERROR(SEARCH("Closeout",K729)))</formula>
    </cfRule>
  </conditionalFormatting>
  <conditionalFormatting sqref="K729">
    <cfRule type="containsText" dxfId="3040" priority="3345" operator="containsText" text="COMING SOON">
      <formula>NOT(ISERROR(SEARCH("COMING SOON",K729)))</formula>
    </cfRule>
    <cfRule type="containsText" dxfId="3039" priority="3346" operator="containsText" text="ACTIVE">
      <formula>NOT(ISERROR(SEARCH("ACTIVE",K729)))</formula>
    </cfRule>
  </conditionalFormatting>
  <conditionalFormatting sqref="K729">
    <cfRule type="containsText" dxfId="3038" priority="3343" operator="containsText" text="Discontinued">
      <formula>NOT(ISERROR(SEARCH("Discontinued",K729)))</formula>
    </cfRule>
    <cfRule type="containsText" dxfId="3037" priority="3344" operator="containsText" text="Closeout">
      <formula>NOT(ISERROR(SEARCH("Closeout",K729)))</formula>
    </cfRule>
  </conditionalFormatting>
  <conditionalFormatting sqref="K729">
    <cfRule type="containsText" dxfId="3036" priority="3341" operator="containsText" text="COMING SOON">
      <formula>NOT(ISERROR(SEARCH("COMING SOON",K729)))</formula>
    </cfRule>
    <cfRule type="containsText" dxfId="3035" priority="3342" operator="containsText" text="ACTIVE">
      <formula>NOT(ISERROR(SEARCH("ACTIVE",K729)))</formula>
    </cfRule>
  </conditionalFormatting>
  <conditionalFormatting sqref="K729">
    <cfRule type="containsText" dxfId="3034" priority="3339" operator="containsText" text="Discontinued">
      <formula>NOT(ISERROR(SEARCH("Discontinued",K729)))</formula>
    </cfRule>
    <cfRule type="containsText" dxfId="3033" priority="3340" operator="containsText" text="Closeout">
      <formula>NOT(ISERROR(SEARCH("Closeout",K729)))</formula>
    </cfRule>
  </conditionalFormatting>
  <conditionalFormatting sqref="K729">
    <cfRule type="containsText" dxfId="3032" priority="3337" operator="containsText" text="COMING SOON">
      <formula>NOT(ISERROR(SEARCH("COMING SOON",K729)))</formula>
    </cfRule>
    <cfRule type="containsText" dxfId="3031" priority="3338" operator="containsText" text="ACTIVE">
      <formula>NOT(ISERROR(SEARCH("ACTIVE",K729)))</formula>
    </cfRule>
  </conditionalFormatting>
  <conditionalFormatting sqref="K729">
    <cfRule type="containsText" dxfId="3030" priority="3335" operator="containsText" text="Discontinued">
      <formula>NOT(ISERROR(SEARCH("Discontinued",K729)))</formula>
    </cfRule>
    <cfRule type="containsText" dxfId="3029" priority="3336" operator="containsText" text="Closeout">
      <formula>NOT(ISERROR(SEARCH("Closeout",K729)))</formula>
    </cfRule>
  </conditionalFormatting>
  <conditionalFormatting sqref="K729">
    <cfRule type="containsText" dxfId="3028" priority="3333" operator="containsText" text="COMING SOON">
      <formula>NOT(ISERROR(SEARCH("COMING SOON",K729)))</formula>
    </cfRule>
    <cfRule type="containsText" dxfId="3027" priority="3334" operator="containsText" text="ACTIVE">
      <formula>NOT(ISERROR(SEARCH("ACTIVE",K729)))</formula>
    </cfRule>
  </conditionalFormatting>
  <conditionalFormatting sqref="K729">
    <cfRule type="containsText" dxfId="3026" priority="3331" operator="containsText" text="Discontinued">
      <formula>NOT(ISERROR(SEARCH("Discontinued",K729)))</formula>
    </cfRule>
    <cfRule type="containsText" dxfId="3025" priority="3332" operator="containsText" text="Closeout">
      <formula>NOT(ISERROR(SEARCH("Closeout",K729)))</formula>
    </cfRule>
  </conditionalFormatting>
  <conditionalFormatting sqref="K729">
    <cfRule type="containsBlanks" dxfId="3024" priority="3330">
      <formula>LEN(TRIM(K729))=0</formula>
    </cfRule>
  </conditionalFormatting>
  <conditionalFormatting sqref="K729">
    <cfRule type="containsText" dxfId="3023" priority="3328" operator="containsText" text="COMING SOON">
      <formula>NOT(ISERROR(SEARCH("COMING SOON",K729)))</formula>
    </cfRule>
    <cfRule type="containsText" dxfId="3022" priority="3329" operator="containsText" text="ACTIVE">
      <formula>NOT(ISERROR(SEARCH("ACTIVE",K729)))</formula>
    </cfRule>
  </conditionalFormatting>
  <conditionalFormatting sqref="K729">
    <cfRule type="containsText" dxfId="3021" priority="3326" operator="containsText" text="Discontinued">
      <formula>NOT(ISERROR(SEARCH("Discontinued",K729)))</formula>
    </cfRule>
    <cfRule type="containsText" dxfId="3020" priority="3327" operator="containsText" text="Closeout">
      <formula>NOT(ISERROR(SEARCH("Closeout",K729)))</formula>
    </cfRule>
  </conditionalFormatting>
  <conditionalFormatting sqref="K729">
    <cfRule type="containsText" dxfId="3019" priority="3324" operator="containsText" text="COMING SOON">
      <formula>NOT(ISERROR(SEARCH("COMING SOON",K729)))</formula>
    </cfRule>
    <cfRule type="containsText" dxfId="3018" priority="3325" operator="containsText" text="ACTIVE">
      <formula>NOT(ISERROR(SEARCH("ACTIVE",K729)))</formula>
    </cfRule>
  </conditionalFormatting>
  <conditionalFormatting sqref="K729">
    <cfRule type="containsText" dxfId="3017" priority="3322" operator="containsText" text="Discontinued">
      <formula>NOT(ISERROR(SEARCH("Discontinued",K729)))</formula>
    </cfRule>
    <cfRule type="containsText" dxfId="3016" priority="3323" operator="containsText" text="Closeout">
      <formula>NOT(ISERROR(SEARCH("Closeout",K729)))</formula>
    </cfRule>
  </conditionalFormatting>
  <conditionalFormatting sqref="K729">
    <cfRule type="containsText" dxfId="3015" priority="3318" operator="containsText" text="Discontinued">
      <formula>NOT(ISERROR(SEARCH("Discontinued",K729)))</formula>
    </cfRule>
    <cfRule type="containsText" dxfId="3014" priority="3319" operator="containsText" text="Closeout">
      <formula>NOT(ISERROR(SEARCH("Closeout",K729)))</formula>
    </cfRule>
  </conditionalFormatting>
  <conditionalFormatting sqref="K729">
    <cfRule type="containsText" dxfId="3013" priority="3314" operator="containsText" text="Discontinued">
      <formula>NOT(ISERROR(SEARCH("Discontinued",K729)))</formula>
    </cfRule>
    <cfRule type="containsText" dxfId="3012" priority="3315" operator="containsText" text="Coming Soon">
      <formula>NOT(ISERROR(SEARCH("Coming Soon",K729)))</formula>
    </cfRule>
    <cfRule type="containsText" dxfId="3011" priority="3316" operator="containsText" text="Closeout">
      <formula>NOT(ISERROR(SEARCH("Closeout",K729)))</formula>
    </cfRule>
    <cfRule type="containsText" dxfId="3010" priority="3317" operator="containsText" text="Active">
      <formula>NOT(ISERROR(SEARCH("Active",K729)))</formula>
    </cfRule>
  </conditionalFormatting>
  <conditionalFormatting sqref="K729">
    <cfRule type="containsText" dxfId="3009" priority="3307" operator="containsText" text="Discontinued">
      <formula>NOT(ISERROR(SEARCH("Discontinued",K729)))</formula>
    </cfRule>
    <cfRule type="containsText" dxfId="3008" priority="3308" operator="containsText" text="Closeout">
      <formula>NOT(ISERROR(SEARCH("Closeout",K729)))</formula>
    </cfRule>
  </conditionalFormatting>
  <conditionalFormatting sqref="K729">
    <cfRule type="cellIs" dxfId="3007" priority="3312" operator="equal">
      <formula>"Closeout"</formula>
    </cfRule>
    <cfRule type="cellIs" dxfId="3006" priority="3313" operator="equal">
      <formula>"Discontinued"</formula>
    </cfRule>
  </conditionalFormatting>
  <conditionalFormatting sqref="K729">
    <cfRule type="containsBlanks" dxfId="3005" priority="3309">
      <formula>LEN(TRIM(K729))=0</formula>
    </cfRule>
  </conditionalFormatting>
  <conditionalFormatting sqref="K729">
    <cfRule type="containsText" dxfId="3004" priority="3310" operator="containsText" text="COMING SOON">
      <formula>NOT(ISERROR(SEARCH("COMING SOON",K729)))</formula>
    </cfRule>
    <cfRule type="containsText" dxfId="3003" priority="3311" operator="containsText" text="ACTIVE">
      <formula>NOT(ISERROR(SEARCH("ACTIVE",K729)))</formula>
    </cfRule>
  </conditionalFormatting>
  <conditionalFormatting sqref="K729">
    <cfRule type="containsText" dxfId="3002" priority="3303" operator="containsText" text="Discontinued">
      <formula>NOT(ISERROR(SEARCH("Discontinued",K729)))</formula>
    </cfRule>
    <cfRule type="containsText" dxfId="3001" priority="3304" operator="containsText" text="Closeout">
      <formula>NOT(ISERROR(SEARCH("Closeout",K729)))</formula>
    </cfRule>
  </conditionalFormatting>
  <conditionalFormatting sqref="K729">
    <cfRule type="containsText" dxfId="3000" priority="3301" operator="containsText" text="COMING SOON">
      <formula>NOT(ISERROR(SEARCH("COMING SOON",K729)))</formula>
    </cfRule>
    <cfRule type="containsText" dxfId="2999" priority="3302" operator="containsText" text="ACTIVE">
      <formula>NOT(ISERROR(SEARCH("ACTIVE",K729)))</formula>
    </cfRule>
  </conditionalFormatting>
  <conditionalFormatting sqref="K729">
    <cfRule type="containsText" dxfId="2998" priority="3299" operator="containsText" text="Discontinued">
      <formula>NOT(ISERROR(SEARCH("Discontinued",K729)))</formula>
    </cfRule>
    <cfRule type="containsText" dxfId="2997" priority="3300" operator="containsText" text="Closeout">
      <formula>NOT(ISERROR(SEARCH("Closeout",K729)))</formula>
    </cfRule>
  </conditionalFormatting>
  <conditionalFormatting sqref="K729">
    <cfRule type="containsText" dxfId="2996" priority="3297" operator="containsText" text="COMING SOON">
      <formula>NOT(ISERROR(SEARCH("COMING SOON",K729)))</formula>
    </cfRule>
    <cfRule type="containsText" dxfId="2995" priority="3298" operator="containsText" text="ACTIVE">
      <formula>NOT(ISERROR(SEARCH("ACTIVE",K729)))</formula>
    </cfRule>
  </conditionalFormatting>
  <conditionalFormatting sqref="K729">
    <cfRule type="containsText" dxfId="2994" priority="3295" operator="containsText" text="Discontinued">
      <formula>NOT(ISERROR(SEARCH("Discontinued",K729)))</formula>
    </cfRule>
    <cfRule type="containsText" dxfId="2993" priority="3296" operator="containsText" text="Closeout">
      <formula>NOT(ISERROR(SEARCH("Closeout",K729)))</formula>
    </cfRule>
  </conditionalFormatting>
  <conditionalFormatting sqref="K729">
    <cfRule type="containsText" dxfId="2992" priority="3293" operator="containsText" text="COMING SOON">
      <formula>NOT(ISERROR(SEARCH("COMING SOON",K729)))</formula>
    </cfRule>
    <cfRule type="containsText" dxfId="2991" priority="3294" operator="containsText" text="ACTIVE">
      <formula>NOT(ISERROR(SEARCH("ACTIVE",K729)))</formula>
    </cfRule>
  </conditionalFormatting>
  <conditionalFormatting sqref="K729">
    <cfRule type="containsText" dxfId="2990" priority="3289" operator="containsText" text="COMING SOON">
      <formula>NOT(ISERROR(SEARCH("COMING SOON",K729)))</formula>
    </cfRule>
    <cfRule type="containsText" dxfId="2989" priority="3290" operator="containsText" text="ACTIVE">
      <formula>NOT(ISERROR(SEARCH("ACTIVE",K729)))</formula>
    </cfRule>
  </conditionalFormatting>
  <conditionalFormatting sqref="K729">
    <cfRule type="containsText" dxfId="2988" priority="3287" operator="containsText" text="Discontinued">
      <formula>NOT(ISERROR(SEARCH("Discontinued",K729)))</formula>
    </cfRule>
    <cfRule type="containsText" dxfId="2987" priority="3288" operator="containsText" text="Closeout">
      <formula>NOT(ISERROR(SEARCH("Closeout",K729)))</formula>
    </cfRule>
  </conditionalFormatting>
  <conditionalFormatting sqref="K729">
    <cfRule type="containsText" dxfId="2986" priority="3285" operator="containsText" text="COMING SOON">
      <formula>NOT(ISERROR(SEARCH("COMING SOON",K729)))</formula>
    </cfRule>
    <cfRule type="containsText" dxfId="2985" priority="3286" operator="containsText" text="ACTIVE">
      <formula>NOT(ISERROR(SEARCH("ACTIVE",K729)))</formula>
    </cfRule>
  </conditionalFormatting>
  <conditionalFormatting sqref="K729">
    <cfRule type="containsText" dxfId="2984" priority="3283" operator="containsText" text="Discontinued">
      <formula>NOT(ISERROR(SEARCH("Discontinued",K729)))</formula>
    </cfRule>
    <cfRule type="containsText" dxfId="2983" priority="3284" operator="containsText" text="Closeout">
      <formula>NOT(ISERROR(SEARCH("Closeout",K729)))</formula>
    </cfRule>
  </conditionalFormatting>
  <conditionalFormatting sqref="K729">
    <cfRule type="containsText" dxfId="2982" priority="3281" operator="containsText" text="COMING SOON">
      <formula>NOT(ISERROR(SEARCH("COMING SOON",K729)))</formula>
    </cfRule>
    <cfRule type="containsText" dxfId="2981" priority="3282" operator="containsText" text="ACTIVE">
      <formula>NOT(ISERROR(SEARCH("ACTIVE",K729)))</formula>
    </cfRule>
  </conditionalFormatting>
  <conditionalFormatting sqref="K729">
    <cfRule type="containsText" dxfId="2980" priority="3277" operator="containsText" text="COMING SOON">
      <formula>NOT(ISERROR(SEARCH("COMING SOON",K729)))</formula>
    </cfRule>
    <cfRule type="containsText" dxfId="2979" priority="3278" operator="containsText" text="ACTIVE">
      <formula>NOT(ISERROR(SEARCH("ACTIVE",K729)))</formula>
    </cfRule>
  </conditionalFormatting>
  <conditionalFormatting sqref="K729">
    <cfRule type="containsText" dxfId="2978" priority="3275" operator="containsText" text="Discontinued">
      <formula>NOT(ISERROR(SEARCH("Discontinued",K729)))</formula>
    </cfRule>
    <cfRule type="containsText" dxfId="2977" priority="3276" operator="containsText" text="Closeout">
      <formula>NOT(ISERROR(SEARCH("Closeout",K729)))</formula>
    </cfRule>
  </conditionalFormatting>
  <conditionalFormatting sqref="K729">
    <cfRule type="containsText" dxfId="2976" priority="3273" operator="containsText" text="COMING SOON">
      <formula>NOT(ISERROR(SEARCH("COMING SOON",K729)))</formula>
    </cfRule>
    <cfRule type="containsText" dxfId="2975" priority="3274" operator="containsText" text="ACTIVE">
      <formula>NOT(ISERROR(SEARCH("ACTIVE",K729)))</formula>
    </cfRule>
  </conditionalFormatting>
  <conditionalFormatting sqref="K729">
    <cfRule type="containsText" dxfId="2974" priority="3271" operator="containsText" text="Discontinued">
      <formula>NOT(ISERROR(SEARCH("Discontinued",K729)))</formula>
    </cfRule>
    <cfRule type="containsText" dxfId="2973" priority="3272" operator="containsText" text="Closeout">
      <formula>NOT(ISERROR(SEARCH("Closeout",K729)))</formula>
    </cfRule>
  </conditionalFormatting>
  <conditionalFormatting sqref="K729">
    <cfRule type="containsText" dxfId="2972" priority="3269" operator="containsText" text="COMING SOON">
      <formula>NOT(ISERROR(SEARCH("COMING SOON",K729)))</formula>
    </cfRule>
    <cfRule type="containsText" dxfId="2971" priority="3270" operator="containsText" text="ACTIVE">
      <formula>NOT(ISERROR(SEARCH("ACTIVE",K729)))</formula>
    </cfRule>
  </conditionalFormatting>
  <conditionalFormatting sqref="K729">
    <cfRule type="containsText" dxfId="2970" priority="3267" operator="containsText" text="Discontinued">
      <formula>NOT(ISERROR(SEARCH("Discontinued",K729)))</formula>
    </cfRule>
    <cfRule type="containsText" dxfId="2969" priority="3268" operator="containsText" text="Closeout">
      <formula>NOT(ISERROR(SEARCH("Closeout",K729)))</formula>
    </cfRule>
  </conditionalFormatting>
  <conditionalFormatting sqref="K729">
    <cfRule type="containsText" dxfId="2968" priority="3265" operator="containsText" text="COMING SOON">
      <formula>NOT(ISERROR(SEARCH("COMING SOON",K729)))</formula>
    </cfRule>
    <cfRule type="containsText" dxfId="2967" priority="3266" operator="containsText" text="ACTIVE">
      <formula>NOT(ISERROR(SEARCH("ACTIVE",K729)))</formula>
    </cfRule>
  </conditionalFormatting>
  <conditionalFormatting sqref="K729">
    <cfRule type="containsText" dxfId="2966" priority="3263" operator="containsText" text="Discontinued">
      <formula>NOT(ISERROR(SEARCH("Discontinued",K729)))</formula>
    </cfRule>
    <cfRule type="containsText" dxfId="2965" priority="3264" operator="containsText" text="Closeout">
      <formula>NOT(ISERROR(SEARCH("Closeout",K729)))</formula>
    </cfRule>
  </conditionalFormatting>
  <conditionalFormatting sqref="K729">
    <cfRule type="containsText" dxfId="2964" priority="3259" operator="containsText" text="Discontinued">
      <formula>NOT(ISERROR(SEARCH("Discontinued",K729)))</formula>
    </cfRule>
    <cfRule type="containsText" dxfId="2963" priority="3260" operator="containsText" text="Coming Soon">
      <formula>NOT(ISERROR(SEARCH("Coming Soon",K729)))</formula>
    </cfRule>
    <cfRule type="containsText" dxfId="2962" priority="3261" operator="containsText" text="Closeout">
      <formula>NOT(ISERROR(SEARCH("Closeout",K729)))</formula>
    </cfRule>
    <cfRule type="containsText" dxfId="2961" priority="3262" operator="containsText" text="Active">
      <formula>NOT(ISERROR(SEARCH("Active",K729)))</formula>
    </cfRule>
  </conditionalFormatting>
  <conditionalFormatting sqref="K729">
    <cfRule type="containsText" dxfId="2960" priority="3257" operator="containsText" text="COMING SOON">
      <formula>NOT(ISERROR(SEARCH("COMING SOON",K729)))</formula>
    </cfRule>
    <cfRule type="containsText" dxfId="2959" priority="3258" operator="containsText" text="ACTIVE">
      <formula>NOT(ISERROR(SEARCH("ACTIVE",K729)))</formula>
    </cfRule>
  </conditionalFormatting>
  <conditionalFormatting sqref="A730">
    <cfRule type="expression" dxfId="2958" priority="3240">
      <formula>C730= "STREET (3XX)"</formula>
    </cfRule>
    <cfRule type="expression" dxfId="2957" priority="3241">
      <formula>C730="UTV (4XX)"</formula>
    </cfRule>
    <cfRule type="expression" dxfId="2956" priority="3242">
      <formula>C730= "RACE (1XX)"</formula>
    </cfRule>
    <cfRule type="expression" dxfId="2955" priority="3243">
      <formula>C730= "FORGED (2XX)"</formula>
    </cfRule>
    <cfRule type="expression" dxfId="2954" priority="3244">
      <formula>C730= "RALLY (5XX)"</formula>
    </cfRule>
    <cfRule type="expression" dxfId="2953" priority="3245">
      <formula>C730= "DISCO (6XX)"</formula>
    </cfRule>
    <cfRule type="expression" dxfId="2952" priority="3246">
      <formula>C730= "TRAIL (7XX)"</formula>
    </cfRule>
    <cfRule type="expression" dxfId="2951" priority="3247">
      <formula>C730= "GMZ (8XX)"</formula>
    </cfRule>
    <cfRule type="expression" dxfId="2950" priority="3248">
      <formula>C730= "DUALLY (9XX)"</formula>
    </cfRule>
  </conditionalFormatting>
  <conditionalFormatting sqref="H730">
    <cfRule type="containsBlanks" dxfId="2949" priority="3251">
      <formula>LEN(TRIM(H730))=0</formula>
    </cfRule>
    <cfRule type="duplicateValues" dxfId="2948" priority="3252"/>
  </conditionalFormatting>
  <conditionalFormatting sqref="E730">
    <cfRule type="containsBlanks" dxfId="2947" priority="3253">
      <formula>LEN(TRIM(E730))=0</formula>
    </cfRule>
    <cfRule type="duplicateValues" dxfId="2946" priority="3254"/>
  </conditionalFormatting>
  <conditionalFormatting sqref="BY728:CB728">
    <cfRule type="containsBlanks" dxfId="2945" priority="3118">
      <formula>LEN(TRIM(BY728))=0</formula>
    </cfRule>
  </conditionalFormatting>
  <conditionalFormatting sqref="K730">
    <cfRule type="containsText" dxfId="2944" priority="3139" operator="containsText" text="Discontinued">
      <formula>NOT(ISERROR(SEARCH("Discontinued",K730)))</formula>
    </cfRule>
    <cfRule type="containsText" dxfId="2943" priority="3140" operator="containsText" text="Closeout">
      <formula>NOT(ISERROR(SEARCH("Closeout",K730)))</formula>
    </cfRule>
  </conditionalFormatting>
  <conditionalFormatting sqref="K730">
    <cfRule type="containsText" dxfId="2942" priority="3163" operator="containsText" text="Discontinued">
      <formula>NOT(ISERROR(SEARCH("Discontinued",K730)))</formula>
    </cfRule>
    <cfRule type="containsText" dxfId="2941" priority="3164" operator="containsText" text="Closeout">
      <formula>NOT(ISERROR(SEARCH("Closeout",K730)))</formula>
    </cfRule>
  </conditionalFormatting>
  <conditionalFormatting sqref="K730">
    <cfRule type="containsText" dxfId="2940" priority="3189" operator="containsText" text="COMING SOON">
      <formula>NOT(ISERROR(SEARCH("COMING SOON",K730)))</formula>
    </cfRule>
    <cfRule type="containsText" dxfId="2939" priority="3190" operator="containsText" text="ACTIVE">
      <formula>NOT(ISERROR(SEARCH("ACTIVE",K730)))</formula>
    </cfRule>
  </conditionalFormatting>
  <conditionalFormatting sqref="K730">
    <cfRule type="containsText" dxfId="2938" priority="3175" operator="containsText" text="Discontinued">
      <formula>NOT(ISERROR(SEARCH("Discontinued",K730)))</formula>
    </cfRule>
    <cfRule type="containsText" dxfId="2937" priority="3176" operator="containsText" text="Closeout">
      <formula>NOT(ISERROR(SEARCH("Closeout",K730)))</formula>
    </cfRule>
  </conditionalFormatting>
  <conditionalFormatting sqref="K730">
    <cfRule type="containsBlanks" dxfId="2936" priority="3236">
      <formula>LEN(TRIM(K730))=0</formula>
    </cfRule>
  </conditionalFormatting>
  <conditionalFormatting sqref="K730">
    <cfRule type="containsText" dxfId="2935" priority="3204" operator="containsText" text="COMING SOON">
      <formula>NOT(ISERROR(SEARCH("COMING SOON",K730)))</formula>
    </cfRule>
    <cfRule type="containsText" dxfId="2934" priority="3205" operator="containsText" text="ACTIVE">
      <formula>NOT(ISERROR(SEARCH("ACTIVE",K730)))</formula>
    </cfRule>
  </conditionalFormatting>
  <conditionalFormatting sqref="K730">
    <cfRule type="containsBlanks" dxfId="2933" priority="3235">
      <formula>LEN(TRIM(K730))=0</formula>
    </cfRule>
  </conditionalFormatting>
  <conditionalFormatting sqref="K730">
    <cfRule type="containsText" dxfId="2932" priority="3233" operator="containsText" text="COMING SOON">
      <formula>NOT(ISERROR(SEARCH("COMING SOON",K730)))</formula>
    </cfRule>
    <cfRule type="containsText" dxfId="2931" priority="3234" operator="containsText" text="ACTIVE">
      <formula>NOT(ISERROR(SEARCH("ACTIVE",K730)))</formula>
    </cfRule>
  </conditionalFormatting>
  <conditionalFormatting sqref="K730">
    <cfRule type="containsText" dxfId="2930" priority="3231" operator="containsText" text="Discontinued">
      <formula>NOT(ISERROR(SEARCH("Discontinued",K730)))</formula>
    </cfRule>
    <cfRule type="containsText" dxfId="2929" priority="3232" operator="containsText" text="Closeout">
      <formula>NOT(ISERROR(SEARCH("Closeout",K730)))</formula>
    </cfRule>
  </conditionalFormatting>
  <conditionalFormatting sqref="K730">
    <cfRule type="containsText" dxfId="2928" priority="3229" operator="containsText" text="COMING SOON">
      <formula>NOT(ISERROR(SEARCH("COMING SOON",K730)))</formula>
    </cfRule>
    <cfRule type="containsText" dxfId="2927" priority="3230" operator="containsText" text="ACTIVE">
      <formula>NOT(ISERROR(SEARCH("ACTIVE",K730)))</formula>
    </cfRule>
  </conditionalFormatting>
  <conditionalFormatting sqref="K730">
    <cfRule type="containsText" dxfId="2926" priority="3227" operator="containsText" text="Discontinued">
      <formula>NOT(ISERROR(SEARCH("Discontinued",K730)))</formula>
    </cfRule>
    <cfRule type="containsText" dxfId="2925" priority="3228" operator="containsText" text="Closeout">
      <formula>NOT(ISERROR(SEARCH("Closeout",K730)))</formula>
    </cfRule>
  </conditionalFormatting>
  <conditionalFormatting sqref="K730">
    <cfRule type="containsText" dxfId="2924" priority="3225" operator="containsText" text="COMING SOON">
      <formula>NOT(ISERROR(SEARCH("COMING SOON",K730)))</formula>
    </cfRule>
    <cfRule type="containsText" dxfId="2923" priority="3226" operator="containsText" text="ACTIVE">
      <formula>NOT(ISERROR(SEARCH("ACTIVE",K730)))</formula>
    </cfRule>
  </conditionalFormatting>
  <conditionalFormatting sqref="K730">
    <cfRule type="containsText" dxfId="2922" priority="3223" operator="containsText" text="Discontinued">
      <formula>NOT(ISERROR(SEARCH("Discontinued",K730)))</formula>
    </cfRule>
    <cfRule type="containsText" dxfId="2921" priority="3224" operator="containsText" text="Closeout">
      <formula>NOT(ISERROR(SEARCH("Closeout",K730)))</formula>
    </cfRule>
  </conditionalFormatting>
  <conditionalFormatting sqref="K730">
    <cfRule type="containsText" dxfId="2920" priority="3221" operator="containsText" text="COMING SOON">
      <formula>NOT(ISERROR(SEARCH("COMING SOON",K730)))</formula>
    </cfRule>
    <cfRule type="containsText" dxfId="2919" priority="3222" operator="containsText" text="ACTIVE">
      <formula>NOT(ISERROR(SEARCH("ACTIVE",K730)))</formula>
    </cfRule>
  </conditionalFormatting>
  <conditionalFormatting sqref="K730">
    <cfRule type="containsText" dxfId="2918" priority="3219" operator="containsText" text="Discontinued">
      <formula>NOT(ISERROR(SEARCH("Discontinued",K730)))</formula>
    </cfRule>
    <cfRule type="containsText" dxfId="2917" priority="3220" operator="containsText" text="Closeout">
      <formula>NOT(ISERROR(SEARCH("Closeout",K730)))</formula>
    </cfRule>
  </conditionalFormatting>
  <conditionalFormatting sqref="K730">
    <cfRule type="containsText" dxfId="2916" priority="3217" operator="containsText" text="COMING SOON">
      <formula>NOT(ISERROR(SEARCH("COMING SOON",K730)))</formula>
    </cfRule>
    <cfRule type="containsText" dxfId="2915" priority="3218" operator="containsText" text="ACTIVE">
      <formula>NOT(ISERROR(SEARCH("ACTIVE",K730)))</formula>
    </cfRule>
  </conditionalFormatting>
  <conditionalFormatting sqref="K730">
    <cfRule type="containsText" dxfId="2914" priority="3215" operator="containsText" text="Discontinued">
      <formula>NOT(ISERROR(SEARCH("Discontinued",K730)))</formula>
    </cfRule>
    <cfRule type="containsText" dxfId="2913" priority="3216" operator="containsText" text="Closeout">
      <formula>NOT(ISERROR(SEARCH("Closeout",K730)))</formula>
    </cfRule>
  </conditionalFormatting>
  <conditionalFormatting sqref="K730">
    <cfRule type="containsBlanks" dxfId="2912" priority="3214">
      <formula>LEN(TRIM(K730))=0</formula>
    </cfRule>
  </conditionalFormatting>
  <conditionalFormatting sqref="K730">
    <cfRule type="containsText" dxfId="2911" priority="3212" operator="containsText" text="COMING SOON">
      <formula>NOT(ISERROR(SEARCH("COMING SOON",K730)))</formula>
    </cfRule>
    <cfRule type="containsText" dxfId="2910" priority="3213" operator="containsText" text="ACTIVE">
      <formula>NOT(ISERROR(SEARCH("ACTIVE",K730)))</formula>
    </cfRule>
  </conditionalFormatting>
  <conditionalFormatting sqref="K730">
    <cfRule type="containsText" dxfId="2909" priority="3210" operator="containsText" text="Discontinued">
      <formula>NOT(ISERROR(SEARCH("Discontinued",K730)))</formula>
    </cfRule>
    <cfRule type="containsText" dxfId="2908" priority="3211" operator="containsText" text="Closeout">
      <formula>NOT(ISERROR(SEARCH("Closeout",K730)))</formula>
    </cfRule>
  </conditionalFormatting>
  <conditionalFormatting sqref="K730">
    <cfRule type="containsText" dxfId="2907" priority="3208" operator="containsText" text="COMING SOON">
      <formula>NOT(ISERROR(SEARCH("COMING SOON",K730)))</formula>
    </cfRule>
    <cfRule type="containsText" dxfId="2906" priority="3209" operator="containsText" text="ACTIVE">
      <formula>NOT(ISERROR(SEARCH("ACTIVE",K730)))</formula>
    </cfRule>
  </conditionalFormatting>
  <conditionalFormatting sqref="K730">
    <cfRule type="containsText" dxfId="2905" priority="3206" operator="containsText" text="Discontinued">
      <formula>NOT(ISERROR(SEARCH("Discontinued",K730)))</formula>
    </cfRule>
    <cfRule type="containsText" dxfId="2904" priority="3207" operator="containsText" text="Closeout">
      <formula>NOT(ISERROR(SEARCH("Closeout",K730)))</formula>
    </cfRule>
  </conditionalFormatting>
  <conditionalFormatting sqref="K730">
    <cfRule type="containsText" dxfId="2903" priority="3202" operator="containsText" text="Discontinued">
      <formula>NOT(ISERROR(SEARCH("Discontinued",K730)))</formula>
    </cfRule>
    <cfRule type="containsText" dxfId="2902" priority="3203" operator="containsText" text="Closeout">
      <formula>NOT(ISERROR(SEARCH("Closeout",K730)))</formula>
    </cfRule>
  </conditionalFormatting>
  <conditionalFormatting sqref="K730">
    <cfRule type="containsText" dxfId="2901" priority="3198" operator="containsText" text="Discontinued">
      <formula>NOT(ISERROR(SEARCH("Discontinued",K730)))</formula>
    </cfRule>
    <cfRule type="containsText" dxfId="2900" priority="3199" operator="containsText" text="Coming Soon">
      <formula>NOT(ISERROR(SEARCH("Coming Soon",K730)))</formula>
    </cfRule>
    <cfRule type="containsText" dxfId="2899" priority="3200" operator="containsText" text="Closeout">
      <formula>NOT(ISERROR(SEARCH("Closeout",K730)))</formula>
    </cfRule>
    <cfRule type="containsText" dxfId="2898" priority="3201" operator="containsText" text="Active">
      <formula>NOT(ISERROR(SEARCH("Active",K730)))</formula>
    </cfRule>
  </conditionalFormatting>
  <conditionalFormatting sqref="K730">
    <cfRule type="containsText" dxfId="2897" priority="3191" operator="containsText" text="Discontinued">
      <formula>NOT(ISERROR(SEARCH("Discontinued",K730)))</formula>
    </cfRule>
    <cfRule type="containsText" dxfId="2896" priority="3192" operator="containsText" text="Closeout">
      <formula>NOT(ISERROR(SEARCH("Closeout",K730)))</formula>
    </cfRule>
  </conditionalFormatting>
  <conditionalFormatting sqref="K730">
    <cfRule type="cellIs" dxfId="2895" priority="3196" operator="equal">
      <formula>"Closeout"</formula>
    </cfRule>
    <cfRule type="cellIs" dxfId="2894" priority="3197" operator="equal">
      <formula>"Discontinued"</formula>
    </cfRule>
  </conditionalFormatting>
  <conditionalFormatting sqref="K730">
    <cfRule type="containsBlanks" dxfId="2893" priority="3193">
      <formula>LEN(TRIM(K730))=0</formula>
    </cfRule>
  </conditionalFormatting>
  <conditionalFormatting sqref="K730">
    <cfRule type="containsText" dxfId="2892" priority="3194" operator="containsText" text="COMING SOON">
      <formula>NOT(ISERROR(SEARCH("COMING SOON",K730)))</formula>
    </cfRule>
    <cfRule type="containsText" dxfId="2891" priority="3195" operator="containsText" text="ACTIVE">
      <formula>NOT(ISERROR(SEARCH("ACTIVE",K730)))</formula>
    </cfRule>
  </conditionalFormatting>
  <conditionalFormatting sqref="K730">
    <cfRule type="containsText" dxfId="2890" priority="3187" operator="containsText" text="Discontinued">
      <formula>NOT(ISERROR(SEARCH("Discontinued",K730)))</formula>
    </cfRule>
    <cfRule type="containsText" dxfId="2889" priority="3188" operator="containsText" text="Closeout">
      <formula>NOT(ISERROR(SEARCH("Closeout",K730)))</formula>
    </cfRule>
  </conditionalFormatting>
  <conditionalFormatting sqref="K730">
    <cfRule type="containsText" dxfId="2888" priority="3185" operator="containsText" text="COMING SOON">
      <formula>NOT(ISERROR(SEARCH("COMING SOON",K730)))</formula>
    </cfRule>
    <cfRule type="containsText" dxfId="2887" priority="3186" operator="containsText" text="ACTIVE">
      <formula>NOT(ISERROR(SEARCH("ACTIVE",K730)))</formula>
    </cfRule>
  </conditionalFormatting>
  <conditionalFormatting sqref="K730">
    <cfRule type="containsText" dxfId="2886" priority="3183" operator="containsText" text="Discontinued">
      <formula>NOT(ISERROR(SEARCH("Discontinued",K730)))</formula>
    </cfRule>
    <cfRule type="containsText" dxfId="2885" priority="3184" operator="containsText" text="Closeout">
      <formula>NOT(ISERROR(SEARCH("Closeout",K730)))</formula>
    </cfRule>
  </conditionalFormatting>
  <conditionalFormatting sqref="K730">
    <cfRule type="containsText" dxfId="2884" priority="3181" operator="containsText" text="COMING SOON">
      <formula>NOT(ISERROR(SEARCH("COMING SOON",K730)))</formula>
    </cfRule>
    <cfRule type="containsText" dxfId="2883" priority="3182" operator="containsText" text="ACTIVE">
      <formula>NOT(ISERROR(SEARCH("ACTIVE",K730)))</formula>
    </cfRule>
  </conditionalFormatting>
  <conditionalFormatting sqref="K730">
    <cfRule type="containsText" dxfId="2882" priority="3179" operator="containsText" text="Discontinued">
      <formula>NOT(ISERROR(SEARCH("Discontinued",K730)))</formula>
    </cfRule>
    <cfRule type="containsText" dxfId="2881" priority="3180" operator="containsText" text="Closeout">
      <formula>NOT(ISERROR(SEARCH("Closeout",K730)))</formula>
    </cfRule>
  </conditionalFormatting>
  <conditionalFormatting sqref="K730">
    <cfRule type="containsText" dxfId="2880" priority="3177" operator="containsText" text="COMING SOON">
      <formula>NOT(ISERROR(SEARCH("COMING SOON",K730)))</formula>
    </cfRule>
    <cfRule type="containsText" dxfId="2879" priority="3178" operator="containsText" text="ACTIVE">
      <formula>NOT(ISERROR(SEARCH("ACTIVE",K730)))</formula>
    </cfRule>
  </conditionalFormatting>
  <conditionalFormatting sqref="K730">
    <cfRule type="containsText" dxfId="2878" priority="3173" operator="containsText" text="COMING SOON">
      <formula>NOT(ISERROR(SEARCH("COMING SOON",K730)))</formula>
    </cfRule>
    <cfRule type="containsText" dxfId="2877" priority="3174" operator="containsText" text="ACTIVE">
      <formula>NOT(ISERROR(SEARCH("ACTIVE",K730)))</formula>
    </cfRule>
  </conditionalFormatting>
  <conditionalFormatting sqref="K730">
    <cfRule type="containsText" dxfId="2876" priority="3171" operator="containsText" text="Discontinued">
      <formula>NOT(ISERROR(SEARCH("Discontinued",K730)))</formula>
    </cfRule>
    <cfRule type="containsText" dxfId="2875" priority="3172" operator="containsText" text="Closeout">
      <formula>NOT(ISERROR(SEARCH("Closeout",K730)))</formula>
    </cfRule>
  </conditionalFormatting>
  <conditionalFormatting sqref="K730">
    <cfRule type="containsText" dxfId="2874" priority="3169" operator="containsText" text="COMING SOON">
      <formula>NOT(ISERROR(SEARCH("COMING SOON",K730)))</formula>
    </cfRule>
    <cfRule type="containsText" dxfId="2873" priority="3170" operator="containsText" text="ACTIVE">
      <formula>NOT(ISERROR(SEARCH("ACTIVE",K730)))</formula>
    </cfRule>
  </conditionalFormatting>
  <conditionalFormatting sqref="K730">
    <cfRule type="containsText" dxfId="2872" priority="3167" operator="containsText" text="Discontinued">
      <formula>NOT(ISERROR(SEARCH("Discontinued",K730)))</formula>
    </cfRule>
    <cfRule type="containsText" dxfId="2871" priority="3168" operator="containsText" text="Closeout">
      <formula>NOT(ISERROR(SEARCH("Closeout",K730)))</formula>
    </cfRule>
  </conditionalFormatting>
  <conditionalFormatting sqref="K730">
    <cfRule type="containsText" dxfId="2870" priority="3165" operator="containsText" text="COMING SOON">
      <formula>NOT(ISERROR(SEARCH("COMING SOON",K730)))</formula>
    </cfRule>
    <cfRule type="containsText" dxfId="2869" priority="3166" operator="containsText" text="ACTIVE">
      <formula>NOT(ISERROR(SEARCH("ACTIVE",K730)))</formula>
    </cfRule>
  </conditionalFormatting>
  <conditionalFormatting sqref="K730">
    <cfRule type="containsText" dxfId="2868" priority="3161" operator="containsText" text="COMING SOON">
      <formula>NOT(ISERROR(SEARCH("COMING SOON",K730)))</formula>
    </cfRule>
    <cfRule type="containsText" dxfId="2867" priority="3162" operator="containsText" text="ACTIVE">
      <formula>NOT(ISERROR(SEARCH("ACTIVE",K730)))</formula>
    </cfRule>
  </conditionalFormatting>
  <conditionalFormatting sqref="K730">
    <cfRule type="containsText" dxfId="2866" priority="3159" operator="containsText" text="Discontinued">
      <formula>NOT(ISERROR(SEARCH("Discontinued",K730)))</formula>
    </cfRule>
    <cfRule type="containsText" dxfId="2865" priority="3160" operator="containsText" text="Closeout">
      <formula>NOT(ISERROR(SEARCH("Closeout",K730)))</formula>
    </cfRule>
  </conditionalFormatting>
  <conditionalFormatting sqref="K730">
    <cfRule type="containsText" dxfId="2864" priority="3157" operator="containsText" text="COMING SOON">
      <formula>NOT(ISERROR(SEARCH("COMING SOON",K730)))</formula>
    </cfRule>
    <cfRule type="containsText" dxfId="2863" priority="3158" operator="containsText" text="ACTIVE">
      <formula>NOT(ISERROR(SEARCH("ACTIVE",K730)))</formula>
    </cfRule>
  </conditionalFormatting>
  <conditionalFormatting sqref="K730">
    <cfRule type="containsText" dxfId="2862" priority="3155" operator="containsText" text="Discontinued">
      <formula>NOT(ISERROR(SEARCH("Discontinued",K730)))</formula>
    </cfRule>
    <cfRule type="containsText" dxfId="2861" priority="3156" operator="containsText" text="Closeout">
      <formula>NOT(ISERROR(SEARCH("Closeout",K730)))</formula>
    </cfRule>
  </conditionalFormatting>
  <conditionalFormatting sqref="K730">
    <cfRule type="containsText" dxfId="2860" priority="3153" operator="containsText" text="COMING SOON">
      <formula>NOT(ISERROR(SEARCH("COMING SOON",K730)))</formula>
    </cfRule>
    <cfRule type="containsText" dxfId="2859" priority="3154" operator="containsText" text="ACTIVE">
      <formula>NOT(ISERROR(SEARCH("ACTIVE",K730)))</formula>
    </cfRule>
  </conditionalFormatting>
  <conditionalFormatting sqref="K730">
    <cfRule type="containsText" dxfId="2858" priority="3151" operator="containsText" text="Discontinued">
      <formula>NOT(ISERROR(SEARCH("Discontinued",K730)))</formula>
    </cfRule>
    <cfRule type="containsText" dxfId="2857" priority="3152" operator="containsText" text="Closeout">
      <formula>NOT(ISERROR(SEARCH("Closeout",K730)))</formula>
    </cfRule>
  </conditionalFormatting>
  <conditionalFormatting sqref="K730">
    <cfRule type="containsText" dxfId="2856" priority="3149" operator="containsText" text="COMING SOON">
      <formula>NOT(ISERROR(SEARCH("COMING SOON",K730)))</formula>
    </cfRule>
    <cfRule type="containsText" dxfId="2855" priority="3150" operator="containsText" text="ACTIVE">
      <formula>NOT(ISERROR(SEARCH("ACTIVE",K730)))</formula>
    </cfRule>
  </conditionalFormatting>
  <conditionalFormatting sqref="K730">
    <cfRule type="containsText" dxfId="2854" priority="3147" operator="containsText" text="Discontinued">
      <formula>NOT(ISERROR(SEARCH("Discontinued",K730)))</formula>
    </cfRule>
    <cfRule type="containsText" dxfId="2853" priority="3148" operator="containsText" text="Closeout">
      <formula>NOT(ISERROR(SEARCH("Closeout",K730)))</formula>
    </cfRule>
  </conditionalFormatting>
  <conditionalFormatting sqref="K730">
    <cfRule type="containsText" dxfId="2852" priority="3143" operator="containsText" text="Discontinued">
      <formula>NOT(ISERROR(SEARCH("Discontinued",K730)))</formula>
    </cfRule>
    <cfRule type="containsText" dxfId="2851" priority="3144" operator="containsText" text="Coming Soon">
      <formula>NOT(ISERROR(SEARCH("Coming Soon",K730)))</formula>
    </cfRule>
    <cfRule type="containsText" dxfId="2850" priority="3145" operator="containsText" text="Closeout">
      <formula>NOT(ISERROR(SEARCH("Closeout",K730)))</formula>
    </cfRule>
    <cfRule type="containsText" dxfId="2849" priority="3146" operator="containsText" text="Active">
      <formula>NOT(ISERROR(SEARCH("Active",K730)))</formula>
    </cfRule>
  </conditionalFormatting>
  <conditionalFormatting sqref="K730">
    <cfRule type="containsText" dxfId="2848" priority="3141" operator="containsText" text="COMING SOON">
      <formula>NOT(ISERROR(SEARCH("COMING SOON",K730)))</formula>
    </cfRule>
    <cfRule type="containsText" dxfId="2847" priority="3142" operator="containsText" text="ACTIVE">
      <formula>NOT(ISERROR(SEARCH("ACTIVE",K730)))</formula>
    </cfRule>
  </conditionalFormatting>
  <conditionalFormatting sqref="BY730:CB730">
    <cfRule type="containsBlanks" dxfId="2846" priority="3138">
      <formula>LEN(TRIM(BY730))=0</formula>
    </cfRule>
  </conditionalFormatting>
  <conditionalFormatting sqref="BY730:CB730">
    <cfRule type="containsBlanks" dxfId="2845" priority="3133">
      <formula>LEN(TRIM(BY730))=0</formula>
    </cfRule>
  </conditionalFormatting>
  <conditionalFormatting sqref="BY730:CB730">
    <cfRule type="containsBlanks" dxfId="2844" priority="3134">
      <formula>LEN(TRIM(BY730))=0</formula>
    </cfRule>
  </conditionalFormatting>
  <conditionalFormatting sqref="BY730:CB730">
    <cfRule type="containsBlanks" dxfId="2843" priority="3137">
      <formula>LEN(TRIM(BY730))=0</formula>
    </cfRule>
  </conditionalFormatting>
  <conditionalFormatting sqref="BY730:CB730">
    <cfRule type="containsBlanks" dxfId="2842" priority="3136">
      <formula>LEN(TRIM(BY730))=0</formula>
    </cfRule>
  </conditionalFormatting>
  <conditionalFormatting sqref="BY730:CB730">
    <cfRule type="containsBlanks" dxfId="2841" priority="3135">
      <formula>LEN(TRIM(BY730))=0</formula>
    </cfRule>
  </conditionalFormatting>
  <conditionalFormatting sqref="BY730:CB730">
    <cfRule type="containsBlanks" dxfId="2840" priority="3132">
      <formula>LEN(TRIM(BY730))=0</formula>
    </cfRule>
  </conditionalFormatting>
  <conditionalFormatting sqref="BY729:CB729">
    <cfRule type="containsBlanks" dxfId="2839" priority="3131">
      <formula>LEN(TRIM(BY729))=0</formula>
    </cfRule>
  </conditionalFormatting>
  <conditionalFormatting sqref="BY729:CB729">
    <cfRule type="containsBlanks" dxfId="2838" priority="3126">
      <formula>LEN(TRIM(BY729))=0</formula>
    </cfRule>
  </conditionalFormatting>
  <conditionalFormatting sqref="BY729:CB729">
    <cfRule type="containsBlanks" dxfId="2837" priority="3127">
      <formula>LEN(TRIM(BY729))=0</formula>
    </cfRule>
  </conditionalFormatting>
  <conditionalFormatting sqref="BY729:CB729">
    <cfRule type="containsBlanks" dxfId="2836" priority="3130">
      <formula>LEN(TRIM(BY729))=0</formula>
    </cfRule>
  </conditionalFormatting>
  <conditionalFormatting sqref="BY729:CB729">
    <cfRule type="containsBlanks" dxfId="2835" priority="3129">
      <formula>LEN(TRIM(BY729))=0</formula>
    </cfRule>
  </conditionalFormatting>
  <conditionalFormatting sqref="BY729:CB729">
    <cfRule type="containsBlanks" dxfId="2834" priority="3128">
      <formula>LEN(TRIM(BY729))=0</formula>
    </cfRule>
  </conditionalFormatting>
  <conditionalFormatting sqref="BY729:CB729">
    <cfRule type="containsBlanks" dxfId="2833" priority="3125">
      <formula>LEN(TRIM(BY729))=0</formula>
    </cfRule>
  </conditionalFormatting>
  <conditionalFormatting sqref="BY728:CB728">
    <cfRule type="containsBlanks" dxfId="2832" priority="3124">
      <formula>LEN(TRIM(BY728))=0</formula>
    </cfRule>
  </conditionalFormatting>
  <conditionalFormatting sqref="BY728:CB728">
    <cfRule type="containsBlanks" dxfId="2831" priority="3119">
      <formula>LEN(TRIM(BY728))=0</formula>
    </cfRule>
  </conditionalFormatting>
  <conditionalFormatting sqref="BY728:CB728">
    <cfRule type="containsBlanks" dxfId="2830" priority="3120">
      <formula>LEN(TRIM(BY728))=0</formula>
    </cfRule>
  </conditionalFormatting>
  <conditionalFormatting sqref="BY728:CB728">
    <cfRule type="containsBlanks" dxfId="2829" priority="3123">
      <formula>LEN(TRIM(BY728))=0</formula>
    </cfRule>
  </conditionalFormatting>
  <conditionalFormatting sqref="BY728:CB728">
    <cfRule type="containsBlanks" dxfId="2828" priority="3122">
      <formula>LEN(TRIM(BY728))=0</formula>
    </cfRule>
  </conditionalFormatting>
  <conditionalFormatting sqref="BY728:CB728">
    <cfRule type="containsBlanks" dxfId="2827" priority="3121">
      <formula>LEN(TRIM(BY728))=0</formula>
    </cfRule>
  </conditionalFormatting>
  <conditionalFormatting sqref="BY731:CB731">
    <cfRule type="containsBlanks" dxfId="2826" priority="2995">
      <formula>LEN(TRIM(BY731))=0</formula>
    </cfRule>
  </conditionalFormatting>
  <conditionalFormatting sqref="A731">
    <cfRule type="expression" dxfId="2825" priority="3107">
      <formula>C731= "STREET (3XX)"</formula>
    </cfRule>
    <cfRule type="expression" dxfId="2824" priority="3108">
      <formula>C731="UTV (4XX)"</formula>
    </cfRule>
    <cfRule type="expression" dxfId="2823" priority="3109">
      <formula>C731= "RACE (1XX)"</formula>
    </cfRule>
    <cfRule type="expression" dxfId="2822" priority="3110">
      <formula>C731= "FORGED (2XX)"</formula>
    </cfRule>
    <cfRule type="expression" dxfId="2821" priority="3111">
      <formula>C731= "RALLY (5XX)"</formula>
    </cfRule>
    <cfRule type="expression" dxfId="2820" priority="3112">
      <formula>C731= "DISCO (6XX)"</formula>
    </cfRule>
    <cfRule type="expression" dxfId="2819" priority="3113">
      <formula>C731= "TRAIL (7XX)"</formula>
    </cfRule>
    <cfRule type="expression" dxfId="2818" priority="3114">
      <formula>C731= "GMZ (8XX)"</formula>
    </cfRule>
    <cfRule type="expression" dxfId="2817" priority="3115">
      <formula>C731= "DUALLY (9XX)"</formula>
    </cfRule>
  </conditionalFormatting>
  <conditionalFormatting sqref="E731">
    <cfRule type="containsBlanks" dxfId="2816" priority="3116">
      <formula>LEN(TRIM(E731))=0</formula>
    </cfRule>
    <cfRule type="duplicateValues" dxfId="2815" priority="3117"/>
  </conditionalFormatting>
  <conditionalFormatting sqref="H731">
    <cfRule type="containsBlanks" dxfId="2814" priority="3105">
      <formula>LEN(TRIM(H731))=0</formula>
    </cfRule>
    <cfRule type="duplicateValues" dxfId="2813" priority="3106"/>
  </conditionalFormatting>
  <conditionalFormatting sqref="K731">
    <cfRule type="containsText" dxfId="2812" priority="3002" operator="containsText" text="Discontinued">
      <formula>NOT(ISERROR(SEARCH("Discontinued",K731)))</formula>
    </cfRule>
    <cfRule type="containsText" dxfId="2811" priority="3003" operator="containsText" text="Closeout">
      <formula>NOT(ISERROR(SEARCH("Closeout",K731)))</formula>
    </cfRule>
  </conditionalFormatting>
  <conditionalFormatting sqref="K731">
    <cfRule type="containsText" dxfId="2810" priority="3026" operator="containsText" text="Discontinued">
      <formula>NOT(ISERROR(SEARCH("Discontinued",K731)))</formula>
    </cfRule>
    <cfRule type="containsText" dxfId="2809" priority="3027" operator="containsText" text="Closeout">
      <formula>NOT(ISERROR(SEARCH("Closeout",K731)))</formula>
    </cfRule>
  </conditionalFormatting>
  <conditionalFormatting sqref="K731">
    <cfRule type="containsText" dxfId="2808" priority="3052" operator="containsText" text="COMING SOON">
      <formula>NOT(ISERROR(SEARCH("COMING SOON",K731)))</formula>
    </cfRule>
    <cfRule type="containsText" dxfId="2807" priority="3053" operator="containsText" text="ACTIVE">
      <formula>NOT(ISERROR(SEARCH("ACTIVE",K731)))</formula>
    </cfRule>
  </conditionalFormatting>
  <conditionalFormatting sqref="K731">
    <cfRule type="containsText" dxfId="2806" priority="3038" operator="containsText" text="Discontinued">
      <formula>NOT(ISERROR(SEARCH("Discontinued",K731)))</formula>
    </cfRule>
    <cfRule type="containsText" dxfId="2805" priority="3039" operator="containsText" text="Closeout">
      <formula>NOT(ISERROR(SEARCH("Closeout",K731)))</formula>
    </cfRule>
  </conditionalFormatting>
  <conditionalFormatting sqref="K731">
    <cfRule type="containsBlanks" dxfId="2804" priority="3099">
      <formula>LEN(TRIM(K731))=0</formula>
    </cfRule>
  </conditionalFormatting>
  <conditionalFormatting sqref="K731">
    <cfRule type="containsText" dxfId="2803" priority="3067" operator="containsText" text="COMING SOON">
      <formula>NOT(ISERROR(SEARCH("COMING SOON",K731)))</formula>
    </cfRule>
    <cfRule type="containsText" dxfId="2802" priority="3068" operator="containsText" text="ACTIVE">
      <formula>NOT(ISERROR(SEARCH("ACTIVE",K731)))</formula>
    </cfRule>
  </conditionalFormatting>
  <conditionalFormatting sqref="K731">
    <cfRule type="containsBlanks" dxfId="2801" priority="3098">
      <formula>LEN(TRIM(K731))=0</formula>
    </cfRule>
  </conditionalFormatting>
  <conditionalFormatting sqref="K731">
    <cfRule type="containsText" dxfId="2800" priority="3096" operator="containsText" text="COMING SOON">
      <formula>NOT(ISERROR(SEARCH("COMING SOON",K731)))</formula>
    </cfRule>
    <cfRule type="containsText" dxfId="2799" priority="3097" operator="containsText" text="ACTIVE">
      <formula>NOT(ISERROR(SEARCH("ACTIVE",K731)))</formula>
    </cfRule>
  </conditionalFormatting>
  <conditionalFormatting sqref="K731">
    <cfRule type="containsText" dxfId="2798" priority="3094" operator="containsText" text="Discontinued">
      <formula>NOT(ISERROR(SEARCH("Discontinued",K731)))</formula>
    </cfRule>
    <cfRule type="containsText" dxfId="2797" priority="3095" operator="containsText" text="Closeout">
      <formula>NOT(ISERROR(SEARCH("Closeout",K731)))</formula>
    </cfRule>
  </conditionalFormatting>
  <conditionalFormatting sqref="K731">
    <cfRule type="containsText" dxfId="2796" priority="3092" operator="containsText" text="COMING SOON">
      <formula>NOT(ISERROR(SEARCH("COMING SOON",K731)))</formula>
    </cfRule>
    <cfRule type="containsText" dxfId="2795" priority="3093" operator="containsText" text="ACTIVE">
      <formula>NOT(ISERROR(SEARCH("ACTIVE",K731)))</formula>
    </cfRule>
  </conditionalFormatting>
  <conditionalFormatting sqref="K731">
    <cfRule type="containsText" dxfId="2794" priority="3090" operator="containsText" text="Discontinued">
      <formula>NOT(ISERROR(SEARCH("Discontinued",K731)))</formula>
    </cfRule>
    <cfRule type="containsText" dxfId="2793" priority="3091" operator="containsText" text="Closeout">
      <formula>NOT(ISERROR(SEARCH("Closeout",K731)))</formula>
    </cfRule>
  </conditionalFormatting>
  <conditionalFormatting sqref="K731">
    <cfRule type="containsText" dxfId="2792" priority="3088" operator="containsText" text="COMING SOON">
      <formula>NOT(ISERROR(SEARCH("COMING SOON",K731)))</formula>
    </cfRule>
    <cfRule type="containsText" dxfId="2791" priority="3089" operator="containsText" text="ACTIVE">
      <formula>NOT(ISERROR(SEARCH("ACTIVE",K731)))</formula>
    </cfRule>
  </conditionalFormatting>
  <conditionalFormatting sqref="K731">
    <cfRule type="containsText" dxfId="2790" priority="3086" operator="containsText" text="Discontinued">
      <formula>NOT(ISERROR(SEARCH("Discontinued",K731)))</formula>
    </cfRule>
    <cfRule type="containsText" dxfId="2789" priority="3087" operator="containsText" text="Closeout">
      <formula>NOT(ISERROR(SEARCH("Closeout",K731)))</formula>
    </cfRule>
  </conditionalFormatting>
  <conditionalFormatting sqref="K731">
    <cfRule type="containsText" dxfId="2788" priority="3084" operator="containsText" text="COMING SOON">
      <formula>NOT(ISERROR(SEARCH("COMING SOON",K731)))</formula>
    </cfRule>
    <cfRule type="containsText" dxfId="2787" priority="3085" operator="containsText" text="ACTIVE">
      <formula>NOT(ISERROR(SEARCH("ACTIVE",K731)))</formula>
    </cfRule>
  </conditionalFormatting>
  <conditionalFormatting sqref="K731">
    <cfRule type="containsText" dxfId="2786" priority="3082" operator="containsText" text="Discontinued">
      <formula>NOT(ISERROR(SEARCH("Discontinued",K731)))</formula>
    </cfRule>
    <cfRule type="containsText" dxfId="2785" priority="3083" operator="containsText" text="Closeout">
      <formula>NOT(ISERROR(SEARCH("Closeout",K731)))</formula>
    </cfRule>
  </conditionalFormatting>
  <conditionalFormatting sqref="K731">
    <cfRule type="containsText" dxfId="2784" priority="3080" operator="containsText" text="COMING SOON">
      <formula>NOT(ISERROR(SEARCH("COMING SOON",K731)))</formula>
    </cfRule>
    <cfRule type="containsText" dxfId="2783" priority="3081" operator="containsText" text="ACTIVE">
      <formula>NOT(ISERROR(SEARCH("ACTIVE",K731)))</formula>
    </cfRule>
  </conditionalFormatting>
  <conditionalFormatting sqref="K731">
    <cfRule type="containsText" dxfId="2782" priority="3078" operator="containsText" text="Discontinued">
      <formula>NOT(ISERROR(SEARCH("Discontinued",K731)))</formula>
    </cfRule>
    <cfRule type="containsText" dxfId="2781" priority="3079" operator="containsText" text="Closeout">
      <formula>NOT(ISERROR(SEARCH("Closeout",K731)))</formula>
    </cfRule>
  </conditionalFormatting>
  <conditionalFormatting sqref="K731">
    <cfRule type="containsBlanks" dxfId="2780" priority="3077">
      <formula>LEN(TRIM(K731))=0</formula>
    </cfRule>
  </conditionalFormatting>
  <conditionalFormatting sqref="K731">
    <cfRule type="containsText" dxfId="2779" priority="3075" operator="containsText" text="COMING SOON">
      <formula>NOT(ISERROR(SEARCH("COMING SOON",K731)))</formula>
    </cfRule>
    <cfRule type="containsText" dxfId="2778" priority="3076" operator="containsText" text="ACTIVE">
      <formula>NOT(ISERROR(SEARCH("ACTIVE",K731)))</formula>
    </cfRule>
  </conditionalFormatting>
  <conditionalFormatting sqref="K731">
    <cfRule type="containsText" dxfId="2777" priority="3073" operator="containsText" text="Discontinued">
      <formula>NOT(ISERROR(SEARCH("Discontinued",K731)))</formula>
    </cfRule>
    <cfRule type="containsText" dxfId="2776" priority="3074" operator="containsText" text="Closeout">
      <formula>NOT(ISERROR(SEARCH("Closeout",K731)))</formula>
    </cfRule>
  </conditionalFormatting>
  <conditionalFormatting sqref="K731">
    <cfRule type="containsText" dxfId="2775" priority="3071" operator="containsText" text="COMING SOON">
      <formula>NOT(ISERROR(SEARCH("COMING SOON",K731)))</formula>
    </cfRule>
    <cfRule type="containsText" dxfId="2774" priority="3072" operator="containsText" text="ACTIVE">
      <formula>NOT(ISERROR(SEARCH("ACTIVE",K731)))</formula>
    </cfRule>
  </conditionalFormatting>
  <conditionalFormatting sqref="K731">
    <cfRule type="containsText" dxfId="2773" priority="3069" operator="containsText" text="Discontinued">
      <formula>NOT(ISERROR(SEARCH("Discontinued",K731)))</formula>
    </cfRule>
    <cfRule type="containsText" dxfId="2772" priority="3070" operator="containsText" text="Closeout">
      <formula>NOT(ISERROR(SEARCH("Closeout",K731)))</formula>
    </cfRule>
  </conditionalFormatting>
  <conditionalFormatting sqref="K731">
    <cfRule type="containsText" dxfId="2771" priority="3065" operator="containsText" text="Discontinued">
      <formula>NOT(ISERROR(SEARCH("Discontinued",K731)))</formula>
    </cfRule>
    <cfRule type="containsText" dxfId="2770" priority="3066" operator="containsText" text="Closeout">
      <formula>NOT(ISERROR(SEARCH("Closeout",K731)))</formula>
    </cfRule>
  </conditionalFormatting>
  <conditionalFormatting sqref="K731">
    <cfRule type="containsText" dxfId="2769" priority="3061" operator="containsText" text="Discontinued">
      <formula>NOT(ISERROR(SEARCH("Discontinued",K731)))</formula>
    </cfRule>
    <cfRule type="containsText" dxfId="2768" priority="3062" operator="containsText" text="Coming Soon">
      <formula>NOT(ISERROR(SEARCH("Coming Soon",K731)))</formula>
    </cfRule>
    <cfRule type="containsText" dxfId="2767" priority="3063" operator="containsText" text="Closeout">
      <formula>NOT(ISERROR(SEARCH("Closeout",K731)))</formula>
    </cfRule>
    <cfRule type="containsText" dxfId="2766" priority="3064" operator="containsText" text="Active">
      <formula>NOT(ISERROR(SEARCH("Active",K731)))</formula>
    </cfRule>
  </conditionalFormatting>
  <conditionalFormatting sqref="K731">
    <cfRule type="containsText" dxfId="2765" priority="3054" operator="containsText" text="Discontinued">
      <formula>NOT(ISERROR(SEARCH("Discontinued",K731)))</formula>
    </cfRule>
    <cfRule type="containsText" dxfId="2764" priority="3055" operator="containsText" text="Closeout">
      <formula>NOT(ISERROR(SEARCH("Closeout",K731)))</formula>
    </cfRule>
  </conditionalFormatting>
  <conditionalFormatting sqref="K731">
    <cfRule type="cellIs" dxfId="2763" priority="3059" operator="equal">
      <formula>"Closeout"</formula>
    </cfRule>
    <cfRule type="cellIs" dxfId="2762" priority="3060" operator="equal">
      <formula>"Discontinued"</formula>
    </cfRule>
  </conditionalFormatting>
  <conditionalFormatting sqref="K731">
    <cfRule type="containsBlanks" dxfId="2761" priority="3056">
      <formula>LEN(TRIM(K731))=0</formula>
    </cfRule>
  </conditionalFormatting>
  <conditionalFormatting sqref="K731">
    <cfRule type="containsText" dxfId="2760" priority="3057" operator="containsText" text="COMING SOON">
      <formula>NOT(ISERROR(SEARCH("COMING SOON",K731)))</formula>
    </cfRule>
    <cfRule type="containsText" dxfId="2759" priority="3058" operator="containsText" text="ACTIVE">
      <formula>NOT(ISERROR(SEARCH("ACTIVE",K731)))</formula>
    </cfRule>
  </conditionalFormatting>
  <conditionalFormatting sqref="K731">
    <cfRule type="containsText" dxfId="2758" priority="3050" operator="containsText" text="Discontinued">
      <formula>NOT(ISERROR(SEARCH("Discontinued",K731)))</formula>
    </cfRule>
    <cfRule type="containsText" dxfId="2757" priority="3051" operator="containsText" text="Closeout">
      <formula>NOT(ISERROR(SEARCH("Closeout",K731)))</formula>
    </cfRule>
  </conditionalFormatting>
  <conditionalFormatting sqref="K731">
    <cfRule type="containsText" dxfId="2756" priority="3048" operator="containsText" text="COMING SOON">
      <formula>NOT(ISERROR(SEARCH("COMING SOON",K731)))</formula>
    </cfRule>
    <cfRule type="containsText" dxfId="2755" priority="3049" operator="containsText" text="ACTIVE">
      <formula>NOT(ISERROR(SEARCH("ACTIVE",K731)))</formula>
    </cfRule>
  </conditionalFormatting>
  <conditionalFormatting sqref="K731">
    <cfRule type="containsText" dxfId="2754" priority="3046" operator="containsText" text="Discontinued">
      <formula>NOT(ISERROR(SEARCH("Discontinued",K731)))</formula>
    </cfRule>
    <cfRule type="containsText" dxfId="2753" priority="3047" operator="containsText" text="Closeout">
      <formula>NOT(ISERROR(SEARCH("Closeout",K731)))</formula>
    </cfRule>
  </conditionalFormatting>
  <conditionalFormatting sqref="K731">
    <cfRule type="containsText" dxfId="2752" priority="3044" operator="containsText" text="COMING SOON">
      <formula>NOT(ISERROR(SEARCH("COMING SOON",K731)))</formula>
    </cfRule>
    <cfRule type="containsText" dxfId="2751" priority="3045" operator="containsText" text="ACTIVE">
      <formula>NOT(ISERROR(SEARCH("ACTIVE",K731)))</formula>
    </cfRule>
  </conditionalFormatting>
  <conditionalFormatting sqref="K731">
    <cfRule type="containsText" dxfId="2750" priority="3042" operator="containsText" text="Discontinued">
      <formula>NOT(ISERROR(SEARCH("Discontinued",K731)))</formula>
    </cfRule>
    <cfRule type="containsText" dxfId="2749" priority="3043" operator="containsText" text="Closeout">
      <formula>NOT(ISERROR(SEARCH("Closeout",K731)))</formula>
    </cfRule>
  </conditionalFormatting>
  <conditionalFormatting sqref="K731">
    <cfRule type="containsText" dxfId="2748" priority="3040" operator="containsText" text="COMING SOON">
      <formula>NOT(ISERROR(SEARCH("COMING SOON",K731)))</formula>
    </cfRule>
    <cfRule type="containsText" dxfId="2747" priority="3041" operator="containsText" text="ACTIVE">
      <formula>NOT(ISERROR(SEARCH("ACTIVE",K731)))</formula>
    </cfRule>
  </conditionalFormatting>
  <conditionalFormatting sqref="K731">
    <cfRule type="containsText" dxfId="2746" priority="3036" operator="containsText" text="COMING SOON">
      <formula>NOT(ISERROR(SEARCH("COMING SOON",K731)))</formula>
    </cfRule>
    <cfRule type="containsText" dxfId="2745" priority="3037" operator="containsText" text="ACTIVE">
      <formula>NOT(ISERROR(SEARCH("ACTIVE",K731)))</formula>
    </cfRule>
  </conditionalFormatting>
  <conditionalFormatting sqref="K731">
    <cfRule type="containsText" dxfId="2744" priority="3034" operator="containsText" text="Discontinued">
      <formula>NOT(ISERROR(SEARCH("Discontinued",K731)))</formula>
    </cfRule>
    <cfRule type="containsText" dxfId="2743" priority="3035" operator="containsText" text="Closeout">
      <formula>NOT(ISERROR(SEARCH("Closeout",K731)))</formula>
    </cfRule>
  </conditionalFormatting>
  <conditionalFormatting sqref="K731">
    <cfRule type="containsText" dxfId="2742" priority="3032" operator="containsText" text="COMING SOON">
      <formula>NOT(ISERROR(SEARCH("COMING SOON",K731)))</formula>
    </cfRule>
    <cfRule type="containsText" dxfId="2741" priority="3033" operator="containsText" text="ACTIVE">
      <formula>NOT(ISERROR(SEARCH("ACTIVE",K731)))</formula>
    </cfRule>
  </conditionalFormatting>
  <conditionalFormatting sqref="K731">
    <cfRule type="containsText" dxfId="2740" priority="3030" operator="containsText" text="Discontinued">
      <formula>NOT(ISERROR(SEARCH("Discontinued",K731)))</formula>
    </cfRule>
    <cfRule type="containsText" dxfId="2739" priority="3031" operator="containsText" text="Closeout">
      <formula>NOT(ISERROR(SEARCH("Closeout",K731)))</formula>
    </cfRule>
  </conditionalFormatting>
  <conditionalFormatting sqref="K731">
    <cfRule type="containsText" dxfId="2738" priority="3028" operator="containsText" text="COMING SOON">
      <formula>NOT(ISERROR(SEARCH("COMING SOON",K731)))</formula>
    </cfRule>
    <cfRule type="containsText" dxfId="2737" priority="3029" operator="containsText" text="ACTIVE">
      <formula>NOT(ISERROR(SEARCH("ACTIVE",K731)))</formula>
    </cfRule>
  </conditionalFormatting>
  <conditionalFormatting sqref="K731">
    <cfRule type="containsText" dxfId="2736" priority="3024" operator="containsText" text="COMING SOON">
      <formula>NOT(ISERROR(SEARCH("COMING SOON",K731)))</formula>
    </cfRule>
    <cfRule type="containsText" dxfId="2735" priority="3025" operator="containsText" text="ACTIVE">
      <formula>NOT(ISERROR(SEARCH("ACTIVE",K731)))</formula>
    </cfRule>
  </conditionalFormatting>
  <conditionalFormatting sqref="K731">
    <cfRule type="containsText" dxfId="2734" priority="3022" operator="containsText" text="Discontinued">
      <formula>NOT(ISERROR(SEARCH("Discontinued",K731)))</formula>
    </cfRule>
    <cfRule type="containsText" dxfId="2733" priority="3023" operator="containsText" text="Closeout">
      <formula>NOT(ISERROR(SEARCH("Closeout",K731)))</formula>
    </cfRule>
  </conditionalFormatting>
  <conditionalFormatting sqref="K731">
    <cfRule type="containsText" dxfId="2732" priority="3020" operator="containsText" text="COMING SOON">
      <formula>NOT(ISERROR(SEARCH("COMING SOON",K731)))</formula>
    </cfRule>
    <cfRule type="containsText" dxfId="2731" priority="3021" operator="containsText" text="ACTIVE">
      <formula>NOT(ISERROR(SEARCH("ACTIVE",K731)))</formula>
    </cfRule>
  </conditionalFormatting>
  <conditionalFormatting sqref="K731">
    <cfRule type="containsText" dxfId="2730" priority="3018" operator="containsText" text="Discontinued">
      <formula>NOT(ISERROR(SEARCH("Discontinued",K731)))</formula>
    </cfRule>
    <cfRule type="containsText" dxfId="2729" priority="3019" operator="containsText" text="Closeout">
      <formula>NOT(ISERROR(SEARCH("Closeout",K731)))</formula>
    </cfRule>
  </conditionalFormatting>
  <conditionalFormatting sqref="K731">
    <cfRule type="containsText" dxfId="2728" priority="3016" operator="containsText" text="COMING SOON">
      <formula>NOT(ISERROR(SEARCH("COMING SOON",K731)))</formula>
    </cfRule>
    <cfRule type="containsText" dxfId="2727" priority="3017" operator="containsText" text="ACTIVE">
      <formula>NOT(ISERROR(SEARCH("ACTIVE",K731)))</formula>
    </cfRule>
  </conditionalFormatting>
  <conditionalFormatting sqref="K731">
    <cfRule type="containsText" dxfId="2726" priority="3014" operator="containsText" text="Discontinued">
      <formula>NOT(ISERROR(SEARCH("Discontinued",K731)))</formula>
    </cfRule>
    <cfRule type="containsText" dxfId="2725" priority="3015" operator="containsText" text="Closeout">
      <formula>NOT(ISERROR(SEARCH("Closeout",K731)))</formula>
    </cfRule>
  </conditionalFormatting>
  <conditionalFormatting sqref="K731">
    <cfRule type="containsText" dxfId="2724" priority="3012" operator="containsText" text="COMING SOON">
      <formula>NOT(ISERROR(SEARCH("COMING SOON",K731)))</formula>
    </cfRule>
    <cfRule type="containsText" dxfId="2723" priority="3013" operator="containsText" text="ACTIVE">
      <formula>NOT(ISERROR(SEARCH("ACTIVE",K731)))</formula>
    </cfRule>
  </conditionalFormatting>
  <conditionalFormatting sqref="K731">
    <cfRule type="containsText" dxfId="2722" priority="3010" operator="containsText" text="Discontinued">
      <formula>NOT(ISERROR(SEARCH("Discontinued",K731)))</formula>
    </cfRule>
    <cfRule type="containsText" dxfId="2721" priority="3011" operator="containsText" text="Closeout">
      <formula>NOT(ISERROR(SEARCH("Closeout",K731)))</formula>
    </cfRule>
  </conditionalFormatting>
  <conditionalFormatting sqref="K731">
    <cfRule type="containsText" dxfId="2720" priority="3006" operator="containsText" text="Discontinued">
      <formula>NOT(ISERROR(SEARCH("Discontinued",K731)))</formula>
    </cfRule>
    <cfRule type="containsText" dxfId="2719" priority="3007" operator="containsText" text="Coming Soon">
      <formula>NOT(ISERROR(SEARCH("Coming Soon",K731)))</formula>
    </cfRule>
    <cfRule type="containsText" dxfId="2718" priority="3008" operator="containsText" text="Closeout">
      <formula>NOT(ISERROR(SEARCH("Closeout",K731)))</formula>
    </cfRule>
    <cfRule type="containsText" dxfId="2717" priority="3009" operator="containsText" text="Active">
      <formula>NOT(ISERROR(SEARCH("Active",K731)))</formula>
    </cfRule>
  </conditionalFormatting>
  <conditionalFormatting sqref="K731">
    <cfRule type="containsText" dxfId="2716" priority="3004" operator="containsText" text="COMING SOON">
      <formula>NOT(ISERROR(SEARCH("COMING SOON",K731)))</formula>
    </cfRule>
    <cfRule type="containsText" dxfId="2715" priority="3005" operator="containsText" text="ACTIVE">
      <formula>NOT(ISERROR(SEARCH("ACTIVE",K731)))</formula>
    </cfRule>
  </conditionalFormatting>
  <conditionalFormatting sqref="BY731:CB731">
    <cfRule type="containsBlanks" dxfId="2714" priority="3001">
      <formula>LEN(TRIM(BY731))=0</formula>
    </cfRule>
  </conditionalFormatting>
  <conditionalFormatting sqref="BY731:CB731">
    <cfRule type="containsBlanks" dxfId="2713" priority="2996">
      <formula>LEN(TRIM(BY731))=0</formula>
    </cfRule>
  </conditionalFormatting>
  <conditionalFormatting sqref="BY731:CB731">
    <cfRule type="containsBlanks" dxfId="2712" priority="2997">
      <formula>LEN(TRIM(BY731))=0</formula>
    </cfRule>
  </conditionalFormatting>
  <conditionalFormatting sqref="BY731:CB731">
    <cfRule type="containsBlanks" dxfId="2711" priority="3000">
      <formula>LEN(TRIM(BY731))=0</formula>
    </cfRule>
  </conditionalFormatting>
  <conditionalFormatting sqref="BY731:CB731">
    <cfRule type="containsBlanks" dxfId="2710" priority="2999">
      <formula>LEN(TRIM(BY731))=0</formula>
    </cfRule>
  </conditionalFormatting>
  <conditionalFormatting sqref="BY731:CB731">
    <cfRule type="containsBlanks" dxfId="2709" priority="2998">
      <formula>LEN(TRIM(BY731))=0</formula>
    </cfRule>
  </conditionalFormatting>
  <conditionalFormatting sqref="H732">
    <cfRule type="containsBlanks" dxfId="2708" priority="2981">
      <formula>LEN(TRIM(H732))=0</formula>
    </cfRule>
    <cfRule type="duplicateValues" dxfId="2707" priority="2982"/>
  </conditionalFormatting>
  <conditionalFormatting sqref="A732">
    <cfRule type="expression" dxfId="2706" priority="2967">
      <formula>C732= "STREET (3XX)"</formula>
    </cfRule>
    <cfRule type="expression" dxfId="2705" priority="2968">
      <formula>C732="UTV (4XX)"</formula>
    </cfRule>
    <cfRule type="expression" dxfId="2704" priority="2969">
      <formula>C732= "RACE (1XX)"</formula>
    </cfRule>
    <cfRule type="expression" dxfId="2703" priority="2970">
      <formula>C732= "FORGED (2XX)"</formula>
    </cfRule>
    <cfRule type="expression" dxfId="2702" priority="2971">
      <formula>C732= "RALLY (5XX)"</formula>
    </cfRule>
    <cfRule type="expression" dxfId="2701" priority="2972">
      <formula>C732= "DISCO (6XX)"</formula>
    </cfRule>
    <cfRule type="expression" dxfId="2700" priority="2973">
      <formula>C732= "TRAIL (7XX)"</formula>
    </cfRule>
    <cfRule type="expression" dxfId="2699" priority="2974">
      <formula>C732= "GMZ (8XX)"</formula>
    </cfRule>
    <cfRule type="expression" dxfId="2698" priority="2975">
      <formula>C732= "DUALLY (9XX)"</formula>
    </cfRule>
  </conditionalFormatting>
  <conditionalFormatting sqref="E732">
    <cfRule type="duplicateValues" dxfId="2697" priority="9200"/>
  </conditionalFormatting>
  <conditionalFormatting sqref="E732">
    <cfRule type="containsBlanks" dxfId="2696" priority="9202">
      <formula>LEN(TRIM(E732))=0</formula>
    </cfRule>
    <cfRule type="duplicateValues" dxfId="2695" priority="9203"/>
  </conditionalFormatting>
  <conditionalFormatting sqref="K732">
    <cfRule type="containsText" dxfId="2694" priority="2869" operator="containsText" text="Discontinued">
      <formula>NOT(ISERROR(SEARCH("Discontinued",K732)))</formula>
    </cfRule>
    <cfRule type="containsText" dxfId="2693" priority="2870" operator="containsText" text="Closeout">
      <formula>NOT(ISERROR(SEARCH("Closeout",K732)))</formula>
    </cfRule>
  </conditionalFormatting>
  <conditionalFormatting sqref="K732">
    <cfRule type="containsText" dxfId="2692" priority="2893" operator="containsText" text="Discontinued">
      <formula>NOT(ISERROR(SEARCH("Discontinued",K732)))</formula>
    </cfRule>
    <cfRule type="containsText" dxfId="2691" priority="2894" operator="containsText" text="Closeout">
      <formula>NOT(ISERROR(SEARCH("Closeout",K732)))</formula>
    </cfRule>
  </conditionalFormatting>
  <conditionalFormatting sqref="K732">
    <cfRule type="containsText" dxfId="2690" priority="2919" operator="containsText" text="COMING SOON">
      <formula>NOT(ISERROR(SEARCH("COMING SOON",K732)))</formula>
    </cfRule>
    <cfRule type="containsText" dxfId="2689" priority="2920" operator="containsText" text="ACTIVE">
      <formula>NOT(ISERROR(SEARCH("ACTIVE",K732)))</formula>
    </cfRule>
  </conditionalFormatting>
  <conditionalFormatting sqref="K732">
    <cfRule type="containsText" dxfId="2688" priority="2905" operator="containsText" text="Discontinued">
      <formula>NOT(ISERROR(SEARCH("Discontinued",K732)))</formula>
    </cfRule>
    <cfRule type="containsText" dxfId="2687" priority="2906" operator="containsText" text="Closeout">
      <formula>NOT(ISERROR(SEARCH("Closeout",K732)))</formula>
    </cfRule>
  </conditionalFormatting>
  <conditionalFormatting sqref="K732">
    <cfRule type="containsBlanks" dxfId="2686" priority="2966">
      <formula>LEN(TRIM(K732))=0</formula>
    </cfRule>
  </conditionalFormatting>
  <conditionalFormatting sqref="K732">
    <cfRule type="containsText" dxfId="2685" priority="2934" operator="containsText" text="COMING SOON">
      <formula>NOT(ISERROR(SEARCH("COMING SOON",K732)))</formula>
    </cfRule>
    <cfRule type="containsText" dxfId="2684" priority="2935" operator="containsText" text="ACTIVE">
      <formula>NOT(ISERROR(SEARCH("ACTIVE",K732)))</formula>
    </cfRule>
  </conditionalFormatting>
  <conditionalFormatting sqref="K732">
    <cfRule type="containsBlanks" dxfId="2683" priority="2965">
      <formula>LEN(TRIM(K732))=0</formula>
    </cfRule>
  </conditionalFormatting>
  <conditionalFormatting sqref="K732">
    <cfRule type="containsText" dxfId="2682" priority="2963" operator="containsText" text="COMING SOON">
      <formula>NOT(ISERROR(SEARCH("COMING SOON",K732)))</formula>
    </cfRule>
    <cfRule type="containsText" dxfId="2681" priority="2964" operator="containsText" text="ACTIVE">
      <formula>NOT(ISERROR(SEARCH("ACTIVE",K732)))</formula>
    </cfRule>
  </conditionalFormatting>
  <conditionalFormatting sqref="K732">
    <cfRule type="containsText" dxfId="2680" priority="2961" operator="containsText" text="Discontinued">
      <formula>NOT(ISERROR(SEARCH("Discontinued",K732)))</formula>
    </cfRule>
    <cfRule type="containsText" dxfId="2679" priority="2962" operator="containsText" text="Closeout">
      <formula>NOT(ISERROR(SEARCH("Closeout",K732)))</formula>
    </cfRule>
  </conditionalFormatting>
  <conditionalFormatting sqref="K732">
    <cfRule type="containsText" dxfId="2678" priority="2959" operator="containsText" text="COMING SOON">
      <formula>NOT(ISERROR(SEARCH("COMING SOON",K732)))</formula>
    </cfRule>
    <cfRule type="containsText" dxfId="2677" priority="2960" operator="containsText" text="ACTIVE">
      <formula>NOT(ISERROR(SEARCH("ACTIVE",K732)))</formula>
    </cfRule>
  </conditionalFormatting>
  <conditionalFormatting sqref="K732">
    <cfRule type="containsText" dxfId="2676" priority="2957" operator="containsText" text="Discontinued">
      <formula>NOT(ISERROR(SEARCH("Discontinued",K732)))</formula>
    </cfRule>
    <cfRule type="containsText" dxfId="2675" priority="2958" operator="containsText" text="Closeout">
      <formula>NOT(ISERROR(SEARCH("Closeout",K732)))</formula>
    </cfRule>
  </conditionalFormatting>
  <conditionalFormatting sqref="K732">
    <cfRule type="containsText" dxfId="2674" priority="2955" operator="containsText" text="COMING SOON">
      <formula>NOT(ISERROR(SEARCH("COMING SOON",K732)))</formula>
    </cfRule>
    <cfRule type="containsText" dxfId="2673" priority="2956" operator="containsText" text="ACTIVE">
      <formula>NOT(ISERROR(SEARCH("ACTIVE",K732)))</formula>
    </cfRule>
  </conditionalFormatting>
  <conditionalFormatting sqref="K732">
    <cfRule type="containsText" dxfId="2672" priority="2953" operator="containsText" text="Discontinued">
      <formula>NOT(ISERROR(SEARCH("Discontinued",K732)))</formula>
    </cfRule>
    <cfRule type="containsText" dxfId="2671" priority="2954" operator="containsText" text="Closeout">
      <formula>NOT(ISERROR(SEARCH("Closeout",K732)))</formula>
    </cfRule>
  </conditionalFormatting>
  <conditionalFormatting sqref="K732">
    <cfRule type="containsText" dxfId="2670" priority="2951" operator="containsText" text="COMING SOON">
      <formula>NOT(ISERROR(SEARCH("COMING SOON",K732)))</formula>
    </cfRule>
    <cfRule type="containsText" dxfId="2669" priority="2952" operator="containsText" text="ACTIVE">
      <formula>NOT(ISERROR(SEARCH("ACTIVE",K732)))</formula>
    </cfRule>
  </conditionalFormatting>
  <conditionalFormatting sqref="K732">
    <cfRule type="containsText" dxfId="2668" priority="2949" operator="containsText" text="Discontinued">
      <formula>NOT(ISERROR(SEARCH("Discontinued",K732)))</formula>
    </cfRule>
    <cfRule type="containsText" dxfId="2667" priority="2950" operator="containsText" text="Closeout">
      <formula>NOT(ISERROR(SEARCH("Closeout",K732)))</formula>
    </cfRule>
  </conditionalFormatting>
  <conditionalFormatting sqref="K732">
    <cfRule type="containsText" dxfId="2666" priority="2947" operator="containsText" text="COMING SOON">
      <formula>NOT(ISERROR(SEARCH("COMING SOON",K732)))</formula>
    </cfRule>
    <cfRule type="containsText" dxfId="2665" priority="2948" operator="containsText" text="ACTIVE">
      <formula>NOT(ISERROR(SEARCH("ACTIVE",K732)))</formula>
    </cfRule>
  </conditionalFormatting>
  <conditionalFormatting sqref="K732">
    <cfRule type="containsText" dxfId="2664" priority="2945" operator="containsText" text="Discontinued">
      <formula>NOT(ISERROR(SEARCH("Discontinued",K732)))</formula>
    </cfRule>
    <cfRule type="containsText" dxfId="2663" priority="2946" operator="containsText" text="Closeout">
      <formula>NOT(ISERROR(SEARCH("Closeout",K732)))</formula>
    </cfRule>
  </conditionalFormatting>
  <conditionalFormatting sqref="K732">
    <cfRule type="containsBlanks" dxfId="2662" priority="2944">
      <formula>LEN(TRIM(K732))=0</formula>
    </cfRule>
  </conditionalFormatting>
  <conditionalFormatting sqref="K732">
    <cfRule type="containsText" dxfId="2661" priority="2942" operator="containsText" text="COMING SOON">
      <formula>NOT(ISERROR(SEARCH("COMING SOON",K732)))</formula>
    </cfRule>
    <cfRule type="containsText" dxfId="2660" priority="2943" operator="containsText" text="ACTIVE">
      <formula>NOT(ISERROR(SEARCH("ACTIVE",K732)))</formula>
    </cfRule>
  </conditionalFormatting>
  <conditionalFormatting sqref="K732">
    <cfRule type="containsText" dxfId="2659" priority="2940" operator="containsText" text="Discontinued">
      <formula>NOT(ISERROR(SEARCH("Discontinued",K732)))</formula>
    </cfRule>
    <cfRule type="containsText" dxfId="2658" priority="2941" operator="containsText" text="Closeout">
      <formula>NOT(ISERROR(SEARCH("Closeout",K732)))</formula>
    </cfRule>
  </conditionalFormatting>
  <conditionalFormatting sqref="K732">
    <cfRule type="containsText" dxfId="2657" priority="2938" operator="containsText" text="COMING SOON">
      <formula>NOT(ISERROR(SEARCH("COMING SOON",K732)))</formula>
    </cfRule>
    <cfRule type="containsText" dxfId="2656" priority="2939" operator="containsText" text="ACTIVE">
      <formula>NOT(ISERROR(SEARCH("ACTIVE",K732)))</formula>
    </cfRule>
  </conditionalFormatting>
  <conditionalFormatting sqref="K732">
    <cfRule type="containsText" dxfId="2655" priority="2936" operator="containsText" text="Discontinued">
      <formula>NOT(ISERROR(SEARCH("Discontinued",K732)))</formula>
    </cfRule>
    <cfRule type="containsText" dxfId="2654" priority="2937" operator="containsText" text="Closeout">
      <formula>NOT(ISERROR(SEARCH("Closeout",K732)))</formula>
    </cfRule>
  </conditionalFormatting>
  <conditionalFormatting sqref="K732">
    <cfRule type="containsText" dxfId="2653" priority="2932" operator="containsText" text="Discontinued">
      <formula>NOT(ISERROR(SEARCH("Discontinued",K732)))</formula>
    </cfRule>
    <cfRule type="containsText" dxfId="2652" priority="2933" operator="containsText" text="Closeout">
      <formula>NOT(ISERROR(SEARCH("Closeout",K732)))</formula>
    </cfRule>
  </conditionalFormatting>
  <conditionalFormatting sqref="K732">
    <cfRule type="containsText" dxfId="2651" priority="2928" operator="containsText" text="Discontinued">
      <formula>NOT(ISERROR(SEARCH("Discontinued",K732)))</formula>
    </cfRule>
    <cfRule type="containsText" dxfId="2650" priority="2929" operator="containsText" text="Coming Soon">
      <formula>NOT(ISERROR(SEARCH("Coming Soon",K732)))</formula>
    </cfRule>
    <cfRule type="containsText" dxfId="2649" priority="2930" operator="containsText" text="Closeout">
      <formula>NOT(ISERROR(SEARCH("Closeout",K732)))</formula>
    </cfRule>
    <cfRule type="containsText" dxfId="2648" priority="2931" operator="containsText" text="Active">
      <formula>NOT(ISERROR(SEARCH("Active",K732)))</formula>
    </cfRule>
  </conditionalFormatting>
  <conditionalFormatting sqref="K732">
    <cfRule type="containsText" dxfId="2647" priority="2921" operator="containsText" text="Discontinued">
      <formula>NOT(ISERROR(SEARCH("Discontinued",K732)))</formula>
    </cfRule>
    <cfRule type="containsText" dxfId="2646" priority="2922" operator="containsText" text="Closeout">
      <formula>NOT(ISERROR(SEARCH("Closeout",K732)))</formula>
    </cfRule>
  </conditionalFormatting>
  <conditionalFormatting sqref="K732">
    <cfRule type="cellIs" dxfId="2645" priority="2926" operator="equal">
      <formula>"Closeout"</formula>
    </cfRule>
    <cfRule type="cellIs" dxfId="2644" priority="2927" operator="equal">
      <formula>"Discontinued"</formula>
    </cfRule>
  </conditionalFormatting>
  <conditionalFormatting sqref="K732">
    <cfRule type="containsBlanks" dxfId="2643" priority="2923">
      <formula>LEN(TRIM(K732))=0</formula>
    </cfRule>
  </conditionalFormatting>
  <conditionalFormatting sqref="K732">
    <cfRule type="containsText" dxfId="2642" priority="2924" operator="containsText" text="COMING SOON">
      <formula>NOT(ISERROR(SEARCH("COMING SOON",K732)))</formula>
    </cfRule>
    <cfRule type="containsText" dxfId="2641" priority="2925" operator="containsText" text="ACTIVE">
      <formula>NOT(ISERROR(SEARCH("ACTIVE",K732)))</formula>
    </cfRule>
  </conditionalFormatting>
  <conditionalFormatting sqref="K732">
    <cfRule type="containsText" dxfId="2640" priority="2917" operator="containsText" text="Discontinued">
      <formula>NOT(ISERROR(SEARCH("Discontinued",K732)))</formula>
    </cfRule>
    <cfRule type="containsText" dxfId="2639" priority="2918" operator="containsText" text="Closeout">
      <formula>NOT(ISERROR(SEARCH("Closeout",K732)))</formula>
    </cfRule>
  </conditionalFormatting>
  <conditionalFormatting sqref="K732">
    <cfRule type="containsText" dxfId="2638" priority="2915" operator="containsText" text="COMING SOON">
      <formula>NOT(ISERROR(SEARCH("COMING SOON",K732)))</formula>
    </cfRule>
    <cfRule type="containsText" dxfId="2637" priority="2916" operator="containsText" text="ACTIVE">
      <formula>NOT(ISERROR(SEARCH("ACTIVE",K732)))</formula>
    </cfRule>
  </conditionalFormatting>
  <conditionalFormatting sqref="K732">
    <cfRule type="containsText" dxfId="2636" priority="2913" operator="containsText" text="Discontinued">
      <formula>NOT(ISERROR(SEARCH("Discontinued",K732)))</formula>
    </cfRule>
    <cfRule type="containsText" dxfId="2635" priority="2914" operator="containsText" text="Closeout">
      <formula>NOT(ISERROR(SEARCH("Closeout",K732)))</formula>
    </cfRule>
  </conditionalFormatting>
  <conditionalFormatting sqref="K732">
    <cfRule type="containsText" dxfId="2634" priority="2911" operator="containsText" text="COMING SOON">
      <formula>NOT(ISERROR(SEARCH("COMING SOON",K732)))</formula>
    </cfRule>
    <cfRule type="containsText" dxfId="2633" priority="2912" operator="containsText" text="ACTIVE">
      <formula>NOT(ISERROR(SEARCH("ACTIVE",K732)))</formula>
    </cfRule>
  </conditionalFormatting>
  <conditionalFormatting sqref="K732">
    <cfRule type="containsText" dxfId="2632" priority="2909" operator="containsText" text="Discontinued">
      <formula>NOT(ISERROR(SEARCH("Discontinued",K732)))</formula>
    </cfRule>
    <cfRule type="containsText" dxfId="2631" priority="2910" operator="containsText" text="Closeout">
      <formula>NOT(ISERROR(SEARCH("Closeout",K732)))</formula>
    </cfRule>
  </conditionalFormatting>
  <conditionalFormatting sqref="K732">
    <cfRule type="containsText" dxfId="2630" priority="2907" operator="containsText" text="COMING SOON">
      <formula>NOT(ISERROR(SEARCH("COMING SOON",K732)))</formula>
    </cfRule>
    <cfRule type="containsText" dxfId="2629" priority="2908" operator="containsText" text="ACTIVE">
      <formula>NOT(ISERROR(SEARCH("ACTIVE",K732)))</formula>
    </cfRule>
  </conditionalFormatting>
  <conditionalFormatting sqref="K732">
    <cfRule type="containsText" dxfId="2628" priority="2903" operator="containsText" text="COMING SOON">
      <formula>NOT(ISERROR(SEARCH("COMING SOON",K732)))</formula>
    </cfRule>
    <cfRule type="containsText" dxfId="2627" priority="2904" operator="containsText" text="ACTIVE">
      <formula>NOT(ISERROR(SEARCH("ACTIVE",K732)))</formula>
    </cfRule>
  </conditionalFormatting>
  <conditionalFormatting sqref="K732">
    <cfRule type="containsText" dxfId="2626" priority="2901" operator="containsText" text="Discontinued">
      <formula>NOT(ISERROR(SEARCH("Discontinued",K732)))</formula>
    </cfRule>
    <cfRule type="containsText" dxfId="2625" priority="2902" operator="containsText" text="Closeout">
      <formula>NOT(ISERROR(SEARCH("Closeout",K732)))</formula>
    </cfRule>
  </conditionalFormatting>
  <conditionalFormatting sqref="K732">
    <cfRule type="containsText" dxfId="2624" priority="2899" operator="containsText" text="COMING SOON">
      <formula>NOT(ISERROR(SEARCH("COMING SOON",K732)))</formula>
    </cfRule>
    <cfRule type="containsText" dxfId="2623" priority="2900" operator="containsText" text="ACTIVE">
      <formula>NOT(ISERROR(SEARCH("ACTIVE",K732)))</formula>
    </cfRule>
  </conditionalFormatting>
  <conditionalFormatting sqref="K732">
    <cfRule type="containsText" dxfId="2622" priority="2897" operator="containsText" text="Discontinued">
      <formula>NOT(ISERROR(SEARCH("Discontinued",K732)))</formula>
    </cfRule>
    <cfRule type="containsText" dxfId="2621" priority="2898" operator="containsText" text="Closeout">
      <formula>NOT(ISERROR(SEARCH("Closeout",K732)))</formula>
    </cfRule>
  </conditionalFormatting>
  <conditionalFormatting sqref="K732">
    <cfRule type="containsText" dxfId="2620" priority="2895" operator="containsText" text="COMING SOON">
      <formula>NOT(ISERROR(SEARCH("COMING SOON",K732)))</formula>
    </cfRule>
    <cfRule type="containsText" dxfId="2619" priority="2896" operator="containsText" text="ACTIVE">
      <formula>NOT(ISERROR(SEARCH("ACTIVE",K732)))</formula>
    </cfRule>
  </conditionalFormatting>
  <conditionalFormatting sqref="K732">
    <cfRule type="containsText" dxfId="2618" priority="2891" operator="containsText" text="COMING SOON">
      <formula>NOT(ISERROR(SEARCH("COMING SOON",K732)))</formula>
    </cfRule>
    <cfRule type="containsText" dxfId="2617" priority="2892" operator="containsText" text="ACTIVE">
      <formula>NOT(ISERROR(SEARCH("ACTIVE",K732)))</formula>
    </cfRule>
  </conditionalFormatting>
  <conditionalFormatting sqref="K732">
    <cfRule type="containsText" dxfId="2616" priority="2889" operator="containsText" text="Discontinued">
      <formula>NOT(ISERROR(SEARCH("Discontinued",K732)))</formula>
    </cfRule>
    <cfRule type="containsText" dxfId="2615" priority="2890" operator="containsText" text="Closeout">
      <formula>NOT(ISERROR(SEARCH("Closeout",K732)))</formula>
    </cfRule>
  </conditionalFormatting>
  <conditionalFormatting sqref="K732">
    <cfRule type="containsText" dxfId="2614" priority="2887" operator="containsText" text="COMING SOON">
      <formula>NOT(ISERROR(SEARCH("COMING SOON",K732)))</formula>
    </cfRule>
    <cfRule type="containsText" dxfId="2613" priority="2888" operator="containsText" text="ACTIVE">
      <formula>NOT(ISERROR(SEARCH("ACTIVE",K732)))</formula>
    </cfRule>
  </conditionalFormatting>
  <conditionalFormatting sqref="K732">
    <cfRule type="containsText" dxfId="2612" priority="2885" operator="containsText" text="Discontinued">
      <formula>NOT(ISERROR(SEARCH("Discontinued",K732)))</formula>
    </cfRule>
    <cfRule type="containsText" dxfId="2611" priority="2886" operator="containsText" text="Closeout">
      <formula>NOT(ISERROR(SEARCH("Closeout",K732)))</formula>
    </cfRule>
  </conditionalFormatting>
  <conditionalFormatting sqref="K732">
    <cfRule type="containsText" dxfId="2610" priority="2883" operator="containsText" text="COMING SOON">
      <formula>NOT(ISERROR(SEARCH("COMING SOON",K732)))</formula>
    </cfRule>
    <cfRule type="containsText" dxfId="2609" priority="2884" operator="containsText" text="ACTIVE">
      <formula>NOT(ISERROR(SEARCH("ACTIVE",K732)))</formula>
    </cfRule>
  </conditionalFormatting>
  <conditionalFormatting sqref="K732">
    <cfRule type="containsText" dxfId="2608" priority="2881" operator="containsText" text="Discontinued">
      <formula>NOT(ISERROR(SEARCH("Discontinued",K732)))</formula>
    </cfRule>
    <cfRule type="containsText" dxfId="2607" priority="2882" operator="containsText" text="Closeout">
      <formula>NOT(ISERROR(SEARCH("Closeout",K732)))</formula>
    </cfRule>
  </conditionalFormatting>
  <conditionalFormatting sqref="K732">
    <cfRule type="containsText" dxfId="2606" priority="2879" operator="containsText" text="COMING SOON">
      <formula>NOT(ISERROR(SEARCH("COMING SOON",K732)))</formula>
    </cfRule>
    <cfRule type="containsText" dxfId="2605" priority="2880" operator="containsText" text="ACTIVE">
      <formula>NOT(ISERROR(SEARCH("ACTIVE",K732)))</formula>
    </cfRule>
  </conditionalFormatting>
  <conditionalFormatting sqref="K732">
    <cfRule type="containsText" dxfId="2604" priority="2877" operator="containsText" text="Discontinued">
      <formula>NOT(ISERROR(SEARCH("Discontinued",K732)))</formula>
    </cfRule>
    <cfRule type="containsText" dxfId="2603" priority="2878" operator="containsText" text="Closeout">
      <formula>NOT(ISERROR(SEARCH("Closeout",K732)))</formula>
    </cfRule>
  </conditionalFormatting>
  <conditionalFormatting sqref="K732">
    <cfRule type="containsText" dxfId="2602" priority="2873" operator="containsText" text="Discontinued">
      <formula>NOT(ISERROR(SEARCH("Discontinued",K732)))</formula>
    </cfRule>
    <cfRule type="containsText" dxfId="2601" priority="2874" operator="containsText" text="Coming Soon">
      <formula>NOT(ISERROR(SEARCH("Coming Soon",K732)))</formula>
    </cfRule>
    <cfRule type="containsText" dxfId="2600" priority="2875" operator="containsText" text="Closeout">
      <formula>NOT(ISERROR(SEARCH("Closeout",K732)))</formula>
    </cfRule>
    <cfRule type="containsText" dxfId="2599" priority="2876" operator="containsText" text="Active">
      <formula>NOT(ISERROR(SEARCH("Active",K732)))</formula>
    </cfRule>
  </conditionalFormatting>
  <conditionalFormatting sqref="K732">
    <cfRule type="containsText" dxfId="2598" priority="2871" operator="containsText" text="COMING SOON">
      <formula>NOT(ISERROR(SEARCH("COMING SOON",K732)))</formula>
    </cfRule>
    <cfRule type="containsText" dxfId="2597" priority="2872" operator="containsText" text="ACTIVE">
      <formula>NOT(ISERROR(SEARCH("ACTIVE",K732)))</formula>
    </cfRule>
  </conditionalFormatting>
  <conditionalFormatting sqref="BY732:CB732">
    <cfRule type="containsBlanks" dxfId="2596" priority="2862">
      <formula>LEN(TRIM(BY732))=0</formula>
    </cfRule>
  </conditionalFormatting>
  <conditionalFormatting sqref="BY732:CB732">
    <cfRule type="containsBlanks" dxfId="2595" priority="2868">
      <formula>LEN(TRIM(BY732))=0</formula>
    </cfRule>
  </conditionalFormatting>
  <conditionalFormatting sqref="BY732:CB732">
    <cfRule type="containsBlanks" dxfId="2594" priority="2863">
      <formula>LEN(TRIM(BY732))=0</formula>
    </cfRule>
  </conditionalFormatting>
  <conditionalFormatting sqref="BY732:CB732">
    <cfRule type="containsBlanks" dxfId="2593" priority="2864">
      <formula>LEN(TRIM(BY732))=0</formula>
    </cfRule>
  </conditionalFormatting>
  <conditionalFormatting sqref="BY732:CB732">
    <cfRule type="containsBlanks" dxfId="2592" priority="2867">
      <formula>LEN(TRIM(BY732))=0</formula>
    </cfRule>
  </conditionalFormatting>
  <conditionalFormatting sqref="BY732:CB732">
    <cfRule type="containsBlanks" dxfId="2591" priority="2866">
      <formula>LEN(TRIM(BY732))=0</formula>
    </cfRule>
  </conditionalFormatting>
  <conditionalFormatting sqref="BY732:CB732">
    <cfRule type="containsBlanks" dxfId="2590" priority="2865">
      <formula>LEN(TRIM(BY732))=0</formula>
    </cfRule>
  </conditionalFormatting>
  <conditionalFormatting sqref="A733">
    <cfRule type="expression" dxfId="2589" priority="2847">
      <formula>C733= "STREET (3XX)"</formula>
    </cfRule>
    <cfRule type="expression" dxfId="2588" priority="2848">
      <formula>C733="UTV (4XX)"</formula>
    </cfRule>
    <cfRule type="expression" dxfId="2587" priority="2849">
      <formula>C733= "RACE (1XX)"</formula>
    </cfRule>
    <cfRule type="expression" dxfId="2586" priority="2850">
      <formula>C733= "FORGED (2XX)"</formula>
    </cfRule>
    <cfRule type="expression" dxfId="2585" priority="2851">
      <formula>C733= "RALLY (5XX)"</formula>
    </cfRule>
    <cfRule type="expression" dxfId="2584" priority="2852">
      <formula>C733= "DISCO (6XX)"</formula>
    </cfRule>
    <cfRule type="expression" dxfId="2583" priority="2853">
      <formula>C733= "TRAIL (7XX)"</formula>
    </cfRule>
    <cfRule type="expression" dxfId="2582" priority="2854">
      <formula>C733= "GMZ (8XX)"</formula>
    </cfRule>
    <cfRule type="expression" dxfId="2581" priority="2855">
      <formula>C733= "DUALLY (9XX)"</formula>
    </cfRule>
  </conditionalFormatting>
  <conditionalFormatting sqref="H733">
    <cfRule type="containsBlanks" dxfId="2580" priority="2858">
      <formula>LEN(TRIM(H733))=0</formula>
    </cfRule>
    <cfRule type="duplicateValues" dxfId="2579" priority="2859"/>
  </conditionalFormatting>
  <conditionalFormatting sqref="E733">
    <cfRule type="duplicateValues" dxfId="2578" priority="2843"/>
  </conditionalFormatting>
  <conditionalFormatting sqref="E733">
    <cfRule type="containsBlanks" dxfId="2577" priority="2860">
      <formula>LEN(TRIM(E733))=0</formula>
    </cfRule>
    <cfRule type="duplicateValues" dxfId="2576" priority="2861"/>
  </conditionalFormatting>
  <conditionalFormatting sqref="K733:K740">
    <cfRule type="containsText" dxfId="2575" priority="2745" operator="containsText" text="Discontinued">
      <formula>NOT(ISERROR(SEARCH("Discontinued",K733)))</formula>
    </cfRule>
    <cfRule type="containsText" dxfId="2574" priority="2746" operator="containsText" text="Closeout">
      <formula>NOT(ISERROR(SEARCH("Closeout",K733)))</formula>
    </cfRule>
  </conditionalFormatting>
  <conditionalFormatting sqref="K733:K740">
    <cfRule type="containsText" dxfId="2573" priority="2769" operator="containsText" text="Discontinued">
      <formula>NOT(ISERROR(SEARCH("Discontinued",K733)))</formula>
    </cfRule>
    <cfRule type="containsText" dxfId="2572" priority="2770" operator="containsText" text="Closeout">
      <formula>NOT(ISERROR(SEARCH("Closeout",K733)))</formula>
    </cfRule>
  </conditionalFormatting>
  <conditionalFormatting sqref="K733:K740">
    <cfRule type="containsText" dxfId="2571" priority="2795" operator="containsText" text="COMING SOON">
      <formula>NOT(ISERROR(SEARCH("COMING SOON",K733)))</formula>
    </cfRule>
    <cfRule type="containsText" dxfId="2570" priority="2796" operator="containsText" text="ACTIVE">
      <formula>NOT(ISERROR(SEARCH("ACTIVE",K733)))</formula>
    </cfRule>
  </conditionalFormatting>
  <conditionalFormatting sqref="K733:K740">
    <cfRule type="containsText" dxfId="2569" priority="2781" operator="containsText" text="Discontinued">
      <formula>NOT(ISERROR(SEARCH("Discontinued",K733)))</formula>
    </cfRule>
    <cfRule type="containsText" dxfId="2568" priority="2782" operator="containsText" text="Closeout">
      <formula>NOT(ISERROR(SEARCH("Closeout",K733)))</formula>
    </cfRule>
  </conditionalFormatting>
  <conditionalFormatting sqref="K733:K740">
    <cfRule type="containsBlanks" dxfId="2567" priority="2842">
      <formula>LEN(TRIM(K733))=0</formula>
    </cfRule>
  </conditionalFormatting>
  <conditionalFormatting sqref="K733:K740">
    <cfRule type="containsText" dxfId="2566" priority="2810" operator="containsText" text="COMING SOON">
      <formula>NOT(ISERROR(SEARCH("COMING SOON",K733)))</formula>
    </cfRule>
    <cfRule type="containsText" dxfId="2565" priority="2811" operator="containsText" text="ACTIVE">
      <formula>NOT(ISERROR(SEARCH("ACTIVE",K733)))</formula>
    </cfRule>
  </conditionalFormatting>
  <conditionalFormatting sqref="K733:K740">
    <cfRule type="containsBlanks" dxfId="2564" priority="2841">
      <formula>LEN(TRIM(K733))=0</formula>
    </cfRule>
  </conditionalFormatting>
  <conditionalFormatting sqref="K733:K740">
    <cfRule type="containsText" dxfId="2563" priority="2839" operator="containsText" text="COMING SOON">
      <formula>NOT(ISERROR(SEARCH("COMING SOON",K733)))</formula>
    </cfRule>
    <cfRule type="containsText" dxfId="2562" priority="2840" operator="containsText" text="ACTIVE">
      <formula>NOT(ISERROR(SEARCH("ACTIVE",K733)))</formula>
    </cfRule>
  </conditionalFormatting>
  <conditionalFormatting sqref="K733:K740">
    <cfRule type="containsText" dxfId="2561" priority="2837" operator="containsText" text="Discontinued">
      <formula>NOT(ISERROR(SEARCH("Discontinued",K733)))</formula>
    </cfRule>
    <cfRule type="containsText" dxfId="2560" priority="2838" operator="containsText" text="Closeout">
      <formula>NOT(ISERROR(SEARCH("Closeout",K733)))</formula>
    </cfRule>
  </conditionalFormatting>
  <conditionalFormatting sqref="K733:K740">
    <cfRule type="containsText" dxfId="2559" priority="2835" operator="containsText" text="COMING SOON">
      <formula>NOT(ISERROR(SEARCH("COMING SOON",K733)))</formula>
    </cfRule>
    <cfRule type="containsText" dxfId="2558" priority="2836" operator="containsText" text="ACTIVE">
      <formula>NOT(ISERROR(SEARCH("ACTIVE",K733)))</formula>
    </cfRule>
  </conditionalFormatting>
  <conditionalFormatting sqref="K733:K740">
    <cfRule type="containsText" dxfId="2557" priority="2833" operator="containsText" text="Discontinued">
      <formula>NOT(ISERROR(SEARCH("Discontinued",K733)))</formula>
    </cfRule>
    <cfRule type="containsText" dxfId="2556" priority="2834" operator="containsText" text="Closeout">
      <formula>NOT(ISERROR(SEARCH("Closeout",K733)))</formula>
    </cfRule>
  </conditionalFormatting>
  <conditionalFormatting sqref="K733:K740">
    <cfRule type="containsText" dxfId="2555" priority="2831" operator="containsText" text="COMING SOON">
      <formula>NOT(ISERROR(SEARCH("COMING SOON",K733)))</formula>
    </cfRule>
    <cfRule type="containsText" dxfId="2554" priority="2832" operator="containsText" text="ACTIVE">
      <formula>NOT(ISERROR(SEARCH("ACTIVE",K733)))</formula>
    </cfRule>
  </conditionalFormatting>
  <conditionalFormatting sqref="K733:K740">
    <cfRule type="containsText" dxfId="2553" priority="2829" operator="containsText" text="Discontinued">
      <formula>NOT(ISERROR(SEARCH("Discontinued",K733)))</formula>
    </cfRule>
    <cfRule type="containsText" dxfId="2552" priority="2830" operator="containsText" text="Closeout">
      <formula>NOT(ISERROR(SEARCH("Closeout",K733)))</formula>
    </cfRule>
  </conditionalFormatting>
  <conditionalFormatting sqref="K733:K740">
    <cfRule type="containsText" dxfId="2551" priority="2827" operator="containsText" text="COMING SOON">
      <formula>NOT(ISERROR(SEARCH("COMING SOON",K733)))</formula>
    </cfRule>
    <cfRule type="containsText" dxfId="2550" priority="2828" operator="containsText" text="ACTIVE">
      <formula>NOT(ISERROR(SEARCH("ACTIVE",K733)))</formula>
    </cfRule>
  </conditionalFormatting>
  <conditionalFormatting sqref="K733:K740">
    <cfRule type="containsText" dxfId="2549" priority="2825" operator="containsText" text="Discontinued">
      <formula>NOT(ISERROR(SEARCH("Discontinued",K733)))</formula>
    </cfRule>
    <cfRule type="containsText" dxfId="2548" priority="2826" operator="containsText" text="Closeout">
      <formula>NOT(ISERROR(SEARCH("Closeout",K733)))</formula>
    </cfRule>
  </conditionalFormatting>
  <conditionalFormatting sqref="K733:K740">
    <cfRule type="containsText" dxfId="2547" priority="2823" operator="containsText" text="COMING SOON">
      <formula>NOT(ISERROR(SEARCH("COMING SOON",K733)))</formula>
    </cfRule>
    <cfRule type="containsText" dxfId="2546" priority="2824" operator="containsText" text="ACTIVE">
      <formula>NOT(ISERROR(SEARCH("ACTIVE",K733)))</formula>
    </cfRule>
  </conditionalFormatting>
  <conditionalFormatting sqref="K733:K740">
    <cfRule type="containsText" dxfId="2545" priority="2821" operator="containsText" text="Discontinued">
      <formula>NOT(ISERROR(SEARCH("Discontinued",K733)))</formula>
    </cfRule>
    <cfRule type="containsText" dxfId="2544" priority="2822" operator="containsText" text="Closeout">
      <formula>NOT(ISERROR(SEARCH("Closeout",K733)))</formula>
    </cfRule>
  </conditionalFormatting>
  <conditionalFormatting sqref="K733:K740">
    <cfRule type="containsBlanks" dxfId="2543" priority="2820">
      <formula>LEN(TRIM(K733))=0</formula>
    </cfRule>
  </conditionalFormatting>
  <conditionalFormatting sqref="K733:K740">
    <cfRule type="containsText" dxfId="2542" priority="2818" operator="containsText" text="COMING SOON">
      <formula>NOT(ISERROR(SEARCH("COMING SOON",K733)))</formula>
    </cfRule>
    <cfRule type="containsText" dxfId="2541" priority="2819" operator="containsText" text="ACTIVE">
      <formula>NOT(ISERROR(SEARCH("ACTIVE",K733)))</formula>
    </cfRule>
  </conditionalFormatting>
  <conditionalFormatting sqref="K733:K740">
    <cfRule type="containsText" dxfId="2540" priority="2816" operator="containsText" text="Discontinued">
      <formula>NOT(ISERROR(SEARCH("Discontinued",K733)))</formula>
    </cfRule>
    <cfRule type="containsText" dxfId="2539" priority="2817" operator="containsText" text="Closeout">
      <formula>NOT(ISERROR(SEARCH("Closeout",K733)))</formula>
    </cfRule>
  </conditionalFormatting>
  <conditionalFormatting sqref="K733:K740">
    <cfRule type="containsText" dxfId="2538" priority="2814" operator="containsText" text="COMING SOON">
      <formula>NOT(ISERROR(SEARCH("COMING SOON",K733)))</formula>
    </cfRule>
    <cfRule type="containsText" dxfId="2537" priority="2815" operator="containsText" text="ACTIVE">
      <formula>NOT(ISERROR(SEARCH("ACTIVE",K733)))</formula>
    </cfRule>
  </conditionalFormatting>
  <conditionalFormatting sqref="K733:K740">
    <cfRule type="containsText" dxfId="2536" priority="2812" operator="containsText" text="Discontinued">
      <formula>NOT(ISERROR(SEARCH("Discontinued",K733)))</formula>
    </cfRule>
    <cfRule type="containsText" dxfId="2535" priority="2813" operator="containsText" text="Closeout">
      <formula>NOT(ISERROR(SEARCH("Closeout",K733)))</formula>
    </cfRule>
  </conditionalFormatting>
  <conditionalFormatting sqref="K733:K740">
    <cfRule type="containsText" dxfId="2534" priority="2808" operator="containsText" text="Discontinued">
      <formula>NOT(ISERROR(SEARCH("Discontinued",K733)))</formula>
    </cfRule>
    <cfRule type="containsText" dxfId="2533" priority="2809" operator="containsText" text="Closeout">
      <formula>NOT(ISERROR(SEARCH("Closeout",K733)))</formula>
    </cfRule>
  </conditionalFormatting>
  <conditionalFormatting sqref="K733:K740">
    <cfRule type="containsText" dxfId="2532" priority="2804" operator="containsText" text="Discontinued">
      <formula>NOT(ISERROR(SEARCH("Discontinued",K733)))</formula>
    </cfRule>
    <cfRule type="containsText" dxfId="2531" priority="2805" operator="containsText" text="Coming Soon">
      <formula>NOT(ISERROR(SEARCH("Coming Soon",K733)))</formula>
    </cfRule>
    <cfRule type="containsText" dxfId="2530" priority="2806" operator="containsText" text="Closeout">
      <formula>NOT(ISERROR(SEARCH("Closeout",K733)))</formula>
    </cfRule>
    <cfRule type="containsText" dxfId="2529" priority="2807" operator="containsText" text="Active">
      <formula>NOT(ISERROR(SEARCH("Active",K733)))</formula>
    </cfRule>
  </conditionalFormatting>
  <conditionalFormatting sqref="K733:K740">
    <cfRule type="containsText" dxfId="2528" priority="2797" operator="containsText" text="Discontinued">
      <formula>NOT(ISERROR(SEARCH("Discontinued",K733)))</formula>
    </cfRule>
    <cfRule type="containsText" dxfId="2527" priority="2798" operator="containsText" text="Closeout">
      <formula>NOT(ISERROR(SEARCH("Closeout",K733)))</formula>
    </cfRule>
  </conditionalFormatting>
  <conditionalFormatting sqref="K733:K740">
    <cfRule type="cellIs" dxfId="2526" priority="2802" operator="equal">
      <formula>"Closeout"</formula>
    </cfRule>
    <cfRule type="cellIs" dxfId="2525" priority="2803" operator="equal">
      <formula>"Discontinued"</formula>
    </cfRule>
  </conditionalFormatting>
  <conditionalFormatting sqref="K733:K740">
    <cfRule type="containsBlanks" dxfId="2524" priority="2799">
      <formula>LEN(TRIM(K733))=0</formula>
    </cfRule>
  </conditionalFormatting>
  <conditionalFormatting sqref="K733:K740">
    <cfRule type="containsText" dxfId="2523" priority="2800" operator="containsText" text="COMING SOON">
      <formula>NOT(ISERROR(SEARCH("COMING SOON",K733)))</formula>
    </cfRule>
    <cfRule type="containsText" dxfId="2522" priority="2801" operator="containsText" text="ACTIVE">
      <formula>NOT(ISERROR(SEARCH("ACTIVE",K733)))</formula>
    </cfRule>
  </conditionalFormatting>
  <conditionalFormatting sqref="K733:K740">
    <cfRule type="containsText" dxfId="2521" priority="2793" operator="containsText" text="Discontinued">
      <formula>NOT(ISERROR(SEARCH("Discontinued",K733)))</formula>
    </cfRule>
    <cfRule type="containsText" dxfId="2520" priority="2794" operator="containsText" text="Closeout">
      <formula>NOT(ISERROR(SEARCH("Closeout",K733)))</formula>
    </cfRule>
  </conditionalFormatting>
  <conditionalFormatting sqref="K733:K740">
    <cfRule type="containsText" dxfId="2519" priority="2791" operator="containsText" text="COMING SOON">
      <formula>NOT(ISERROR(SEARCH("COMING SOON",K733)))</formula>
    </cfRule>
    <cfRule type="containsText" dxfId="2518" priority="2792" operator="containsText" text="ACTIVE">
      <formula>NOT(ISERROR(SEARCH("ACTIVE",K733)))</formula>
    </cfRule>
  </conditionalFormatting>
  <conditionalFormatting sqref="K733:K740">
    <cfRule type="containsText" dxfId="2517" priority="2789" operator="containsText" text="Discontinued">
      <formula>NOT(ISERROR(SEARCH("Discontinued",K733)))</formula>
    </cfRule>
    <cfRule type="containsText" dxfId="2516" priority="2790" operator="containsText" text="Closeout">
      <formula>NOT(ISERROR(SEARCH("Closeout",K733)))</formula>
    </cfRule>
  </conditionalFormatting>
  <conditionalFormatting sqref="K733:K740">
    <cfRule type="containsText" dxfId="2515" priority="2787" operator="containsText" text="COMING SOON">
      <formula>NOT(ISERROR(SEARCH("COMING SOON",K733)))</formula>
    </cfRule>
    <cfRule type="containsText" dxfId="2514" priority="2788" operator="containsText" text="ACTIVE">
      <formula>NOT(ISERROR(SEARCH("ACTIVE",K733)))</formula>
    </cfRule>
  </conditionalFormatting>
  <conditionalFormatting sqref="K733:K740">
    <cfRule type="containsText" dxfId="2513" priority="2785" operator="containsText" text="Discontinued">
      <formula>NOT(ISERROR(SEARCH("Discontinued",K733)))</formula>
    </cfRule>
    <cfRule type="containsText" dxfId="2512" priority="2786" operator="containsText" text="Closeout">
      <formula>NOT(ISERROR(SEARCH("Closeout",K733)))</formula>
    </cfRule>
  </conditionalFormatting>
  <conditionalFormatting sqref="K733:K740">
    <cfRule type="containsText" dxfId="2511" priority="2783" operator="containsText" text="COMING SOON">
      <formula>NOT(ISERROR(SEARCH("COMING SOON",K733)))</formula>
    </cfRule>
    <cfRule type="containsText" dxfId="2510" priority="2784" operator="containsText" text="ACTIVE">
      <formula>NOT(ISERROR(SEARCH("ACTIVE",K733)))</formula>
    </cfRule>
  </conditionalFormatting>
  <conditionalFormatting sqref="K733:K740">
    <cfRule type="containsText" dxfId="2509" priority="2779" operator="containsText" text="COMING SOON">
      <formula>NOT(ISERROR(SEARCH("COMING SOON",K733)))</formula>
    </cfRule>
    <cfRule type="containsText" dxfId="2508" priority="2780" operator="containsText" text="ACTIVE">
      <formula>NOT(ISERROR(SEARCH("ACTIVE",K733)))</formula>
    </cfRule>
  </conditionalFormatting>
  <conditionalFormatting sqref="K733:K740">
    <cfRule type="containsText" dxfId="2507" priority="2777" operator="containsText" text="Discontinued">
      <formula>NOT(ISERROR(SEARCH("Discontinued",K733)))</formula>
    </cfRule>
    <cfRule type="containsText" dxfId="2506" priority="2778" operator="containsText" text="Closeout">
      <formula>NOT(ISERROR(SEARCH("Closeout",K733)))</formula>
    </cfRule>
  </conditionalFormatting>
  <conditionalFormatting sqref="K733:K740">
    <cfRule type="containsText" dxfId="2505" priority="2775" operator="containsText" text="COMING SOON">
      <formula>NOT(ISERROR(SEARCH("COMING SOON",K733)))</formula>
    </cfRule>
    <cfRule type="containsText" dxfId="2504" priority="2776" operator="containsText" text="ACTIVE">
      <formula>NOT(ISERROR(SEARCH("ACTIVE",K733)))</formula>
    </cfRule>
  </conditionalFormatting>
  <conditionalFormatting sqref="K733:K740">
    <cfRule type="containsText" dxfId="2503" priority="2773" operator="containsText" text="Discontinued">
      <formula>NOT(ISERROR(SEARCH("Discontinued",K733)))</formula>
    </cfRule>
    <cfRule type="containsText" dxfId="2502" priority="2774" operator="containsText" text="Closeout">
      <formula>NOT(ISERROR(SEARCH("Closeout",K733)))</formula>
    </cfRule>
  </conditionalFormatting>
  <conditionalFormatting sqref="K733:K740">
    <cfRule type="containsText" dxfId="2501" priority="2771" operator="containsText" text="COMING SOON">
      <formula>NOT(ISERROR(SEARCH("COMING SOON",K733)))</formula>
    </cfRule>
    <cfRule type="containsText" dxfId="2500" priority="2772" operator="containsText" text="ACTIVE">
      <formula>NOT(ISERROR(SEARCH("ACTIVE",K733)))</formula>
    </cfRule>
  </conditionalFormatting>
  <conditionalFormatting sqref="K733:K740">
    <cfRule type="containsText" dxfId="2499" priority="2767" operator="containsText" text="COMING SOON">
      <formula>NOT(ISERROR(SEARCH("COMING SOON",K733)))</formula>
    </cfRule>
    <cfRule type="containsText" dxfId="2498" priority="2768" operator="containsText" text="ACTIVE">
      <formula>NOT(ISERROR(SEARCH("ACTIVE",K733)))</formula>
    </cfRule>
  </conditionalFormatting>
  <conditionalFormatting sqref="K733:K740">
    <cfRule type="containsText" dxfId="2497" priority="2765" operator="containsText" text="Discontinued">
      <formula>NOT(ISERROR(SEARCH("Discontinued",K733)))</formula>
    </cfRule>
    <cfRule type="containsText" dxfId="2496" priority="2766" operator="containsText" text="Closeout">
      <formula>NOT(ISERROR(SEARCH("Closeout",K733)))</formula>
    </cfRule>
  </conditionalFormatting>
  <conditionalFormatting sqref="K733:K740">
    <cfRule type="containsText" dxfId="2495" priority="2763" operator="containsText" text="COMING SOON">
      <formula>NOT(ISERROR(SEARCH("COMING SOON",K733)))</formula>
    </cfRule>
    <cfRule type="containsText" dxfId="2494" priority="2764" operator="containsText" text="ACTIVE">
      <formula>NOT(ISERROR(SEARCH("ACTIVE",K733)))</formula>
    </cfRule>
  </conditionalFormatting>
  <conditionalFormatting sqref="K733:K740">
    <cfRule type="containsText" dxfId="2493" priority="2761" operator="containsText" text="Discontinued">
      <formula>NOT(ISERROR(SEARCH("Discontinued",K733)))</formula>
    </cfRule>
    <cfRule type="containsText" dxfId="2492" priority="2762" operator="containsText" text="Closeout">
      <formula>NOT(ISERROR(SEARCH("Closeout",K733)))</formula>
    </cfRule>
  </conditionalFormatting>
  <conditionalFormatting sqref="K733:K740">
    <cfRule type="containsText" dxfId="2491" priority="2759" operator="containsText" text="COMING SOON">
      <formula>NOT(ISERROR(SEARCH("COMING SOON",K733)))</formula>
    </cfRule>
    <cfRule type="containsText" dxfId="2490" priority="2760" operator="containsText" text="ACTIVE">
      <formula>NOT(ISERROR(SEARCH("ACTIVE",K733)))</formula>
    </cfRule>
  </conditionalFormatting>
  <conditionalFormatting sqref="K733:K740">
    <cfRule type="containsText" dxfId="2489" priority="2757" operator="containsText" text="Discontinued">
      <formula>NOT(ISERROR(SEARCH("Discontinued",K733)))</formula>
    </cfRule>
    <cfRule type="containsText" dxfId="2488" priority="2758" operator="containsText" text="Closeout">
      <formula>NOT(ISERROR(SEARCH("Closeout",K733)))</formula>
    </cfRule>
  </conditionalFormatting>
  <conditionalFormatting sqref="K733:K740">
    <cfRule type="containsText" dxfId="2487" priority="2755" operator="containsText" text="COMING SOON">
      <formula>NOT(ISERROR(SEARCH("COMING SOON",K733)))</formula>
    </cfRule>
    <cfRule type="containsText" dxfId="2486" priority="2756" operator="containsText" text="ACTIVE">
      <formula>NOT(ISERROR(SEARCH("ACTIVE",K733)))</formula>
    </cfRule>
  </conditionalFormatting>
  <conditionalFormatting sqref="K733:K740">
    <cfRule type="containsText" dxfId="2485" priority="2753" operator="containsText" text="Discontinued">
      <formula>NOT(ISERROR(SEARCH("Discontinued",K733)))</formula>
    </cfRule>
    <cfRule type="containsText" dxfId="2484" priority="2754" operator="containsText" text="Closeout">
      <formula>NOT(ISERROR(SEARCH("Closeout",K733)))</formula>
    </cfRule>
  </conditionalFormatting>
  <conditionalFormatting sqref="K733:K740">
    <cfRule type="containsText" dxfId="2483" priority="2749" operator="containsText" text="Discontinued">
      <formula>NOT(ISERROR(SEARCH("Discontinued",K733)))</formula>
    </cfRule>
    <cfRule type="containsText" dxfId="2482" priority="2750" operator="containsText" text="Coming Soon">
      <formula>NOT(ISERROR(SEARCH("Coming Soon",K733)))</formula>
    </cfRule>
    <cfRule type="containsText" dxfId="2481" priority="2751" operator="containsText" text="Closeout">
      <formula>NOT(ISERROR(SEARCH("Closeout",K733)))</formula>
    </cfRule>
    <cfRule type="containsText" dxfId="2480" priority="2752" operator="containsText" text="Active">
      <formula>NOT(ISERROR(SEARCH("Active",K733)))</formula>
    </cfRule>
  </conditionalFormatting>
  <conditionalFormatting sqref="K733:K740">
    <cfRule type="containsText" dxfId="2479" priority="2747" operator="containsText" text="COMING SOON">
      <formula>NOT(ISERROR(SEARCH("COMING SOON",K733)))</formula>
    </cfRule>
    <cfRule type="containsText" dxfId="2478" priority="2748" operator="containsText" text="ACTIVE">
      <formula>NOT(ISERROR(SEARCH("ACTIVE",K733)))</formula>
    </cfRule>
  </conditionalFormatting>
  <conditionalFormatting sqref="BY733:CB740 BY742:CB765">
    <cfRule type="containsBlanks" dxfId="2477" priority="2738">
      <formula>LEN(TRIM(BY733))=0</formula>
    </cfRule>
  </conditionalFormatting>
  <conditionalFormatting sqref="BY733:CB740 BY742:CB765">
    <cfRule type="containsBlanks" dxfId="2476" priority="2744">
      <formula>LEN(TRIM(BY733))=0</formula>
    </cfRule>
  </conditionalFormatting>
  <conditionalFormatting sqref="BY733:CB740 BY742:CB765">
    <cfRule type="containsBlanks" dxfId="2475" priority="2739">
      <formula>LEN(TRIM(BY733))=0</formula>
    </cfRule>
  </conditionalFormatting>
  <conditionalFormatting sqref="BY733:CB740 BY742:CB765">
    <cfRule type="containsBlanks" dxfId="2474" priority="2740">
      <formula>LEN(TRIM(BY733))=0</formula>
    </cfRule>
  </conditionalFormatting>
  <conditionalFormatting sqref="BY733:CB740 BY742:CB765">
    <cfRule type="containsBlanks" dxfId="2473" priority="2743">
      <formula>LEN(TRIM(BY733))=0</formula>
    </cfRule>
  </conditionalFormatting>
  <conditionalFormatting sqref="BY733:CB740 BY742:CB765">
    <cfRule type="containsBlanks" dxfId="2472" priority="2742">
      <formula>LEN(TRIM(BY733))=0</formula>
    </cfRule>
  </conditionalFormatting>
  <conditionalFormatting sqref="BY733:CB740 BY742:CB765">
    <cfRule type="containsBlanks" dxfId="2471" priority="2741">
      <formula>LEN(TRIM(BY733))=0</formula>
    </cfRule>
  </conditionalFormatting>
  <conditionalFormatting sqref="K734:K740">
    <cfRule type="containsText" dxfId="2470" priority="2732" operator="containsText" text="COMING SOON">
      <formula>NOT(ISERROR(SEARCH("COMING SOON",K734)))</formula>
    </cfRule>
    <cfRule type="containsText" dxfId="2469" priority="2733" operator="containsText" text="ACTIVE">
      <formula>NOT(ISERROR(SEARCH("ACTIVE",K734)))</formula>
    </cfRule>
  </conditionalFormatting>
  <conditionalFormatting sqref="K734:K740">
    <cfRule type="containsText" dxfId="2468" priority="2721" operator="containsText" text="Discontinued">
      <formula>NOT(ISERROR(SEARCH("Discontinued",K734)))</formula>
    </cfRule>
    <cfRule type="containsText" dxfId="2467" priority="2722" operator="containsText" text="Closeout">
      <formula>NOT(ISERROR(SEARCH("Closeout",K734)))</formula>
    </cfRule>
  </conditionalFormatting>
  <conditionalFormatting sqref="A734:A740 A742:A836">
    <cfRule type="expression" dxfId="2466" priority="2723">
      <formula>C734= "STREET (3XX)"</formula>
    </cfRule>
    <cfRule type="expression" dxfId="2465" priority="2724">
      <formula>C734="UTV (4XX)"</formula>
    </cfRule>
    <cfRule type="expression" dxfId="2464" priority="2725">
      <formula>C734= "RACE (1XX)"</formula>
    </cfRule>
    <cfRule type="expression" dxfId="2463" priority="2726">
      <formula>C734= "FORGED (2XX)"</formula>
    </cfRule>
    <cfRule type="expression" dxfId="2462" priority="2727">
      <formula>C734= "RALLY (5XX)"</formula>
    </cfRule>
    <cfRule type="expression" dxfId="2461" priority="2728">
      <formula>C734= "DISCO (6XX)"</formula>
    </cfRule>
    <cfRule type="expression" dxfId="2460" priority="2729">
      <formula>C734= "TRAIL (7XX)"</formula>
    </cfRule>
    <cfRule type="expression" dxfId="2459" priority="2730">
      <formula>C734= "GMZ (8XX)"</formula>
    </cfRule>
    <cfRule type="expression" dxfId="2458" priority="2731">
      <formula>C734= "DUALLY (9XX)"</formula>
    </cfRule>
  </conditionalFormatting>
  <conditionalFormatting sqref="H734:H738">
    <cfRule type="containsBlanks" dxfId="2457" priority="2734">
      <formula>LEN(TRIM(H734))=0</formula>
    </cfRule>
    <cfRule type="duplicateValues" dxfId="2456" priority="2735"/>
  </conditionalFormatting>
  <conditionalFormatting sqref="E734:E738">
    <cfRule type="duplicateValues" dxfId="2455" priority="2719"/>
  </conditionalFormatting>
  <conditionalFormatting sqref="E734:E738">
    <cfRule type="containsBlanks" dxfId="2454" priority="2736">
      <formula>LEN(TRIM(E734))=0</formula>
    </cfRule>
    <cfRule type="duplicateValues" dxfId="2453" priority="2737"/>
  </conditionalFormatting>
  <conditionalFormatting sqref="K739:K740">
    <cfRule type="containsText" dxfId="2452" priority="2712" operator="containsText" text="COMING SOON">
      <formula>NOT(ISERROR(SEARCH("COMING SOON",K739)))</formula>
    </cfRule>
    <cfRule type="containsText" dxfId="2451" priority="2713" operator="containsText" text="ACTIVE">
      <formula>NOT(ISERROR(SEARCH("ACTIVE",K739)))</formula>
    </cfRule>
  </conditionalFormatting>
  <conditionalFormatting sqref="K739:K740">
    <cfRule type="containsText" dxfId="2450" priority="2701" operator="containsText" text="Discontinued">
      <formula>NOT(ISERROR(SEARCH("Discontinued",K739)))</formula>
    </cfRule>
    <cfRule type="containsText" dxfId="2449" priority="2702" operator="containsText" text="Closeout">
      <formula>NOT(ISERROR(SEARCH("Closeout",K739)))</formula>
    </cfRule>
  </conditionalFormatting>
  <conditionalFormatting sqref="A739:A740">
    <cfRule type="expression" dxfId="2448" priority="2703">
      <formula>C739= "STREET (3XX)"</formula>
    </cfRule>
    <cfRule type="expression" dxfId="2447" priority="2704">
      <formula>C739="UTV (4XX)"</formula>
    </cfRule>
    <cfRule type="expression" dxfId="2446" priority="2705">
      <formula>C739= "RACE (1XX)"</formula>
    </cfRule>
    <cfRule type="expression" dxfId="2445" priority="2706">
      <formula>C739= "FORGED (2XX)"</formula>
    </cfRule>
    <cfRule type="expression" dxfId="2444" priority="2707">
      <formula>C739= "RALLY (5XX)"</formula>
    </cfRule>
    <cfRule type="expression" dxfId="2443" priority="2708">
      <formula>C739= "DISCO (6XX)"</formula>
    </cfRule>
    <cfRule type="expression" dxfId="2442" priority="2709">
      <formula>C739= "TRAIL (7XX)"</formula>
    </cfRule>
    <cfRule type="expression" dxfId="2441" priority="2710">
      <formula>C739= "GMZ (8XX)"</formula>
    </cfRule>
    <cfRule type="expression" dxfId="2440" priority="2711">
      <formula>C739= "DUALLY (9XX)"</formula>
    </cfRule>
  </conditionalFormatting>
  <conditionalFormatting sqref="E739:E740">
    <cfRule type="duplicateValues" dxfId="2439" priority="2699"/>
  </conditionalFormatting>
  <conditionalFormatting sqref="H739:H740">
    <cfRule type="containsBlanks" dxfId="2438" priority="2714">
      <formula>LEN(TRIM(H739))=0</formula>
    </cfRule>
    <cfRule type="duplicateValues" dxfId="2437" priority="2715"/>
  </conditionalFormatting>
  <conditionalFormatting sqref="E739:E740">
    <cfRule type="containsBlanks" dxfId="2436" priority="2716">
      <formula>LEN(TRIM(E739))=0</formula>
    </cfRule>
    <cfRule type="duplicateValues" dxfId="2435" priority="2717"/>
  </conditionalFormatting>
  <conditionalFormatting sqref="K742:K755">
    <cfRule type="containsText" dxfId="2434" priority="2582" operator="containsText" text="Discontinued">
      <formula>NOT(ISERROR(SEARCH("Discontinued",K742)))</formula>
    </cfRule>
    <cfRule type="containsText" dxfId="2433" priority="2583" operator="containsText" text="Closeout">
      <formula>NOT(ISERROR(SEARCH("Closeout",K742)))</formula>
    </cfRule>
  </conditionalFormatting>
  <conditionalFormatting sqref="K742:K755">
    <cfRule type="containsText" dxfId="2432" priority="2606" operator="containsText" text="Discontinued">
      <formula>NOT(ISERROR(SEARCH("Discontinued",K742)))</formula>
    </cfRule>
    <cfRule type="containsText" dxfId="2431" priority="2607" operator="containsText" text="Closeout">
      <formula>NOT(ISERROR(SEARCH("Closeout",K742)))</formula>
    </cfRule>
  </conditionalFormatting>
  <conditionalFormatting sqref="K742:K755">
    <cfRule type="containsText" dxfId="2430" priority="2632" operator="containsText" text="COMING SOON">
      <formula>NOT(ISERROR(SEARCH("COMING SOON",K742)))</formula>
    </cfRule>
    <cfRule type="containsText" dxfId="2429" priority="2633" operator="containsText" text="ACTIVE">
      <formula>NOT(ISERROR(SEARCH("ACTIVE",K742)))</formula>
    </cfRule>
  </conditionalFormatting>
  <conditionalFormatting sqref="K742:K755">
    <cfRule type="containsText" dxfId="2428" priority="2618" operator="containsText" text="Discontinued">
      <formula>NOT(ISERROR(SEARCH("Discontinued",K742)))</formula>
    </cfRule>
    <cfRule type="containsText" dxfId="2427" priority="2619" operator="containsText" text="Closeout">
      <formula>NOT(ISERROR(SEARCH("Closeout",K742)))</formula>
    </cfRule>
  </conditionalFormatting>
  <conditionalFormatting sqref="K742:K755">
    <cfRule type="containsBlanks" dxfId="2426" priority="2679">
      <formula>LEN(TRIM(K742))=0</formula>
    </cfRule>
  </conditionalFormatting>
  <conditionalFormatting sqref="K742:K755">
    <cfRule type="containsText" dxfId="2425" priority="2647" operator="containsText" text="COMING SOON">
      <formula>NOT(ISERROR(SEARCH("COMING SOON",K742)))</formula>
    </cfRule>
    <cfRule type="containsText" dxfId="2424" priority="2648" operator="containsText" text="ACTIVE">
      <formula>NOT(ISERROR(SEARCH("ACTIVE",K742)))</formula>
    </cfRule>
  </conditionalFormatting>
  <conditionalFormatting sqref="K742:K755">
    <cfRule type="containsBlanks" dxfId="2423" priority="2678">
      <formula>LEN(TRIM(K742))=0</formula>
    </cfRule>
  </conditionalFormatting>
  <conditionalFormatting sqref="K742:K755">
    <cfRule type="containsText" dxfId="2422" priority="2676" operator="containsText" text="COMING SOON">
      <formula>NOT(ISERROR(SEARCH("COMING SOON",K742)))</formula>
    </cfRule>
    <cfRule type="containsText" dxfId="2421" priority="2677" operator="containsText" text="ACTIVE">
      <formula>NOT(ISERROR(SEARCH("ACTIVE",K742)))</formula>
    </cfRule>
  </conditionalFormatting>
  <conditionalFormatting sqref="K742:K755">
    <cfRule type="containsText" dxfId="2420" priority="2674" operator="containsText" text="Discontinued">
      <formula>NOT(ISERROR(SEARCH("Discontinued",K742)))</formula>
    </cfRule>
    <cfRule type="containsText" dxfId="2419" priority="2675" operator="containsText" text="Closeout">
      <formula>NOT(ISERROR(SEARCH("Closeout",K742)))</formula>
    </cfRule>
  </conditionalFormatting>
  <conditionalFormatting sqref="K742:K755">
    <cfRule type="containsText" dxfId="2418" priority="2672" operator="containsText" text="COMING SOON">
      <formula>NOT(ISERROR(SEARCH("COMING SOON",K742)))</formula>
    </cfRule>
    <cfRule type="containsText" dxfId="2417" priority="2673" operator="containsText" text="ACTIVE">
      <formula>NOT(ISERROR(SEARCH("ACTIVE",K742)))</formula>
    </cfRule>
  </conditionalFormatting>
  <conditionalFormatting sqref="K742:K755">
    <cfRule type="containsText" dxfId="2416" priority="2670" operator="containsText" text="Discontinued">
      <formula>NOT(ISERROR(SEARCH("Discontinued",K742)))</formula>
    </cfRule>
    <cfRule type="containsText" dxfId="2415" priority="2671" operator="containsText" text="Closeout">
      <formula>NOT(ISERROR(SEARCH("Closeout",K742)))</formula>
    </cfRule>
  </conditionalFormatting>
  <conditionalFormatting sqref="K742:K755">
    <cfRule type="containsText" dxfId="2414" priority="2668" operator="containsText" text="COMING SOON">
      <formula>NOT(ISERROR(SEARCH("COMING SOON",K742)))</formula>
    </cfRule>
    <cfRule type="containsText" dxfId="2413" priority="2669" operator="containsText" text="ACTIVE">
      <formula>NOT(ISERROR(SEARCH("ACTIVE",K742)))</formula>
    </cfRule>
  </conditionalFormatting>
  <conditionalFormatting sqref="K742:K755">
    <cfRule type="containsText" dxfId="2412" priority="2666" operator="containsText" text="Discontinued">
      <formula>NOT(ISERROR(SEARCH("Discontinued",K742)))</formula>
    </cfRule>
    <cfRule type="containsText" dxfId="2411" priority="2667" operator="containsText" text="Closeout">
      <formula>NOT(ISERROR(SEARCH("Closeout",K742)))</formula>
    </cfRule>
  </conditionalFormatting>
  <conditionalFormatting sqref="K742:K755">
    <cfRule type="containsText" dxfId="2410" priority="2664" operator="containsText" text="COMING SOON">
      <formula>NOT(ISERROR(SEARCH("COMING SOON",K742)))</formula>
    </cfRule>
    <cfRule type="containsText" dxfId="2409" priority="2665" operator="containsText" text="ACTIVE">
      <formula>NOT(ISERROR(SEARCH("ACTIVE",K742)))</formula>
    </cfRule>
  </conditionalFormatting>
  <conditionalFormatting sqref="K742:K755">
    <cfRule type="containsText" dxfId="2408" priority="2662" operator="containsText" text="Discontinued">
      <formula>NOT(ISERROR(SEARCH("Discontinued",K742)))</formula>
    </cfRule>
    <cfRule type="containsText" dxfId="2407" priority="2663" operator="containsText" text="Closeout">
      <formula>NOT(ISERROR(SEARCH("Closeout",K742)))</formula>
    </cfRule>
  </conditionalFormatting>
  <conditionalFormatting sqref="K742:K755">
    <cfRule type="containsText" dxfId="2406" priority="2660" operator="containsText" text="COMING SOON">
      <formula>NOT(ISERROR(SEARCH("COMING SOON",K742)))</formula>
    </cfRule>
    <cfRule type="containsText" dxfId="2405" priority="2661" operator="containsText" text="ACTIVE">
      <formula>NOT(ISERROR(SEARCH("ACTIVE",K742)))</formula>
    </cfRule>
  </conditionalFormatting>
  <conditionalFormatting sqref="K742:K755">
    <cfRule type="containsText" dxfId="2404" priority="2658" operator="containsText" text="Discontinued">
      <formula>NOT(ISERROR(SEARCH("Discontinued",K742)))</formula>
    </cfRule>
    <cfRule type="containsText" dxfId="2403" priority="2659" operator="containsText" text="Closeout">
      <formula>NOT(ISERROR(SEARCH("Closeout",K742)))</formula>
    </cfRule>
  </conditionalFormatting>
  <conditionalFormatting sqref="K742:K755">
    <cfRule type="containsBlanks" dxfId="2402" priority="2657">
      <formula>LEN(TRIM(K742))=0</formula>
    </cfRule>
  </conditionalFormatting>
  <conditionalFormatting sqref="K742:K755">
    <cfRule type="containsText" dxfId="2401" priority="2655" operator="containsText" text="COMING SOON">
      <formula>NOT(ISERROR(SEARCH("COMING SOON",K742)))</formula>
    </cfRule>
    <cfRule type="containsText" dxfId="2400" priority="2656" operator="containsText" text="ACTIVE">
      <formula>NOT(ISERROR(SEARCH("ACTIVE",K742)))</formula>
    </cfRule>
  </conditionalFormatting>
  <conditionalFormatting sqref="K742:K755">
    <cfRule type="containsText" dxfId="2399" priority="2653" operator="containsText" text="Discontinued">
      <formula>NOT(ISERROR(SEARCH("Discontinued",K742)))</formula>
    </cfRule>
    <cfRule type="containsText" dxfId="2398" priority="2654" operator="containsText" text="Closeout">
      <formula>NOT(ISERROR(SEARCH("Closeout",K742)))</formula>
    </cfRule>
  </conditionalFormatting>
  <conditionalFormatting sqref="K742:K755">
    <cfRule type="containsText" dxfId="2397" priority="2651" operator="containsText" text="COMING SOON">
      <formula>NOT(ISERROR(SEARCH("COMING SOON",K742)))</formula>
    </cfRule>
    <cfRule type="containsText" dxfId="2396" priority="2652" operator="containsText" text="ACTIVE">
      <formula>NOT(ISERROR(SEARCH("ACTIVE",K742)))</formula>
    </cfRule>
  </conditionalFormatting>
  <conditionalFormatting sqref="K742:K755">
    <cfRule type="containsText" dxfId="2395" priority="2649" operator="containsText" text="Discontinued">
      <formula>NOT(ISERROR(SEARCH("Discontinued",K742)))</formula>
    </cfRule>
    <cfRule type="containsText" dxfId="2394" priority="2650" operator="containsText" text="Closeout">
      <formula>NOT(ISERROR(SEARCH("Closeout",K742)))</formula>
    </cfRule>
  </conditionalFormatting>
  <conditionalFormatting sqref="K742:K755">
    <cfRule type="containsText" dxfId="2393" priority="2645" operator="containsText" text="Discontinued">
      <formula>NOT(ISERROR(SEARCH("Discontinued",K742)))</formula>
    </cfRule>
    <cfRule type="containsText" dxfId="2392" priority="2646" operator="containsText" text="Closeout">
      <formula>NOT(ISERROR(SEARCH("Closeout",K742)))</formula>
    </cfRule>
  </conditionalFormatting>
  <conditionalFormatting sqref="K742:K755">
    <cfRule type="containsText" dxfId="2391" priority="2641" operator="containsText" text="Discontinued">
      <formula>NOT(ISERROR(SEARCH("Discontinued",K742)))</formula>
    </cfRule>
    <cfRule type="containsText" dxfId="2390" priority="2642" operator="containsText" text="Coming Soon">
      <formula>NOT(ISERROR(SEARCH("Coming Soon",K742)))</formula>
    </cfRule>
    <cfRule type="containsText" dxfId="2389" priority="2643" operator="containsText" text="Closeout">
      <formula>NOT(ISERROR(SEARCH("Closeout",K742)))</formula>
    </cfRule>
    <cfRule type="containsText" dxfId="2388" priority="2644" operator="containsText" text="Active">
      <formula>NOT(ISERROR(SEARCH("Active",K742)))</formula>
    </cfRule>
  </conditionalFormatting>
  <conditionalFormatting sqref="K742:K755">
    <cfRule type="containsText" dxfId="2387" priority="2634" operator="containsText" text="Discontinued">
      <formula>NOT(ISERROR(SEARCH("Discontinued",K742)))</formula>
    </cfRule>
    <cfRule type="containsText" dxfId="2386" priority="2635" operator="containsText" text="Closeout">
      <formula>NOT(ISERROR(SEARCH("Closeout",K742)))</formula>
    </cfRule>
  </conditionalFormatting>
  <conditionalFormatting sqref="K742:K755">
    <cfRule type="cellIs" dxfId="2385" priority="2639" operator="equal">
      <formula>"Closeout"</formula>
    </cfRule>
    <cfRule type="cellIs" dxfId="2384" priority="2640" operator="equal">
      <formula>"Discontinued"</formula>
    </cfRule>
  </conditionalFormatting>
  <conditionalFormatting sqref="K742:K755">
    <cfRule type="containsBlanks" dxfId="2383" priority="2636">
      <formula>LEN(TRIM(K742))=0</formula>
    </cfRule>
  </conditionalFormatting>
  <conditionalFormatting sqref="K742:K755">
    <cfRule type="containsText" dxfId="2382" priority="2637" operator="containsText" text="COMING SOON">
      <formula>NOT(ISERROR(SEARCH("COMING SOON",K742)))</formula>
    </cfRule>
    <cfRule type="containsText" dxfId="2381" priority="2638" operator="containsText" text="ACTIVE">
      <formula>NOT(ISERROR(SEARCH("ACTIVE",K742)))</formula>
    </cfRule>
  </conditionalFormatting>
  <conditionalFormatting sqref="K742:K755">
    <cfRule type="containsText" dxfId="2380" priority="2630" operator="containsText" text="Discontinued">
      <formula>NOT(ISERROR(SEARCH("Discontinued",K742)))</formula>
    </cfRule>
    <cfRule type="containsText" dxfId="2379" priority="2631" operator="containsText" text="Closeout">
      <formula>NOT(ISERROR(SEARCH("Closeout",K742)))</formula>
    </cfRule>
  </conditionalFormatting>
  <conditionalFormatting sqref="K742:K755">
    <cfRule type="containsText" dxfId="2378" priority="2628" operator="containsText" text="COMING SOON">
      <formula>NOT(ISERROR(SEARCH("COMING SOON",K742)))</formula>
    </cfRule>
    <cfRule type="containsText" dxfId="2377" priority="2629" operator="containsText" text="ACTIVE">
      <formula>NOT(ISERROR(SEARCH("ACTIVE",K742)))</formula>
    </cfRule>
  </conditionalFormatting>
  <conditionalFormatting sqref="K742:K755">
    <cfRule type="containsText" dxfId="2376" priority="2626" operator="containsText" text="Discontinued">
      <formula>NOT(ISERROR(SEARCH("Discontinued",K742)))</formula>
    </cfRule>
    <cfRule type="containsText" dxfId="2375" priority="2627" operator="containsText" text="Closeout">
      <formula>NOT(ISERROR(SEARCH("Closeout",K742)))</formula>
    </cfRule>
  </conditionalFormatting>
  <conditionalFormatting sqref="K742:K755">
    <cfRule type="containsText" dxfId="2374" priority="2624" operator="containsText" text="COMING SOON">
      <formula>NOT(ISERROR(SEARCH("COMING SOON",K742)))</formula>
    </cfRule>
    <cfRule type="containsText" dxfId="2373" priority="2625" operator="containsText" text="ACTIVE">
      <formula>NOT(ISERROR(SEARCH("ACTIVE",K742)))</formula>
    </cfRule>
  </conditionalFormatting>
  <conditionalFormatting sqref="K742:K755">
    <cfRule type="containsText" dxfId="2372" priority="2622" operator="containsText" text="Discontinued">
      <formula>NOT(ISERROR(SEARCH("Discontinued",K742)))</formula>
    </cfRule>
    <cfRule type="containsText" dxfId="2371" priority="2623" operator="containsText" text="Closeout">
      <formula>NOT(ISERROR(SEARCH("Closeout",K742)))</formula>
    </cfRule>
  </conditionalFormatting>
  <conditionalFormatting sqref="K742:K755">
    <cfRule type="containsText" dxfId="2370" priority="2620" operator="containsText" text="COMING SOON">
      <formula>NOT(ISERROR(SEARCH("COMING SOON",K742)))</formula>
    </cfRule>
    <cfRule type="containsText" dxfId="2369" priority="2621" operator="containsText" text="ACTIVE">
      <formula>NOT(ISERROR(SEARCH("ACTIVE",K742)))</formula>
    </cfRule>
  </conditionalFormatting>
  <conditionalFormatting sqref="K742:K755">
    <cfRule type="containsText" dxfId="2368" priority="2616" operator="containsText" text="COMING SOON">
      <formula>NOT(ISERROR(SEARCH("COMING SOON",K742)))</formula>
    </cfRule>
    <cfRule type="containsText" dxfId="2367" priority="2617" operator="containsText" text="ACTIVE">
      <formula>NOT(ISERROR(SEARCH("ACTIVE",K742)))</formula>
    </cfRule>
  </conditionalFormatting>
  <conditionalFormatting sqref="K742:K755">
    <cfRule type="containsText" dxfId="2366" priority="2614" operator="containsText" text="Discontinued">
      <formula>NOT(ISERROR(SEARCH("Discontinued",K742)))</formula>
    </cfRule>
    <cfRule type="containsText" dxfId="2365" priority="2615" operator="containsText" text="Closeout">
      <formula>NOT(ISERROR(SEARCH("Closeout",K742)))</formula>
    </cfRule>
  </conditionalFormatting>
  <conditionalFormatting sqref="K742:K755">
    <cfRule type="containsText" dxfId="2364" priority="2612" operator="containsText" text="COMING SOON">
      <formula>NOT(ISERROR(SEARCH("COMING SOON",K742)))</formula>
    </cfRule>
    <cfRule type="containsText" dxfId="2363" priority="2613" operator="containsText" text="ACTIVE">
      <formula>NOT(ISERROR(SEARCH("ACTIVE",K742)))</formula>
    </cfRule>
  </conditionalFormatting>
  <conditionalFormatting sqref="K742:K755">
    <cfRule type="containsText" dxfId="2362" priority="2610" operator="containsText" text="Discontinued">
      <formula>NOT(ISERROR(SEARCH("Discontinued",K742)))</formula>
    </cfRule>
    <cfRule type="containsText" dxfId="2361" priority="2611" operator="containsText" text="Closeout">
      <formula>NOT(ISERROR(SEARCH("Closeout",K742)))</formula>
    </cfRule>
  </conditionalFormatting>
  <conditionalFormatting sqref="K742:K755">
    <cfRule type="containsText" dxfId="2360" priority="2608" operator="containsText" text="COMING SOON">
      <formula>NOT(ISERROR(SEARCH("COMING SOON",K742)))</formula>
    </cfRule>
    <cfRule type="containsText" dxfId="2359" priority="2609" operator="containsText" text="ACTIVE">
      <formula>NOT(ISERROR(SEARCH("ACTIVE",K742)))</formula>
    </cfRule>
  </conditionalFormatting>
  <conditionalFormatting sqref="K742:K755">
    <cfRule type="containsText" dxfId="2358" priority="2604" operator="containsText" text="COMING SOON">
      <formula>NOT(ISERROR(SEARCH("COMING SOON",K742)))</formula>
    </cfRule>
    <cfRule type="containsText" dxfId="2357" priority="2605" operator="containsText" text="ACTIVE">
      <formula>NOT(ISERROR(SEARCH("ACTIVE",K742)))</formula>
    </cfRule>
  </conditionalFormatting>
  <conditionalFormatting sqref="K742:K755">
    <cfRule type="containsText" dxfId="2356" priority="2602" operator="containsText" text="Discontinued">
      <formula>NOT(ISERROR(SEARCH("Discontinued",K742)))</formula>
    </cfRule>
    <cfRule type="containsText" dxfId="2355" priority="2603" operator="containsText" text="Closeout">
      <formula>NOT(ISERROR(SEARCH("Closeout",K742)))</formula>
    </cfRule>
  </conditionalFormatting>
  <conditionalFormatting sqref="K742:K755">
    <cfRule type="containsText" dxfId="2354" priority="2600" operator="containsText" text="COMING SOON">
      <formula>NOT(ISERROR(SEARCH("COMING SOON",K742)))</formula>
    </cfRule>
    <cfRule type="containsText" dxfId="2353" priority="2601" operator="containsText" text="ACTIVE">
      <formula>NOT(ISERROR(SEARCH("ACTIVE",K742)))</formula>
    </cfRule>
  </conditionalFormatting>
  <conditionalFormatting sqref="K742:K755">
    <cfRule type="containsText" dxfId="2352" priority="2598" operator="containsText" text="Discontinued">
      <formula>NOT(ISERROR(SEARCH("Discontinued",K742)))</formula>
    </cfRule>
    <cfRule type="containsText" dxfId="2351" priority="2599" operator="containsText" text="Closeout">
      <formula>NOT(ISERROR(SEARCH("Closeout",K742)))</formula>
    </cfRule>
  </conditionalFormatting>
  <conditionalFormatting sqref="K742:K755">
    <cfRule type="containsText" dxfId="2350" priority="2596" operator="containsText" text="COMING SOON">
      <formula>NOT(ISERROR(SEARCH("COMING SOON",K742)))</formula>
    </cfRule>
    <cfRule type="containsText" dxfId="2349" priority="2597" operator="containsText" text="ACTIVE">
      <formula>NOT(ISERROR(SEARCH("ACTIVE",K742)))</formula>
    </cfRule>
  </conditionalFormatting>
  <conditionalFormatting sqref="K742:K755">
    <cfRule type="containsText" dxfId="2348" priority="2594" operator="containsText" text="Discontinued">
      <formula>NOT(ISERROR(SEARCH("Discontinued",K742)))</formula>
    </cfRule>
    <cfRule type="containsText" dxfId="2347" priority="2595" operator="containsText" text="Closeout">
      <formula>NOT(ISERROR(SEARCH("Closeout",K742)))</formula>
    </cfRule>
  </conditionalFormatting>
  <conditionalFormatting sqref="K742:K755">
    <cfRule type="containsText" dxfId="2346" priority="2592" operator="containsText" text="COMING SOON">
      <formula>NOT(ISERROR(SEARCH("COMING SOON",K742)))</formula>
    </cfRule>
    <cfRule type="containsText" dxfId="2345" priority="2593" operator="containsText" text="ACTIVE">
      <formula>NOT(ISERROR(SEARCH("ACTIVE",K742)))</formula>
    </cfRule>
  </conditionalFormatting>
  <conditionalFormatting sqref="K742:K755">
    <cfRule type="containsText" dxfId="2344" priority="2590" operator="containsText" text="Discontinued">
      <formula>NOT(ISERROR(SEARCH("Discontinued",K742)))</formula>
    </cfRule>
    <cfRule type="containsText" dxfId="2343" priority="2591" operator="containsText" text="Closeout">
      <formula>NOT(ISERROR(SEARCH("Closeout",K742)))</formula>
    </cfRule>
  </conditionalFormatting>
  <conditionalFormatting sqref="K742:K755">
    <cfRule type="containsText" dxfId="2342" priority="2586" operator="containsText" text="Discontinued">
      <formula>NOT(ISERROR(SEARCH("Discontinued",K742)))</formula>
    </cfRule>
    <cfRule type="containsText" dxfId="2341" priority="2587" operator="containsText" text="Coming Soon">
      <formula>NOT(ISERROR(SEARCH("Coming Soon",K742)))</formula>
    </cfRule>
    <cfRule type="containsText" dxfId="2340" priority="2588" operator="containsText" text="Closeout">
      <formula>NOT(ISERROR(SEARCH("Closeout",K742)))</formula>
    </cfRule>
    <cfRule type="containsText" dxfId="2339" priority="2589" operator="containsText" text="Active">
      <formula>NOT(ISERROR(SEARCH("Active",K742)))</formula>
    </cfRule>
  </conditionalFormatting>
  <conditionalFormatting sqref="K742:K755">
    <cfRule type="containsText" dxfId="2338" priority="2584" operator="containsText" text="COMING SOON">
      <formula>NOT(ISERROR(SEARCH("COMING SOON",K742)))</formula>
    </cfRule>
    <cfRule type="containsText" dxfId="2337" priority="2585" operator="containsText" text="ACTIVE">
      <formula>NOT(ISERROR(SEARCH("ACTIVE",K742)))</formula>
    </cfRule>
  </conditionalFormatting>
  <conditionalFormatting sqref="K742:K755">
    <cfRule type="containsText" dxfId="2336" priority="2580" operator="containsText" text="COMING SOON">
      <formula>NOT(ISERROR(SEARCH("COMING SOON",K742)))</formula>
    </cfRule>
    <cfRule type="containsText" dxfId="2335" priority="2581" operator="containsText" text="ACTIVE">
      <formula>NOT(ISERROR(SEARCH("ACTIVE",K742)))</formula>
    </cfRule>
  </conditionalFormatting>
  <conditionalFormatting sqref="K742:K755">
    <cfRule type="containsText" dxfId="2334" priority="2578" operator="containsText" text="Discontinued">
      <formula>NOT(ISERROR(SEARCH("Discontinued",K742)))</formula>
    </cfRule>
    <cfRule type="containsText" dxfId="2333" priority="2579" operator="containsText" text="Closeout">
      <formula>NOT(ISERROR(SEARCH("Closeout",K742)))</formula>
    </cfRule>
  </conditionalFormatting>
  <conditionalFormatting sqref="K742:K755">
    <cfRule type="containsText" dxfId="2332" priority="2576" operator="containsText" text="COMING SOON">
      <formula>NOT(ISERROR(SEARCH("COMING SOON",K742)))</formula>
    </cfRule>
    <cfRule type="containsText" dxfId="2331" priority="2577" operator="containsText" text="ACTIVE">
      <formula>NOT(ISERROR(SEARCH("ACTIVE",K742)))</formula>
    </cfRule>
  </conditionalFormatting>
  <conditionalFormatting sqref="K742:K755">
    <cfRule type="containsText" dxfId="2330" priority="2574" operator="containsText" text="Discontinued">
      <formula>NOT(ISERROR(SEARCH("Discontinued",K742)))</formula>
    </cfRule>
    <cfRule type="containsText" dxfId="2329" priority="2575" operator="containsText" text="Closeout">
      <formula>NOT(ISERROR(SEARCH("Closeout",K742)))</formula>
    </cfRule>
  </conditionalFormatting>
  <conditionalFormatting sqref="H742">
    <cfRule type="containsBlanks" dxfId="2328" priority="2551">
      <formula>LEN(TRIM(H742))=0</formula>
    </cfRule>
    <cfRule type="duplicateValues" dxfId="2327" priority="2552"/>
  </conditionalFormatting>
  <conditionalFormatting sqref="A742">
    <cfRule type="expression" dxfId="2326" priority="2537">
      <formula>C742= "STREET (3XX)"</formula>
    </cfRule>
    <cfRule type="expression" dxfId="2325" priority="2538">
      <formula>C742="UTV (4XX)"</formula>
    </cfRule>
    <cfRule type="expression" dxfId="2324" priority="2539">
      <formula>C742= "RACE (1XX)"</formula>
    </cfRule>
    <cfRule type="expression" dxfId="2323" priority="2540">
      <formula>C742= "FORGED (2XX)"</formula>
    </cfRule>
    <cfRule type="expression" dxfId="2322" priority="2541">
      <formula>C742= "RALLY (5XX)"</formula>
    </cfRule>
    <cfRule type="expression" dxfId="2321" priority="2542">
      <formula>C742= "DISCO (6XX)"</formula>
    </cfRule>
    <cfRule type="expression" dxfId="2320" priority="2543">
      <formula>C742= "TRAIL (7XX)"</formula>
    </cfRule>
    <cfRule type="expression" dxfId="2319" priority="2544">
      <formula>C742= "GMZ (8XX)"</formula>
    </cfRule>
    <cfRule type="expression" dxfId="2318" priority="2545">
      <formula>C742= "DUALLY (9XX)"</formula>
    </cfRule>
  </conditionalFormatting>
  <conditionalFormatting sqref="E742">
    <cfRule type="duplicateValues" dxfId="2317" priority="9442"/>
  </conditionalFormatting>
  <conditionalFormatting sqref="E742">
    <cfRule type="containsBlanks" dxfId="2316" priority="9444">
      <formula>LEN(TRIM(E742))=0</formula>
    </cfRule>
    <cfRule type="duplicateValues" dxfId="2315" priority="9445"/>
  </conditionalFormatting>
  <conditionalFormatting sqref="K742">
    <cfRule type="containsText" dxfId="2314" priority="2439" operator="containsText" text="Discontinued">
      <formula>NOT(ISERROR(SEARCH("Discontinued",K742)))</formula>
    </cfRule>
    <cfRule type="containsText" dxfId="2313" priority="2440" operator="containsText" text="Closeout">
      <formula>NOT(ISERROR(SEARCH("Closeout",K742)))</formula>
    </cfRule>
  </conditionalFormatting>
  <conditionalFormatting sqref="K742">
    <cfRule type="containsText" dxfId="2312" priority="2463" operator="containsText" text="Discontinued">
      <formula>NOT(ISERROR(SEARCH("Discontinued",K742)))</formula>
    </cfRule>
    <cfRule type="containsText" dxfId="2311" priority="2464" operator="containsText" text="Closeout">
      <formula>NOT(ISERROR(SEARCH("Closeout",K742)))</formula>
    </cfRule>
  </conditionalFormatting>
  <conditionalFormatting sqref="K742">
    <cfRule type="containsText" dxfId="2310" priority="2489" operator="containsText" text="COMING SOON">
      <formula>NOT(ISERROR(SEARCH("COMING SOON",K742)))</formula>
    </cfRule>
    <cfRule type="containsText" dxfId="2309" priority="2490" operator="containsText" text="ACTIVE">
      <formula>NOT(ISERROR(SEARCH("ACTIVE",K742)))</formula>
    </cfRule>
  </conditionalFormatting>
  <conditionalFormatting sqref="K742">
    <cfRule type="containsText" dxfId="2308" priority="2475" operator="containsText" text="Discontinued">
      <formula>NOT(ISERROR(SEARCH("Discontinued",K742)))</formula>
    </cfRule>
    <cfRule type="containsText" dxfId="2307" priority="2476" operator="containsText" text="Closeout">
      <formula>NOT(ISERROR(SEARCH("Closeout",K742)))</formula>
    </cfRule>
  </conditionalFormatting>
  <conditionalFormatting sqref="K742">
    <cfRule type="containsBlanks" dxfId="2306" priority="2536">
      <formula>LEN(TRIM(K742))=0</formula>
    </cfRule>
  </conditionalFormatting>
  <conditionalFormatting sqref="K742">
    <cfRule type="containsText" dxfId="2305" priority="2504" operator="containsText" text="COMING SOON">
      <formula>NOT(ISERROR(SEARCH("COMING SOON",K742)))</formula>
    </cfRule>
    <cfRule type="containsText" dxfId="2304" priority="2505" operator="containsText" text="ACTIVE">
      <formula>NOT(ISERROR(SEARCH("ACTIVE",K742)))</formula>
    </cfRule>
  </conditionalFormatting>
  <conditionalFormatting sqref="K742">
    <cfRule type="containsBlanks" dxfId="2303" priority="2535">
      <formula>LEN(TRIM(K742))=0</formula>
    </cfRule>
  </conditionalFormatting>
  <conditionalFormatting sqref="K742">
    <cfRule type="containsText" dxfId="2302" priority="2533" operator="containsText" text="COMING SOON">
      <formula>NOT(ISERROR(SEARCH("COMING SOON",K742)))</formula>
    </cfRule>
    <cfRule type="containsText" dxfId="2301" priority="2534" operator="containsText" text="ACTIVE">
      <formula>NOT(ISERROR(SEARCH("ACTIVE",K742)))</formula>
    </cfRule>
  </conditionalFormatting>
  <conditionalFormatting sqref="K742">
    <cfRule type="containsText" dxfId="2300" priority="2531" operator="containsText" text="Discontinued">
      <formula>NOT(ISERROR(SEARCH("Discontinued",K742)))</formula>
    </cfRule>
    <cfRule type="containsText" dxfId="2299" priority="2532" operator="containsText" text="Closeout">
      <formula>NOT(ISERROR(SEARCH("Closeout",K742)))</formula>
    </cfRule>
  </conditionalFormatting>
  <conditionalFormatting sqref="K742">
    <cfRule type="containsText" dxfId="2298" priority="2529" operator="containsText" text="COMING SOON">
      <formula>NOT(ISERROR(SEARCH("COMING SOON",K742)))</formula>
    </cfRule>
    <cfRule type="containsText" dxfId="2297" priority="2530" operator="containsText" text="ACTIVE">
      <formula>NOT(ISERROR(SEARCH("ACTIVE",K742)))</formula>
    </cfRule>
  </conditionalFormatting>
  <conditionalFormatting sqref="K742">
    <cfRule type="containsText" dxfId="2296" priority="2527" operator="containsText" text="Discontinued">
      <formula>NOT(ISERROR(SEARCH("Discontinued",K742)))</formula>
    </cfRule>
    <cfRule type="containsText" dxfId="2295" priority="2528" operator="containsText" text="Closeout">
      <formula>NOT(ISERROR(SEARCH("Closeout",K742)))</formula>
    </cfRule>
  </conditionalFormatting>
  <conditionalFormatting sqref="K742">
    <cfRule type="containsText" dxfId="2294" priority="2525" operator="containsText" text="COMING SOON">
      <formula>NOT(ISERROR(SEARCH("COMING SOON",K742)))</formula>
    </cfRule>
    <cfRule type="containsText" dxfId="2293" priority="2526" operator="containsText" text="ACTIVE">
      <formula>NOT(ISERROR(SEARCH("ACTIVE",K742)))</formula>
    </cfRule>
  </conditionalFormatting>
  <conditionalFormatting sqref="K742">
    <cfRule type="containsText" dxfId="2292" priority="2523" operator="containsText" text="Discontinued">
      <formula>NOT(ISERROR(SEARCH("Discontinued",K742)))</formula>
    </cfRule>
    <cfRule type="containsText" dxfId="2291" priority="2524" operator="containsText" text="Closeout">
      <formula>NOT(ISERROR(SEARCH("Closeout",K742)))</formula>
    </cfRule>
  </conditionalFormatting>
  <conditionalFormatting sqref="K742">
    <cfRule type="containsText" dxfId="2290" priority="2521" operator="containsText" text="COMING SOON">
      <formula>NOT(ISERROR(SEARCH("COMING SOON",K742)))</formula>
    </cfRule>
    <cfRule type="containsText" dxfId="2289" priority="2522" operator="containsText" text="ACTIVE">
      <formula>NOT(ISERROR(SEARCH("ACTIVE",K742)))</formula>
    </cfRule>
  </conditionalFormatting>
  <conditionalFormatting sqref="K742">
    <cfRule type="containsText" dxfId="2288" priority="2519" operator="containsText" text="Discontinued">
      <formula>NOT(ISERROR(SEARCH("Discontinued",K742)))</formula>
    </cfRule>
    <cfRule type="containsText" dxfId="2287" priority="2520" operator="containsText" text="Closeout">
      <formula>NOT(ISERROR(SEARCH("Closeout",K742)))</formula>
    </cfRule>
  </conditionalFormatting>
  <conditionalFormatting sqref="K742">
    <cfRule type="containsText" dxfId="2286" priority="2517" operator="containsText" text="COMING SOON">
      <formula>NOT(ISERROR(SEARCH("COMING SOON",K742)))</formula>
    </cfRule>
    <cfRule type="containsText" dxfId="2285" priority="2518" operator="containsText" text="ACTIVE">
      <formula>NOT(ISERROR(SEARCH("ACTIVE",K742)))</formula>
    </cfRule>
  </conditionalFormatting>
  <conditionalFormatting sqref="K742">
    <cfRule type="containsText" dxfId="2284" priority="2515" operator="containsText" text="Discontinued">
      <formula>NOT(ISERROR(SEARCH("Discontinued",K742)))</formula>
    </cfRule>
    <cfRule type="containsText" dxfId="2283" priority="2516" operator="containsText" text="Closeout">
      <formula>NOT(ISERROR(SEARCH("Closeout",K742)))</formula>
    </cfRule>
  </conditionalFormatting>
  <conditionalFormatting sqref="K742">
    <cfRule type="containsBlanks" dxfId="2282" priority="2514">
      <formula>LEN(TRIM(K742))=0</formula>
    </cfRule>
  </conditionalFormatting>
  <conditionalFormatting sqref="K742">
    <cfRule type="containsText" dxfId="2281" priority="2512" operator="containsText" text="COMING SOON">
      <formula>NOT(ISERROR(SEARCH("COMING SOON",K742)))</formula>
    </cfRule>
    <cfRule type="containsText" dxfId="2280" priority="2513" operator="containsText" text="ACTIVE">
      <formula>NOT(ISERROR(SEARCH("ACTIVE",K742)))</formula>
    </cfRule>
  </conditionalFormatting>
  <conditionalFormatting sqref="K742">
    <cfRule type="containsText" dxfId="2279" priority="2510" operator="containsText" text="Discontinued">
      <formula>NOT(ISERROR(SEARCH("Discontinued",K742)))</formula>
    </cfRule>
    <cfRule type="containsText" dxfId="2278" priority="2511" operator="containsText" text="Closeout">
      <formula>NOT(ISERROR(SEARCH("Closeout",K742)))</formula>
    </cfRule>
  </conditionalFormatting>
  <conditionalFormatting sqref="K742">
    <cfRule type="containsText" dxfId="2277" priority="2508" operator="containsText" text="COMING SOON">
      <formula>NOT(ISERROR(SEARCH("COMING SOON",K742)))</formula>
    </cfRule>
    <cfRule type="containsText" dxfId="2276" priority="2509" operator="containsText" text="ACTIVE">
      <formula>NOT(ISERROR(SEARCH("ACTIVE",K742)))</formula>
    </cfRule>
  </conditionalFormatting>
  <conditionalFormatting sqref="K742">
    <cfRule type="containsText" dxfId="2275" priority="2506" operator="containsText" text="Discontinued">
      <formula>NOT(ISERROR(SEARCH("Discontinued",K742)))</formula>
    </cfRule>
    <cfRule type="containsText" dxfId="2274" priority="2507" operator="containsText" text="Closeout">
      <formula>NOT(ISERROR(SEARCH("Closeout",K742)))</formula>
    </cfRule>
  </conditionalFormatting>
  <conditionalFormatting sqref="K742">
    <cfRule type="containsText" dxfId="2273" priority="2502" operator="containsText" text="Discontinued">
      <formula>NOT(ISERROR(SEARCH("Discontinued",K742)))</formula>
    </cfRule>
    <cfRule type="containsText" dxfId="2272" priority="2503" operator="containsText" text="Closeout">
      <formula>NOT(ISERROR(SEARCH("Closeout",K742)))</formula>
    </cfRule>
  </conditionalFormatting>
  <conditionalFormatting sqref="K742">
    <cfRule type="containsText" dxfId="2271" priority="2498" operator="containsText" text="Discontinued">
      <formula>NOT(ISERROR(SEARCH("Discontinued",K742)))</formula>
    </cfRule>
    <cfRule type="containsText" dxfId="2270" priority="2499" operator="containsText" text="Coming Soon">
      <formula>NOT(ISERROR(SEARCH("Coming Soon",K742)))</formula>
    </cfRule>
    <cfRule type="containsText" dxfId="2269" priority="2500" operator="containsText" text="Closeout">
      <formula>NOT(ISERROR(SEARCH("Closeout",K742)))</formula>
    </cfRule>
    <cfRule type="containsText" dxfId="2268" priority="2501" operator="containsText" text="Active">
      <formula>NOT(ISERROR(SEARCH("Active",K742)))</formula>
    </cfRule>
  </conditionalFormatting>
  <conditionalFormatting sqref="K742">
    <cfRule type="containsText" dxfId="2267" priority="2491" operator="containsText" text="Discontinued">
      <formula>NOT(ISERROR(SEARCH("Discontinued",K742)))</formula>
    </cfRule>
    <cfRule type="containsText" dxfId="2266" priority="2492" operator="containsText" text="Closeout">
      <formula>NOT(ISERROR(SEARCH("Closeout",K742)))</formula>
    </cfRule>
  </conditionalFormatting>
  <conditionalFormatting sqref="K742">
    <cfRule type="cellIs" dxfId="2265" priority="2496" operator="equal">
      <formula>"Closeout"</formula>
    </cfRule>
    <cfRule type="cellIs" dxfId="2264" priority="2497" operator="equal">
      <formula>"Discontinued"</formula>
    </cfRule>
  </conditionalFormatting>
  <conditionalFormatting sqref="K742">
    <cfRule type="containsBlanks" dxfId="2263" priority="2493">
      <formula>LEN(TRIM(K742))=0</formula>
    </cfRule>
  </conditionalFormatting>
  <conditionalFormatting sqref="K742">
    <cfRule type="containsText" dxfId="2262" priority="2494" operator="containsText" text="COMING SOON">
      <formula>NOT(ISERROR(SEARCH("COMING SOON",K742)))</formula>
    </cfRule>
    <cfRule type="containsText" dxfId="2261" priority="2495" operator="containsText" text="ACTIVE">
      <formula>NOT(ISERROR(SEARCH("ACTIVE",K742)))</formula>
    </cfRule>
  </conditionalFormatting>
  <conditionalFormatting sqref="K742">
    <cfRule type="containsText" dxfId="2260" priority="2487" operator="containsText" text="Discontinued">
      <formula>NOT(ISERROR(SEARCH("Discontinued",K742)))</formula>
    </cfRule>
    <cfRule type="containsText" dxfId="2259" priority="2488" operator="containsText" text="Closeout">
      <formula>NOT(ISERROR(SEARCH("Closeout",K742)))</formula>
    </cfRule>
  </conditionalFormatting>
  <conditionalFormatting sqref="K742">
    <cfRule type="containsText" dxfId="2258" priority="2485" operator="containsText" text="COMING SOON">
      <formula>NOT(ISERROR(SEARCH("COMING SOON",K742)))</formula>
    </cfRule>
    <cfRule type="containsText" dxfId="2257" priority="2486" operator="containsText" text="ACTIVE">
      <formula>NOT(ISERROR(SEARCH("ACTIVE",K742)))</formula>
    </cfRule>
  </conditionalFormatting>
  <conditionalFormatting sqref="K742">
    <cfRule type="containsText" dxfId="2256" priority="2483" operator="containsText" text="Discontinued">
      <formula>NOT(ISERROR(SEARCH("Discontinued",K742)))</formula>
    </cfRule>
    <cfRule type="containsText" dxfId="2255" priority="2484" operator="containsText" text="Closeout">
      <formula>NOT(ISERROR(SEARCH("Closeout",K742)))</formula>
    </cfRule>
  </conditionalFormatting>
  <conditionalFormatting sqref="K742">
    <cfRule type="containsText" dxfId="2254" priority="2481" operator="containsText" text="COMING SOON">
      <formula>NOT(ISERROR(SEARCH("COMING SOON",K742)))</formula>
    </cfRule>
    <cfRule type="containsText" dxfId="2253" priority="2482" operator="containsText" text="ACTIVE">
      <formula>NOT(ISERROR(SEARCH("ACTIVE",K742)))</formula>
    </cfRule>
  </conditionalFormatting>
  <conditionalFormatting sqref="K742">
    <cfRule type="containsText" dxfId="2252" priority="2479" operator="containsText" text="Discontinued">
      <formula>NOT(ISERROR(SEARCH("Discontinued",K742)))</formula>
    </cfRule>
    <cfRule type="containsText" dxfId="2251" priority="2480" operator="containsText" text="Closeout">
      <formula>NOT(ISERROR(SEARCH("Closeout",K742)))</formula>
    </cfRule>
  </conditionalFormatting>
  <conditionalFormatting sqref="K742">
    <cfRule type="containsText" dxfId="2250" priority="2477" operator="containsText" text="COMING SOON">
      <formula>NOT(ISERROR(SEARCH("COMING SOON",K742)))</formula>
    </cfRule>
    <cfRule type="containsText" dxfId="2249" priority="2478" operator="containsText" text="ACTIVE">
      <formula>NOT(ISERROR(SEARCH("ACTIVE",K742)))</formula>
    </cfRule>
  </conditionalFormatting>
  <conditionalFormatting sqref="K742">
    <cfRule type="containsText" dxfId="2248" priority="2473" operator="containsText" text="COMING SOON">
      <formula>NOT(ISERROR(SEARCH("COMING SOON",K742)))</formula>
    </cfRule>
    <cfRule type="containsText" dxfId="2247" priority="2474" operator="containsText" text="ACTIVE">
      <formula>NOT(ISERROR(SEARCH("ACTIVE",K742)))</formula>
    </cfRule>
  </conditionalFormatting>
  <conditionalFormatting sqref="K742">
    <cfRule type="containsText" dxfId="2246" priority="2471" operator="containsText" text="Discontinued">
      <formula>NOT(ISERROR(SEARCH("Discontinued",K742)))</formula>
    </cfRule>
    <cfRule type="containsText" dxfId="2245" priority="2472" operator="containsText" text="Closeout">
      <formula>NOT(ISERROR(SEARCH("Closeout",K742)))</formula>
    </cfRule>
  </conditionalFormatting>
  <conditionalFormatting sqref="K742">
    <cfRule type="containsText" dxfId="2244" priority="2469" operator="containsText" text="COMING SOON">
      <formula>NOT(ISERROR(SEARCH("COMING SOON",K742)))</formula>
    </cfRule>
    <cfRule type="containsText" dxfId="2243" priority="2470" operator="containsText" text="ACTIVE">
      <formula>NOT(ISERROR(SEARCH("ACTIVE",K742)))</formula>
    </cfRule>
  </conditionalFormatting>
  <conditionalFormatting sqref="K742">
    <cfRule type="containsText" dxfId="2242" priority="2467" operator="containsText" text="Discontinued">
      <formula>NOT(ISERROR(SEARCH("Discontinued",K742)))</formula>
    </cfRule>
    <cfRule type="containsText" dxfId="2241" priority="2468" operator="containsText" text="Closeout">
      <formula>NOT(ISERROR(SEARCH("Closeout",K742)))</formula>
    </cfRule>
  </conditionalFormatting>
  <conditionalFormatting sqref="K742">
    <cfRule type="containsText" dxfId="2240" priority="2465" operator="containsText" text="COMING SOON">
      <formula>NOT(ISERROR(SEARCH("COMING SOON",K742)))</formula>
    </cfRule>
    <cfRule type="containsText" dxfId="2239" priority="2466" operator="containsText" text="ACTIVE">
      <formula>NOT(ISERROR(SEARCH("ACTIVE",K742)))</formula>
    </cfRule>
  </conditionalFormatting>
  <conditionalFormatting sqref="K742">
    <cfRule type="containsText" dxfId="2238" priority="2461" operator="containsText" text="COMING SOON">
      <formula>NOT(ISERROR(SEARCH("COMING SOON",K742)))</formula>
    </cfRule>
    <cfRule type="containsText" dxfId="2237" priority="2462" operator="containsText" text="ACTIVE">
      <formula>NOT(ISERROR(SEARCH("ACTIVE",K742)))</formula>
    </cfRule>
  </conditionalFormatting>
  <conditionalFormatting sqref="K742">
    <cfRule type="containsText" dxfId="2236" priority="2459" operator="containsText" text="Discontinued">
      <formula>NOT(ISERROR(SEARCH("Discontinued",K742)))</formula>
    </cfRule>
    <cfRule type="containsText" dxfId="2235" priority="2460" operator="containsText" text="Closeout">
      <formula>NOT(ISERROR(SEARCH("Closeout",K742)))</formula>
    </cfRule>
  </conditionalFormatting>
  <conditionalFormatting sqref="K742">
    <cfRule type="containsText" dxfId="2234" priority="2457" operator="containsText" text="COMING SOON">
      <formula>NOT(ISERROR(SEARCH("COMING SOON",K742)))</formula>
    </cfRule>
    <cfRule type="containsText" dxfId="2233" priority="2458" operator="containsText" text="ACTIVE">
      <formula>NOT(ISERROR(SEARCH("ACTIVE",K742)))</formula>
    </cfRule>
  </conditionalFormatting>
  <conditionalFormatting sqref="K742">
    <cfRule type="containsText" dxfId="2232" priority="2455" operator="containsText" text="Discontinued">
      <formula>NOT(ISERROR(SEARCH("Discontinued",K742)))</formula>
    </cfRule>
    <cfRule type="containsText" dxfId="2231" priority="2456" operator="containsText" text="Closeout">
      <formula>NOT(ISERROR(SEARCH("Closeout",K742)))</formula>
    </cfRule>
  </conditionalFormatting>
  <conditionalFormatting sqref="K742">
    <cfRule type="containsText" dxfId="2230" priority="2453" operator="containsText" text="COMING SOON">
      <formula>NOT(ISERROR(SEARCH("COMING SOON",K742)))</formula>
    </cfRule>
    <cfRule type="containsText" dxfId="2229" priority="2454" operator="containsText" text="ACTIVE">
      <formula>NOT(ISERROR(SEARCH("ACTIVE",K742)))</formula>
    </cfRule>
  </conditionalFormatting>
  <conditionalFormatting sqref="K742">
    <cfRule type="containsText" dxfId="2228" priority="2451" operator="containsText" text="Discontinued">
      <formula>NOT(ISERROR(SEARCH("Discontinued",K742)))</formula>
    </cfRule>
    <cfRule type="containsText" dxfId="2227" priority="2452" operator="containsText" text="Closeout">
      <formula>NOT(ISERROR(SEARCH("Closeout",K742)))</formula>
    </cfRule>
  </conditionalFormatting>
  <conditionalFormatting sqref="K742">
    <cfRule type="containsText" dxfId="2226" priority="2449" operator="containsText" text="COMING SOON">
      <formula>NOT(ISERROR(SEARCH("COMING SOON",K742)))</formula>
    </cfRule>
    <cfRule type="containsText" dxfId="2225" priority="2450" operator="containsText" text="ACTIVE">
      <formula>NOT(ISERROR(SEARCH("ACTIVE",K742)))</formula>
    </cfRule>
  </conditionalFormatting>
  <conditionalFormatting sqref="K742">
    <cfRule type="containsText" dxfId="2224" priority="2447" operator="containsText" text="Discontinued">
      <formula>NOT(ISERROR(SEARCH("Discontinued",K742)))</formula>
    </cfRule>
    <cfRule type="containsText" dxfId="2223" priority="2448" operator="containsText" text="Closeout">
      <formula>NOT(ISERROR(SEARCH("Closeout",K742)))</formula>
    </cfRule>
  </conditionalFormatting>
  <conditionalFormatting sqref="K742">
    <cfRule type="containsText" dxfId="2222" priority="2443" operator="containsText" text="Discontinued">
      <formula>NOT(ISERROR(SEARCH("Discontinued",K742)))</formula>
    </cfRule>
    <cfRule type="containsText" dxfId="2221" priority="2444" operator="containsText" text="Coming Soon">
      <formula>NOT(ISERROR(SEARCH("Coming Soon",K742)))</formula>
    </cfRule>
    <cfRule type="containsText" dxfId="2220" priority="2445" operator="containsText" text="Closeout">
      <formula>NOT(ISERROR(SEARCH("Closeout",K742)))</formula>
    </cfRule>
    <cfRule type="containsText" dxfId="2219" priority="2446" operator="containsText" text="Active">
      <formula>NOT(ISERROR(SEARCH("Active",K742)))</formula>
    </cfRule>
  </conditionalFormatting>
  <conditionalFormatting sqref="K742">
    <cfRule type="containsText" dxfId="2218" priority="2441" operator="containsText" text="COMING SOON">
      <formula>NOT(ISERROR(SEARCH("COMING SOON",K742)))</formula>
    </cfRule>
    <cfRule type="containsText" dxfId="2217" priority="2442" operator="containsText" text="ACTIVE">
      <formula>NOT(ISERROR(SEARCH("ACTIVE",K742)))</formula>
    </cfRule>
  </conditionalFormatting>
  <conditionalFormatting sqref="K742">
    <cfRule type="containsText" dxfId="2216" priority="2437" operator="containsText" text="COMING SOON">
      <formula>NOT(ISERROR(SEARCH("COMING SOON",K742)))</formula>
    </cfRule>
    <cfRule type="containsText" dxfId="2215" priority="2438" operator="containsText" text="ACTIVE">
      <formula>NOT(ISERROR(SEARCH("ACTIVE",K742)))</formula>
    </cfRule>
  </conditionalFormatting>
  <conditionalFormatting sqref="K742">
    <cfRule type="containsText" dxfId="2214" priority="2435" operator="containsText" text="Discontinued">
      <formula>NOT(ISERROR(SEARCH("Discontinued",K742)))</formula>
    </cfRule>
    <cfRule type="containsText" dxfId="2213" priority="2436" operator="containsText" text="Closeout">
      <formula>NOT(ISERROR(SEARCH("Closeout",K742)))</formula>
    </cfRule>
  </conditionalFormatting>
  <conditionalFormatting sqref="K742">
    <cfRule type="containsText" dxfId="2212" priority="2433" operator="containsText" text="COMING SOON">
      <formula>NOT(ISERROR(SEARCH("COMING SOON",K742)))</formula>
    </cfRule>
    <cfRule type="containsText" dxfId="2211" priority="2434" operator="containsText" text="ACTIVE">
      <formula>NOT(ISERROR(SEARCH("ACTIVE",K742)))</formula>
    </cfRule>
  </conditionalFormatting>
  <conditionalFormatting sqref="K742">
    <cfRule type="containsText" dxfId="2210" priority="2431" operator="containsText" text="Discontinued">
      <formula>NOT(ISERROR(SEARCH("Discontinued",K742)))</formula>
    </cfRule>
    <cfRule type="containsText" dxfId="2209" priority="2432" operator="containsText" text="Closeout">
      <formula>NOT(ISERROR(SEARCH("Closeout",K742)))</formula>
    </cfRule>
  </conditionalFormatting>
  <conditionalFormatting sqref="BY742:CB745">
    <cfRule type="containsBlanks" dxfId="2208" priority="2422">
      <formula>LEN(TRIM(BY742))=0</formula>
    </cfRule>
  </conditionalFormatting>
  <conditionalFormatting sqref="BY742:CB745">
    <cfRule type="containsBlanks" dxfId="2207" priority="2424">
      <formula>LEN(TRIM(BY742))=0</formula>
    </cfRule>
  </conditionalFormatting>
  <conditionalFormatting sqref="BY742:CB745">
    <cfRule type="containsBlanks" dxfId="2206" priority="2430">
      <formula>LEN(TRIM(BY742))=0</formula>
    </cfRule>
  </conditionalFormatting>
  <conditionalFormatting sqref="BY742:CB745">
    <cfRule type="containsBlanks" dxfId="2205" priority="2425">
      <formula>LEN(TRIM(BY742))=0</formula>
    </cfRule>
  </conditionalFormatting>
  <conditionalFormatting sqref="BY742:CB745">
    <cfRule type="containsBlanks" dxfId="2204" priority="2426">
      <formula>LEN(TRIM(BY742))=0</formula>
    </cfRule>
  </conditionalFormatting>
  <conditionalFormatting sqref="BY742:CB745">
    <cfRule type="containsBlanks" dxfId="2203" priority="2429">
      <formula>LEN(TRIM(BY742))=0</formula>
    </cfRule>
  </conditionalFormatting>
  <conditionalFormatting sqref="BY742:CB745">
    <cfRule type="containsBlanks" dxfId="2202" priority="2428">
      <formula>LEN(TRIM(BY742))=0</formula>
    </cfRule>
  </conditionalFormatting>
  <conditionalFormatting sqref="BY742:CB745">
    <cfRule type="containsBlanks" dxfId="2201" priority="2427">
      <formula>LEN(TRIM(BY742))=0</formula>
    </cfRule>
  </conditionalFormatting>
  <conditionalFormatting sqref="BY742:CB745">
    <cfRule type="containsBlanks" dxfId="2200" priority="2423">
      <formula>LEN(TRIM(BY742))=0</formula>
    </cfRule>
  </conditionalFormatting>
  <conditionalFormatting sqref="K743:K755">
    <cfRule type="containsText" dxfId="2199" priority="2416" operator="containsText" text="COMING SOON">
      <formula>NOT(ISERROR(SEARCH("COMING SOON",K743)))</formula>
    </cfRule>
    <cfRule type="containsText" dxfId="2198" priority="2417" operator="containsText" text="ACTIVE">
      <formula>NOT(ISERROR(SEARCH("ACTIVE",K743)))</formula>
    </cfRule>
  </conditionalFormatting>
  <conditionalFormatting sqref="K743:K755">
    <cfRule type="containsText" dxfId="2197" priority="2405" operator="containsText" text="Discontinued">
      <formula>NOT(ISERROR(SEARCH("Discontinued",K743)))</formula>
    </cfRule>
    <cfRule type="containsText" dxfId="2196" priority="2406" operator="containsText" text="Closeout">
      <formula>NOT(ISERROR(SEARCH("Closeout",K743)))</formula>
    </cfRule>
  </conditionalFormatting>
  <conditionalFormatting sqref="A743:A836">
    <cfRule type="expression" dxfId="2195" priority="2407">
      <formula>C743= "STREET (3XX)"</formula>
    </cfRule>
    <cfRule type="expression" dxfId="2194" priority="2408">
      <formula>C743="UTV (4XX)"</formula>
    </cfRule>
    <cfRule type="expression" dxfId="2193" priority="2409">
      <formula>C743= "RACE (1XX)"</formula>
    </cfRule>
    <cfRule type="expression" dxfId="2192" priority="2410">
      <formula>C743= "FORGED (2XX)"</formula>
    </cfRule>
    <cfRule type="expression" dxfId="2191" priority="2411">
      <formula>C743= "RALLY (5XX)"</formula>
    </cfRule>
    <cfRule type="expression" dxfId="2190" priority="2412">
      <formula>C743= "DISCO (6XX)"</formula>
    </cfRule>
    <cfRule type="expression" dxfId="2189" priority="2413">
      <formula>C743= "TRAIL (7XX)"</formula>
    </cfRule>
    <cfRule type="expression" dxfId="2188" priority="2414">
      <formula>C743= "GMZ (8XX)"</formula>
    </cfRule>
    <cfRule type="expression" dxfId="2187" priority="2415">
      <formula>C743= "DUALLY (9XX)"</formula>
    </cfRule>
  </conditionalFormatting>
  <conditionalFormatting sqref="E743:E745">
    <cfRule type="duplicateValues" dxfId="2186" priority="2403"/>
  </conditionalFormatting>
  <conditionalFormatting sqref="H743:H745">
    <cfRule type="containsBlanks" dxfId="2185" priority="2418">
      <formula>LEN(TRIM(H743))=0</formula>
    </cfRule>
    <cfRule type="duplicateValues" dxfId="2184" priority="2419"/>
  </conditionalFormatting>
  <conditionalFormatting sqref="E743:E745">
    <cfRule type="containsBlanks" dxfId="2183" priority="2420">
      <formula>LEN(TRIM(E743))=0</formula>
    </cfRule>
    <cfRule type="duplicateValues" dxfId="2182" priority="2421"/>
  </conditionalFormatting>
  <conditionalFormatting sqref="P743">
    <cfRule type="containsBlanks" dxfId="2181" priority="2402">
      <formula>LEN(TRIM(P743))=0</formula>
    </cfRule>
  </conditionalFormatting>
  <conditionalFormatting sqref="L746 O746:BX746">
    <cfRule type="containsBlanks" dxfId="2180" priority="2379">
      <formula>LEN(TRIM(L746))=0</formula>
    </cfRule>
  </conditionalFormatting>
  <conditionalFormatting sqref="A746">
    <cfRule type="expression" dxfId="2179" priority="2382">
      <formula>C746= "STREET (3XX)"</formula>
    </cfRule>
    <cfRule type="expression" dxfId="2178" priority="2383">
      <formula>C746="UTV (4XX)"</formula>
    </cfRule>
    <cfRule type="expression" dxfId="2177" priority="2384">
      <formula>C746= "RACE (1XX)"</formula>
    </cfRule>
    <cfRule type="expression" dxfId="2176" priority="2385">
      <formula>C746= "FORGED (2XX)"</formula>
    </cfRule>
    <cfRule type="expression" dxfId="2175" priority="2386">
      <formula>C746= "RALLY (5XX)"</formula>
    </cfRule>
    <cfRule type="expression" dxfId="2174" priority="2387">
      <formula>C746= "DISCO (6XX)"</formula>
    </cfRule>
    <cfRule type="expression" dxfId="2173" priority="2388">
      <formula>C746= "TRAIL (7XX)"</formula>
    </cfRule>
    <cfRule type="expression" dxfId="2172" priority="2389">
      <formula>C746= "GMZ (8XX)"</formula>
    </cfRule>
    <cfRule type="expression" dxfId="2171" priority="2390">
      <formula>C746= "DUALLY (9XX)"</formula>
    </cfRule>
  </conditionalFormatting>
  <conditionalFormatting sqref="E746">
    <cfRule type="duplicateValues" dxfId="2170" priority="2378"/>
  </conditionalFormatting>
  <conditionalFormatting sqref="H746">
    <cfRule type="containsBlanks" dxfId="2169" priority="2393">
      <formula>LEN(TRIM(H746))=0</formula>
    </cfRule>
    <cfRule type="duplicateValues" dxfId="2168" priority="2394"/>
  </conditionalFormatting>
  <conditionalFormatting sqref="E746">
    <cfRule type="containsBlanks" dxfId="2167" priority="2395">
      <formula>LEN(TRIM(E746))=0</formula>
    </cfRule>
    <cfRule type="duplicateValues" dxfId="2166" priority="2396"/>
  </conditionalFormatting>
  <conditionalFormatting sqref="BY746:CB746">
    <cfRule type="containsBlanks" dxfId="2165" priority="2369">
      <formula>LEN(TRIM(BY746))=0</formula>
    </cfRule>
  </conditionalFormatting>
  <conditionalFormatting sqref="BY746:CB746">
    <cfRule type="containsBlanks" dxfId="2164" priority="2371">
      <formula>LEN(TRIM(BY746))=0</formula>
    </cfRule>
  </conditionalFormatting>
  <conditionalFormatting sqref="BY746:CB746">
    <cfRule type="containsBlanks" dxfId="2163" priority="2377">
      <formula>LEN(TRIM(BY746))=0</formula>
    </cfRule>
  </conditionalFormatting>
  <conditionalFormatting sqref="BY746:CB746">
    <cfRule type="containsBlanks" dxfId="2162" priority="2372">
      <formula>LEN(TRIM(BY746))=0</formula>
    </cfRule>
  </conditionalFormatting>
  <conditionalFormatting sqref="BY746:CB746">
    <cfRule type="containsBlanks" dxfId="2161" priority="2373">
      <formula>LEN(TRIM(BY746))=0</formula>
    </cfRule>
  </conditionalFormatting>
  <conditionalFormatting sqref="BY746:CB746">
    <cfRule type="containsBlanks" dxfId="2160" priority="2376">
      <formula>LEN(TRIM(BY746))=0</formula>
    </cfRule>
  </conditionalFormatting>
  <conditionalFormatting sqref="BY746:CB746">
    <cfRule type="containsBlanks" dxfId="2159" priority="2375">
      <formula>LEN(TRIM(BY746))=0</formula>
    </cfRule>
  </conditionalFormatting>
  <conditionalFormatting sqref="BY746:CB746">
    <cfRule type="containsBlanks" dxfId="2158" priority="2374">
      <formula>LEN(TRIM(BY746))=0</formula>
    </cfRule>
  </conditionalFormatting>
  <conditionalFormatting sqref="BY746:CB746">
    <cfRule type="containsBlanks" dxfId="2157" priority="2370">
      <formula>LEN(TRIM(BY746))=0</formula>
    </cfRule>
  </conditionalFormatting>
  <conditionalFormatting sqref="L747 O747:BX747">
    <cfRule type="containsBlanks" dxfId="2156" priority="2351">
      <formula>LEN(TRIM(L747))=0</formula>
    </cfRule>
  </conditionalFormatting>
  <conditionalFormatting sqref="A747">
    <cfRule type="expression" dxfId="2155" priority="2354">
      <formula>C747= "STREET (3XX)"</formula>
    </cfRule>
    <cfRule type="expression" dxfId="2154" priority="2355">
      <formula>C747="UTV (4XX)"</formula>
    </cfRule>
    <cfRule type="expression" dxfId="2153" priority="2356">
      <formula>C747= "RACE (1XX)"</formula>
    </cfRule>
    <cfRule type="expression" dxfId="2152" priority="2357">
      <formula>C747= "FORGED (2XX)"</formula>
    </cfRule>
    <cfRule type="expression" dxfId="2151" priority="2358">
      <formula>C747= "RALLY (5XX)"</formula>
    </cfRule>
    <cfRule type="expression" dxfId="2150" priority="2359">
      <formula>C747= "DISCO (6XX)"</formula>
    </cfRule>
    <cfRule type="expression" dxfId="2149" priority="2360">
      <formula>C747= "TRAIL (7XX)"</formula>
    </cfRule>
    <cfRule type="expression" dxfId="2148" priority="2361">
      <formula>C747= "GMZ (8XX)"</formula>
    </cfRule>
    <cfRule type="expression" dxfId="2147" priority="2362">
      <formula>C747= "DUALLY (9XX)"</formula>
    </cfRule>
  </conditionalFormatting>
  <conditionalFormatting sqref="E747">
    <cfRule type="duplicateValues" dxfId="2146" priority="2350"/>
  </conditionalFormatting>
  <conditionalFormatting sqref="H747">
    <cfRule type="containsBlanks" dxfId="2145" priority="2365">
      <formula>LEN(TRIM(H747))=0</formula>
    </cfRule>
    <cfRule type="duplicateValues" dxfId="2144" priority="2366"/>
  </conditionalFormatting>
  <conditionalFormatting sqref="E747">
    <cfRule type="containsBlanks" dxfId="2143" priority="2367">
      <formula>LEN(TRIM(E747))=0</formula>
    </cfRule>
    <cfRule type="duplicateValues" dxfId="2142" priority="2368"/>
  </conditionalFormatting>
  <conditionalFormatting sqref="BY747:CB747">
    <cfRule type="containsBlanks" dxfId="2141" priority="2341">
      <formula>LEN(TRIM(BY747))=0</formula>
    </cfRule>
  </conditionalFormatting>
  <conditionalFormatting sqref="BY747:CB747">
    <cfRule type="containsBlanks" dxfId="2140" priority="2343">
      <formula>LEN(TRIM(BY747))=0</formula>
    </cfRule>
  </conditionalFormatting>
  <conditionalFormatting sqref="BY747:CB747">
    <cfRule type="containsBlanks" dxfId="2139" priority="2349">
      <formula>LEN(TRIM(BY747))=0</formula>
    </cfRule>
  </conditionalFormatting>
  <conditionalFormatting sqref="BY747:CB747">
    <cfRule type="containsBlanks" dxfId="2138" priority="2344">
      <formula>LEN(TRIM(BY747))=0</formula>
    </cfRule>
  </conditionalFormatting>
  <conditionalFormatting sqref="BY747:CB747">
    <cfRule type="containsBlanks" dxfId="2137" priority="2345">
      <formula>LEN(TRIM(BY747))=0</formula>
    </cfRule>
  </conditionalFormatting>
  <conditionalFormatting sqref="BY747:CB747">
    <cfRule type="containsBlanks" dxfId="2136" priority="2348">
      <formula>LEN(TRIM(BY747))=0</formula>
    </cfRule>
  </conditionalFormatting>
  <conditionalFormatting sqref="BY747:CB747">
    <cfRule type="containsBlanks" dxfId="2135" priority="2347">
      <formula>LEN(TRIM(BY747))=0</formula>
    </cfRule>
  </conditionalFormatting>
  <conditionalFormatting sqref="BY747:CB747">
    <cfRule type="containsBlanks" dxfId="2134" priority="2346">
      <formula>LEN(TRIM(BY747))=0</formula>
    </cfRule>
  </conditionalFormatting>
  <conditionalFormatting sqref="BY747:CB747">
    <cfRule type="containsBlanks" dxfId="2133" priority="2342">
      <formula>LEN(TRIM(BY747))=0</formula>
    </cfRule>
  </conditionalFormatting>
  <conditionalFormatting sqref="L748 O748:BX748">
    <cfRule type="containsBlanks" dxfId="2132" priority="2304">
      <formula>LEN(TRIM(L748))=0</formula>
    </cfRule>
  </conditionalFormatting>
  <conditionalFormatting sqref="A748:A836">
    <cfRule type="expression" dxfId="2131" priority="2307">
      <formula>C748= "STREET (3XX)"</formula>
    </cfRule>
    <cfRule type="expression" dxfId="2130" priority="2308">
      <formula>C748="UTV (4XX)"</formula>
    </cfRule>
    <cfRule type="expression" dxfId="2129" priority="2309">
      <formula>C748= "RACE (1XX)"</formula>
    </cfRule>
    <cfRule type="expression" dxfId="2128" priority="2310">
      <formula>C748= "FORGED (2XX)"</formula>
    </cfRule>
    <cfRule type="expression" dxfId="2127" priority="2311">
      <formula>C748= "RALLY (5XX)"</formula>
    </cfRule>
    <cfRule type="expression" dxfId="2126" priority="2312">
      <formula>C748= "DISCO (6XX)"</formula>
    </cfRule>
    <cfRule type="expression" dxfId="2125" priority="2313">
      <formula>C748= "TRAIL (7XX)"</formula>
    </cfRule>
    <cfRule type="expression" dxfId="2124" priority="2314">
      <formula>C748= "GMZ (8XX)"</formula>
    </cfRule>
    <cfRule type="expression" dxfId="2123" priority="2315">
      <formula>C748= "DUALLY (9XX)"</formula>
    </cfRule>
  </conditionalFormatting>
  <conditionalFormatting sqref="E748">
    <cfRule type="duplicateValues" dxfId="2122" priority="2303"/>
  </conditionalFormatting>
  <conditionalFormatting sqref="H748">
    <cfRule type="containsBlanks" dxfId="2121" priority="2318">
      <formula>LEN(TRIM(H748))=0</formula>
    </cfRule>
    <cfRule type="duplicateValues" dxfId="2120" priority="2319"/>
  </conditionalFormatting>
  <conditionalFormatting sqref="E748">
    <cfRule type="containsBlanks" dxfId="2119" priority="2320">
      <formula>LEN(TRIM(E748))=0</formula>
    </cfRule>
    <cfRule type="duplicateValues" dxfId="2118" priority="2321"/>
  </conditionalFormatting>
  <conditionalFormatting sqref="BY748:CB755">
    <cfRule type="containsBlanks" dxfId="2117" priority="2294">
      <formula>LEN(TRIM(BY748))=0</formula>
    </cfRule>
  </conditionalFormatting>
  <conditionalFormatting sqref="BY748:CB755">
    <cfRule type="containsBlanks" dxfId="2116" priority="2296">
      <formula>LEN(TRIM(BY748))=0</formula>
    </cfRule>
  </conditionalFormatting>
  <conditionalFormatting sqref="BY748:CB755">
    <cfRule type="containsBlanks" dxfId="2115" priority="2302">
      <formula>LEN(TRIM(BY748))=0</formula>
    </cfRule>
  </conditionalFormatting>
  <conditionalFormatting sqref="BY748:CB755">
    <cfRule type="containsBlanks" dxfId="2114" priority="2297">
      <formula>LEN(TRIM(BY748))=0</formula>
    </cfRule>
  </conditionalFormatting>
  <conditionalFormatting sqref="BY748:CB755">
    <cfRule type="containsBlanks" dxfId="2113" priority="2298">
      <formula>LEN(TRIM(BY748))=0</formula>
    </cfRule>
  </conditionalFormatting>
  <conditionalFormatting sqref="BY748:CB755">
    <cfRule type="containsBlanks" dxfId="2112" priority="2301">
      <formula>LEN(TRIM(BY748))=0</formula>
    </cfRule>
  </conditionalFormatting>
  <conditionalFormatting sqref="BY748:CB755">
    <cfRule type="containsBlanks" dxfId="2111" priority="2300">
      <formula>LEN(TRIM(BY748))=0</formula>
    </cfRule>
  </conditionalFormatting>
  <conditionalFormatting sqref="BY748:CB755">
    <cfRule type="containsBlanks" dxfId="2110" priority="2299">
      <formula>LEN(TRIM(BY748))=0</formula>
    </cfRule>
  </conditionalFormatting>
  <conditionalFormatting sqref="BY748:CB755">
    <cfRule type="containsBlanks" dxfId="2109" priority="2295">
      <formula>LEN(TRIM(BY748))=0</formula>
    </cfRule>
  </conditionalFormatting>
  <conditionalFormatting sqref="K749">
    <cfRule type="containsText" dxfId="2108" priority="2288" operator="containsText" text="COMING SOON">
      <formula>NOT(ISERROR(SEARCH("COMING SOON",K749)))</formula>
    </cfRule>
    <cfRule type="containsText" dxfId="2107" priority="2289" operator="containsText" text="ACTIVE">
      <formula>NOT(ISERROR(SEARCH("ACTIVE",K749)))</formula>
    </cfRule>
  </conditionalFormatting>
  <conditionalFormatting sqref="K749">
    <cfRule type="containsText" dxfId="2106" priority="2277" operator="containsText" text="Discontinued">
      <formula>NOT(ISERROR(SEARCH("Discontinued",K749)))</formula>
    </cfRule>
    <cfRule type="containsText" dxfId="2105" priority="2278" operator="containsText" text="Closeout">
      <formula>NOT(ISERROR(SEARCH("Closeout",K749)))</formula>
    </cfRule>
  </conditionalFormatting>
  <conditionalFormatting sqref="L749 O749:CB749">
    <cfRule type="containsBlanks" dxfId="2104" priority="2276">
      <formula>LEN(TRIM(L749))=0</formula>
    </cfRule>
  </conditionalFormatting>
  <conditionalFormatting sqref="A749">
    <cfRule type="expression" dxfId="2103" priority="2279">
      <formula>C749= "STREET (3XX)"</formula>
    </cfRule>
    <cfRule type="expression" dxfId="2102" priority="2280">
      <formula>C749="UTV (4XX)"</formula>
    </cfRule>
    <cfRule type="expression" dxfId="2101" priority="2281">
      <formula>C749= "RACE (1XX)"</formula>
    </cfRule>
    <cfRule type="expression" dxfId="2100" priority="2282">
      <formula>C749= "FORGED (2XX)"</formula>
    </cfRule>
    <cfRule type="expression" dxfId="2099" priority="2283">
      <formula>C749= "RALLY (5XX)"</formula>
    </cfRule>
    <cfRule type="expression" dxfId="2098" priority="2284">
      <formula>C749= "DISCO (6XX)"</formula>
    </cfRule>
    <cfRule type="expression" dxfId="2097" priority="2285">
      <formula>C749= "TRAIL (7XX)"</formula>
    </cfRule>
    <cfRule type="expression" dxfId="2096" priority="2286">
      <formula>C749= "GMZ (8XX)"</formula>
    </cfRule>
    <cfRule type="expression" dxfId="2095" priority="2287">
      <formula>C749= "DUALLY (9XX)"</formula>
    </cfRule>
  </conditionalFormatting>
  <conditionalFormatting sqref="E749">
    <cfRule type="duplicateValues" dxfId="2094" priority="2275"/>
  </conditionalFormatting>
  <conditionalFormatting sqref="H749">
    <cfRule type="containsBlanks" dxfId="2093" priority="2290">
      <formula>LEN(TRIM(H749))=0</formula>
    </cfRule>
    <cfRule type="duplicateValues" dxfId="2092" priority="2291"/>
  </conditionalFormatting>
  <conditionalFormatting sqref="E749">
    <cfRule type="containsBlanks" dxfId="2091" priority="2292">
      <formula>LEN(TRIM(E749))=0</formula>
    </cfRule>
    <cfRule type="duplicateValues" dxfId="2090" priority="2293"/>
  </conditionalFormatting>
  <conditionalFormatting sqref="K750">
    <cfRule type="containsText" dxfId="2089" priority="2269" operator="containsText" text="COMING SOON">
      <formula>NOT(ISERROR(SEARCH("COMING SOON",K750)))</formula>
    </cfRule>
    <cfRule type="containsText" dxfId="2088" priority="2270" operator="containsText" text="ACTIVE">
      <formula>NOT(ISERROR(SEARCH("ACTIVE",K750)))</formula>
    </cfRule>
  </conditionalFormatting>
  <conditionalFormatting sqref="K750">
    <cfRule type="containsText" dxfId="2087" priority="2258" operator="containsText" text="Discontinued">
      <formula>NOT(ISERROR(SEARCH("Discontinued",K750)))</formula>
    </cfRule>
    <cfRule type="containsText" dxfId="2086" priority="2259" operator="containsText" text="Closeout">
      <formula>NOT(ISERROR(SEARCH("Closeout",K750)))</formula>
    </cfRule>
  </conditionalFormatting>
  <conditionalFormatting sqref="L750 O750:CB750">
    <cfRule type="containsBlanks" dxfId="2085" priority="2257">
      <formula>LEN(TRIM(L750))=0</formula>
    </cfRule>
  </conditionalFormatting>
  <conditionalFormatting sqref="A750">
    <cfRule type="expression" dxfId="2084" priority="2260">
      <formula>C750= "STREET (3XX)"</formula>
    </cfRule>
    <cfRule type="expression" dxfId="2083" priority="2261">
      <formula>C750="UTV (4XX)"</formula>
    </cfRule>
    <cfRule type="expression" dxfId="2082" priority="2262">
      <formula>C750= "RACE (1XX)"</formula>
    </cfRule>
    <cfRule type="expression" dxfId="2081" priority="2263">
      <formula>C750= "FORGED (2XX)"</formula>
    </cfRule>
    <cfRule type="expression" dxfId="2080" priority="2264">
      <formula>C750= "RALLY (5XX)"</formula>
    </cfRule>
    <cfRule type="expression" dxfId="2079" priority="2265">
      <formula>C750= "DISCO (6XX)"</formula>
    </cfRule>
    <cfRule type="expression" dxfId="2078" priority="2266">
      <formula>C750= "TRAIL (7XX)"</formula>
    </cfRule>
    <cfRule type="expression" dxfId="2077" priority="2267">
      <formula>C750= "GMZ (8XX)"</formula>
    </cfRule>
    <cfRule type="expression" dxfId="2076" priority="2268">
      <formula>C750= "DUALLY (9XX)"</formula>
    </cfRule>
  </conditionalFormatting>
  <conditionalFormatting sqref="E750">
    <cfRule type="duplicateValues" dxfId="2075" priority="2256"/>
  </conditionalFormatting>
  <conditionalFormatting sqref="H750">
    <cfRule type="containsBlanks" dxfId="2074" priority="2271">
      <formula>LEN(TRIM(H750))=0</formula>
    </cfRule>
    <cfRule type="duplicateValues" dxfId="2073" priority="2272"/>
  </conditionalFormatting>
  <conditionalFormatting sqref="E750">
    <cfRule type="containsBlanks" dxfId="2072" priority="2273">
      <formula>LEN(TRIM(E750))=0</formula>
    </cfRule>
    <cfRule type="duplicateValues" dxfId="2071" priority="2274"/>
  </conditionalFormatting>
  <conditionalFormatting sqref="K751:K755">
    <cfRule type="containsText" dxfId="2070" priority="2250" operator="containsText" text="COMING SOON">
      <formula>NOT(ISERROR(SEARCH("COMING SOON",K751)))</formula>
    </cfRule>
    <cfRule type="containsText" dxfId="2069" priority="2251" operator="containsText" text="ACTIVE">
      <formula>NOT(ISERROR(SEARCH("ACTIVE",K751)))</formula>
    </cfRule>
  </conditionalFormatting>
  <conditionalFormatting sqref="K751:K755">
    <cfRule type="containsText" dxfId="2068" priority="2239" operator="containsText" text="Discontinued">
      <formula>NOT(ISERROR(SEARCH("Discontinued",K751)))</formula>
    </cfRule>
    <cfRule type="containsText" dxfId="2067" priority="2240" operator="containsText" text="Closeout">
      <formula>NOT(ISERROR(SEARCH("Closeout",K751)))</formula>
    </cfRule>
  </conditionalFormatting>
  <conditionalFormatting sqref="L751 BY751:CB755 O751:CB751">
    <cfRule type="containsBlanks" dxfId="2066" priority="2238">
      <formula>LEN(TRIM(L751))=0</formula>
    </cfRule>
  </conditionalFormatting>
  <conditionalFormatting sqref="A751">
    <cfRule type="expression" dxfId="2065" priority="2241">
      <formula>C751= "STREET (3XX)"</formula>
    </cfRule>
    <cfRule type="expression" dxfId="2064" priority="2242">
      <formula>C751="UTV (4XX)"</formula>
    </cfRule>
    <cfRule type="expression" dxfId="2063" priority="2243">
      <formula>C751= "RACE (1XX)"</formula>
    </cfRule>
    <cfRule type="expression" dxfId="2062" priority="2244">
      <formula>C751= "FORGED (2XX)"</formula>
    </cfRule>
    <cfRule type="expression" dxfId="2061" priority="2245">
      <formula>C751= "RALLY (5XX)"</formula>
    </cfRule>
    <cfRule type="expression" dxfId="2060" priority="2246">
      <formula>C751= "DISCO (6XX)"</formula>
    </cfRule>
    <cfRule type="expression" dxfId="2059" priority="2247">
      <formula>C751= "TRAIL (7XX)"</formula>
    </cfRule>
    <cfRule type="expression" dxfId="2058" priority="2248">
      <formula>C751= "GMZ (8XX)"</formula>
    </cfRule>
    <cfRule type="expression" dxfId="2057" priority="2249">
      <formula>C751= "DUALLY (9XX)"</formula>
    </cfRule>
  </conditionalFormatting>
  <conditionalFormatting sqref="E751">
    <cfRule type="duplicateValues" dxfId="2056" priority="2237"/>
  </conditionalFormatting>
  <conditionalFormatting sqref="H751">
    <cfRule type="containsBlanks" dxfId="2055" priority="2252">
      <formula>LEN(TRIM(H751))=0</formula>
    </cfRule>
    <cfRule type="duplicateValues" dxfId="2054" priority="2253"/>
  </conditionalFormatting>
  <conditionalFormatting sqref="E751">
    <cfRule type="containsBlanks" dxfId="2053" priority="2254">
      <formula>LEN(TRIM(E751))=0</formula>
    </cfRule>
    <cfRule type="duplicateValues" dxfId="2052" priority="2255"/>
  </conditionalFormatting>
  <conditionalFormatting sqref="K752:K755">
    <cfRule type="containsText" dxfId="2051" priority="2231" operator="containsText" text="COMING SOON">
      <formula>NOT(ISERROR(SEARCH("COMING SOON",K752)))</formula>
    </cfRule>
    <cfRule type="containsText" dxfId="2050" priority="2232" operator="containsText" text="ACTIVE">
      <formula>NOT(ISERROR(SEARCH("ACTIVE",K752)))</formula>
    </cfRule>
  </conditionalFormatting>
  <conditionalFormatting sqref="K752:K755">
    <cfRule type="containsText" dxfId="2049" priority="2220" operator="containsText" text="Discontinued">
      <formula>NOT(ISERROR(SEARCH("Discontinued",K752)))</formula>
    </cfRule>
    <cfRule type="containsText" dxfId="2048" priority="2221" operator="containsText" text="Closeout">
      <formula>NOT(ISERROR(SEARCH("Closeout",K752)))</formula>
    </cfRule>
  </conditionalFormatting>
  <conditionalFormatting sqref="L752:L753 BY753:CB755 O752:CB753">
    <cfRule type="containsBlanks" dxfId="2047" priority="2219">
      <formula>LEN(TRIM(L752))=0</formula>
    </cfRule>
  </conditionalFormatting>
  <conditionalFormatting sqref="A752:A753">
    <cfRule type="expression" dxfId="2046" priority="2222">
      <formula>C752= "STREET (3XX)"</formula>
    </cfRule>
    <cfRule type="expression" dxfId="2045" priority="2223">
      <formula>C752="UTV (4XX)"</formula>
    </cfRule>
    <cfRule type="expression" dxfId="2044" priority="2224">
      <formula>C752= "RACE (1XX)"</formula>
    </cfRule>
    <cfRule type="expression" dxfId="2043" priority="2225">
      <formula>C752= "FORGED (2XX)"</formula>
    </cfRule>
    <cfRule type="expression" dxfId="2042" priority="2226">
      <formula>C752= "RALLY (5XX)"</formula>
    </cfRule>
    <cfRule type="expression" dxfId="2041" priority="2227">
      <formula>C752= "DISCO (6XX)"</formula>
    </cfRule>
    <cfRule type="expression" dxfId="2040" priority="2228">
      <formula>C752= "TRAIL (7XX)"</formula>
    </cfRule>
    <cfRule type="expression" dxfId="2039" priority="2229">
      <formula>C752= "GMZ (8XX)"</formula>
    </cfRule>
    <cfRule type="expression" dxfId="2038" priority="2230">
      <formula>C752= "DUALLY (9XX)"</formula>
    </cfRule>
  </conditionalFormatting>
  <conditionalFormatting sqref="E752:E753">
    <cfRule type="duplicateValues" dxfId="2037" priority="2218"/>
  </conditionalFormatting>
  <conditionalFormatting sqref="H752:H753">
    <cfRule type="containsBlanks" dxfId="2036" priority="2233">
      <formula>LEN(TRIM(H752))=0</formula>
    </cfRule>
    <cfRule type="duplicateValues" dxfId="2035" priority="2234"/>
  </conditionalFormatting>
  <conditionalFormatting sqref="E752:E753">
    <cfRule type="containsBlanks" dxfId="2034" priority="2235">
      <formula>LEN(TRIM(E752))=0</formula>
    </cfRule>
    <cfRule type="duplicateValues" dxfId="2033" priority="2236"/>
  </conditionalFormatting>
  <conditionalFormatting sqref="K754:K755">
    <cfRule type="containsText" dxfId="2032" priority="2212" operator="containsText" text="COMING SOON">
      <formula>NOT(ISERROR(SEARCH("COMING SOON",K754)))</formula>
    </cfRule>
    <cfRule type="containsText" dxfId="2031" priority="2213" operator="containsText" text="ACTIVE">
      <formula>NOT(ISERROR(SEARCH("ACTIVE",K754)))</formula>
    </cfRule>
  </conditionalFormatting>
  <conditionalFormatting sqref="K754:K755">
    <cfRule type="containsText" dxfId="2030" priority="2201" operator="containsText" text="Discontinued">
      <formula>NOT(ISERROR(SEARCH("Discontinued",K754)))</formula>
    </cfRule>
    <cfRule type="containsText" dxfId="2029" priority="2202" operator="containsText" text="Closeout">
      <formula>NOT(ISERROR(SEARCH("Closeout",K754)))</formula>
    </cfRule>
  </conditionalFormatting>
  <conditionalFormatting sqref="L754:L755 O754:CB755">
    <cfRule type="containsBlanks" dxfId="2028" priority="2200">
      <formula>LEN(TRIM(L754))=0</formula>
    </cfRule>
  </conditionalFormatting>
  <conditionalFormatting sqref="A754:A836">
    <cfRule type="expression" dxfId="2027" priority="2203">
      <formula>C754= "STREET (3XX)"</formula>
    </cfRule>
    <cfRule type="expression" dxfId="2026" priority="2204">
      <formula>C754="UTV (4XX)"</formula>
    </cfRule>
    <cfRule type="expression" dxfId="2025" priority="2205">
      <formula>C754= "RACE (1XX)"</formula>
    </cfRule>
    <cfRule type="expression" dxfId="2024" priority="2206">
      <formula>C754= "FORGED (2XX)"</formula>
    </cfRule>
    <cfRule type="expression" dxfId="2023" priority="2207">
      <formula>C754= "RALLY (5XX)"</formula>
    </cfRule>
    <cfRule type="expression" dxfId="2022" priority="2208">
      <formula>C754= "DISCO (6XX)"</formula>
    </cfRule>
    <cfRule type="expression" dxfId="2021" priority="2209">
      <formula>C754= "TRAIL (7XX)"</formula>
    </cfRule>
    <cfRule type="expression" dxfId="2020" priority="2210">
      <formula>C754= "GMZ (8XX)"</formula>
    </cfRule>
    <cfRule type="expression" dxfId="2019" priority="2211">
      <formula>C754= "DUALLY (9XX)"</formula>
    </cfRule>
  </conditionalFormatting>
  <conditionalFormatting sqref="E754:E755">
    <cfRule type="duplicateValues" dxfId="2018" priority="2199"/>
  </conditionalFormatting>
  <conditionalFormatting sqref="H754:H755">
    <cfRule type="containsBlanks" dxfId="2017" priority="2214">
      <formula>LEN(TRIM(H754))=0</formula>
    </cfRule>
    <cfRule type="duplicateValues" dxfId="2016" priority="2215"/>
  </conditionalFormatting>
  <conditionalFormatting sqref="E754:E755">
    <cfRule type="containsBlanks" dxfId="2015" priority="2216">
      <formula>LEN(TRIM(E754))=0</formula>
    </cfRule>
    <cfRule type="duplicateValues" dxfId="2014" priority="2217"/>
  </conditionalFormatting>
  <conditionalFormatting sqref="BR756:BX756 L756 O756:BJ756">
    <cfRule type="containsBlanks" dxfId="2013" priority="2181">
      <formula>LEN(TRIM(L756))=0</formula>
    </cfRule>
  </conditionalFormatting>
  <conditionalFormatting sqref="A756:A836">
    <cfRule type="expression" dxfId="2012" priority="2184">
      <formula>C756= "STREET (3XX)"</formula>
    </cfRule>
    <cfRule type="expression" dxfId="2011" priority="2185">
      <formula>C756="UTV (4XX)"</formula>
    </cfRule>
    <cfRule type="expression" dxfId="2010" priority="2186">
      <formula>C756= "RACE (1XX)"</formula>
    </cfRule>
    <cfRule type="expression" dxfId="2009" priority="2187">
      <formula>C756= "FORGED (2XX)"</formula>
    </cfRule>
    <cfRule type="expression" dxfId="2008" priority="2188">
      <formula>C756= "RALLY (5XX)"</formula>
    </cfRule>
    <cfRule type="expression" dxfId="2007" priority="2189">
      <formula>C756= "DISCO (6XX)"</formula>
    </cfRule>
    <cfRule type="expression" dxfId="2006" priority="2190">
      <formula>C756= "TRAIL (7XX)"</formula>
    </cfRule>
    <cfRule type="expression" dxfId="2005" priority="2191">
      <formula>C756= "GMZ (8XX)"</formula>
    </cfRule>
    <cfRule type="expression" dxfId="2004" priority="2192">
      <formula>C756= "DUALLY (9XX)"</formula>
    </cfRule>
  </conditionalFormatting>
  <conditionalFormatting sqref="BK756:BQ756">
    <cfRule type="containsBlanks" dxfId="2003" priority="2180">
      <formula>LEN(TRIM(BK756))=0</formula>
    </cfRule>
  </conditionalFormatting>
  <conditionalFormatting sqref="E756">
    <cfRule type="duplicateValues" dxfId="2002" priority="2179"/>
  </conditionalFormatting>
  <conditionalFormatting sqref="H756">
    <cfRule type="containsBlanks" dxfId="2001" priority="2195">
      <formula>LEN(TRIM(H756))=0</formula>
    </cfRule>
    <cfRule type="duplicateValues" dxfId="2000" priority="2196"/>
  </conditionalFormatting>
  <conditionalFormatting sqref="E756">
    <cfRule type="containsBlanks" dxfId="1999" priority="2197">
      <formula>LEN(TRIM(E756))=0</formula>
    </cfRule>
    <cfRule type="duplicateValues" dxfId="1998" priority="2198"/>
  </conditionalFormatting>
  <conditionalFormatting sqref="K756:K760">
    <cfRule type="containsText" dxfId="1997" priority="2081" operator="containsText" text="Discontinued">
      <formula>NOT(ISERROR(SEARCH("Discontinued",K756)))</formula>
    </cfRule>
    <cfRule type="containsText" dxfId="1996" priority="2082" operator="containsText" text="Closeout">
      <formula>NOT(ISERROR(SEARCH("Closeout",K756)))</formula>
    </cfRule>
  </conditionalFormatting>
  <conditionalFormatting sqref="K756:K760">
    <cfRule type="containsText" dxfId="1995" priority="2105" operator="containsText" text="Discontinued">
      <formula>NOT(ISERROR(SEARCH("Discontinued",K756)))</formula>
    </cfRule>
    <cfRule type="containsText" dxfId="1994" priority="2106" operator="containsText" text="Closeout">
      <formula>NOT(ISERROR(SEARCH("Closeout",K756)))</formula>
    </cfRule>
  </conditionalFormatting>
  <conditionalFormatting sqref="K756:K760">
    <cfRule type="containsText" dxfId="1993" priority="2131" operator="containsText" text="COMING SOON">
      <formula>NOT(ISERROR(SEARCH("COMING SOON",K756)))</formula>
    </cfRule>
    <cfRule type="containsText" dxfId="1992" priority="2132" operator="containsText" text="ACTIVE">
      <formula>NOT(ISERROR(SEARCH("ACTIVE",K756)))</formula>
    </cfRule>
  </conditionalFormatting>
  <conditionalFormatting sqref="K756:K760">
    <cfRule type="containsText" dxfId="1991" priority="2117" operator="containsText" text="Discontinued">
      <formula>NOT(ISERROR(SEARCH("Discontinued",K756)))</formula>
    </cfRule>
    <cfRule type="containsText" dxfId="1990" priority="2118" operator="containsText" text="Closeout">
      <formula>NOT(ISERROR(SEARCH("Closeout",K756)))</formula>
    </cfRule>
  </conditionalFormatting>
  <conditionalFormatting sqref="K756:K760">
    <cfRule type="containsBlanks" dxfId="1989" priority="2178">
      <formula>LEN(TRIM(K756))=0</formula>
    </cfRule>
  </conditionalFormatting>
  <conditionalFormatting sqref="K756:K760">
    <cfRule type="containsText" dxfId="1988" priority="2146" operator="containsText" text="COMING SOON">
      <formula>NOT(ISERROR(SEARCH("COMING SOON",K756)))</formula>
    </cfRule>
    <cfRule type="containsText" dxfId="1987" priority="2147" operator="containsText" text="ACTIVE">
      <formula>NOT(ISERROR(SEARCH("ACTIVE",K756)))</formula>
    </cfRule>
  </conditionalFormatting>
  <conditionalFormatting sqref="K756:K760">
    <cfRule type="containsBlanks" dxfId="1986" priority="2177">
      <formula>LEN(TRIM(K756))=0</formula>
    </cfRule>
  </conditionalFormatting>
  <conditionalFormatting sqref="K756:K760">
    <cfRule type="containsText" dxfId="1985" priority="2175" operator="containsText" text="COMING SOON">
      <formula>NOT(ISERROR(SEARCH("COMING SOON",K756)))</formula>
    </cfRule>
    <cfRule type="containsText" dxfId="1984" priority="2176" operator="containsText" text="ACTIVE">
      <formula>NOT(ISERROR(SEARCH("ACTIVE",K756)))</formula>
    </cfRule>
  </conditionalFormatting>
  <conditionalFormatting sqref="K756:K760">
    <cfRule type="containsText" dxfId="1983" priority="2173" operator="containsText" text="Discontinued">
      <formula>NOT(ISERROR(SEARCH("Discontinued",K756)))</formula>
    </cfRule>
    <cfRule type="containsText" dxfId="1982" priority="2174" operator="containsText" text="Closeout">
      <formula>NOT(ISERROR(SEARCH("Closeout",K756)))</formula>
    </cfRule>
  </conditionalFormatting>
  <conditionalFormatting sqref="K756:K760">
    <cfRule type="containsText" dxfId="1981" priority="2171" operator="containsText" text="COMING SOON">
      <formula>NOT(ISERROR(SEARCH("COMING SOON",K756)))</formula>
    </cfRule>
    <cfRule type="containsText" dxfId="1980" priority="2172" operator="containsText" text="ACTIVE">
      <formula>NOT(ISERROR(SEARCH("ACTIVE",K756)))</formula>
    </cfRule>
  </conditionalFormatting>
  <conditionalFormatting sqref="K756:K760">
    <cfRule type="containsText" dxfId="1979" priority="2169" operator="containsText" text="Discontinued">
      <formula>NOT(ISERROR(SEARCH("Discontinued",K756)))</formula>
    </cfRule>
    <cfRule type="containsText" dxfId="1978" priority="2170" operator="containsText" text="Closeout">
      <formula>NOT(ISERROR(SEARCH("Closeout",K756)))</formula>
    </cfRule>
  </conditionalFormatting>
  <conditionalFormatting sqref="K756:K760">
    <cfRule type="containsText" dxfId="1977" priority="2167" operator="containsText" text="COMING SOON">
      <formula>NOT(ISERROR(SEARCH("COMING SOON",K756)))</formula>
    </cfRule>
    <cfRule type="containsText" dxfId="1976" priority="2168" operator="containsText" text="ACTIVE">
      <formula>NOT(ISERROR(SEARCH("ACTIVE",K756)))</formula>
    </cfRule>
  </conditionalFormatting>
  <conditionalFormatting sqref="K756:K760">
    <cfRule type="containsText" dxfId="1975" priority="2165" operator="containsText" text="Discontinued">
      <formula>NOT(ISERROR(SEARCH("Discontinued",K756)))</formula>
    </cfRule>
    <cfRule type="containsText" dxfId="1974" priority="2166" operator="containsText" text="Closeout">
      <formula>NOT(ISERROR(SEARCH("Closeout",K756)))</formula>
    </cfRule>
  </conditionalFormatting>
  <conditionalFormatting sqref="K756:K760">
    <cfRule type="containsText" dxfId="1973" priority="2163" operator="containsText" text="COMING SOON">
      <formula>NOT(ISERROR(SEARCH("COMING SOON",K756)))</formula>
    </cfRule>
    <cfRule type="containsText" dxfId="1972" priority="2164" operator="containsText" text="ACTIVE">
      <formula>NOT(ISERROR(SEARCH("ACTIVE",K756)))</formula>
    </cfRule>
  </conditionalFormatting>
  <conditionalFormatting sqref="K756:K760">
    <cfRule type="containsText" dxfId="1971" priority="2161" operator="containsText" text="Discontinued">
      <formula>NOT(ISERROR(SEARCH("Discontinued",K756)))</formula>
    </cfRule>
    <cfRule type="containsText" dxfId="1970" priority="2162" operator="containsText" text="Closeout">
      <formula>NOT(ISERROR(SEARCH("Closeout",K756)))</formula>
    </cfRule>
  </conditionalFormatting>
  <conditionalFormatting sqref="K756:K760">
    <cfRule type="containsText" dxfId="1969" priority="2159" operator="containsText" text="COMING SOON">
      <formula>NOT(ISERROR(SEARCH("COMING SOON",K756)))</formula>
    </cfRule>
    <cfRule type="containsText" dxfId="1968" priority="2160" operator="containsText" text="ACTIVE">
      <formula>NOT(ISERROR(SEARCH("ACTIVE",K756)))</formula>
    </cfRule>
  </conditionalFormatting>
  <conditionalFormatting sqref="K756:K760">
    <cfRule type="containsText" dxfId="1967" priority="2157" operator="containsText" text="Discontinued">
      <formula>NOT(ISERROR(SEARCH("Discontinued",K756)))</formula>
    </cfRule>
    <cfRule type="containsText" dxfId="1966" priority="2158" operator="containsText" text="Closeout">
      <formula>NOT(ISERROR(SEARCH("Closeout",K756)))</formula>
    </cfRule>
  </conditionalFormatting>
  <conditionalFormatting sqref="K756:K760">
    <cfRule type="containsBlanks" dxfId="1965" priority="2156">
      <formula>LEN(TRIM(K756))=0</formula>
    </cfRule>
  </conditionalFormatting>
  <conditionalFormatting sqref="K756:K760">
    <cfRule type="containsText" dxfId="1964" priority="2154" operator="containsText" text="COMING SOON">
      <formula>NOT(ISERROR(SEARCH("COMING SOON",K756)))</formula>
    </cfRule>
    <cfRule type="containsText" dxfId="1963" priority="2155" operator="containsText" text="ACTIVE">
      <formula>NOT(ISERROR(SEARCH("ACTIVE",K756)))</formula>
    </cfRule>
  </conditionalFormatting>
  <conditionalFormatting sqref="K756:K760">
    <cfRule type="containsText" dxfId="1962" priority="2152" operator="containsText" text="Discontinued">
      <formula>NOT(ISERROR(SEARCH("Discontinued",K756)))</formula>
    </cfRule>
    <cfRule type="containsText" dxfId="1961" priority="2153" operator="containsText" text="Closeout">
      <formula>NOT(ISERROR(SEARCH("Closeout",K756)))</formula>
    </cfRule>
  </conditionalFormatting>
  <conditionalFormatting sqref="K756:K760">
    <cfRule type="containsText" dxfId="1960" priority="2150" operator="containsText" text="COMING SOON">
      <formula>NOT(ISERROR(SEARCH("COMING SOON",K756)))</formula>
    </cfRule>
    <cfRule type="containsText" dxfId="1959" priority="2151" operator="containsText" text="ACTIVE">
      <formula>NOT(ISERROR(SEARCH("ACTIVE",K756)))</formula>
    </cfRule>
  </conditionalFormatting>
  <conditionalFormatting sqref="K756:K760">
    <cfRule type="containsText" dxfId="1958" priority="2148" operator="containsText" text="Discontinued">
      <formula>NOT(ISERROR(SEARCH("Discontinued",K756)))</formula>
    </cfRule>
    <cfRule type="containsText" dxfId="1957" priority="2149" operator="containsText" text="Closeout">
      <formula>NOT(ISERROR(SEARCH("Closeout",K756)))</formula>
    </cfRule>
  </conditionalFormatting>
  <conditionalFormatting sqref="K756:K760">
    <cfRule type="containsText" dxfId="1956" priority="2144" operator="containsText" text="Discontinued">
      <formula>NOT(ISERROR(SEARCH("Discontinued",K756)))</formula>
    </cfRule>
    <cfRule type="containsText" dxfId="1955" priority="2145" operator="containsText" text="Closeout">
      <formula>NOT(ISERROR(SEARCH("Closeout",K756)))</formula>
    </cfRule>
  </conditionalFormatting>
  <conditionalFormatting sqref="K756:K760">
    <cfRule type="containsText" dxfId="1954" priority="2140" operator="containsText" text="Discontinued">
      <formula>NOT(ISERROR(SEARCH("Discontinued",K756)))</formula>
    </cfRule>
    <cfRule type="containsText" dxfId="1953" priority="2141" operator="containsText" text="Coming Soon">
      <formula>NOT(ISERROR(SEARCH("Coming Soon",K756)))</formula>
    </cfRule>
    <cfRule type="containsText" dxfId="1952" priority="2142" operator="containsText" text="Closeout">
      <formula>NOT(ISERROR(SEARCH("Closeout",K756)))</formula>
    </cfRule>
    <cfRule type="containsText" dxfId="1951" priority="2143" operator="containsText" text="Active">
      <formula>NOT(ISERROR(SEARCH("Active",K756)))</formula>
    </cfRule>
  </conditionalFormatting>
  <conditionalFormatting sqref="K756:K760">
    <cfRule type="containsText" dxfId="1950" priority="2133" operator="containsText" text="Discontinued">
      <formula>NOT(ISERROR(SEARCH("Discontinued",K756)))</formula>
    </cfRule>
    <cfRule type="containsText" dxfId="1949" priority="2134" operator="containsText" text="Closeout">
      <formula>NOT(ISERROR(SEARCH("Closeout",K756)))</formula>
    </cfRule>
  </conditionalFormatting>
  <conditionalFormatting sqref="K756:K760">
    <cfRule type="cellIs" dxfId="1948" priority="2138" operator="equal">
      <formula>"Closeout"</formula>
    </cfRule>
    <cfRule type="cellIs" dxfId="1947" priority="2139" operator="equal">
      <formula>"Discontinued"</formula>
    </cfRule>
  </conditionalFormatting>
  <conditionalFormatting sqref="K756:K760">
    <cfRule type="containsBlanks" dxfId="1946" priority="2135">
      <formula>LEN(TRIM(K756))=0</formula>
    </cfRule>
  </conditionalFormatting>
  <conditionalFormatting sqref="K756:K760">
    <cfRule type="containsText" dxfId="1945" priority="2136" operator="containsText" text="COMING SOON">
      <formula>NOT(ISERROR(SEARCH("COMING SOON",K756)))</formula>
    </cfRule>
    <cfRule type="containsText" dxfId="1944" priority="2137" operator="containsText" text="ACTIVE">
      <formula>NOT(ISERROR(SEARCH("ACTIVE",K756)))</formula>
    </cfRule>
  </conditionalFormatting>
  <conditionalFormatting sqref="K756:K760">
    <cfRule type="containsText" dxfId="1943" priority="2129" operator="containsText" text="Discontinued">
      <formula>NOT(ISERROR(SEARCH("Discontinued",K756)))</formula>
    </cfRule>
    <cfRule type="containsText" dxfId="1942" priority="2130" operator="containsText" text="Closeout">
      <formula>NOT(ISERROR(SEARCH("Closeout",K756)))</formula>
    </cfRule>
  </conditionalFormatting>
  <conditionalFormatting sqref="K756:K760">
    <cfRule type="containsText" dxfId="1941" priority="2127" operator="containsText" text="COMING SOON">
      <formula>NOT(ISERROR(SEARCH("COMING SOON",K756)))</formula>
    </cfRule>
    <cfRule type="containsText" dxfId="1940" priority="2128" operator="containsText" text="ACTIVE">
      <formula>NOT(ISERROR(SEARCH("ACTIVE",K756)))</formula>
    </cfRule>
  </conditionalFormatting>
  <conditionalFormatting sqref="K756:K760">
    <cfRule type="containsText" dxfId="1939" priority="2125" operator="containsText" text="Discontinued">
      <formula>NOT(ISERROR(SEARCH("Discontinued",K756)))</formula>
    </cfRule>
    <cfRule type="containsText" dxfId="1938" priority="2126" operator="containsText" text="Closeout">
      <formula>NOT(ISERROR(SEARCH("Closeout",K756)))</formula>
    </cfRule>
  </conditionalFormatting>
  <conditionalFormatting sqref="K756:K760">
    <cfRule type="containsText" dxfId="1937" priority="2123" operator="containsText" text="COMING SOON">
      <formula>NOT(ISERROR(SEARCH("COMING SOON",K756)))</formula>
    </cfRule>
    <cfRule type="containsText" dxfId="1936" priority="2124" operator="containsText" text="ACTIVE">
      <formula>NOT(ISERROR(SEARCH("ACTIVE",K756)))</formula>
    </cfRule>
  </conditionalFormatting>
  <conditionalFormatting sqref="K756:K760">
    <cfRule type="containsText" dxfId="1935" priority="2121" operator="containsText" text="Discontinued">
      <formula>NOT(ISERROR(SEARCH("Discontinued",K756)))</formula>
    </cfRule>
    <cfRule type="containsText" dxfId="1934" priority="2122" operator="containsText" text="Closeout">
      <formula>NOT(ISERROR(SEARCH("Closeout",K756)))</formula>
    </cfRule>
  </conditionalFormatting>
  <conditionalFormatting sqref="K756:K760">
    <cfRule type="containsText" dxfId="1933" priority="2119" operator="containsText" text="COMING SOON">
      <formula>NOT(ISERROR(SEARCH("COMING SOON",K756)))</formula>
    </cfRule>
    <cfRule type="containsText" dxfId="1932" priority="2120" operator="containsText" text="ACTIVE">
      <formula>NOT(ISERROR(SEARCH("ACTIVE",K756)))</formula>
    </cfRule>
  </conditionalFormatting>
  <conditionalFormatting sqref="K756:K760">
    <cfRule type="containsText" dxfId="1931" priority="2115" operator="containsText" text="COMING SOON">
      <formula>NOT(ISERROR(SEARCH("COMING SOON",K756)))</formula>
    </cfRule>
    <cfRule type="containsText" dxfId="1930" priority="2116" operator="containsText" text="ACTIVE">
      <formula>NOT(ISERROR(SEARCH("ACTIVE",K756)))</formula>
    </cfRule>
  </conditionalFormatting>
  <conditionalFormatting sqref="K756:K760">
    <cfRule type="containsText" dxfId="1929" priority="2113" operator="containsText" text="Discontinued">
      <formula>NOT(ISERROR(SEARCH("Discontinued",K756)))</formula>
    </cfRule>
    <cfRule type="containsText" dxfId="1928" priority="2114" operator="containsText" text="Closeout">
      <formula>NOT(ISERROR(SEARCH("Closeout",K756)))</formula>
    </cfRule>
  </conditionalFormatting>
  <conditionalFormatting sqref="K756:K760">
    <cfRule type="containsText" dxfId="1927" priority="2111" operator="containsText" text="COMING SOON">
      <formula>NOT(ISERROR(SEARCH("COMING SOON",K756)))</formula>
    </cfRule>
    <cfRule type="containsText" dxfId="1926" priority="2112" operator="containsText" text="ACTIVE">
      <formula>NOT(ISERROR(SEARCH("ACTIVE",K756)))</formula>
    </cfRule>
  </conditionalFormatting>
  <conditionalFormatting sqref="K756:K760">
    <cfRule type="containsText" dxfId="1925" priority="2109" operator="containsText" text="Discontinued">
      <formula>NOT(ISERROR(SEARCH("Discontinued",K756)))</formula>
    </cfRule>
    <cfRule type="containsText" dxfId="1924" priority="2110" operator="containsText" text="Closeout">
      <formula>NOT(ISERROR(SEARCH("Closeout",K756)))</formula>
    </cfRule>
  </conditionalFormatting>
  <conditionalFormatting sqref="K756:K760">
    <cfRule type="containsText" dxfId="1923" priority="2107" operator="containsText" text="COMING SOON">
      <formula>NOT(ISERROR(SEARCH("COMING SOON",K756)))</formula>
    </cfRule>
    <cfRule type="containsText" dxfId="1922" priority="2108" operator="containsText" text="ACTIVE">
      <formula>NOT(ISERROR(SEARCH("ACTIVE",K756)))</formula>
    </cfRule>
  </conditionalFormatting>
  <conditionalFormatting sqref="K756:K760">
    <cfRule type="containsText" dxfId="1921" priority="2103" operator="containsText" text="COMING SOON">
      <formula>NOT(ISERROR(SEARCH("COMING SOON",K756)))</formula>
    </cfRule>
    <cfRule type="containsText" dxfId="1920" priority="2104" operator="containsText" text="ACTIVE">
      <formula>NOT(ISERROR(SEARCH("ACTIVE",K756)))</formula>
    </cfRule>
  </conditionalFormatting>
  <conditionalFormatting sqref="K756:K760">
    <cfRule type="containsText" dxfId="1919" priority="2101" operator="containsText" text="Discontinued">
      <formula>NOT(ISERROR(SEARCH("Discontinued",K756)))</formula>
    </cfRule>
    <cfRule type="containsText" dxfId="1918" priority="2102" operator="containsText" text="Closeout">
      <formula>NOT(ISERROR(SEARCH("Closeout",K756)))</formula>
    </cfRule>
  </conditionalFormatting>
  <conditionalFormatting sqref="K756:K760">
    <cfRule type="containsText" dxfId="1917" priority="2099" operator="containsText" text="COMING SOON">
      <formula>NOT(ISERROR(SEARCH("COMING SOON",K756)))</formula>
    </cfRule>
    <cfRule type="containsText" dxfId="1916" priority="2100" operator="containsText" text="ACTIVE">
      <formula>NOT(ISERROR(SEARCH("ACTIVE",K756)))</formula>
    </cfRule>
  </conditionalFormatting>
  <conditionalFormatting sqref="K756:K760">
    <cfRule type="containsText" dxfId="1915" priority="2097" operator="containsText" text="Discontinued">
      <formula>NOT(ISERROR(SEARCH("Discontinued",K756)))</formula>
    </cfRule>
    <cfRule type="containsText" dxfId="1914" priority="2098" operator="containsText" text="Closeout">
      <formula>NOT(ISERROR(SEARCH("Closeout",K756)))</formula>
    </cfRule>
  </conditionalFormatting>
  <conditionalFormatting sqref="K756:K760">
    <cfRule type="containsText" dxfId="1913" priority="2095" operator="containsText" text="COMING SOON">
      <formula>NOT(ISERROR(SEARCH("COMING SOON",K756)))</formula>
    </cfRule>
    <cfRule type="containsText" dxfId="1912" priority="2096" operator="containsText" text="ACTIVE">
      <formula>NOT(ISERROR(SEARCH("ACTIVE",K756)))</formula>
    </cfRule>
  </conditionalFormatting>
  <conditionalFormatting sqref="K756:K760">
    <cfRule type="containsText" dxfId="1911" priority="2093" operator="containsText" text="Discontinued">
      <formula>NOT(ISERROR(SEARCH("Discontinued",K756)))</formula>
    </cfRule>
    <cfRule type="containsText" dxfId="1910" priority="2094" operator="containsText" text="Closeout">
      <formula>NOT(ISERROR(SEARCH("Closeout",K756)))</formula>
    </cfRule>
  </conditionalFormatting>
  <conditionalFormatting sqref="K756:K760">
    <cfRule type="containsText" dxfId="1909" priority="2091" operator="containsText" text="COMING SOON">
      <formula>NOT(ISERROR(SEARCH("COMING SOON",K756)))</formula>
    </cfRule>
    <cfRule type="containsText" dxfId="1908" priority="2092" operator="containsText" text="ACTIVE">
      <formula>NOT(ISERROR(SEARCH("ACTIVE",K756)))</formula>
    </cfRule>
  </conditionalFormatting>
  <conditionalFormatting sqref="K756:K760">
    <cfRule type="containsText" dxfId="1907" priority="2089" operator="containsText" text="Discontinued">
      <formula>NOT(ISERROR(SEARCH("Discontinued",K756)))</formula>
    </cfRule>
    <cfRule type="containsText" dxfId="1906" priority="2090" operator="containsText" text="Closeout">
      <formula>NOT(ISERROR(SEARCH("Closeout",K756)))</formula>
    </cfRule>
  </conditionalFormatting>
  <conditionalFormatting sqref="K756:K760">
    <cfRule type="containsText" dxfId="1905" priority="2085" operator="containsText" text="Discontinued">
      <formula>NOT(ISERROR(SEARCH("Discontinued",K756)))</formula>
    </cfRule>
    <cfRule type="containsText" dxfId="1904" priority="2086" operator="containsText" text="Coming Soon">
      <formula>NOT(ISERROR(SEARCH("Coming Soon",K756)))</formula>
    </cfRule>
    <cfRule type="containsText" dxfId="1903" priority="2087" operator="containsText" text="Closeout">
      <formula>NOT(ISERROR(SEARCH("Closeout",K756)))</formula>
    </cfRule>
    <cfRule type="containsText" dxfId="1902" priority="2088" operator="containsText" text="Active">
      <formula>NOT(ISERROR(SEARCH("Active",K756)))</formula>
    </cfRule>
  </conditionalFormatting>
  <conditionalFormatting sqref="K756:K760">
    <cfRule type="containsText" dxfId="1901" priority="2083" operator="containsText" text="COMING SOON">
      <formula>NOT(ISERROR(SEARCH("COMING SOON",K756)))</formula>
    </cfRule>
    <cfRule type="containsText" dxfId="1900" priority="2084" operator="containsText" text="ACTIVE">
      <formula>NOT(ISERROR(SEARCH("ACTIVE",K756)))</formula>
    </cfRule>
  </conditionalFormatting>
  <conditionalFormatting sqref="K756:K760">
    <cfRule type="containsText" dxfId="1899" priority="2079" operator="containsText" text="COMING SOON">
      <formula>NOT(ISERROR(SEARCH("COMING SOON",K756)))</formula>
    </cfRule>
    <cfRule type="containsText" dxfId="1898" priority="2080" operator="containsText" text="ACTIVE">
      <formula>NOT(ISERROR(SEARCH("ACTIVE",K756)))</formula>
    </cfRule>
  </conditionalFormatting>
  <conditionalFormatting sqref="K756:K760">
    <cfRule type="containsText" dxfId="1897" priority="2077" operator="containsText" text="Discontinued">
      <formula>NOT(ISERROR(SEARCH("Discontinued",K756)))</formula>
    </cfRule>
    <cfRule type="containsText" dxfId="1896" priority="2078" operator="containsText" text="Closeout">
      <formula>NOT(ISERROR(SEARCH("Closeout",K756)))</formula>
    </cfRule>
  </conditionalFormatting>
  <conditionalFormatting sqref="K756:K760">
    <cfRule type="containsText" dxfId="1895" priority="2075" operator="containsText" text="COMING SOON">
      <formula>NOT(ISERROR(SEARCH("COMING SOON",K756)))</formula>
    </cfRule>
    <cfRule type="containsText" dxfId="1894" priority="2076" operator="containsText" text="ACTIVE">
      <formula>NOT(ISERROR(SEARCH("ACTIVE",K756)))</formula>
    </cfRule>
  </conditionalFormatting>
  <conditionalFormatting sqref="K756:K760">
    <cfRule type="containsText" dxfId="1893" priority="2073" operator="containsText" text="Discontinued">
      <formula>NOT(ISERROR(SEARCH("Discontinued",K756)))</formula>
    </cfRule>
    <cfRule type="containsText" dxfId="1892" priority="2074" operator="containsText" text="Closeout">
      <formula>NOT(ISERROR(SEARCH("Closeout",K756)))</formula>
    </cfRule>
  </conditionalFormatting>
  <conditionalFormatting sqref="K756:K760">
    <cfRule type="containsText" dxfId="1891" priority="2071" operator="containsText" text="COMING SOON">
      <formula>NOT(ISERROR(SEARCH("COMING SOON",K756)))</formula>
    </cfRule>
    <cfRule type="containsText" dxfId="1890" priority="2072" operator="containsText" text="ACTIVE">
      <formula>NOT(ISERROR(SEARCH("ACTIVE",K756)))</formula>
    </cfRule>
  </conditionalFormatting>
  <conditionalFormatting sqref="K756:K760">
    <cfRule type="containsText" dxfId="1889" priority="2069" operator="containsText" text="Discontinued">
      <formula>NOT(ISERROR(SEARCH("Discontinued",K756)))</formula>
    </cfRule>
    <cfRule type="containsText" dxfId="1888" priority="2070" operator="containsText" text="Closeout">
      <formula>NOT(ISERROR(SEARCH("Closeout",K756)))</formula>
    </cfRule>
  </conditionalFormatting>
  <conditionalFormatting sqref="K756:K760">
    <cfRule type="containsText" dxfId="1887" priority="2067" operator="containsText" text="COMING SOON">
      <formula>NOT(ISERROR(SEARCH("COMING SOON",K756)))</formula>
    </cfRule>
    <cfRule type="containsText" dxfId="1886" priority="2068" operator="containsText" text="ACTIVE">
      <formula>NOT(ISERROR(SEARCH("ACTIVE",K756)))</formula>
    </cfRule>
  </conditionalFormatting>
  <conditionalFormatting sqref="K756:K760">
    <cfRule type="containsText" dxfId="1885" priority="2065" operator="containsText" text="Discontinued">
      <formula>NOT(ISERROR(SEARCH("Discontinued",K756)))</formula>
    </cfRule>
    <cfRule type="containsText" dxfId="1884" priority="2066" operator="containsText" text="Closeout">
      <formula>NOT(ISERROR(SEARCH("Closeout",K756)))</formula>
    </cfRule>
  </conditionalFormatting>
  <conditionalFormatting sqref="K756:K760">
    <cfRule type="containsText" dxfId="1883" priority="2063" operator="containsText" text="COMING SOON">
      <formula>NOT(ISERROR(SEARCH("COMING SOON",K756)))</formula>
    </cfRule>
    <cfRule type="containsText" dxfId="1882" priority="2064" operator="containsText" text="ACTIVE">
      <formula>NOT(ISERROR(SEARCH("ACTIVE",K756)))</formula>
    </cfRule>
  </conditionalFormatting>
  <conditionalFormatting sqref="K756:K760">
    <cfRule type="containsText" dxfId="1881" priority="2061" operator="containsText" text="Discontinued">
      <formula>NOT(ISERROR(SEARCH("Discontinued",K756)))</formula>
    </cfRule>
    <cfRule type="containsText" dxfId="1880" priority="2062" operator="containsText" text="Closeout">
      <formula>NOT(ISERROR(SEARCH("Closeout",K756)))</formula>
    </cfRule>
  </conditionalFormatting>
  <conditionalFormatting sqref="K756:K760">
    <cfRule type="containsText" dxfId="1879" priority="2059" operator="containsText" text="COMING SOON">
      <formula>NOT(ISERROR(SEARCH("COMING SOON",K756)))</formula>
    </cfRule>
    <cfRule type="containsText" dxfId="1878" priority="2060" operator="containsText" text="ACTIVE">
      <formula>NOT(ISERROR(SEARCH("ACTIVE",K756)))</formula>
    </cfRule>
  </conditionalFormatting>
  <conditionalFormatting sqref="K756:K760">
    <cfRule type="containsText" dxfId="1877" priority="2057" operator="containsText" text="Discontinued">
      <formula>NOT(ISERROR(SEARCH("Discontinued",K756)))</formula>
    </cfRule>
    <cfRule type="containsText" dxfId="1876" priority="2058" operator="containsText" text="Closeout">
      <formula>NOT(ISERROR(SEARCH("Closeout",K756)))</formula>
    </cfRule>
  </conditionalFormatting>
  <conditionalFormatting sqref="BY756">
    <cfRule type="containsBlanks" dxfId="1875" priority="2048">
      <formula>LEN(TRIM(BY756))=0</formula>
    </cfRule>
  </conditionalFormatting>
  <conditionalFormatting sqref="BY756">
    <cfRule type="containsBlanks" dxfId="1874" priority="2050">
      <formula>LEN(TRIM(BY756))=0</formula>
    </cfRule>
  </conditionalFormatting>
  <conditionalFormatting sqref="BY756">
    <cfRule type="containsBlanks" dxfId="1873" priority="2056">
      <formula>LEN(TRIM(BY756))=0</formula>
    </cfRule>
  </conditionalFormatting>
  <conditionalFormatting sqref="BY756">
    <cfRule type="containsBlanks" dxfId="1872" priority="2051">
      <formula>LEN(TRIM(BY756))=0</formula>
    </cfRule>
  </conditionalFormatting>
  <conditionalFormatting sqref="BY756">
    <cfRule type="containsBlanks" dxfId="1871" priority="2052">
      <formula>LEN(TRIM(BY756))=0</formula>
    </cfRule>
  </conditionalFormatting>
  <conditionalFormatting sqref="BY756">
    <cfRule type="containsBlanks" dxfId="1870" priority="2055">
      <formula>LEN(TRIM(BY756))=0</formula>
    </cfRule>
  </conditionalFormatting>
  <conditionalFormatting sqref="BY756">
    <cfRule type="containsBlanks" dxfId="1869" priority="2054">
      <formula>LEN(TRIM(BY756))=0</formula>
    </cfRule>
  </conditionalFormatting>
  <conditionalFormatting sqref="BY756">
    <cfRule type="containsBlanks" dxfId="1868" priority="2053">
      <formula>LEN(TRIM(BY756))=0</formula>
    </cfRule>
  </conditionalFormatting>
  <conditionalFormatting sqref="BY756">
    <cfRule type="containsBlanks" dxfId="1867" priority="2049">
      <formula>LEN(TRIM(BY756))=0</formula>
    </cfRule>
  </conditionalFormatting>
  <conditionalFormatting sqref="BY756">
    <cfRule type="containsBlanks" dxfId="1866" priority="2047">
      <formula>LEN(TRIM(BY756))=0</formula>
    </cfRule>
  </conditionalFormatting>
  <conditionalFormatting sqref="BY756">
    <cfRule type="containsBlanks" dxfId="1865" priority="2046">
      <formula>LEN(TRIM(BY756))=0</formula>
    </cfRule>
  </conditionalFormatting>
  <conditionalFormatting sqref="BZ756:CB756">
    <cfRule type="containsBlanks" dxfId="1864" priority="2037">
      <formula>LEN(TRIM(BZ756))=0</formula>
    </cfRule>
  </conditionalFormatting>
  <conditionalFormatting sqref="BZ756:CB756">
    <cfRule type="containsBlanks" dxfId="1863" priority="2039">
      <formula>LEN(TRIM(BZ756))=0</formula>
    </cfRule>
  </conditionalFormatting>
  <conditionalFormatting sqref="BZ756:CB756">
    <cfRule type="containsBlanks" dxfId="1862" priority="2045">
      <formula>LEN(TRIM(BZ756))=0</formula>
    </cfRule>
  </conditionalFormatting>
  <conditionalFormatting sqref="BZ756:CB756">
    <cfRule type="containsBlanks" dxfId="1861" priority="2040">
      <formula>LEN(TRIM(BZ756))=0</formula>
    </cfRule>
  </conditionalFormatting>
  <conditionalFormatting sqref="BZ756:CB756">
    <cfRule type="containsBlanks" dxfId="1860" priority="2041">
      <formula>LEN(TRIM(BZ756))=0</formula>
    </cfRule>
  </conditionalFormatting>
  <conditionalFormatting sqref="BZ756:CB756">
    <cfRule type="containsBlanks" dxfId="1859" priority="2044">
      <formula>LEN(TRIM(BZ756))=0</formula>
    </cfRule>
  </conditionalFormatting>
  <conditionalFormatting sqref="BZ756:CB756">
    <cfRule type="containsBlanks" dxfId="1858" priority="2043">
      <formula>LEN(TRIM(BZ756))=0</formula>
    </cfRule>
  </conditionalFormatting>
  <conditionalFormatting sqref="BZ756:CB756">
    <cfRule type="containsBlanks" dxfId="1857" priority="2042">
      <formula>LEN(TRIM(BZ756))=0</formula>
    </cfRule>
  </conditionalFormatting>
  <conditionalFormatting sqref="BZ756:CB756">
    <cfRule type="containsBlanks" dxfId="1856" priority="2038">
      <formula>LEN(TRIM(BZ756))=0</formula>
    </cfRule>
  </conditionalFormatting>
  <conditionalFormatting sqref="BZ756:CB756">
    <cfRule type="containsBlanks" dxfId="1855" priority="2036">
      <formula>LEN(TRIM(BZ756))=0</formula>
    </cfRule>
  </conditionalFormatting>
  <conditionalFormatting sqref="BZ756:CB756">
    <cfRule type="containsBlanks" dxfId="1854" priority="2035">
      <formula>LEN(TRIM(BZ756))=0</formula>
    </cfRule>
  </conditionalFormatting>
  <conditionalFormatting sqref="BZ756:CB756">
    <cfRule type="containsBlanks" dxfId="1853" priority="2034">
      <formula>LEN(TRIM(BZ756))=0</formula>
    </cfRule>
  </conditionalFormatting>
  <conditionalFormatting sqref="K757:K760">
    <cfRule type="containsText" dxfId="1852" priority="2028" operator="containsText" text="COMING SOON">
      <formula>NOT(ISERROR(SEARCH("COMING SOON",K757)))</formula>
    </cfRule>
    <cfRule type="containsText" dxfId="1851" priority="2029" operator="containsText" text="ACTIVE">
      <formula>NOT(ISERROR(SEARCH("ACTIVE",K757)))</formula>
    </cfRule>
  </conditionalFormatting>
  <conditionalFormatting sqref="K757:K760">
    <cfRule type="containsText" dxfId="1850" priority="2017" operator="containsText" text="Discontinued">
      <formula>NOT(ISERROR(SEARCH("Discontinued",K757)))</formula>
    </cfRule>
    <cfRule type="containsText" dxfId="1849" priority="2018" operator="containsText" text="Closeout">
      <formula>NOT(ISERROR(SEARCH("Closeout",K757)))</formula>
    </cfRule>
  </conditionalFormatting>
  <conditionalFormatting sqref="L757:L760 AY757:CB760 BY760:CB765 O757:AW758 O759:AX760">
    <cfRule type="containsBlanks" dxfId="1848" priority="2016">
      <formula>LEN(TRIM(L757))=0</formula>
    </cfRule>
  </conditionalFormatting>
  <conditionalFormatting sqref="A757:A836">
    <cfRule type="expression" dxfId="1847" priority="2019">
      <formula>C757= "STREET (3XX)"</formula>
    </cfRule>
    <cfRule type="expression" dxfId="1846" priority="2020">
      <formula>C757="UTV (4XX)"</formula>
    </cfRule>
    <cfRule type="expression" dxfId="1845" priority="2021">
      <formula>C757= "RACE (1XX)"</formula>
    </cfRule>
    <cfRule type="expression" dxfId="1844" priority="2022">
      <formula>C757= "FORGED (2XX)"</formula>
    </cfRule>
    <cfRule type="expression" dxfId="1843" priority="2023">
      <formula>C757= "RALLY (5XX)"</formula>
    </cfRule>
    <cfRule type="expression" dxfId="1842" priority="2024">
      <formula>C757= "DISCO (6XX)"</formula>
    </cfRule>
    <cfRule type="expression" dxfId="1841" priority="2025">
      <formula>C757= "TRAIL (7XX)"</formula>
    </cfRule>
    <cfRule type="expression" dxfId="1840" priority="2026">
      <formula>C757= "GMZ (8XX)"</formula>
    </cfRule>
    <cfRule type="expression" dxfId="1839" priority="2027">
      <formula>C757= "DUALLY (9XX)"</formula>
    </cfRule>
  </conditionalFormatting>
  <conditionalFormatting sqref="E757:E760">
    <cfRule type="duplicateValues" dxfId="1838" priority="2015"/>
  </conditionalFormatting>
  <conditionalFormatting sqref="AX757:AX758">
    <cfRule type="containsBlanks" dxfId="1837" priority="2014">
      <formula>LEN(TRIM(AX757))=0</formula>
    </cfRule>
  </conditionalFormatting>
  <conditionalFormatting sqref="H757:H760">
    <cfRule type="containsBlanks" dxfId="1836" priority="2030">
      <formula>LEN(TRIM(H757))=0</formula>
    </cfRule>
    <cfRule type="duplicateValues" dxfId="1835" priority="2031"/>
  </conditionalFormatting>
  <conditionalFormatting sqref="E757:E760">
    <cfRule type="containsBlanks" dxfId="1834" priority="2032">
      <formula>LEN(TRIM(E757))=0</formula>
    </cfRule>
    <cfRule type="duplicateValues" dxfId="1833" priority="2033"/>
  </conditionalFormatting>
  <conditionalFormatting sqref="L761 O761:CB761">
    <cfRule type="containsBlanks" dxfId="1832" priority="1996">
      <formula>LEN(TRIM(L761))=0</formula>
    </cfRule>
  </conditionalFormatting>
  <conditionalFormatting sqref="A761">
    <cfRule type="expression" dxfId="1831" priority="1999">
      <formula>C761= "STREET (3XX)"</formula>
    </cfRule>
    <cfRule type="expression" dxfId="1830" priority="2000">
      <formula>C761="UTV (4XX)"</formula>
    </cfRule>
    <cfRule type="expression" dxfId="1829" priority="2001">
      <formula>C761= "RACE (1XX)"</formula>
    </cfRule>
    <cfRule type="expression" dxfId="1828" priority="2002">
      <formula>C761= "FORGED (2XX)"</formula>
    </cfRule>
    <cfRule type="expression" dxfId="1827" priority="2003">
      <formula>C761= "RALLY (5XX)"</formula>
    </cfRule>
    <cfRule type="expression" dxfId="1826" priority="2004">
      <formula>C761= "DISCO (6XX)"</formula>
    </cfRule>
    <cfRule type="expression" dxfId="1825" priority="2005">
      <formula>C761= "TRAIL (7XX)"</formula>
    </cfRule>
    <cfRule type="expression" dxfId="1824" priority="2006">
      <formula>C761= "GMZ (8XX)"</formula>
    </cfRule>
    <cfRule type="expression" dxfId="1823" priority="2007">
      <formula>C761= "DUALLY (9XX)"</formula>
    </cfRule>
  </conditionalFormatting>
  <conditionalFormatting sqref="E761">
    <cfRule type="duplicateValues" dxfId="1822" priority="1995"/>
  </conditionalFormatting>
  <conditionalFormatting sqref="H761">
    <cfRule type="containsBlanks" dxfId="1821" priority="2010">
      <formula>LEN(TRIM(H761))=0</formula>
    </cfRule>
    <cfRule type="duplicateValues" dxfId="1820" priority="2011"/>
  </conditionalFormatting>
  <conditionalFormatting sqref="E761">
    <cfRule type="containsBlanks" dxfId="1819" priority="2012">
      <formula>LEN(TRIM(E761))=0</formula>
    </cfRule>
    <cfRule type="duplicateValues" dxfId="1818" priority="2013"/>
  </conditionalFormatting>
  <conditionalFormatting sqref="K761:K763">
    <cfRule type="containsText" dxfId="1817" priority="1897" operator="containsText" text="Discontinued">
      <formula>NOT(ISERROR(SEARCH("Discontinued",K761)))</formula>
    </cfRule>
    <cfRule type="containsText" dxfId="1816" priority="1898" operator="containsText" text="Closeout">
      <formula>NOT(ISERROR(SEARCH("Closeout",K761)))</formula>
    </cfRule>
  </conditionalFormatting>
  <conditionalFormatting sqref="K761:K763">
    <cfRule type="containsText" dxfId="1815" priority="1921" operator="containsText" text="Discontinued">
      <formula>NOT(ISERROR(SEARCH("Discontinued",K761)))</formula>
    </cfRule>
    <cfRule type="containsText" dxfId="1814" priority="1922" operator="containsText" text="Closeout">
      <formula>NOT(ISERROR(SEARCH("Closeout",K761)))</formula>
    </cfRule>
  </conditionalFormatting>
  <conditionalFormatting sqref="K761:K763">
    <cfRule type="containsText" dxfId="1813" priority="1947" operator="containsText" text="COMING SOON">
      <formula>NOT(ISERROR(SEARCH("COMING SOON",K761)))</formula>
    </cfRule>
    <cfRule type="containsText" dxfId="1812" priority="1948" operator="containsText" text="ACTIVE">
      <formula>NOT(ISERROR(SEARCH("ACTIVE",K761)))</formula>
    </cfRule>
  </conditionalFormatting>
  <conditionalFormatting sqref="K761:K763">
    <cfRule type="containsText" dxfId="1811" priority="1933" operator="containsText" text="Discontinued">
      <formula>NOT(ISERROR(SEARCH("Discontinued",K761)))</formula>
    </cfRule>
    <cfRule type="containsText" dxfId="1810" priority="1934" operator="containsText" text="Closeout">
      <formula>NOT(ISERROR(SEARCH("Closeout",K761)))</formula>
    </cfRule>
  </conditionalFormatting>
  <conditionalFormatting sqref="K761:K763">
    <cfRule type="containsBlanks" dxfId="1809" priority="1994">
      <formula>LEN(TRIM(K761))=0</formula>
    </cfRule>
  </conditionalFormatting>
  <conditionalFormatting sqref="K761:K763">
    <cfRule type="containsText" dxfId="1808" priority="1962" operator="containsText" text="COMING SOON">
      <formula>NOT(ISERROR(SEARCH("COMING SOON",K761)))</formula>
    </cfRule>
    <cfRule type="containsText" dxfId="1807" priority="1963" operator="containsText" text="ACTIVE">
      <formula>NOT(ISERROR(SEARCH("ACTIVE",K761)))</formula>
    </cfRule>
  </conditionalFormatting>
  <conditionalFormatting sqref="K761:K763">
    <cfRule type="containsBlanks" dxfId="1806" priority="1993">
      <formula>LEN(TRIM(K761))=0</formula>
    </cfRule>
  </conditionalFormatting>
  <conditionalFormatting sqref="K761:K763">
    <cfRule type="containsText" dxfId="1805" priority="1991" operator="containsText" text="COMING SOON">
      <formula>NOT(ISERROR(SEARCH("COMING SOON",K761)))</formula>
    </cfRule>
    <cfRule type="containsText" dxfId="1804" priority="1992" operator="containsText" text="ACTIVE">
      <formula>NOT(ISERROR(SEARCH("ACTIVE",K761)))</formula>
    </cfRule>
  </conditionalFormatting>
  <conditionalFormatting sqref="K761:K763">
    <cfRule type="containsText" dxfId="1803" priority="1989" operator="containsText" text="Discontinued">
      <formula>NOT(ISERROR(SEARCH("Discontinued",K761)))</formula>
    </cfRule>
    <cfRule type="containsText" dxfId="1802" priority="1990" operator="containsText" text="Closeout">
      <formula>NOT(ISERROR(SEARCH("Closeout",K761)))</formula>
    </cfRule>
  </conditionalFormatting>
  <conditionalFormatting sqref="K761:K763">
    <cfRule type="containsText" dxfId="1801" priority="1987" operator="containsText" text="COMING SOON">
      <formula>NOT(ISERROR(SEARCH("COMING SOON",K761)))</formula>
    </cfRule>
    <cfRule type="containsText" dxfId="1800" priority="1988" operator="containsText" text="ACTIVE">
      <formula>NOT(ISERROR(SEARCH("ACTIVE",K761)))</formula>
    </cfRule>
  </conditionalFormatting>
  <conditionalFormatting sqref="K761:K763">
    <cfRule type="containsText" dxfId="1799" priority="1985" operator="containsText" text="Discontinued">
      <formula>NOT(ISERROR(SEARCH("Discontinued",K761)))</formula>
    </cfRule>
    <cfRule type="containsText" dxfId="1798" priority="1986" operator="containsText" text="Closeout">
      <formula>NOT(ISERROR(SEARCH("Closeout",K761)))</formula>
    </cfRule>
  </conditionalFormatting>
  <conditionalFormatting sqref="K761:K763">
    <cfRule type="containsText" dxfId="1797" priority="1983" operator="containsText" text="COMING SOON">
      <formula>NOT(ISERROR(SEARCH("COMING SOON",K761)))</formula>
    </cfRule>
    <cfRule type="containsText" dxfId="1796" priority="1984" operator="containsText" text="ACTIVE">
      <formula>NOT(ISERROR(SEARCH("ACTIVE",K761)))</formula>
    </cfRule>
  </conditionalFormatting>
  <conditionalFormatting sqref="K761:K763">
    <cfRule type="containsText" dxfId="1795" priority="1981" operator="containsText" text="Discontinued">
      <formula>NOT(ISERROR(SEARCH("Discontinued",K761)))</formula>
    </cfRule>
    <cfRule type="containsText" dxfId="1794" priority="1982" operator="containsText" text="Closeout">
      <formula>NOT(ISERROR(SEARCH("Closeout",K761)))</formula>
    </cfRule>
  </conditionalFormatting>
  <conditionalFormatting sqref="K761:K763">
    <cfRule type="containsText" dxfId="1793" priority="1979" operator="containsText" text="COMING SOON">
      <formula>NOT(ISERROR(SEARCH("COMING SOON",K761)))</formula>
    </cfRule>
    <cfRule type="containsText" dxfId="1792" priority="1980" operator="containsText" text="ACTIVE">
      <formula>NOT(ISERROR(SEARCH("ACTIVE",K761)))</formula>
    </cfRule>
  </conditionalFormatting>
  <conditionalFormatting sqref="K761:K763">
    <cfRule type="containsText" dxfId="1791" priority="1977" operator="containsText" text="Discontinued">
      <formula>NOT(ISERROR(SEARCH("Discontinued",K761)))</formula>
    </cfRule>
    <cfRule type="containsText" dxfId="1790" priority="1978" operator="containsText" text="Closeout">
      <formula>NOT(ISERROR(SEARCH("Closeout",K761)))</formula>
    </cfRule>
  </conditionalFormatting>
  <conditionalFormatting sqref="K761:K763">
    <cfRule type="containsText" dxfId="1789" priority="1975" operator="containsText" text="COMING SOON">
      <formula>NOT(ISERROR(SEARCH("COMING SOON",K761)))</formula>
    </cfRule>
    <cfRule type="containsText" dxfId="1788" priority="1976" operator="containsText" text="ACTIVE">
      <formula>NOT(ISERROR(SEARCH("ACTIVE",K761)))</formula>
    </cfRule>
  </conditionalFormatting>
  <conditionalFormatting sqref="K761:K763">
    <cfRule type="containsText" dxfId="1787" priority="1973" operator="containsText" text="Discontinued">
      <formula>NOT(ISERROR(SEARCH("Discontinued",K761)))</formula>
    </cfRule>
    <cfRule type="containsText" dxfId="1786" priority="1974" operator="containsText" text="Closeout">
      <formula>NOT(ISERROR(SEARCH("Closeout",K761)))</formula>
    </cfRule>
  </conditionalFormatting>
  <conditionalFormatting sqref="K761:K763">
    <cfRule type="containsBlanks" dxfId="1785" priority="1972">
      <formula>LEN(TRIM(K761))=0</formula>
    </cfRule>
  </conditionalFormatting>
  <conditionalFormatting sqref="K761:K763">
    <cfRule type="containsText" dxfId="1784" priority="1970" operator="containsText" text="COMING SOON">
      <formula>NOT(ISERROR(SEARCH("COMING SOON",K761)))</formula>
    </cfRule>
    <cfRule type="containsText" dxfId="1783" priority="1971" operator="containsText" text="ACTIVE">
      <formula>NOT(ISERROR(SEARCH("ACTIVE",K761)))</formula>
    </cfRule>
  </conditionalFormatting>
  <conditionalFormatting sqref="K761:K763">
    <cfRule type="containsText" dxfId="1782" priority="1968" operator="containsText" text="Discontinued">
      <formula>NOT(ISERROR(SEARCH("Discontinued",K761)))</formula>
    </cfRule>
    <cfRule type="containsText" dxfId="1781" priority="1969" operator="containsText" text="Closeout">
      <formula>NOT(ISERROR(SEARCH("Closeout",K761)))</formula>
    </cfRule>
  </conditionalFormatting>
  <conditionalFormatting sqref="K761:K763">
    <cfRule type="containsText" dxfId="1780" priority="1966" operator="containsText" text="COMING SOON">
      <formula>NOT(ISERROR(SEARCH("COMING SOON",K761)))</formula>
    </cfRule>
    <cfRule type="containsText" dxfId="1779" priority="1967" operator="containsText" text="ACTIVE">
      <formula>NOT(ISERROR(SEARCH("ACTIVE",K761)))</formula>
    </cfRule>
  </conditionalFormatting>
  <conditionalFormatting sqref="K761:K763">
    <cfRule type="containsText" dxfId="1778" priority="1964" operator="containsText" text="Discontinued">
      <formula>NOT(ISERROR(SEARCH("Discontinued",K761)))</formula>
    </cfRule>
    <cfRule type="containsText" dxfId="1777" priority="1965" operator="containsText" text="Closeout">
      <formula>NOT(ISERROR(SEARCH("Closeout",K761)))</formula>
    </cfRule>
  </conditionalFormatting>
  <conditionalFormatting sqref="K761:K763">
    <cfRule type="containsText" dxfId="1776" priority="1960" operator="containsText" text="Discontinued">
      <formula>NOT(ISERROR(SEARCH("Discontinued",K761)))</formula>
    </cfRule>
    <cfRule type="containsText" dxfId="1775" priority="1961" operator="containsText" text="Closeout">
      <formula>NOT(ISERROR(SEARCH("Closeout",K761)))</formula>
    </cfRule>
  </conditionalFormatting>
  <conditionalFormatting sqref="K761:K763">
    <cfRule type="containsText" dxfId="1774" priority="1956" operator="containsText" text="Discontinued">
      <formula>NOT(ISERROR(SEARCH("Discontinued",K761)))</formula>
    </cfRule>
    <cfRule type="containsText" dxfId="1773" priority="1957" operator="containsText" text="Coming Soon">
      <formula>NOT(ISERROR(SEARCH("Coming Soon",K761)))</formula>
    </cfRule>
    <cfRule type="containsText" dxfId="1772" priority="1958" operator="containsText" text="Closeout">
      <formula>NOT(ISERROR(SEARCH("Closeout",K761)))</formula>
    </cfRule>
    <cfRule type="containsText" dxfId="1771" priority="1959" operator="containsText" text="Active">
      <formula>NOT(ISERROR(SEARCH("Active",K761)))</formula>
    </cfRule>
  </conditionalFormatting>
  <conditionalFormatting sqref="K761:K763">
    <cfRule type="containsText" dxfId="1770" priority="1949" operator="containsText" text="Discontinued">
      <formula>NOT(ISERROR(SEARCH("Discontinued",K761)))</formula>
    </cfRule>
    <cfRule type="containsText" dxfId="1769" priority="1950" operator="containsText" text="Closeout">
      <formula>NOT(ISERROR(SEARCH("Closeout",K761)))</formula>
    </cfRule>
  </conditionalFormatting>
  <conditionalFormatting sqref="K761:K763">
    <cfRule type="cellIs" dxfId="1768" priority="1954" operator="equal">
      <formula>"Closeout"</formula>
    </cfRule>
    <cfRule type="cellIs" dxfId="1767" priority="1955" operator="equal">
      <formula>"Discontinued"</formula>
    </cfRule>
  </conditionalFormatting>
  <conditionalFormatting sqref="K761:K763">
    <cfRule type="containsBlanks" dxfId="1766" priority="1951">
      <formula>LEN(TRIM(K761))=0</formula>
    </cfRule>
  </conditionalFormatting>
  <conditionalFormatting sqref="K761:K763">
    <cfRule type="containsText" dxfId="1765" priority="1952" operator="containsText" text="COMING SOON">
      <formula>NOT(ISERROR(SEARCH("COMING SOON",K761)))</formula>
    </cfRule>
    <cfRule type="containsText" dxfId="1764" priority="1953" operator="containsText" text="ACTIVE">
      <formula>NOT(ISERROR(SEARCH("ACTIVE",K761)))</formula>
    </cfRule>
  </conditionalFormatting>
  <conditionalFormatting sqref="K761:K763">
    <cfRule type="containsText" dxfId="1763" priority="1945" operator="containsText" text="Discontinued">
      <formula>NOT(ISERROR(SEARCH("Discontinued",K761)))</formula>
    </cfRule>
    <cfRule type="containsText" dxfId="1762" priority="1946" operator="containsText" text="Closeout">
      <formula>NOT(ISERROR(SEARCH("Closeout",K761)))</formula>
    </cfRule>
  </conditionalFormatting>
  <conditionalFormatting sqref="K761:K763">
    <cfRule type="containsText" dxfId="1761" priority="1943" operator="containsText" text="COMING SOON">
      <formula>NOT(ISERROR(SEARCH("COMING SOON",K761)))</formula>
    </cfRule>
    <cfRule type="containsText" dxfId="1760" priority="1944" operator="containsText" text="ACTIVE">
      <formula>NOT(ISERROR(SEARCH("ACTIVE",K761)))</formula>
    </cfRule>
  </conditionalFormatting>
  <conditionalFormatting sqref="K761:K763">
    <cfRule type="containsText" dxfId="1759" priority="1941" operator="containsText" text="Discontinued">
      <formula>NOT(ISERROR(SEARCH("Discontinued",K761)))</formula>
    </cfRule>
    <cfRule type="containsText" dxfId="1758" priority="1942" operator="containsText" text="Closeout">
      <formula>NOT(ISERROR(SEARCH("Closeout",K761)))</formula>
    </cfRule>
  </conditionalFormatting>
  <conditionalFormatting sqref="K761:K763">
    <cfRule type="containsText" dxfId="1757" priority="1939" operator="containsText" text="COMING SOON">
      <formula>NOT(ISERROR(SEARCH("COMING SOON",K761)))</formula>
    </cfRule>
    <cfRule type="containsText" dxfId="1756" priority="1940" operator="containsText" text="ACTIVE">
      <formula>NOT(ISERROR(SEARCH("ACTIVE",K761)))</formula>
    </cfRule>
  </conditionalFormatting>
  <conditionalFormatting sqref="K761:K763">
    <cfRule type="containsText" dxfId="1755" priority="1937" operator="containsText" text="Discontinued">
      <formula>NOT(ISERROR(SEARCH("Discontinued",K761)))</formula>
    </cfRule>
    <cfRule type="containsText" dxfId="1754" priority="1938" operator="containsText" text="Closeout">
      <formula>NOT(ISERROR(SEARCH("Closeout",K761)))</formula>
    </cfRule>
  </conditionalFormatting>
  <conditionalFormatting sqref="K761:K763">
    <cfRule type="containsText" dxfId="1753" priority="1935" operator="containsText" text="COMING SOON">
      <formula>NOT(ISERROR(SEARCH("COMING SOON",K761)))</formula>
    </cfRule>
    <cfRule type="containsText" dxfId="1752" priority="1936" operator="containsText" text="ACTIVE">
      <formula>NOT(ISERROR(SEARCH("ACTIVE",K761)))</formula>
    </cfRule>
  </conditionalFormatting>
  <conditionalFormatting sqref="K761:K763">
    <cfRule type="containsText" dxfId="1751" priority="1931" operator="containsText" text="COMING SOON">
      <formula>NOT(ISERROR(SEARCH("COMING SOON",K761)))</formula>
    </cfRule>
    <cfRule type="containsText" dxfId="1750" priority="1932" operator="containsText" text="ACTIVE">
      <formula>NOT(ISERROR(SEARCH("ACTIVE",K761)))</formula>
    </cfRule>
  </conditionalFormatting>
  <conditionalFormatting sqref="K761:K763">
    <cfRule type="containsText" dxfId="1749" priority="1929" operator="containsText" text="Discontinued">
      <formula>NOT(ISERROR(SEARCH("Discontinued",K761)))</formula>
    </cfRule>
    <cfRule type="containsText" dxfId="1748" priority="1930" operator="containsText" text="Closeout">
      <formula>NOT(ISERROR(SEARCH("Closeout",K761)))</formula>
    </cfRule>
  </conditionalFormatting>
  <conditionalFormatting sqref="K761:K763">
    <cfRule type="containsText" dxfId="1747" priority="1927" operator="containsText" text="COMING SOON">
      <formula>NOT(ISERROR(SEARCH("COMING SOON",K761)))</formula>
    </cfRule>
    <cfRule type="containsText" dxfId="1746" priority="1928" operator="containsText" text="ACTIVE">
      <formula>NOT(ISERROR(SEARCH("ACTIVE",K761)))</formula>
    </cfRule>
  </conditionalFormatting>
  <conditionalFormatting sqref="K761:K763">
    <cfRule type="containsText" dxfId="1745" priority="1925" operator="containsText" text="Discontinued">
      <formula>NOT(ISERROR(SEARCH("Discontinued",K761)))</formula>
    </cfRule>
    <cfRule type="containsText" dxfId="1744" priority="1926" operator="containsText" text="Closeout">
      <formula>NOT(ISERROR(SEARCH("Closeout",K761)))</formula>
    </cfRule>
  </conditionalFormatting>
  <conditionalFormatting sqref="K761:K763">
    <cfRule type="containsText" dxfId="1743" priority="1923" operator="containsText" text="COMING SOON">
      <formula>NOT(ISERROR(SEARCH("COMING SOON",K761)))</formula>
    </cfRule>
    <cfRule type="containsText" dxfId="1742" priority="1924" operator="containsText" text="ACTIVE">
      <formula>NOT(ISERROR(SEARCH("ACTIVE",K761)))</formula>
    </cfRule>
  </conditionalFormatting>
  <conditionalFormatting sqref="K761:K763">
    <cfRule type="containsText" dxfId="1741" priority="1919" operator="containsText" text="COMING SOON">
      <formula>NOT(ISERROR(SEARCH("COMING SOON",K761)))</formula>
    </cfRule>
    <cfRule type="containsText" dxfId="1740" priority="1920" operator="containsText" text="ACTIVE">
      <formula>NOT(ISERROR(SEARCH("ACTIVE",K761)))</formula>
    </cfRule>
  </conditionalFormatting>
  <conditionalFormatting sqref="K761:K763">
    <cfRule type="containsText" dxfId="1739" priority="1917" operator="containsText" text="Discontinued">
      <formula>NOT(ISERROR(SEARCH("Discontinued",K761)))</formula>
    </cfRule>
    <cfRule type="containsText" dxfId="1738" priority="1918" operator="containsText" text="Closeout">
      <formula>NOT(ISERROR(SEARCH("Closeout",K761)))</formula>
    </cfRule>
  </conditionalFormatting>
  <conditionalFormatting sqref="K761:K763">
    <cfRule type="containsText" dxfId="1737" priority="1915" operator="containsText" text="COMING SOON">
      <formula>NOT(ISERROR(SEARCH("COMING SOON",K761)))</formula>
    </cfRule>
    <cfRule type="containsText" dxfId="1736" priority="1916" operator="containsText" text="ACTIVE">
      <formula>NOT(ISERROR(SEARCH("ACTIVE",K761)))</formula>
    </cfRule>
  </conditionalFormatting>
  <conditionalFormatting sqref="K761:K763">
    <cfRule type="containsText" dxfId="1735" priority="1913" operator="containsText" text="Discontinued">
      <formula>NOT(ISERROR(SEARCH("Discontinued",K761)))</formula>
    </cfRule>
    <cfRule type="containsText" dxfId="1734" priority="1914" operator="containsText" text="Closeout">
      <formula>NOT(ISERROR(SEARCH("Closeout",K761)))</formula>
    </cfRule>
  </conditionalFormatting>
  <conditionalFormatting sqref="K761:K763">
    <cfRule type="containsText" dxfId="1733" priority="1911" operator="containsText" text="COMING SOON">
      <formula>NOT(ISERROR(SEARCH("COMING SOON",K761)))</formula>
    </cfRule>
    <cfRule type="containsText" dxfId="1732" priority="1912" operator="containsText" text="ACTIVE">
      <formula>NOT(ISERROR(SEARCH("ACTIVE",K761)))</formula>
    </cfRule>
  </conditionalFormatting>
  <conditionalFormatting sqref="K761:K763">
    <cfRule type="containsText" dxfId="1731" priority="1909" operator="containsText" text="Discontinued">
      <formula>NOT(ISERROR(SEARCH("Discontinued",K761)))</formula>
    </cfRule>
    <cfRule type="containsText" dxfId="1730" priority="1910" operator="containsText" text="Closeout">
      <formula>NOT(ISERROR(SEARCH("Closeout",K761)))</formula>
    </cfRule>
  </conditionalFormatting>
  <conditionalFormatting sqref="K761:K763">
    <cfRule type="containsText" dxfId="1729" priority="1907" operator="containsText" text="COMING SOON">
      <formula>NOT(ISERROR(SEARCH("COMING SOON",K761)))</formula>
    </cfRule>
    <cfRule type="containsText" dxfId="1728" priority="1908" operator="containsText" text="ACTIVE">
      <formula>NOT(ISERROR(SEARCH("ACTIVE",K761)))</formula>
    </cfRule>
  </conditionalFormatting>
  <conditionalFormatting sqref="K761:K763">
    <cfRule type="containsText" dxfId="1727" priority="1905" operator="containsText" text="Discontinued">
      <formula>NOT(ISERROR(SEARCH("Discontinued",K761)))</formula>
    </cfRule>
    <cfRule type="containsText" dxfId="1726" priority="1906" operator="containsText" text="Closeout">
      <formula>NOT(ISERROR(SEARCH("Closeout",K761)))</formula>
    </cfRule>
  </conditionalFormatting>
  <conditionalFormatting sqref="K761:K763">
    <cfRule type="containsText" dxfId="1725" priority="1901" operator="containsText" text="Discontinued">
      <formula>NOT(ISERROR(SEARCH("Discontinued",K761)))</formula>
    </cfRule>
    <cfRule type="containsText" dxfId="1724" priority="1902" operator="containsText" text="Coming Soon">
      <formula>NOT(ISERROR(SEARCH("Coming Soon",K761)))</formula>
    </cfRule>
    <cfRule type="containsText" dxfId="1723" priority="1903" operator="containsText" text="Closeout">
      <formula>NOT(ISERROR(SEARCH("Closeout",K761)))</formula>
    </cfRule>
    <cfRule type="containsText" dxfId="1722" priority="1904" operator="containsText" text="Active">
      <formula>NOT(ISERROR(SEARCH("Active",K761)))</formula>
    </cfRule>
  </conditionalFormatting>
  <conditionalFormatting sqref="K761:K763">
    <cfRule type="containsText" dxfId="1721" priority="1899" operator="containsText" text="COMING SOON">
      <formula>NOT(ISERROR(SEARCH("COMING SOON",K761)))</formula>
    </cfRule>
    <cfRule type="containsText" dxfId="1720" priority="1900" operator="containsText" text="ACTIVE">
      <formula>NOT(ISERROR(SEARCH("ACTIVE",K761)))</formula>
    </cfRule>
  </conditionalFormatting>
  <conditionalFormatting sqref="K761:K763">
    <cfRule type="containsText" dxfId="1719" priority="1895" operator="containsText" text="COMING SOON">
      <formula>NOT(ISERROR(SEARCH("COMING SOON",K761)))</formula>
    </cfRule>
    <cfRule type="containsText" dxfId="1718" priority="1896" operator="containsText" text="ACTIVE">
      <formula>NOT(ISERROR(SEARCH("ACTIVE",K761)))</formula>
    </cfRule>
  </conditionalFormatting>
  <conditionalFormatting sqref="K761:K763">
    <cfRule type="containsText" dxfId="1717" priority="1893" operator="containsText" text="Discontinued">
      <formula>NOT(ISERROR(SEARCH("Discontinued",K761)))</formula>
    </cfRule>
    <cfRule type="containsText" dxfId="1716" priority="1894" operator="containsText" text="Closeout">
      <formula>NOT(ISERROR(SEARCH("Closeout",K761)))</formula>
    </cfRule>
  </conditionalFormatting>
  <conditionalFormatting sqref="K761:K763">
    <cfRule type="containsText" dxfId="1715" priority="1891" operator="containsText" text="COMING SOON">
      <formula>NOT(ISERROR(SEARCH("COMING SOON",K761)))</formula>
    </cfRule>
    <cfRule type="containsText" dxfId="1714" priority="1892" operator="containsText" text="ACTIVE">
      <formula>NOT(ISERROR(SEARCH("ACTIVE",K761)))</formula>
    </cfRule>
  </conditionalFormatting>
  <conditionalFormatting sqref="K761:K763">
    <cfRule type="containsText" dxfId="1713" priority="1889" operator="containsText" text="Discontinued">
      <formula>NOT(ISERROR(SEARCH("Discontinued",K761)))</formula>
    </cfRule>
    <cfRule type="containsText" dxfId="1712" priority="1890" operator="containsText" text="Closeout">
      <formula>NOT(ISERROR(SEARCH("Closeout",K761)))</formula>
    </cfRule>
  </conditionalFormatting>
  <conditionalFormatting sqref="K761:K763">
    <cfRule type="containsText" dxfId="1711" priority="1887" operator="containsText" text="COMING SOON">
      <formula>NOT(ISERROR(SEARCH("COMING SOON",K761)))</formula>
    </cfRule>
    <cfRule type="containsText" dxfId="1710" priority="1888" operator="containsText" text="ACTIVE">
      <formula>NOT(ISERROR(SEARCH("ACTIVE",K761)))</formula>
    </cfRule>
  </conditionalFormatting>
  <conditionalFormatting sqref="K761:K763">
    <cfRule type="containsText" dxfId="1709" priority="1885" operator="containsText" text="Discontinued">
      <formula>NOT(ISERROR(SEARCH("Discontinued",K761)))</formula>
    </cfRule>
    <cfRule type="containsText" dxfId="1708" priority="1886" operator="containsText" text="Closeout">
      <formula>NOT(ISERROR(SEARCH("Closeout",K761)))</formula>
    </cfRule>
  </conditionalFormatting>
  <conditionalFormatting sqref="K761:K763">
    <cfRule type="containsText" dxfId="1707" priority="1883" operator="containsText" text="COMING SOON">
      <formula>NOT(ISERROR(SEARCH("COMING SOON",K761)))</formula>
    </cfRule>
    <cfRule type="containsText" dxfId="1706" priority="1884" operator="containsText" text="ACTIVE">
      <formula>NOT(ISERROR(SEARCH("ACTIVE",K761)))</formula>
    </cfRule>
  </conditionalFormatting>
  <conditionalFormatting sqref="K761:K763">
    <cfRule type="containsText" dxfId="1705" priority="1881" operator="containsText" text="Discontinued">
      <formula>NOT(ISERROR(SEARCH("Discontinued",K761)))</formula>
    </cfRule>
    <cfRule type="containsText" dxfId="1704" priority="1882" operator="containsText" text="Closeout">
      <formula>NOT(ISERROR(SEARCH("Closeout",K761)))</formula>
    </cfRule>
  </conditionalFormatting>
  <conditionalFormatting sqref="K761:K763">
    <cfRule type="containsText" dxfId="1703" priority="1879" operator="containsText" text="COMING SOON">
      <formula>NOT(ISERROR(SEARCH("COMING SOON",K761)))</formula>
    </cfRule>
    <cfRule type="containsText" dxfId="1702" priority="1880" operator="containsText" text="ACTIVE">
      <formula>NOT(ISERROR(SEARCH("ACTIVE",K761)))</formula>
    </cfRule>
  </conditionalFormatting>
  <conditionalFormatting sqref="K761:K763">
    <cfRule type="containsText" dxfId="1701" priority="1877" operator="containsText" text="Discontinued">
      <formula>NOT(ISERROR(SEARCH("Discontinued",K761)))</formula>
    </cfRule>
    <cfRule type="containsText" dxfId="1700" priority="1878" operator="containsText" text="Closeout">
      <formula>NOT(ISERROR(SEARCH("Closeout",K761)))</formula>
    </cfRule>
  </conditionalFormatting>
  <conditionalFormatting sqref="K761:K763">
    <cfRule type="containsText" dxfId="1699" priority="1875" operator="containsText" text="COMING SOON">
      <formula>NOT(ISERROR(SEARCH("COMING SOON",K761)))</formula>
    </cfRule>
    <cfRule type="containsText" dxfId="1698" priority="1876" operator="containsText" text="ACTIVE">
      <formula>NOT(ISERROR(SEARCH("ACTIVE",K761)))</formula>
    </cfRule>
  </conditionalFormatting>
  <conditionalFormatting sqref="K761:K763">
    <cfRule type="containsText" dxfId="1697" priority="1873" operator="containsText" text="Discontinued">
      <formula>NOT(ISERROR(SEARCH("Discontinued",K761)))</formula>
    </cfRule>
    <cfRule type="containsText" dxfId="1696" priority="1874" operator="containsText" text="Closeout">
      <formula>NOT(ISERROR(SEARCH("Closeout",K761)))</formula>
    </cfRule>
  </conditionalFormatting>
  <conditionalFormatting sqref="K761:K763">
    <cfRule type="containsText" dxfId="1695" priority="1871" operator="containsText" text="COMING SOON">
      <formula>NOT(ISERROR(SEARCH("COMING SOON",K761)))</formula>
    </cfRule>
    <cfRule type="containsText" dxfId="1694" priority="1872" operator="containsText" text="ACTIVE">
      <formula>NOT(ISERROR(SEARCH("ACTIVE",K761)))</formula>
    </cfRule>
  </conditionalFormatting>
  <conditionalFormatting sqref="K761:K763">
    <cfRule type="containsText" dxfId="1693" priority="1869" operator="containsText" text="Discontinued">
      <formula>NOT(ISERROR(SEARCH("Discontinued",K761)))</formula>
    </cfRule>
    <cfRule type="containsText" dxfId="1692" priority="1870" operator="containsText" text="Closeout">
      <formula>NOT(ISERROR(SEARCH("Closeout",K761)))</formula>
    </cfRule>
  </conditionalFormatting>
  <conditionalFormatting sqref="K762:K763">
    <cfRule type="containsText" dxfId="1691" priority="1863" operator="containsText" text="COMING SOON">
      <formula>NOT(ISERROR(SEARCH("COMING SOON",K762)))</formula>
    </cfRule>
    <cfRule type="containsText" dxfId="1690" priority="1864" operator="containsText" text="ACTIVE">
      <formula>NOT(ISERROR(SEARCH("ACTIVE",K762)))</formula>
    </cfRule>
  </conditionalFormatting>
  <conditionalFormatting sqref="K762:K763">
    <cfRule type="containsText" dxfId="1689" priority="1852" operator="containsText" text="Discontinued">
      <formula>NOT(ISERROR(SEARCH("Discontinued",K762)))</formula>
    </cfRule>
    <cfRule type="containsText" dxfId="1688" priority="1853" operator="containsText" text="Closeout">
      <formula>NOT(ISERROR(SEARCH("Closeout",K762)))</formula>
    </cfRule>
  </conditionalFormatting>
  <conditionalFormatting sqref="L762:L763 BY763:CB765 O762:CB763">
    <cfRule type="containsBlanks" dxfId="1687" priority="1851">
      <formula>LEN(TRIM(L762))=0</formula>
    </cfRule>
  </conditionalFormatting>
  <conditionalFormatting sqref="A762:A763">
    <cfRule type="expression" dxfId="1686" priority="1854">
      <formula>C762= "STREET (3XX)"</formula>
    </cfRule>
    <cfRule type="expression" dxfId="1685" priority="1855">
      <formula>C762="UTV (4XX)"</formula>
    </cfRule>
    <cfRule type="expression" dxfId="1684" priority="1856">
      <formula>C762= "RACE (1XX)"</formula>
    </cfRule>
    <cfRule type="expression" dxfId="1683" priority="1857">
      <formula>C762= "FORGED (2XX)"</formula>
    </cfRule>
    <cfRule type="expression" dxfId="1682" priority="1858">
      <formula>C762= "RALLY (5XX)"</formula>
    </cfRule>
    <cfRule type="expression" dxfId="1681" priority="1859">
      <formula>C762= "DISCO (6XX)"</formula>
    </cfRule>
    <cfRule type="expression" dxfId="1680" priority="1860">
      <formula>C762= "TRAIL (7XX)"</formula>
    </cfRule>
    <cfRule type="expression" dxfId="1679" priority="1861">
      <formula>C762= "GMZ (8XX)"</formula>
    </cfRule>
    <cfRule type="expression" dxfId="1678" priority="1862">
      <formula>C762= "DUALLY (9XX)"</formula>
    </cfRule>
  </conditionalFormatting>
  <conditionalFormatting sqref="E762:E763">
    <cfRule type="duplicateValues" dxfId="1677" priority="1850"/>
  </conditionalFormatting>
  <conditionalFormatting sqref="H762:H763">
    <cfRule type="containsBlanks" dxfId="1676" priority="1865">
      <formula>LEN(TRIM(H762))=0</formula>
    </cfRule>
    <cfRule type="duplicateValues" dxfId="1675" priority="1866"/>
  </conditionalFormatting>
  <conditionalFormatting sqref="E762:E763">
    <cfRule type="containsBlanks" dxfId="1674" priority="1867">
      <formula>LEN(TRIM(E762))=0</formula>
    </cfRule>
    <cfRule type="duplicateValues" dxfId="1673" priority="1868"/>
  </conditionalFormatting>
  <conditionalFormatting sqref="L764 O764:CB764">
    <cfRule type="containsBlanks" dxfId="1672" priority="1832">
      <formula>LEN(TRIM(L764))=0</formula>
    </cfRule>
  </conditionalFormatting>
  <conditionalFormatting sqref="A764:A836">
    <cfRule type="expression" dxfId="1671" priority="1835">
      <formula>C764= "STREET (3XX)"</formula>
    </cfRule>
    <cfRule type="expression" dxfId="1670" priority="1836">
      <formula>C764="UTV (4XX)"</formula>
    </cfRule>
    <cfRule type="expression" dxfId="1669" priority="1837">
      <formula>C764= "RACE (1XX)"</formula>
    </cfRule>
    <cfRule type="expression" dxfId="1668" priority="1838">
      <formula>C764= "FORGED (2XX)"</formula>
    </cfRule>
    <cfRule type="expression" dxfId="1667" priority="1839">
      <formula>C764= "RALLY (5XX)"</formula>
    </cfRule>
    <cfRule type="expression" dxfId="1666" priority="1840">
      <formula>C764= "DISCO (6XX)"</formula>
    </cfRule>
    <cfRule type="expression" dxfId="1665" priority="1841">
      <formula>C764= "TRAIL (7XX)"</formula>
    </cfRule>
    <cfRule type="expression" dxfId="1664" priority="1842">
      <formula>C764= "GMZ (8XX)"</formula>
    </cfRule>
    <cfRule type="expression" dxfId="1663" priority="1843">
      <formula>C764= "DUALLY (9XX)"</formula>
    </cfRule>
  </conditionalFormatting>
  <conditionalFormatting sqref="E764">
    <cfRule type="duplicateValues" dxfId="1662" priority="1831"/>
  </conditionalFormatting>
  <conditionalFormatting sqref="H764">
    <cfRule type="containsBlanks" dxfId="1661" priority="1846">
      <formula>LEN(TRIM(H764))=0</formula>
    </cfRule>
    <cfRule type="duplicateValues" dxfId="1660" priority="1847"/>
  </conditionalFormatting>
  <conditionalFormatting sqref="E764">
    <cfRule type="containsBlanks" dxfId="1659" priority="1848">
      <formula>LEN(TRIM(E764))=0</formula>
    </cfRule>
    <cfRule type="duplicateValues" dxfId="1658" priority="1849"/>
  </conditionalFormatting>
  <conditionalFormatting sqref="K764">
    <cfRule type="containsText" dxfId="1657" priority="1733" operator="containsText" text="Discontinued">
      <formula>NOT(ISERROR(SEARCH("Discontinued",K764)))</formula>
    </cfRule>
    <cfRule type="containsText" dxfId="1656" priority="1734" operator="containsText" text="Closeout">
      <formula>NOT(ISERROR(SEARCH("Closeout",K764)))</formula>
    </cfRule>
  </conditionalFormatting>
  <conditionalFormatting sqref="K764">
    <cfRule type="containsText" dxfId="1655" priority="1757" operator="containsText" text="Discontinued">
      <formula>NOT(ISERROR(SEARCH("Discontinued",K764)))</formula>
    </cfRule>
    <cfRule type="containsText" dxfId="1654" priority="1758" operator="containsText" text="Closeout">
      <formula>NOT(ISERROR(SEARCH("Closeout",K764)))</formula>
    </cfRule>
  </conditionalFormatting>
  <conditionalFormatting sqref="K764">
    <cfRule type="containsText" dxfId="1653" priority="1783" operator="containsText" text="COMING SOON">
      <formula>NOT(ISERROR(SEARCH("COMING SOON",K764)))</formula>
    </cfRule>
    <cfRule type="containsText" dxfId="1652" priority="1784" operator="containsText" text="ACTIVE">
      <formula>NOT(ISERROR(SEARCH("ACTIVE",K764)))</formula>
    </cfRule>
  </conditionalFormatting>
  <conditionalFormatting sqref="K764">
    <cfRule type="containsText" dxfId="1651" priority="1769" operator="containsText" text="Discontinued">
      <formula>NOT(ISERROR(SEARCH("Discontinued",K764)))</formula>
    </cfRule>
    <cfRule type="containsText" dxfId="1650" priority="1770" operator="containsText" text="Closeout">
      <formula>NOT(ISERROR(SEARCH("Closeout",K764)))</formula>
    </cfRule>
  </conditionalFormatting>
  <conditionalFormatting sqref="K764">
    <cfRule type="containsBlanks" dxfId="1649" priority="1830">
      <formula>LEN(TRIM(K764))=0</formula>
    </cfRule>
  </conditionalFormatting>
  <conditionalFormatting sqref="K764">
    <cfRule type="containsText" dxfId="1648" priority="1798" operator="containsText" text="COMING SOON">
      <formula>NOT(ISERROR(SEARCH("COMING SOON",K764)))</formula>
    </cfRule>
    <cfRule type="containsText" dxfId="1647" priority="1799" operator="containsText" text="ACTIVE">
      <formula>NOT(ISERROR(SEARCH("ACTIVE",K764)))</formula>
    </cfRule>
  </conditionalFormatting>
  <conditionalFormatting sqref="K764">
    <cfRule type="containsBlanks" dxfId="1646" priority="1829">
      <formula>LEN(TRIM(K764))=0</formula>
    </cfRule>
  </conditionalFormatting>
  <conditionalFormatting sqref="K764">
    <cfRule type="containsText" dxfId="1645" priority="1827" operator="containsText" text="COMING SOON">
      <formula>NOT(ISERROR(SEARCH("COMING SOON",K764)))</formula>
    </cfRule>
    <cfRule type="containsText" dxfId="1644" priority="1828" operator="containsText" text="ACTIVE">
      <formula>NOT(ISERROR(SEARCH("ACTIVE",K764)))</formula>
    </cfRule>
  </conditionalFormatting>
  <conditionalFormatting sqref="K764">
    <cfRule type="containsText" dxfId="1643" priority="1825" operator="containsText" text="Discontinued">
      <formula>NOT(ISERROR(SEARCH("Discontinued",K764)))</formula>
    </cfRule>
    <cfRule type="containsText" dxfId="1642" priority="1826" operator="containsText" text="Closeout">
      <formula>NOT(ISERROR(SEARCH("Closeout",K764)))</formula>
    </cfRule>
  </conditionalFormatting>
  <conditionalFormatting sqref="K764">
    <cfRule type="containsText" dxfId="1641" priority="1823" operator="containsText" text="COMING SOON">
      <formula>NOT(ISERROR(SEARCH("COMING SOON",K764)))</formula>
    </cfRule>
    <cfRule type="containsText" dxfId="1640" priority="1824" operator="containsText" text="ACTIVE">
      <formula>NOT(ISERROR(SEARCH("ACTIVE",K764)))</formula>
    </cfRule>
  </conditionalFormatting>
  <conditionalFormatting sqref="K764">
    <cfRule type="containsText" dxfId="1639" priority="1821" operator="containsText" text="Discontinued">
      <formula>NOT(ISERROR(SEARCH("Discontinued",K764)))</formula>
    </cfRule>
    <cfRule type="containsText" dxfId="1638" priority="1822" operator="containsText" text="Closeout">
      <formula>NOT(ISERROR(SEARCH("Closeout",K764)))</formula>
    </cfRule>
  </conditionalFormatting>
  <conditionalFormatting sqref="K764">
    <cfRule type="containsText" dxfId="1637" priority="1819" operator="containsText" text="COMING SOON">
      <formula>NOT(ISERROR(SEARCH("COMING SOON",K764)))</formula>
    </cfRule>
    <cfRule type="containsText" dxfId="1636" priority="1820" operator="containsText" text="ACTIVE">
      <formula>NOT(ISERROR(SEARCH("ACTIVE",K764)))</formula>
    </cfRule>
  </conditionalFormatting>
  <conditionalFormatting sqref="K764">
    <cfRule type="containsText" dxfId="1635" priority="1817" operator="containsText" text="Discontinued">
      <formula>NOT(ISERROR(SEARCH("Discontinued",K764)))</formula>
    </cfRule>
    <cfRule type="containsText" dxfId="1634" priority="1818" operator="containsText" text="Closeout">
      <formula>NOT(ISERROR(SEARCH("Closeout",K764)))</formula>
    </cfRule>
  </conditionalFormatting>
  <conditionalFormatting sqref="K764">
    <cfRule type="containsText" dxfId="1633" priority="1815" operator="containsText" text="COMING SOON">
      <formula>NOT(ISERROR(SEARCH("COMING SOON",K764)))</formula>
    </cfRule>
    <cfRule type="containsText" dxfId="1632" priority="1816" operator="containsText" text="ACTIVE">
      <formula>NOT(ISERROR(SEARCH("ACTIVE",K764)))</formula>
    </cfRule>
  </conditionalFormatting>
  <conditionalFormatting sqref="K764">
    <cfRule type="containsText" dxfId="1631" priority="1813" operator="containsText" text="Discontinued">
      <formula>NOT(ISERROR(SEARCH("Discontinued",K764)))</formula>
    </cfRule>
    <cfRule type="containsText" dxfId="1630" priority="1814" operator="containsText" text="Closeout">
      <formula>NOT(ISERROR(SEARCH("Closeout",K764)))</formula>
    </cfRule>
  </conditionalFormatting>
  <conditionalFormatting sqref="K764">
    <cfRule type="containsText" dxfId="1629" priority="1811" operator="containsText" text="COMING SOON">
      <formula>NOT(ISERROR(SEARCH("COMING SOON",K764)))</formula>
    </cfRule>
    <cfRule type="containsText" dxfId="1628" priority="1812" operator="containsText" text="ACTIVE">
      <formula>NOT(ISERROR(SEARCH("ACTIVE",K764)))</formula>
    </cfRule>
  </conditionalFormatting>
  <conditionalFormatting sqref="K764">
    <cfRule type="containsText" dxfId="1627" priority="1809" operator="containsText" text="Discontinued">
      <formula>NOT(ISERROR(SEARCH("Discontinued",K764)))</formula>
    </cfRule>
    <cfRule type="containsText" dxfId="1626" priority="1810" operator="containsText" text="Closeout">
      <formula>NOT(ISERROR(SEARCH("Closeout",K764)))</formula>
    </cfRule>
  </conditionalFormatting>
  <conditionalFormatting sqref="K764">
    <cfRule type="containsBlanks" dxfId="1625" priority="1808">
      <formula>LEN(TRIM(K764))=0</formula>
    </cfRule>
  </conditionalFormatting>
  <conditionalFormatting sqref="K764">
    <cfRule type="containsText" dxfId="1624" priority="1806" operator="containsText" text="COMING SOON">
      <formula>NOT(ISERROR(SEARCH("COMING SOON",K764)))</formula>
    </cfRule>
    <cfRule type="containsText" dxfId="1623" priority="1807" operator="containsText" text="ACTIVE">
      <formula>NOT(ISERROR(SEARCH("ACTIVE",K764)))</formula>
    </cfRule>
  </conditionalFormatting>
  <conditionalFormatting sqref="K764">
    <cfRule type="containsText" dxfId="1622" priority="1804" operator="containsText" text="Discontinued">
      <formula>NOT(ISERROR(SEARCH("Discontinued",K764)))</formula>
    </cfRule>
    <cfRule type="containsText" dxfId="1621" priority="1805" operator="containsText" text="Closeout">
      <formula>NOT(ISERROR(SEARCH("Closeout",K764)))</formula>
    </cfRule>
  </conditionalFormatting>
  <conditionalFormatting sqref="K764">
    <cfRule type="containsText" dxfId="1620" priority="1802" operator="containsText" text="COMING SOON">
      <formula>NOT(ISERROR(SEARCH("COMING SOON",K764)))</formula>
    </cfRule>
    <cfRule type="containsText" dxfId="1619" priority="1803" operator="containsText" text="ACTIVE">
      <formula>NOT(ISERROR(SEARCH("ACTIVE",K764)))</formula>
    </cfRule>
  </conditionalFormatting>
  <conditionalFormatting sqref="K764">
    <cfRule type="containsText" dxfId="1618" priority="1800" operator="containsText" text="Discontinued">
      <formula>NOT(ISERROR(SEARCH("Discontinued",K764)))</formula>
    </cfRule>
    <cfRule type="containsText" dxfId="1617" priority="1801" operator="containsText" text="Closeout">
      <formula>NOT(ISERROR(SEARCH("Closeout",K764)))</formula>
    </cfRule>
  </conditionalFormatting>
  <conditionalFormatting sqref="K764">
    <cfRule type="containsText" dxfId="1616" priority="1796" operator="containsText" text="Discontinued">
      <formula>NOT(ISERROR(SEARCH("Discontinued",K764)))</formula>
    </cfRule>
    <cfRule type="containsText" dxfId="1615" priority="1797" operator="containsText" text="Closeout">
      <formula>NOT(ISERROR(SEARCH("Closeout",K764)))</formula>
    </cfRule>
  </conditionalFormatting>
  <conditionalFormatting sqref="K764">
    <cfRule type="containsText" dxfId="1614" priority="1792" operator="containsText" text="Discontinued">
      <formula>NOT(ISERROR(SEARCH("Discontinued",K764)))</formula>
    </cfRule>
    <cfRule type="containsText" dxfId="1613" priority="1793" operator="containsText" text="Coming Soon">
      <formula>NOT(ISERROR(SEARCH("Coming Soon",K764)))</formula>
    </cfRule>
    <cfRule type="containsText" dxfId="1612" priority="1794" operator="containsText" text="Closeout">
      <formula>NOT(ISERROR(SEARCH("Closeout",K764)))</formula>
    </cfRule>
    <cfRule type="containsText" dxfId="1611" priority="1795" operator="containsText" text="Active">
      <formula>NOT(ISERROR(SEARCH("Active",K764)))</formula>
    </cfRule>
  </conditionalFormatting>
  <conditionalFormatting sqref="K764">
    <cfRule type="containsText" dxfId="1610" priority="1785" operator="containsText" text="Discontinued">
      <formula>NOT(ISERROR(SEARCH("Discontinued",K764)))</formula>
    </cfRule>
    <cfRule type="containsText" dxfId="1609" priority="1786" operator="containsText" text="Closeout">
      <formula>NOT(ISERROR(SEARCH("Closeout",K764)))</formula>
    </cfRule>
  </conditionalFormatting>
  <conditionalFormatting sqref="K764">
    <cfRule type="cellIs" dxfId="1608" priority="1790" operator="equal">
      <formula>"Closeout"</formula>
    </cfRule>
    <cfRule type="cellIs" dxfId="1607" priority="1791" operator="equal">
      <formula>"Discontinued"</formula>
    </cfRule>
  </conditionalFormatting>
  <conditionalFormatting sqref="K764">
    <cfRule type="containsBlanks" dxfId="1606" priority="1787">
      <formula>LEN(TRIM(K764))=0</formula>
    </cfRule>
  </conditionalFormatting>
  <conditionalFormatting sqref="K764">
    <cfRule type="containsText" dxfId="1605" priority="1788" operator="containsText" text="COMING SOON">
      <formula>NOT(ISERROR(SEARCH("COMING SOON",K764)))</formula>
    </cfRule>
    <cfRule type="containsText" dxfId="1604" priority="1789" operator="containsText" text="ACTIVE">
      <formula>NOT(ISERROR(SEARCH("ACTIVE",K764)))</formula>
    </cfRule>
  </conditionalFormatting>
  <conditionalFormatting sqref="K764">
    <cfRule type="containsText" dxfId="1603" priority="1781" operator="containsText" text="Discontinued">
      <formula>NOT(ISERROR(SEARCH("Discontinued",K764)))</formula>
    </cfRule>
    <cfRule type="containsText" dxfId="1602" priority="1782" operator="containsText" text="Closeout">
      <formula>NOT(ISERROR(SEARCH("Closeout",K764)))</formula>
    </cfRule>
  </conditionalFormatting>
  <conditionalFormatting sqref="K764">
    <cfRule type="containsText" dxfId="1601" priority="1779" operator="containsText" text="COMING SOON">
      <formula>NOT(ISERROR(SEARCH("COMING SOON",K764)))</formula>
    </cfRule>
    <cfRule type="containsText" dxfId="1600" priority="1780" operator="containsText" text="ACTIVE">
      <formula>NOT(ISERROR(SEARCH("ACTIVE",K764)))</formula>
    </cfRule>
  </conditionalFormatting>
  <conditionalFormatting sqref="K764">
    <cfRule type="containsText" dxfId="1599" priority="1777" operator="containsText" text="Discontinued">
      <formula>NOT(ISERROR(SEARCH("Discontinued",K764)))</formula>
    </cfRule>
    <cfRule type="containsText" dxfId="1598" priority="1778" operator="containsText" text="Closeout">
      <formula>NOT(ISERROR(SEARCH("Closeout",K764)))</formula>
    </cfRule>
  </conditionalFormatting>
  <conditionalFormatting sqref="K764">
    <cfRule type="containsText" dxfId="1597" priority="1775" operator="containsText" text="COMING SOON">
      <formula>NOT(ISERROR(SEARCH("COMING SOON",K764)))</formula>
    </cfRule>
    <cfRule type="containsText" dxfId="1596" priority="1776" operator="containsText" text="ACTIVE">
      <formula>NOT(ISERROR(SEARCH("ACTIVE",K764)))</formula>
    </cfRule>
  </conditionalFormatting>
  <conditionalFormatting sqref="K764">
    <cfRule type="containsText" dxfId="1595" priority="1773" operator="containsText" text="Discontinued">
      <formula>NOT(ISERROR(SEARCH("Discontinued",K764)))</formula>
    </cfRule>
    <cfRule type="containsText" dxfId="1594" priority="1774" operator="containsText" text="Closeout">
      <formula>NOT(ISERROR(SEARCH("Closeout",K764)))</formula>
    </cfRule>
  </conditionalFormatting>
  <conditionalFormatting sqref="K764">
    <cfRule type="containsText" dxfId="1593" priority="1771" operator="containsText" text="COMING SOON">
      <formula>NOT(ISERROR(SEARCH("COMING SOON",K764)))</formula>
    </cfRule>
    <cfRule type="containsText" dxfId="1592" priority="1772" operator="containsText" text="ACTIVE">
      <formula>NOT(ISERROR(SEARCH("ACTIVE",K764)))</formula>
    </cfRule>
  </conditionalFormatting>
  <conditionalFormatting sqref="K764">
    <cfRule type="containsText" dxfId="1591" priority="1767" operator="containsText" text="COMING SOON">
      <formula>NOT(ISERROR(SEARCH("COMING SOON",K764)))</formula>
    </cfRule>
    <cfRule type="containsText" dxfId="1590" priority="1768" operator="containsText" text="ACTIVE">
      <formula>NOT(ISERROR(SEARCH("ACTIVE",K764)))</formula>
    </cfRule>
  </conditionalFormatting>
  <conditionalFormatting sqref="K764">
    <cfRule type="containsText" dxfId="1589" priority="1765" operator="containsText" text="Discontinued">
      <formula>NOT(ISERROR(SEARCH("Discontinued",K764)))</formula>
    </cfRule>
    <cfRule type="containsText" dxfId="1588" priority="1766" operator="containsText" text="Closeout">
      <formula>NOT(ISERROR(SEARCH("Closeout",K764)))</formula>
    </cfRule>
  </conditionalFormatting>
  <conditionalFormatting sqref="K764">
    <cfRule type="containsText" dxfId="1587" priority="1763" operator="containsText" text="COMING SOON">
      <formula>NOT(ISERROR(SEARCH("COMING SOON",K764)))</formula>
    </cfRule>
    <cfRule type="containsText" dxfId="1586" priority="1764" operator="containsText" text="ACTIVE">
      <formula>NOT(ISERROR(SEARCH("ACTIVE",K764)))</formula>
    </cfRule>
  </conditionalFormatting>
  <conditionalFormatting sqref="K764">
    <cfRule type="containsText" dxfId="1585" priority="1761" operator="containsText" text="Discontinued">
      <formula>NOT(ISERROR(SEARCH("Discontinued",K764)))</formula>
    </cfRule>
    <cfRule type="containsText" dxfId="1584" priority="1762" operator="containsText" text="Closeout">
      <formula>NOT(ISERROR(SEARCH("Closeout",K764)))</formula>
    </cfRule>
  </conditionalFormatting>
  <conditionalFormatting sqref="K764">
    <cfRule type="containsText" dxfId="1583" priority="1759" operator="containsText" text="COMING SOON">
      <formula>NOT(ISERROR(SEARCH("COMING SOON",K764)))</formula>
    </cfRule>
    <cfRule type="containsText" dxfId="1582" priority="1760" operator="containsText" text="ACTIVE">
      <formula>NOT(ISERROR(SEARCH("ACTIVE",K764)))</formula>
    </cfRule>
  </conditionalFormatting>
  <conditionalFormatting sqref="K764">
    <cfRule type="containsText" dxfId="1581" priority="1755" operator="containsText" text="COMING SOON">
      <formula>NOT(ISERROR(SEARCH("COMING SOON",K764)))</formula>
    </cfRule>
    <cfRule type="containsText" dxfId="1580" priority="1756" operator="containsText" text="ACTIVE">
      <formula>NOT(ISERROR(SEARCH("ACTIVE",K764)))</formula>
    </cfRule>
  </conditionalFormatting>
  <conditionalFormatting sqref="K764">
    <cfRule type="containsText" dxfId="1579" priority="1753" operator="containsText" text="Discontinued">
      <formula>NOT(ISERROR(SEARCH("Discontinued",K764)))</formula>
    </cfRule>
    <cfRule type="containsText" dxfId="1578" priority="1754" operator="containsText" text="Closeout">
      <formula>NOT(ISERROR(SEARCH("Closeout",K764)))</formula>
    </cfRule>
  </conditionalFormatting>
  <conditionalFormatting sqref="K764">
    <cfRule type="containsText" dxfId="1577" priority="1751" operator="containsText" text="COMING SOON">
      <formula>NOT(ISERROR(SEARCH("COMING SOON",K764)))</formula>
    </cfRule>
    <cfRule type="containsText" dxfId="1576" priority="1752" operator="containsText" text="ACTIVE">
      <formula>NOT(ISERROR(SEARCH("ACTIVE",K764)))</formula>
    </cfRule>
  </conditionalFormatting>
  <conditionalFormatting sqref="K764">
    <cfRule type="containsText" dxfId="1575" priority="1749" operator="containsText" text="Discontinued">
      <formula>NOT(ISERROR(SEARCH("Discontinued",K764)))</formula>
    </cfRule>
    <cfRule type="containsText" dxfId="1574" priority="1750" operator="containsText" text="Closeout">
      <formula>NOT(ISERROR(SEARCH("Closeout",K764)))</formula>
    </cfRule>
  </conditionalFormatting>
  <conditionalFormatting sqref="K764">
    <cfRule type="containsText" dxfId="1573" priority="1747" operator="containsText" text="COMING SOON">
      <formula>NOT(ISERROR(SEARCH("COMING SOON",K764)))</formula>
    </cfRule>
    <cfRule type="containsText" dxfId="1572" priority="1748" operator="containsText" text="ACTIVE">
      <formula>NOT(ISERROR(SEARCH("ACTIVE",K764)))</formula>
    </cfRule>
  </conditionalFormatting>
  <conditionalFormatting sqref="K764">
    <cfRule type="containsText" dxfId="1571" priority="1745" operator="containsText" text="Discontinued">
      <formula>NOT(ISERROR(SEARCH("Discontinued",K764)))</formula>
    </cfRule>
    <cfRule type="containsText" dxfId="1570" priority="1746" operator="containsText" text="Closeout">
      <formula>NOT(ISERROR(SEARCH("Closeout",K764)))</formula>
    </cfRule>
  </conditionalFormatting>
  <conditionalFormatting sqref="K764">
    <cfRule type="containsText" dxfId="1569" priority="1743" operator="containsText" text="COMING SOON">
      <formula>NOT(ISERROR(SEARCH("COMING SOON",K764)))</formula>
    </cfRule>
    <cfRule type="containsText" dxfId="1568" priority="1744" operator="containsText" text="ACTIVE">
      <formula>NOT(ISERROR(SEARCH("ACTIVE",K764)))</formula>
    </cfRule>
  </conditionalFormatting>
  <conditionalFormatting sqref="K764">
    <cfRule type="containsText" dxfId="1567" priority="1741" operator="containsText" text="Discontinued">
      <formula>NOT(ISERROR(SEARCH("Discontinued",K764)))</formula>
    </cfRule>
    <cfRule type="containsText" dxfId="1566" priority="1742" operator="containsText" text="Closeout">
      <formula>NOT(ISERROR(SEARCH("Closeout",K764)))</formula>
    </cfRule>
  </conditionalFormatting>
  <conditionalFormatting sqref="K764">
    <cfRule type="containsText" dxfId="1565" priority="1737" operator="containsText" text="Discontinued">
      <formula>NOT(ISERROR(SEARCH("Discontinued",K764)))</formula>
    </cfRule>
    <cfRule type="containsText" dxfId="1564" priority="1738" operator="containsText" text="Coming Soon">
      <formula>NOT(ISERROR(SEARCH("Coming Soon",K764)))</formula>
    </cfRule>
    <cfRule type="containsText" dxfId="1563" priority="1739" operator="containsText" text="Closeout">
      <formula>NOT(ISERROR(SEARCH("Closeout",K764)))</formula>
    </cfRule>
    <cfRule type="containsText" dxfId="1562" priority="1740" operator="containsText" text="Active">
      <formula>NOT(ISERROR(SEARCH("Active",K764)))</formula>
    </cfRule>
  </conditionalFormatting>
  <conditionalFormatting sqref="K764">
    <cfRule type="containsText" dxfId="1561" priority="1735" operator="containsText" text="COMING SOON">
      <formula>NOT(ISERROR(SEARCH("COMING SOON",K764)))</formula>
    </cfRule>
    <cfRule type="containsText" dxfId="1560" priority="1736" operator="containsText" text="ACTIVE">
      <formula>NOT(ISERROR(SEARCH("ACTIVE",K764)))</formula>
    </cfRule>
  </conditionalFormatting>
  <conditionalFormatting sqref="K764">
    <cfRule type="containsText" dxfId="1559" priority="1731" operator="containsText" text="COMING SOON">
      <formula>NOT(ISERROR(SEARCH("COMING SOON",K764)))</formula>
    </cfRule>
    <cfRule type="containsText" dxfId="1558" priority="1732" operator="containsText" text="ACTIVE">
      <formula>NOT(ISERROR(SEARCH("ACTIVE",K764)))</formula>
    </cfRule>
  </conditionalFormatting>
  <conditionalFormatting sqref="K764">
    <cfRule type="containsText" dxfId="1557" priority="1729" operator="containsText" text="Discontinued">
      <formula>NOT(ISERROR(SEARCH("Discontinued",K764)))</formula>
    </cfRule>
    <cfRule type="containsText" dxfId="1556" priority="1730" operator="containsText" text="Closeout">
      <formula>NOT(ISERROR(SEARCH("Closeout",K764)))</formula>
    </cfRule>
  </conditionalFormatting>
  <conditionalFormatting sqref="K764">
    <cfRule type="containsText" dxfId="1555" priority="1727" operator="containsText" text="COMING SOON">
      <formula>NOT(ISERROR(SEARCH("COMING SOON",K764)))</formula>
    </cfRule>
    <cfRule type="containsText" dxfId="1554" priority="1728" operator="containsText" text="ACTIVE">
      <formula>NOT(ISERROR(SEARCH("ACTIVE",K764)))</formula>
    </cfRule>
  </conditionalFormatting>
  <conditionalFormatting sqref="K764">
    <cfRule type="containsText" dxfId="1553" priority="1725" operator="containsText" text="Discontinued">
      <formula>NOT(ISERROR(SEARCH("Discontinued",K764)))</formula>
    </cfRule>
    <cfRule type="containsText" dxfId="1552" priority="1726" operator="containsText" text="Closeout">
      <formula>NOT(ISERROR(SEARCH("Closeout",K764)))</formula>
    </cfRule>
  </conditionalFormatting>
  <conditionalFormatting sqref="K764">
    <cfRule type="containsText" dxfId="1551" priority="1723" operator="containsText" text="COMING SOON">
      <formula>NOT(ISERROR(SEARCH("COMING SOON",K764)))</formula>
    </cfRule>
    <cfRule type="containsText" dxfId="1550" priority="1724" operator="containsText" text="ACTIVE">
      <formula>NOT(ISERROR(SEARCH("ACTIVE",K764)))</formula>
    </cfRule>
  </conditionalFormatting>
  <conditionalFormatting sqref="K764">
    <cfRule type="containsText" dxfId="1549" priority="1721" operator="containsText" text="Discontinued">
      <formula>NOT(ISERROR(SEARCH("Discontinued",K764)))</formula>
    </cfRule>
    <cfRule type="containsText" dxfId="1548" priority="1722" operator="containsText" text="Closeout">
      <formula>NOT(ISERROR(SEARCH("Closeout",K764)))</formula>
    </cfRule>
  </conditionalFormatting>
  <conditionalFormatting sqref="K764">
    <cfRule type="containsText" dxfId="1547" priority="1719" operator="containsText" text="COMING SOON">
      <formula>NOT(ISERROR(SEARCH("COMING SOON",K764)))</formula>
    </cfRule>
    <cfRule type="containsText" dxfId="1546" priority="1720" operator="containsText" text="ACTIVE">
      <formula>NOT(ISERROR(SEARCH("ACTIVE",K764)))</formula>
    </cfRule>
  </conditionalFormatting>
  <conditionalFormatting sqref="K764">
    <cfRule type="containsText" dxfId="1545" priority="1717" operator="containsText" text="Discontinued">
      <formula>NOT(ISERROR(SEARCH("Discontinued",K764)))</formula>
    </cfRule>
    <cfRule type="containsText" dxfId="1544" priority="1718" operator="containsText" text="Closeout">
      <formula>NOT(ISERROR(SEARCH("Closeout",K764)))</formula>
    </cfRule>
  </conditionalFormatting>
  <conditionalFormatting sqref="K764">
    <cfRule type="containsText" dxfId="1543" priority="1715" operator="containsText" text="COMING SOON">
      <formula>NOT(ISERROR(SEARCH("COMING SOON",K764)))</formula>
    </cfRule>
    <cfRule type="containsText" dxfId="1542" priority="1716" operator="containsText" text="ACTIVE">
      <formula>NOT(ISERROR(SEARCH("ACTIVE",K764)))</formula>
    </cfRule>
  </conditionalFormatting>
  <conditionalFormatting sqref="K764">
    <cfRule type="containsText" dxfId="1541" priority="1713" operator="containsText" text="Discontinued">
      <formula>NOT(ISERROR(SEARCH("Discontinued",K764)))</formula>
    </cfRule>
    <cfRule type="containsText" dxfId="1540" priority="1714" operator="containsText" text="Closeout">
      <formula>NOT(ISERROR(SEARCH("Closeout",K764)))</formula>
    </cfRule>
  </conditionalFormatting>
  <conditionalFormatting sqref="K764">
    <cfRule type="containsText" dxfId="1539" priority="1711" operator="containsText" text="COMING SOON">
      <formula>NOT(ISERROR(SEARCH("COMING SOON",K764)))</formula>
    </cfRule>
    <cfRule type="containsText" dxfId="1538" priority="1712" operator="containsText" text="ACTIVE">
      <formula>NOT(ISERROR(SEARCH("ACTIVE",K764)))</formula>
    </cfRule>
  </conditionalFormatting>
  <conditionalFormatting sqref="K764">
    <cfRule type="containsText" dxfId="1537" priority="1709" operator="containsText" text="Discontinued">
      <formula>NOT(ISERROR(SEARCH("Discontinued",K764)))</formula>
    </cfRule>
    <cfRule type="containsText" dxfId="1536" priority="1710" operator="containsText" text="Closeout">
      <formula>NOT(ISERROR(SEARCH("Closeout",K764)))</formula>
    </cfRule>
  </conditionalFormatting>
  <conditionalFormatting sqref="K764">
    <cfRule type="containsText" dxfId="1535" priority="1707" operator="containsText" text="COMING SOON">
      <formula>NOT(ISERROR(SEARCH("COMING SOON",K764)))</formula>
    </cfRule>
    <cfRule type="containsText" dxfId="1534" priority="1708" operator="containsText" text="ACTIVE">
      <formula>NOT(ISERROR(SEARCH("ACTIVE",K764)))</formula>
    </cfRule>
  </conditionalFormatting>
  <conditionalFormatting sqref="K764">
    <cfRule type="containsText" dxfId="1533" priority="1705" operator="containsText" text="Discontinued">
      <formula>NOT(ISERROR(SEARCH("Discontinued",K764)))</formula>
    </cfRule>
    <cfRule type="containsText" dxfId="1532" priority="1706" operator="containsText" text="Closeout">
      <formula>NOT(ISERROR(SEARCH("Closeout",K764)))</formula>
    </cfRule>
  </conditionalFormatting>
  <conditionalFormatting sqref="K764">
    <cfRule type="containsText" dxfId="1531" priority="1703" operator="containsText" text="COMING SOON">
      <formula>NOT(ISERROR(SEARCH("COMING SOON",K764)))</formula>
    </cfRule>
    <cfRule type="containsText" dxfId="1530" priority="1704" operator="containsText" text="ACTIVE">
      <formula>NOT(ISERROR(SEARCH("ACTIVE",K764)))</formula>
    </cfRule>
  </conditionalFormatting>
  <conditionalFormatting sqref="K764">
    <cfRule type="containsText" dxfId="1529" priority="1701" operator="containsText" text="Discontinued">
      <formula>NOT(ISERROR(SEARCH("Discontinued",K764)))</formula>
    </cfRule>
    <cfRule type="containsText" dxfId="1528" priority="1702" operator="containsText" text="Closeout">
      <formula>NOT(ISERROR(SEARCH("Closeout",K764)))</formula>
    </cfRule>
  </conditionalFormatting>
  <conditionalFormatting sqref="L765 O765:CB765">
    <cfRule type="containsBlanks" dxfId="1527" priority="1683">
      <formula>LEN(TRIM(L765))=0</formula>
    </cfRule>
  </conditionalFormatting>
  <conditionalFormatting sqref="A765">
    <cfRule type="expression" dxfId="1526" priority="1686">
      <formula>C765= "STREET (3XX)"</formula>
    </cfRule>
    <cfRule type="expression" dxfId="1525" priority="1687">
      <formula>C765="UTV (4XX)"</formula>
    </cfRule>
    <cfRule type="expression" dxfId="1524" priority="1688">
      <formula>C765= "RACE (1XX)"</formula>
    </cfRule>
    <cfRule type="expression" dxfId="1523" priority="1689">
      <formula>C765= "FORGED (2XX)"</formula>
    </cfRule>
    <cfRule type="expression" dxfId="1522" priority="1690">
      <formula>C765= "RALLY (5XX)"</formula>
    </cfRule>
    <cfRule type="expression" dxfId="1521" priority="1691">
      <formula>C765= "DISCO (6XX)"</formula>
    </cfRule>
    <cfRule type="expression" dxfId="1520" priority="1692">
      <formula>C765= "TRAIL (7XX)"</formula>
    </cfRule>
    <cfRule type="expression" dxfId="1519" priority="1693">
      <formula>C765= "GMZ (8XX)"</formula>
    </cfRule>
    <cfRule type="expression" dxfId="1518" priority="1694">
      <formula>C765= "DUALLY (9XX)"</formula>
    </cfRule>
  </conditionalFormatting>
  <conditionalFormatting sqref="E765">
    <cfRule type="duplicateValues" dxfId="1517" priority="1682"/>
  </conditionalFormatting>
  <conditionalFormatting sqref="H765">
    <cfRule type="containsBlanks" dxfId="1516" priority="1697">
      <formula>LEN(TRIM(H765))=0</formula>
    </cfRule>
    <cfRule type="duplicateValues" dxfId="1515" priority="1698"/>
  </conditionalFormatting>
  <conditionalFormatting sqref="E765">
    <cfRule type="containsBlanks" dxfId="1514" priority="1699">
      <formula>LEN(TRIM(E765))=0</formula>
    </cfRule>
    <cfRule type="duplicateValues" dxfId="1513" priority="1700"/>
  </conditionalFormatting>
  <conditionalFormatting sqref="K765:K782">
    <cfRule type="containsText" dxfId="1512" priority="1584" operator="containsText" text="Discontinued">
      <formula>NOT(ISERROR(SEARCH("Discontinued",K765)))</formula>
    </cfRule>
    <cfRule type="containsText" dxfId="1511" priority="1585" operator="containsText" text="Closeout">
      <formula>NOT(ISERROR(SEARCH("Closeout",K765)))</formula>
    </cfRule>
  </conditionalFormatting>
  <conditionalFormatting sqref="K765:K782">
    <cfRule type="containsText" dxfId="1510" priority="1608" operator="containsText" text="Discontinued">
      <formula>NOT(ISERROR(SEARCH("Discontinued",K765)))</formula>
    </cfRule>
    <cfRule type="containsText" dxfId="1509" priority="1609" operator="containsText" text="Closeout">
      <formula>NOT(ISERROR(SEARCH("Closeout",K765)))</formula>
    </cfRule>
  </conditionalFormatting>
  <conditionalFormatting sqref="K765:K782">
    <cfRule type="containsText" dxfId="1508" priority="1634" operator="containsText" text="COMING SOON">
      <formula>NOT(ISERROR(SEARCH("COMING SOON",K765)))</formula>
    </cfRule>
    <cfRule type="containsText" dxfId="1507" priority="1635" operator="containsText" text="ACTIVE">
      <formula>NOT(ISERROR(SEARCH("ACTIVE",K765)))</formula>
    </cfRule>
  </conditionalFormatting>
  <conditionalFormatting sqref="K765:K782">
    <cfRule type="containsText" dxfId="1506" priority="1620" operator="containsText" text="Discontinued">
      <formula>NOT(ISERROR(SEARCH("Discontinued",K765)))</formula>
    </cfRule>
    <cfRule type="containsText" dxfId="1505" priority="1621" operator="containsText" text="Closeout">
      <formula>NOT(ISERROR(SEARCH("Closeout",K765)))</formula>
    </cfRule>
  </conditionalFormatting>
  <conditionalFormatting sqref="K765:K782">
    <cfRule type="containsBlanks" dxfId="1504" priority="1681">
      <formula>LEN(TRIM(K765))=0</formula>
    </cfRule>
  </conditionalFormatting>
  <conditionalFormatting sqref="K765:K782">
    <cfRule type="containsText" dxfId="1503" priority="1649" operator="containsText" text="COMING SOON">
      <formula>NOT(ISERROR(SEARCH("COMING SOON",K765)))</formula>
    </cfRule>
    <cfRule type="containsText" dxfId="1502" priority="1650" operator="containsText" text="ACTIVE">
      <formula>NOT(ISERROR(SEARCH("ACTIVE",K765)))</formula>
    </cfRule>
  </conditionalFormatting>
  <conditionalFormatting sqref="K765:K782">
    <cfRule type="containsBlanks" dxfId="1501" priority="1680">
      <formula>LEN(TRIM(K765))=0</formula>
    </cfRule>
  </conditionalFormatting>
  <conditionalFormatting sqref="K765:K782">
    <cfRule type="containsText" dxfId="1500" priority="1678" operator="containsText" text="COMING SOON">
      <formula>NOT(ISERROR(SEARCH("COMING SOON",K765)))</formula>
    </cfRule>
    <cfRule type="containsText" dxfId="1499" priority="1679" operator="containsText" text="ACTIVE">
      <formula>NOT(ISERROR(SEARCH("ACTIVE",K765)))</formula>
    </cfRule>
  </conditionalFormatting>
  <conditionalFormatting sqref="K765:K782">
    <cfRule type="containsText" dxfId="1498" priority="1676" operator="containsText" text="Discontinued">
      <formula>NOT(ISERROR(SEARCH("Discontinued",K765)))</formula>
    </cfRule>
    <cfRule type="containsText" dxfId="1497" priority="1677" operator="containsText" text="Closeout">
      <formula>NOT(ISERROR(SEARCH("Closeout",K765)))</formula>
    </cfRule>
  </conditionalFormatting>
  <conditionalFormatting sqref="K765:K782">
    <cfRule type="containsText" dxfId="1496" priority="1674" operator="containsText" text="COMING SOON">
      <formula>NOT(ISERROR(SEARCH("COMING SOON",K765)))</formula>
    </cfRule>
    <cfRule type="containsText" dxfId="1495" priority="1675" operator="containsText" text="ACTIVE">
      <formula>NOT(ISERROR(SEARCH("ACTIVE",K765)))</formula>
    </cfRule>
  </conditionalFormatting>
  <conditionalFormatting sqref="K765:K782">
    <cfRule type="containsText" dxfId="1494" priority="1672" operator="containsText" text="Discontinued">
      <formula>NOT(ISERROR(SEARCH("Discontinued",K765)))</formula>
    </cfRule>
    <cfRule type="containsText" dxfId="1493" priority="1673" operator="containsText" text="Closeout">
      <formula>NOT(ISERROR(SEARCH("Closeout",K765)))</formula>
    </cfRule>
  </conditionalFormatting>
  <conditionalFormatting sqref="K765:K782">
    <cfRule type="containsText" dxfId="1492" priority="1670" operator="containsText" text="COMING SOON">
      <formula>NOT(ISERROR(SEARCH("COMING SOON",K765)))</formula>
    </cfRule>
    <cfRule type="containsText" dxfId="1491" priority="1671" operator="containsText" text="ACTIVE">
      <formula>NOT(ISERROR(SEARCH("ACTIVE",K765)))</formula>
    </cfRule>
  </conditionalFormatting>
  <conditionalFormatting sqref="K765:K782">
    <cfRule type="containsText" dxfId="1490" priority="1668" operator="containsText" text="Discontinued">
      <formula>NOT(ISERROR(SEARCH("Discontinued",K765)))</formula>
    </cfRule>
    <cfRule type="containsText" dxfId="1489" priority="1669" operator="containsText" text="Closeout">
      <formula>NOT(ISERROR(SEARCH("Closeout",K765)))</formula>
    </cfRule>
  </conditionalFormatting>
  <conditionalFormatting sqref="K765:K782">
    <cfRule type="containsText" dxfId="1488" priority="1666" operator="containsText" text="COMING SOON">
      <formula>NOT(ISERROR(SEARCH("COMING SOON",K765)))</formula>
    </cfRule>
    <cfRule type="containsText" dxfId="1487" priority="1667" operator="containsText" text="ACTIVE">
      <formula>NOT(ISERROR(SEARCH("ACTIVE",K765)))</formula>
    </cfRule>
  </conditionalFormatting>
  <conditionalFormatting sqref="K765:K782">
    <cfRule type="containsText" dxfId="1486" priority="1664" operator="containsText" text="Discontinued">
      <formula>NOT(ISERROR(SEARCH("Discontinued",K765)))</formula>
    </cfRule>
    <cfRule type="containsText" dxfId="1485" priority="1665" operator="containsText" text="Closeout">
      <formula>NOT(ISERROR(SEARCH("Closeout",K765)))</formula>
    </cfRule>
  </conditionalFormatting>
  <conditionalFormatting sqref="K765:K782">
    <cfRule type="containsText" dxfId="1484" priority="1662" operator="containsText" text="COMING SOON">
      <formula>NOT(ISERROR(SEARCH("COMING SOON",K765)))</formula>
    </cfRule>
    <cfRule type="containsText" dxfId="1483" priority="1663" operator="containsText" text="ACTIVE">
      <formula>NOT(ISERROR(SEARCH("ACTIVE",K765)))</formula>
    </cfRule>
  </conditionalFormatting>
  <conditionalFormatting sqref="K765:K782">
    <cfRule type="containsText" dxfId="1482" priority="1660" operator="containsText" text="Discontinued">
      <formula>NOT(ISERROR(SEARCH("Discontinued",K765)))</formula>
    </cfRule>
    <cfRule type="containsText" dxfId="1481" priority="1661" operator="containsText" text="Closeout">
      <formula>NOT(ISERROR(SEARCH("Closeout",K765)))</formula>
    </cfRule>
  </conditionalFormatting>
  <conditionalFormatting sqref="K765:K782">
    <cfRule type="containsBlanks" dxfId="1480" priority="1659">
      <formula>LEN(TRIM(K765))=0</formula>
    </cfRule>
  </conditionalFormatting>
  <conditionalFormatting sqref="K765:K782">
    <cfRule type="containsText" dxfId="1479" priority="1657" operator="containsText" text="COMING SOON">
      <formula>NOT(ISERROR(SEARCH("COMING SOON",K765)))</formula>
    </cfRule>
    <cfRule type="containsText" dxfId="1478" priority="1658" operator="containsText" text="ACTIVE">
      <formula>NOT(ISERROR(SEARCH("ACTIVE",K765)))</formula>
    </cfRule>
  </conditionalFormatting>
  <conditionalFormatting sqref="K765:K782">
    <cfRule type="containsText" dxfId="1477" priority="1655" operator="containsText" text="Discontinued">
      <formula>NOT(ISERROR(SEARCH("Discontinued",K765)))</formula>
    </cfRule>
    <cfRule type="containsText" dxfId="1476" priority="1656" operator="containsText" text="Closeout">
      <formula>NOT(ISERROR(SEARCH("Closeout",K765)))</formula>
    </cfRule>
  </conditionalFormatting>
  <conditionalFormatting sqref="K765:K782">
    <cfRule type="containsText" dxfId="1475" priority="1653" operator="containsText" text="COMING SOON">
      <formula>NOT(ISERROR(SEARCH("COMING SOON",K765)))</formula>
    </cfRule>
    <cfRule type="containsText" dxfId="1474" priority="1654" operator="containsText" text="ACTIVE">
      <formula>NOT(ISERROR(SEARCH("ACTIVE",K765)))</formula>
    </cfRule>
  </conditionalFormatting>
  <conditionalFormatting sqref="K765:K782">
    <cfRule type="containsText" dxfId="1473" priority="1651" operator="containsText" text="Discontinued">
      <formula>NOT(ISERROR(SEARCH("Discontinued",K765)))</formula>
    </cfRule>
    <cfRule type="containsText" dxfId="1472" priority="1652" operator="containsText" text="Closeout">
      <formula>NOT(ISERROR(SEARCH("Closeout",K765)))</formula>
    </cfRule>
  </conditionalFormatting>
  <conditionalFormatting sqref="K765:K782">
    <cfRule type="containsText" dxfId="1471" priority="1647" operator="containsText" text="Discontinued">
      <formula>NOT(ISERROR(SEARCH("Discontinued",K765)))</formula>
    </cfRule>
    <cfRule type="containsText" dxfId="1470" priority="1648" operator="containsText" text="Closeout">
      <formula>NOT(ISERROR(SEARCH("Closeout",K765)))</formula>
    </cfRule>
  </conditionalFormatting>
  <conditionalFormatting sqref="K765:K782">
    <cfRule type="containsText" dxfId="1469" priority="1643" operator="containsText" text="Discontinued">
      <formula>NOT(ISERROR(SEARCH("Discontinued",K765)))</formula>
    </cfRule>
    <cfRule type="containsText" dxfId="1468" priority="1644" operator="containsText" text="Coming Soon">
      <formula>NOT(ISERROR(SEARCH("Coming Soon",K765)))</formula>
    </cfRule>
    <cfRule type="containsText" dxfId="1467" priority="1645" operator="containsText" text="Closeout">
      <formula>NOT(ISERROR(SEARCH("Closeout",K765)))</formula>
    </cfRule>
    <cfRule type="containsText" dxfId="1466" priority="1646" operator="containsText" text="Active">
      <formula>NOT(ISERROR(SEARCH("Active",K765)))</formula>
    </cfRule>
  </conditionalFormatting>
  <conditionalFormatting sqref="K765:K782">
    <cfRule type="containsText" dxfId="1465" priority="1636" operator="containsText" text="Discontinued">
      <formula>NOT(ISERROR(SEARCH("Discontinued",K765)))</formula>
    </cfRule>
    <cfRule type="containsText" dxfId="1464" priority="1637" operator="containsText" text="Closeout">
      <formula>NOT(ISERROR(SEARCH("Closeout",K765)))</formula>
    </cfRule>
  </conditionalFormatting>
  <conditionalFormatting sqref="K765:K782">
    <cfRule type="cellIs" dxfId="1463" priority="1641" operator="equal">
      <formula>"Closeout"</formula>
    </cfRule>
    <cfRule type="cellIs" dxfId="1462" priority="1642" operator="equal">
      <formula>"Discontinued"</formula>
    </cfRule>
  </conditionalFormatting>
  <conditionalFormatting sqref="K765:K782">
    <cfRule type="containsBlanks" dxfId="1461" priority="1638">
      <formula>LEN(TRIM(K765))=0</formula>
    </cfRule>
  </conditionalFormatting>
  <conditionalFormatting sqref="K765:K782">
    <cfRule type="containsText" dxfId="1460" priority="1639" operator="containsText" text="COMING SOON">
      <formula>NOT(ISERROR(SEARCH("COMING SOON",K765)))</formula>
    </cfRule>
    <cfRule type="containsText" dxfId="1459" priority="1640" operator="containsText" text="ACTIVE">
      <formula>NOT(ISERROR(SEARCH("ACTIVE",K765)))</formula>
    </cfRule>
  </conditionalFormatting>
  <conditionalFormatting sqref="K765:K782">
    <cfRule type="containsText" dxfId="1458" priority="1632" operator="containsText" text="Discontinued">
      <formula>NOT(ISERROR(SEARCH("Discontinued",K765)))</formula>
    </cfRule>
    <cfRule type="containsText" dxfId="1457" priority="1633" operator="containsText" text="Closeout">
      <formula>NOT(ISERROR(SEARCH("Closeout",K765)))</formula>
    </cfRule>
  </conditionalFormatting>
  <conditionalFormatting sqref="K765:K782">
    <cfRule type="containsText" dxfId="1456" priority="1630" operator="containsText" text="COMING SOON">
      <formula>NOT(ISERROR(SEARCH("COMING SOON",K765)))</formula>
    </cfRule>
    <cfRule type="containsText" dxfId="1455" priority="1631" operator="containsText" text="ACTIVE">
      <formula>NOT(ISERROR(SEARCH("ACTIVE",K765)))</formula>
    </cfRule>
  </conditionalFormatting>
  <conditionalFormatting sqref="K765:K782">
    <cfRule type="containsText" dxfId="1454" priority="1628" operator="containsText" text="Discontinued">
      <formula>NOT(ISERROR(SEARCH("Discontinued",K765)))</formula>
    </cfRule>
    <cfRule type="containsText" dxfId="1453" priority="1629" operator="containsText" text="Closeout">
      <formula>NOT(ISERROR(SEARCH("Closeout",K765)))</formula>
    </cfRule>
  </conditionalFormatting>
  <conditionalFormatting sqref="K765:K782">
    <cfRule type="containsText" dxfId="1452" priority="1626" operator="containsText" text="COMING SOON">
      <formula>NOT(ISERROR(SEARCH("COMING SOON",K765)))</formula>
    </cfRule>
    <cfRule type="containsText" dxfId="1451" priority="1627" operator="containsText" text="ACTIVE">
      <formula>NOT(ISERROR(SEARCH("ACTIVE",K765)))</formula>
    </cfRule>
  </conditionalFormatting>
  <conditionalFormatting sqref="K765:K782">
    <cfRule type="containsText" dxfId="1450" priority="1624" operator="containsText" text="Discontinued">
      <formula>NOT(ISERROR(SEARCH("Discontinued",K765)))</formula>
    </cfRule>
    <cfRule type="containsText" dxfId="1449" priority="1625" operator="containsText" text="Closeout">
      <formula>NOT(ISERROR(SEARCH("Closeout",K765)))</formula>
    </cfRule>
  </conditionalFormatting>
  <conditionalFormatting sqref="K765:K782">
    <cfRule type="containsText" dxfId="1448" priority="1622" operator="containsText" text="COMING SOON">
      <formula>NOT(ISERROR(SEARCH("COMING SOON",K765)))</formula>
    </cfRule>
    <cfRule type="containsText" dxfId="1447" priority="1623" operator="containsText" text="ACTIVE">
      <formula>NOT(ISERROR(SEARCH("ACTIVE",K765)))</formula>
    </cfRule>
  </conditionalFormatting>
  <conditionalFormatting sqref="K765:K782">
    <cfRule type="containsText" dxfId="1446" priority="1618" operator="containsText" text="COMING SOON">
      <formula>NOT(ISERROR(SEARCH("COMING SOON",K765)))</formula>
    </cfRule>
    <cfRule type="containsText" dxfId="1445" priority="1619" operator="containsText" text="ACTIVE">
      <formula>NOT(ISERROR(SEARCH("ACTIVE",K765)))</formula>
    </cfRule>
  </conditionalFormatting>
  <conditionalFormatting sqref="K765:K782">
    <cfRule type="containsText" dxfId="1444" priority="1616" operator="containsText" text="Discontinued">
      <formula>NOT(ISERROR(SEARCH("Discontinued",K765)))</formula>
    </cfRule>
    <cfRule type="containsText" dxfId="1443" priority="1617" operator="containsText" text="Closeout">
      <formula>NOT(ISERROR(SEARCH("Closeout",K765)))</formula>
    </cfRule>
  </conditionalFormatting>
  <conditionalFormatting sqref="K765:K782">
    <cfRule type="containsText" dxfId="1442" priority="1614" operator="containsText" text="COMING SOON">
      <formula>NOT(ISERROR(SEARCH("COMING SOON",K765)))</formula>
    </cfRule>
    <cfRule type="containsText" dxfId="1441" priority="1615" operator="containsText" text="ACTIVE">
      <formula>NOT(ISERROR(SEARCH("ACTIVE",K765)))</formula>
    </cfRule>
  </conditionalFormatting>
  <conditionalFormatting sqref="K765:K782">
    <cfRule type="containsText" dxfId="1440" priority="1612" operator="containsText" text="Discontinued">
      <formula>NOT(ISERROR(SEARCH("Discontinued",K765)))</formula>
    </cfRule>
    <cfRule type="containsText" dxfId="1439" priority="1613" operator="containsText" text="Closeout">
      <formula>NOT(ISERROR(SEARCH("Closeout",K765)))</formula>
    </cfRule>
  </conditionalFormatting>
  <conditionalFormatting sqref="K765:K782">
    <cfRule type="containsText" dxfId="1438" priority="1610" operator="containsText" text="COMING SOON">
      <formula>NOT(ISERROR(SEARCH("COMING SOON",K765)))</formula>
    </cfRule>
    <cfRule type="containsText" dxfId="1437" priority="1611" operator="containsText" text="ACTIVE">
      <formula>NOT(ISERROR(SEARCH("ACTIVE",K765)))</formula>
    </cfRule>
  </conditionalFormatting>
  <conditionalFormatting sqref="K765:K782">
    <cfRule type="containsText" dxfId="1436" priority="1606" operator="containsText" text="COMING SOON">
      <formula>NOT(ISERROR(SEARCH("COMING SOON",K765)))</formula>
    </cfRule>
    <cfRule type="containsText" dxfId="1435" priority="1607" operator="containsText" text="ACTIVE">
      <formula>NOT(ISERROR(SEARCH("ACTIVE",K765)))</formula>
    </cfRule>
  </conditionalFormatting>
  <conditionalFormatting sqref="K765:K782">
    <cfRule type="containsText" dxfId="1434" priority="1604" operator="containsText" text="Discontinued">
      <formula>NOT(ISERROR(SEARCH("Discontinued",K765)))</formula>
    </cfRule>
    <cfRule type="containsText" dxfId="1433" priority="1605" operator="containsText" text="Closeout">
      <formula>NOT(ISERROR(SEARCH("Closeout",K765)))</formula>
    </cfRule>
  </conditionalFormatting>
  <conditionalFormatting sqref="K765:K782">
    <cfRule type="containsText" dxfId="1432" priority="1602" operator="containsText" text="COMING SOON">
      <formula>NOT(ISERROR(SEARCH("COMING SOON",K765)))</formula>
    </cfRule>
    <cfRule type="containsText" dxfId="1431" priority="1603" operator="containsText" text="ACTIVE">
      <formula>NOT(ISERROR(SEARCH("ACTIVE",K765)))</formula>
    </cfRule>
  </conditionalFormatting>
  <conditionalFormatting sqref="K765:K782">
    <cfRule type="containsText" dxfId="1430" priority="1600" operator="containsText" text="Discontinued">
      <formula>NOT(ISERROR(SEARCH("Discontinued",K765)))</formula>
    </cfRule>
    <cfRule type="containsText" dxfId="1429" priority="1601" operator="containsText" text="Closeout">
      <formula>NOT(ISERROR(SEARCH("Closeout",K765)))</formula>
    </cfRule>
  </conditionalFormatting>
  <conditionalFormatting sqref="K765:K782">
    <cfRule type="containsText" dxfId="1428" priority="1598" operator="containsText" text="COMING SOON">
      <formula>NOT(ISERROR(SEARCH("COMING SOON",K765)))</formula>
    </cfRule>
    <cfRule type="containsText" dxfId="1427" priority="1599" operator="containsText" text="ACTIVE">
      <formula>NOT(ISERROR(SEARCH("ACTIVE",K765)))</formula>
    </cfRule>
  </conditionalFormatting>
  <conditionalFormatting sqref="K765:K782">
    <cfRule type="containsText" dxfId="1426" priority="1596" operator="containsText" text="Discontinued">
      <formula>NOT(ISERROR(SEARCH("Discontinued",K765)))</formula>
    </cfRule>
    <cfRule type="containsText" dxfId="1425" priority="1597" operator="containsText" text="Closeout">
      <formula>NOT(ISERROR(SEARCH("Closeout",K765)))</formula>
    </cfRule>
  </conditionalFormatting>
  <conditionalFormatting sqref="K765:K782">
    <cfRule type="containsText" dxfId="1424" priority="1594" operator="containsText" text="COMING SOON">
      <formula>NOT(ISERROR(SEARCH("COMING SOON",K765)))</formula>
    </cfRule>
    <cfRule type="containsText" dxfId="1423" priority="1595" operator="containsText" text="ACTIVE">
      <formula>NOT(ISERROR(SEARCH("ACTIVE",K765)))</formula>
    </cfRule>
  </conditionalFormatting>
  <conditionalFormatting sqref="K765:K782">
    <cfRule type="containsText" dxfId="1422" priority="1592" operator="containsText" text="Discontinued">
      <formula>NOT(ISERROR(SEARCH("Discontinued",K765)))</formula>
    </cfRule>
    <cfRule type="containsText" dxfId="1421" priority="1593" operator="containsText" text="Closeout">
      <formula>NOT(ISERROR(SEARCH("Closeout",K765)))</formula>
    </cfRule>
  </conditionalFormatting>
  <conditionalFormatting sqref="K765:K782">
    <cfRule type="containsText" dxfId="1420" priority="1588" operator="containsText" text="Discontinued">
      <formula>NOT(ISERROR(SEARCH("Discontinued",K765)))</formula>
    </cfRule>
    <cfRule type="containsText" dxfId="1419" priority="1589" operator="containsText" text="Coming Soon">
      <formula>NOT(ISERROR(SEARCH("Coming Soon",K765)))</formula>
    </cfRule>
    <cfRule type="containsText" dxfId="1418" priority="1590" operator="containsText" text="Closeout">
      <formula>NOT(ISERROR(SEARCH("Closeout",K765)))</formula>
    </cfRule>
    <cfRule type="containsText" dxfId="1417" priority="1591" operator="containsText" text="Active">
      <formula>NOT(ISERROR(SEARCH("Active",K765)))</formula>
    </cfRule>
  </conditionalFormatting>
  <conditionalFormatting sqref="K765:K782">
    <cfRule type="containsText" dxfId="1416" priority="1586" operator="containsText" text="COMING SOON">
      <formula>NOT(ISERROR(SEARCH("COMING SOON",K765)))</formula>
    </cfRule>
    <cfRule type="containsText" dxfId="1415" priority="1587" operator="containsText" text="ACTIVE">
      <formula>NOT(ISERROR(SEARCH("ACTIVE",K765)))</formula>
    </cfRule>
  </conditionalFormatting>
  <conditionalFormatting sqref="K765:K782">
    <cfRule type="containsText" dxfId="1414" priority="1582" operator="containsText" text="COMING SOON">
      <formula>NOT(ISERROR(SEARCH("COMING SOON",K765)))</formula>
    </cfRule>
    <cfRule type="containsText" dxfId="1413" priority="1583" operator="containsText" text="ACTIVE">
      <formula>NOT(ISERROR(SEARCH("ACTIVE",K765)))</formula>
    </cfRule>
  </conditionalFormatting>
  <conditionalFormatting sqref="K765:K782">
    <cfRule type="containsText" dxfId="1412" priority="1580" operator="containsText" text="Discontinued">
      <formula>NOT(ISERROR(SEARCH("Discontinued",K765)))</formula>
    </cfRule>
    <cfRule type="containsText" dxfId="1411" priority="1581" operator="containsText" text="Closeout">
      <formula>NOT(ISERROR(SEARCH("Closeout",K765)))</formula>
    </cfRule>
  </conditionalFormatting>
  <conditionalFormatting sqref="K765:K782">
    <cfRule type="containsText" dxfId="1410" priority="1578" operator="containsText" text="COMING SOON">
      <formula>NOT(ISERROR(SEARCH("COMING SOON",K765)))</formula>
    </cfRule>
    <cfRule type="containsText" dxfId="1409" priority="1579" operator="containsText" text="ACTIVE">
      <formula>NOT(ISERROR(SEARCH("ACTIVE",K765)))</formula>
    </cfRule>
  </conditionalFormatting>
  <conditionalFormatting sqref="K765:K782">
    <cfRule type="containsText" dxfId="1408" priority="1576" operator="containsText" text="Discontinued">
      <formula>NOT(ISERROR(SEARCH("Discontinued",K765)))</formula>
    </cfRule>
    <cfRule type="containsText" dxfId="1407" priority="1577" operator="containsText" text="Closeout">
      <formula>NOT(ISERROR(SEARCH("Closeout",K765)))</formula>
    </cfRule>
  </conditionalFormatting>
  <conditionalFormatting sqref="K765:K782">
    <cfRule type="containsText" dxfId="1406" priority="1574" operator="containsText" text="COMING SOON">
      <formula>NOT(ISERROR(SEARCH("COMING SOON",K765)))</formula>
    </cfRule>
    <cfRule type="containsText" dxfId="1405" priority="1575" operator="containsText" text="ACTIVE">
      <formula>NOT(ISERROR(SEARCH("ACTIVE",K765)))</formula>
    </cfRule>
  </conditionalFormatting>
  <conditionalFormatting sqref="K765:K782">
    <cfRule type="containsText" dxfId="1404" priority="1572" operator="containsText" text="Discontinued">
      <formula>NOT(ISERROR(SEARCH("Discontinued",K765)))</formula>
    </cfRule>
    <cfRule type="containsText" dxfId="1403" priority="1573" operator="containsText" text="Closeout">
      <formula>NOT(ISERROR(SEARCH("Closeout",K765)))</formula>
    </cfRule>
  </conditionalFormatting>
  <conditionalFormatting sqref="K765:K782">
    <cfRule type="containsText" dxfId="1402" priority="1570" operator="containsText" text="COMING SOON">
      <formula>NOT(ISERROR(SEARCH("COMING SOON",K765)))</formula>
    </cfRule>
    <cfRule type="containsText" dxfId="1401" priority="1571" operator="containsText" text="ACTIVE">
      <formula>NOT(ISERROR(SEARCH("ACTIVE",K765)))</formula>
    </cfRule>
  </conditionalFormatting>
  <conditionalFormatting sqref="K765:K782">
    <cfRule type="containsText" dxfId="1400" priority="1568" operator="containsText" text="Discontinued">
      <formula>NOT(ISERROR(SEARCH("Discontinued",K765)))</formula>
    </cfRule>
    <cfRule type="containsText" dxfId="1399" priority="1569" operator="containsText" text="Closeout">
      <formula>NOT(ISERROR(SEARCH("Closeout",K765)))</formula>
    </cfRule>
  </conditionalFormatting>
  <conditionalFormatting sqref="K765:K782">
    <cfRule type="containsText" dxfId="1398" priority="1566" operator="containsText" text="COMING SOON">
      <formula>NOT(ISERROR(SEARCH("COMING SOON",K765)))</formula>
    </cfRule>
    <cfRule type="containsText" dxfId="1397" priority="1567" operator="containsText" text="ACTIVE">
      <formula>NOT(ISERROR(SEARCH("ACTIVE",K765)))</formula>
    </cfRule>
  </conditionalFormatting>
  <conditionalFormatting sqref="K765:K782">
    <cfRule type="containsText" dxfId="1396" priority="1564" operator="containsText" text="Discontinued">
      <formula>NOT(ISERROR(SEARCH("Discontinued",K765)))</formula>
    </cfRule>
    <cfRule type="containsText" dxfId="1395" priority="1565" operator="containsText" text="Closeout">
      <formula>NOT(ISERROR(SEARCH("Closeout",K765)))</formula>
    </cfRule>
  </conditionalFormatting>
  <conditionalFormatting sqref="K765:K782">
    <cfRule type="containsText" dxfId="1394" priority="1562" operator="containsText" text="COMING SOON">
      <formula>NOT(ISERROR(SEARCH("COMING SOON",K765)))</formula>
    </cfRule>
    <cfRule type="containsText" dxfId="1393" priority="1563" operator="containsText" text="ACTIVE">
      <formula>NOT(ISERROR(SEARCH("ACTIVE",K765)))</formula>
    </cfRule>
  </conditionalFormatting>
  <conditionalFormatting sqref="K765:K782">
    <cfRule type="containsText" dxfId="1392" priority="1560" operator="containsText" text="Discontinued">
      <formula>NOT(ISERROR(SEARCH("Discontinued",K765)))</formula>
    </cfRule>
    <cfRule type="containsText" dxfId="1391" priority="1561" operator="containsText" text="Closeout">
      <formula>NOT(ISERROR(SEARCH("Closeout",K765)))</formula>
    </cfRule>
  </conditionalFormatting>
  <conditionalFormatting sqref="K765:K782">
    <cfRule type="containsText" dxfId="1390" priority="1558" operator="containsText" text="COMING SOON">
      <formula>NOT(ISERROR(SEARCH("COMING SOON",K765)))</formula>
    </cfRule>
    <cfRule type="containsText" dxfId="1389" priority="1559" operator="containsText" text="ACTIVE">
      <formula>NOT(ISERROR(SEARCH("ACTIVE",K765)))</formula>
    </cfRule>
  </conditionalFormatting>
  <conditionalFormatting sqref="K765:K782">
    <cfRule type="containsText" dxfId="1388" priority="1556" operator="containsText" text="Discontinued">
      <formula>NOT(ISERROR(SEARCH("Discontinued",K765)))</formula>
    </cfRule>
    <cfRule type="containsText" dxfId="1387" priority="1557" operator="containsText" text="Closeout">
      <formula>NOT(ISERROR(SEARCH("Closeout",K765)))</formula>
    </cfRule>
  </conditionalFormatting>
  <conditionalFormatting sqref="K765:K782">
    <cfRule type="containsText" dxfId="1386" priority="1554" operator="containsText" text="COMING SOON">
      <formula>NOT(ISERROR(SEARCH("COMING SOON",K765)))</formula>
    </cfRule>
    <cfRule type="containsText" dxfId="1385" priority="1555" operator="containsText" text="ACTIVE">
      <formula>NOT(ISERROR(SEARCH("ACTIVE",K765)))</formula>
    </cfRule>
  </conditionalFormatting>
  <conditionalFormatting sqref="K765:K782">
    <cfRule type="containsText" dxfId="1384" priority="1552" operator="containsText" text="Discontinued">
      <formula>NOT(ISERROR(SEARCH("Discontinued",K765)))</formula>
    </cfRule>
    <cfRule type="containsText" dxfId="1383" priority="1553" operator="containsText" text="Closeout">
      <formula>NOT(ISERROR(SEARCH("Closeout",K765)))</formula>
    </cfRule>
  </conditionalFormatting>
  <conditionalFormatting sqref="B766:G766 I766:L766 J766:J783 O766:BX766">
    <cfRule type="containsBlanks" dxfId="1382" priority="1414">
      <formula>LEN(TRIM(B766))=0</formula>
    </cfRule>
  </conditionalFormatting>
  <conditionalFormatting sqref="BY766:CB769">
    <cfRule type="containsBlanks" dxfId="1381" priority="1407">
      <formula>LEN(TRIM(BY766))=0</formula>
    </cfRule>
  </conditionalFormatting>
  <conditionalFormatting sqref="BY766:CB769">
    <cfRule type="containsBlanks" dxfId="1380" priority="1413">
      <formula>LEN(TRIM(BY766))=0</formula>
    </cfRule>
  </conditionalFormatting>
  <conditionalFormatting sqref="BY766:CB769">
    <cfRule type="containsBlanks" dxfId="1379" priority="1408">
      <formula>LEN(TRIM(BY766))=0</formula>
    </cfRule>
  </conditionalFormatting>
  <conditionalFormatting sqref="BY766:CB769">
    <cfRule type="containsBlanks" dxfId="1378" priority="1409">
      <formula>LEN(TRIM(BY766))=0</formula>
    </cfRule>
  </conditionalFormatting>
  <conditionalFormatting sqref="BY766:CB769">
    <cfRule type="containsBlanks" dxfId="1377" priority="1412">
      <formula>LEN(TRIM(BY766))=0</formula>
    </cfRule>
  </conditionalFormatting>
  <conditionalFormatting sqref="BY766:CB769">
    <cfRule type="containsBlanks" dxfId="1376" priority="1411">
      <formula>LEN(TRIM(BY766))=0</formula>
    </cfRule>
  </conditionalFormatting>
  <conditionalFormatting sqref="BY766:CB769">
    <cfRule type="containsBlanks" dxfId="1375" priority="1410">
      <formula>LEN(TRIM(BY766))=0</formula>
    </cfRule>
  </conditionalFormatting>
  <conditionalFormatting sqref="BY766:CB769">
    <cfRule type="containsBlanks" dxfId="1374" priority="1406">
      <formula>LEN(TRIM(BY766))=0</formula>
    </cfRule>
  </conditionalFormatting>
  <conditionalFormatting sqref="BY766:CB769">
    <cfRule type="containsBlanks" dxfId="1373" priority="1405">
      <formula>LEN(TRIM(BY766))=0</formula>
    </cfRule>
  </conditionalFormatting>
  <conditionalFormatting sqref="BY766:CB769">
    <cfRule type="containsBlanks" dxfId="1372" priority="1404">
      <formula>LEN(TRIM(BY766))=0</formula>
    </cfRule>
  </conditionalFormatting>
  <conditionalFormatting sqref="H766">
    <cfRule type="containsBlanks" dxfId="1371" priority="1402">
      <formula>LEN(TRIM(H766))=0</formula>
    </cfRule>
    <cfRule type="duplicateValues" dxfId="1370" priority="1403"/>
  </conditionalFormatting>
  <conditionalFormatting sqref="A766">
    <cfRule type="expression" dxfId="1369" priority="1393">
      <formula>C766= "STREET (3XX)"</formula>
    </cfRule>
    <cfRule type="expression" dxfId="1368" priority="1394">
      <formula>C766="UTV (4XX)"</formula>
    </cfRule>
    <cfRule type="expression" dxfId="1367" priority="1395">
      <formula>C766= "RACE (1XX)"</formula>
    </cfRule>
    <cfRule type="expression" dxfId="1366" priority="1396">
      <formula>C766= "FORGED (2XX)"</formula>
    </cfRule>
    <cfRule type="expression" dxfId="1365" priority="1397">
      <formula>C766= "RALLY (5XX)"</formula>
    </cfRule>
    <cfRule type="expression" dxfId="1364" priority="1398">
      <formula>C766= "DISCO (6XX)"</formula>
    </cfRule>
    <cfRule type="expression" dxfId="1363" priority="1399">
      <formula>C766= "TRAIL (7XX)"</formula>
    </cfRule>
    <cfRule type="expression" dxfId="1362" priority="1400">
      <formula>C766= "GMZ (8XX)"</formula>
    </cfRule>
    <cfRule type="expression" dxfId="1361" priority="1401">
      <formula>C766= "DUALLY (9XX)"</formula>
    </cfRule>
  </conditionalFormatting>
  <conditionalFormatting sqref="K767:K782">
    <cfRule type="containsText" dxfId="1360" priority="1389" operator="containsText" text="Discontinued">
      <formula>NOT(ISERROR(SEARCH("Discontinued",K767)))</formula>
    </cfRule>
    <cfRule type="containsText" dxfId="1359" priority="1390" operator="containsText" text="Coming Soon">
      <formula>NOT(ISERROR(SEARCH("Coming Soon",K767)))</formula>
    </cfRule>
    <cfRule type="containsText" dxfId="1358" priority="1391" operator="containsText" text="Closeout">
      <formula>NOT(ISERROR(SEARCH("Closeout",K767)))</formula>
    </cfRule>
    <cfRule type="containsText" dxfId="1357" priority="1392" operator="containsText" text="Active">
      <formula>NOT(ISERROR(SEARCH("Active",K767)))</formula>
    </cfRule>
  </conditionalFormatting>
  <conditionalFormatting sqref="B767">
    <cfRule type="containsBlanks" dxfId="1356" priority="1388">
      <formula>LEN(TRIM(B767))=0</formula>
    </cfRule>
  </conditionalFormatting>
  <conditionalFormatting sqref="E767:E769">
    <cfRule type="duplicateValues" dxfId="1355" priority="1387"/>
  </conditionalFormatting>
  <conditionalFormatting sqref="B768:B769">
    <cfRule type="containsBlanks" dxfId="1354" priority="1386">
      <formula>LEN(TRIM(B768))=0</formula>
    </cfRule>
  </conditionalFormatting>
  <conditionalFormatting sqref="K770:K782">
    <cfRule type="containsText" dxfId="1353" priority="1380" operator="containsText" text="COMING SOON">
      <formula>NOT(ISERROR(SEARCH("COMING SOON",K770)))</formula>
    </cfRule>
    <cfRule type="containsText" dxfId="1352" priority="1381" operator="containsText" text="ACTIVE">
      <formula>NOT(ISERROR(SEARCH("ACTIVE",K770)))</formula>
    </cfRule>
  </conditionalFormatting>
  <conditionalFormatting sqref="K770:K782">
    <cfRule type="containsText" dxfId="1351" priority="1369" operator="containsText" text="Discontinued">
      <formula>NOT(ISERROR(SEARCH("Discontinued",K770)))</formula>
    </cfRule>
    <cfRule type="containsText" dxfId="1350" priority="1370" operator="containsText" text="Closeout">
      <formula>NOT(ISERROR(SEARCH("Closeout",K770)))</formula>
    </cfRule>
  </conditionalFormatting>
  <conditionalFormatting sqref="L770:L775 O770:BX775">
    <cfRule type="containsBlanks" dxfId="1349" priority="1368">
      <formula>LEN(TRIM(L770))=0</formula>
    </cfRule>
  </conditionalFormatting>
  <conditionalFormatting sqref="A770:A836">
    <cfRule type="expression" dxfId="1348" priority="1371">
      <formula>C770= "STREET (3XX)"</formula>
    </cfRule>
    <cfRule type="expression" dxfId="1347" priority="1372">
      <formula>C770="UTV (4XX)"</formula>
    </cfRule>
    <cfRule type="expression" dxfId="1346" priority="1373">
      <formula>C770= "RACE (1XX)"</formula>
    </cfRule>
    <cfRule type="expression" dxfId="1345" priority="1374">
      <formula>C770= "FORGED (2XX)"</formula>
    </cfRule>
    <cfRule type="expression" dxfId="1344" priority="1375">
      <formula>C770= "RALLY (5XX)"</formula>
    </cfRule>
    <cfRule type="expression" dxfId="1343" priority="1376">
      <formula>C770= "DISCO (6XX)"</formula>
    </cfRule>
    <cfRule type="expression" dxfId="1342" priority="1377">
      <formula>C770= "TRAIL (7XX)"</formula>
    </cfRule>
    <cfRule type="expression" dxfId="1341" priority="1378">
      <formula>C770= "GMZ (8XX)"</formula>
    </cfRule>
    <cfRule type="expression" dxfId="1340" priority="1379">
      <formula>C770= "DUALLY (9XX)"</formula>
    </cfRule>
  </conditionalFormatting>
  <conditionalFormatting sqref="E770:E775">
    <cfRule type="duplicateValues" dxfId="1339" priority="1367"/>
  </conditionalFormatting>
  <conditionalFormatting sqref="H770:H775">
    <cfRule type="containsBlanks" dxfId="1338" priority="1382">
      <formula>LEN(TRIM(H770))=0</formula>
    </cfRule>
    <cfRule type="duplicateValues" dxfId="1337" priority="1383"/>
  </conditionalFormatting>
  <conditionalFormatting sqref="E770:E775">
    <cfRule type="containsBlanks" dxfId="1336" priority="1384">
      <formula>LEN(TRIM(E770))=0</formula>
    </cfRule>
    <cfRule type="duplicateValues" dxfId="1335" priority="1385"/>
  </conditionalFormatting>
  <conditionalFormatting sqref="BY770:CB783">
    <cfRule type="containsBlanks" dxfId="1334" priority="1360">
      <formula>LEN(TRIM(BY770))=0</formula>
    </cfRule>
  </conditionalFormatting>
  <conditionalFormatting sqref="BY770:CB783">
    <cfRule type="containsBlanks" dxfId="1333" priority="1366">
      <formula>LEN(TRIM(BY770))=0</formula>
    </cfRule>
  </conditionalFormatting>
  <conditionalFormatting sqref="BY770:CB783">
    <cfRule type="containsBlanks" dxfId="1332" priority="1361">
      <formula>LEN(TRIM(BY770))=0</formula>
    </cfRule>
  </conditionalFormatting>
  <conditionalFormatting sqref="BY770:CB783">
    <cfRule type="containsBlanks" dxfId="1331" priority="1362">
      <formula>LEN(TRIM(BY770))=0</formula>
    </cfRule>
  </conditionalFormatting>
  <conditionalFormatting sqref="BY770:CB783">
    <cfRule type="containsBlanks" dxfId="1330" priority="1365">
      <formula>LEN(TRIM(BY770))=0</formula>
    </cfRule>
  </conditionalFormatting>
  <conditionalFormatting sqref="BY770:CB783">
    <cfRule type="containsBlanks" dxfId="1329" priority="1364">
      <formula>LEN(TRIM(BY770))=0</formula>
    </cfRule>
  </conditionalFormatting>
  <conditionalFormatting sqref="BY770:CB783">
    <cfRule type="containsBlanks" dxfId="1328" priority="1363">
      <formula>LEN(TRIM(BY770))=0</formula>
    </cfRule>
  </conditionalFormatting>
  <conditionalFormatting sqref="BY770:CB783">
    <cfRule type="containsBlanks" dxfId="1327" priority="1359">
      <formula>LEN(TRIM(BY770))=0</formula>
    </cfRule>
  </conditionalFormatting>
  <conditionalFormatting sqref="BY770:CB783">
    <cfRule type="containsBlanks" dxfId="1326" priority="1358">
      <formula>LEN(TRIM(BY770))=0</formula>
    </cfRule>
  </conditionalFormatting>
  <conditionalFormatting sqref="BY770:CB783">
    <cfRule type="containsBlanks" dxfId="1325" priority="1357">
      <formula>LEN(TRIM(BY770))=0</formula>
    </cfRule>
  </conditionalFormatting>
  <conditionalFormatting sqref="A741">
    <cfRule type="expression" dxfId="1324" priority="1349">
      <formula>C741= "TRAIL (7XX)"</formula>
    </cfRule>
    <cfRule type="expression" dxfId="1323" priority="1350">
      <formula>C741= "DISCO (6XX)"</formula>
    </cfRule>
    <cfRule type="expression" dxfId="1322" priority="1351">
      <formula>C741= "RALLY (5XX)"</formula>
    </cfRule>
    <cfRule type="expression" dxfId="1321" priority="1352">
      <formula>C741= "FORGED (2XX)"</formula>
    </cfRule>
    <cfRule type="expression" dxfId="1320" priority="1353">
      <formula>C741= "GMZ (8XX)"</formula>
    </cfRule>
    <cfRule type="expression" dxfId="1319" priority="1354">
      <formula>C741= "RACE (1XX)"</formula>
    </cfRule>
    <cfRule type="expression" dxfId="1318" priority="1355">
      <formula>C741= "UTV (4XX)"</formula>
    </cfRule>
    <cfRule type="expression" dxfId="1317" priority="1356">
      <formula>C741= "STREET (3XX)"</formula>
    </cfRule>
  </conditionalFormatting>
  <conditionalFormatting sqref="A741">
    <cfRule type="expression" dxfId="1316" priority="1340">
      <formula>C741= "STREET (3XX)"</formula>
    </cfRule>
    <cfRule type="expression" dxfId="1315" priority="1341">
      <formula>C741="UTV (4XX)"</formula>
    </cfRule>
    <cfRule type="expression" dxfId="1314" priority="1342">
      <formula>C741= "RACE (1XX)"</formula>
    </cfRule>
    <cfRule type="expression" dxfId="1313" priority="1343">
      <formula>C741= "FORGED (2XX)"</formula>
    </cfRule>
    <cfRule type="expression" dxfId="1312" priority="1344">
      <formula>C741= "RALLY (5XX)"</formula>
    </cfRule>
    <cfRule type="expression" dxfId="1311" priority="1345">
      <formula>C741= "DISCO (6XX)"</formula>
    </cfRule>
    <cfRule type="expression" dxfId="1310" priority="1346">
      <formula>C741= "TRAIL (7XX)"</formula>
    </cfRule>
    <cfRule type="expression" dxfId="1309" priority="1347">
      <formula>C741= "GMZ (8XX)"</formula>
    </cfRule>
    <cfRule type="expression" dxfId="1308" priority="1348">
      <formula>C741= "DUALLY (9XX)"</formula>
    </cfRule>
  </conditionalFormatting>
  <conditionalFormatting sqref="A741">
    <cfRule type="expression" dxfId="1307" priority="1304">
      <formula>C741= "STREET (3XX)"</formula>
    </cfRule>
    <cfRule type="expression" dxfId="1306" priority="1305">
      <formula>C741="UTV (4XX)"</formula>
    </cfRule>
    <cfRule type="expression" dxfId="1305" priority="1306">
      <formula>C741= "RACE (1XX)"</formula>
    </cfRule>
    <cfRule type="expression" dxfId="1304" priority="1307">
      <formula>C741= "FORGED (2XX)"</formula>
    </cfRule>
    <cfRule type="expression" dxfId="1303" priority="1308">
      <formula>C741= "RALLY (5XX)"</formula>
    </cfRule>
    <cfRule type="expression" dxfId="1302" priority="1309">
      <formula>C741= "DISCO (6XX)"</formula>
    </cfRule>
    <cfRule type="expression" dxfId="1301" priority="1310">
      <formula>C741= "TRAIL (7XX)"</formula>
    </cfRule>
    <cfRule type="expression" dxfId="1300" priority="1311">
      <formula>C741= "GMZ (8XX)"</formula>
    </cfRule>
    <cfRule type="expression" dxfId="1299" priority="1312">
      <formula>C741= "DUALLY (9XX)"</formula>
    </cfRule>
  </conditionalFormatting>
  <conditionalFormatting sqref="A741">
    <cfRule type="expression" dxfId="1298" priority="1332">
      <formula>C741= "TRAIL (7XX)"</formula>
    </cfRule>
    <cfRule type="expression" dxfId="1297" priority="1333">
      <formula>C741= "DISCO (6XX)"</formula>
    </cfRule>
    <cfRule type="expression" dxfId="1296" priority="1334">
      <formula>C741= "RALLY (5XX)"</formula>
    </cfRule>
    <cfRule type="expression" dxfId="1295" priority="1335">
      <formula>C741= "FORGED (2XX)"</formula>
    </cfRule>
    <cfRule type="expression" dxfId="1294" priority="1336">
      <formula>C741= "GMZ (8XX)"</formula>
    </cfRule>
    <cfRule type="expression" dxfId="1293" priority="1337">
      <formula>C741= "RACE (1XX)"</formula>
    </cfRule>
    <cfRule type="expression" dxfId="1292" priority="1338">
      <formula>C741= "UTV (4XX)"</formula>
    </cfRule>
    <cfRule type="expression" dxfId="1291" priority="1339">
      <formula>C741= "STREET (3XX)"</formula>
    </cfRule>
  </conditionalFormatting>
  <conditionalFormatting sqref="A741">
    <cfRule type="containsBlanks" dxfId="1290" priority="1331">
      <formula>LEN(TRIM(A741))=0</formula>
    </cfRule>
  </conditionalFormatting>
  <conditionalFormatting sqref="A741">
    <cfRule type="expression" dxfId="1289" priority="1322">
      <formula>C741= "STREET (3XX)"</formula>
    </cfRule>
    <cfRule type="expression" dxfId="1288" priority="1323">
      <formula>C741="UTV (4XX)"</formula>
    </cfRule>
    <cfRule type="expression" dxfId="1287" priority="1324">
      <formula>C741= "RACE (1XX)"</formula>
    </cfRule>
    <cfRule type="expression" dxfId="1286" priority="1325">
      <formula>C741= "FORGED (2XX)"</formula>
    </cfRule>
    <cfRule type="expression" dxfId="1285" priority="1326">
      <formula>C741= "RALLY (5XX)"</formula>
    </cfRule>
    <cfRule type="expression" dxfId="1284" priority="1327">
      <formula>C741= "DISCO (6XX)"</formula>
    </cfRule>
    <cfRule type="expression" dxfId="1283" priority="1328">
      <formula>C741= "TRAIL (7XX)"</formula>
    </cfRule>
    <cfRule type="expression" dxfId="1282" priority="1329">
      <formula>C741= "GMZ (8XX)"</formula>
    </cfRule>
    <cfRule type="expression" dxfId="1281" priority="1330">
      <formula>C741= "DUALLY (9XX)"</formula>
    </cfRule>
  </conditionalFormatting>
  <conditionalFormatting sqref="A741">
    <cfRule type="expression" dxfId="1280" priority="1314">
      <formula>C741= "TRAIL (7XX)"</formula>
    </cfRule>
    <cfRule type="expression" dxfId="1279" priority="1315">
      <formula>C741= "DISCO (6XX)"</formula>
    </cfRule>
    <cfRule type="expression" dxfId="1278" priority="1316">
      <formula>C741= "RALLY (5XX)"</formula>
    </cfRule>
    <cfRule type="expression" dxfId="1277" priority="1317">
      <formula>C741= "FORGED (2XX)"</formula>
    </cfRule>
    <cfRule type="expression" dxfId="1276" priority="1318">
      <formula>C741= "GMZ (8XX)"</formula>
    </cfRule>
    <cfRule type="expression" dxfId="1275" priority="1319">
      <formula>C741= "RACE (1XX)"</formula>
    </cfRule>
    <cfRule type="expression" dxfId="1274" priority="1320">
      <formula>C741= "UTV (4XX)"</formula>
    </cfRule>
    <cfRule type="expression" dxfId="1273" priority="1321">
      <formula>C741= "STREET (3XX)"</formula>
    </cfRule>
  </conditionalFormatting>
  <conditionalFormatting sqref="A741">
    <cfRule type="containsBlanks" dxfId="1272" priority="1313">
      <formula>LEN(TRIM(A741))=0</formula>
    </cfRule>
  </conditionalFormatting>
  <conditionalFormatting sqref="A741">
    <cfRule type="expression" dxfId="1271" priority="1295">
      <formula>C741= "STREET (3XX)"</formula>
    </cfRule>
    <cfRule type="expression" dxfId="1270" priority="1296">
      <formula>C741="UTV (4XX)"</formula>
    </cfRule>
    <cfRule type="expression" dxfId="1269" priority="1297">
      <formula>C741= "RACE (1XX)"</formula>
    </cfRule>
    <cfRule type="expression" dxfId="1268" priority="1298">
      <formula>C741= "FORGED (2XX)"</formula>
    </cfRule>
    <cfRule type="expression" dxfId="1267" priority="1299">
      <formula>C741= "RALLY (5XX)"</formula>
    </cfRule>
    <cfRule type="expression" dxfId="1266" priority="1300">
      <formula>C741= "DISCO (6XX)"</formula>
    </cfRule>
    <cfRule type="expression" dxfId="1265" priority="1301">
      <formula>C741= "TRAIL (7XX)"</formula>
    </cfRule>
    <cfRule type="expression" dxfId="1264" priority="1302">
      <formula>C741= "GMZ (8XX)"</formula>
    </cfRule>
    <cfRule type="expression" dxfId="1263" priority="1303">
      <formula>C741= "DUALLY (9XX)"</formula>
    </cfRule>
  </conditionalFormatting>
  <conditionalFormatting sqref="A741">
    <cfRule type="expression" dxfId="1262" priority="1286">
      <formula>C741= "STREET (3XX)"</formula>
    </cfRule>
    <cfRule type="expression" dxfId="1261" priority="1287">
      <formula>C741="UTV (4XX)"</formula>
    </cfRule>
    <cfRule type="expression" dxfId="1260" priority="1288">
      <formula>C741= "RACE (1XX)"</formula>
    </cfRule>
    <cfRule type="expression" dxfId="1259" priority="1289">
      <formula>C741= "FORGED (2XX)"</formula>
    </cfRule>
    <cfRule type="expression" dxfId="1258" priority="1290">
      <formula>C741= "RALLY (5XX)"</formula>
    </cfRule>
    <cfRule type="expression" dxfId="1257" priority="1291">
      <formula>C741= "DISCO (6XX)"</formula>
    </cfRule>
    <cfRule type="expression" dxfId="1256" priority="1292">
      <formula>C741= "TRAIL (7XX)"</formula>
    </cfRule>
    <cfRule type="expression" dxfId="1255" priority="1293">
      <formula>C741= "GMZ (8XX)"</formula>
    </cfRule>
    <cfRule type="expression" dxfId="1254" priority="1294">
      <formula>C741= "DUALLY (9XX)"</formula>
    </cfRule>
  </conditionalFormatting>
  <conditionalFormatting sqref="A741">
    <cfRule type="expression" dxfId="1253" priority="1232">
      <formula>C741= "STREET (3XX)"</formula>
    </cfRule>
    <cfRule type="expression" dxfId="1252" priority="1233">
      <formula>C741="UTV (4XX)"</formula>
    </cfRule>
    <cfRule type="expression" dxfId="1251" priority="1234">
      <formula>C741= "RACE (1XX)"</formula>
    </cfRule>
    <cfRule type="expression" dxfId="1250" priority="1235">
      <formula>C741= "FORGED (2XX)"</formula>
    </cfRule>
    <cfRule type="expression" dxfId="1249" priority="1236">
      <formula>C741= "RALLY (5XX)"</formula>
    </cfRule>
    <cfRule type="expression" dxfId="1248" priority="1237">
      <formula>C741= "DISCO (6XX)"</formula>
    </cfRule>
    <cfRule type="expression" dxfId="1247" priority="1238">
      <formula>C741= "TRAIL (7XX)"</formula>
    </cfRule>
    <cfRule type="expression" dxfId="1246" priority="1239">
      <formula>C741= "GMZ (8XX)"</formula>
    </cfRule>
    <cfRule type="expression" dxfId="1245" priority="1240">
      <formula>C741= "DUALLY (9XX)"</formula>
    </cfRule>
  </conditionalFormatting>
  <conditionalFormatting sqref="A741">
    <cfRule type="expression" dxfId="1244" priority="1250">
      <formula>C741= "STREET (3XX)"</formula>
    </cfRule>
    <cfRule type="expression" dxfId="1243" priority="1251">
      <formula>C741="UTV (4XX)"</formula>
    </cfRule>
    <cfRule type="expression" dxfId="1242" priority="1252">
      <formula>C741= "RACE (1XX)"</formula>
    </cfRule>
    <cfRule type="expression" dxfId="1241" priority="1253">
      <formula>C741= "FORGED (2XX)"</formula>
    </cfRule>
    <cfRule type="expression" dxfId="1240" priority="1254">
      <formula>C741= "RALLY (5XX)"</formula>
    </cfRule>
    <cfRule type="expression" dxfId="1239" priority="1255">
      <formula>C741= "DISCO (6XX)"</formula>
    </cfRule>
    <cfRule type="expression" dxfId="1238" priority="1256">
      <formula>C741= "TRAIL (7XX)"</formula>
    </cfRule>
    <cfRule type="expression" dxfId="1237" priority="1257">
      <formula>C741= "GMZ (8XX)"</formula>
    </cfRule>
    <cfRule type="expression" dxfId="1236" priority="1258">
      <formula>C741= "DUALLY (9XX)"</formula>
    </cfRule>
  </conditionalFormatting>
  <conditionalFormatting sqref="A741">
    <cfRule type="expression" dxfId="1235" priority="1278">
      <formula>C741= "TRAIL (7XX)"</formula>
    </cfRule>
    <cfRule type="expression" dxfId="1234" priority="1279">
      <formula>C741= "DISCO (6XX)"</formula>
    </cfRule>
    <cfRule type="expression" dxfId="1233" priority="1280">
      <formula>C741= "RALLY (5XX)"</formula>
    </cfRule>
    <cfRule type="expression" dxfId="1232" priority="1281">
      <formula>C741= "FORGED (2XX)"</formula>
    </cfRule>
    <cfRule type="expression" dxfId="1231" priority="1282">
      <formula>C741= "GMZ (8XX)"</formula>
    </cfRule>
    <cfRule type="expression" dxfId="1230" priority="1283">
      <formula>C741= "RACE (1XX)"</formula>
    </cfRule>
    <cfRule type="expression" dxfId="1229" priority="1284">
      <formula>C741= "UTV (4XX)"</formula>
    </cfRule>
    <cfRule type="expression" dxfId="1228" priority="1285">
      <formula>C741= "STREET (3XX)"</formula>
    </cfRule>
  </conditionalFormatting>
  <conditionalFormatting sqref="A741">
    <cfRule type="containsBlanks" dxfId="1227" priority="1277">
      <formula>LEN(TRIM(A741))=0</formula>
    </cfRule>
  </conditionalFormatting>
  <conditionalFormatting sqref="A741">
    <cfRule type="expression" dxfId="1226" priority="1268">
      <formula>C741= "STREET (3XX)"</formula>
    </cfRule>
    <cfRule type="expression" dxfId="1225" priority="1269">
      <formula>C741="UTV (4XX)"</formula>
    </cfRule>
    <cfRule type="expression" dxfId="1224" priority="1270">
      <formula>C741= "RACE (1XX)"</formula>
    </cfRule>
    <cfRule type="expression" dxfId="1223" priority="1271">
      <formula>C741= "FORGED (2XX)"</formula>
    </cfRule>
    <cfRule type="expression" dxfId="1222" priority="1272">
      <formula>C741= "RALLY (5XX)"</formula>
    </cfRule>
    <cfRule type="expression" dxfId="1221" priority="1273">
      <formula>C741= "DISCO (6XX)"</formula>
    </cfRule>
    <cfRule type="expression" dxfId="1220" priority="1274">
      <formula>C741= "TRAIL (7XX)"</formula>
    </cfRule>
    <cfRule type="expression" dxfId="1219" priority="1275">
      <formula>C741= "GMZ (8XX)"</formula>
    </cfRule>
    <cfRule type="expression" dxfId="1218" priority="1276">
      <formula>C741= "DUALLY (9XX)"</formula>
    </cfRule>
  </conditionalFormatting>
  <conditionalFormatting sqref="A741">
    <cfRule type="expression" dxfId="1217" priority="1260">
      <formula>C741= "TRAIL (7XX)"</formula>
    </cfRule>
    <cfRule type="expression" dxfId="1216" priority="1261">
      <formula>C741= "DISCO (6XX)"</formula>
    </cfRule>
    <cfRule type="expression" dxfId="1215" priority="1262">
      <formula>C741= "RALLY (5XX)"</formula>
    </cfRule>
    <cfRule type="expression" dxfId="1214" priority="1263">
      <formula>C741= "FORGED (2XX)"</formula>
    </cfRule>
    <cfRule type="expression" dxfId="1213" priority="1264">
      <formula>C741= "GMZ (8XX)"</formula>
    </cfRule>
    <cfRule type="expression" dxfId="1212" priority="1265">
      <formula>C741= "RACE (1XX)"</formula>
    </cfRule>
    <cfRule type="expression" dxfId="1211" priority="1266">
      <formula>C741= "UTV (4XX)"</formula>
    </cfRule>
    <cfRule type="expression" dxfId="1210" priority="1267">
      <formula>C741= "STREET (3XX)"</formula>
    </cfRule>
  </conditionalFormatting>
  <conditionalFormatting sqref="A741">
    <cfRule type="containsBlanks" dxfId="1209" priority="1259">
      <formula>LEN(TRIM(A741))=0</formula>
    </cfRule>
  </conditionalFormatting>
  <conditionalFormatting sqref="A741">
    <cfRule type="expression" dxfId="1208" priority="1241">
      <formula>C741= "STREET (3XX)"</formula>
    </cfRule>
    <cfRule type="expression" dxfId="1207" priority="1242">
      <formula>C741="UTV (4XX)"</formula>
    </cfRule>
    <cfRule type="expression" dxfId="1206" priority="1243">
      <formula>C741= "RACE (1XX)"</formula>
    </cfRule>
    <cfRule type="expression" dxfId="1205" priority="1244">
      <formula>C741= "FORGED (2XX)"</formula>
    </cfRule>
    <cfRule type="expression" dxfId="1204" priority="1245">
      <formula>C741= "RALLY (5XX)"</formula>
    </cfRule>
    <cfRule type="expression" dxfId="1203" priority="1246">
      <formula>C741= "DISCO (6XX)"</formula>
    </cfRule>
    <cfRule type="expression" dxfId="1202" priority="1247">
      <formula>C741= "TRAIL (7XX)"</formula>
    </cfRule>
    <cfRule type="expression" dxfId="1201" priority="1248">
      <formula>C741= "GMZ (8XX)"</formula>
    </cfRule>
    <cfRule type="expression" dxfId="1200" priority="1249">
      <formula>C741= "DUALLY (9XX)"</formula>
    </cfRule>
  </conditionalFormatting>
  <conditionalFormatting sqref="A741">
    <cfRule type="expression" dxfId="1199" priority="1223">
      <formula>C741= "STREET (3XX)"</formula>
    </cfRule>
    <cfRule type="expression" dxfId="1198" priority="1224">
      <formula>C741="UTV (4XX)"</formula>
    </cfRule>
    <cfRule type="expression" dxfId="1197" priority="1225">
      <formula>C741= "RACE (1XX)"</formula>
    </cfRule>
    <cfRule type="expression" dxfId="1196" priority="1226">
      <formula>C741= "FORGED (2XX)"</formula>
    </cfRule>
    <cfRule type="expression" dxfId="1195" priority="1227">
      <formula>C741= "RALLY (5XX)"</formula>
    </cfRule>
    <cfRule type="expression" dxfId="1194" priority="1228">
      <formula>C741= "DISCO (6XX)"</formula>
    </cfRule>
    <cfRule type="expression" dxfId="1193" priority="1229">
      <formula>C741= "TRAIL (7XX)"</formula>
    </cfRule>
    <cfRule type="expression" dxfId="1192" priority="1230">
      <formula>C741= "GMZ (8XX)"</formula>
    </cfRule>
    <cfRule type="expression" dxfId="1191" priority="1231">
      <formula>C741= "DUALLY (9XX)"</formula>
    </cfRule>
  </conditionalFormatting>
  <conditionalFormatting sqref="K741">
    <cfRule type="containsText" dxfId="1190" priority="1125" operator="containsText" text="Discontinued">
      <formula>NOT(ISERROR(SEARCH("Discontinued",K741)))</formula>
    </cfRule>
    <cfRule type="containsText" dxfId="1189" priority="1126" operator="containsText" text="Closeout">
      <formula>NOT(ISERROR(SEARCH("Closeout",K741)))</formula>
    </cfRule>
  </conditionalFormatting>
  <conditionalFormatting sqref="K741">
    <cfRule type="containsText" dxfId="1188" priority="1149" operator="containsText" text="Discontinued">
      <formula>NOT(ISERROR(SEARCH("Discontinued",K741)))</formula>
    </cfRule>
    <cfRule type="containsText" dxfId="1187" priority="1150" operator="containsText" text="Closeout">
      <formula>NOT(ISERROR(SEARCH("Closeout",K741)))</formula>
    </cfRule>
  </conditionalFormatting>
  <conditionalFormatting sqref="K741">
    <cfRule type="containsText" dxfId="1186" priority="1175" operator="containsText" text="COMING SOON">
      <formula>NOT(ISERROR(SEARCH("COMING SOON",K741)))</formula>
    </cfRule>
    <cfRule type="containsText" dxfId="1185" priority="1176" operator="containsText" text="ACTIVE">
      <formula>NOT(ISERROR(SEARCH("ACTIVE",K741)))</formula>
    </cfRule>
  </conditionalFormatting>
  <conditionalFormatting sqref="K741">
    <cfRule type="containsText" dxfId="1184" priority="1161" operator="containsText" text="Discontinued">
      <formula>NOT(ISERROR(SEARCH("Discontinued",K741)))</formula>
    </cfRule>
    <cfRule type="containsText" dxfId="1183" priority="1162" operator="containsText" text="Closeout">
      <formula>NOT(ISERROR(SEARCH("Closeout",K741)))</formula>
    </cfRule>
  </conditionalFormatting>
  <conditionalFormatting sqref="K741">
    <cfRule type="containsBlanks" dxfId="1182" priority="1222">
      <formula>LEN(TRIM(K741))=0</formula>
    </cfRule>
  </conditionalFormatting>
  <conditionalFormatting sqref="K741">
    <cfRule type="containsText" dxfId="1181" priority="1190" operator="containsText" text="COMING SOON">
      <formula>NOT(ISERROR(SEARCH("COMING SOON",K741)))</formula>
    </cfRule>
    <cfRule type="containsText" dxfId="1180" priority="1191" operator="containsText" text="ACTIVE">
      <formula>NOT(ISERROR(SEARCH("ACTIVE",K741)))</formula>
    </cfRule>
  </conditionalFormatting>
  <conditionalFormatting sqref="K741">
    <cfRule type="containsBlanks" dxfId="1179" priority="1221">
      <formula>LEN(TRIM(K741))=0</formula>
    </cfRule>
  </conditionalFormatting>
  <conditionalFormatting sqref="K741">
    <cfRule type="containsText" dxfId="1178" priority="1219" operator="containsText" text="COMING SOON">
      <formula>NOT(ISERROR(SEARCH("COMING SOON",K741)))</formula>
    </cfRule>
    <cfRule type="containsText" dxfId="1177" priority="1220" operator="containsText" text="ACTIVE">
      <formula>NOT(ISERROR(SEARCH("ACTIVE",K741)))</formula>
    </cfRule>
  </conditionalFormatting>
  <conditionalFormatting sqref="K741">
    <cfRule type="containsText" dxfId="1176" priority="1217" operator="containsText" text="Discontinued">
      <formula>NOT(ISERROR(SEARCH("Discontinued",K741)))</formula>
    </cfRule>
    <cfRule type="containsText" dxfId="1175" priority="1218" operator="containsText" text="Closeout">
      <formula>NOT(ISERROR(SEARCH("Closeout",K741)))</formula>
    </cfRule>
  </conditionalFormatting>
  <conditionalFormatting sqref="K741">
    <cfRule type="containsText" dxfId="1174" priority="1215" operator="containsText" text="COMING SOON">
      <formula>NOT(ISERROR(SEARCH("COMING SOON",K741)))</formula>
    </cfRule>
    <cfRule type="containsText" dxfId="1173" priority="1216" operator="containsText" text="ACTIVE">
      <formula>NOT(ISERROR(SEARCH("ACTIVE",K741)))</formula>
    </cfRule>
  </conditionalFormatting>
  <conditionalFormatting sqref="K741">
    <cfRule type="containsText" dxfId="1172" priority="1213" operator="containsText" text="Discontinued">
      <formula>NOT(ISERROR(SEARCH("Discontinued",K741)))</formula>
    </cfRule>
    <cfRule type="containsText" dxfId="1171" priority="1214" operator="containsText" text="Closeout">
      <formula>NOT(ISERROR(SEARCH("Closeout",K741)))</formula>
    </cfRule>
  </conditionalFormatting>
  <conditionalFormatting sqref="K741">
    <cfRule type="containsText" dxfId="1170" priority="1211" operator="containsText" text="COMING SOON">
      <formula>NOT(ISERROR(SEARCH("COMING SOON",K741)))</formula>
    </cfRule>
    <cfRule type="containsText" dxfId="1169" priority="1212" operator="containsText" text="ACTIVE">
      <formula>NOT(ISERROR(SEARCH("ACTIVE",K741)))</formula>
    </cfRule>
  </conditionalFormatting>
  <conditionalFormatting sqref="K741">
    <cfRule type="containsText" dxfId="1168" priority="1209" operator="containsText" text="Discontinued">
      <formula>NOT(ISERROR(SEARCH("Discontinued",K741)))</formula>
    </cfRule>
    <cfRule type="containsText" dxfId="1167" priority="1210" operator="containsText" text="Closeout">
      <formula>NOT(ISERROR(SEARCH("Closeout",K741)))</formula>
    </cfRule>
  </conditionalFormatting>
  <conditionalFormatting sqref="K741">
    <cfRule type="containsText" dxfId="1166" priority="1207" operator="containsText" text="COMING SOON">
      <formula>NOT(ISERROR(SEARCH("COMING SOON",K741)))</formula>
    </cfRule>
    <cfRule type="containsText" dxfId="1165" priority="1208" operator="containsText" text="ACTIVE">
      <formula>NOT(ISERROR(SEARCH("ACTIVE",K741)))</formula>
    </cfRule>
  </conditionalFormatting>
  <conditionalFormatting sqref="K741">
    <cfRule type="containsText" dxfId="1164" priority="1205" operator="containsText" text="Discontinued">
      <formula>NOT(ISERROR(SEARCH("Discontinued",K741)))</formula>
    </cfRule>
    <cfRule type="containsText" dxfId="1163" priority="1206" operator="containsText" text="Closeout">
      <formula>NOT(ISERROR(SEARCH("Closeout",K741)))</formula>
    </cfRule>
  </conditionalFormatting>
  <conditionalFormatting sqref="K741">
    <cfRule type="containsText" dxfId="1162" priority="1203" operator="containsText" text="COMING SOON">
      <formula>NOT(ISERROR(SEARCH("COMING SOON",K741)))</formula>
    </cfRule>
    <cfRule type="containsText" dxfId="1161" priority="1204" operator="containsText" text="ACTIVE">
      <formula>NOT(ISERROR(SEARCH("ACTIVE",K741)))</formula>
    </cfRule>
  </conditionalFormatting>
  <conditionalFormatting sqref="K741">
    <cfRule type="containsText" dxfId="1160" priority="1201" operator="containsText" text="Discontinued">
      <formula>NOT(ISERROR(SEARCH("Discontinued",K741)))</formula>
    </cfRule>
    <cfRule type="containsText" dxfId="1159" priority="1202" operator="containsText" text="Closeout">
      <formula>NOT(ISERROR(SEARCH("Closeout",K741)))</formula>
    </cfRule>
  </conditionalFormatting>
  <conditionalFormatting sqref="K741">
    <cfRule type="containsBlanks" dxfId="1158" priority="1200">
      <formula>LEN(TRIM(K741))=0</formula>
    </cfRule>
  </conditionalFormatting>
  <conditionalFormatting sqref="K741">
    <cfRule type="containsText" dxfId="1157" priority="1198" operator="containsText" text="COMING SOON">
      <formula>NOT(ISERROR(SEARCH("COMING SOON",K741)))</formula>
    </cfRule>
    <cfRule type="containsText" dxfId="1156" priority="1199" operator="containsText" text="ACTIVE">
      <formula>NOT(ISERROR(SEARCH("ACTIVE",K741)))</formula>
    </cfRule>
  </conditionalFormatting>
  <conditionalFormatting sqref="K741">
    <cfRule type="containsText" dxfId="1155" priority="1196" operator="containsText" text="Discontinued">
      <formula>NOT(ISERROR(SEARCH("Discontinued",K741)))</formula>
    </cfRule>
    <cfRule type="containsText" dxfId="1154" priority="1197" operator="containsText" text="Closeout">
      <formula>NOT(ISERROR(SEARCH("Closeout",K741)))</formula>
    </cfRule>
  </conditionalFormatting>
  <conditionalFormatting sqref="K741">
    <cfRule type="containsText" dxfId="1153" priority="1194" operator="containsText" text="COMING SOON">
      <formula>NOT(ISERROR(SEARCH("COMING SOON",K741)))</formula>
    </cfRule>
    <cfRule type="containsText" dxfId="1152" priority="1195" operator="containsText" text="ACTIVE">
      <formula>NOT(ISERROR(SEARCH("ACTIVE",K741)))</formula>
    </cfRule>
  </conditionalFormatting>
  <conditionalFormatting sqref="K741">
    <cfRule type="containsText" dxfId="1151" priority="1192" operator="containsText" text="Discontinued">
      <formula>NOT(ISERROR(SEARCH("Discontinued",K741)))</formula>
    </cfRule>
    <cfRule type="containsText" dxfId="1150" priority="1193" operator="containsText" text="Closeout">
      <formula>NOT(ISERROR(SEARCH("Closeout",K741)))</formula>
    </cfRule>
  </conditionalFormatting>
  <conditionalFormatting sqref="K741">
    <cfRule type="containsText" dxfId="1149" priority="1188" operator="containsText" text="Discontinued">
      <formula>NOT(ISERROR(SEARCH("Discontinued",K741)))</formula>
    </cfRule>
    <cfRule type="containsText" dxfId="1148" priority="1189" operator="containsText" text="Closeout">
      <formula>NOT(ISERROR(SEARCH("Closeout",K741)))</formula>
    </cfRule>
  </conditionalFormatting>
  <conditionalFormatting sqref="K741">
    <cfRule type="containsText" dxfId="1147" priority="1184" operator="containsText" text="Discontinued">
      <formula>NOT(ISERROR(SEARCH("Discontinued",K741)))</formula>
    </cfRule>
    <cfRule type="containsText" dxfId="1146" priority="1185" operator="containsText" text="Coming Soon">
      <formula>NOT(ISERROR(SEARCH("Coming Soon",K741)))</formula>
    </cfRule>
    <cfRule type="containsText" dxfId="1145" priority="1186" operator="containsText" text="Closeout">
      <formula>NOT(ISERROR(SEARCH("Closeout",K741)))</formula>
    </cfRule>
    <cfRule type="containsText" dxfId="1144" priority="1187" operator="containsText" text="Active">
      <formula>NOT(ISERROR(SEARCH("Active",K741)))</formula>
    </cfRule>
  </conditionalFormatting>
  <conditionalFormatting sqref="K741">
    <cfRule type="containsText" dxfId="1143" priority="1177" operator="containsText" text="Discontinued">
      <formula>NOT(ISERROR(SEARCH("Discontinued",K741)))</formula>
    </cfRule>
    <cfRule type="containsText" dxfId="1142" priority="1178" operator="containsText" text="Closeout">
      <formula>NOT(ISERROR(SEARCH("Closeout",K741)))</formula>
    </cfRule>
  </conditionalFormatting>
  <conditionalFormatting sqref="K741">
    <cfRule type="cellIs" dxfId="1141" priority="1182" operator="equal">
      <formula>"Closeout"</formula>
    </cfRule>
    <cfRule type="cellIs" dxfId="1140" priority="1183" operator="equal">
      <formula>"Discontinued"</formula>
    </cfRule>
  </conditionalFormatting>
  <conditionalFormatting sqref="K741">
    <cfRule type="containsBlanks" dxfId="1139" priority="1179">
      <formula>LEN(TRIM(K741))=0</formula>
    </cfRule>
  </conditionalFormatting>
  <conditionalFormatting sqref="K741">
    <cfRule type="containsText" dxfId="1138" priority="1180" operator="containsText" text="COMING SOON">
      <formula>NOT(ISERROR(SEARCH("COMING SOON",K741)))</formula>
    </cfRule>
    <cfRule type="containsText" dxfId="1137" priority="1181" operator="containsText" text="ACTIVE">
      <formula>NOT(ISERROR(SEARCH("ACTIVE",K741)))</formula>
    </cfRule>
  </conditionalFormatting>
  <conditionalFormatting sqref="K741">
    <cfRule type="containsText" dxfId="1136" priority="1173" operator="containsText" text="Discontinued">
      <formula>NOT(ISERROR(SEARCH("Discontinued",K741)))</formula>
    </cfRule>
    <cfRule type="containsText" dxfId="1135" priority="1174" operator="containsText" text="Closeout">
      <formula>NOT(ISERROR(SEARCH("Closeout",K741)))</formula>
    </cfRule>
  </conditionalFormatting>
  <conditionalFormatting sqref="K741">
    <cfRule type="containsText" dxfId="1134" priority="1171" operator="containsText" text="COMING SOON">
      <formula>NOT(ISERROR(SEARCH("COMING SOON",K741)))</formula>
    </cfRule>
    <cfRule type="containsText" dxfId="1133" priority="1172" operator="containsText" text="ACTIVE">
      <formula>NOT(ISERROR(SEARCH("ACTIVE",K741)))</formula>
    </cfRule>
  </conditionalFormatting>
  <conditionalFormatting sqref="K741">
    <cfRule type="containsText" dxfId="1132" priority="1169" operator="containsText" text="Discontinued">
      <formula>NOT(ISERROR(SEARCH("Discontinued",K741)))</formula>
    </cfRule>
    <cfRule type="containsText" dxfId="1131" priority="1170" operator="containsText" text="Closeout">
      <formula>NOT(ISERROR(SEARCH("Closeout",K741)))</formula>
    </cfRule>
  </conditionalFormatting>
  <conditionalFormatting sqref="K741">
    <cfRule type="containsText" dxfId="1130" priority="1167" operator="containsText" text="COMING SOON">
      <formula>NOT(ISERROR(SEARCH("COMING SOON",K741)))</formula>
    </cfRule>
    <cfRule type="containsText" dxfId="1129" priority="1168" operator="containsText" text="ACTIVE">
      <formula>NOT(ISERROR(SEARCH("ACTIVE",K741)))</formula>
    </cfRule>
  </conditionalFormatting>
  <conditionalFormatting sqref="K741">
    <cfRule type="containsText" dxfId="1128" priority="1165" operator="containsText" text="Discontinued">
      <formula>NOT(ISERROR(SEARCH("Discontinued",K741)))</formula>
    </cfRule>
    <cfRule type="containsText" dxfId="1127" priority="1166" operator="containsText" text="Closeout">
      <formula>NOT(ISERROR(SEARCH("Closeout",K741)))</formula>
    </cfRule>
  </conditionalFormatting>
  <conditionalFormatting sqref="K741">
    <cfRule type="containsText" dxfId="1126" priority="1163" operator="containsText" text="COMING SOON">
      <formula>NOT(ISERROR(SEARCH("COMING SOON",K741)))</formula>
    </cfRule>
    <cfRule type="containsText" dxfId="1125" priority="1164" operator="containsText" text="ACTIVE">
      <formula>NOT(ISERROR(SEARCH("ACTIVE",K741)))</formula>
    </cfRule>
  </conditionalFormatting>
  <conditionalFormatting sqref="K741">
    <cfRule type="containsText" dxfId="1124" priority="1159" operator="containsText" text="COMING SOON">
      <formula>NOT(ISERROR(SEARCH("COMING SOON",K741)))</formula>
    </cfRule>
    <cfRule type="containsText" dxfId="1123" priority="1160" operator="containsText" text="ACTIVE">
      <formula>NOT(ISERROR(SEARCH("ACTIVE",K741)))</formula>
    </cfRule>
  </conditionalFormatting>
  <conditionalFormatting sqref="K741">
    <cfRule type="containsText" dxfId="1122" priority="1157" operator="containsText" text="Discontinued">
      <formula>NOT(ISERROR(SEARCH("Discontinued",K741)))</formula>
    </cfRule>
    <cfRule type="containsText" dxfId="1121" priority="1158" operator="containsText" text="Closeout">
      <formula>NOT(ISERROR(SEARCH("Closeout",K741)))</formula>
    </cfRule>
  </conditionalFormatting>
  <conditionalFormatting sqref="K741">
    <cfRule type="containsText" dxfId="1120" priority="1155" operator="containsText" text="COMING SOON">
      <formula>NOT(ISERROR(SEARCH("COMING SOON",K741)))</formula>
    </cfRule>
    <cfRule type="containsText" dxfId="1119" priority="1156" operator="containsText" text="ACTIVE">
      <formula>NOT(ISERROR(SEARCH("ACTIVE",K741)))</formula>
    </cfRule>
  </conditionalFormatting>
  <conditionalFormatting sqref="K741">
    <cfRule type="containsText" dxfId="1118" priority="1153" operator="containsText" text="Discontinued">
      <formula>NOT(ISERROR(SEARCH("Discontinued",K741)))</formula>
    </cfRule>
    <cfRule type="containsText" dxfId="1117" priority="1154" operator="containsText" text="Closeout">
      <formula>NOT(ISERROR(SEARCH("Closeout",K741)))</formula>
    </cfRule>
  </conditionalFormatting>
  <conditionalFormatting sqref="K741">
    <cfRule type="containsText" dxfId="1116" priority="1151" operator="containsText" text="COMING SOON">
      <formula>NOT(ISERROR(SEARCH("COMING SOON",K741)))</formula>
    </cfRule>
    <cfRule type="containsText" dxfId="1115" priority="1152" operator="containsText" text="ACTIVE">
      <formula>NOT(ISERROR(SEARCH("ACTIVE",K741)))</formula>
    </cfRule>
  </conditionalFormatting>
  <conditionalFormatting sqref="K741">
    <cfRule type="containsText" dxfId="1114" priority="1147" operator="containsText" text="COMING SOON">
      <formula>NOT(ISERROR(SEARCH("COMING SOON",K741)))</formula>
    </cfRule>
    <cfRule type="containsText" dxfId="1113" priority="1148" operator="containsText" text="ACTIVE">
      <formula>NOT(ISERROR(SEARCH("ACTIVE",K741)))</formula>
    </cfRule>
  </conditionalFormatting>
  <conditionalFormatting sqref="K741">
    <cfRule type="containsText" dxfId="1112" priority="1145" operator="containsText" text="Discontinued">
      <formula>NOT(ISERROR(SEARCH("Discontinued",K741)))</formula>
    </cfRule>
    <cfRule type="containsText" dxfId="1111" priority="1146" operator="containsText" text="Closeout">
      <formula>NOT(ISERROR(SEARCH("Closeout",K741)))</formula>
    </cfRule>
  </conditionalFormatting>
  <conditionalFormatting sqref="K741">
    <cfRule type="containsText" dxfId="1110" priority="1143" operator="containsText" text="COMING SOON">
      <formula>NOT(ISERROR(SEARCH("COMING SOON",K741)))</formula>
    </cfRule>
    <cfRule type="containsText" dxfId="1109" priority="1144" operator="containsText" text="ACTIVE">
      <formula>NOT(ISERROR(SEARCH("ACTIVE",K741)))</formula>
    </cfRule>
  </conditionalFormatting>
  <conditionalFormatting sqref="K741">
    <cfRule type="containsText" dxfId="1108" priority="1141" operator="containsText" text="Discontinued">
      <formula>NOT(ISERROR(SEARCH("Discontinued",K741)))</formula>
    </cfRule>
    <cfRule type="containsText" dxfId="1107" priority="1142" operator="containsText" text="Closeout">
      <formula>NOT(ISERROR(SEARCH("Closeout",K741)))</formula>
    </cfRule>
  </conditionalFormatting>
  <conditionalFormatting sqref="K741">
    <cfRule type="containsText" dxfId="1106" priority="1139" operator="containsText" text="COMING SOON">
      <formula>NOT(ISERROR(SEARCH("COMING SOON",K741)))</formula>
    </cfRule>
    <cfRule type="containsText" dxfId="1105" priority="1140" operator="containsText" text="ACTIVE">
      <formula>NOT(ISERROR(SEARCH("ACTIVE",K741)))</formula>
    </cfRule>
  </conditionalFormatting>
  <conditionalFormatting sqref="K741">
    <cfRule type="containsText" dxfId="1104" priority="1137" operator="containsText" text="Discontinued">
      <formula>NOT(ISERROR(SEARCH("Discontinued",K741)))</formula>
    </cfRule>
    <cfRule type="containsText" dxfId="1103" priority="1138" operator="containsText" text="Closeout">
      <formula>NOT(ISERROR(SEARCH("Closeout",K741)))</formula>
    </cfRule>
  </conditionalFormatting>
  <conditionalFormatting sqref="K741">
    <cfRule type="containsText" dxfId="1102" priority="1135" operator="containsText" text="COMING SOON">
      <formula>NOT(ISERROR(SEARCH("COMING SOON",K741)))</formula>
    </cfRule>
    <cfRule type="containsText" dxfId="1101" priority="1136" operator="containsText" text="ACTIVE">
      <formula>NOT(ISERROR(SEARCH("ACTIVE",K741)))</formula>
    </cfRule>
  </conditionalFormatting>
  <conditionalFormatting sqref="K741">
    <cfRule type="containsText" dxfId="1100" priority="1133" operator="containsText" text="Discontinued">
      <formula>NOT(ISERROR(SEARCH("Discontinued",K741)))</formula>
    </cfRule>
    <cfRule type="containsText" dxfId="1099" priority="1134" operator="containsText" text="Closeout">
      <formula>NOT(ISERROR(SEARCH("Closeout",K741)))</formula>
    </cfRule>
  </conditionalFormatting>
  <conditionalFormatting sqref="K741">
    <cfRule type="containsText" dxfId="1098" priority="1129" operator="containsText" text="Discontinued">
      <formula>NOT(ISERROR(SEARCH("Discontinued",K741)))</formula>
    </cfRule>
    <cfRule type="containsText" dxfId="1097" priority="1130" operator="containsText" text="Coming Soon">
      <formula>NOT(ISERROR(SEARCH("Coming Soon",K741)))</formula>
    </cfRule>
    <cfRule type="containsText" dxfId="1096" priority="1131" operator="containsText" text="Closeout">
      <formula>NOT(ISERROR(SEARCH("Closeout",K741)))</formula>
    </cfRule>
    <cfRule type="containsText" dxfId="1095" priority="1132" operator="containsText" text="Active">
      <formula>NOT(ISERROR(SEARCH("Active",K741)))</formula>
    </cfRule>
  </conditionalFormatting>
  <conditionalFormatting sqref="K741">
    <cfRule type="containsText" dxfId="1094" priority="1127" operator="containsText" text="COMING SOON">
      <formula>NOT(ISERROR(SEARCH("COMING SOON",K741)))</formula>
    </cfRule>
    <cfRule type="containsText" dxfId="1093" priority="1128" operator="containsText" text="ACTIVE">
      <formula>NOT(ISERROR(SEARCH("ACTIVE",K741)))</formula>
    </cfRule>
  </conditionalFormatting>
  <conditionalFormatting sqref="BY741:CB741">
    <cfRule type="containsBlanks" dxfId="1092" priority="1118">
      <formula>LEN(TRIM(BY741))=0</formula>
    </cfRule>
  </conditionalFormatting>
  <conditionalFormatting sqref="BY741:CB741">
    <cfRule type="containsBlanks" dxfId="1091" priority="1124">
      <formula>LEN(TRIM(BY741))=0</formula>
    </cfRule>
  </conditionalFormatting>
  <conditionalFormatting sqref="BY741:CB741">
    <cfRule type="containsBlanks" dxfId="1090" priority="1119">
      <formula>LEN(TRIM(BY741))=0</formula>
    </cfRule>
  </conditionalFormatting>
  <conditionalFormatting sqref="BY741:CB741">
    <cfRule type="containsBlanks" dxfId="1089" priority="1120">
      <formula>LEN(TRIM(BY741))=0</formula>
    </cfRule>
  </conditionalFormatting>
  <conditionalFormatting sqref="BY741:CB741">
    <cfRule type="containsBlanks" dxfId="1088" priority="1123">
      <formula>LEN(TRIM(BY741))=0</formula>
    </cfRule>
  </conditionalFormatting>
  <conditionalFormatting sqref="BY741:CB741">
    <cfRule type="containsBlanks" dxfId="1087" priority="1122">
      <formula>LEN(TRIM(BY741))=0</formula>
    </cfRule>
  </conditionalFormatting>
  <conditionalFormatting sqref="BY741:CB741">
    <cfRule type="containsBlanks" dxfId="1086" priority="1121">
      <formula>LEN(TRIM(BY741))=0</formula>
    </cfRule>
  </conditionalFormatting>
  <conditionalFormatting sqref="K741">
    <cfRule type="containsText" dxfId="1085" priority="1116" operator="containsText" text="COMING SOON">
      <formula>NOT(ISERROR(SEARCH("COMING SOON",K741)))</formula>
    </cfRule>
    <cfRule type="containsText" dxfId="1084" priority="1117" operator="containsText" text="ACTIVE">
      <formula>NOT(ISERROR(SEARCH("ACTIVE",K741)))</formula>
    </cfRule>
  </conditionalFormatting>
  <conditionalFormatting sqref="K741">
    <cfRule type="containsText" dxfId="1083" priority="1105" operator="containsText" text="Discontinued">
      <formula>NOT(ISERROR(SEARCH("Discontinued",K741)))</formula>
    </cfRule>
    <cfRule type="containsText" dxfId="1082" priority="1106" operator="containsText" text="Closeout">
      <formula>NOT(ISERROR(SEARCH("Closeout",K741)))</formula>
    </cfRule>
  </conditionalFormatting>
  <conditionalFormatting sqref="A741">
    <cfRule type="expression" dxfId="1081" priority="1107">
      <formula>C741= "STREET (3XX)"</formula>
    </cfRule>
    <cfRule type="expression" dxfId="1080" priority="1108">
      <formula>C741="UTV (4XX)"</formula>
    </cfRule>
    <cfRule type="expression" dxfId="1079" priority="1109">
      <formula>C741= "RACE (1XX)"</formula>
    </cfRule>
    <cfRule type="expression" dxfId="1078" priority="1110">
      <formula>C741= "FORGED (2XX)"</formula>
    </cfRule>
    <cfRule type="expression" dxfId="1077" priority="1111">
      <formula>C741= "RALLY (5XX)"</formula>
    </cfRule>
    <cfRule type="expression" dxfId="1076" priority="1112">
      <formula>C741= "DISCO (6XX)"</formula>
    </cfRule>
    <cfRule type="expression" dxfId="1075" priority="1113">
      <formula>C741= "TRAIL (7XX)"</formula>
    </cfRule>
    <cfRule type="expression" dxfId="1074" priority="1114">
      <formula>C741= "GMZ (8XX)"</formula>
    </cfRule>
    <cfRule type="expression" dxfId="1073" priority="1115">
      <formula>C741= "DUALLY (9XX)"</formula>
    </cfRule>
  </conditionalFormatting>
  <conditionalFormatting sqref="K741">
    <cfRule type="containsText" dxfId="1072" priority="1099" operator="containsText" text="COMING SOON">
      <formula>NOT(ISERROR(SEARCH("COMING SOON",K741)))</formula>
    </cfRule>
    <cfRule type="containsText" dxfId="1071" priority="1100" operator="containsText" text="ACTIVE">
      <formula>NOT(ISERROR(SEARCH("ACTIVE",K741)))</formula>
    </cfRule>
  </conditionalFormatting>
  <conditionalFormatting sqref="K741">
    <cfRule type="containsText" dxfId="1070" priority="1088" operator="containsText" text="Discontinued">
      <formula>NOT(ISERROR(SEARCH("Discontinued",K741)))</formula>
    </cfRule>
    <cfRule type="containsText" dxfId="1069" priority="1089" operator="containsText" text="Closeout">
      <formula>NOT(ISERROR(SEARCH("Closeout",K741)))</formula>
    </cfRule>
  </conditionalFormatting>
  <conditionalFormatting sqref="A741">
    <cfRule type="expression" dxfId="1068" priority="1090">
      <formula>C741= "STREET (3XX)"</formula>
    </cfRule>
    <cfRule type="expression" dxfId="1067" priority="1091">
      <formula>C741="UTV (4XX)"</formula>
    </cfRule>
    <cfRule type="expression" dxfId="1066" priority="1092">
      <formula>C741= "RACE (1XX)"</formula>
    </cfRule>
    <cfRule type="expression" dxfId="1065" priority="1093">
      <formula>C741= "FORGED (2XX)"</formula>
    </cfRule>
    <cfRule type="expression" dxfId="1064" priority="1094">
      <formula>C741= "RALLY (5XX)"</formula>
    </cfRule>
    <cfRule type="expression" dxfId="1063" priority="1095">
      <formula>C741= "DISCO (6XX)"</formula>
    </cfRule>
    <cfRule type="expression" dxfId="1062" priority="1096">
      <formula>C741= "TRAIL (7XX)"</formula>
    </cfRule>
    <cfRule type="expression" dxfId="1061" priority="1097">
      <formula>C741= "GMZ (8XX)"</formula>
    </cfRule>
    <cfRule type="expression" dxfId="1060" priority="1098">
      <formula>C741= "DUALLY (9XX)"</formula>
    </cfRule>
  </conditionalFormatting>
  <conditionalFormatting sqref="E741">
    <cfRule type="duplicateValues" dxfId="1059" priority="1087"/>
  </conditionalFormatting>
  <conditionalFormatting sqref="H741">
    <cfRule type="containsBlanks" dxfId="1058" priority="1101">
      <formula>LEN(TRIM(H741))=0</formula>
    </cfRule>
    <cfRule type="duplicateValues" dxfId="1057" priority="1102"/>
  </conditionalFormatting>
  <conditionalFormatting sqref="E741">
    <cfRule type="containsBlanks" dxfId="1056" priority="1103">
      <formula>LEN(TRIM(E741))=0</formula>
    </cfRule>
    <cfRule type="duplicateValues" dxfId="1055" priority="1104"/>
  </conditionalFormatting>
  <conditionalFormatting sqref="K776:K782">
    <cfRule type="containsText" dxfId="1054" priority="1081" operator="containsText" text="COMING SOON">
      <formula>NOT(ISERROR(SEARCH("COMING SOON",K776)))</formula>
    </cfRule>
    <cfRule type="containsText" dxfId="1053" priority="1082" operator="containsText" text="ACTIVE">
      <formula>NOT(ISERROR(SEARCH("ACTIVE",K776)))</formula>
    </cfRule>
  </conditionalFormatting>
  <conditionalFormatting sqref="K776:K782">
    <cfRule type="containsText" dxfId="1052" priority="1070" operator="containsText" text="Discontinued">
      <formula>NOT(ISERROR(SEARCH("Discontinued",K776)))</formula>
    </cfRule>
    <cfRule type="containsText" dxfId="1051" priority="1071" operator="containsText" text="Closeout">
      <formula>NOT(ISERROR(SEARCH("Closeout",K776)))</formula>
    </cfRule>
  </conditionalFormatting>
  <conditionalFormatting sqref="L776:L782 BY782:CB783 O776:CB782">
    <cfRule type="containsBlanks" dxfId="1050" priority="1069">
      <formula>LEN(TRIM(L776))=0</formula>
    </cfRule>
  </conditionalFormatting>
  <conditionalFormatting sqref="A776:A782">
    <cfRule type="expression" dxfId="1049" priority="1072">
      <formula>C776= "STREET (3XX)"</formula>
    </cfRule>
    <cfRule type="expression" dxfId="1048" priority="1073">
      <formula>C776="UTV (4XX)"</formula>
    </cfRule>
    <cfRule type="expression" dxfId="1047" priority="1074">
      <formula>C776= "RACE (1XX)"</formula>
    </cfRule>
    <cfRule type="expression" dxfId="1046" priority="1075">
      <formula>C776= "FORGED (2XX)"</formula>
    </cfRule>
    <cfRule type="expression" dxfId="1045" priority="1076">
      <formula>C776= "RALLY (5XX)"</formula>
    </cfRule>
    <cfRule type="expression" dxfId="1044" priority="1077">
      <formula>C776= "DISCO (6XX)"</formula>
    </cfRule>
    <cfRule type="expression" dxfId="1043" priority="1078">
      <formula>C776= "TRAIL (7XX)"</formula>
    </cfRule>
    <cfRule type="expression" dxfId="1042" priority="1079">
      <formula>C776= "GMZ (8XX)"</formula>
    </cfRule>
    <cfRule type="expression" dxfId="1041" priority="1080">
      <formula>C776= "DUALLY (9XX)"</formula>
    </cfRule>
  </conditionalFormatting>
  <conditionalFormatting sqref="E776:E782">
    <cfRule type="duplicateValues" dxfId="1040" priority="1068"/>
  </conditionalFormatting>
  <conditionalFormatting sqref="H776:H782">
    <cfRule type="containsBlanks" dxfId="1039" priority="1083">
      <formula>LEN(TRIM(H776))=0</formula>
    </cfRule>
    <cfRule type="duplicateValues" dxfId="1038" priority="1084"/>
  </conditionalFormatting>
  <conditionalFormatting sqref="E776:E782">
    <cfRule type="containsBlanks" dxfId="1037" priority="1085">
      <formula>LEN(TRIM(E776))=0</formula>
    </cfRule>
    <cfRule type="duplicateValues" dxfId="1036" priority="1086"/>
  </conditionalFormatting>
  <conditionalFormatting sqref="L783 O783:CB783">
    <cfRule type="containsBlanks" dxfId="1035" priority="1049">
      <formula>LEN(TRIM(L783))=0</formula>
    </cfRule>
  </conditionalFormatting>
  <conditionalFormatting sqref="A783">
    <cfRule type="expression" dxfId="1034" priority="1052">
      <formula>C783= "STREET (3XX)"</formula>
    </cfRule>
    <cfRule type="expression" dxfId="1033" priority="1053">
      <formula>C783="UTV (4XX)"</formula>
    </cfRule>
    <cfRule type="expression" dxfId="1032" priority="1054">
      <formula>C783= "RACE (1XX)"</formula>
    </cfRule>
    <cfRule type="expression" dxfId="1031" priority="1055">
      <formula>C783= "FORGED (2XX)"</formula>
    </cfRule>
    <cfRule type="expression" dxfId="1030" priority="1056">
      <formula>C783= "RALLY (5XX)"</formula>
    </cfRule>
    <cfRule type="expression" dxfId="1029" priority="1057">
      <formula>C783= "DISCO (6XX)"</formula>
    </cfRule>
    <cfRule type="expression" dxfId="1028" priority="1058">
      <formula>C783= "TRAIL (7XX)"</formula>
    </cfRule>
    <cfRule type="expression" dxfId="1027" priority="1059">
      <formula>C783= "GMZ (8XX)"</formula>
    </cfRule>
    <cfRule type="expression" dxfId="1026" priority="1060">
      <formula>C783= "DUALLY (9XX)"</formula>
    </cfRule>
  </conditionalFormatting>
  <conditionalFormatting sqref="E783">
    <cfRule type="duplicateValues" dxfId="1025" priority="1048"/>
  </conditionalFormatting>
  <conditionalFormatting sqref="H783">
    <cfRule type="containsBlanks" dxfId="1024" priority="1063">
      <formula>LEN(TRIM(H783))=0</formula>
    </cfRule>
    <cfRule type="duplicateValues" dxfId="1023" priority="1064"/>
  </conditionalFormatting>
  <conditionalFormatting sqref="E783">
    <cfRule type="containsBlanks" dxfId="1022" priority="1065">
      <formula>LEN(TRIM(E783))=0</formula>
    </cfRule>
    <cfRule type="duplicateValues" dxfId="1021" priority="1066"/>
  </conditionalFormatting>
  <conditionalFormatting sqref="K783">
    <cfRule type="containsText" dxfId="1020" priority="1044" operator="containsText" text="Discontinued">
      <formula>NOT(ISERROR(SEARCH("Discontinued",K783)))</formula>
    </cfRule>
    <cfRule type="containsText" dxfId="1019" priority="1045" operator="containsText" text="Coming Soon">
      <formula>NOT(ISERROR(SEARCH("Coming Soon",K783)))</formula>
    </cfRule>
    <cfRule type="containsText" dxfId="1018" priority="1046" operator="containsText" text="Closeout">
      <formula>NOT(ISERROR(SEARCH("Closeout",K783)))</formula>
    </cfRule>
    <cfRule type="containsText" dxfId="1017" priority="1047" operator="containsText" text="Active">
      <formula>NOT(ISERROR(SEARCH("Active",K783)))</formula>
    </cfRule>
  </conditionalFormatting>
  <conditionalFormatting sqref="K783">
    <cfRule type="containsText" dxfId="1016" priority="946" operator="containsText" text="Discontinued">
      <formula>NOT(ISERROR(SEARCH("Discontinued",K783)))</formula>
    </cfRule>
    <cfRule type="containsText" dxfId="1015" priority="947" operator="containsText" text="Closeout">
      <formula>NOT(ISERROR(SEARCH("Closeout",K783)))</formula>
    </cfRule>
  </conditionalFormatting>
  <conditionalFormatting sqref="K783">
    <cfRule type="containsText" dxfId="1014" priority="970" operator="containsText" text="Discontinued">
      <formula>NOT(ISERROR(SEARCH("Discontinued",K783)))</formula>
    </cfRule>
    <cfRule type="containsText" dxfId="1013" priority="971" operator="containsText" text="Closeout">
      <formula>NOT(ISERROR(SEARCH("Closeout",K783)))</formula>
    </cfRule>
  </conditionalFormatting>
  <conditionalFormatting sqref="K783">
    <cfRule type="containsText" dxfId="1012" priority="996" operator="containsText" text="COMING SOON">
      <formula>NOT(ISERROR(SEARCH("COMING SOON",K783)))</formula>
    </cfRule>
    <cfRule type="containsText" dxfId="1011" priority="997" operator="containsText" text="ACTIVE">
      <formula>NOT(ISERROR(SEARCH("ACTIVE",K783)))</formula>
    </cfRule>
  </conditionalFormatting>
  <conditionalFormatting sqref="K783">
    <cfRule type="containsText" dxfId="1010" priority="982" operator="containsText" text="Discontinued">
      <formula>NOT(ISERROR(SEARCH("Discontinued",K783)))</formula>
    </cfRule>
    <cfRule type="containsText" dxfId="1009" priority="983" operator="containsText" text="Closeout">
      <formula>NOT(ISERROR(SEARCH("Closeout",K783)))</formula>
    </cfRule>
  </conditionalFormatting>
  <conditionalFormatting sqref="K783">
    <cfRule type="containsBlanks" dxfId="1008" priority="1043">
      <formula>LEN(TRIM(K783))=0</formula>
    </cfRule>
  </conditionalFormatting>
  <conditionalFormatting sqref="K783">
    <cfRule type="containsText" dxfId="1007" priority="1011" operator="containsText" text="COMING SOON">
      <formula>NOT(ISERROR(SEARCH("COMING SOON",K783)))</formula>
    </cfRule>
    <cfRule type="containsText" dxfId="1006" priority="1012" operator="containsText" text="ACTIVE">
      <formula>NOT(ISERROR(SEARCH("ACTIVE",K783)))</formula>
    </cfRule>
  </conditionalFormatting>
  <conditionalFormatting sqref="K783">
    <cfRule type="containsBlanks" dxfId="1005" priority="1042">
      <formula>LEN(TRIM(K783))=0</formula>
    </cfRule>
  </conditionalFormatting>
  <conditionalFormatting sqref="K783">
    <cfRule type="containsText" dxfId="1004" priority="1040" operator="containsText" text="COMING SOON">
      <formula>NOT(ISERROR(SEARCH("COMING SOON",K783)))</formula>
    </cfRule>
    <cfRule type="containsText" dxfId="1003" priority="1041" operator="containsText" text="ACTIVE">
      <formula>NOT(ISERROR(SEARCH("ACTIVE",K783)))</formula>
    </cfRule>
  </conditionalFormatting>
  <conditionalFormatting sqref="K783">
    <cfRule type="containsText" dxfId="1002" priority="1038" operator="containsText" text="Discontinued">
      <formula>NOT(ISERROR(SEARCH("Discontinued",K783)))</formula>
    </cfRule>
    <cfRule type="containsText" dxfId="1001" priority="1039" operator="containsText" text="Closeout">
      <formula>NOT(ISERROR(SEARCH("Closeout",K783)))</formula>
    </cfRule>
  </conditionalFormatting>
  <conditionalFormatting sqref="K783">
    <cfRule type="containsText" dxfId="1000" priority="1036" operator="containsText" text="COMING SOON">
      <formula>NOT(ISERROR(SEARCH("COMING SOON",K783)))</formula>
    </cfRule>
    <cfRule type="containsText" dxfId="999" priority="1037" operator="containsText" text="ACTIVE">
      <formula>NOT(ISERROR(SEARCH("ACTIVE",K783)))</formula>
    </cfRule>
  </conditionalFormatting>
  <conditionalFormatting sqref="K783">
    <cfRule type="containsText" dxfId="998" priority="1034" operator="containsText" text="Discontinued">
      <formula>NOT(ISERROR(SEARCH("Discontinued",K783)))</formula>
    </cfRule>
    <cfRule type="containsText" dxfId="997" priority="1035" operator="containsText" text="Closeout">
      <formula>NOT(ISERROR(SEARCH("Closeout",K783)))</formula>
    </cfRule>
  </conditionalFormatting>
  <conditionalFormatting sqref="K783">
    <cfRule type="containsText" dxfId="996" priority="1032" operator="containsText" text="COMING SOON">
      <formula>NOT(ISERROR(SEARCH("COMING SOON",K783)))</formula>
    </cfRule>
    <cfRule type="containsText" dxfId="995" priority="1033" operator="containsText" text="ACTIVE">
      <formula>NOT(ISERROR(SEARCH("ACTIVE",K783)))</formula>
    </cfRule>
  </conditionalFormatting>
  <conditionalFormatting sqref="K783">
    <cfRule type="containsText" dxfId="994" priority="1030" operator="containsText" text="Discontinued">
      <formula>NOT(ISERROR(SEARCH("Discontinued",K783)))</formula>
    </cfRule>
    <cfRule type="containsText" dxfId="993" priority="1031" operator="containsText" text="Closeout">
      <formula>NOT(ISERROR(SEARCH("Closeout",K783)))</formula>
    </cfRule>
  </conditionalFormatting>
  <conditionalFormatting sqref="K783">
    <cfRule type="containsText" dxfId="992" priority="1028" operator="containsText" text="COMING SOON">
      <formula>NOT(ISERROR(SEARCH("COMING SOON",K783)))</formula>
    </cfRule>
    <cfRule type="containsText" dxfId="991" priority="1029" operator="containsText" text="ACTIVE">
      <formula>NOT(ISERROR(SEARCH("ACTIVE",K783)))</formula>
    </cfRule>
  </conditionalFormatting>
  <conditionalFormatting sqref="K783">
    <cfRule type="containsText" dxfId="990" priority="1026" operator="containsText" text="Discontinued">
      <formula>NOT(ISERROR(SEARCH("Discontinued",K783)))</formula>
    </cfRule>
    <cfRule type="containsText" dxfId="989" priority="1027" operator="containsText" text="Closeout">
      <formula>NOT(ISERROR(SEARCH("Closeout",K783)))</formula>
    </cfRule>
  </conditionalFormatting>
  <conditionalFormatting sqref="K783">
    <cfRule type="containsText" dxfId="988" priority="1024" operator="containsText" text="COMING SOON">
      <formula>NOT(ISERROR(SEARCH("COMING SOON",K783)))</formula>
    </cfRule>
    <cfRule type="containsText" dxfId="987" priority="1025" operator="containsText" text="ACTIVE">
      <formula>NOT(ISERROR(SEARCH("ACTIVE",K783)))</formula>
    </cfRule>
  </conditionalFormatting>
  <conditionalFormatting sqref="K783">
    <cfRule type="containsText" dxfId="986" priority="1022" operator="containsText" text="Discontinued">
      <formula>NOT(ISERROR(SEARCH("Discontinued",K783)))</formula>
    </cfRule>
    <cfRule type="containsText" dxfId="985" priority="1023" operator="containsText" text="Closeout">
      <formula>NOT(ISERROR(SEARCH("Closeout",K783)))</formula>
    </cfRule>
  </conditionalFormatting>
  <conditionalFormatting sqref="K783">
    <cfRule type="containsBlanks" dxfId="984" priority="1021">
      <formula>LEN(TRIM(K783))=0</formula>
    </cfRule>
  </conditionalFormatting>
  <conditionalFormatting sqref="K783">
    <cfRule type="containsText" dxfId="983" priority="1019" operator="containsText" text="COMING SOON">
      <formula>NOT(ISERROR(SEARCH("COMING SOON",K783)))</formula>
    </cfRule>
    <cfRule type="containsText" dxfId="982" priority="1020" operator="containsText" text="ACTIVE">
      <formula>NOT(ISERROR(SEARCH("ACTIVE",K783)))</formula>
    </cfRule>
  </conditionalFormatting>
  <conditionalFormatting sqref="K783">
    <cfRule type="containsText" dxfId="981" priority="1017" operator="containsText" text="Discontinued">
      <formula>NOT(ISERROR(SEARCH("Discontinued",K783)))</formula>
    </cfRule>
    <cfRule type="containsText" dxfId="980" priority="1018" operator="containsText" text="Closeout">
      <formula>NOT(ISERROR(SEARCH("Closeout",K783)))</formula>
    </cfRule>
  </conditionalFormatting>
  <conditionalFormatting sqref="K783">
    <cfRule type="containsText" dxfId="979" priority="1015" operator="containsText" text="COMING SOON">
      <formula>NOT(ISERROR(SEARCH("COMING SOON",K783)))</formula>
    </cfRule>
    <cfRule type="containsText" dxfId="978" priority="1016" operator="containsText" text="ACTIVE">
      <formula>NOT(ISERROR(SEARCH("ACTIVE",K783)))</formula>
    </cfRule>
  </conditionalFormatting>
  <conditionalFormatting sqref="K783">
    <cfRule type="containsText" dxfId="977" priority="1013" operator="containsText" text="Discontinued">
      <formula>NOT(ISERROR(SEARCH("Discontinued",K783)))</formula>
    </cfRule>
    <cfRule type="containsText" dxfId="976" priority="1014" operator="containsText" text="Closeout">
      <formula>NOT(ISERROR(SEARCH("Closeout",K783)))</formula>
    </cfRule>
  </conditionalFormatting>
  <conditionalFormatting sqref="K783">
    <cfRule type="containsText" dxfId="975" priority="1009" operator="containsText" text="Discontinued">
      <formula>NOT(ISERROR(SEARCH("Discontinued",K783)))</formula>
    </cfRule>
    <cfRule type="containsText" dxfId="974" priority="1010" operator="containsText" text="Closeout">
      <formula>NOT(ISERROR(SEARCH("Closeout",K783)))</formula>
    </cfRule>
  </conditionalFormatting>
  <conditionalFormatting sqref="K783">
    <cfRule type="containsText" dxfId="973" priority="1005" operator="containsText" text="Discontinued">
      <formula>NOT(ISERROR(SEARCH("Discontinued",K783)))</formula>
    </cfRule>
    <cfRule type="containsText" dxfId="972" priority="1006" operator="containsText" text="Coming Soon">
      <formula>NOT(ISERROR(SEARCH("Coming Soon",K783)))</formula>
    </cfRule>
    <cfRule type="containsText" dxfId="971" priority="1007" operator="containsText" text="Closeout">
      <formula>NOT(ISERROR(SEARCH("Closeout",K783)))</formula>
    </cfRule>
    <cfRule type="containsText" dxfId="970" priority="1008" operator="containsText" text="Active">
      <formula>NOT(ISERROR(SEARCH("Active",K783)))</formula>
    </cfRule>
  </conditionalFormatting>
  <conditionalFormatting sqref="K783">
    <cfRule type="containsText" dxfId="969" priority="998" operator="containsText" text="Discontinued">
      <formula>NOT(ISERROR(SEARCH("Discontinued",K783)))</formula>
    </cfRule>
    <cfRule type="containsText" dxfId="968" priority="999" operator="containsText" text="Closeout">
      <formula>NOT(ISERROR(SEARCH("Closeout",K783)))</formula>
    </cfRule>
  </conditionalFormatting>
  <conditionalFormatting sqref="K783">
    <cfRule type="cellIs" dxfId="967" priority="1003" operator="equal">
      <formula>"Closeout"</formula>
    </cfRule>
    <cfRule type="cellIs" dxfId="966" priority="1004" operator="equal">
      <formula>"Discontinued"</formula>
    </cfRule>
  </conditionalFormatting>
  <conditionalFormatting sqref="K783">
    <cfRule type="containsBlanks" dxfId="965" priority="1000">
      <formula>LEN(TRIM(K783))=0</formula>
    </cfRule>
  </conditionalFormatting>
  <conditionalFormatting sqref="K783">
    <cfRule type="containsText" dxfId="964" priority="1001" operator="containsText" text="COMING SOON">
      <formula>NOT(ISERROR(SEARCH("COMING SOON",K783)))</formula>
    </cfRule>
    <cfRule type="containsText" dxfId="963" priority="1002" operator="containsText" text="ACTIVE">
      <formula>NOT(ISERROR(SEARCH("ACTIVE",K783)))</formula>
    </cfRule>
  </conditionalFormatting>
  <conditionalFormatting sqref="K783">
    <cfRule type="containsText" dxfId="962" priority="994" operator="containsText" text="Discontinued">
      <formula>NOT(ISERROR(SEARCH("Discontinued",K783)))</formula>
    </cfRule>
    <cfRule type="containsText" dxfId="961" priority="995" operator="containsText" text="Closeout">
      <formula>NOT(ISERROR(SEARCH("Closeout",K783)))</formula>
    </cfRule>
  </conditionalFormatting>
  <conditionalFormatting sqref="K783">
    <cfRule type="containsText" dxfId="960" priority="992" operator="containsText" text="COMING SOON">
      <formula>NOT(ISERROR(SEARCH("COMING SOON",K783)))</formula>
    </cfRule>
    <cfRule type="containsText" dxfId="959" priority="993" operator="containsText" text="ACTIVE">
      <formula>NOT(ISERROR(SEARCH("ACTIVE",K783)))</formula>
    </cfRule>
  </conditionalFormatting>
  <conditionalFormatting sqref="K783">
    <cfRule type="containsText" dxfId="958" priority="990" operator="containsText" text="Discontinued">
      <formula>NOT(ISERROR(SEARCH("Discontinued",K783)))</formula>
    </cfRule>
    <cfRule type="containsText" dxfId="957" priority="991" operator="containsText" text="Closeout">
      <formula>NOT(ISERROR(SEARCH("Closeout",K783)))</formula>
    </cfRule>
  </conditionalFormatting>
  <conditionalFormatting sqref="K783">
    <cfRule type="containsText" dxfId="956" priority="988" operator="containsText" text="COMING SOON">
      <formula>NOT(ISERROR(SEARCH("COMING SOON",K783)))</formula>
    </cfRule>
    <cfRule type="containsText" dxfId="955" priority="989" operator="containsText" text="ACTIVE">
      <formula>NOT(ISERROR(SEARCH("ACTIVE",K783)))</formula>
    </cfRule>
  </conditionalFormatting>
  <conditionalFormatting sqref="K783">
    <cfRule type="containsText" dxfId="954" priority="986" operator="containsText" text="Discontinued">
      <formula>NOT(ISERROR(SEARCH("Discontinued",K783)))</formula>
    </cfRule>
    <cfRule type="containsText" dxfId="953" priority="987" operator="containsText" text="Closeout">
      <formula>NOT(ISERROR(SEARCH("Closeout",K783)))</formula>
    </cfRule>
  </conditionalFormatting>
  <conditionalFormatting sqref="K783">
    <cfRule type="containsText" dxfId="952" priority="984" operator="containsText" text="COMING SOON">
      <formula>NOT(ISERROR(SEARCH("COMING SOON",K783)))</formula>
    </cfRule>
    <cfRule type="containsText" dxfId="951" priority="985" operator="containsText" text="ACTIVE">
      <formula>NOT(ISERROR(SEARCH("ACTIVE",K783)))</formula>
    </cfRule>
  </conditionalFormatting>
  <conditionalFormatting sqref="K783">
    <cfRule type="containsText" dxfId="950" priority="980" operator="containsText" text="COMING SOON">
      <formula>NOT(ISERROR(SEARCH("COMING SOON",K783)))</formula>
    </cfRule>
    <cfRule type="containsText" dxfId="949" priority="981" operator="containsText" text="ACTIVE">
      <formula>NOT(ISERROR(SEARCH("ACTIVE",K783)))</formula>
    </cfRule>
  </conditionalFormatting>
  <conditionalFormatting sqref="K783">
    <cfRule type="containsText" dxfId="948" priority="978" operator="containsText" text="Discontinued">
      <formula>NOT(ISERROR(SEARCH("Discontinued",K783)))</formula>
    </cfRule>
    <cfRule type="containsText" dxfId="947" priority="979" operator="containsText" text="Closeout">
      <formula>NOT(ISERROR(SEARCH("Closeout",K783)))</formula>
    </cfRule>
  </conditionalFormatting>
  <conditionalFormatting sqref="K783">
    <cfRule type="containsText" dxfId="946" priority="976" operator="containsText" text="COMING SOON">
      <formula>NOT(ISERROR(SEARCH("COMING SOON",K783)))</formula>
    </cfRule>
    <cfRule type="containsText" dxfId="945" priority="977" operator="containsText" text="ACTIVE">
      <formula>NOT(ISERROR(SEARCH("ACTIVE",K783)))</formula>
    </cfRule>
  </conditionalFormatting>
  <conditionalFormatting sqref="K783">
    <cfRule type="containsText" dxfId="944" priority="974" operator="containsText" text="Discontinued">
      <formula>NOT(ISERROR(SEARCH("Discontinued",K783)))</formula>
    </cfRule>
    <cfRule type="containsText" dxfId="943" priority="975" operator="containsText" text="Closeout">
      <formula>NOT(ISERROR(SEARCH("Closeout",K783)))</formula>
    </cfRule>
  </conditionalFormatting>
  <conditionalFormatting sqref="K783">
    <cfRule type="containsText" dxfId="942" priority="972" operator="containsText" text="COMING SOON">
      <formula>NOT(ISERROR(SEARCH("COMING SOON",K783)))</formula>
    </cfRule>
    <cfRule type="containsText" dxfId="941" priority="973" operator="containsText" text="ACTIVE">
      <formula>NOT(ISERROR(SEARCH("ACTIVE",K783)))</formula>
    </cfRule>
  </conditionalFormatting>
  <conditionalFormatting sqref="K783">
    <cfRule type="containsText" dxfId="940" priority="968" operator="containsText" text="COMING SOON">
      <formula>NOT(ISERROR(SEARCH("COMING SOON",K783)))</formula>
    </cfRule>
    <cfRule type="containsText" dxfId="939" priority="969" operator="containsText" text="ACTIVE">
      <formula>NOT(ISERROR(SEARCH("ACTIVE",K783)))</formula>
    </cfRule>
  </conditionalFormatting>
  <conditionalFormatting sqref="K783">
    <cfRule type="containsText" dxfId="938" priority="966" operator="containsText" text="Discontinued">
      <formula>NOT(ISERROR(SEARCH("Discontinued",K783)))</formula>
    </cfRule>
    <cfRule type="containsText" dxfId="937" priority="967" operator="containsText" text="Closeout">
      <formula>NOT(ISERROR(SEARCH("Closeout",K783)))</formula>
    </cfRule>
  </conditionalFormatting>
  <conditionalFormatting sqref="K783">
    <cfRule type="containsText" dxfId="936" priority="964" operator="containsText" text="COMING SOON">
      <formula>NOT(ISERROR(SEARCH("COMING SOON",K783)))</formula>
    </cfRule>
    <cfRule type="containsText" dxfId="935" priority="965" operator="containsText" text="ACTIVE">
      <formula>NOT(ISERROR(SEARCH("ACTIVE",K783)))</formula>
    </cfRule>
  </conditionalFormatting>
  <conditionalFormatting sqref="K783">
    <cfRule type="containsText" dxfId="934" priority="962" operator="containsText" text="Discontinued">
      <formula>NOT(ISERROR(SEARCH("Discontinued",K783)))</formula>
    </cfRule>
    <cfRule type="containsText" dxfId="933" priority="963" operator="containsText" text="Closeout">
      <formula>NOT(ISERROR(SEARCH("Closeout",K783)))</formula>
    </cfRule>
  </conditionalFormatting>
  <conditionalFormatting sqref="K783">
    <cfRule type="containsText" dxfId="932" priority="960" operator="containsText" text="COMING SOON">
      <formula>NOT(ISERROR(SEARCH("COMING SOON",K783)))</formula>
    </cfRule>
    <cfRule type="containsText" dxfId="931" priority="961" operator="containsText" text="ACTIVE">
      <formula>NOT(ISERROR(SEARCH("ACTIVE",K783)))</formula>
    </cfRule>
  </conditionalFormatting>
  <conditionalFormatting sqref="K783">
    <cfRule type="containsText" dxfId="930" priority="958" operator="containsText" text="Discontinued">
      <formula>NOT(ISERROR(SEARCH("Discontinued",K783)))</formula>
    </cfRule>
    <cfRule type="containsText" dxfId="929" priority="959" operator="containsText" text="Closeout">
      <formula>NOT(ISERROR(SEARCH("Closeout",K783)))</formula>
    </cfRule>
  </conditionalFormatting>
  <conditionalFormatting sqref="K783">
    <cfRule type="containsText" dxfId="928" priority="956" operator="containsText" text="COMING SOON">
      <formula>NOT(ISERROR(SEARCH("COMING SOON",K783)))</formula>
    </cfRule>
    <cfRule type="containsText" dxfId="927" priority="957" operator="containsText" text="ACTIVE">
      <formula>NOT(ISERROR(SEARCH("ACTIVE",K783)))</formula>
    </cfRule>
  </conditionalFormatting>
  <conditionalFormatting sqref="K783">
    <cfRule type="containsText" dxfId="926" priority="954" operator="containsText" text="Discontinued">
      <formula>NOT(ISERROR(SEARCH("Discontinued",K783)))</formula>
    </cfRule>
    <cfRule type="containsText" dxfId="925" priority="955" operator="containsText" text="Closeout">
      <formula>NOT(ISERROR(SEARCH("Closeout",K783)))</formula>
    </cfRule>
  </conditionalFormatting>
  <conditionalFormatting sqref="K783">
    <cfRule type="containsText" dxfId="924" priority="950" operator="containsText" text="Discontinued">
      <formula>NOT(ISERROR(SEARCH("Discontinued",K783)))</formula>
    </cfRule>
    <cfRule type="containsText" dxfId="923" priority="951" operator="containsText" text="Coming Soon">
      <formula>NOT(ISERROR(SEARCH("Coming Soon",K783)))</formula>
    </cfRule>
    <cfRule type="containsText" dxfId="922" priority="952" operator="containsText" text="Closeout">
      <formula>NOT(ISERROR(SEARCH("Closeout",K783)))</formula>
    </cfRule>
    <cfRule type="containsText" dxfId="921" priority="953" operator="containsText" text="Active">
      <formula>NOT(ISERROR(SEARCH("Active",K783)))</formula>
    </cfRule>
  </conditionalFormatting>
  <conditionalFormatting sqref="K783">
    <cfRule type="containsText" dxfId="920" priority="948" operator="containsText" text="COMING SOON">
      <formula>NOT(ISERROR(SEARCH("COMING SOON",K783)))</formula>
    </cfRule>
    <cfRule type="containsText" dxfId="919" priority="949" operator="containsText" text="ACTIVE">
      <formula>NOT(ISERROR(SEARCH("ACTIVE",K783)))</formula>
    </cfRule>
  </conditionalFormatting>
  <conditionalFormatting sqref="K783">
    <cfRule type="containsText" dxfId="918" priority="944" operator="containsText" text="COMING SOON">
      <formula>NOT(ISERROR(SEARCH("COMING SOON",K783)))</formula>
    </cfRule>
    <cfRule type="containsText" dxfId="917" priority="945" operator="containsText" text="ACTIVE">
      <formula>NOT(ISERROR(SEARCH("ACTIVE",K783)))</formula>
    </cfRule>
  </conditionalFormatting>
  <conditionalFormatting sqref="K783">
    <cfRule type="containsText" dxfId="916" priority="942" operator="containsText" text="Discontinued">
      <formula>NOT(ISERROR(SEARCH("Discontinued",K783)))</formula>
    </cfRule>
    <cfRule type="containsText" dxfId="915" priority="943" operator="containsText" text="Closeout">
      <formula>NOT(ISERROR(SEARCH("Closeout",K783)))</formula>
    </cfRule>
  </conditionalFormatting>
  <conditionalFormatting sqref="K783">
    <cfRule type="containsText" dxfId="914" priority="940" operator="containsText" text="COMING SOON">
      <formula>NOT(ISERROR(SEARCH("COMING SOON",K783)))</formula>
    </cfRule>
    <cfRule type="containsText" dxfId="913" priority="941" operator="containsText" text="ACTIVE">
      <formula>NOT(ISERROR(SEARCH("ACTIVE",K783)))</formula>
    </cfRule>
  </conditionalFormatting>
  <conditionalFormatting sqref="K783">
    <cfRule type="containsText" dxfId="912" priority="938" operator="containsText" text="Discontinued">
      <formula>NOT(ISERROR(SEARCH("Discontinued",K783)))</formula>
    </cfRule>
    <cfRule type="containsText" dxfId="911" priority="939" operator="containsText" text="Closeout">
      <formula>NOT(ISERROR(SEARCH("Closeout",K783)))</formula>
    </cfRule>
  </conditionalFormatting>
  <conditionalFormatting sqref="K783">
    <cfRule type="containsText" dxfId="910" priority="936" operator="containsText" text="COMING SOON">
      <formula>NOT(ISERROR(SEARCH("COMING SOON",K783)))</formula>
    </cfRule>
    <cfRule type="containsText" dxfId="909" priority="937" operator="containsText" text="ACTIVE">
      <formula>NOT(ISERROR(SEARCH("ACTIVE",K783)))</formula>
    </cfRule>
  </conditionalFormatting>
  <conditionalFormatting sqref="K783">
    <cfRule type="containsText" dxfId="908" priority="934" operator="containsText" text="Discontinued">
      <formula>NOT(ISERROR(SEARCH("Discontinued",K783)))</formula>
    </cfRule>
    <cfRule type="containsText" dxfId="907" priority="935" operator="containsText" text="Closeout">
      <formula>NOT(ISERROR(SEARCH("Closeout",K783)))</formula>
    </cfRule>
  </conditionalFormatting>
  <conditionalFormatting sqref="K783">
    <cfRule type="containsText" dxfId="906" priority="932" operator="containsText" text="COMING SOON">
      <formula>NOT(ISERROR(SEARCH("COMING SOON",K783)))</formula>
    </cfRule>
    <cfRule type="containsText" dxfId="905" priority="933" operator="containsText" text="ACTIVE">
      <formula>NOT(ISERROR(SEARCH("ACTIVE",K783)))</formula>
    </cfRule>
  </conditionalFormatting>
  <conditionalFormatting sqref="K783">
    <cfRule type="containsText" dxfId="904" priority="930" operator="containsText" text="Discontinued">
      <formula>NOT(ISERROR(SEARCH("Discontinued",K783)))</formula>
    </cfRule>
    <cfRule type="containsText" dxfId="903" priority="931" operator="containsText" text="Closeout">
      <formula>NOT(ISERROR(SEARCH("Closeout",K783)))</formula>
    </cfRule>
  </conditionalFormatting>
  <conditionalFormatting sqref="K783">
    <cfRule type="containsText" dxfId="902" priority="928" operator="containsText" text="COMING SOON">
      <formula>NOT(ISERROR(SEARCH("COMING SOON",K783)))</formula>
    </cfRule>
    <cfRule type="containsText" dxfId="901" priority="929" operator="containsText" text="ACTIVE">
      <formula>NOT(ISERROR(SEARCH("ACTIVE",K783)))</formula>
    </cfRule>
  </conditionalFormatting>
  <conditionalFormatting sqref="K783">
    <cfRule type="containsText" dxfId="900" priority="926" operator="containsText" text="Discontinued">
      <formula>NOT(ISERROR(SEARCH("Discontinued",K783)))</formula>
    </cfRule>
    <cfRule type="containsText" dxfId="899" priority="927" operator="containsText" text="Closeout">
      <formula>NOT(ISERROR(SEARCH("Closeout",K783)))</formula>
    </cfRule>
  </conditionalFormatting>
  <conditionalFormatting sqref="K783">
    <cfRule type="containsText" dxfId="898" priority="924" operator="containsText" text="COMING SOON">
      <formula>NOT(ISERROR(SEARCH("COMING SOON",K783)))</formula>
    </cfRule>
    <cfRule type="containsText" dxfId="897" priority="925" operator="containsText" text="ACTIVE">
      <formula>NOT(ISERROR(SEARCH("ACTIVE",K783)))</formula>
    </cfRule>
  </conditionalFormatting>
  <conditionalFormatting sqref="K783">
    <cfRule type="containsText" dxfId="896" priority="922" operator="containsText" text="Discontinued">
      <formula>NOT(ISERROR(SEARCH("Discontinued",K783)))</formula>
    </cfRule>
    <cfRule type="containsText" dxfId="895" priority="923" operator="containsText" text="Closeout">
      <formula>NOT(ISERROR(SEARCH("Closeout",K783)))</formula>
    </cfRule>
  </conditionalFormatting>
  <conditionalFormatting sqref="K783">
    <cfRule type="containsText" dxfId="894" priority="920" operator="containsText" text="COMING SOON">
      <formula>NOT(ISERROR(SEARCH("COMING SOON",K783)))</formula>
    </cfRule>
    <cfRule type="containsText" dxfId="893" priority="921" operator="containsText" text="ACTIVE">
      <formula>NOT(ISERROR(SEARCH("ACTIVE",K783)))</formula>
    </cfRule>
  </conditionalFormatting>
  <conditionalFormatting sqref="K783">
    <cfRule type="containsText" dxfId="892" priority="918" operator="containsText" text="Discontinued">
      <formula>NOT(ISERROR(SEARCH("Discontinued",K783)))</formula>
    </cfRule>
    <cfRule type="containsText" dxfId="891" priority="919" operator="containsText" text="Closeout">
      <formula>NOT(ISERROR(SEARCH("Closeout",K783)))</formula>
    </cfRule>
  </conditionalFormatting>
  <conditionalFormatting sqref="K783">
    <cfRule type="containsText" dxfId="890" priority="916" operator="containsText" text="COMING SOON">
      <formula>NOT(ISERROR(SEARCH("COMING SOON",K783)))</formula>
    </cfRule>
    <cfRule type="containsText" dxfId="889" priority="917" operator="containsText" text="ACTIVE">
      <formula>NOT(ISERROR(SEARCH("ACTIVE",K783)))</formula>
    </cfRule>
  </conditionalFormatting>
  <conditionalFormatting sqref="K783">
    <cfRule type="containsText" dxfId="888" priority="914" operator="containsText" text="Discontinued">
      <formula>NOT(ISERROR(SEARCH("Discontinued",K783)))</formula>
    </cfRule>
    <cfRule type="containsText" dxfId="887" priority="915" operator="containsText" text="Closeout">
      <formula>NOT(ISERROR(SEARCH("Closeout",K783)))</formula>
    </cfRule>
  </conditionalFormatting>
  <conditionalFormatting sqref="K783">
    <cfRule type="containsText" dxfId="886" priority="910" operator="containsText" text="Discontinued">
      <formula>NOT(ISERROR(SEARCH("Discontinued",K783)))</formula>
    </cfRule>
    <cfRule type="containsText" dxfId="885" priority="911" operator="containsText" text="Coming Soon">
      <formula>NOT(ISERROR(SEARCH("Coming Soon",K783)))</formula>
    </cfRule>
    <cfRule type="containsText" dxfId="884" priority="912" operator="containsText" text="Closeout">
      <formula>NOT(ISERROR(SEARCH("Closeout",K783)))</formula>
    </cfRule>
    <cfRule type="containsText" dxfId="883" priority="913" operator="containsText" text="Active">
      <formula>NOT(ISERROR(SEARCH("Active",K783)))</formula>
    </cfRule>
  </conditionalFormatting>
  <conditionalFormatting sqref="K783">
    <cfRule type="containsText" dxfId="882" priority="908" operator="containsText" text="COMING SOON">
      <formula>NOT(ISERROR(SEARCH("COMING SOON",K783)))</formula>
    </cfRule>
    <cfRule type="containsText" dxfId="881" priority="909" operator="containsText" text="ACTIVE">
      <formula>NOT(ISERROR(SEARCH("ACTIVE",K783)))</formula>
    </cfRule>
  </conditionalFormatting>
  <conditionalFormatting sqref="K783">
    <cfRule type="containsText" dxfId="880" priority="906" operator="containsText" text="Discontinued">
      <formula>NOT(ISERROR(SEARCH("Discontinued",K783)))</formula>
    </cfRule>
    <cfRule type="containsText" dxfId="879" priority="907" operator="containsText" text="Closeout">
      <formula>NOT(ISERROR(SEARCH("Closeout",K783)))</formula>
    </cfRule>
  </conditionalFormatting>
  <conditionalFormatting sqref="K783">
    <cfRule type="containsText" dxfId="878" priority="904" operator="containsText" text="COMING SOON">
      <formula>NOT(ISERROR(SEARCH("COMING SOON",K783)))</formula>
    </cfRule>
    <cfRule type="containsText" dxfId="877" priority="905" operator="containsText" text="ACTIVE">
      <formula>NOT(ISERROR(SEARCH("ACTIVE",K783)))</formula>
    </cfRule>
  </conditionalFormatting>
  <conditionalFormatting sqref="K783">
    <cfRule type="containsText" dxfId="876" priority="902" operator="containsText" text="Discontinued">
      <formula>NOT(ISERROR(SEARCH("Discontinued",K783)))</formula>
    </cfRule>
    <cfRule type="containsText" dxfId="875" priority="903" operator="containsText" text="Closeout">
      <formula>NOT(ISERROR(SEARCH("Closeout",K783)))</formula>
    </cfRule>
  </conditionalFormatting>
  <conditionalFormatting sqref="J783">
    <cfRule type="containsBlanks" dxfId="874" priority="901">
      <formula>LEN(TRIM(J783))=0</formula>
    </cfRule>
  </conditionalFormatting>
  <conditionalFormatting sqref="J765:J802">
    <cfRule type="containsBlanks" dxfId="873" priority="900">
      <formula>LEN(TRIM(J765))=0</formula>
    </cfRule>
  </conditionalFormatting>
  <conditionalFormatting sqref="L784 O784:BX784">
    <cfRule type="containsBlanks" dxfId="872" priority="882">
      <formula>LEN(TRIM(L784))=0</formula>
    </cfRule>
  </conditionalFormatting>
  <conditionalFormatting sqref="A784">
    <cfRule type="expression" dxfId="871" priority="885">
      <formula>C784= "STREET (3XX)"</formula>
    </cfRule>
    <cfRule type="expression" dxfId="870" priority="886">
      <formula>C784="UTV (4XX)"</formula>
    </cfRule>
    <cfRule type="expression" dxfId="869" priority="887">
      <formula>C784= "RACE (1XX)"</formula>
    </cfRule>
    <cfRule type="expression" dxfId="868" priority="888">
      <formula>C784= "FORGED (2XX)"</formula>
    </cfRule>
    <cfRule type="expression" dxfId="867" priority="889">
      <formula>C784= "RALLY (5XX)"</formula>
    </cfRule>
    <cfRule type="expression" dxfId="866" priority="890">
      <formula>C784= "DISCO (6XX)"</formula>
    </cfRule>
    <cfRule type="expression" dxfId="865" priority="891">
      <formula>C784= "TRAIL (7XX)"</formula>
    </cfRule>
    <cfRule type="expression" dxfId="864" priority="892">
      <formula>C784= "GMZ (8XX)"</formula>
    </cfRule>
    <cfRule type="expression" dxfId="863" priority="893">
      <formula>C784= "DUALLY (9XX)"</formula>
    </cfRule>
  </conditionalFormatting>
  <conditionalFormatting sqref="E784">
    <cfRule type="duplicateValues" dxfId="862" priority="881"/>
  </conditionalFormatting>
  <conditionalFormatting sqref="H784">
    <cfRule type="containsBlanks" dxfId="861" priority="896">
      <formula>LEN(TRIM(H784))=0</formula>
    </cfRule>
    <cfRule type="duplicateValues" dxfId="860" priority="897"/>
  </conditionalFormatting>
  <conditionalFormatting sqref="E784">
    <cfRule type="containsBlanks" dxfId="859" priority="898">
      <formula>LEN(TRIM(E784))=0</formula>
    </cfRule>
    <cfRule type="duplicateValues" dxfId="858" priority="899"/>
  </conditionalFormatting>
  <conditionalFormatting sqref="K784:K801">
    <cfRule type="containsText" dxfId="857" priority="877" operator="containsText" text="Discontinued">
      <formula>NOT(ISERROR(SEARCH("Discontinued",K784)))</formula>
    </cfRule>
    <cfRule type="containsText" dxfId="856" priority="878" operator="containsText" text="Coming Soon">
      <formula>NOT(ISERROR(SEARCH("Coming Soon",K784)))</formula>
    </cfRule>
    <cfRule type="containsText" dxfId="855" priority="879" operator="containsText" text="Closeout">
      <formula>NOT(ISERROR(SEARCH("Closeout",K784)))</formula>
    </cfRule>
    <cfRule type="containsText" dxfId="854" priority="880" operator="containsText" text="Active">
      <formula>NOT(ISERROR(SEARCH("Active",K784)))</formula>
    </cfRule>
  </conditionalFormatting>
  <conditionalFormatting sqref="K784:K801">
    <cfRule type="containsText" dxfId="853" priority="779" operator="containsText" text="Discontinued">
      <formula>NOT(ISERROR(SEARCH("Discontinued",K784)))</formula>
    </cfRule>
    <cfRule type="containsText" dxfId="852" priority="780" operator="containsText" text="Closeout">
      <formula>NOT(ISERROR(SEARCH("Closeout",K784)))</formula>
    </cfRule>
  </conditionalFormatting>
  <conditionalFormatting sqref="K784:K801">
    <cfRule type="containsText" dxfId="851" priority="803" operator="containsText" text="Discontinued">
      <formula>NOT(ISERROR(SEARCH("Discontinued",K784)))</formula>
    </cfRule>
    <cfRule type="containsText" dxfId="850" priority="804" operator="containsText" text="Closeout">
      <formula>NOT(ISERROR(SEARCH("Closeout",K784)))</formula>
    </cfRule>
  </conditionalFormatting>
  <conditionalFormatting sqref="K784:K801">
    <cfRule type="containsText" dxfId="849" priority="829" operator="containsText" text="COMING SOON">
      <formula>NOT(ISERROR(SEARCH("COMING SOON",K784)))</formula>
    </cfRule>
    <cfRule type="containsText" dxfId="848" priority="830" operator="containsText" text="ACTIVE">
      <formula>NOT(ISERROR(SEARCH("ACTIVE",K784)))</formula>
    </cfRule>
  </conditionalFormatting>
  <conditionalFormatting sqref="K784:K801">
    <cfRule type="containsText" dxfId="847" priority="815" operator="containsText" text="Discontinued">
      <formula>NOT(ISERROR(SEARCH("Discontinued",K784)))</formula>
    </cfRule>
    <cfRule type="containsText" dxfId="846" priority="816" operator="containsText" text="Closeout">
      <formula>NOT(ISERROR(SEARCH("Closeout",K784)))</formula>
    </cfRule>
  </conditionalFormatting>
  <conditionalFormatting sqref="K784:K801">
    <cfRule type="containsBlanks" dxfId="845" priority="876">
      <formula>LEN(TRIM(K784))=0</formula>
    </cfRule>
  </conditionalFormatting>
  <conditionalFormatting sqref="K784:K801">
    <cfRule type="containsText" dxfId="844" priority="844" operator="containsText" text="COMING SOON">
      <formula>NOT(ISERROR(SEARCH("COMING SOON",K784)))</formula>
    </cfRule>
    <cfRule type="containsText" dxfId="843" priority="845" operator="containsText" text="ACTIVE">
      <formula>NOT(ISERROR(SEARCH("ACTIVE",K784)))</formula>
    </cfRule>
  </conditionalFormatting>
  <conditionalFormatting sqref="K784:K801">
    <cfRule type="containsBlanks" dxfId="842" priority="875">
      <formula>LEN(TRIM(K784))=0</formula>
    </cfRule>
  </conditionalFormatting>
  <conditionalFormatting sqref="K784:K801">
    <cfRule type="containsText" dxfId="841" priority="873" operator="containsText" text="COMING SOON">
      <formula>NOT(ISERROR(SEARCH("COMING SOON",K784)))</formula>
    </cfRule>
    <cfRule type="containsText" dxfId="840" priority="874" operator="containsText" text="ACTIVE">
      <formula>NOT(ISERROR(SEARCH("ACTIVE",K784)))</formula>
    </cfRule>
  </conditionalFormatting>
  <conditionalFormatting sqref="K784:K801">
    <cfRule type="containsText" dxfId="839" priority="871" operator="containsText" text="Discontinued">
      <formula>NOT(ISERROR(SEARCH("Discontinued",K784)))</formula>
    </cfRule>
    <cfRule type="containsText" dxfId="838" priority="872" operator="containsText" text="Closeout">
      <formula>NOT(ISERROR(SEARCH("Closeout",K784)))</formula>
    </cfRule>
  </conditionalFormatting>
  <conditionalFormatting sqref="K784:K801">
    <cfRule type="containsText" dxfId="837" priority="869" operator="containsText" text="COMING SOON">
      <formula>NOT(ISERROR(SEARCH("COMING SOON",K784)))</formula>
    </cfRule>
    <cfRule type="containsText" dxfId="836" priority="870" operator="containsText" text="ACTIVE">
      <formula>NOT(ISERROR(SEARCH("ACTIVE",K784)))</formula>
    </cfRule>
  </conditionalFormatting>
  <conditionalFormatting sqref="K784:K801">
    <cfRule type="containsText" dxfId="835" priority="867" operator="containsText" text="Discontinued">
      <formula>NOT(ISERROR(SEARCH("Discontinued",K784)))</formula>
    </cfRule>
    <cfRule type="containsText" dxfId="834" priority="868" operator="containsText" text="Closeout">
      <formula>NOT(ISERROR(SEARCH("Closeout",K784)))</formula>
    </cfRule>
  </conditionalFormatting>
  <conditionalFormatting sqref="K784:K801">
    <cfRule type="containsText" dxfId="833" priority="865" operator="containsText" text="COMING SOON">
      <formula>NOT(ISERROR(SEARCH("COMING SOON",K784)))</formula>
    </cfRule>
    <cfRule type="containsText" dxfId="832" priority="866" operator="containsText" text="ACTIVE">
      <formula>NOT(ISERROR(SEARCH("ACTIVE",K784)))</formula>
    </cfRule>
  </conditionalFormatting>
  <conditionalFormatting sqref="K784:K801">
    <cfRule type="containsText" dxfId="831" priority="863" operator="containsText" text="Discontinued">
      <formula>NOT(ISERROR(SEARCH("Discontinued",K784)))</formula>
    </cfRule>
    <cfRule type="containsText" dxfId="830" priority="864" operator="containsText" text="Closeout">
      <formula>NOT(ISERROR(SEARCH("Closeout",K784)))</formula>
    </cfRule>
  </conditionalFormatting>
  <conditionalFormatting sqref="K784:K801">
    <cfRule type="containsText" dxfId="829" priority="861" operator="containsText" text="COMING SOON">
      <formula>NOT(ISERROR(SEARCH("COMING SOON",K784)))</formula>
    </cfRule>
    <cfRule type="containsText" dxfId="828" priority="862" operator="containsText" text="ACTIVE">
      <formula>NOT(ISERROR(SEARCH("ACTIVE",K784)))</formula>
    </cfRule>
  </conditionalFormatting>
  <conditionalFormatting sqref="K784:K801">
    <cfRule type="containsText" dxfId="827" priority="859" operator="containsText" text="Discontinued">
      <formula>NOT(ISERROR(SEARCH("Discontinued",K784)))</formula>
    </cfRule>
    <cfRule type="containsText" dxfId="826" priority="860" operator="containsText" text="Closeout">
      <formula>NOT(ISERROR(SEARCH("Closeout",K784)))</formula>
    </cfRule>
  </conditionalFormatting>
  <conditionalFormatting sqref="K784:K801">
    <cfRule type="containsText" dxfId="825" priority="857" operator="containsText" text="COMING SOON">
      <formula>NOT(ISERROR(SEARCH("COMING SOON",K784)))</formula>
    </cfRule>
    <cfRule type="containsText" dxfId="824" priority="858" operator="containsText" text="ACTIVE">
      <formula>NOT(ISERROR(SEARCH("ACTIVE",K784)))</formula>
    </cfRule>
  </conditionalFormatting>
  <conditionalFormatting sqref="K784:K801">
    <cfRule type="containsText" dxfId="823" priority="855" operator="containsText" text="Discontinued">
      <formula>NOT(ISERROR(SEARCH("Discontinued",K784)))</formula>
    </cfRule>
    <cfRule type="containsText" dxfId="822" priority="856" operator="containsText" text="Closeout">
      <formula>NOT(ISERROR(SEARCH("Closeout",K784)))</formula>
    </cfRule>
  </conditionalFormatting>
  <conditionalFormatting sqref="K784:K801">
    <cfRule type="containsBlanks" dxfId="821" priority="854">
      <formula>LEN(TRIM(K784))=0</formula>
    </cfRule>
  </conditionalFormatting>
  <conditionalFormatting sqref="K784:K801">
    <cfRule type="containsText" dxfId="820" priority="852" operator="containsText" text="COMING SOON">
      <formula>NOT(ISERROR(SEARCH("COMING SOON",K784)))</formula>
    </cfRule>
    <cfRule type="containsText" dxfId="819" priority="853" operator="containsText" text="ACTIVE">
      <formula>NOT(ISERROR(SEARCH("ACTIVE",K784)))</formula>
    </cfRule>
  </conditionalFormatting>
  <conditionalFormatting sqref="K784:K801">
    <cfRule type="containsText" dxfId="818" priority="850" operator="containsText" text="Discontinued">
      <formula>NOT(ISERROR(SEARCH("Discontinued",K784)))</formula>
    </cfRule>
    <cfRule type="containsText" dxfId="817" priority="851" operator="containsText" text="Closeout">
      <formula>NOT(ISERROR(SEARCH("Closeout",K784)))</formula>
    </cfRule>
  </conditionalFormatting>
  <conditionalFormatting sqref="K784:K801">
    <cfRule type="containsText" dxfId="816" priority="848" operator="containsText" text="COMING SOON">
      <formula>NOT(ISERROR(SEARCH("COMING SOON",K784)))</formula>
    </cfRule>
    <cfRule type="containsText" dxfId="815" priority="849" operator="containsText" text="ACTIVE">
      <formula>NOT(ISERROR(SEARCH("ACTIVE",K784)))</formula>
    </cfRule>
  </conditionalFormatting>
  <conditionalFormatting sqref="K784:K801">
    <cfRule type="containsText" dxfId="814" priority="846" operator="containsText" text="Discontinued">
      <formula>NOT(ISERROR(SEARCH("Discontinued",K784)))</formula>
    </cfRule>
    <cfRule type="containsText" dxfId="813" priority="847" operator="containsText" text="Closeout">
      <formula>NOT(ISERROR(SEARCH("Closeout",K784)))</formula>
    </cfRule>
  </conditionalFormatting>
  <conditionalFormatting sqref="K784:K801">
    <cfRule type="containsText" dxfId="812" priority="842" operator="containsText" text="Discontinued">
      <formula>NOT(ISERROR(SEARCH("Discontinued",K784)))</formula>
    </cfRule>
    <cfRule type="containsText" dxfId="811" priority="843" operator="containsText" text="Closeout">
      <formula>NOT(ISERROR(SEARCH("Closeout",K784)))</formula>
    </cfRule>
  </conditionalFormatting>
  <conditionalFormatting sqref="K784:K801">
    <cfRule type="containsText" dxfId="810" priority="838" operator="containsText" text="Discontinued">
      <formula>NOT(ISERROR(SEARCH("Discontinued",K784)))</formula>
    </cfRule>
    <cfRule type="containsText" dxfId="809" priority="839" operator="containsText" text="Coming Soon">
      <formula>NOT(ISERROR(SEARCH("Coming Soon",K784)))</formula>
    </cfRule>
    <cfRule type="containsText" dxfId="808" priority="840" operator="containsText" text="Closeout">
      <formula>NOT(ISERROR(SEARCH("Closeout",K784)))</formula>
    </cfRule>
    <cfRule type="containsText" dxfId="807" priority="841" operator="containsText" text="Active">
      <formula>NOT(ISERROR(SEARCH("Active",K784)))</formula>
    </cfRule>
  </conditionalFormatting>
  <conditionalFormatting sqref="K784:K801">
    <cfRule type="containsText" dxfId="806" priority="831" operator="containsText" text="Discontinued">
      <formula>NOT(ISERROR(SEARCH("Discontinued",K784)))</formula>
    </cfRule>
    <cfRule type="containsText" dxfId="805" priority="832" operator="containsText" text="Closeout">
      <formula>NOT(ISERROR(SEARCH("Closeout",K784)))</formula>
    </cfRule>
  </conditionalFormatting>
  <conditionalFormatting sqref="K784:K801">
    <cfRule type="cellIs" dxfId="804" priority="836" operator="equal">
      <formula>"Closeout"</formula>
    </cfRule>
    <cfRule type="cellIs" dxfId="803" priority="837" operator="equal">
      <formula>"Discontinued"</formula>
    </cfRule>
  </conditionalFormatting>
  <conditionalFormatting sqref="K784:K801">
    <cfRule type="containsBlanks" dxfId="802" priority="833">
      <formula>LEN(TRIM(K784))=0</formula>
    </cfRule>
  </conditionalFormatting>
  <conditionalFormatting sqref="K784:K801">
    <cfRule type="containsText" dxfId="801" priority="834" operator="containsText" text="COMING SOON">
      <formula>NOT(ISERROR(SEARCH("COMING SOON",K784)))</formula>
    </cfRule>
    <cfRule type="containsText" dxfId="800" priority="835" operator="containsText" text="ACTIVE">
      <formula>NOT(ISERROR(SEARCH("ACTIVE",K784)))</formula>
    </cfRule>
  </conditionalFormatting>
  <conditionalFormatting sqref="K784:K801">
    <cfRule type="containsText" dxfId="799" priority="827" operator="containsText" text="Discontinued">
      <formula>NOT(ISERROR(SEARCH("Discontinued",K784)))</formula>
    </cfRule>
    <cfRule type="containsText" dxfId="798" priority="828" operator="containsText" text="Closeout">
      <formula>NOT(ISERROR(SEARCH("Closeout",K784)))</formula>
    </cfRule>
  </conditionalFormatting>
  <conditionalFormatting sqref="K784:K801">
    <cfRule type="containsText" dxfId="797" priority="825" operator="containsText" text="COMING SOON">
      <formula>NOT(ISERROR(SEARCH("COMING SOON",K784)))</formula>
    </cfRule>
    <cfRule type="containsText" dxfId="796" priority="826" operator="containsText" text="ACTIVE">
      <formula>NOT(ISERROR(SEARCH("ACTIVE",K784)))</formula>
    </cfRule>
  </conditionalFormatting>
  <conditionalFormatting sqref="K784:K801">
    <cfRule type="containsText" dxfId="795" priority="823" operator="containsText" text="Discontinued">
      <formula>NOT(ISERROR(SEARCH("Discontinued",K784)))</formula>
    </cfRule>
    <cfRule type="containsText" dxfId="794" priority="824" operator="containsText" text="Closeout">
      <formula>NOT(ISERROR(SEARCH("Closeout",K784)))</formula>
    </cfRule>
  </conditionalFormatting>
  <conditionalFormatting sqref="K784:K801">
    <cfRule type="containsText" dxfId="793" priority="821" operator="containsText" text="COMING SOON">
      <formula>NOT(ISERROR(SEARCH("COMING SOON",K784)))</formula>
    </cfRule>
    <cfRule type="containsText" dxfId="792" priority="822" operator="containsText" text="ACTIVE">
      <formula>NOT(ISERROR(SEARCH("ACTIVE",K784)))</formula>
    </cfRule>
  </conditionalFormatting>
  <conditionalFormatting sqref="K784:K801">
    <cfRule type="containsText" dxfId="791" priority="819" operator="containsText" text="Discontinued">
      <formula>NOT(ISERROR(SEARCH("Discontinued",K784)))</formula>
    </cfRule>
    <cfRule type="containsText" dxfId="790" priority="820" operator="containsText" text="Closeout">
      <formula>NOT(ISERROR(SEARCH("Closeout",K784)))</formula>
    </cfRule>
  </conditionalFormatting>
  <conditionalFormatting sqref="K784:K801">
    <cfRule type="containsText" dxfId="789" priority="817" operator="containsText" text="COMING SOON">
      <formula>NOT(ISERROR(SEARCH("COMING SOON",K784)))</formula>
    </cfRule>
    <cfRule type="containsText" dxfId="788" priority="818" operator="containsText" text="ACTIVE">
      <formula>NOT(ISERROR(SEARCH("ACTIVE",K784)))</formula>
    </cfRule>
  </conditionalFormatting>
  <conditionalFormatting sqref="K784:K801">
    <cfRule type="containsText" dxfId="787" priority="813" operator="containsText" text="COMING SOON">
      <formula>NOT(ISERROR(SEARCH("COMING SOON",K784)))</formula>
    </cfRule>
    <cfRule type="containsText" dxfId="786" priority="814" operator="containsText" text="ACTIVE">
      <formula>NOT(ISERROR(SEARCH("ACTIVE",K784)))</formula>
    </cfRule>
  </conditionalFormatting>
  <conditionalFormatting sqref="K784:K801">
    <cfRule type="containsText" dxfId="785" priority="811" operator="containsText" text="Discontinued">
      <formula>NOT(ISERROR(SEARCH("Discontinued",K784)))</formula>
    </cfRule>
    <cfRule type="containsText" dxfId="784" priority="812" operator="containsText" text="Closeout">
      <formula>NOT(ISERROR(SEARCH("Closeout",K784)))</formula>
    </cfRule>
  </conditionalFormatting>
  <conditionalFormatting sqref="K784:K801">
    <cfRule type="containsText" dxfId="783" priority="809" operator="containsText" text="COMING SOON">
      <formula>NOT(ISERROR(SEARCH("COMING SOON",K784)))</formula>
    </cfRule>
    <cfRule type="containsText" dxfId="782" priority="810" operator="containsText" text="ACTIVE">
      <formula>NOT(ISERROR(SEARCH("ACTIVE",K784)))</formula>
    </cfRule>
  </conditionalFormatting>
  <conditionalFormatting sqref="K784:K801">
    <cfRule type="containsText" dxfId="781" priority="807" operator="containsText" text="Discontinued">
      <formula>NOT(ISERROR(SEARCH("Discontinued",K784)))</formula>
    </cfRule>
    <cfRule type="containsText" dxfId="780" priority="808" operator="containsText" text="Closeout">
      <formula>NOT(ISERROR(SEARCH("Closeout",K784)))</formula>
    </cfRule>
  </conditionalFormatting>
  <conditionalFormatting sqref="K784:K801">
    <cfRule type="containsText" dxfId="779" priority="805" operator="containsText" text="COMING SOON">
      <formula>NOT(ISERROR(SEARCH("COMING SOON",K784)))</formula>
    </cfRule>
    <cfRule type="containsText" dxfId="778" priority="806" operator="containsText" text="ACTIVE">
      <formula>NOT(ISERROR(SEARCH("ACTIVE",K784)))</formula>
    </cfRule>
  </conditionalFormatting>
  <conditionalFormatting sqref="K784:K801">
    <cfRule type="containsText" dxfId="777" priority="801" operator="containsText" text="COMING SOON">
      <formula>NOT(ISERROR(SEARCH("COMING SOON",K784)))</formula>
    </cfRule>
    <cfRule type="containsText" dxfId="776" priority="802" operator="containsText" text="ACTIVE">
      <formula>NOT(ISERROR(SEARCH("ACTIVE",K784)))</formula>
    </cfRule>
  </conditionalFormatting>
  <conditionalFormatting sqref="K784:K801">
    <cfRule type="containsText" dxfId="775" priority="799" operator="containsText" text="Discontinued">
      <formula>NOT(ISERROR(SEARCH("Discontinued",K784)))</formula>
    </cfRule>
    <cfRule type="containsText" dxfId="774" priority="800" operator="containsText" text="Closeout">
      <formula>NOT(ISERROR(SEARCH("Closeout",K784)))</formula>
    </cfRule>
  </conditionalFormatting>
  <conditionalFormatting sqref="K784:K801">
    <cfRule type="containsText" dxfId="773" priority="797" operator="containsText" text="COMING SOON">
      <formula>NOT(ISERROR(SEARCH("COMING SOON",K784)))</formula>
    </cfRule>
    <cfRule type="containsText" dxfId="772" priority="798" operator="containsText" text="ACTIVE">
      <formula>NOT(ISERROR(SEARCH("ACTIVE",K784)))</formula>
    </cfRule>
  </conditionalFormatting>
  <conditionalFormatting sqref="K784:K801">
    <cfRule type="containsText" dxfId="771" priority="795" operator="containsText" text="Discontinued">
      <formula>NOT(ISERROR(SEARCH("Discontinued",K784)))</formula>
    </cfRule>
    <cfRule type="containsText" dxfId="770" priority="796" operator="containsText" text="Closeout">
      <formula>NOT(ISERROR(SEARCH("Closeout",K784)))</formula>
    </cfRule>
  </conditionalFormatting>
  <conditionalFormatting sqref="K784:K801">
    <cfRule type="containsText" dxfId="769" priority="793" operator="containsText" text="COMING SOON">
      <formula>NOT(ISERROR(SEARCH("COMING SOON",K784)))</formula>
    </cfRule>
    <cfRule type="containsText" dxfId="768" priority="794" operator="containsText" text="ACTIVE">
      <formula>NOT(ISERROR(SEARCH("ACTIVE",K784)))</formula>
    </cfRule>
  </conditionalFormatting>
  <conditionalFormatting sqref="K784:K801">
    <cfRule type="containsText" dxfId="767" priority="791" operator="containsText" text="Discontinued">
      <formula>NOT(ISERROR(SEARCH("Discontinued",K784)))</formula>
    </cfRule>
    <cfRule type="containsText" dxfId="766" priority="792" operator="containsText" text="Closeout">
      <formula>NOT(ISERROR(SEARCH("Closeout",K784)))</formula>
    </cfRule>
  </conditionalFormatting>
  <conditionalFormatting sqref="K784:K801">
    <cfRule type="containsText" dxfId="765" priority="789" operator="containsText" text="COMING SOON">
      <formula>NOT(ISERROR(SEARCH("COMING SOON",K784)))</formula>
    </cfRule>
    <cfRule type="containsText" dxfId="764" priority="790" operator="containsText" text="ACTIVE">
      <formula>NOT(ISERROR(SEARCH("ACTIVE",K784)))</formula>
    </cfRule>
  </conditionalFormatting>
  <conditionalFormatting sqref="K784:K801">
    <cfRule type="containsText" dxfId="763" priority="787" operator="containsText" text="Discontinued">
      <formula>NOT(ISERROR(SEARCH("Discontinued",K784)))</formula>
    </cfRule>
    <cfRule type="containsText" dxfId="762" priority="788" operator="containsText" text="Closeout">
      <formula>NOT(ISERROR(SEARCH("Closeout",K784)))</formula>
    </cfRule>
  </conditionalFormatting>
  <conditionalFormatting sqref="K784:K801">
    <cfRule type="containsText" dxfId="761" priority="783" operator="containsText" text="Discontinued">
      <formula>NOT(ISERROR(SEARCH("Discontinued",K784)))</formula>
    </cfRule>
    <cfRule type="containsText" dxfId="760" priority="784" operator="containsText" text="Coming Soon">
      <formula>NOT(ISERROR(SEARCH("Coming Soon",K784)))</formula>
    </cfRule>
    <cfRule type="containsText" dxfId="759" priority="785" operator="containsText" text="Closeout">
      <formula>NOT(ISERROR(SEARCH("Closeout",K784)))</formula>
    </cfRule>
    <cfRule type="containsText" dxfId="758" priority="786" operator="containsText" text="Active">
      <formula>NOT(ISERROR(SEARCH("Active",K784)))</formula>
    </cfRule>
  </conditionalFormatting>
  <conditionalFormatting sqref="K784:K801">
    <cfRule type="containsText" dxfId="757" priority="781" operator="containsText" text="COMING SOON">
      <formula>NOT(ISERROR(SEARCH("COMING SOON",K784)))</formula>
    </cfRule>
    <cfRule type="containsText" dxfId="756" priority="782" operator="containsText" text="ACTIVE">
      <formula>NOT(ISERROR(SEARCH("ACTIVE",K784)))</formula>
    </cfRule>
  </conditionalFormatting>
  <conditionalFormatting sqref="K784:K801">
    <cfRule type="containsText" dxfId="755" priority="777" operator="containsText" text="COMING SOON">
      <formula>NOT(ISERROR(SEARCH("COMING SOON",K784)))</formula>
    </cfRule>
    <cfRule type="containsText" dxfId="754" priority="778" operator="containsText" text="ACTIVE">
      <formula>NOT(ISERROR(SEARCH("ACTIVE",K784)))</formula>
    </cfRule>
  </conditionalFormatting>
  <conditionalFormatting sqref="K784:K801">
    <cfRule type="containsText" dxfId="753" priority="775" operator="containsText" text="Discontinued">
      <formula>NOT(ISERROR(SEARCH("Discontinued",K784)))</formula>
    </cfRule>
    <cfRule type="containsText" dxfId="752" priority="776" operator="containsText" text="Closeout">
      <formula>NOT(ISERROR(SEARCH("Closeout",K784)))</formula>
    </cfRule>
  </conditionalFormatting>
  <conditionalFormatting sqref="K784:K801">
    <cfRule type="containsText" dxfId="751" priority="773" operator="containsText" text="COMING SOON">
      <formula>NOT(ISERROR(SEARCH("COMING SOON",K784)))</formula>
    </cfRule>
    <cfRule type="containsText" dxfId="750" priority="774" operator="containsText" text="ACTIVE">
      <formula>NOT(ISERROR(SEARCH("ACTIVE",K784)))</formula>
    </cfRule>
  </conditionalFormatting>
  <conditionalFormatting sqref="K784:K801">
    <cfRule type="containsText" dxfId="749" priority="771" operator="containsText" text="Discontinued">
      <formula>NOT(ISERROR(SEARCH("Discontinued",K784)))</formula>
    </cfRule>
    <cfRule type="containsText" dxfId="748" priority="772" operator="containsText" text="Closeout">
      <formula>NOT(ISERROR(SEARCH("Closeout",K784)))</formula>
    </cfRule>
  </conditionalFormatting>
  <conditionalFormatting sqref="K784:K801">
    <cfRule type="containsText" dxfId="747" priority="769" operator="containsText" text="COMING SOON">
      <formula>NOT(ISERROR(SEARCH("COMING SOON",K784)))</formula>
    </cfRule>
    <cfRule type="containsText" dxfId="746" priority="770" operator="containsText" text="ACTIVE">
      <formula>NOT(ISERROR(SEARCH("ACTIVE",K784)))</formula>
    </cfRule>
  </conditionalFormatting>
  <conditionalFormatting sqref="K784:K801">
    <cfRule type="containsText" dxfId="745" priority="767" operator="containsText" text="Discontinued">
      <formula>NOT(ISERROR(SEARCH("Discontinued",K784)))</formula>
    </cfRule>
    <cfRule type="containsText" dxfId="744" priority="768" operator="containsText" text="Closeout">
      <formula>NOT(ISERROR(SEARCH("Closeout",K784)))</formula>
    </cfRule>
  </conditionalFormatting>
  <conditionalFormatting sqref="K784:K801">
    <cfRule type="containsText" dxfId="743" priority="765" operator="containsText" text="COMING SOON">
      <formula>NOT(ISERROR(SEARCH("COMING SOON",K784)))</formula>
    </cfRule>
    <cfRule type="containsText" dxfId="742" priority="766" operator="containsText" text="ACTIVE">
      <formula>NOT(ISERROR(SEARCH("ACTIVE",K784)))</formula>
    </cfRule>
  </conditionalFormatting>
  <conditionalFormatting sqref="K784:K801">
    <cfRule type="containsText" dxfId="741" priority="763" operator="containsText" text="Discontinued">
      <formula>NOT(ISERROR(SEARCH("Discontinued",K784)))</formula>
    </cfRule>
    <cfRule type="containsText" dxfId="740" priority="764" operator="containsText" text="Closeout">
      <formula>NOT(ISERROR(SEARCH("Closeout",K784)))</formula>
    </cfRule>
  </conditionalFormatting>
  <conditionalFormatting sqref="K784:K801">
    <cfRule type="containsText" dxfId="739" priority="761" operator="containsText" text="COMING SOON">
      <formula>NOT(ISERROR(SEARCH("COMING SOON",K784)))</formula>
    </cfRule>
    <cfRule type="containsText" dxfId="738" priority="762" operator="containsText" text="ACTIVE">
      <formula>NOT(ISERROR(SEARCH("ACTIVE",K784)))</formula>
    </cfRule>
  </conditionalFormatting>
  <conditionalFormatting sqref="K784:K801">
    <cfRule type="containsText" dxfId="737" priority="759" operator="containsText" text="Discontinued">
      <formula>NOT(ISERROR(SEARCH("Discontinued",K784)))</formula>
    </cfRule>
    <cfRule type="containsText" dxfId="736" priority="760" operator="containsText" text="Closeout">
      <formula>NOT(ISERROR(SEARCH("Closeout",K784)))</formula>
    </cfRule>
  </conditionalFormatting>
  <conditionalFormatting sqref="K784:K801">
    <cfRule type="containsText" dxfId="735" priority="757" operator="containsText" text="COMING SOON">
      <formula>NOT(ISERROR(SEARCH("COMING SOON",K784)))</formula>
    </cfRule>
    <cfRule type="containsText" dxfId="734" priority="758" operator="containsText" text="ACTIVE">
      <formula>NOT(ISERROR(SEARCH("ACTIVE",K784)))</formula>
    </cfRule>
  </conditionalFormatting>
  <conditionalFormatting sqref="K784:K801">
    <cfRule type="containsText" dxfId="733" priority="755" operator="containsText" text="Discontinued">
      <formula>NOT(ISERROR(SEARCH("Discontinued",K784)))</formula>
    </cfRule>
    <cfRule type="containsText" dxfId="732" priority="756" operator="containsText" text="Closeout">
      <formula>NOT(ISERROR(SEARCH("Closeout",K784)))</formula>
    </cfRule>
  </conditionalFormatting>
  <conditionalFormatting sqref="K784:K801">
    <cfRule type="containsText" dxfId="731" priority="753" operator="containsText" text="COMING SOON">
      <formula>NOT(ISERROR(SEARCH("COMING SOON",K784)))</formula>
    </cfRule>
    <cfRule type="containsText" dxfId="730" priority="754" operator="containsText" text="ACTIVE">
      <formula>NOT(ISERROR(SEARCH("ACTIVE",K784)))</formula>
    </cfRule>
  </conditionalFormatting>
  <conditionalFormatting sqref="K784:K801">
    <cfRule type="containsText" dxfId="729" priority="751" operator="containsText" text="Discontinued">
      <formula>NOT(ISERROR(SEARCH("Discontinued",K784)))</formula>
    </cfRule>
    <cfRule type="containsText" dxfId="728" priority="752" operator="containsText" text="Closeout">
      <formula>NOT(ISERROR(SEARCH("Closeout",K784)))</formula>
    </cfRule>
  </conditionalFormatting>
  <conditionalFormatting sqref="K784:K801">
    <cfRule type="containsText" dxfId="727" priority="749" operator="containsText" text="COMING SOON">
      <formula>NOT(ISERROR(SEARCH("COMING SOON",K784)))</formula>
    </cfRule>
    <cfRule type="containsText" dxfId="726" priority="750" operator="containsText" text="ACTIVE">
      <formula>NOT(ISERROR(SEARCH("ACTIVE",K784)))</formula>
    </cfRule>
  </conditionalFormatting>
  <conditionalFormatting sqref="K784:K801">
    <cfRule type="containsText" dxfId="725" priority="747" operator="containsText" text="Discontinued">
      <formula>NOT(ISERROR(SEARCH("Discontinued",K784)))</formula>
    </cfRule>
    <cfRule type="containsText" dxfId="724" priority="748" operator="containsText" text="Closeout">
      <formula>NOT(ISERROR(SEARCH("Closeout",K784)))</formula>
    </cfRule>
  </conditionalFormatting>
  <conditionalFormatting sqref="K784:K801">
    <cfRule type="containsText" dxfId="723" priority="743" operator="containsText" text="Discontinued">
      <formula>NOT(ISERROR(SEARCH("Discontinued",K784)))</formula>
    </cfRule>
    <cfRule type="containsText" dxfId="722" priority="744" operator="containsText" text="Coming Soon">
      <formula>NOT(ISERROR(SEARCH("Coming Soon",K784)))</formula>
    </cfRule>
    <cfRule type="containsText" dxfId="721" priority="745" operator="containsText" text="Closeout">
      <formula>NOT(ISERROR(SEARCH("Closeout",K784)))</formula>
    </cfRule>
    <cfRule type="containsText" dxfId="720" priority="746" operator="containsText" text="Active">
      <formula>NOT(ISERROR(SEARCH("Active",K784)))</formula>
    </cfRule>
  </conditionalFormatting>
  <conditionalFormatting sqref="K784:K801">
    <cfRule type="containsText" dxfId="719" priority="741" operator="containsText" text="COMING SOON">
      <formula>NOT(ISERROR(SEARCH("COMING SOON",K784)))</formula>
    </cfRule>
    <cfRule type="containsText" dxfId="718" priority="742" operator="containsText" text="ACTIVE">
      <formula>NOT(ISERROR(SEARCH("ACTIVE",K784)))</formula>
    </cfRule>
  </conditionalFormatting>
  <conditionalFormatting sqref="K784:K801">
    <cfRule type="containsText" dxfId="717" priority="739" operator="containsText" text="Discontinued">
      <formula>NOT(ISERROR(SEARCH("Discontinued",K784)))</formula>
    </cfRule>
    <cfRule type="containsText" dxfId="716" priority="740" operator="containsText" text="Closeout">
      <formula>NOT(ISERROR(SEARCH("Closeout",K784)))</formula>
    </cfRule>
  </conditionalFormatting>
  <conditionalFormatting sqref="K784:K801">
    <cfRule type="containsText" dxfId="715" priority="737" operator="containsText" text="COMING SOON">
      <formula>NOT(ISERROR(SEARCH("COMING SOON",K784)))</formula>
    </cfRule>
    <cfRule type="containsText" dxfId="714" priority="738" operator="containsText" text="ACTIVE">
      <formula>NOT(ISERROR(SEARCH("ACTIVE",K784)))</formula>
    </cfRule>
  </conditionalFormatting>
  <conditionalFormatting sqref="K784:K801">
    <cfRule type="containsText" dxfId="713" priority="735" operator="containsText" text="Discontinued">
      <formula>NOT(ISERROR(SEARCH("Discontinued",K784)))</formula>
    </cfRule>
    <cfRule type="containsText" dxfId="712" priority="736" operator="containsText" text="Closeout">
      <formula>NOT(ISERROR(SEARCH("Closeout",K784)))</formula>
    </cfRule>
  </conditionalFormatting>
  <conditionalFormatting sqref="J784">
    <cfRule type="containsBlanks" dxfId="711" priority="734">
      <formula>LEN(TRIM(J784))=0</formula>
    </cfRule>
  </conditionalFormatting>
  <conditionalFormatting sqref="J784">
    <cfRule type="containsBlanks" dxfId="710" priority="733">
      <formula>LEN(TRIM(J784))=0</formula>
    </cfRule>
  </conditionalFormatting>
  <conditionalFormatting sqref="BY784:CB814">
    <cfRule type="containsBlanks" dxfId="709" priority="726">
      <formula>LEN(TRIM(BY784))=0</formula>
    </cfRule>
  </conditionalFormatting>
  <conditionalFormatting sqref="BY784:CB814">
    <cfRule type="containsBlanks" dxfId="708" priority="732">
      <formula>LEN(TRIM(BY784))=0</formula>
    </cfRule>
  </conditionalFormatting>
  <conditionalFormatting sqref="BY784:CB814">
    <cfRule type="containsBlanks" dxfId="707" priority="727">
      <formula>LEN(TRIM(BY784))=0</formula>
    </cfRule>
  </conditionalFormatting>
  <conditionalFormatting sqref="BY784:CB814">
    <cfRule type="containsBlanks" dxfId="706" priority="728">
      <formula>LEN(TRIM(BY784))=0</formula>
    </cfRule>
  </conditionalFormatting>
  <conditionalFormatting sqref="BY784:CB814">
    <cfRule type="containsBlanks" dxfId="705" priority="731">
      <formula>LEN(TRIM(BY784))=0</formula>
    </cfRule>
  </conditionalFormatting>
  <conditionalFormatting sqref="BY784:CB814">
    <cfRule type="containsBlanks" dxfId="704" priority="730">
      <formula>LEN(TRIM(BY784))=0</formula>
    </cfRule>
  </conditionalFormatting>
  <conditionalFormatting sqref="BY784:CB814">
    <cfRule type="containsBlanks" dxfId="703" priority="729">
      <formula>LEN(TRIM(BY784))=0</formula>
    </cfRule>
  </conditionalFormatting>
  <conditionalFormatting sqref="BY784:CB814">
    <cfRule type="containsBlanks" dxfId="702" priority="725">
      <formula>LEN(TRIM(BY784))=0</formula>
    </cfRule>
  </conditionalFormatting>
  <conditionalFormatting sqref="BY784:CB814">
    <cfRule type="containsBlanks" dxfId="701" priority="724">
      <formula>LEN(TRIM(BY784))=0</formula>
    </cfRule>
  </conditionalFormatting>
  <conditionalFormatting sqref="BY784:CB814">
    <cfRule type="containsBlanks" dxfId="700" priority="723">
      <formula>LEN(TRIM(BY784))=0</formula>
    </cfRule>
  </conditionalFormatting>
  <conditionalFormatting sqref="BY784:CB814">
    <cfRule type="containsBlanks" dxfId="699" priority="722">
      <formula>LEN(TRIM(BY784))=0</formula>
    </cfRule>
  </conditionalFormatting>
  <conditionalFormatting sqref="BY784:CB814">
    <cfRule type="containsBlanks" dxfId="698" priority="721">
      <formula>LEN(TRIM(BY784))=0</formula>
    </cfRule>
  </conditionalFormatting>
  <conditionalFormatting sqref="K785:K801">
    <cfRule type="containsText" dxfId="697" priority="715" operator="containsText" text="COMING SOON">
      <formula>NOT(ISERROR(SEARCH("COMING SOON",K785)))</formula>
    </cfRule>
    <cfRule type="containsText" dxfId="696" priority="716" operator="containsText" text="ACTIVE">
      <formula>NOT(ISERROR(SEARCH("ACTIVE",K785)))</formula>
    </cfRule>
  </conditionalFormatting>
  <conditionalFormatting sqref="K785:K801">
    <cfRule type="containsText" dxfId="695" priority="704" operator="containsText" text="Discontinued">
      <formula>NOT(ISERROR(SEARCH("Discontinued",K785)))</formula>
    </cfRule>
    <cfRule type="containsText" dxfId="694" priority="705" operator="containsText" text="Closeout">
      <formula>NOT(ISERROR(SEARCH("Closeout",K785)))</formula>
    </cfRule>
  </conditionalFormatting>
  <conditionalFormatting sqref="L785:L787 O785:CB787 BY786:CB814">
    <cfRule type="containsBlanks" dxfId="693" priority="703">
      <formula>LEN(TRIM(L785))=0</formula>
    </cfRule>
  </conditionalFormatting>
  <conditionalFormatting sqref="A785:A836">
    <cfRule type="expression" dxfId="692" priority="706">
      <formula>C785= "STREET (3XX)"</formula>
    </cfRule>
    <cfRule type="expression" dxfId="691" priority="707">
      <formula>C785="UTV (4XX)"</formula>
    </cfRule>
    <cfRule type="expression" dxfId="690" priority="708">
      <formula>C785= "RACE (1XX)"</formula>
    </cfRule>
    <cfRule type="expression" dxfId="689" priority="709">
      <formula>C785= "FORGED (2XX)"</formula>
    </cfRule>
    <cfRule type="expression" dxfId="688" priority="710">
      <formula>C785= "RALLY (5XX)"</formula>
    </cfRule>
    <cfRule type="expression" dxfId="687" priority="711">
      <formula>C785= "DISCO (6XX)"</formula>
    </cfRule>
    <cfRule type="expression" dxfId="686" priority="712">
      <formula>C785= "TRAIL (7XX)"</formula>
    </cfRule>
    <cfRule type="expression" dxfId="685" priority="713">
      <formula>C785= "GMZ (8XX)"</formula>
    </cfRule>
    <cfRule type="expression" dxfId="684" priority="714">
      <formula>C785= "DUALLY (9XX)"</formula>
    </cfRule>
  </conditionalFormatting>
  <conditionalFormatting sqref="E785:E787">
    <cfRule type="duplicateValues" dxfId="683" priority="702"/>
  </conditionalFormatting>
  <conditionalFormatting sqref="H785:H787">
    <cfRule type="containsBlanks" dxfId="682" priority="717">
      <formula>LEN(TRIM(H785))=0</formula>
    </cfRule>
    <cfRule type="duplicateValues" dxfId="681" priority="718"/>
  </conditionalFormatting>
  <conditionalFormatting sqref="E785:E787">
    <cfRule type="containsBlanks" dxfId="680" priority="719">
      <formula>LEN(TRIM(E785))=0</formula>
    </cfRule>
    <cfRule type="duplicateValues" dxfId="679" priority="720"/>
  </conditionalFormatting>
  <conditionalFormatting sqref="K788:K801">
    <cfRule type="containsText" dxfId="678" priority="696" operator="containsText" text="COMING SOON">
      <formula>NOT(ISERROR(SEARCH("COMING SOON",K788)))</formula>
    </cfRule>
    <cfRule type="containsText" dxfId="677" priority="697" operator="containsText" text="ACTIVE">
      <formula>NOT(ISERROR(SEARCH("ACTIVE",K788)))</formula>
    </cfRule>
  </conditionalFormatting>
  <conditionalFormatting sqref="K788:K801">
    <cfRule type="containsText" dxfId="676" priority="685" operator="containsText" text="Discontinued">
      <formula>NOT(ISERROR(SEARCH("Discontinued",K788)))</formula>
    </cfRule>
    <cfRule type="containsText" dxfId="675" priority="686" operator="containsText" text="Closeout">
      <formula>NOT(ISERROR(SEARCH("Closeout",K788)))</formula>
    </cfRule>
  </conditionalFormatting>
  <conditionalFormatting sqref="L788:L801 O788:CB801 BY797:CB814">
    <cfRule type="containsBlanks" dxfId="674" priority="684">
      <formula>LEN(TRIM(L788))=0</formula>
    </cfRule>
  </conditionalFormatting>
  <conditionalFormatting sqref="A788:A836">
    <cfRule type="expression" dxfId="673" priority="687">
      <formula>C788= "STREET (3XX)"</formula>
    </cfRule>
    <cfRule type="expression" dxfId="672" priority="688">
      <formula>C788="UTV (4XX)"</formula>
    </cfRule>
    <cfRule type="expression" dxfId="671" priority="689">
      <formula>C788= "RACE (1XX)"</formula>
    </cfRule>
    <cfRule type="expression" dxfId="670" priority="690">
      <formula>C788= "FORGED (2XX)"</formula>
    </cfRule>
    <cfRule type="expression" dxfId="669" priority="691">
      <formula>C788= "RALLY (5XX)"</formula>
    </cfRule>
    <cfRule type="expression" dxfId="668" priority="692">
      <formula>C788= "DISCO (6XX)"</formula>
    </cfRule>
    <cfRule type="expression" dxfId="667" priority="693">
      <formula>C788= "TRAIL (7XX)"</formula>
    </cfRule>
    <cfRule type="expression" dxfId="666" priority="694">
      <formula>C788= "GMZ (8XX)"</formula>
    </cfRule>
    <cfRule type="expression" dxfId="665" priority="695">
      <formula>C788= "DUALLY (9XX)"</formula>
    </cfRule>
  </conditionalFormatting>
  <conditionalFormatting sqref="E788:E801">
    <cfRule type="duplicateValues" dxfId="664" priority="683"/>
  </conditionalFormatting>
  <conditionalFormatting sqref="H788:H801">
    <cfRule type="containsBlanks" dxfId="663" priority="698">
      <formula>LEN(TRIM(H788))=0</formula>
    </cfRule>
    <cfRule type="duplicateValues" dxfId="662" priority="699"/>
  </conditionalFormatting>
  <conditionalFormatting sqref="E788:E801">
    <cfRule type="containsBlanks" dxfId="661" priority="700">
      <formula>LEN(TRIM(E788))=0</formula>
    </cfRule>
    <cfRule type="duplicateValues" dxfId="660" priority="701"/>
  </conditionalFormatting>
  <conditionalFormatting sqref="L802 O802:BX802">
    <cfRule type="containsBlanks" dxfId="659" priority="665">
      <formula>LEN(TRIM(L802))=0</formula>
    </cfRule>
  </conditionalFormatting>
  <conditionalFormatting sqref="E802">
    <cfRule type="duplicateValues" dxfId="658" priority="664"/>
  </conditionalFormatting>
  <conditionalFormatting sqref="H802">
    <cfRule type="containsBlanks" dxfId="657" priority="679">
      <formula>LEN(TRIM(H802))=0</formula>
    </cfRule>
    <cfRule type="duplicateValues" dxfId="656" priority="680"/>
  </conditionalFormatting>
  <conditionalFormatting sqref="E802">
    <cfRule type="containsBlanks" dxfId="655" priority="681">
      <formula>LEN(TRIM(E802))=0</formula>
    </cfRule>
    <cfRule type="duplicateValues" dxfId="654" priority="682"/>
  </conditionalFormatting>
  <conditionalFormatting sqref="A802">
    <cfRule type="expression" dxfId="653" priority="656">
      <formula>C802= "TRAIL (7XX)"</formula>
    </cfRule>
    <cfRule type="expression" dxfId="652" priority="657">
      <formula>C802= "DISCO (6XX)"</formula>
    </cfRule>
    <cfRule type="expression" dxfId="651" priority="658">
      <formula>C802= "RALLY (5XX)"</formula>
    </cfRule>
    <cfRule type="expression" dxfId="650" priority="659">
      <formula>C802= "FORGED (2XX)"</formula>
    </cfRule>
    <cfRule type="expression" dxfId="649" priority="660">
      <formula>C802= "GMZ (8XX)"</formula>
    </cfRule>
    <cfRule type="expression" dxfId="648" priority="661">
      <formula>C802= "RACE (1XX)"</formula>
    </cfRule>
    <cfRule type="expression" dxfId="647" priority="662">
      <formula>C802= "UTV (4XX)"</formula>
    </cfRule>
    <cfRule type="expression" dxfId="646" priority="663">
      <formula>C802= "STREET (3XX)"</formula>
    </cfRule>
  </conditionalFormatting>
  <conditionalFormatting sqref="A802">
    <cfRule type="expression" dxfId="645" priority="647">
      <formula>C802= "STREET (3XX)"</formula>
    </cfRule>
    <cfRule type="expression" dxfId="644" priority="648">
      <formula>C802="UTV (4XX)"</formula>
    </cfRule>
    <cfRule type="expression" dxfId="643" priority="649">
      <formula>C802= "RACE (1XX)"</formula>
    </cfRule>
    <cfRule type="expression" dxfId="642" priority="650">
      <formula>C802= "FORGED (2XX)"</formula>
    </cfRule>
    <cfRule type="expression" dxfId="641" priority="651">
      <formula>C802= "RALLY (5XX)"</formula>
    </cfRule>
    <cfRule type="expression" dxfId="640" priority="652">
      <formula>C802= "DISCO (6XX)"</formula>
    </cfRule>
    <cfRule type="expression" dxfId="639" priority="653">
      <formula>C802= "TRAIL (7XX)"</formula>
    </cfRule>
    <cfRule type="expression" dxfId="638" priority="654">
      <formula>C802= "GMZ (8XX)"</formula>
    </cfRule>
    <cfRule type="expression" dxfId="637" priority="655">
      <formula>C802= "DUALLY (9XX)"</formula>
    </cfRule>
  </conditionalFormatting>
  <conditionalFormatting sqref="A802">
    <cfRule type="expression" dxfId="636" priority="611">
      <formula>C802= "STREET (3XX)"</formula>
    </cfRule>
    <cfRule type="expression" dxfId="635" priority="612">
      <formula>C802="UTV (4XX)"</formula>
    </cfRule>
    <cfRule type="expression" dxfId="634" priority="613">
      <formula>C802= "RACE (1XX)"</formula>
    </cfRule>
    <cfRule type="expression" dxfId="633" priority="614">
      <formula>C802= "FORGED (2XX)"</formula>
    </cfRule>
    <cfRule type="expression" dxfId="632" priority="615">
      <formula>C802= "RALLY (5XX)"</formula>
    </cfRule>
    <cfRule type="expression" dxfId="631" priority="616">
      <formula>C802= "DISCO (6XX)"</formula>
    </cfRule>
    <cfRule type="expression" dxfId="630" priority="617">
      <formula>C802= "TRAIL (7XX)"</formula>
    </cfRule>
    <cfRule type="expression" dxfId="629" priority="618">
      <formula>C802= "GMZ (8XX)"</formula>
    </cfRule>
    <cfRule type="expression" dxfId="628" priority="619">
      <formula>C802= "DUALLY (9XX)"</formula>
    </cfRule>
  </conditionalFormatting>
  <conditionalFormatting sqref="A802">
    <cfRule type="expression" dxfId="627" priority="639">
      <formula>C802= "TRAIL (7XX)"</formula>
    </cfRule>
    <cfRule type="expression" dxfId="626" priority="640">
      <formula>C802= "DISCO (6XX)"</formula>
    </cfRule>
    <cfRule type="expression" dxfId="625" priority="641">
      <formula>C802= "RALLY (5XX)"</formula>
    </cfRule>
    <cfRule type="expression" dxfId="624" priority="642">
      <formula>C802= "FORGED (2XX)"</formula>
    </cfRule>
    <cfRule type="expression" dxfId="623" priority="643">
      <formula>C802= "GMZ (8XX)"</formula>
    </cfRule>
    <cfRule type="expression" dxfId="622" priority="644">
      <formula>C802= "RACE (1XX)"</formula>
    </cfRule>
    <cfRule type="expression" dxfId="621" priority="645">
      <formula>C802= "UTV (4XX)"</formula>
    </cfRule>
    <cfRule type="expression" dxfId="620" priority="646">
      <formula>C802= "STREET (3XX)"</formula>
    </cfRule>
  </conditionalFormatting>
  <conditionalFormatting sqref="A802">
    <cfRule type="containsBlanks" dxfId="619" priority="638">
      <formula>LEN(TRIM(A802))=0</formula>
    </cfRule>
  </conditionalFormatting>
  <conditionalFormatting sqref="A802">
    <cfRule type="expression" dxfId="618" priority="629">
      <formula>C802= "STREET (3XX)"</formula>
    </cfRule>
    <cfRule type="expression" dxfId="617" priority="630">
      <formula>C802="UTV (4XX)"</formula>
    </cfRule>
    <cfRule type="expression" dxfId="616" priority="631">
      <formula>C802= "RACE (1XX)"</formula>
    </cfRule>
    <cfRule type="expression" dxfId="615" priority="632">
      <formula>C802= "FORGED (2XX)"</formula>
    </cfRule>
    <cfRule type="expression" dxfId="614" priority="633">
      <formula>C802= "RALLY (5XX)"</formula>
    </cfRule>
    <cfRule type="expression" dxfId="613" priority="634">
      <formula>C802= "DISCO (6XX)"</formula>
    </cfRule>
    <cfRule type="expression" dxfId="612" priority="635">
      <formula>C802= "TRAIL (7XX)"</formula>
    </cfRule>
    <cfRule type="expression" dxfId="611" priority="636">
      <formula>C802= "GMZ (8XX)"</formula>
    </cfRule>
    <cfRule type="expression" dxfId="610" priority="637">
      <formula>C802= "DUALLY (9XX)"</formula>
    </cfRule>
  </conditionalFormatting>
  <conditionalFormatting sqref="A802">
    <cfRule type="expression" dxfId="609" priority="621">
      <formula>C802= "TRAIL (7XX)"</formula>
    </cfRule>
    <cfRule type="expression" dxfId="608" priority="622">
      <formula>C802= "DISCO (6XX)"</formula>
    </cfRule>
    <cfRule type="expression" dxfId="607" priority="623">
      <formula>C802= "RALLY (5XX)"</formula>
    </cfRule>
    <cfRule type="expression" dxfId="606" priority="624">
      <formula>C802= "FORGED (2XX)"</formula>
    </cfRule>
    <cfRule type="expression" dxfId="605" priority="625">
      <formula>C802= "GMZ (8XX)"</formula>
    </cfRule>
    <cfRule type="expression" dxfId="604" priority="626">
      <formula>C802= "RACE (1XX)"</formula>
    </cfRule>
    <cfRule type="expression" dxfId="603" priority="627">
      <formula>C802= "UTV (4XX)"</formula>
    </cfRule>
    <cfRule type="expression" dxfId="602" priority="628">
      <formula>C802= "STREET (3XX)"</formula>
    </cfRule>
  </conditionalFormatting>
  <conditionalFormatting sqref="A802">
    <cfRule type="containsBlanks" dxfId="601" priority="620">
      <formula>LEN(TRIM(A802))=0</formula>
    </cfRule>
  </conditionalFormatting>
  <conditionalFormatting sqref="A802">
    <cfRule type="expression" dxfId="600" priority="602">
      <formula>C802= "STREET (3XX)"</formula>
    </cfRule>
    <cfRule type="expression" dxfId="599" priority="603">
      <formula>C802="UTV (4XX)"</formula>
    </cfRule>
    <cfRule type="expression" dxfId="598" priority="604">
      <formula>C802= "RACE (1XX)"</formula>
    </cfRule>
    <cfRule type="expression" dxfId="597" priority="605">
      <formula>C802= "FORGED (2XX)"</formula>
    </cfRule>
    <cfRule type="expression" dxfId="596" priority="606">
      <formula>C802= "RALLY (5XX)"</formula>
    </cfRule>
    <cfRule type="expression" dxfId="595" priority="607">
      <formula>C802= "DISCO (6XX)"</formula>
    </cfRule>
    <cfRule type="expression" dxfId="594" priority="608">
      <formula>C802= "TRAIL (7XX)"</formula>
    </cfRule>
    <cfRule type="expression" dxfId="593" priority="609">
      <formula>C802= "GMZ (8XX)"</formula>
    </cfRule>
    <cfRule type="expression" dxfId="592" priority="610">
      <formula>C802= "DUALLY (9XX)"</formula>
    </cfRule>
  </conditionalFormatting>
  <conditionalFormatting sqref="A802">
    <cfRule type="expression" dxfId="591" priority="593">
      <formula>C802= "STREET (3XX)"</formula>
    </cfRule>
    <cfRule type="expression" dxfId="590" priority="594">
      <formula>C802="UTV (4XX)"</formula>
    </cfRule>
    <cfRule type="expression" dxfId="589" priority="595">
      <formula>C802= "RACE (1XX)"</formula>
    </cfRule>
    <cfRule type="expression" dxfId="588" priority="596">
      <formula>C802= "FORGED (2XX)"</formula>
    </cfRule>
    <cfRule type="expression" dxfId="587" priority="597">
      <formula>C802= "RALLY (5XX)"</formula>
    </cfRule>
    <cfRule type="expression" dxfId="586" priority="598">
      <formula>C802= "DISCO (6XX)"</formula>
    </cfRule>
    <cfRule type="expression" dxfId="585" priority="599">
      <formula>C802= "TRAIL (7XX)"</formula>
    </cfRule>
    <cfRule type="expression" dxfId="584" priority="600">
      <formula>C802= "GMZ (8XX)"</formula>
    </cfRule>
    <cfRule type="expression" dxfId="583" priority="601">
      <formula>C802= "DUALLY (9XX)"</formula>
    </cfRule>
  </conditionalFormatting>
  <conditionalFormatting sqref="A802">
    <cfRule type="expression" dxfId="582" priority="539">
      <formula>C802= "STREET (3XX)"</formula>
    </cfRule>
    <cfRule type="expression" dxfId="581" priority="540">
      <formula>C802="UTV (4XX)"</formula>
    </cfRule>
    <cfRule type="expression" dxfId="580" priority="541">
      <formula>C802= "RACE (1XX)"</formula>
    </cfRule>
    <cfRule type="expression" dxfId="579" priority="542">
      <formula>C802= "FORGED (2XX)"</formula>
    </cfRule>
    <cfRule type="expression" dxfId="578" priority="543">
      <formula>C802= "RALLY (5XX)"</formula>
    </cfRule>
    <cfRule type="expression" dxfId="577" priority="544">
      <formula>C802= "DISCO (6XX)"</formula>
    </cfRule>
    <cfRule type="expression" dxfId="576" priority="545">
      <formula>C802= "TRAIL (7XX)"</formula>
    </cfRule>
    <cfRule type="expression" dxfId="575" priority="546">
      <formula>C802= "GMZ (8XX)"</formula>
    </cfRule>
    <cfRule type="expression" dxfId="574" priority="547">
      <formula>C802= "DUALLY (9XX)"</formula>
    </cfRule>
  </conditionalFormatting>
  <conditionalFormatting sqref="A802">
    <cfRule type="expression" dxfId="573" priority="557">
      <formula>C802= "STREET (3XX)"</formula>
    </cfRule>
    <cfRule type="expression" dxfId="572" priority="558">
      <formula>C802="UTV (4XX)"</formula>
    </cfRule>
    <cfRule type="expression" dxfId="571" priority="559">
      <formula>C802= "RACE (1XX)"</formula>
    </cfRule>
    <cfRule type="expression" dxfId="570" priority="560">
      <formula>C802= "FORGED (2XX)"</formula>
    </cfRule>
    <cfRule type="expression" dxfId="569" priority="561">
      <formula>C802= "RALLY (5XX)"</formula>
    </cfRule>
    <cfRule type="expression" dxfId="568" priority="562">
      <formula>C802= "DISCO (6XX)"</formula>
    </cfRule>
    <cfRule type="expression" dxfId="567" priority="563">
      <formula>C802= "TRAIL (7XX)"</formula>
    </cfRule>
    <cfRule type="expression" dxfId="566" priority="564">
      <formula>C802= "GMZ (8XX)"</formula>
    </cfRule>
    <cfRule type="expression" dxfId="565" priority="565">
      <formula>C802= "DUALLY (9XX)"</formula>
    </cfRule>
  </conditionalFormatting>
  <conditionalFormatting sqref="A802">
    <cfRule type="expression" dxfId="564" priority="585">
      <formula>C802= "TRAIL (7XX)"</formula>
    </cfRule>
    <cfRule type="expression" dxfId="563" priority="586">
      <formula>C802= "DISCO (6XX)"</formula>
    </cfRule>
    <cfRule type="expression" dxfId="562" priority="587">
      <formula>C802= "RALLY (5XX)"</formula>
    </cfRule>
    <cfRule type="expression" dxfId="561" priority="588">
      <formula>C802= "FORGED (2XX)"</formula>
    </cfRule>
    <cfRule type="expression" dxfId="560" priority="589">
      <formula>C802= "GMZ (8XX)"</formula>
    </cfRule>
    <cfRule type="expression" dxfId="559" priority="590">
      <formula>C802= "RACE (1XX)"</formula>
    </cfRule>
    <cfRule type="expression" dxfId="558" priority="591">
      <formula>C802= "UTV (4XX)"</formula>
    </cfRule>
    <cfRule type="expression" dxfId="557" priority="592">
      <formula>C802= "STREET (3XX)"</formula>
    </cfRule>
  </conditionalFormatting>
  <conditionalFormatting sqref="A802">
    <cfRule type="containsBlanks" dxfId="556" priority="584">
      <formula>LEN(TRIM(A802))=0</formula>
    </cfRule>
  </conditionalFormatting>
  <conditionalFormatting sqref="A802">
    <cfRule type="expression" dxfId="555" priority="575">
      <formula>C802= "STREET (3XX)"</formula>
    </cfRule>
    <cfRule type="expression" dxfId="554" priority="576">
      <formula>C802="UTV (4XX)"</formula>
    </cfRule>
    <cfRule type="expression" dxfId="553" priority="577">
      <formula>C802= "RACE (1XX)"</formula>
    </cfRule>
    <cfRule type="expression" dxfId="552" priority="578">
      <formula>C802= "FORGED (2XX)"</formula>
    </cfRule>
    <cfRule type="expression" dxfId="551" priority="579">
      <formula>C802= "RALLY (5XX)"</formula>
    </cfRule>
    <cfRule type="expression" dxfId="550" priority="580">
      <formula>C802= "DISCO (6XX)"</formula>
    </cfRule>
    <cfRule type="expression" dxfId="549" priority="581">
      <formula>C802= "TRAIL (7XX)"</formula>
    </cfRule>
    <cfRule type="expression" dxfId="548" priority="582">
      <formula>C802= "GMZ (8XX)"</formula>
    </cfRule>
    <cfRule type="expression" dxfId="547" priority="583">
      <formula>C802= "DUALLY (9XX)"</formula>
    </cfRule>
  </conditionalFormatting>
  <conditionalFormatting sqref="A802">
    <cfRule type="expression" dxfId="546" priority="567">
      <formula>C802= "TRAIL (7XX)"</formula>
    </cfRule>
    <cfRule type="expression" dxfId="545" priority="568">
      <formula>C802= "DISCO (6XX)"</formula>
    </cfRule>
    <cfRule type="expression" dxfId="544" priority="569">
      <formula>C802= "RALLY (5XX)"</formula>
    </cfRule>
    <cfRule type="expression" dxfId="543" priority="570">
      <formula>C802= "FORGED (2XX)"</formula>
    </cfRule>
    <cfRule type="expression" dxfId="542" priority="571">
      <formula>C802= "GMZ (8XX)"</formula>
    </cfRule>
    <cfRule type="expression" dxfId="541" priority="572">
      <formula>C802= "RACE (1XX)"</formula>
    </cfRule>
    <cfRule type="expression" dxfId="540" priority="573">
      <formula>C802= "UTV (4XX)"</formula>
    </cfRule>
    <cfRule type="expression" dxfId="539" priority="574">
      <formula>C802= "STREET (3XX)"</formula>
    </cfRule>
  </conditionalFormatting>
  <conditionalFormatting sqref="A802">
    <cfRule type="containsBlanks" dxfId="538" priority="566">
      <formula>LEN(TRIM(A802))=0</formula>
    </cfRule>
  </conditionalFormatting>
  <conditionalFormatting sqref="A802">
    <cfRule type="expression" dxfId="537" priority="548">
      <formula>C802= "STREET (3XX)"</formula>
    </cfRule>
    <cfRule type="expression" dxfId="536" priority="549">
      <formula>C802="UTV (4XX)"</formula>
    </cfRule>
    <cfRule type="expression" dxfId="535" priority="550">
      <formula>C802= "RACE (1XX)"</formula>
    </cfRule>
    <cfRule type="expression" dxfId="534" priority="551">
      <formula>C802= "FORGED (2XX)"</formula>
    </cfRule>
    <cfRule type="expression" dxfId="533" priority="552">
      <formula>C802= "RALLY (5XX)"</formula>
    </cfRule>
    <cfRule type="expression" dxfId="532" priority="553">
      <formula>C802= "DISCO (6XX)"</formula>
    </cfRule>
    <cfRule type="expression" dxfId="531" priority="554">
      <formula>C802= "TRAIL (7XX)"</formula>
    </cfRule>
    <cfRule type="expression" dxfId="530" priority="555">
      <formula>C802= "GMZ (8XX)"</formula>
    </cfRule>
    <cfRule type="expression" dxfId="529" priority="556">
      <formula>C802= "DUALLY (9XX)"</formula>
    </cfRule>
  </conditionalFormatting>
  <conditionalFormatting sqref="A802">
    <cfRule type="expression" dxfId="528" priority="530">
      <formula>C802= "STREET (3XX)"</formula>
    </cfRule>
    <cfRule type="expression" dxfId="527" priority="531">
      <formula>C802="UTV (4XX)"</formula>
    </cfRule>
    <cfRule type="expression" dxfId="526" priority="532">
      <formula>C802= "RACE (1XX)"</formula>
    </cfRule>
    <cfRule type="expression" dxfId="525" priority="533">
      <formula>C802= "FORGED (2XX)"</formula>
    </cfRule>
    <cfRule type="expression" dxfId="524" priority="534">
      <formula>C802= "RALLY (5XX)"</formula>
    </cfRule>
    <cfRule type="expression" dxfId="523" priority="535">
      <formula>C802= "DISCO (6XX)"</formula>
    </cfRule>
    <cfRule type="expression" dxfId="522" priority="536">
      <formula>C802= "TRAIL (7XX)"</formula>
    </cfRule>
    <cfRule type="expression" dxfId="521" priority="537">
      <formula>C802= "GMZ (8XX)"</formula>
    </cfRule>
    <cfRule type="expression" dxfId="520" priority="538">
      <formula>C802= "DUALLY (9XX)"</formula>
    </cfRule>
  </conditionalFormatting>
  <conditionalFormatting sqref="A802">
    <cfRule type="expression" dxfId="519" priority="521">
      <formula>C802= "STREET (3XX)"</formula>
    </cfRule>
    <cfRule type="expression" dxfId="518" priority="522">
      <formula>C802="UTV (4XX)"</formula>
    </cfRule>
    <cfRule type="expression" dxfId="517" priority="523">
      <formula>C802= "RACE (1XX)"</formula>
    </cfRule>
    <cfRule type="expression" dxfId="516" priority="524">
      <formula>C802= "FORGED (2XX)"</formula>
    </cfRule>
    <cfRule type="expression" dxfId="515" priority="525">
      <formula>C802= "RALLY (5XX)"</formula>
    </cfRule>
    <cfRule type="expression" dxfId="514" priority="526">
      <formula>C802= "DISCO (6XX)"</formula>
    </cfRule>
    <cfRule type="expression" dxfId="513" priority="527">
      <formula>C802= "TRAIL (7XX)"</formula>
    </cfRule>
    <cfRule type="expression" dxfId="512" priority="528">
      <formula>C802= "GMZ (8XX)"</formula>
    </cfRule>
    <cfRule type="expression" dxfId="511" priority="529">
      <formula>C802= "DUALLY (9XX)"</formula>
    </cfRule>
  </conditionalFormatting>
  <conditionalFormatting sqref="A802">
    <cfRule type="expression" dxfId="510" priority="512">
      <formula>C802= "STREET (3XX)"</formula>
    </cfRule>
    <cfRule type="expression" dxfId="509" priority="513">
      <formula>C802="UTV (4XX)"</formula>
    </cfRule>
    <cfRule type="expression" dxfId="508" priority="514">
      <formula>C802= "RACE (1XX)"</formula>
    </cfRule>
    <cfRule type="expression" dxfId="507" priority="515">
      <formula>C802= "FORGED (2XX)"</formula>
    </cfRule>
    <cfRule type="expression" dxfId="506" priority="516">
      <formula>C802= "RALLY (5XX)"</formula>
    </cfRule>
    <cfRule type="expression" dxfId="505" priority="517">
      <formula>C802= "DISCO (6XX)"</formula>
    </cfRule>
    <cfRule type="expression" dxfId="504" priority="518">
      <formula>C802= "TRAIL (7XX)"</formula>
    </cfRule>
    <cfRule type="expression" dxfId="503" priority="519">
      <formula>C802= "GMZ (8XX)"</formula>
    </cfRule>
    <cfRule type="expression" dxfId="502" priority="520">
      <formula>C802= "DUALLY (9XX)"</formula>
    </cfRule>
  </conditionalFormatting>
  <conditionalFormatting sqref="A802">
    <cfRule type="expression" dxfId="501" priority="503">
      <formula>C802= "STREET (3XX)"</formula>
    </cfRule>
    <cfRule type="expression" dxfId="500" priority="504">
      <formula>C802="UTV (4XX)"</formula>
    </cfRule>
    <cfRule type="expression" dxfId="499" priority="505">
      <formula>C802= "RACE (1XX)"</formula>
    </cfRule>
    <cfRule type="expression" dxfId="498" priority="506">
      <formula>C802= "FORGED (2XX)"</formula>
    </cfRule>
    <cfRule type="expression" dxfId="497" priority="507">
      <formula>C802= "RALLY (5XX)"</formula>
    </cfRule>
    <cfRule type="expression" dxfId="496" priority="508">
      <formula>C802= "DISCO (6XX)"</formula>
    </cfRule>
    <cfRule type="expression" dxfId="495" priority="509">
      <formula>C802= "TRAIL (7XX)"</formula>
    </cfRule>
    <cfRule type="expression" dxfId="494" priority="510">
      <formula>C802= "GMZ (8XX)"</formula>
    </cfRule>
    <cfRule type="expression" dxfId="493" priority="511">
      <formula>C802= "DUALLY (9XX)"</formula>
    </cfRule>
  </conditionalFormatting>
  <conditionalFormatting sqref="A802">
    <cfRule type="expression" dxfId="492" priority="494">
      <formula>C802= "STREET (3XX)"</formula>
    </cfRule>
    <cfRule type="expression" dxfId="491" priority="495">
      <formula>C802="UTV (4XX)"</formula>
    </cfRule>
    <cfRule type="expression" dxfId="490" priority="496">
      <formula>C802= "RACE (1XX)"</formula>
    </cfRule>
    <cfRule type="expression" dxfId="489" priority="497">
      <formula>C802= "FORGED (2XX)"</formula>
    </cfRule>
    <cfRule type="expression" dxfId="488" priority="498">
      <formula>C802= "RALLY (5XX)"</formula>
    </cfRule>
    <cfRule type="expression" dxfId="487" priority="499">
      <formula>C802= "DISCO (6XX)"</formula>
    </cfRule>
    <cfRule type="expression" dxfId="486" priority="500">
      <formula>C802= "TRAIL (7XX)"</formula>
    </cfRule>
    <cfRule type="expression" dxfId="485" priority="501">
      <formula>C802= "GMZ (8XX)"</formula>
    </cfRule>
    <cfRule type="expression" dxfId="484" priority="502">
      <formula>C802= "DUALLY (9XX)"</formula>
    </cfRule>
  </conditionalFormatting>
  <conditionalFormatting sqref="A802">
    <cfRule type="expression" dxfId="483" priority="485">
      <formula>C802= "STREET (3XX)"</formula>
    </cfRule>
    <cfRule type="expression" dxfId="482" priority="486">
      <formula>C802="UTV (4XX)"</formula>
    </cfRule>
    <cfRule type="expression" dxfId="481" priority="487">
      <formula>C802= "RACE (1XX)"</formula>
    </cfRule>
    <cfRule type="expression" dxfId="480" priority="488">
      <formula>C802= "FORGED (2XX)"</formula>
    </cfRule>
    <cfRule type="expression" dxfId="479" priority="489">
      <formula>C802= "RALLY (5XX)"</formula>
    </cfRule>
    <cfRule type="expression" dxfId="478" priority="490">
      <formula>C802= "DISCO (6XX)"</formula>
    </cfRule>
    <cfRule type="expression" dxfId="477" priority="491">
      <formula>C802= "TRAIL (7XX)"</formula>
    </cfRule>
    <cfRule type="expression" dxfId="476" priority="492">
      <formula>C802= "GMZ (8XX)"</formula>
    </cfRule>
    <cfRule type="expression" dxfId="475" priority="493">
      <formula>C802= "DUALLY (9XX)"</formula>
    </cfRule>
  </conditionalFormatting>
  <conditionalFormatting sqref="A802">
    <cfRule type="expression" dxfId="474" priority="476">
      <formula>C802= "STREET (3XX)"</formula>
    </cfRule>
    <cfRule type="expression" dxfId="473" priority="477">
      <formula>C802="UTV (4XX)"</formula>
    </cfRule>
    <cfRule type="expression" dxfId="472" priority="478">
      <formula>C802= "RACE (1XX)"</formula>
    </cfRule>
    <cfRule type="expression" dxfId="471" priority="479">
      <formula>C802= "FORGED (2XX)"</formula>
    </cfRule>
    <cfRule type="expression" dxfId="470" priority="480">
      <formula>C802= "RALLY (5XX)"</formula>
    </cfRule>
    <cfRule type="expression" dxfId="469" priority="481">
      <formula>C802= "DISCO (6XX)"</formula>
    </cfRule>
    <cfRule type="expression" dxfId="468" priority="482">
      <formula>C802= "TRAIL (7XX)"</formula>
    </cfRule>
    <cfRule type="expression" dxfId="467" priority="483">
      <formula>C802= "GMZ (8XX)"</formula>
    </cfRule>
    <cfRule type="expression" dxfId="466" priority="484">
      <formula>C802= "DUALLY (9XX)"</formula>
    </cfRule>
  </conditionalFormatting>
  <conditionalFormatting sqref="A802">
    <cfRule type="expression" dxfId="465" priority="467">
      <formula>C802= "STREET (3XX)"</formula>
    </cfRule>
    <cfRule type="expression" dxfId="464" priority="468">
      <formula>C802="UTV (4XX)"</formula>
    </cfRule>
    <cfRule type="expression" dxfId="463" priority="469">
      <formula>C802= "RACE (1XX)"</formula>
    </cfRule>
    <cfRule type="expression" dxfId="462" priority="470">
      <formula>C802= "FORGED (2XX)"</formula>
    </cfRule>
    <cfRule type="expression" dxfId="461" priority="471">
      <formula>C802= "RALLY (5XX)"</formula>
    </cfRule>
    <cfRule type="expression" dxfId="460" priority="472">
      <formula>C802= "DISCO (6XX)"</formula>
    </cfRule>
    <cfRule type="expression" dxfId="459" priority="473">
      <formula>C802= "TRAIL (7XX)"</formula>
    </cfRule>
    <cfRule type="expression" dxfId="458" priority="474">
      <formula>C802= "GMZ (8XX)"</formula>
    </cfRule>
    <cfRule type="expression" dxfId="457" priority="475">
      <formula>C802= "DUALLY (9XX)"</formula>
    </cfRule>
  </conditionalFormatting>
  <conditionalFormatting sqref="A802">
    <cfRule type="expression" dxfId="456" priority="458">
      <formula>C802= "STREET (3XX)"</formula>
    </cfRule>
    <cfRule type="expression" dxfId="455" priority="459">
      <formula>C802="UTV (4XX)"</formula>
    </cfRule>
    <cfRule type="expression" dxfId="454" priority="460">
      <formula>C802= "RACE (1XX)"</formula>
    </cfRule>
    <cfRule type="expression" dxfId="453" priority="461">
      <formula>C802= "FORGED (2XX)"</formula>
    </cfRule>
    <cfRule type="expression" dxfId="452" priority="462">
      <formula>C802= "RALLY (5XX)"</formula>
    </cfRule>
    <cfRule type="expression" dxfId="451" priority="463">
      <formula>C802= "DISCO (6XX)"</formula>
    </cfRule>
    <cfRule type="expression" dxfId="450" priority="464">
      <formula>C802= "TRAIL (7XX)"</formula>
    </cfRule>
    <cfRule type="expression" dxfId="449" priority="465">
      <formula>C802= "GMZ (8XX)"</formula>
    </cfRule>
    <cfRule type="expression" dxfId="448" priority="466">
      <formula>C802= "DUALLY (9XX)"</formula>
    </cfRule>
  </conditionalFormatting>
  <conditionalFormatting sqref="A802">
    <cfRule type="expression" dxfId="447" priority="449">
      <formula>C802= "STREET (3XX)"</formula>
    </cfRule>
    <cfRule type="expression" dxfId="446" priority="450">
      <formula>C802="UTV (4XX)"</formula>
    </cfRule>
    <cfRule type="expression" dxfId="445" priority="451">
      <formula>C802= "RACE (1XX)"</formula>
    </cfRule>
    <cfRule type="expression" dxfId="444" priority="452">
      <formula>C802= "FORGED (2XX)"</formula>
    </cfRule>
    <cfRule type="expression" dxfId="443" priority="453">
      <formula>C802= "RALLY (5XX)"</formula>
    </cfRule>
    <cfRule type="expression" dxfId="442" priority="454">
      <formula>C802= "DISCO (6XX)"</formula>
    </cfRule>
    <cfRule type="expression" dxfId="441" priority="455">
      <formula>C802= "TRAIL (7XX)"</formula>
    </cfRule>
    <cfRule type="expression" dxfId="440" priority="456">
      <formula>C802= "GMZ (8XX)"</formula>
    </cfRule>
    <cfRule type="expression" dxfId="439" priority="457">
      <formula>C802= "DUALLY (9XX)"</formula>
    </cfRule>
  </conditionalFormatting>
  <conditionalFormatting sqref="A802">
    <cfRule type="expression" dxfId="438" priority="440">
      <formula>C802= "STREET (3XX)"</formula>
    </cfRule>
    <cfRule type="expression" dxfId="437" priority="441">
      <formula>C802="UTV (4XX)"</formula>
    </cfRule>
    <cfRule type="expression" dxfId="436" priority="442">
      <formula>C802= "RACE (1XX)"</formula>
    </cfRule>
    <cfRule type="expression" dxfId="435" priority="443">
      <formula>C802= "FORGED (2XX)"</formula>
    </cfRule>
    <cfRule type="expression" dxfId="434" priority="444">
      <formula>C802= "RALLY (5XX)"</formula>
    </cfRule>
    <cfRule type="expression" dxfId="433" priority="445">
      <formula>C802= "DISCO (6XX)"</formula>
    </cfRule>
    <cfRule type="expression" dxfId="432" priority="446">
      <formula>C802= "TRAIL (7XX)"</formula>
    </cfRule>
    <cfRule type="expression" dxfId="431" priority="447">
      <formula>C802= "GMZ (8XX)"</formula>
    </cfRule>
    <cfRule type="expression" dxfId="430" priority="448">
      <formula>C802= "DUALLY (9XX)"</formula>
    </cfRule>
  </conditionalFormatting>
  <conditionalFormatting sqref="J802">
    <cfRule type="containsBlanks" dxfId="429" priority="439">
      <formula>LEN(TRIM(J802))=0</formula>
    </cfRule>
  </conditionalFormatting>
  <conditionalFormatting sqref="K802:K860">
    <cfRule type="containsText" dxfId="428" priority="435" operator="containsText" text="Discontinued">
      <formula>NOT(ISERROR(SEARCH("Discontinued",K802)))</formula>
    </cfRule>
    <cfRule type="containsText" dxfId="427" priority="436" operator="containsText" text="Coming Soon">
      <formula>NOT(ISERROR(SEARCH("Coming Soon",K802)))</formula>
    </cfRule>
    <cfRule type="containsText" dxfId="426" priority="437" operator="containsText" text="Closeout">
      <formula>NOT(ISERROR(SEARCH("Closeout",K802)))</formula>
    </cfRule>
    <cfRule type="containsText" dxfId="425" priority="438" operator="containsText" text="Active">
      <formula>NOT(ISERROR(SEARCH("Active",K802)))</formula>
    </cfRule>
  </conditionalFormatting>
  <conditionalFormatting sqref="K802:K860">
    <cfRule type="containsText" dxfId="424" priority="337" operator="containsText" text="Discontinued">
      <formula>NOT(ISERROR(SEARCH("Discontinued",K802)))</formula>
    </cfRule>
    <cfRule type="containsText" dxfId="423" priority="338" operator="containsText" text="Closeout">
      <formula>NOT(ISERROR(SEARCH("Closeout",K802)))</formula>
    </cfRule>
  </conditionalFormatting>
  <conditionalFormatting sqref="K802:K860">
    <cfRule type="containsText" dxfId="422" priority="361" operator="containsText" text="Discontinued">
      <formula>NOT(ISERROR(SEARCH("Discontinued",K802)))</formula>
    </cfRule>
    <cfRule type="containsText" dxfId="421" priority="362" operator="containsText" text="Closeout">
      <formula>NOT(ISERROR(SEARCH("Closeout",K802)))</formula>
    </cfRule>
  </conditionalFormatting>
  <conditionalFormatting sqref="K802:K860">
    <cfRule type="containsText" dxfId="420" priority="387" operator="containsText" text="COMING SOON">
      <formula>NOT(ISERROR(SEARCH("COMING SOON",K802)))</formula>
    </cfRule>
    <cfRule type="containsText" dxfId="419" priority="388" operator="containsText" text="ACTIVE">
      <formula>NOT(ISERROR(SEARCH("ACTIVE",K802)))</formula>
    </cfRule>
  </conditionalFormatting>
  <conditionalFormatting sqref="K802:K860">
    <cfRule type="containsText" dxfId="418" priority="373" operator="containsText" text="Discontinued">
      <formula>NOT(ISERROR(SEARCH("Discontinued",K802)))</formula>
    </cfRule>
    <cfRule type="containsText" dxfId="417" priority="374" operator="containsText" text="Closeout">
      <formula>NOT(ISERROR(SEARCH("Closeout",K802)))</formula>
    </cfRule>
  </conditionalFormatting>
  <conditionalFormatting sqref="K802:K860">
    <cfRule type="containsBlanks" dxfId="416" priority="434">
      <formula>LEN(TRIM(K802))=0</formula>
    </cfRule>
  </conditionalFormatting>
  <conditionalFormatting sqref="K802:K860">
    <cfRule type="containsText" dxfId="415" priority="402" operator="containsText" text="COMING SOON">
      <formula>NOT(ISERROR(SEARCH("COMING SOON",K802)))</formula>
    </cfRule>
    <cfRule type="containsText" dxfId="414" priority="403" operator="containsText" text="ACTIVE">
      <formula>NOT(ISERROR(SEARCH("ACTIVE",K802)))</formula>
    </cfRule>
  </conditionalFormatting>
  <conditionalFormatting sqref="K802:K860">
    <cfRule type="containsBlanks" dxfId="413" priority="433">
      <formula>LEN(TRIM(K802))=0</formula>
    </cfRule>
  </conditionalFormatting>
  <conditionalFormatting sqref="K802:K860">
    <cfRule type="containsText" dxfId="412" priority="431" operator="containsText" text="COMING SOON">
      <formula>NOT(ISERROR(SEARCH("COMING SOON",K802)))</formula>
    </cfRule>
    <cfRule type="containsText" dxfId="411" priority="432" operator="containsText" text="ACTIVE">
      <formula>NOT(ISERROR(SEARCH("ACTIVE",K802)))</formula>
    </cfRule>
  </conditionalFormatting>
  <conditionalFormatting sqref="K802:K860">
    <cfRule type="containsText" dxfId="410" priority="429" operator="containsText" text="Discontinued">
      <formula>NOT(ISERROR(SEARCH("Discontinued",K802)))</formula>
    </cfRule>
    <cfRule type="containsText" dxfId="409" priority="430" operator="containsText" text="Closeout">
      <formula>NOT(ISERROR(SEARCH("Closeout",K802)))</formula>
    </cfRule>
  </conditionalFormatting>
  <conditionalFormatting sqref="K802:K860">
    <cfRule type="containsText" dxfId="408" priority="427" operator="containsText" text="COMING SOON">
      <formula>NOT(ISERROR(SEARCH("COMING SOON",K802)))</formula>
    </cfRule>
    <cfRule type="containsText" dxfId="407" priority="428" operator="containsText" text="ACTIVE">
      <formula>NOT(ISERROR(SEARCH("ACTIVE",K802)))</formula>
    </cfRule>
  </conditionalFormatting>
  <conditionalFormatting sqref="K802:K860">
    <cfRule type="containsText" dxfId="406" priority="425" operator="containsText" text="Discontinued">
      <formula>NOT(ISERROR(SEARCH("Discontinued",K802)))</formula>
    </cfRule>
    <cfRule type="containsText" dxfId="405" priority="426" operator="containsText" text="Closeout">
      <formula>NOT(ISERROR(SEARCH("Closeout",K802)))</formula>
    </cfRule>
  </conditionalFormatting>
  <conditionalFormatting sqref="K802:K860">
    <cfRule type="containsText" dxfId="404" priority="423" operator="containsText" text="COMING SOON">
      <formula>NOT(ISERROR(SEARCH("COMING SOON",K802)))</formula>
    </cfRule>
    <cfRule type="containsText" dxfId="403" priority="424" operator="containsText" text="ACTIVE">
      <formula>NOT(ISERROR(SEARCH("ACTIVE",K802)))</formula>
    </cfRule>
  </conditionalFormatting>
  <conditionalFormatting sqref="K802:K860">
    <cfRule type="containsText" dxfId="402" priority="421" operator="containsText" text="Discontinued">
      <formula>NOT(ISERROR(SEARCH("Discontinued",K802)))</formula>
    </cfRule>
    <cfRule type="containsText" dxfId="401" priority="422" operator="containsText" text="Closeout">
      <formula>NOT(ISERROR(SEARCH("Closeout",K802)))</formula>
    </cfRule>
  </conditionalFormatting>
  <conditionalFormatting sqref="K802:K860">
    <cfRule type="containsText" dxfId="400" priority="419" operator="containsText" text="COMING SOON">
      <formula>NOT(ISERROR(SEARCH("COMING SOON",K802)))</formula>
    </cfRule>
    <cfRule type="containsText" dxfId="399" priority="420" operator="containsText" text="ACTIVE">
      <formula>NOT(ISERROR(SEARCH("ACTIVE",K802)))</formula>
    </cfRule>
  </conditionalFormatting>
  <conditionalFormatting sqref="K802:K860">
    <cfRule type="containsText" dxfId="398" priority="417" operator="containsText" text="Discontinued">
      <formula>NOT(ISERROR(SEARCH("Discontinued",K802)))</formula>
    </cfRule>
    <cfRule type="containsText" dxfId="397" priority="418" operator="containsText" text="Closeout">
      <formula>NOT(ISERROR(SEARCH("Closeout",K802)))</formula>
    </cfRule>
  </conditionalFormatting>
  <conditionalFormatting sqref="K802:K860">
    <cfRule type="containsText" dxfId="396" priority="415" operator="containsText" text="COMING SOON">
      <formula>NOT(ISERROR(SEARCH("COMING SOON",K802)))</formula>
    </cfRule>
    <cfRule type="containsText" dxfId="395" priority="416" operator="containsText" text="ACTIVE">
      <formula>NOT(ISERROR(SEARCH("ACTIVE",K802)))</formula>
    </cfRule>
  </conditionalFormatting>
  <conditionalFormatting sqref="K802:K860">
    <cfRule type="containsText" dxfId="394" priority="413" operator="containsText" text="Discontinued">
      <formula>NOT(ISERROR(SEARCH("Discontinued",K802)))</formula>
    </cfRule>
    <cfRule type="containsText" dxfId="393" priority="414" operator="containsText" text="Closeout">
      <formula>NOT(ISERROR(SEARCH("Closeout",K802)))</formula>
    </cfRule>
  </conditionalFormatting>
  <conditionalFormatting sqref="K802:K860">
    <cfRule type="containsBlanks" dxfId="392" priority="412">
      <formula>LEN(TRIM(K802))=0</formula>
    </cfRule>
  </conditionalFormatting>
  <conditionalFormatting sqref="K802:K860">
    <cfRule type="containsText" dxfId="391" priority="410" operator="containsText" text="COMING SOON">
      <formula>NOT(ISERROR(SEARCH("COMING SOON",K802)))</formula>
    </cfRule>
    <cfRule type="containsText" dxfId="390" priority="411" operator="containsText" text="ACTIVE">
      <formula>NOT(ISERROR(SEARCH("ACTIVE",K802)))</formula>
    </cfRule>
  </conditionalFormatting>
  <conditionalFormatting sqref="K802:K860">
    <cfRule type="containsText" dxfId="389" priority="408" operator="containsText" text="Discontinued">
      <formula>NOT(ISERROR(SEARCH("Discontinued",K802)))</formula>
    </cfRule>
    <cfRule type="containsText" dxfId="388" priority="409" operator="containsText" text="Closeout">
      <formula>NOT(ISERROR(SEARCH("Closeout",K802)))</formula>
    </cfRule>
  </conditionalFormatting>
  <conditionalFormatting sqref="K802:K860">
    <cfRule type="containsText" dxfId="387" priority="406" operator="containsText" text="COMING SOON">
      <formula>NOT(ISERROR(SEARCH("COMING SOON",K802)))</formula>
    </cfRule>
    <cfRule type="containsText" dxfId="386" priority="407" operator="containsText" text="ACTIVE">
      <formula>NOT(ISERROR(SEARCH("ACTIVE",K802)))</formula>
    </cfRule>
  </conditionalFormatting>
  <conditionalFormatting sqref="K802:K860">
    <cfRule type="containsText" dxfId="385" priority="404" operator="containsText" text="Discontinued">
      <formula>NOT(ISERROR(SEARCH("Discontinued",K802)))</formula>
    </cfRule>
    <cfRule type="containsText" dxfId="384" priority="405" operator="containsText" text="Closeout">
      <formula>NOT(ISERROR(SEARCH("Closeout",K802)))</formula>
    </cfRule>
  </conditionalFormatting>
  <conditionalFormatting sqref="K802:K860">
    <cfRule type="containsText" dxfId="383" priority="400" operator="containsText" text="Discontinued">
      <formula>NOT(ISERROR(SEARCH("Discontinued",K802)))</formula>
    </cfRule>
    <cfRule type="containsText" dxfId="382" priority="401" operator="containsText" text="Closeout">
      <formula>NOT(ISERROR(SEARCH("Closeout",K802)))</formula>
    </cfRule>
  </conditionalFormatting>
  <conditionalFormatting sqref="K802:K860">
    <cfRule type="containsText" dxfId="381" priority="396" operator="containsText" text="Discontinued">
      <formula>NOT(ISERROR(SEARCH("Discontinued",K802)))</formula>
    </cfRule>
    <cfRule type="containsText" dxfId="380" priority="397" operator="containsText" text="Coming Soon">
      <formula>NOT(ISERROR(SEARCH("Coming Soon",K802)))</formula>
    </cfRule>
    <cfRule type="containsText" dxfId="379" priority="398" operator="containsText" text="Closeout">
      <formula>NOT(ISERROR(SEARCH("Closeout",K802)))</formula>
    </cfRule>
    <cfRule type="containsText" dxfId="378" priority="399" operator="containsText" text="Active">
      <formula>NOT(ISERROR(SEARCH("Active",K802)))</formula>
    </cfRule>
  </conditionalFormatting>
  <conditionalFormatting sqref="K802:K860">
    <cfRule type="containsText" dxfId="377" priority="389" operator="containsText" text="Discontinued">
      <formula>NOT(ISERROR(SEARCH("Discontinued",K802)))</formula>
    </cfRule>
    <cfRule type="containsText" dxfId="376" priority="390" operator="containsText" text="Closeout">
      <formula>NOT(ISERROR(SEARCH("Closeout",K802)))</formula>
    </cfRule>
  </conditionalFormatting>
  <conditionalFormatting sqref="K802:K860">
    <cfRule type="cellIs" dxfId="375" priority="394" operator="equal">
      <formula>"Closeout"</formula>
    </cfRule>
    <cfRule type="cellIs" dxfId="374" priority="395" operator="equal">
      <formula>"Discontinued"</formula>
    </cfRule>
  </conditionalFormatting>
  <conditionalFormatting sqref="K802:K860">
    <cfRule type="containsBlanks" dxfId="373" priority="391">
      <formula>LEN(TRIM(K802))=0</formula>
    </cfRule>
  </conditionalFormatting>
  <conditionalFormatting sqref="K802:K860">
    <cfRule type="containsText" dxfId="372" priority="392" operator="containsText" text="COMING SOON">
      <formula>NOT(ISERROR(SEARCH("COMING SOON",K802)))</formula>
    </cfRule>
    <cfRule type="containsText" dxfId="371" priority="393" operator="containsText" text="ACTIVE">
      <formula>NOT(ISERROR(SEARCH("ACTIVE",K802)))</formula>
    </cfRule>
  </conditionalFormatting>
  <conditionalFormatting sqref="K802:K860">
    <cfRule type="containsText" dxfId="370" priority="385" operator="containsText" text="Discontinued">
      <formula>NOT(ISERROR(SEARCH("Discontinued",K802)))</formula>
    </cfRule>
    <cfRule type="containsText" dxfId="369" priority="386" operator="containsText" text="Closeout">
      <formula>NOT(ISERROR(SEARCH("Closeout",K802)))</formula>
    </cfRule>
  </conditionalFormatting>
  <conditionalFormatting sqref="K802:K860">
    <cfRule type="containsText" dxfId="368" priority="383" operator="containsText" text="COMING SOON">
      <formula>NOT(ISERROR(SEARCH("COMING SOON",K802)))</formula>
    </cfRule>
    <cfRule type="containsText" dxfId="367" priority="384" operator="containsText" text="ACTIVE">
      <formula>NOT(ISERROR(SEARCH("ACTIVE",K802)))</formula>
    </cfRule>
  </conditionalFormatting>
  <conditionalFormatting sqref="K802:K860">
    <cfRule type="containsText" dxfId="366" priority="381" operator="containsText" text="Discontinued">
      <formula>NOT(ISERROR(SEARCH("Discontinued",K802)))</formula>
    </cfRule>
    <cfRule type="containsText" dxfId="365" priority="382" operator="containsText" text="Closeout">
      <formula>NOT(ISERROR(SEARCH("Closeout",K802)))</formula>
    </cfRule>
  </conditionalFormatting>
  <conditionalFormatting sqref="K802:K860">
    <cfRule type="containsText" dxfId="364" priority="379" operator="containsText" text="COMING SOON">
      <formula>NOT(ISERROR(SEARCH("COMING SOON",K802)))</formula>
    </cfRule>
    <cfRule type="containsText" dxfId="363" priority="380" operator="containsText" text="ACTIVE">
      <formula>NOT(ISERROR(SEARCH("ACTIVE",K802)))</formula>
    </cfRule>
  </conditionalFormatting>
  <conditionalFormatting sqref="K802:K860">
    <cfRule type="containsText" dxfId="362" priority="377" operator="containsText" text="Discontinued">
      <formula>NOT(ISERROR(SEARCH("Discontinued",K802)))</formula>
    </cfRule>
    <cfRule type="containsText" dxfId="361" priority="378" operator="containsText" text="Closeout">
      <formula>NOT(ISERROR(SEARCH("Closeout",K802)))</formula>
    </cfRule>
  </conditionalFormatting>
  <conditionalFormatting sqref="K802:K860">
    <cfRule type="containsText" dxfId="360" priority="375" operator="containsText" text="COMING SOON">
      <formula>NOT(ISERROR(SEARCH("COMING SOON",K802)))</formula>
    </cfRule>
    <cfRule type="containsText" dxfId="359" priority="376" operator="containsText" text="ACTIVE">
      <formula>NOT(ISERROR(SEARCH("ACTIVE",K802)))</formula>
    </cfRule>
  </conditionalFormatting>
  <conditionalFormatting sqref="K802:K860">
    <cfRule type="containsText" dxfId="358" priority="371" operator="containsText" text="COMING SOON">
      <formula>NOT(ISERROR(SEARCH("COMING SOON",K802)))</formula>
    </cfRule>
    <cfRule type="containsText" dxfId="357" priority="372" operator="containsText" text="ACTIVE">
      <formula>NOT(ISERROR(SEARCH("ACTIVE",K802)))</formula>
    </cfRule>
  </conditionalFormatting>
  <conditionalFormatting sqref="K802:K860">
    <cfRule type="containsText" dxfId="356" priority="369" operator="containsText" text="Discontinued">
      <formula>NOT(ISERROR(SEARCH("Discontinued",K802)))</formula>
    </cfRule>
    <cfRule type="containsText" dxfId="355" priority="370" operator="containsText" text="Closeout">
      <formula>NOT(ISERROR(SEARCH("Closeout",K802)))</formula>
    </cfRule>
  </conditionalFormatting>
  <conditionalFormatting sqref="K802:K860">
    <cfRule type="containsText" dxfId="354" priority="367" operator="containsText" text="COMING SOON">
      <formula>NOT(ISERROR(SEARCH("COMING SOON",K802)))</formula>
    </cfRule>
    <cfRule type="containsText" dxfId="353" priority="368" operator="containsText" text="ACTIVE">
      <formula>NOT(ISERROR(SEARCH("ACTIVE",K802)))</formula>
    </cfRule>
  </conditionalFormatting>
  <conditionalFormatting sqref="K802:K860">
    <cfRule type="containsText" dxfId="352" priority="365" operator="containsText" text="Discontinued">
      <formula>NOT(ISERROR(SEARCH("Discontinued",K802)))</formula>
    </cfRule>
    <cfRule type="containsText" dxfId="351" priority="366" operator="containsText" text="Closeout">
      <formula>NOT(ISERROR(SEARCH("Closeout",K802)))</formula>
    </cfRule>
  </conditionalFormatting>
  <conditionalFormatting sqref="K802:K860">
    <cfRule type="containsText" dxfId="350" priority="363" operator="containsText" text="COMING SOON">
      <formula>NOT(ISERROR(SEARCH("COMING SOON",K802)))</formula>
    </cfRule>
    <cfRule type="containsText" dxfId="349" priority="364" operator="containsText" text="ACTIVE">
      <formula>NOT(ISERROR(SEARCH("ACTIVE",K802)))</formula>
    </cfRule>
  </conditionalFormatting>
  <conditionalFormatting sqref="K802:K860">
    <cfRule type="containsText" dxfId="348" priority="359" operator="containsText" text="COMING SOON">
      <formula>NOT(ISERROR(SEARCH("COMING SOON",K802)))</formula>
    </cfRule>
    <cfRule type="containsText" dxfId="347" priority="360" operator="containsText" text="ACTIVE">
      <formula>NOT(ISERROR(SEARCH("ACTIVE",K802)))</formula>
    </cfRule>
  </conditionalFormatting>
  <conditionalFormatting sqref="K802:K860">
    <cfRule type="containsText" dxfId="346" priority="357" operator="containsText" text="Discontinued">
      <formula>NOT(ISERROR(SEARCH("Discontinued",K802)))</formula>
    </cfRule>
    <cfRule type="containsText" dxfId="345" priority="358" operator="containsText" text="Closeout">
      <formula>NOT(ISERROR(SEARCH("Closeout",K802)))</formula>
    </cfRule>
  </conditionalFormatting>
  <conditionalFormatting sqref="K802:K860">
    <cfRule type="containsText" dxfId="344" priority="355" operator="containsText" text="COMING SOON">
      <formula>NOT(ISERROR(SEARCH("COMING SOON",K802)))</formula>
    </cfRule>
    <cfRule type="containsText" dxfId="343" priority="356" operator="containsText" text="ACTIVE">
      <formula>NOT(ISERROR(SEARCH("ACTIVE",K802)))</formula>
    </cfRule>
  </conditionalFormatting>
  <conditionalFormatting sqref="K802:K860">
    <cfRule type="containsText" dxfId="342" priority="353" operator="containsText" text="Discontinued">
      <formula>NOT(ISERROR(SEARCH("Discontinued",K802)))</formula>
    </cfRule>
    <cfRule type="containsText" dxfId="341" priority="354" operator="containsText" text="Closeout">
      <formula>NOT(ISERROR(SEARCH("Closeout",K802)))</formula>
    </cfRule>
  </conditionalFormatting>
  <conditionalFormatting sqref="K802:K860">
    <cfRule type="containsText" dxfId="340" priority="351" operator="containsText" text="COMING SOON">
      <formula>NOT(ISERROR(SEARCH("COMING SOON",K802)))</formula>
    </cfRule>
    <cfRule type="containsText" dxfId="339" priority="352" operator="containsText" text="ACTIVE">
      <formula>NOT(ISERROR(SEARCH("ACTIVE",K802)))</formula>
    </cfRule>
  </conditionalFormatting>
  <conditionalFormatting sqref="K802:K860">
    <cfRule type="containsText" dxfId="338" priority="349" operator="containsText" text="Discontinued">
      <formula>NOT(ISERROR(SEARCH("Discontinued",K802)))</formula>
    </cfRule>
    <cfRule type="containsText" dxfId="337" priority="350" operator="containsText" text="Closeout">
      <formula>NOT(ISERROR(SEARCH("Closeout",K802)))</formula>
    </cfRule>
  </conditionalFormatting>
  <conditionalFormatting sqref="K802:K860">
    <cfRule type="containsText" dxfId="336" priority="347" operator="containsText" text="COMING SOON">
      <formula>NOT(ISERROR(SEARCH("COMING SOON",K802)))</formula>
    </cfRule>
    <cfRule type="containsText" dxfId="335" priority="348" operator="containsText" text="ACTIVE">
      <formula>NOT(ISERROR(SEARCH("ACTIVE",K802)))</formula>
    </cfRule>
  </conditionalFormatting>
  <conditionalFormatting sqref="K802:K860">
    <cfRule type="containsText" dxfId="334" priority="345" operator="containsText" text="Discontinued">
      <formula>NOT(ISERROR(SEARCH("Discontinued",K802)))</formula>
    </cfRule>
    <cfRule type="containsText" dxfId="333" priority="346" operator="containsText" text="Closeout">
      <formula>NOT(ISERROR(SEARCH("Closeout",K802)))</formula>
    </cfRule>
  </conditionalFormatting>
  <conditionalFormatting sqref="K802:K860">
    <cfRule type="containsText" dxfId="332" priority="341" operator="containsText" text="Discontinued">
      <formula>NOT(ISERROR(SEARCH("Discontinued",K802)))</formula>
    </cfRule>
    <cfRule type="containsText" dxfId="331" priority="342" operator="containsText" text="Coming Soon">
      <formula>NOT(ISERROR(SEARCH("Coming Soon",K802)))</formula>
    </cfRule>
    <cfRule type="containsText" dxfId="330" priority="343" operator="containsText" text="Closeout">
      <formula>NOT(ISERROR(SEARCH("Closeout",K802)))</formula>
    </cfRule>
    <cfRule type="containsText" dxfId="329" priority="344" operator="containsText" text="Active">
      <formula>NOT(ISERROR(SEARCH("Active",K802)))</formula>
    </cfRule>
  </conditionalFormatting>
  <conditionalFormatting sqref="K802:K860">
    <cfRule type="containsText" dxfId="328" priority="339" operator="containsText" text="COMING SOON">
      <formula>NOT(ISERROR(SEARCH("COMING SOON",K802)))</formula>
    </cfRule>
    <cfRule type="containsText" dxfId="327" priority="340" operator="containsText" text="ACTIVE">
      <formula>NOT(ISERROR(SEARCH("ACTIVE",K802)))</formula>
    </cfRule>
  </conditionalFormatting>
  <conditionalFormatting sqref="K802:K860">
    <cfRule type="containsText" dxfId="326" priority="335" operator="containsText" text="COMING SOON">
      <formula>NOT(ISERROR(SEARCH("COMING SOON",K802)))</formula>
    </cfRule>
    <cfRule type="containsText" dxfId="325" priority="336" operator="containsText" text="ACTIVE">
      <formula>NOT(ISERROR(SEARCH("ACTIVE",K802)))</formula>
    </cfRule>
  </conditionalFormatting>
  <conditionalFormatting sqref="K802:K860">
    <cfRule type="containsText" dxfId="324" priority="333" operator="containsText" text="Discontinued">
      <formula>NOT(ISERROR(SEARCH("Discontinued",K802)))</formula>
    </cfRule>
    <cfRule type="containsText" dxfId="323" priority="334" operator="containsText" text="Closeout">
      <formula>NOT(ISERROR(SEARCH("Closeout",K802)))</formula>
    </cfRule>
  </conditionalFormatting>
  <conditionalFormatting sqref="K802:K860">
    <cfRule type="containsText" dxfId="322" priority="331" operator="containsText" text="COMING SOON">
      <formula>NOT(ISERROR(SEARCH("COMING SOON",K802)))</formula>
    </cfRule>
    <cfRule type="containsText" dxfId="321" priority="332" operator="containsText" text="ACTIVE">
      <formula>NOT(ISERROR(SEARCH("ACTIVE",K802)))</formula>
    </cfRule>
  </conditionalFormatting>
  <conditionalFormatting sqref="K802:K860">
    <cfRule type="containsText" dxfId="320" priority="329" operator="containsText" text="Discontinued">
      <formula>NOT(ISERROR(SEARCH("Discontinued",K802)))</formula>
    </cfRule>
    <cfRule type="containsText" dxfId="319" priority="330" operator="containsText" text="Closeout">
      <formula>NOT(ISERROR(SEARCH("Closeout",K802)))</formula>
    </cfRule>
  </conditionalFormatting>
  <conditionalFormatting sqref="K802:K860">
    <cfRule type="containsText" dxfId="318" priority="327" operator="containsText" text="COMING SOON">
      <formula>NOT(ISERROR(SEARCH("COMING SOON",K802)))</formula>
    </cfRule>
    <cfRule type="containsText" dxfId="317" priority="328" operator="containsText" text="ACTIVE">
      <formula>NOT(ISERROR(SEARCH("ACTIVE",K802)))</formula>
    </cfRule>
  </conditionalFormatting>
  <conditionalFormatting sqref="K802:K860">
    <cfRule type="containsText" dxfId="316" priority="325" operator="containsText" text="Discontinued">
      <formula>NOT(ISERROR(SEARCH("Discontinued",K802)))</formula>
    </cfRule>
    <cfRule type="containsText" dxfId="315" priority="326" operator="containsText" text="Closeout">
      <formula>NOT(ISERROR(SEARCH("Closeout",K802)))</formula>
    </cfRule>
  </conditionalFormatting>
  <conditionalFormatting sqref="K802:K860">
    <cfRule type="containsText" dxfId="314" priority="323" operator="containsText" text="COMING SOON">
      <formula>NOT(ISERROR(SEARCH("COMING SOON",K802)))</formula>
    </cfRule>
    <cfRule type="containsText" dxfId="313" priority="324" operator="containsText" text="ACTIVE">
      <formula>NOT(ISERROR(SEARCH("ACTIVE",K802)))</formula>
    </cfRule>
  </conditionalFormatting>
  <conditionalFormatting sqref="K802:K860">
    <cfRule type="containsText" dxfId="312" priority="321" operator="containsText" text="Discontinued">
      <formula>NOT(ISERROR(SEARCH("Discontinued",K802)))</formula>
    </cfRule>
    <cfRule type="containsText" dxfId="311" priority="322" operator="containsText" text="Closeout">
      <formula>NOT(ISERROR(SEARCH("Closeout",K802)))</formula>
    </cfRule>
  </conditionalFormatting>
  <conditionalFormatting sqref="K802:K860">
    <cfRule type="containsText" dxfId="310" priority="319" operator="containsText" text="COMING SOON">
      <formula>NOT(ISERROR(SEARCH("COMING SOON",K802)))</formula>
    </cfRule>
    <cfRule type="containsText" dxfId="309" priority="320" operator="containsText" text="ACTIVE">
      <formula>NOT(ISERROR(SEARCH("ACTIVE",K802)))</formula>
    </cfRule>
  </conditionalFormatting>
  <conditionalFormatting sqref="K802:K860">
    <cfRule type="containsText" dxfId="308" priority="317" operator="containsText" text="Discontinued">
      <formula>NOT(ISERROR(SEARCH("Discontinued",K802)))</formula>
    </cfRule>
    <cfRule type="containsText" dxfId="307" priority="318" operator="containsText" text="Closeout">
      <formula>NOT(ISERROR(SEARCH("Closeout",K802)))</formula>
    </cfRule>
  </conditionalFormatting>
  <conditionalFormatting sqref="K802:K860">
    <cfRule type="containsText" dxfId="306" priority="315" operator="containsText" text="COMING SOON">
      <formula>NOT(ISERROR(SEARCH("COMING SOON",K802)))</formula>
    </cfRule>
    <cfRule type="containsText" dxfId="305" priority="316" operator="containsText" text="ACTIVE">
      <formula>NOT(ISERROR(SEARCH("ACTIVE",K802)))</formula>
    </cfRule>
  </conditionalFormatting>
  <conditionalFormatting sqref="K802:K860">
    <cfRule type="containsText" dxfId="304" priority="313" operator="containsText" text="Discontinued">
      <formula>NOT(ISERROR(SEARCH("Discontinued",K802)))</formula>
    </cfRule>
    <cfRule type="containsText" dxfId="303" priority="314" operator="containsText" text="Closeout">
      <formula>NOT(ISERROR(SEARCH("Closeout",K802)))</formula>
    </cfRule>
  </conditionalFormatting>
  <conditionalFormatting sqref="K802:K860">
    <cfRule type="containsText" dxfId="302" priority="311" operator="containsText" text="COMING SOON">
      <formula>NOT(ISERROR(SEARCH("COMING SOON",K802)))</formula>
    </cfRule>
    <cfRule type="containsText" dxfId="301" priority="312" operator="containsText" text="ACTIVE">
      <formula>NOT(ISERROR(SEARCH("ACTIVE",K802)))</formula>
    </cfRule>
  </conditionalFormatting>
  <conditionalFormatting sqref="K802:K860">
    <cfRule type="containsText" dxfId="300" priority="309" operator="containsText" text="Discontinued">
      <formula>NOT(ISERROR(SEARCH("Discontinued",K802)))</formula>
    </cfRule>
    <cfRule type="containsText" dxfId="299" priority="310" operator="containsText" text="Closeout">
      <formula>NOT(ISERROR(SEARCH("Closeout",K802)))</formula>
    </cfRule>
  </conditionalFormatting>
  <conditionalFormatting sqref="K802:K860">
    <cfRule type="containsText" dxfId="298" priority="307" operator="containsText" text="COMING SOON">
      <formula>NOT(ISERROR(SEARCH("COMING SOON",K802)))</formula>
    </cfRule>
    <cfRule type="containsText" dxfId="297" priority="308" operator="containsText" text="ACTIVE">
      <formula>NOT(ISERROR(SEARCH("ACTIVE",K802)))</formula>
    </cfRule>
  </conditionalFormatting>
  <conditionalFormatting sqref="K802:K860">
    <cfRule type="containsText" dxfId="296" priority="305" operator="containsText" text="Discontinued">
      <formula>NOT(ISERROR(SEARCH("Discontinued",K802)))</formula>
    </cfRule>
    <cfRule type="containsText" dxfId="295" priority="306" operator="containsText" text="Closeout">
      <formula>NOT(ISERROR(SEARCH("Closeout",K802)))</formula>
    </cfRule>
  </conditionalFormatting>
  <conditionalFormatting sqref="K802:K860">
    <cfRule type="containsText" dxfId="294" priority="301" operator="containsText" text="Discontinued">
      <formula>NOT(ISERROR(SEARCH("Discontinued",K802)))</formula>
    </cfRule>
    <cfRule type="containsText" dxfId="293" priority="302" operator="containsText" text="Coming Soon">
      <formula>NOT(ISERROR(SEARCH("Coming Soon",K802)))</formula>
    </cfRule>
    <cfRule type="containsText" dxfId="292" priority="303" operator="containsText" text="Closeout">
      <formula>NOT(ISERROR(SEARCH("Closeout",K802)))</formula>
    </cfRule>
    <cfRule type="containsText" dxfId="291" priority="304" operator="containsText" text="Active">
      <formula>NOT(ISERROR(SEARCH("Active",K802)))</formula>
    </cfRule>
  </conditionalFormatting>
  <conditionalFormatting sqref="K802:K860">
    <cfRule type="containsText" dxfId="290" priority="299" operator="containsText" text="COMING SOON">
      <formula>NOT(ISERROR(SEARCH("COMING SOON",K802)))</formula>
    </cfRule>
    <cfRule type="containsText" dxfId="289" priority="300" operator="containsText" text="ACTIVE">
      <formula>NOT(ISERROR(SEARCH("ACTIVE",K802)))</formula>
    </cfRule>
  </conditionalFormatting>
  <conditionalFormatting sqref="K802:K860">
    <cfRule type="containsText" dxfId="288" priority="297" operator="containsText" text="Discontinued">
      <formula>NOT(ISERROR(SEARCH("Discontinued",K802)))</formula>
    </cfRule>
    <cfRule type="containsText" dxfId="287" priority="298" operator="containsText" text="Closeout">
      <formula>NOT(ISERROR(SEARCH("Closeout",K802)))</formula>
    </cfRule>
  </conditionalFormatting>
  <conditionalFormatting sqref="K802:K860">
    <cfRule type="containsText" dxfId="286" priority="295" operator="containsText" text="COMING SOON">
      <formula>NOT(ISERROR(SEARCH("COMING SOON",K802)))</formula>
    </cfRule>
    <cfRule type="containsText" dxfId="285" priority="296" operator="containsText" text="ACTIVE">
      <formula>NOT(ISERROR(SEARCH("ACTIVE",K802)))</formula>
    </cfRule>
  </conditionalFormatting>
  <conditionalFormatting sqref="K802:K860">
    <cfRule type="containsText" dxfId="284" priority="293" operator="containsText" text="Discontinued">
      <formula>NOT(ISERROR(SEARCH("Discontinued",K802)))</formula>
    </cfRule>
    <cfRule type="containsText" dxfId="283" priority="294" operator="containsText" text="Closeout">
      <formula>NOT(ISERROR(SEARCH("Closeout",K802)))</formula>
    </cfRule>
  </conditionalFormatting>
  <conditionalFormatting sqref="K802:K860">
    <cfRule type="containsText" dxfId="282" priority="291" operator="containsText" text="COMING SOON">
      <formula>NOT(ISERROR(SEARCH("COMING SOON",K802)))</formula>
    </cfRule>
    <cfRule type="containsText" dxfId="281" priority="292" operator="containsText" text="ACTIVE">
      <formula>NOT(ISERROR(SEARCH("ACTIVE",K802)))</formula>
    </cfRule>
  </conditionalFormatting>
  <conditionalFormatting sqref="K802:K860">
    <cfRule type="containsText" dxfId="280" priority="289" operator="containsText" text="Discontinued">
      <formula>NOT(ISERROR(SEARCH("Discontinued",K802)))</formula>
    </cfRule>
    <cfRule type="containsText" dxfId="279" priority="290" operator="containsText" text="Closeout">
      <formula>NOT(ISERROR(SEARCH("Closeout",K802)))</formula>
    </cfRule>
  </conditionalFormatting>
  <conditionalFormatting sqref="K802:K860">
    <cfRule type="containsText" dxfId="278" priority="287" operator="containsText" text="COMING SOON">
      <formula>NOT(ISERROR(SEARCH("COMING SOON",K802)))</formula>
    </cfRule>
    <cfRule type="containsText" dxfId="277" priority="288" operator="containsText" text="ACTIVE">
      <formula>NOT(ISERROR(SEARCH("ACTIVE",K802)))</formula>
    </cfRule>
  </conditionalFormatting>
  <conditionalFormatting sqref="K802:K860">
    <cfRule type="containsText" dxfId="276" priority="285" operator="containsText" text="Discontinued">
      <formula>NOT(ISERROR(SEARCH("Discontinued",K802)))</formula>
    </cfRule>
    <cfRule type="containsText" dxfId="275" priority="286" operator="containsText" text="Closeout">
      <formula>NOT(ISERROR(SEARCH("Closeout",K802)))</formula>
    </cfRule>
  </conditionalFormatting>
  <conditionalFormatting sqref="BY802:CB802">
    <cfRule type="containsBlanks" dxfId="274" priority="278">
      <formula>LEN(TRIM(BY802))=0</formula>
    </cfRule>
  </conditionalFormatting>
  <conditionalFormatting sqref="BY802:CB802">
    <cfRule type="containsBlanks" dxfId="273" priority="284">
      <formula>LEN(TRIM(BY802))=0</formula>
    </cfRule>
  </conditionalFormatting>
  <conditionalFormatting sqref="BY802:CB802">
    <cfRule type="containsBlanks" dxfId="272" priority="279">
      <formula>LEN(TRIM(BY802))=0</formula>
    </cfRule>
  </conditionalFormatting>
  <conditionalFormatting sqref="BY802:CB802">
    <cfRule type="containsBlanks" dxfId="271" priority="280">
      <formula>LEN(TRIM(BY802))=0</formula>
    </cfRule>
  </conditionalFormatting>
  <conditionalFormatting sqref="BY802:CB802">
    <cfRule type="containsBlanks" dxfId="270" priority="283">
      <formula>LEN(TRIM(BY802))=0</formula>
    </cfRule>
  </conditionalFormatting>
  <conditionalFormatting sqref="BY802:CB802">
    <cfRule type="containsBlanks" dxfId="269" priority="282">
      <formula>LEN(TRIM(BY802))=0</formula>
    </cfRule>
  </conditionalFormatting>
  <conditionalFormatting sqref="BY802:CB802">
    <cfRule type="containsBlanks" dxfId="268" priority="281">
      <formula>LEN(TRIM(BY802))=0</formula>
    </cfRule>
  </conditionalFormatting>
  <conditionalFormatting sqref="BY802:CB802">
    <cfRule type="containsBlanks" dxfId="267" priority="277">
      <formula>LEN(TRIM(BY802))=0</formula>
    </cfRule>
  </conditionalFormatting>
  <conditionalFormatting sqref="BY802:CB802">
    <cfRule type="containsBlanks" dxfId="266" priority="276">
      <formula>LEN(TRIM(BY802))=0</formula>
    </cfRule>
  </conditionalFormatting>
  <conditionalFormatting sqref="BY802:CB802">
    <cfRule type="containsBlanks" dxfId="265" priority="275">
      <formula>LEN(TRIM(BY802))=0</formula>
    </cfRule>
  </conditionalFormatting>
  <conditionalFormatting sqref="BY802:CB802">
    <cfRule type="containsBlanks" dxfId="264" priority="274">
      <formula>LEN(TRIM(BY802))=0</formula>
    </cfRule>
  </conditionalFormatting>
  <conditionalFormatting sqref="BY802:CB802">
    <cfRule type="containsBlanks" dxfId="263" priority="273">
      <formula>LEN(TRIM(BY802))=0</formula>
    </cfRule>
  </conditionalFormatting>
  <conditionalFormatting sqref="BY802:CB802">
    <cfRule type="containsBlanks" dxfId="262" priority="272">
      <formula>LEN(TRIM(BY802))=0</formula>
    </cfRule>
  </conditionalFormatting>
  <conditionalFormatting sqref="BY802:CB802">
    <cfRule type="containsBlanks" dxfId="261" priority="271">
      <formula>LEN(TRIM(BY802))=0</formula>
    </cfRule>
  </conditionalFormatting>
  <conditionalFormatting sqref="K803:K860">
    <cfRule type="containsText" dxfId="260" priority="265" operator="containsText" text="COMING SOON">
      <formula>NOT(ISERROR(SEARCH("COMING SOON",K803)))</formula>
    </cfRule>
    <cfRule type="containsText" dxfId="259" priority="266" operator="containsText" text="ACTIVE">
      <formula>NOT(ISERROR(SEARCH("ACTIVE",K803)))</formula>
    </cfRule>
  </conditionalFormatting>
  <conditionalFormatting sqref="K803:K860">
    <cfRule type="containsText" dxfId="258" priority="254" operator="containsText" text="Discontinued">
      <formula>NOT(ISERROR(SEARCH("Discontinued",K803)))</formula>
    </cfRule>
    <cfRule type="containsText" dxfId="257" priority="255" operator="containsText" text="Closeout">
      <formula>NOT(ISERROR(SEARCH("Closeout",K803)))</formula>
    </cfRule>
  </conditionalFormatting>
  <conditionalFormatting sqref="AD806 AF806:CB806 L803:L807 O803:CB805 O806:AB806 O807:BX807 BY807:CB814">
    <cfRule type="containsBlanks" dxfId="256" priority="253">
      <formula>LEN(TRIM(L803))=0</formula>
    </cfRule>
  </conditionalFormatting>
  <conditionalFormatting sqref="A803:A836">
    <cfRule type="expression" dxfId="255" priority="256">
      <formula>C803= "STREET (3XX)"</formula>
    </cfRule>
    <cfRule type="expression" dxfId="254" priority="257">
      <formula>C803="UTV (4XX)"</formula>
    </cfRule>
    <cfRule type="expression" dxfId="253" priority="258">
      <formula>C803= "RACE (1XX)"</formula>
    </cfRule>
    <cfRule type="expression" dxfId="252" priority="259">
      <formula>C803= "FORGED (2XX)"</formula>
    </cfRule>
    <cfRule type="expression" dxfId="251" priority="260">
      <formula>C803= "RALLY (5XX)"</formula>
    </cfRule>
    <cfRule type="expression" dxfId="250" priority="261">
      <formula>C803= "DISCO (6XX)"</formula>
    </cfRule>
    <cfRule type="expression" dxfId="249" priority="262">
      <formula>C803= "TRAIL (7XX)"</formula>
    </cfRule>
    <cfRule type="expression" dxfId="248" priority="263">
      <formula>C803= "GMZ (8XX)"</formula>
    </cfRule>
    <cfRule type="expression" dxfId="247" priority="264">
      <formula>C803= "DUALLY (9XX)"</formula>
    </cfRule>
  </conditionalFormatting>
  <conditionalFormatting sqref="E803:E807">
    <cfRule type="duplicateValues" dxfId="246" priority="252"/>
  </conditionalFormatting>
  <conditionalFormatting sqref="H803:H807">
    <cfRule type="containsBlanks" dxfId="245" priority="267">
      <formula>LEN(TRIM(H803))=0</formula>
    </cfRule>
    <cfRule type="duplicateValues" dxfId="244" priority="268"/>
  </conditionalFormatting>
  <conditionalFormatting sqref="E803:E807">
    <cfRule type="containsBlanks" dxfId="243" priority="269">
      <formula>LEN(TRIM(E803))=0</formula>
    </cfRule>
    <cfRule type="duplicateValues" dxfId="242" priority="270"/>
  </conditionalFormatting>
  <conditionalFormatting sqref="AE806">
    <cfRule type="containsBlanks" dxfId="241" priority="251">
      <formula>LEN(TRIM(AE806))=0</formula>
    </cfRule>
  </conditionalFormatting>
  <conditionalFormatting sqref="AC806">
    <cfRule type="containsBlanks" dxfId="240" priority="250">
      <formula>LEN(TRIM(AC806))=0</formula>
    </cfRule>
  </conditionalFormatting>
  <conditionalFormatting sqref="K808:K860">
    <cfRule type="containsText" dxfId="239" priority="244" operator="containsText" text="COMING SOON">
      <formula>NOT(ISERROR(SEARCH("COMING SOON",K808)))</formula>
    </cfRule>
    <cfRule type="containsText" dxfId="238" priority="245" operator="containsText" text="ACTIVE">
      <formula>NOT(ISERROR(SEARCH("ACTIVE",K808)))</formula>
    </cfRule>
  </conditionalFormatting>
  <conditionalFormatting sqref="K808:K860">
    <cfRule type="containsText" dxfId="237" priority="233" operator="containsText" text="Discontinued">
      <formula>NOT(ISERROR(SEARCH("Discontinued",K808)))</formula>
    </cfRule>
    <cfRule type="containsText" dxfId="236" priority="234" operator="containsText" text="Closeout">
      <formula>NOT(ISERROR(SEARCH("Closeout",K808)))</formula>
    </cfRule>
  </conditionalFormatting>
  <conditionalFormatting sqref="A808:A817">
    <cfRule type="expression" dxfId="235" priority="235">
      <formula>C808= "STREET (3XX)"</formula>
    </cfRule>
    <cfRule type="expression" dxfId="234" priority="236">
      <formula>C808="UTV (4XX)"</formula>
    </cfRule>
    <cfRule type="expression" dxfId="233" priority="237">
      <formula>C808= "RACE (1XX)"</formula>
    </cfRule>
    <cfRule type="expression" dxfId="232" priority="238">
      <formula>C808= "FORGED (2XX)"</formula>
    </cfRule>
    <cfRule type="expression" dxfId="231" priority="239">
      <formula>C808= "RALLY (5XX)"</formula>
    </cfRule>
    <cfRule type="expression" dxfId="230" priority="240">
      <formula>C808= "DISCO (6XX)"</formula>
    </cfRule>
    <cfRule type="expression" dxfId="229" priority="241">
      <formula>C808= "TRAIL (7XX)"</formula>
    </cfRule>
    <cfRule type="expression" dxfId="228" priority="242">
      <formula>C808= "GMZ (8XX)"</formula>
    </cfRule>
    <cfRule type="expression" dxfId="227" priority="243">
      <formula>C808= "DUALLY (9XX)"</formula>
    </cfRule>
  </conditionalFormatting>
  <conditionalFormatting sqref="E808:E814">
    <cfRule type="duplicateValues" dxfId="226" priority="231"/>
  </conditionalFormatting>
  <conditionalFormatting sqref="H808:H814">
    <cfRule type="containsBlanks" dxfId="225" priority="246">
      <formula>LEN(TRIM(H808))=0</formula>
    </cfRule>
    <cfRule type="duplicateValues" dxfId="224" priority="247"/>
  </conditionalFormatting>
  <conditionalFormatting sqref="E808:E814">
    <cfRule type="containsBlanks" dxfId="223" priority="248">
      <formula>LEN(TRIM(E808))=0</formula>
    </cfRule>
    <cfRule type="duplicateValues" dxfId="222" priority="249"/>
  </conditionalFormatting>
  <conditionalFormatting sqref="K815:K860">
    <cfRule type="containsText" dxfId="221" priority="225" operator="containsText" text="COMING SOON">
      <formula>NOT(ISERROR(SEARCH("COMING SOON",K815)))</formula>
    </cfRule>
    <cfRule type="containsText" dxfId="220" priority="226" operator="containsText" text="ACTIVE">
      <formula>NOT(ISERROR(SEARCH("ACTIVE",K815)))</formula>
    </cfRule>
  </conditionalFormatting>
  <conditionalFormatting sqref="K815:K860">
    <cfRule type="containsText" dxfId="219" priority="214" operator="containsText" text="Discontinued">
      <formula>NOT(ISERROR(SEARCH("Discontinued",K815)))</formula>
    </cfRule>
    <cfRule type="containsText" dxfId="218" priority="215" operator="containsText" text="Closeout">
      <formula>NOT(ISERROR(SEARCH("Closeout",K815)))</formula>
    </cfRule>
  </conditionalFormatting>
  <conditionalFormatting sqref="L815:BX817">
    <cfRule type="containsBlanks" dxfId="217" priority="213">
      <formula>LEN(TRIM(L815))=0</formula>
    </cfRule>
  </conditionalFormatting>
  <conditionalFormatting sqref="A815:A817">
    <cfRule type="expression" dxfId="216" priority="216">
      <formula>C815= "STREET (3XX)"</formula>
    </cfRule>
    <cfRule type="expression" dxfId="215" priority="217">
      <formula>C815="UTV (4XX)"</formula>
    </cfRule>
    <cfRule type="expression" dxfId="214" priority="218">
      <formula>C815= "RACE (1XX)"</formula>
    </cfRule>
    <cfRule type="expression" dxfId="213" priority="219">
      <formula>C815= "FORGED (2XX)"</formula>
    </cfRule>
    <cfRule type="expression" dxfId="212" priority="220">
      <formula>C815= "RALLY (5XX)"</formula>
    </cfRule>
    <cfRule type="expression" dxfId="211" priority="221">
      <formula>C815= "DISCO (6XX)"</formula>
    </cfRule>
    <cfRule type="expression" dxfId="210" priority="222">
      <formula>C815= "TRAIL (7XX)"</formula>
    </cfRule>
    <cfRule type="expression" dxfId="209" priority="223">
      <formula>C815= "GMZ (8XX)"</formula>
    </cfRule>
    <cfRule type="expression" dxfId="208" priority="224">
      <formula>C815= "DUALLY (9XX)"</formula>
    </cfRule>
  </conditionalFormatting>
  <conditionalFormatting sqref="N815:N817">
    <cfRule type="containsBlanks" dxfId="207" priority="212">
      <formula>LEN(TRIM(N815))=0</formula>
    </cfRule>
  </conditionalFormatting>
  <conditionalFormatting sqref="E815:E817">
    <cfRule type="duplicateValues" dxfId="206" priority="211"/>
  </conditionalFormatting>
  <conditionalFormatting sqref="H815:H817">
    <cfRule type="containsBlanks" dxfId="205" priority="227">
      <formula>LEN(TRIM(H815))=0</formula>
    </cfRule>
    <cfRule type="duplicateValues" dxfId="204" priority="228"/>
  </conditionalFormatting>
  <conditionalFormatting sqref="E815:E817">
    <cfRule type="containsBlanks" dxfId="203" priority="229">
      <formula>LEN(TRIM(E815))=0</formula>
    </cfRule>
    <cfRule type="duplicateValues" dxfId="202" priority="230"/>
  </conditionalFormatting>
  <conditionalFormatting sqref="BY815:CB815">
    <cfRule type="containsBlanks" dxfId="201" priority="204">
      <formula>LEN(TRIM(BY815))=0</formula>
    </cfRule>
  </conditionalFormatting>
  <conditionalFormatting sqref="BY815:CB815">
    <cfRule type="containsBlanks" dxfId="200" priority="210">
      <formula>LEN(TRIM(BY815))=0</formula>
    </cfRule>
  </conditionalFormatting>
  <conditionalFormatting sqref="BY815:CB815">
    <cfRule type="containsBlanks" dxfId="199" priority="205">
      <formula>LEN(TRIM(BY815))=0</formula>
    </cfRule>
  </conditionalFormatting>
  <conditionalFormatting sqref="BY815:CB815">
    <cfRule type="containsBlanks" dxfId="198" priority="206">
      <formula>LEN(TRIM(BY815))=0</formula>
    </cfRule>
  </conditionalFormatting>
  <conditionalFormatting sqref="BY815:CB815">
    <cfRule type="containsBlanks" dxfId="197" priority="209">
      <formula>LEN(TRIM(BY815))=0</formula>
    </cfRule>
  </conditionalFormatting>
  <conditionalFormatting sqref="BY815:CB815">
    <cfRule type="containsBlanks" dxfId="196" priority="208">
      <formula>LEN(TRIM(BY815))=0</formula>
    </cfRule>
  </conditionalFormatting>
  <conditionalFormatting sqref="BY815:CB815">
    <cfRule type="containsBlanks" dxfId="195" priority="207">
      <formula>LEN(TRIM(BY815))=0</formula>
    </cfRule>
  </conditionalFormatting>
  <conditionalFormatting sqref="BY815:CB815">
    <cfRule type="containsBlanks" dxfId="194" priority="203">
      <formula>LEN(TRIM(BY815))=0</formula>
    </cfRule>
  </conditionalFormatting>
  <conditionalFormatting sqref="BY815:CB815">
    <cfRule type="containsBlanks" dxfId="193" priority="202">
      <formula>LEN(TRIM(BY815))=0</formula>
    </cfRule>
  </conditionalFormatting>
  <conditionalFormatting sqref="BY815:CB815">
    <cfRule type="containsBlanks" dxfId="192" priority="201">
      <formula>LEN(TRIM(BY815))=0</formula>
    </cfRule>
  </conditionalFormatting>
  <conditionalFormatting sqref="BY815:CB815">
    <cfRule type="containsBlanks" dxfId="191" priority="200">
      <formula>LEN(TRIM(BY815))=0</formula>
    </cfRule>
  </conditionalFormatting>
  <conditionalFormatting sqref="BY815:CB815">
    <cfRule type="containsBlanks" dxfId="190" priority="199">
      <formula>LEN(TRIM(BY815))=0</formula>
    </cfRule>
  </conditionalFormatting>
  <conditionalFormatting sqref="BY815:CB815">
    <cfRule type="containsBlanks" dxfId="189" priority="198">
      <formula>LEN(TRIM(BY815))=0</formula>
    </cfRule>
  </conditionalFormatting>
  <conditionalFormatting sqref="BY815:CB815">
    <cfRule type="containsBlanks" dxfId="188" priority="197">
      <formula>LEN(TRIM(BY815))=0</formula>
    </cfRule>
  </conditionalFormatting>
  <conditionalFormatting sqref="BY815:CB815">
    <cfRule type="containsBlanks" dxfId="187" priority="196">
      <formula>LEN(TRIM(BY815))=0</formula>
    </cfRule>
  </conditionalFormatting>
  <conditionalFormatting sqref="BY816:CB816">
    <cfRule type="containsBlanks" dxfId="186" priority="189">
      <formula>LEN(TRIM(BY816))=0</formula>
    </cfRule>
  </conditionalFormatting>
  <conditionalFormatting sqref="BY816:CB816">
    <cfRule type="containsBlanks" dxfId="185" priority="195">
      <formula>LEN(TRIM(BY816))=0</formula>
    </cfRule>
  </conditionalFormatting>
  <conditionalFormatting sqref="BY816:CB816">
    <cfRule type="containsBlanks" dxfId="184" priority="190">
      <formula>LEN(TRIM(BY816))=0</formula>
    </cfRule>
  </conditionalFormatting>
  <conditionalFormatting sqref="BY816:CB816">
    <cfRule type="containsBlanks" dxfId="183" priority="191">
      <formula>LEN(TRIM(BY816))=0</formula>
    </cfRule>
  </conditionalFormatting>
  <conditionalFormatting sqref="BY816:CB816">
    <cfRule type="containsBlanks" dxfId="182" priority="194">
      <formula>LEN(TRIM(BY816))=0</formula>
    </cfRule>
  </conditionalFormatting>
  <conditionalFormatting sqref="BY816:CB816">
    <cfRule type="containsBlanks" dxfId="181" priority="193">
      <formula>LEN(TRIM(BY816))=0</formula>
    </cfRule>
  </conditionalFormatting>
  <conditionalFormatting sqref="BY816:CB816">
    <cfRule type="containsBlanks" dxfId="180" priority="192">
      <formula>LEN(TRIM(BY816))=0</formula>
    </cfRule>
  </conditionalFormatting>
  <conditionalFormatting sqref="BY816:CB816">
    <cfRule type="containsBlanks" dxfId="179" priority="188">
      <formula>LEN(TRIM(BY816))=0</formula>
    </cfRule>
  </conditionalFormatting>
  <conditionalFormatting sqref="BY816:CB816">
    <cfRule type="containsBlanks" dxfId="178" priority="187">
      <formula>LEN(TRIM(BY816))=0</formula>
    </cfRule>
  </conditionalFormatting>
  <conditionalFormatting sqref="BY816:CB816">
    <cfRule type="containsBlanks" dxfId="177" priority="186">
      <formula>LEN(TRIM(BY816))=0</formula>
    </cfRule>
  </conditionalFormatting>
  <conditionalFormatting sqref="BY816:CB816">
    <cfRule type="containsBlanks" dxfId="176" priority="185">
      <formula>LEN(TRIM(BY816))=0</formula>
    </cfRule>
  </conditionalFormatting>
  <conditionalFormatting sqref="BY816:CB816">
    <cfRule type="containsBlanks" dxfId="175" priority="184">
      <formula>LEN(TRIM(BY816))=0</formula>
    </cfRule>
  </conditionalFormatting>
  <conditionalFormatting sqref="BY816:CB816">
    <cfRule type="containsBlanks" dxfId="174" priority="183">
      <formula>LEN(TRIM(BY816))=0</formula>
    </cfRule>
  </conditionalFormatting>
  <conditionalFormatting sqref="BY816:CB816">
    <cfRule type="containsBlanks" dxfId="173" priority="182">
      <formula>LEN(TRIM(BY816))=0</formula>
    </cfRule>
  </conditionalFormatting>
  <conditionalFormatting sqref="BY816:CB816">
    <cfRule type="containsBlanks" dxfId="172" priority="181">
      <formula>LEN(TRIM(BY816))=0</formula>
    </cfRule>
  </conditionalFormatting>
  <conditionalFormatting sqref="BY817:CB841">
    <cfRule type="containsBlanks" dxfId="171" priority="174">
      <formula>LEN(TRIM(BY817))=0</formula>
    </cfRule>
  </conditionalFormatting>
  <conditionalFormatting sqref="BY817:CB841">
    <cfRule type="containsBlanks" dxfId="170" priority="180">
      <formula>LEN(TRIM(BY817))=0</formula>
    </cfRule>
  </conditionalFormatting>
  <conditionalFormatting sqref="BY817:CB841">
    <cfRule type="containsBlanks" dxfId="169" priority="175">
      <formula>LEN(TRIM(BY817))=0</formula>
    </cfRule>
  </conditionalFormatting>
  <conditionalFormatting sqref="BY817:CB841">
    <cfRule type="containsBlanks" dxfId="168" priority="176">
      <formula>LEN(TRIM(BY817))=0</formula>
    </cfRule>
  </conditionalFormatting>
  <conditionalFormatting sqref="BY817:CB841">
    <cfRule type="containsBlanks" dxfId="167" priority="179">
      <formula>LEN(TRIM(BY817))=0</formula>
    </cfRule>
  </conditionalFormatting>
  <conditionalFormatting sqref="BY817:CB841">
    <cfRule type="containsBlanks" dxfId="166" priority="178">
      <formula>LEN(TRIM(BY817))=0</formula>
    </cfRule>
  </conditionalFormatting>
  <conditionalFormatting sqref="BY817:CB841">
    <cfRule type="containsBlanks" dxfId="165" priority="177">
      <formula>LEN(TRIM(BY817))=0</formula>
    </cfRule>
  </conditionalFormatting>
  <conditionalFormatting sqref="BY817:CB841">
    <cfRule type="containsBlanks" dxfId="164" priority="173">
      <formula>LEN(TRIM(BY817))=0</formula>
    </cfRule>
  </conditionalFormatting>
  <conditionalFormatting sqref="BY817:CB841">
    <cfRule type="containsBlanks" dxfId="163" priority="172">
      <formula>LEN(TRIM(BY817))=0</formula>
    </cfRule>
  </conditionalFormatting>
  <conditionalFormatting sqref="BY817:CB841">
    <cfRule type="containsBlanks" dxfId="162" priority="171">
      <formula>LEN(TRIM(BY817))=0</formula>
    </cfRule>
  </conditionalFormatting>
  <conditionalFormatting sqref="BY817:CB841">
    <cfRule type="containsBlanks" dxfId="161" priority="170">
      <formula>LEN(TRIM(BY817))=0</formula>
    </cfRule>
  </conditionalFormatting>
  <conditionalFormatting sqref="BY817:CB841">
    <cfRule type="containsBlanks" dxfId="160" priority="169">
      <formula>LEN(TRIM(BY817))=0</formula>
    </cfRule>
  </conditionalFormatting>
  <conditionalFormatting sqref="BY817:CB841">
    <cfRule type="containsBlanks" dxfId="159" priority="168">
      <formula>LEN(TRIM(BY817))=0</formula>
    </cfRule>
  </conditionalFormatting>
  <conditionalFormatting sqref="BY817:CB841">
    <cfRule type="containsBlanks" dxfId="158" priority="167">
      <formula>LEN(TRIM(BY817))=0</formula>
    </cfRule>
  </conditionalFormatting>
  <conditionalFormatting sqref="BY817:CB841">
    <cfRule type="containsBlanks" dxfId="157" priority="166">
      <formula>LEN(TRIM(BY817))=0</formula>
    </cfRule>
  </conditionalFormatting>
  <conditionalFormatting sqref="K818:K860">
    <cfRule type="containsText" dxfId="156" priority="160" operator="containsText" text="COMING SOON">
      <formula>NOT(ISERROR(SEARCH("COMING SOON",K818)))</formula>
    </cfRule>
    <cfRule type="containsText" dxfId="155" priority="161" operator="containsText" text="ACTIVE">
      <formula>NOT(ISERROR(SEARCH("ACTIVE",K818)))</formula>
    </cfRule>
  </conditionalFormatting>
  <conditionalFormatting sqref="K818:K860">
    <cfRule type="containsText" dxfId="154" priority="149" operator="containsText" text="Discontinued">
      <formula>NOT(ISERROR(SEARCH("Discontinued",K818)))</formula>
    </cfRule>
    <cfRule type="containsText" dxfId="153" priority="150" operator="containsText" text="Closeout">
      <formula>NOT(ISERROR(SEARCH("Closeout",K818)))</formula>
    </cfRule>
  </conditionalFormatting>
  <conditionalFormatting sqref="L818:CB833 BY833:CB841">
    <cfRule type="containsBlanks" dxfId="152" priority="148">
      <formula>LEN(TRIM(L818))=0</formula>
    </cfRule>
  </conditionalFormatting>
  <conditionalFormatting sqref="A818:A833">
    <cfRule type="expression" dxfId="151" priority="151">
      <formula>C818= "STREET (3XX)"</formula>
    </cfRule>
    <cfRule type="expression" dxfId="150" priority="152">
      <formula>C818="UTV (4XX)"</formula>
    </cfRule>
    <cfRule type="expression" dxfId="149" priority="153">
      <formula>C818= "RACE (1XX)"</formula>
    </cfRule>
    <cfRule type="expression" dxfId="148" priority="154">
      <formula>C818= "FORGED (2XX)"</formula>
    </cfRule>
    <cfRule type="expression" dxfId="147" priority="155">
      <formula>C818= "RALLY (5XX)"</formula>
    </cfRule>
    <cfRule type="expression" dxfId="146" priority="156">
      <formula>C818= "DISCO (6XX)"</formula>
    </cfRule>
    <cfRule type="expression" dxfId="145" priority="157">
      <formula>C818= "TRAIL (7XX)"</formula>
    </cfRule>
    <cfRule type="expression" dxfId="144" priority="158">
      <formula>C818= "GMZ (8XX)"</formula>
    </cfRule>
    <cfRule type="expression" dxfId="143" priority="159">
      <formula>C818= "DUALLY (9XX)"</formula>
    </cfRule>
  </conditionalFormatting>
  <conditionalFormatting sqref="E818:E833">
    <cfRule type="duplicateValues" dxfId="142" priority="147"/>
  </conditionalFormatting>
  <conditionalFormatting sqref="H818:H833">
    <cfRule type="containsBlanks" dxfId="141" priority="162">
      <formula>LEN(TRIM(H818))=0</formula>
    </cfRule>
    <cfRule type="duplicateValues" dxfId="140" priority="163"/>
  </conditionalFormatting>
  <conditionalFormatting sqref="E818:E833">
    <cfRule type="containsBlanks" dxfId="139" priority="164">
      <formula>LEN(TRIM(E818))=0</formula>
    </cfRule>
    <cfRule type="duplicateValues" dxfId="138" priority="165"/>
  </conditionalFormatting>
  <conditionalFormatting sqref="K834:K860">
    <cfRule type="containsText" dxfId="137" priority="141" operator="containsText" text="COMING SOON">
      <formula>NOT(ISERROR(SEARCH("COMING SOON",K834)))</formula>
    </cfRule>
    <cfRule type="containsText" dxfId="136" priority="142" operator="containsText" text="ACTIVE">
      <formula>NOT(ISERROR(SEARCH("ACTIVE",K834)))</formula>
    </cfRule>
  </conditionalFormatting>
  <conditionalFormatting sqref="K834:K860">
    <cfRule type="containsText" dxfId="135" priority="130" operator="containsText" text="Discontinued">
      <formula>NOT(ISERROR(SEARCH("Discontinued",K834)))</formula>
    </cfRule>
    <cfRule type="containsText" dxfId="134" priority="131" operator="containsText" text="Closeout">
      <formula>NOT(ISERROR(SEARCH("Closeout",K834)))</formula>
    </cfRule>
  </conditionalFormatting>
  <conditionalFormatting sqref="L834:CB836 BY836:CB841">
    <cfRule type="containsBlanks" dxfId="133" priority="129">
      <formula>LEN(TRIM(L834))=0</formula>
    </cfRule>
  </conditionalFormatting>
  <conditionalFormatting sqref="A834:A836">
    <cfRule type="expression" dxfId="132" priority="132">
      <formula>C834= "STREET (3XX)"</formula>
    </cfRule>
    <cfRule type="expression" dxfId="131" priority="133">
      <formula>C834="UTV (4XX)"</formula>
    </cfRule>
    <cfRule type="expression" dxfId="130" priority="134">
      <formula>C834= "RACE (1XX)"</formula>
    </cfRule>
    <cfRule type="expression" dxfId="129" priority="135">
      <formula>C834= "FORGED (2XX)"</formula>
    </cfRule>
    <cfRule type="expression" dxfId="128" priority="136">
      <formula>C834= "RALLY (5XX)"</formula>
    </cfRule>
    <cfRule type="expression" dxfId="127" priority="137">
      <formula>C834= "DISCO (6XX)"</formula>
    </cfRule>
    <cfRule type="expression" dxfId="126" priority="138">
      <formula>C834= "TRAIL (7XX)"</formula>
    </cfRule>
    <cfRule type="expression" dxfId="125" priority="139">
      <formula>C834= "GMZ (8XX)"</formula>
    </cfRule>
    <cfRule type="expression" dxfId="124" priority="140">
      <formula>C834= "DUALLY (9XX)"</formula>
    </cfRule>
  </conditionalFormatting>
  <conditionalFormatting sqref="E834:E836">
    <cfRule type="duplicateValues" dxfId="123" priority="128"/>
  </conditionalFormatting>
  <conditionalFormatting sqref="H834:H836">
    <cfRule type="containsBlanks" dxfId="122" priority="143">
      <formula>LEN(TRIM(H834))=0</formula>
    </cfRule>
    <cfRule type="duplicateValues" dxfId="121" priority="144"/>
  </conditionalFormatting>
  <conditionalFormatting sqref="E834:E836">
    <cfRule type="containsBlanks" dxfId="120" priority="145">
      <formula>LEN(TRIM(E834))=0</formula>
    </cfRule>
    <cfRule type="duplicateValues" dxfId="119" priority="146"/>
  </conditionalFormatting>
  <conditionalFormatting sqref="L837:CB840">
    <cfRule type="containsBlanks" dxfId="118" priority="111">
      <formula>LEN(TRIM(L837))=0</formula>
    </cfRule>
  </conditionalFormatting>
  <conditionalFormatting sqref="E837:E840">
    <cfRule type="duplicateValues" dxfId="117" priority="110"/>
  </conditionalFormatting>
  <conditionalFormatting sqref="H837:H840">
    <cfRule type="containsBlanks" dxfId="116" priority="124">
      <formula>LEN(TRIM(H837))=0</formula>
    </cfRule>
    <cfRule type="duplicateValues" dxfId="115" priority="125"/>
  </conditionalFormatting>
  <conditionalFormatting sqref="E837:E840">
    <cfRule type="containsBlanks" dxfId="114" priority="126">
      <formula>LEN(TRIM(E837))=0</formula>
    </cfRule>
    <cfRule type="duplicateValues" dxfId="113" priority="127"/>
  </conditionalFormatting>
  <conditionalFormatting sqref="A837:A840">
    <cfRule type="expression" dxfId="112" priority="114">
      <formula>C837= "STREET (3XX)"</formula>
    </cfRule>
    <cfRule type="expression" dxfId="111" priority="115">
      <formula>C837="UTV (4XX)"</formula>
    </cfRule>
    <cfRule type="expression" dxfId="110" priority="116">
      <formula>C837= "RACE (1XX)"</formula>
    </cfRule>
    <cfRule type="expression" dxfId="109" priority="117">
      <formula>C837= "FORGED (2XX)"</formula>
    </cfRule>
    <cfRule type="expression" dxfId="108" priority="118">
      <formula>C837= "RALLY (5XX)"</formula>
    </cfRule>
    <cfRule type="expression" dxfId="107" priority="119">
      <formula>C837= "TRAIL (7XX)"</formula>
    </cfRule>
    <cfRule type="expression" dxfId="106" priority="120">
      <formula>C837= "GMZ (8XX)"</formula>
    </cfRule>
    <cfRule type="expression" dxfId="105" priority="121">
      <formula>C837= "DUALLY (9XX)"</formula>
    </cfRule>
  </conditionalFormatting>
  <conditionalFormatting sqref="L841:CB841 L842:BX842">
    <cfRule type="containsBlanks" dxfId="104" priority="93">
      <formula>LEN(TRIM(L841))=0</formula>
    </cfRule>
  </conditionalFormatting>
  <conditionalFormatting sqref="E841:E842">
    <cfRule type="duplicateValues" dxfId="103" priority="92"/>
  </conditionalFormatting>
  <conditionalFormatting sqref="H841:H842">
    <cfRule type="containsBlanks" dxfId="102" priority="106">
      <formula>LEN(TRIM(H841))=0</formula>
    </cfRule>
    <cfRule type="duplicateValues" dxfId="101" priority="107"/>
  </conditionalFormatting>
  <conditionalFormatting sqref="A841:A842">
    <cfRule type="expression" dxfId="100" priority="96">
      <formula>C841= "STREET (3XX)"</formula>
    </cfRule>
    <cfRule type="expression" dxfId="99" priority="97">
      <formula>C841="UTV (4XX)"</formula>
    </cfRule>
    <cfRule type="expression" dxfId="98" priority="98">
      <formula>C841= "RACE (1XX)"</formula>
    </cfRule>
    <cfRule type="expression" dxfId="97" priority="99">
      <formula>C841= "FORGED (2XX)"</formula>
    </cfRule>
    <cfRule type="expression" dxfId="96" priority="100">
      <formula>C841= "RALLY (5XX)"</formula>
    </cfRule>
    <cfRule type="expression" dxfId="95" priority="101">
      <formula>C841= "TRAIL (7XX)"</formula>
    </cfRule>
    <cfRule type="expression" dxfId="94" priority="102">
      <formula>C841= "GMZ (8XX)"</formula>
    </cfRule>
    <cfRule type="expression" dxfId="93" priority="103">
      <formula>C841= "DUALLY (9XX)"</formula>
    </cfRule>
  </conditionalFormatting>
  <conditionalFormatting sqref="K841:K860">
    <cfRule type="containsText" dxfId="92" priority="94" operator="containsText" text="Discontinued">
      <formula>NOT(ISERROR(SEARCH("Discontinued",K841)))</formula>
    </cfRule>
    <cfRule type="containsText" dxfId="91" priority="95" operator="containsText" text="Closeout">
      <formula>NOT(ISERROR(SEARCH("Closeout",K841)))</formula>
    </cfRule>
    <cfRule type="containsText" dxfId="90" priority="104" operator="containsText" text="COMING SOON">
      <formula>NOT(ISERROR(SEARCH("COMING SOON",K841)))</formula>
    </cfRule>
    <cfRule type="containsText" dxfId="89" priority="105" operator="containsText" text="ACTIVE">
      <formula>NOT(ISERROR(SEARCH("ACTIVE",K841)))</formula>
    </cfRule>
  </conditionalFormatting>
  <conditionalFormatting sqref="E841:E842">
    <cfRule type="containsBlanks" dxfId="88" priority="108">
      <formula>LEN(TRIM(E841))=0</formula>
    </cfRule>
    <cfRule type="duplicateValues" dxfId="87" priority="109"/>
  </conditionalFormatting>
  <conditionalFormatting sqref="B843:B844">
    <cfRule type="containsBlanks" dxfId="86" priority="91">
      <formula>LEN(TRIM(B843))=0</formula>
    </cfRule>
  </conditionalFormatting>
  <conditionalFormatting sqref="E843:E844">
    <cfRule type="duplicateValues" dxfId="85" priority="90"/>
  </conditionalFormatting>
  <conditionalFormatting sqref="BY842:CB844">
    <cfRule type="containsBlanks" dxfId="84" priority="83">
      <formula>LEN(TRIM(BY842))=0</formula>
    </cfRule>
  </conditionalFormatting>
  <conditionalFormatting sqref="BY842:CB844">
    <cfRule type="containsBlanks" dxfId="83" priority="89">
      <formula>LEN(TRIM(BY842))=0</formula>
    </cfRule>
  </conditionalFormatting>
  <conditionalFormatting sqref="BY842:CB844">
    <cfRule type="containsBlanks" dxfId="82" priority="84">
      <formula>LEN(TRIM(BY842))=0</formula>
    </cfRule>
  </conditionalFormatting>
  <conditionalFormatting sqref="BY842:CB844">
    <cfRule type="containsBlanks" dxfId="81" priority="85">
      <formula>LEN(TRIM(BY842))=0</formula>
    </cfRule>
  </conditionalFormatting>
  <conditionalFormatting sqref="BY842:CB844">
    <cfRule type="containsBlanks" dxfId="80" priority="88">
      <formula>LEN(TRIM(BY842))=0</formula>
    </cfRule>
  </conditionalFormatting>
  <conditionalFormatting sqref="BY842:CB844">
    <cfRule type="containsBlanks" dxfId="79" priority="87">
      <formula>LEN(TRIM(BY842))=0</formula>
    </cfRule>
  </conditionalFormatting>
  <conditionalFormatting sqref="BY842:CB844">
    <cfRule type="containsBlanks" dxfId="78" priority="86">
      <formula>LEN(TRIM(BY842))=0</formula>
    </cfRule>
  </conditionalFormatting>
  <conditionalFormatting sqref="BY842:CB844">
    <cfRule type="containsBlanks" dxfId="77" priority="82">
      <formula>LEN(TRIM(BY842))=0</formula>
    </cfRule>
  </conditionalFormatting>
  <conditionalFormatting sqref="BY842:CB844">
    <cfRule type="containsBlanks" dxfId="76" priority="81">
      <formula>LEN(TRIM(BY842))=0</formula>
    </cfRule>
  </conditionalFormatting>
  <conditionalFormatting sqref="BY842:CB844">
    <cfRule type="containsBlanks" dxfId="75" priority="80">
      <formula>LEN(TRIM(BY842))=0</formula>
    </cfRule>
  </conditionalFormatting>
  <conditionalFormatting sqref="BY842:CB844">
    <cfRule type="containsBlanks" dxfId="74" priority="79">
      <formula>LEN(TRIM(BY842))=0</formula>
    </cfRule>
  </conditionalFormatting>
  <conditionalFormatting sqref="BY842:CB844">
    <cfRule type="containsBlanks" dxfId="73" priority="78">
      <formula>LEN(TRIM(BY842))=0</formula>
    </cfRule>
  </conditionalFormatting>
  <conditionalFormatting sqref="BY842:CB844">
    <cfRule type="containsBlanks" dxfId="72" priority="77">
      <formula>LEN(TRIM(BY842))=0</formula>
    </cfRule>
  </conditionalFormatting>
  <conditionalFormatting sqref="BY842:CB844">
    <cfRule type="containsBlanks" dxfId="71" priority="76">
      <formula>LEN(TRIM(BY842))=0</formula>
    </cfRule>
  </conditionalFormatting>
  <conditionalFormatting sqref="BY842:CB844">
    <cfRule type="containsBlanks" dxfId="70" priority="75">
      <formula>LEN(TRIM(BY842))=0</formula>
    </cfRule>
  </conditionalFormatting>
  <conditionalFormatting sqref="BY842:CB844">
    <cfRule type="containsBlanks" dxfId="69" priority="74">
      <formula>LEN(TRIM(BY842))=0</formula>
    </cfRule>
  </conditionalFormatting>
  <conditionalFormatting sqref="BY842:CB844">
    <cfRule type="containsBlanks" dxfId="68" priority="73">
      <formula>LEN(TRIM(BY842))=0</formula>
    </cfRule>
  </conditionalFormatting>
  <conditionalFormatting sqref="BV843:BV844">
    <cfRule type="containsBlanks" dxfId="67" priority="72">
      <formula>LEN(TRIM(BV843))=0</formula>
    </cfRule>
  </conditionalFormatting>
  <conditionalFormatting sqref="L845:BX845">
    <cfRule type="containsBlanks" dxfId="66" priority="55">
      <formula>LEN(TRIM(L845))=0</formula>
    </cfRule>
  </conditionalFormatting>
  <conditionalFormatting sqref="E845">
    <cfRule type="duplicateValues" dxfId="65" priority="54"/>
  </conditionalFormatting>
  <conditionalFormatting sqref="H845">
    <cfRule type="containsBlanks" dxfId="64" priority="68">
      <formula>LEN(TRIM(H845))=0</formula>
    </cfRule>
    <cfRule type="duplicateValues" dxfId="63" priority="69"/>
  </conditionalFormatting>
  <conditionalFormatting sqref="A845:A860">
    <cfRule type="expression" dxfId="62" priority="58">
      <formula>C845= "STREET (3XX)"</formula>
    </cfRule>
    <cfRule type="expression" dxfId="61" priority="59">
      <formula>C845="UTV (4XX)"</formula>
    </cfRule>
    <cfRule type="expression" dxfId="60" priority="60">
      <formula>C845= "RACE (1XX)"</formula>
    </cfRule>
    <cfRule type="expression" dxfId="59" priority="61">
      <formula>C845= "FORGED (2XX)"</formula>
    </cfRule>
    <cfRule type="expression" dxfId="58" priority="62">
      <formula>C845= "RALLY (5XX)"</formula>
    </cfRule>
    <cfRule type="expression" dxfId="57" priority="63">
      <formula>C845= "TRAIL (7XX)"</formula>
    </cfRule>
    <cfRule type="expression" dxfId="56" priority="64">
      <formula>C845= "GMZ (8XX)"</formula>
    </cfRule>
    <cfRule type="expression" dxfId="55" priority="65">
      <formula>C845= "DUALLY (9XX)"</formula>
    </cfRule>
  </conditionalFormatting>
  <conditionalFormatting sqref="E845">
    <cfRule type="containsBlanks" dxfId="54" priority="70">
      <formula>LEN(TRIM(E845))=0</formula>
    </cfRule>
    <cfRule type="duplicateValues" dxfId="53" priority="71"/>
  </conditionalFormatting>
  <conditionalFormatting sqref="BY845:CB860">
    <cfRule type="containsBlanks" dxfId="52" priority="47">
      <formula>LEN(TRIM(BY845))=0</formula>
    </cfRule>
  </conditionalFormatting>
  <conditionalFormatting sqref="BY845:CB860">
    <cfRule type="containsBlanks" dxfId="51" priority="53">
      <formula>LEN(TRIM(BY845))=0</formula>
    </cfRule>
  </conditionalFormatting>
  <conditionalFormatting sqref="BY845:CB860">
    <cfRule type="containsBlanks" dxfId="50" priority="48">
      <formula>LEN(TRIM(BY845))=0</formula>
    </cfRule>
  </conditionalFormatting>
  <conditionalFormatting sqref="BY845:CB860">
    <cfRule type="containsBlanks" dxfId="49" priority="49">
      <formula>LEN(TRIM(BY845))=0</formula>
    </cfRule>
  </conditionalFormatting>
  <conditionalFormatting sqref="BY845:CB860">
    <cfRule type="containsBlanks" dxfId="48" priority="52">
      <formula>LEN(TRIM(BY845))=0</formula>
    </cfRule>
  </conditionalFormatting>
  <conditionalFormatting sqref="BY845:CB860">
    <cfRule type="containsBlanks" dxfId="47" priority="51">
      <formula>LEN(TRIM(BY845))=0</formula>
    </cfRule>
  </conditionalFormatting>
  <conditionalFormatting sqref="BY845:CB860">
    <cfRule type="containsBlanks" dxfId="46" priority="50">
      <formula>LEN(TRIM(BY845))=0</formula>
    </cfRule>
  </conditionalFormatting>
  <conditionalFormatting sqref="BY845:CB860">
    <cfRule type="containsBlanks" dxfId="45" priority="46">
      <formula>LEN(TRIM(BY845))=0</formula>
    </cfRule>
  </conditionalFormatting>
  <conditionalFormatting sqref="BY845:CB860">
    <cfRule type="containsBlanks" dxfId="44" priority="45">
      <formula>LEN(TRIM(BY845))=0</formula>
    </cfRule>
  </conditionalFormatting>
  <conditionalFormatting sqref="BY845:CB860">
    <cfRule type="containsBlanks" dxfId="43" priority="44">
      <formula>LEN(TRIM(BY845))=0</formula>
    </cfRule>
  </conditionalFormatting>
  <conditionalFormatting sqref="BY845:CB860">
    <cfRule type="containsBlanks" dxfId="42" priority="43">
      <formula>LEN(TRIM(BY845))=0</formula>
    </cfRule>
  </conditionalFormatting>
  <conditionalFormatting sqref="BY845:CB860">
    <cfRule type="containsBlanks" dxfId="41" priority="42">
      <formula>LEN(TRIM(BY845))=0</formula>
    </cfRule>
  </conditionalFormatting>
  <conditionalFormatting sqref="BY845:CB860">
    <cfRule type="containsBlanks" dxfId="40" priority="41">
      <formula>LEN(TRIM(BY845))=0</formula>
    </cfRule>
  </conditionalFormatting>
  <conditionalFormatting sqref="BY845:CB860">
    <cfRule type="containsBlanks" dxfId="39" priority="40">
      <formula>LEN(TRIM(BY845))=0</formula>
    </cfRule>
  </conditionalFormatting>
  <conditionalFormatting sqref="BY845:CB860">
    <cfRule type="containsBlanks" dxfId="38" priority="39">
      <formula>LEN(TRIM(BY845))=0</formula>
    </cfRule>
  </conditionalFormatting>
  <conditionalFormatting sqref="BY845:CB860">
    <cfRule type="containsBlanks" dxfId="37" priority="38">
      <formula>LEN(TRIM(BY845))=0</formula>
    </cfRule>
  </conditionalFormatting>
  <conditionalFormatting sqref="BY845:CB860">
    <cfRule type="containsBlanks" dxfId="36" priority="37">
      <formula>LEN(TRIM(BY845))=0</formula>
    </cfRule>
  </conditionalFormatting>
  <conditionalFormatting sqref="L846:CB850 BY850:CB860">
    <cfRule type="containsBlanks" dxfId="35" priority="20">
      <formula>LEN(TRIM(L846))=0</formula>
    </cfRule>
  </conditionalFormatting>
  <conditionalFormatting sqref="E846:E850">
    <cfRule type="duplicateValues" dxfId="34" priority="19"/>
  </conditionalFormatting>
  <conditionalFormatting sqref="H846:H850">
    <cfRule type="containsBlanks" dxfId="33" priority="33">
      <formula>LEN(TRIM(H846))=0</formula>
    </cfRule>
    <cfRule type="duplicateValues" dxfId="32" priority="34"/>
  </conditionalFormatting>
  <conditionalFormatting sqref="A846:A860">
    <cfRule type="expression" dxfId="31" priority="23">
      <formula>C846= "STREET (3XX)"</formula>
    </cfRule>
    <cfRule type="expression" dxfId="30" priority="24">
      <formula>C846="UTV (4XX)"</formula>
    </cfRule>
    <cfRule type="expression" dxfId="29" priority="25">
      <formula>C846= "RACE (1XX)"</formula>
    </cfRule>
    <cfRule type="expression" dxfId="28" priority="26">
      <formula>C846= "FORGED (2XX)"</formula>
    </cfRule>
    <cfRule type="expression" dxfId="27" priority="27">
      <formula>C846= "RALLY (5XX)"</formula>
    </cfRule>
    <cfRule type="expression" dxfId="26" priority="28">
      <formula>C846= "TRAIL (7XX)"</formula>
    </cfRule>
    <cfRule type="expression" dxfId="25" priority="29">
      <formula>C846= "GMZ (8XX)"</formula>
    </cfRule>
    <cfRule type="expression" dxfId="24" priority="30">
      <formula>C846= "DUALLY (9XX)"</formula>
    </cfRule>
  </conditionalFormatting>
  <conditionalFormatting sqref="K846:K860">
    <cfRule type="containsText" dxfId="23" priority="21" operator="containsText" text="Discontinued">
      <formula>NOT(ISERROR(SEARCH("Discontinued",K846)))</formula>
    </cfRule>
    <cfRule type="containsText" dxfId="22" priority="22" operator="containsText" text="Closeout">
      <formula>NOT(ISERROR(SEARCH("Closeout",K846)))</formula>
    </cfRule>
    <cfRule type="containsText" dxfId="21" priority="31" operator="containsText" text="COMING SOON">
      <formula>NOT(ISERROR(SEARCH("COMING SOON",K846)))</formula>
    </cfRule>
    <cfRule type="containsText" dxfId="20" priority="32" operator="containsText" text="ACTIVE">
      <formula>NOT(ISERROR(SEARCH("ACTIVE",K846)))</formula>
    </cfRule>
  </conditionalFormatting>
  <conditionalFormatting sqref="E846:E850">
    <cfRule type="containsBlanks" dxfId="19" priority="35">
      <formula>LEN(TRIM(E846))=0</formula>
    </cfRule>
    <cfRule type="duplicateValues" dxfId="18" priority="36"/>
  </conditionalFormatting>
  <conditionalFormatting sqref="L851:CB860">
    <cfRule type="containsBlanks" dxfId="17" priority="2">
      <formula>LEN(TRIM(L851))=0</formula>
    </cfRule>
  </conditionalFormatting>
  <conditionalFormatting sqref="E851:E860">
    <cfRule type="duplicateValues" dxfId="16" priority="1"/>
  </conditionalFormatting>
  <conditionalFormatting sqref="H851:H860">
    <cfRule type="containsBlanks" dxfId="15" priority="15">
      <formula>LEN(TRIM(H851))=0</formula>
    </cfRule>
    <cfRule type="duplicateValues" dxfId="14" priority="16"/>
  </conditionalFormatting>
  <conditionalFormatting sqref="A851:A860">
    <cfRule type="expression" dxfId="13" priority="5">
      <formula>C851= "STREET (3XX)"</formula>
    </cfRule>
    <cfRule type="expression" dxfId="12" priority="6">
      <formula>C851="UTV (4XX)"</formula>
    </cfRule>
    <cfRule type="expression" dxfId="11" priority="7">
      <formula>C851= "RACE (1XX)"</formula>
    </cfRule>
    <cfRule type="expression" dxfId="10" priority="8">
      <formula>C851= "FORGED (2XX)"</formula>
    </cfRule>
    <cfRule type="expression" dxfId="9" priority="9">
      <formula>C851= "RALLY (5XX)"</formula>
    </cfRule>
    <cfRule type="expression" dxfId="8" priority="10">
      <formula>C851= "TRAIL (7XX)"</formula>
    </cfRule>
    <cfRule type="expression" dxfId="7" priority="11">
      <formula>C851= "GMZ (8XX)"</formula>
    </cfRule>
    <cfRule type="expression" dxfId="6" priority="12">
      <formula>C851= "DUALLY (9XX)"</formula>
    </cfRule>
  </conditionalFormatting>
  <conditionalFormatting sqref="K851:K860">
    <cfRule type="containsText" dxfId="5" priority="3" operator="containsText" text="Discontinued">
      <formula>NOT(ISERROR(SEARCH("Discontinued",K851)))</formula>
    </cfRule>
    <cfRule type="containsText" dxfId="4" priority="4" operator="containsText" text="Closeout">
      <formula>NOT(ISERROR(SEARCH("Closeout",K851)))</formula>
    </cfRule>
    <cfRule type="containsText" dxfId="3" priority="13" operator="containsText" text="COMING SOON">
      <formula>NOT(ISERROR(SEARCH("COMING SOON",K851)))</formula>
    </cfRule>
    <cfRule type="containsText" dxfId="2" priority="14" operator="containsText" text="ACTIVE">
      <formula>NOT(ISERROR(SEARCH("ACTIVE",K851)))</formula>
    </cfRule>
  </conditionalFormatting>
  <conditionalFormatting sqref="E851:E860">
    <cfRule type="containsBlanks" dxfId="1" priority="17">
      <formula>LEN(TRIM(E851))=0</formula>
    </cfRule>
    <cfRule type="duplicateValues" dxfId="0" priority="18"/>
  </conditionalFormatting>
  <dataValidations count="2">
    <dataValidation type="textLength" operator="lessThanOrEqual" allowBlank="1" showInputMessage="1" showErrorMessage="1" sqref="J6:J9 E6:H9 H428 J428 H720:I721 H724:I725 J720:J731 H758:I758 H789:I789" xr:uid="{3801BB00-78DE-434D-BA0B-5542E58C548E}">
      <formula1>35</formula1>
    </dataValidation>
    <dataValidation type="textLength" operator="lessThanOrEqual" allowBlank="1" showInputMessage="1" showErrorMessage="1" sqref="AZ30:AZ34 AZ4:AZ9 BD30:BD34 BD4:BD9 BD164 BD169 BD230:BD233 BD240:BD284 BD287:BD465 BD559:BD565 BD483:BD534 BD545 E4:H5 J4:J5 I564:I566 I4:I521 I550:I555 I557:I559 BD567:BD596 BD598:BD622 BD624:BD710 BD720:BD726 BD728:BD765 I523:I547 BD770:BD842 BD845:BD860" xr:uid="{78BA99DD-0A07-460D-BD36-69BA8FAD938F}">
      <formula1>25</formula1>
    </dataValidation>
  </dataValidations>
  <hyperlinks>
    <hyperlink ref="BV318" r:id="rId1" xr:uid="{31233BD4-EDB0-4A9F-8373-1912807C4847}"/>
    <hyperlink ref="BX318" r:id="rId2" xr:uid="{B9F47073-530A-4E0D-99CC-6223DEF84903}"/>
    <hyperlink ref="BV319" r:id="rId3" xr:uid="{3E715CD9-BFDA-4D9B-9B62-4B1FCFD78037}"/>
    <hyperlink ref="BX319" r:id="rId4" xr:uid="{FFA9EF66-C36C-4B38-A121-A7EFD03F5A99}"/>
    <hyperlink ref="BV320" r:id="rId5" xr:uid="{C021D334-8620-443D-8754-EF2BC7267B20}"/>
    <hyperlink ref="BX320" r:id="rId6" xr:uid="{D833FF8C-CBB6-49B4-8627-83B4F1EB1CDB}"/>
    <hyperlink ref="BX321" r:id="rId7" xr:uid="{A19D04D3-35D3-4D13-B5AC-31659D64A827}"/>
    <hyperlink ref="BV322" r:id="rId8" xr:uid="{08BEAF70-440E-470C-812D-32731A1D34B2}"/>
    <hyperlink ref="BX322" r:id="rId9" xr:uid="{DEC189CF-C81D-4021-82F8-036BD1E853CA}"/>
    <hyperlink ref="BV327" r:id="rId10" xr:uid="{195AE548-C5E3-45DD-8363-49E029AB67B1}"/>
    <hyperlink ref="BV328" r:id="rId11" xr:uid="{27D2FC33-CBA0-48C6-BDB8-1E71784BAD98}"/>
    <hyperlink ref="BX328" r:id="rId12" xr:uid="{5FBD054A-2671-4B02-ACEB-2E1212928B7A}"/>
    <hyperlink ref="BV329" r:id="rId13" xr:uid="{81957071-8A41-408D-9930-3A0CC1AAAFE8}"/>
    <hyperlink ref="BX329" r:id="rId14" xr:uid="{5BA8EE6D-0D4C-4190-8954-A5A7CD89936E}"/>
    <hyperlink ref="BV330" r:id="rId15" xr:uid="{1527B981-1758-431E-8578-B58A2A1BFD60}"/>
    <hyperlink ref="BX330" r:id="rId16" xr:uid="{C22BF405-361F-4B13-A822-3CCF3660230C}"/>
    <hyperlink ref="BV331" r:id="rId17" xr:uid="{57E0127C-A8F6-4502-8F1B-ADC75C031B24}"/>
    <hyperlink ref="BX331" r:id="rId18" xr:uid="{B4A8946C-820D-463E-886F-3C662D028D9C}"/>
    <hyperlink ref="BV332" r:id="rId19" xr:uid="{94E12CDC-E67D-4790-A344-15DD5D667DF4}"/>
    <hyperlink ref="BX332" r:id="rId20" xr:uid="{911E8157-AB92-4ED4-8D80-FDF14A1D0153}"/>
    <hyperlink ref="BV333" r:id="rId21" xr:uid="{319CB010-0604-4CDF-8C6E-E9E2DC71053A}"/>
    <hyperlink ref="BX333" r:id="rId22" xr:uid="{8BB5F7CC-E5E6-4D3B-A2F8-93B288AFEBAC}"/>
    <hyperlink ref="BV334" r:id="rId23" xr:uid="{E7AB3A37-36B4-481C-BAE4-34F9F9430B04}"/>
    <hyperlink ref="BX334" r:id="rId24" xr:uid="{E610D75D-4138-48B1-B3CF-17927E4590BC}"/>
    <hyperlink ref="BV335" r:id="rId25" xr:uid="{BC1F93A5-3864-4BBB-9CA4-EC2552D806FC}"/>
    <hyperlink ref="BX335" r:id="rId26" xr:uid="{0F6E2B1E-A22A-473B-BF0B-D72B5BE51E30}"/>
    <hyperlink ref="BV336" r:id="rId27" xr:uid="{FBC08C72-593C-4F6A-90B1-FBD31C218919}"/>
    <hyperlink ref="BX336" r:id="rId28" xr:uid="{10E02525-B355-4F6B-B832-6321FA037AB8}"/>
    <hyperlink ref="BV337" r:id="rId29" xr:uid="{530B587E-3261-4D7C-B39E-D88251DB1524}"/>
    <hyperlink ref="BX337" r:id="rId30" xr:uid="{AC6DE038-0FC0-4A5F-A776-B2CC4756A52A}"/>
    <hyperlink ref="BV338" r:id="rId31" xr:uid="{32834C86-557C-482F-B352-0B4CF7298136}"/>
    <hyperlink ref="BX338" r:id="rId32" xr:uid="{BEFFBEE3-0780-498E-9661-19ACEB44A172}"/>
    <hyperlink ref="BV339" r:id="rId33" xr:uid="{1357E4B5-9049-4431-8E02-78F306281E29}"/>
    <hyperlink ref="BX339" r:id="rId34" xr:uid="{9582439D-201F-40B1-9C02-AE787A0E0C80}"/>
    <hyperlink ref="BV342" r:id="rId35" xr:uid="{961F8690-978A-407F-A681-291BCAD513EE}"/>
    <hyperlink ref="BX342" r:id="rId36" xr:uid="{FC5848C1-1C5B-4A17-BDD7-B2AAC074E20E}"/>
    <hyperlink ref="BV343" r:id="rId37" xr:uid="{51B28573-3C46-4748-ADE9-A6E9E6FFCFC8}"/>
    <hyperlink ref="BX343" r:id="rId38" xr:uid="{56B0C674-19EF-43AC-A037-6D2BE003E228}"/>
    <hyperlink ref="BV359" r:id="rId39" xr:uid="{1FD3BE94-BA58-4D00-8D53-E83CF04564CA}"/>
    <hyperlink ref="BX359" r:id="rId40" xr:uid="{7961C500-E95D-4A99-8003-38CE03F2CFCC}"/>
    <hyperlink ref="BV360" r:id="rId41" xr:uid="{B84389BA-DE80-43C0-BD54-DC68BCCFAD0B}"/>
    <hyperlink ref="BX360" r:id="rId42" xr:uid="{B44E210E-C950-4D83-96EE-6A6F654E9E8A}"/>
    <hyperlink ref="BV361" r:id="rId43" xr:uid="{C67C8C60-4EAC-4F80-BE9B-9D2D127F595A}"/>
    <hyperlink ref="BV362" r:id="rId44" xr:uid="{AD331FF5-E4FF-46D4-9549-BC7B06A474E8}"/>
    <hyperlink ref="BX362" r:id="rId45" xr:uid="{84CA5824-99AC-4A61-860D-AB207738408E}"/>
    <hyperlink ref="BV363" r:id="rId46" xr:uid="{9DBF0A5D-605E-47AC-B863-A793EFA29C8F}"/>
    <hyperlink ref="BX363" r:id="rId47" xr:uid="{8EF4761E-CFF6-423B-8479-123F539CFEBD}"/>
    <hyperlink ref="BV364" r:id="rId48" xr:uid="{F1516086-05D2-439C-92CC-E1AC2DD58816}"/>
    <hyperlink ref="BX364" r:id="rId49" xr:uid="{516707E4-C658-49C3-A599-645838FE3208}"/>
    <hyperlink ref="BV367" r:id="rId50" xr:uid="{4BF54B6D-2252-4CEB-A093-CA15A32A7BAE}"/>
    <hyperlink ref="BX367" r:id="rId51" xr:uid="{BFAC9768-4FE9-4EC7-A1EF-DA30C465562B}"/>
    <hyperlink ref="BV368" r:id="rId52" xr:uid="{CBCDA433-7FD7-4732-A30A-896A5E9759EA}"/>
    <hyperlink ref="BX368" r:id="rId53" xr:uid="{FBFFEBC1-9664-43E5-9BE1-2717A57CC6E5}"/>
    <hyperlink ref="BV369" r:id="rId54" xr:uid="{7DD72E51-57B4-4C92-8C0B-780100E0D77D}"/>
    <hyperlink ref="BX369" r:id="rId55" xr:uid="{4A04C47B-D344-4B21-BE6E-D59292184321}"/>
    <hyperlink ref="BV370" r:id="rId56" xr:uid="{82D0D15F-9247-4461-A3B0-6497BE3A2006}"/>
    <hyperlink ref="BX370" r:id="rId57" xr:uid="{6BDCCBCB-E30D-4D15-9F8B-3D3F98A6825D}"/>
    <hyperlink ref="BV371" r:id="rId58" xr:uid="{DD3E2B9F-675E-4010-8F79-9311C0B995A9}"/>
    <hyperlink ref="BX371" r:id="rId59" xr:uid="{55CC7F3F-87D6-477D-87CF-5C549F6F6A30}"/>
    <hyperlink ref="BX365" r:id="rId60" xr:uid="{C3AE521D-78ED-424B-8A8F-CF41C9790AB1}"/>
    <hyperlink ref="BV365" r:id="rId61" xr:uid="{7AB0B610-3FFD-4033-A178-4AECE8A77ABB}"/>
    <hyperlink ref="BX366" r:id="rId62" xr:uid="{C09F54A9-EAE7-4C15-B2A0-A6C8CB494432}"/>
    <hyperlink ref="BV366" r:id="rId63" xr:uid="{B382A391-FC94-4C1C-84E4-3678FF9FBF40}"/>
    <hyperlink ref="BV372" r:id="rId64" xr:uid="{288225E0-B9B6-4E6F-ABBE-60D4AB45C275}"/>
    <hyperlink ref="BX372" r:id="rId65" xr:uid="{DE147F0E-8F36-4BA9-B485-D1A7ADA93D53}"/>
    <hyperlink ref="BV373" r:id="rId66" xr:uid="{1CA08314-9B7E-4E3F-8CAF-C798FD1CF041}"/>
    <hyperlink ref="BX373" r:id="rId67" xr:uid="{7B111597-D530-4EF2-86D5-C29D97DCEE8A}"/>
    <hyperlink ref="BV374" r:id="rId68" xr:uid="{F8D6CCF3-D9A9-4CCD-84A1-FDBA85966E7A}"/>
    <hyperlink ref="BX374" r:id="rId69" xr:uid="{012622F5-162F-437D-BA63-20CB7E9F0D6A}"/>
    <hyperlink ref="BV375" r:id="rId70" xr:uid="{EAF64CCC-21E7-4C31-814D-5CE3EF677357}"/>
    <hyperlink ref="BV376" r:id="rId71" xr:uid="{DE4A4D49-B814-4FED-8316-EF2E160B3EFF}"/>
    <hyperlink ref="BX376" r:id="rId72" xr:uid="{38A752A4-4803-46D3-8633-F759FC3A6B09}"/>
    <hyperlink ref="BV377" r:id="rId73" xr:uid="{B75A2DD1-E6C9-4966-A1AF-FAC85AF7A134}"/>
    <hyperlink ref="BX377" r:id="rId74" xr:uid="{293CE7A7-3BA0-4441-9C6F-D64025B77F11}"/>
    <hyperlink ref="BV378" r:id="rId75" xr:uid="{D010F219-2F59-45A4-AB2A-E966E7213024}"/>
    <hyperlink ref="BX378" r:id="rId76" xr:uid="{FF8F5183-B134-4EB3-B375-28AADACBAFA1}"/>
    <hyperlink ref="BV379" r:id="rId77" xr:uid="{01090BA0-E50F-46C4-97BA-25824D96CB04}"/>
    <hyperlink ref="BX379" r:id="rId78" xr:uid="{41C6BD29-9076-4D84-8951-73CED952AEB6}"/>
    <hyperlink ref="BV380" r:id="rId79" xr:uid="{A510CD03-F952-452C-9017-AA5677E48581}"/>
    <hyperlink ref="BX380" r:id="rId80" xr:uid="{0AD3CA06-75B4-4339-BB28-336E26CE852F}"/>
    <hyperlink ref="BV381" r:id="rId81" xr:uid="{87555CDC-B825-4081-A219-FD68982C04A8}"/>
    <hyperlink ref="BX381" r:id="rId82" xr:uid="{41FDE55F-4943-45C3-A0A6-332557B6E49B}"/>
    <hyperlink ref="BV382" r:id="rId83" xr:uid="{C1AFEDE5-CE96-4779-9E52-480365B7B24C}"/>
    <hyperlink ref="BX382" r:id="rId84" xr:uid="{04B1F2F3-C1BD-49A1-8C5B-58F1ADA59477}"/>
    <hyperlink ref="BV383" r:id="rId85" xr:uid="{C36DB34A-CB86-450F-867C-97E02D71D1BC}"/>
    <hyperlink ref="BX383" r:id="rId86" xr:uid="{58380757-F233-440E-95BE-5080231C363C}"/>
    <hyperlink ref="BV384" r:id="rId87" xr:uid="{7FB899EB-2CED-48F5-B6FC-D91ACDCA5702}"/>
    <hyperlink ref="BX384" r:id="rId88" xr:uid="{46A63A19-09DE-4AE1-94E3-9B8B12C1343F}"/>
    <hyperlink ref="BV385" r:id="rId89" xr:uid="{CE337ABC-0511-4289-977D-59EF5B3A5307}"/>
    <hyperlink ref="BX385" r:id="rId90" xr:uid="{4A597194-C2CC-4411-8D5B-7DA9FF8BDF3F}"/>
    <hyperlink ref="BV386" r:id="rId91" xr:uid="{50ED203E-7D0D-4C9C-93A9-607CC35139D3}"/>
    <hyperlink ref="BX386" r:id="rId92" xr:uid="{13C7E3C8-C841-43C1-879A-1F7DA497EAEF}"/>
    <hyperlink ref="BV387" r:id="rId93" xr:uid="{47908AA7-2367-49ED-982D-EB24D8096D3A}"/>
    <hyperlink ref="BX387" r:id="rId94" xr:uid="{B178DE05-AFD7-4DCE-B5C3-8471C08397DB}"/>
    <hyperlink ref="BV388" r:id="rId95" xr:uid="{836A33A3-4726-4351-8208-7D5EA121A4A4}"/>
    <hyperlink ref="BX388" r:id="rId96" xr:uid="{67CDFC6C-74D2-4778-8A34-4009A3E1B672}"/>
    <hyperlink ref="BV389" r:id="rId97" xr:uid="{ED75A771-49CB-4048-9DAA-B3A5E9EE50BF}"/>
    <hyperlink ref="BX389" r:id="rId98" xr:uid="{282188B3-FCD0-44D7-BA0D-69D906F54061}"/>
    <hyperlink ref="BV390" r:id="rId99" xr:uid="{B0B42DC1-7811-409E-A5D5-FB9AF2EE7717}"/>
    <hyperlink ref="BX390" r:id="rId100" xr:uid="{F54EC8EA-F1A1-4671-9484-09C943FE7E1D}"/>
    <hyperlink ref="BV391" r:id="rId101" xr:uid="{2A4FC7BE-D9E1-4DD2-A6B5-B09CAA6FF2F6}"/>
    <hyperlink ref="BX391" r:id="rId102" xr:uid="{B1C9D1E1-D4CA-424C-9E99-3D0985BDE6FB}"/>
    <hyperlink ref="BV392" r:id="rId103" xr:uid="{93C2D28C-7D23-4FB9-99FC-96A7A6B04D46}"/>
    <hyperlink ref="BX392" r:id="rId104" xr:uid="{FB626CD1-D56E-45C3-B32D-C71FA6F8A12A}"/>
    <hyperlink ref="BV393" r:id="rId105" xr:uid="{5D39A0FB-CBC9-4831-A497-F8666E83435E}"/>
    <hyperlink ref="BX393" r:id="rId106" xr:uid="{F37CD61C-30D3-45C1-8206-33B0E4387D95}"/>
    <hyperlink ref="BV394" r:id="rId107" xr:uid="{31AA885C-2E1A-4C7F-ACBD-0F2AB376178F}"/>
    <hyperlink ref="BX394" r:id="rId108" xr:uid="{2E7C143B-3B37-40D5-AB3F-1F642606087D}"/>
    <hyperlink ref="BV395" r:id="rId109" xr:uid="{08AC2C81-10B1-4722-97EA-A27A1C1A0FFE}"/>
    <hyperlink ref="BX395" r:id="rId110" xr:uid="{085EAEC3-8CC0-48DD-9A0D-7442591C770F}"/>
    <hyperlink ref="BV396" r:id="rId111" xr:uid="{6DBCD2D8-B8C1-4AB1-A2AE-C049F2E4558D}"/>
    <hyperlink ref="BX396" r:id="rId112" xr:uid="{B7AF0433-BD84-45BD-8B2B-427D25ED9ED9}"/>
    <hyperlink ref="BV397" r:id="rId113" xr:uid="{6B413232-2A9A-482F-8BFD-9168DA68CC1B}"/>
    <hyperlink ref="BX397" r:id="rId114" xr:uid="{6A44F104-D956-4132-8356-9772296D7B5F}"/>
    <hyperlink ref="BV398" r:id="rId115" xr:uid="{11DFC73E-70D9-4AE7-AE97-EDDC31A44E75}"/>
    <hyperlink ref="BV399" r:id="rId116" xr:uid="{77F44447-13B4-4A56-8EF0-59EC0D6CCA82}"/>
    <hyperlink ref="BX399" r:id="rId117" xr:uid="{8916D567-46D9-4FAC-AF99-40C2F3BB467A}"/>
    <hyperlink ref="BV400" r:id="rId118" xr:uid="{C9112916-2C1B-4606-A937-E7E2A3FD2E86}"/>
    <hyperlink ref="BX400" r:id="rId119" xr:uid="{69619DAE-F94F-4E03-9D75-348356471AB0}"/>
    <hyperlink ref="BV401" r:id="rId120" xr:uid="{EE69B856-0D2C-45BE-95C4-735B5E46ABD0}"/>
    <hyperlink ref="BX401" r:id="rId121" xr:uid="{751D117F-7649-4FD5-8085-363A5AD1D3E4}"/>
    <hyperlink ref="BV402" r:id="rId122" xr:uid="{3ED11D48-70C9-4743-9CCB-CB5E9DEFD888}"/>
    <hyperlink ref="BX402" r:id="rId123" xr:uid="{DC2F5EBD-A1B1-4A59-9E86-FBC0EA0EE237}"/>
    <hyperlink ref="BV403" r:id="rId124" xr:uid="{E3DB83C7-397F-4D91-8F43-7FE11BC9EC1D}"/>
    <hyperlink ref="BX403" r:id="rId125" xr:uid="{15123867-1AAD-4EF5-A65A-260335A762D9}"/>
    <hyperlink ref="BV404" r:id="rId126" xr:uid="{BAE34B67-A23E-4224-B7E7-BB3B30A4285B}"/>
    <hyperlink ref="BX404" r:id="rId127" xr:uid="{EB79CD17-B541-4138-9A2A-13BF91A193A2}"/>
    <hyperlink ref="BV405" r:id="rId128" xr:uid="{38F0D70D-A53E-4672-B654-49458E888AEC}"/>
    <hyperlink ref="BX405" r:id="rId129" xr:uid="{62E74460-458B-4D95-B0D6-1C595348379F}"/>
    <hyperlink ref="BV406" r:id="rId130" xr:uid="{0ED8068F-913D-4B9F-AAAB-456BD2ECAA6F}"/>
    <hyperlink ref="BX406" r:id="rId131" xr:uid="{669E60BE-B431-466F-BE28-4E43E7FCAD34}"/>
    <hyperlink ref="BV407" r:id="rId132" xr:uid="{0CD0AEB1-A25D-4960-8E6D-DAEC1F35FEE9}"/>
    <hyperlink ref="BX407" r:id="rId133" xr:uid="{DAA439B3-D1FF-455B-A14F-7DB0C654E560}"/>
    <hyperlink ref="BV408" r:id="rId134" xr:uid="{3B6D7F17-6EEA-4FD7-ACBA-DBAB19775065}"/>
    <hyperlink ref="BX408" r:id="rId135" xr:uid="{31F77115-100D-45FA-B265-4D6E9C3AE4E1}"/>
    <hyperlink ref="BV409" r:id="rId136" xr:uid="{671F5102-EBC4-4B47-A96C-241436179779}"/>
    <hyperlink ref="BX409" r:id="rId137" xr:uid="{B578A0BC-7747-4A2C-8A37-811A9DF79AC4}"/>
    <hyperlink ref="BV410" r:id="rId138" xr:uid="{D4EA6EB9-9363-4747-AB4F-516B2C61D86F}"/>
    <hyperlink ref="BX410" r:id="rId139" xr:uid="{CB579CB6-5EC5-4A31-9397-6579A21F4BF8}"/>
    <hyperlink ref="BV411" r:id="rId140" xr:uid="{38131FF3-EF85-4DC8-B621-B32946BE6BB5}"/>
    <hyperlink ref="BX411" r:id="rId141" xr:uid="{0EC32E80-8747-4B0C-AF80-738AE59D9FA5}"/>
    <hyperlink ref="BV412" r:id="rId142" xr:uid="{9B992D5E-2E8A-4756-8915-9881DCEAFDF7}"/>
    <hyperlink ref="BX412" r:id="rId143" xr:uid="{BD155E65-EBCC-4A33-9B58-7D0FF0187AF6}"/>
    <hyperlink ref="BV413" r:id="rId144" xr:uid="{5071D700-250F-466A-925E-322230A6D3E8}"/>
    <hyperlink ref="BX413" r:id="rId145" xr:uid="{281FCF3A-E70C-4CB7-A72A-59D50A340987}"/>
    <hyperlink ref="BV414" r:id="rId146" xr:uid="{88C6189D-6B95-4028-86A6-511DEB4C250F}"/>
    <hyperlink ref="BX414" r:id="rId147" xr:uid="{8DB9AEF3-936C-45AF-8FF9-C3D339F5CD7D}"/>
    <hyperlink ref="BV415" r:id="rId148" xr:uid="{ACF2695C-DB63-47C6-9F1D-1EBD8029FF7B}"/>
    <hyperlink ref="BX415" r:id="rId149" xr:uid="{42CE2789-D43E-49A9-87CF-7C7B4B8231A8}"/>
    <hyperlink ref="BV416" r:id="rId150" xr:uid="{371CF782-B001-4E70-9F6A-3550A8D2A574}"/>
    <hyperlink ref="BX416" r:id="rId151" xr:uid="{052ED83E-E40E-4F78-A6A0-3A5C2743C61C}"/>
    <hyperlink ref="BV417" r:id="rId152" xr:uid="{0E4E8293-8B91-42C5-9BF6-FAF45CE20A8E}"/>
    <hyperlink ref="BX417" r:id="rId153" xr:uid="{50F90B55-46A6-453E-B75F-3873AEA0AC5D}"/>
    <hyperlink ref="BV418" r:id="rId154" xr:uid="{E227DEC6-54FE-4953-83B0-3EA747CF2949}"/>
    <hyperlink ref="BX418" r:id="rId155" xr:uid="{72455C6A-3714-4900-A4B2-14EBA69E750D}"/>
    <hyperlink ref="BV419" r:id="rId156" xr:uid="{5BFCA1E6-47E8-4121-9898-5DC0C65710C1}"/>
    <hyperlink ref="BX419" r:id="rId157" xr:uid="{A949D7AA-C017-4381-A268-FF7BDE260042}"/>
    <hyperlink ref="BV420" r:id="rId158" xr:uid="{586C7C93-DCBF-4F4C-8FDF-F9171DC93342}"/>
    <hyperlink ref="BX420" r:id="rId159" xr:uid="{734EBD8A-53ED-447F-88A8-6A7067548320}"/>
    <hyperlink ref="BV421" r:id="rId160" xr:uid="{00723600-A1C5-47EF-BE7C-5F6E76AED347}"/>
    <hyperlink ref="BX421" r:id="rId161" xr:uid="{D149B735-C8E3-4992-8D3A-AE82F6C617F4}"/>
    <hyperlink ref="BV422" r:id="rId162" xr:uid="{FFE466C5-3776-46FD-9567-A8ADA343DFC9}"/>
    <hyperlink ref="BX422" r:id="rId163" xr:uid="{79DC7F13-7D04-43A4-B29A-C89715685EFC}"/>
    <hyperlink ref="BV423" r:id="rId164" xr:uid="{3B2B342F-0B25-49AE-80E7-3C956AD3F1B7}"/>
    <hyperlink ref="BV424" r:id="rId165" xr:uid="{0DE99D93-E7FF-424D-AA55-C6B9458BD93B}"/>
    <hyperlink ref="BX424" r:id="rId166" xr:uid="{E644841B-DF87-4170-B30F-E1B3F6F555F3}"/>
    <hyperlink ref="BV425" r:id="rId167" xr:uid="{6BDA1F35-78E3-4E29-BDA3-765F66933EE8}"/>
    <hyperlink ref="BX428" r:id="rId168" xr:uid="{301A9392-56B0-48DA-9580-C3577C6865F4}"/>
    <hyperlink ref="BV428" r:id="rId169" xr:uid="{378C4921-A276-482F-B33E-0F0E712486A0}"/>
    <hyperlink ref="BV429" r:id="rId170" xr:uid="{960A7C15-AF36-44AA-9748-6F0459155868}"/>
    <hyperlink ref="BX430" r:id="rId171" xr:uid="{6AA93E95-32C1-4DC7-AE1F-54FCFE6E1FCC}"/>
    <hyperlink ref="BV430" r:id="rId172" xr:uid="{0E925CD8-DF90-4F7A-9625-8A9849E1AA07}"/>
    <hyperlink ref="BX431" r:id="rId173" xr:uid="{42C2F562-622F-46B8-94A0-3D6BA7B58395}"/>
    <hyperlink ref="BV431" r:id="rId174" xr:uid="{C185F876-2BE5-415F-8DAE-3D154C493210}"/>
    <hyperlink ref="BV433" r:id="rId175" xr:uid="{14A15520-96CC-48CB-8C4B-CA74C015D168}"/>
    <hyperlink ref="BX433" r:id="rId176" xr:uid="{228B7431-C145-4016-BEE4-32759DE83F15}"/>
    <hyperlink ref="BV434" r:id="rId177" xr:uid="{85B36354-3C87-40E6-B7E5-0EBB107C5C31}"/>
    <hyperlink ref="BX434" r:id="rId178" xr:uid="{3605F41C-515D-4FE1-BD14-DABAD9207799}"/>
    <hyperlink ref="BV435" r:id="rId179" xr:uid="{E84D3560-42F7-412C-AC1E-CF1B2FB2B4A2}"/>
    <hyperlink ref="BX435" r:id="rId180" xr:uid="{30CFE767-A114-4718-8795-D78CAA260921}"/>
    <hyperlink ref="BV436" r:id="rId181" xr:uid="{137657E7-708F-4C38-9FE5-9F31DF84B290}"/>
    <hyperlink ref="BX436" r:id="rId182" xr:uid="{7CDF8660-283A-48D9-A864-12150B3D66C6}"/>
    <hyperlink ref="BV437" r:id="rId183" xr:uid="{0519D80C-CBA5-4D5A-8EF1-8F755D98B399}"/>
    <hyperlink ref="BX437" r:id="rId184" xr:uid="{B9D589DD-0CD7-4325-8004-697AD6F22604}"/>
    <hyperlink ref="BV438" r:id="rId185" xr:uid="{94ECB50F-382F-46C2-B9B8-C13C70E18848}"/>
    <hyperlink ref="BX438" r:id="rId186" xr:uid="{AF0A046F-7D50-4AA7-A561-D681547961CA}"/>
    <hyperlink ref="BV439" r:id="rId187" xr:uid="{3C72926C-B58D-4396-8C3A-1FD9FB551F1A}"/>
    <hyperlink ref="BX439" r:id="rId188" xr:uid="{9F84B850-B9A2-439E-A1E0-F0D88DAEEEBB}"/>
    <hyperlink ref="BV440" r:id="rId189" xr:uid="{A443F037-0EE4-49FD-86F2-2D1D0577618B}"/>
    <hyperlink ref="BX440" r:id="rId190" xr:uid="{2A2F1A47-6A78-4422-948F-75ADE2AEB28E}"/>
    <hyperlink ref="BV441" r:id="rId191" xr:uid="{AA2873F1-BF25-434C-8C92-C07CE7FDC309}"/>
    <hyperlink ref="BX441" r:id="rId192" xr:uid="{7AB7C836-C6EC-4142-BF92-36B18AA173B7}"/>
    <hyperlink ref="BV442" r:id="rId193" xr:uid="{0C6B5EFB-633B-464D-AF39-B9B7F19C1426}"/>
    <hyperlink ref="BX442" r:id="rId194" xr:uid="{74B164EF-CD2E-43FF-83A7-FA8ADDDF48D1}"/>
    <hyperlink ref="BV443" r:id="rId195" xr:uid="{E7C19B48-B3A0-4CE2-8137-8D5423585407}"/>
    <hyperlink ref="BX443" r:id="rId196" xr:uid="{E9681F79-245F-480C-9536-67F274ECFBEC}"/>
    <hyperlink ref="BV444" r:id="rId197" xr:uid="{2F12788A-6E88-49F8-A0A3-32C0C33B28B7}"/>
    <hyperlink ref="BX444" r:id="rId198" xr:uid="{A865E357-6905-4B3A-8130-221DBA29FEF6}"/>
    <hyperlink ref="BV445" r:id="rId199" display="https://www.dropbox.com/s/z6vx0uq4j2c84f7/MR405_UTV_Beadlock_Bronze.jpg?dl=0" xr:uid="{E9825083-475A-4899-A11E-7CDCA72660FC}"/>
    <hyperlink ref="BX445" r:id="rId200" display="https://www.dropbox.com/s/rspim3zcwouv2ob/MR405_UTV_Beadlock_Bronze_Head_On.jpg?dl=0" xr:uid="{13D0747D-CA6C-46CE-93D3-1B98E2FB2F08}"/>
    <hyperlink ref="BV446" r:id="rId201" xr:uid="{5DA92F6B-91D3-4561-9655-EEF52183BAF6}"/>
    <hyperlink ref="BX446" r:id="rId202" xr:uid="{74CA864F-C326-4B36-9E19-591D9C5125A4}"/>
    <hyperlink ref="BV447" r:id="rId203" xr:uid="{15212678-18F2-43A1-8DBF-90537CFF7D4D}"/>
    <hyperlink ref="BX447" r:id="rId204" xr:uid="{118AEABD-3E62-4BA2-8AE6-79707CAFC77D}"/>
    <hyperlink ref="BV449" r:id="rId205" xr:uid="{DFD78DE3-CD98-46C4-9CF3-C916FD3A32D6}"/>
    <hyperlink ref="BX451" r:id="rId206" xr:uid="{B0496A76-A382-426B-B15C-F7110C5B4348}"/>
    <hyperlink ref="BV451" r:id="rId207" xr:uid="{CAD80CC3-B876-49DD-A213-5E2F6EBB53AF}"/>
    <hyperlink ref="BV452" r:id="rId208" xr:uid="{03BEE7A2-5987-407F-9C3F-D66240D9EB50}"/>
    <hyperlink ref="BX452" r:id="rId209" xr:uid="{9440069A-F058-4BED-9514-6FB0B6773439}"/>
    <hyperlink ref="BV453" r:id="rId210" xr:uid="{B5669305-2022-4E17-ADA3-45D606611C10}"/>
    <hyperlink ref="BX453" r:id="rId211" xr:uid="{B11BFC2A-27B7-4A20-99BB-C12393EC401B}"/>
    <hyperlink ref="BV454" r:id="rId212" xr:uid="{4D1EB935-0311-4254-9D7A-D4AC8FAC2B36}"/>
    <hyperlink ref="BX454" r:id="rId213" xr:uid="{292EE9BB-9618-48FF-BD9F-BF0C017A7301}"/>
    <hyperlink ref="BV455" r:id="rId214" xr:uid="{96E69D16-CB8A-4AC4-A878-F41A83DD790B}"/>
    <hyperlink ref="BX455" r:id="rId215" xr:uid="{58475936-4861-49ED-90E0-EA6255AB1466}"/>
    <hyperlink ref="BV456" r:id="rId216" xr:uid="{7DFD18AA-98C3-4E18-8F28-7E6E898204D5}"/>
    <hyperlink ref="BX456" r:id="rId217" xr:uid="{43AC8FD8-FB59-421A-8409-892BECF07511}"/>
    <hyperlink ref="BV457" r:id="rId218" xr:uid="{22C30899-18A3-4805-A551-690C57DA062F}"/>
    <hyperlink ref="BX457" r:id="rId219" xr:uid="{0E1F6EA3-CF33-4E6A-A044-9D8BC2242ED1}"/>
    <hyperlink ref="BV458" r:id="rId220" xr:uid="{5E826926-E45D-429F-9F19-58F71A4556A8}"/>
    <hyperlink ref="BX458" r:id="rId221" xr:uid="{38A72892-564A-455C-AC39-56ED60456E42}"/>
    <hyperlink ref="BV459" r:id="rId222" xr:uid="{28CC396D-AB58-400C-979A-EA9208AC19DC}"/>
    <hyperlink ref="BX459" r:id="rId223" xr:uid="{A49BFEAB-BC03-4A49-B446-FC4E1DF9C433}"/>
    <hyperlink ref="BV460" r:id="rId224" xr:uid="{7E00A427-FFAD-42BC-B042-0F9BDB966638}"/>
    <hyperlink ref="BX460" r:id="rId225" xr:uid="{2DE4851C-89F2-452C-BFBC-6BE8578E6372}"/>
    <hyperlink ref="BV461" r:id="rId226" xr:uid="{2882CABE-390F-4711-8BB7-F4892860AF57}"/>
    <hyperlink ref="BX461" r:id="rId227" xr:uid="{03FD2B99-D041-4EA9-82B8-E022685057BA}"/>
    <hyperlink ref="BV462" r:id="rId228" xr:uid="{69BE1803-1224-4CA7-AAA6-AB8B2F5D7C19}"/>
    <hyperlink ref="BX462" r:id="rId229" xr:uid="{058D794D-DCD9-424A-B024-8D1C9C2FB704}"/>
    <hyperlink ref="BV463" r:id="rId230" xr:uid="{CFF7D65B-19F6-4003-AC30-944FD8FE2BC6}"/>
    <hyperlink ref="BX463" r:id="rId231" xr:uid="{1698FF7F-D27A-4666-A9F2-F2656367B77C}"/>
    <hyperlink ref="BV464" r:id="rId232" xr:uid="{7F5E899D-3D9A-43F9-B9EF-AE6AF9E6BA68}"/>
    <hyperlink ref="BX464" r:id="rId233" xr:uid="{ADEE2198-7661-43CB-9E47-A8B49D7DD278}"/>
    <hyperlink ref="BV526" r:id="rId234" xr:uid="{16CFDA4C-8F89-4790-A966-DB82EC993508}"/>
    <hyperlink ref="BV527" r:id="rId235" xr:uid="{9F4610E5-B37F-4DB4-B124-E38E2AE0B5A4}"/>
    <hyperlink ref="BX526" r:id="rId236" xr:uid="{B51248FA-ED7B-4379-B862-D36661438EE8}"/>
    <hyperlink ref="BX527" r:id="rId237" xr:uid="{396465E4-0A22-4BB3-AED0-CF2128951284}"/>
    <hyperlink ref="BV530" r:id="rId238" xr:uid="{1E5574FA-82AD-4000-B7B4-ABE0059B7659}"/>
    <hyperlink ref="BX530" r:id="rId239" xr:uid="{29231448-D3A3-4F89-9E4B-8C01CFA7D951}"/>
    <hyperlink ref="BV531" r:id="rId240" display="https://www.dropbox.com/s/z6vx0uq4j2c84f7/MR405_UTV_Beadlock_Bronze.jpg?dl=0" xr:uid="{D394CB32-49BF-4134-A7E0-8B75DE3D4CFA}"/>
    <hyperlink ref="BX531" r:id="rId241" display="https://www.dropbox.com/s/rspim3zcwouv2ob/MR405_UTV_Beadlock_Bronze_Head_On.jpg?dl=0" xr:uid="{918880AC-96C6-4146-95D8-5CA74E23EB2E}"/>
    <hyperlink ref="BV532" r:id="rId242" xr:uid="{D91D8829-D817-43EB-A5CB-5D5AE331846C}"/>
    <hyperlink ref="BX532" r:id="rId243" xr:uid="{5A59533B-34DE-46FF-9485-A9807A384B28}"/>
    <hyperlink ref="BV533" r:id="rId244" xr:uid="{6C9B4CC2-B422-4761-9CCC-532AB9E8DAB7}"/>
    <hyperlink ref="BX533" r:id="rId245" xr:uid="{B56E053C-F473-4DF6-8616-C27A4D605A05}"/>
    <hyperlink ref="BV534" r:id="rId246" xr:uid="{C5E1F27E-549B-4E2D-8CBB-75B1F55B9102}"/>
    <hyperlink ref="BX534" r:id="rId247" xr:uid="{D55594F2-10C2-4E1A-AC23-B354CDD0EFE8}"/>
    <hyperlink ref="BV545" r:id="rId248" xr:uid="{CE8C717C-736C-4334-9B8A-077BC592C55B}"/>
    <hyperlink ref="BX545" r:id="rId249" xr:uid="{92D7A995-51F6-4B34-95E1-5F7935F7F006}"/>
    <hyperlink ref="BV552" r:id="rId250" xr:uid="{9A99CC02-0FC8-402B-9501-32B169DC4DB9}"/>
    <hyperlink ref="BV559" r:id="rId251" xr:uid="{B820A004-1DA1-4E15-BA44-AA0B2CB2894C}"/>
    <hyperlink ref="BX559" r:id="rId252" xr:uid="{113FCBC5-3EC4-41F0-A458-C5A0F17EA9BF}"/>
    <hyperlink ref="BV556" r:id="rId253" xr:uid="{9709B418-2808-44A7-AE01-C7C217B5C9DD}"/>
    <hyperlink ref="BV554" r:id="rId254" xr:uid="{1432F277-91E2-4218-89E9-0C7FE8A5F399}"/>
    <hyperlink ref="BX560" r:id="rId255" xr:uid="{50207AFD-DCD1-4174-AC1C-0CED57E8C79A}"/>
    <hyperlink ref="BV560" r:id="rId256" xr:uid="{95BB2D71-7083-401F-994B-2F208CDC8211}"/>
    <hyperlink ref="BV561" r:id="rId257" xr:uid="{A94D8AAB-253C-47F0-9539-214858B38FE4}"/>
    <hyperlink ref="BX561" r:id="rId258" xr:uid="{637D3690-7291-4A53-866E-493C47DE9342}"/>
    <hyperlink ref="BV562" r:id="rId259" xr:uid="{C3AA01AD-4F4D-4B5F-B71A-DDF086575DEE}"/>
    <hyperlink ref="BX562" r:id="rId260" xr:uid="{EC231C93-5B3B-4468-BA2B-FFCBDF7E80AE}"/>
    <hyperlink ref="BV563" r:id="rId261" xr:uid="{A5938AA0-F07E-45CD-9480-69CC152487D6}"/>
    <hyperlink ref="BV564" r:id="rId262" xr:uid="{97812228-6B3F-43BB-B7F4-3CBF68773612}"/>
    <hyperlink ref="BX564" r:id="rId263" xr:uid="{F95633B9-87D3-47A7-8802-374355A3074A}"/>
    <hyperlink ref="BV567" r:id="rId264" xr:uid="{B9BBBF72-9599-488F-9D56-2B0468650107}"/>
    <hyperlink ref="BX567" r:id="rId265" xr:uid="{0658D286-6BC7-41AD-9750-7A196F649697}"/>
    <hyperlink ref="BV568" r:id="rId266" xr:uid="{D7C3ADFF-890D-46E1-BEA8-88F5EFB57967}"/>
    <hyperlink ref="BX568" r:id="rId267" xr:uid="{5744B17C-1C87-46AB-AE9E-C7B8CDAACC48}"/>
    <hyperlink ref="BV569" r:id="rId268" xr:uid="{1FDD122F-91E4-416D-B5C0-035076370707}"/>
    <hyperlink ref="BX569" r:id="rId269" xr:uid="{9B599AB0-9F30-4082-AE07-48EB7F78C98B}"/>
    <hyperlink ref="BV570" r:id="rId270" xr:uid="{4A0F2B94-53D1-4D74-8BC5-79CAEBCD9C89}"/>
    <hyperlink ref="BX570" r:id="rId271" xr:uid="{B2E5DCAD-3436-4ABF-9C4A-BE1E816DC878}"/>
    <hyperlink ref="BV571" r:id="rId272" xr:uid="{93908D34-44A2-4D77-A749-46659662A315}"/>
    <hyperlink ref="BX571" r:id="rId273" xr:uid="{C456E85B-71FD-4CFE-A0EA-7D531A3FB257}"/>
    <hyperlink ref="BV572" r:id="rId274" xr:uid="{F8491303-503E-4308-8A2A-692013172F53}"/>
    <hyperlink ref="BX572" r:id="rId275" xr:uid="{33EC557B-44F1-48F7-9387-412286E0A8DA}"/>
    <hyperlink ref="BV573" r:id="rId276" xr:uid="{EC039630-0408-47A2-813B-243CB669E11C}"/>
    <hyperlink ref="BX573" r:id="rId277" xr:uid="{3E4BD3FC-7037-4E9A-94E7-799486AB5ECA}"/>
    <hyperlink ref="BV574" r:id="rId278" xr:uid="{260CE613-B1EA-4E00-B113-01E685261955}"/>
    <hyperlink ref="BX574" r:id="rId279" xr:uid="{8C76E77D-97E8-4158-A5D8-D6A4427BC555}"/>
    <hyperlink ref="BV576" r:id="rId280" xr:uid="{279370D8-1338-4109-BCB2-FFDA6B54E5CC}"/>
    <hyperlink ref="BX576" r:id="rId281" xr:uid="{F4486A21-8C23-4384-A5DD-BA2888C97DA3}"/>
    <hyperlink ref="BV578" r:id="rId282" xr:uid="{8037D5A4-FAF1-4C19-BB20-136AD1E78900}"/>
    <hyperlink ref="BX578" r:id="rId283" xr:uid="{0678BB1F-B72E-4682-A4A6-4E8771D2D46B}"/>
    <hyperlink ref="BV577" r:id="rId284" xr:uid="{9B0FF8F8-D895-4911-893F-BD015DB305DC}"/>
    <hyperlink ref="BX577" r:id="rId285" xr:uid="{7879EFB2-F880-43FA-882D-94B343AD4457}"/>
    <hyperlink ref="BV575" r:id="rId286" xr:uid="{697EFC1E-2709-4E9A-8BAB-4BFA8116FD80}"/>
    <hyperlink ref="BX575" r:id="rId287" xr:uid="{CF21CC7F-A144-4949-8018-1E5B9348A35D}"/>
    <hyperlink ref="BV579" r:id="rId288" xr:uid="{D078C644-BDC0-4536-9A0B-6A119C6E49D7}"/>
    <hyperlink ref="BX579" r:id="rId289" xr:uid="{2F15BDE6-077C-4B2E-B307-B6F1F65D42E0}"/>
    <hyperlink ref="BV580" r:id="rId290" xr:uid="{27F63450-873B-471D-9784-B4E20B89476D}"/>
    <hyperlink ref="BX580" r:id="rId291" xr:uid="{93B8F8A0-61AD-43BB-A3F4-8A559830CC5E}"/>
    <hyperlink ref="BV581" r:id="rId292" xr:uid="{6989AB42-B19E-4F93-A9C1-435289DCB11D}"/>
    <hyperlink ref="BV584" r:id="rId293" xr:uid="{E0B014CB-598B-463C-884A-81F13D576DAA}"/>
    <hyperlink ref="BV583" r:id="rId294" xr:uid="{249D3BDC-B609-47D1-887E-ECFB38C0387C}"/>
    <hyperlink ref="BV585" r:id="rId295" xr:uid="{A194876D-0A38-4D36-B028-656DB046966B}"/>
    <hyperlink ref="BV586" r:id="rId296" xr:uid="{8027368B-C620-44AB-B1BB-EF21802ED123}"/>
    <hyperlink ref="BX586" r:id="rId297" xr:uid="{662F2D18-899A-498F-8E7C-7CC593714435}"/>
    <hyperlink ref="BV589" r:id="rId298" xr:uid="{56403196-3B1A-478A-8F1A-F3CF9E987A91}"/>
    <hyperlink ref="BV590" r:id="rId299" xr:uid="{215AAF1A-ABE3-46B2-90A6-2834CDE1AB0F}"/>
    <hyperlink ref="BX601" r:id="rId300" xr:uid="{2895E890-9F43-494C-B0E2-2042F0CA7AE3}"/>
    <hyperlink ref="BV601" r:id="rId301" xr:uid="{C8610CAF-CFBC-4A00-A4B6-F414D8D15368}"/>
    <hyperlink ref="BX602" r:id="rId302" xr:uid="{8AB00E8C-7227-49C9-9B45-FC0D8E4698CE}"/>
    <hyperlink ref="BV602" r:id="rId303" xr:uid="{5030E371-78C4-44CA-BD52-0FBBA299C5DE}"/>
    <hyperlink ref="BX603" r:id="rId304" xr:uid="{F01348C4-6B48-4533-8837-CF0F83B24BC5}"/>
    <hyperlink ref="BV603" r:id="rId305" xr:uid="{145AA3BB-2775-4189-A16F-2FA28C3CFB63}"/>
    <hyperlink ref="BX604" r:id="rId306" xr:uid="{FCF22DCA-6648-4F0D-A17A-1E225727851E}"/>
    <hyperlink ref="BV604" r:id="rId307" xr:uid="{02AA0C7C-7DC8-4271-B05D-3E8C91112953}"/>
    <hyperlink ref="BV606" r:id="rId308" xr:uid="{AB1CC6B9-D33E-46BC-827F-A41CDD93F556}"/>
    <hyperlink ref="BX606" r:id="rId309" xr:uid="{70797B5F-2404-4939-BD5F-89AB3947A046}"/>
    <hyperlink ref="BV607" r:id="rId310" xr:uid="{E06BDF89-94B0-499D-AA91-1E96A6A47537}"/>
    <hyperlink ref="BX607" r:id="rId311" xr:uid="{5DDF23BB-96FC-461B-8B77-85CE50013EE9}"/>
    <hyperlink ref="BV608" r:id="rId312" xr:uid="{398AED22-B21E-4871-8C43-847C841E351E}"/>
    <hyperlink ref="BX608" r:id="rId313" xr:uid="{F7D408A5-2EB2-4965-81FE-2F5E884B85ED}"/>
    <hyperlink ref="BV609" r:id="rId314" xr:uid="{B27D8387-EE4A-43F2-A339-5EE704ECA803}"/>
    <hyperlink ref="BX609" r:id="rId315" xr:uid="{6B2CAD46-3B1D-43E9-B597-F69AE31EB3DC}"/>
    <hyperlink ref="BV610" r:id="rId316" xr:uid="{8D73CEE3-8327-463A-9CB7-D39EBD1BF748}"/>
    <hyperlink ref="BX610" r:id="rId317" xr:uid="{198EBB4F-E9E1-4C40-9F0F-ACD8C34E8BC4}"/>
    <hyperlink ref="BV611" r:id="rId318" xr:uid="{7675F92F-B547-40E8-B1DB-F85241073D2F}"/>
    <hyperlink ref="BV612" r:id="rId319" xr:uid="{9CB68D8D-55C9-42DF-9B2F-781AAAE38227}"/>
    <hyperlink ref="BV613" r:id="rId320" xr:uid="{B5B6A7B3-A279-4FB8-AE23-4C32B0789829}"/>
    <hyperlink ref="BX613" r:id="rId321" xr:uid="{43BBC702-2D76-4030-986F-314940501EE1}"/>
    <hyperlink ref="BV615" r:id="rId322" xr:uid="{86592A5F-4C7C-46DB-91AF-33F6F19597D9}"/>
    <hyperlink ref="BX615" r:id="rId323" xr:uid="{6487B6C7-8BB4-44E7-81A7-E879D062EDEC}"/>
    <hyperlink ref="BV616" r:id="rId324" xr:uid="{A4B944D9-9988-4BD8-B2CC-548EEE72529E}"/>
    <hyperlink ref="BX616" r:id="rId325" xr:uid="{C5156EF1-DCD4-497E-8EE2-3F697DF28596}"/>
    <hyperlink ref="BV617" r:id="rId326" xr:uid="{B2DB12AF-50DB-4B5D-8D3F-8A9D0752DB31}"/>
    <hyperlink ref="BX617" r:id="rId327" xr:uid="{8B047DAB-0005-45AD-A281-53FFD0D13EE1}"/>
    <hyperlink ref="BV618" r:id="rId328" xr:uid="{CF52D883-DB7F-4F2E-872F-CFCBB01C1101}"/>
    <hyperlink ref="BX619" r:id="rId329" xr:uid="{1CBEE004-F2FA-4FFF-A681-64D282804AF1}"/>
    <hyperlink ref="BV619" r:id="rId330" xr:uid="{D32E1DAC-75D9-4C78-8D40-D3AE1EF576DF}"/>
    <hyperlink ref="BX620" r:id="rId331" xr:uid="{8B11233B-6438-4BB5-B071-D8049D740D48}"/>
    <hyperlink ref="BV620" r:id="rId332" xr:uid="{201FCEAD-1883-41C7-A3ED-949A2EF2CB42}"/>
    <hyperlink ref="BX621" r:id="rId333" xr:uid="{3503F143-7510-407B-B8E9-2F069A2F7A4B}"/>
    <hyperlink ref="BX622" r:id="rId334" xr:uid="{A2FF537C-F3A5-4FDC-AE5C-00E7BEEF6F20}"/>
    <hyperlink ref="BV622" r:id="rId335" xr:uid="{6456C9BA-36C9-4C43-B697-971F1DE75BD9}"/>
    <hyperlink ref="BX628" r:id="rId336" xr:uid="{E33C2488-B0F0-4769-99C6-D02D14F7439A}"/>
    <hyperlink ref="BV628" r:id="rId337" xr:uid="{42F08796-F852-4BA6-AFE6-F055DE95CDB9}"/>
    <hyperlink ref="BV629" r:id="rId338" xr:uid="{4F495026-E341-443A-8B02-2D86CF5AB135}"/>
    <hyperlink ref="BX630" r:id="rId339" xr:uid="{B11496CD-793F-4972-9957-E3C0494FEC2B}"/>
    <hyperlink ref="BV630" r:id="rId340" xr:uid="{9922098C-C7AF-43CD-8E80-BF03A524CD7B}"/>
    <hyperlink ref="BX631" r:id="rId341" xr:uid="{CBBDDCE1-38EE-4F00-83B7-46E199AB677B}"/>
    <hyperlink ref="BV631" r:id="rId342" xr:uid="{F9CB31DA-5A53-41C0-89B2-AE27B62922CF}"/>
    <hyperlink ref="BX632" r:id="rId343" xr:uid="{7DD44080-3E77-42BF-A568-243AF75D463E}"/>
    <hyperlink ref="BV632" r:id="rId344" xr:uid="{EA464130-5B9D-448D-90AB-24F90F167E99}"/>
    <hyperlink ref="BV633" r:id="rId345" xr:uid="{5394CFDF-BF01-4349-A326-C2341CCFE810}"/>
    <hyperlink ref="BX633" r:id="rId346" xr:uid="{36C043FF-8CC3-456F-952B-C605D2E0FB15}"/>
    <hyperlink ref="BX634" r:id="rId347" xr:uid="{4F7BF327-1E9E-45DC-A75E-3D6A9FF3B31F}"/>
    <hyperlink ref="BV634" r:id="rId348" xr:uid="{F4460F4F-6C23-478B-BB65-7C8471F0FD41}"/>
    <hyperlink ref="BX635" r:id="rId349" xr:uid="{E8D45639-D124-4BA9-9177-B3567E3A5F0E}"/>
    <hyperlink ref="BV635" r:id="rId350" xr:uid="{41BB5AA4-035A-40FE-A7DC-E48B98815F0B}"/>
    <hyperlink ref="BX636" r:id="rId351" xr:uid="{02CB9501-7218-4C73-B0ED-2C0786068AD4}"/>
    <hyperlink ref="BV636" r:id="rId352" xr:uid="{9EE8DFC4-4364-4764-A6CD-BFD0D906411F}"/>
    <hyperlink ref="BX637" r:id="rId353" xr:uid="{18F1DE1E-0D8B-447B-B779-8EADAECC0BA9}"/>
    <hyperlink ref="BV637" r:id="rId354" xr:uid="{64CE715D-4497-4C3D-AA47-5CE340719AA6}"/>
    <hyperlink ref="BX638" r:id="rId355" xr:uid="{7D276EB1-08B3-4012-8727-F86A0671B38C}"/>
    <hyperlink ref="BV638" r:id="rId356" xr:uid="{6DA2497E-A3AD-4BC9-BB0E-E907A3EBB0E5}"/>
    <hyperlink ref="BX639" r:id="rId357" xr:uid="{19C33B5A-FB25-497C-A387-2A643FB6EFF7}"/>
    <hyperlink ref="BV639" r:id="rId358" xr:uid="{776C69DA-12AC-4BF3-BE03-EB397D906F47}"/>
    <hyperlink ref="BX640" r:id="rId359" xr:uid="{83EE7D4B-A418-4858-8C8C-D300BC6FB657}"/>
    <hyperlink ref="BV640" r:id="rId360" xr:uid="{87C5FAD3-9710-4F17-B630-8193F7C3E917}"/>
    <hyperlink ref="BX641" r:id="rId361" xr:uid="{7919F7A8-A0BD-418D-BE79-65E6CB90A880}"/>
    <hyperlink ref="BV641" r:id="rId362" xr:uid="{D9E33579-1D8B-4B3E-A972-375370F721ED}"/>
    <hyperlink ref="BX642" r:id="rId363" xr:uid="{7022D2DF-AF87-4799-B658-46468DD464F6}"/>
    <hyperlink ref="BV642" r:id="rId364" xr:uid="{2C5F67C3-835E-4BC0-B47C-BDD17577204C}"/>
    <hyperlink ref="BX643" r:id="rId365" xr:uid="{C008CA4C-6DE5-49E8-8ACE-5173F42491E8}"/>
    <hyperlink ref="BV643" r:id="rId366" xr:uid="{7059CC2A-7F03-486F-89C4-11BEE86BE946}"/>
    <hyperlink ref="BV644" r:id="rId367" xr:uid="{A7EC5299-941C-4BDF-B579-8E583BB03C13}"/>
    <hyperlink ref="BX645" r:id="rId368" xr:uid="{DE868B3C-277B-434D-9DB5-DC2E016855E7}"/>
    <hyperlink ref="BV645" r:id="rId369" xr:uid="{CC3F2A3C-D8CC-47F2-A748-77FF10A6CAF2}"/>
    <hyperlink ref="BX646" r:id="rId370" xr:uid="{C2E9B4D1-BC7A-4385-A81C-973948D5AA15}"/>
    <hyperlink ref="BV646" r:id="rId371" xr:uid="{3FAF720F-8158-41E3-A5E3-3CA6F3653BEC}"/>
    <hyperlink ref="BX647" r:id="rId372" xr:uid="{BD3A4149-CE4E-45FE-A667-DEFAEF5FEEDD}"/>
    <hyperlink ref="BV647" r:id="rId373" xr:uid="{B0EFFC7A-F6B0-4506-80A4-5B82759325F4}"/>
    <hyperlink ref="BX648" r:id="rId374" xr:uid="{BCBFAAB6-0F3E-40C3-B086-1A21A34E5B78}"/>
    <hyperlink ref="BV648" r:id="rId375" xr:uid="{AA83B6C4-3922-4B2F-9AB6-539C569463D9}"/>
    <hyperlink ref="BX649" r:id="rId376" xr:uid="{8D3D0504-54B7-40CF-9CDE-24C9146C0C26}"/>
    <hyperlink ref="BV649" r:id="rId377" xr:uid="{E6AD85E2-BA62-4D0F-B6F7-12651A3B837F}"/>
    <hyperlink ref="BX650" r:id="rId378" xr:uid="{4595C53F-D7B1-4A9C-9B06-FAB6684BA175}"/>
    <hyperlink ref="BV650" r:id="rId379" xr:uid="{F9799C52-A36D-45F7-A863-9305F6D2AA21}"/>
    <hyperlink ref="BV651" r:id="rId380" xr:uid="{5A82164D-44D5-43ED-A317-8BDDE3C0C1C7}"/>
    <hyperlink ref="BX651" r:id="rId381" xr:uid="{1B95884A-AE64-4E0D-B3B6-8BDCB85BC303}"/>
    <hyperlink ref="BV657" r:id="rId382" xr:uid="{FF473EA3-24F8-4099-B368-0C7F8D39243E}"/>
    <hyperlink ref="BX664" r:id="rId383" xr:uid="{A56165F2-21EF-400D-881F-6EC424570644}"/>
    <hyperlink ref="BV664" r:id="rId384" xr:uid="{2CB492E6-ADC2-41FC-8566-DBA2AA11F89B}"/>
    <hyperlink ref="BX663" r:id="rId385" xr:uid="{50A9DB2A-A438-4057-82BA-9CE5444DBC03}"/>
    <hyperlink ref="BV663" r:id="rId386" xr:uid="{A41B7B70-2AAF-4400-BC3D-75FA3FFD720B}"/>
    <hyperlink ref="BX662" r:id="rId387" xr:uid="{8971B2EE-C71E-47C3-AC33-1C05E20B95AB}"/>
    <hyperlink ref="BV662" r:id="rId388" xr:uid="{E195BB15-5C28-4C70-BA10-F79C07ACB393}"/>
    <hyperlink ref="BX661" r:id="rId389" xr:uid="{EB42C6C6-068A-4339-A4A4-CE8E0FA66DB6}"/>
    <hyperlink ref="BV661" r:id="rId390" xr:uid="{9325A2EC-85AA-46D1-9618-9F1B247D59DF}"/>
    <hyperlink ref="BX660" r:id="rId391" xr:uid="{649F4E3D-78AE-498C-87DA-1F59A1240615}"/>
    <hyperlink ref="BV660" r:id="rId392" xr:uid="{A3FA35E5-AE23-4CF4-8D1B-4C0757FC2729}"/>
    <hyperlink ref="BX659" r:id="rId393" xr:uid="{E1597E68-5EA5-4C0E-BE83-11940420C049}"/>
    <hyperlink ref="BV659" r:id="rId394" xr:uid="{634CBD1E-76C0-4C69-BDDF-CB33B31D11EB}"/>
    <hyperlink ref="BX653" r:id="rId395" xr:uid="{063164F6-9961-4896-8D43-4BF8458976ED}"/>
    <hyperlink ref="BV653" r:id="rId396" xr:uid="{79BB24D6-4C40-4E2D-A15B-70ED62040070}"/>
    <hyperlink ref="BX654" r:id="rId397" xr:uid="{09A0D04A-C916-461C-8089-0F284C4489E1}"/>
    <hyperlink ref="BV654" r:id="rId398" xr:uid="{9C5338BA-859F-439F-BD1F-E6628AC177F0}"/>
    <hyperlink ref="BX655" r:id="rId399" xr:uid="{87712C57-0D97-4230-B3C2-AF8861A40799}"/>
    <hyperlink ref="BV655" r:id="rId400" xr:uid="{5BD73F2D-52A9-42EC-8CBC-CE6AC3CAA4DA}"/>
    <hyperlink ref="BX656" r:id="rId401" xr:uid="{67393C3A-93B0-4714-AC82-0E11DC75F311}"/>
    <hyperlink ref="BV656" r:id="rId402" xr:uid="{B3C50CE4-4D72-488C-8E06-B9AB9CE3D4A5}"/>
    <hyperlink ref="BX665" r:id="rId403" xr:uid="{75BA92D8-6503-4009-8B60-38E32816FC9E}"/>
    <hyperlink ref="BV665" r:id="rId404" xr:uid="{C536869B-ED1B-4EF9-A1BD-BAD96AE6A92C}"/>
    <hyperlink ref="BX668" r:id="rId405" xr:uid="{963126A1-BD62-47E2-86B7-5222B195A747}"/>
    <hyperlink ref="BV668" r:id="rId406" xr:uid="{0889AFE3-329F-4330-BD33-D28E3DDCA4C0}"/>
    <hyperlink ref="BX666" r:id="rId407" xr:uid="{C825CFFF-E095-449D-B3C9-2D6AB3DD4E9C}"/>
    <hyperlink ref="BX667" r:id="rId408" xr:uid="{0B8A9D08-E1F1-4767-8566-359FB4735A10}"/>
    <hyperlink ref="BV666" r:id="rId409" xr:uid="{FFEF8341-5705-4CA6-9270-576D1CF4AA8C}"/>
    <hyperlink ref="BV667" r:id="rId410" xr:uid="{F3553CB6-2293-4EF1-80FA-C9B20BDB36ED}"/>
    <hyperlink ref="BX674" r:id="rId411" xr:uid="{B0B73E11-AA7A-4601-BE31-0DE01B780AA3}"/>
    <hyperlink ref="BV674" r:id="rId412" xr:uid="{EF606096-FBEC-4973-BCC6-F8B20EEF40D1}"/>
    <hyperlink ref="BX673" r:id="rId413" xr:uid="{7C4B8115-CFF6-41A7-9E0C-F62C3D823493}"/>
    <hyperlink ref="BV673" r:id="rId414" xr:uid="{5FFED0AE-4DCB-44C6-BC9C-F83EE986DB43}"/>
    <hyperlink ref="BX672" r:id="rId415" xr:uid="{CEAD2BFE-BCA1-45BD-A0F8-59623DD61CFF}"/>
    <hyperlink ref="BX671" r:id="rId416" xr:uid="{3E87960C-0013-4F29-9282-4015318CE655}"/>
    <hyperlink ref="BV672" r:id="rId417" xr:uid="{9FF1AA68-B2C6-4CEC-A97D-AEAD18B7D1A6}"/>
    <hyperlink ref="BV671" r:id="rId418" xr:uid="{08FC1A51-5A5F-4DD7-A228-A22F567BBB5A}"/>
    <hyperlink ref="BX670" r:id="rId419" xr:uid="{CDBE18A4-EB33-42B4-9B0C-CE7389A3B733}"/>
    <hyperlink ref="BX669" r:id="rId420" xr:uid="{67DD50A0-C47E-4A90-AA4B-53353ED85BE7}"/>
    <hyperlink ref="BV670" r:id="rId421" xr:uid="{91BB97A0-A75B-489F-BD04-9F6DB7A93348}"/>
    <hyperlink ref="BV669" r:id="rId422" xr:uid="{F04CDE6A-C171-4CCE-B526-B61B0995250E}"/>
    <hyperlink ref="BV675" r:id="rId423" xr:uid="{B70CD9D2-10BB-40C4-B79C-2A57401CE7B2}"/>
    <hyperlink ref="BX676" r:id="rId424" xr:uid="{27661221-45F3-4CBD-A54B-CC2550F22F36}"/>
    <hyperlink ref="BX678" r:id="rId425" xr:uid="{69E83704-F88E-4E23-8D77-63EE96762D7F}"/>
    <hyperlink ref="BV678" r:id="rId426" xr:uid="{27F2ADED-097A-4B45-AFC1-C107F0C48189}"/>
    <hyperlink ref="BX681" r:id="rId427" xr:uid="{9671CBF9-4766-494F-9818-FD7972161AE6}"/>
    <hyperlink ref="BV681" r:id="rId428" xr:uid="{60CA1CC0-B7C0-49B2-884A-40EFA251BFA1}"/>
    <hyperlink ref="BX682" r:id="rId429" xr:uid="{8FE007B5-C852-4649-B3F9-999C45A1458E}"/>
    <hyperlink ref="BX680" r:id="rId430" xr:uid="{145A9F4F-57B5-40CE-A1A5-C36C694C4FA9}"/>
    <hyperlink ref="BX679" r:id="rId431" xr:uid="{0923ADC7-B88E-4FE5-8A8E-473BE8C801A9}"/>
    <hyperlink ref="BV682" r:id="rId432" xr:uid="{4D50E1AE-0AC8-412B-83E0-AC6CAB9F9C93}"/>
    <hyperlink ref="BV680" r:id="rId433" xr:uid="{B5E26225-AEE0-4367-B5A5-38CE5EBC1124}"/>
    <hyperlink ref="BV679" r:id="rId434" xr:uid="{CCF9E2C5-44C1-4D6B-AB0A-CB0F0E112FA8}"/>
    <hyperlink ref="BX689" r:id="rId435" xr:uid="{7A9E4900-DC84-41C1-8F7D-991911962EDC}"/>
    <hyperlink ref="BX687" r:id="rId436" xr:uid="{5F8BDBF3-5A11-41DF-B006-E8705DDB39BE}"/>
    <hyperlink ref="BX685" r:id="rId437" xr:uid="{441846DF-AD79-4B9D-ACE9-656C825DFE33}"/>
    <hyperlink ref="BV689" r:id="rId438" xr:uid="{9DB797C5-66D9-45F7-9B68-551EDD265466}"/>
    <hyperlink ref="BV687" r:id="rId439" xr:uid="{12D2FE42-0524-427D-94DF-5C1AFE832D08}"/>
    <hyperlink ref="BV685" r:id="rId440" xr:uid="{58246ECC-5F37-4837-9AFE-AA9B57F28FA3}"/>
    <hyperlink ref="BX690" r:id="rId441" xr:uid="{E6BADD8F-A6AC-40B2-AB68-196E64B94626}"/>
    <hyperlink ref="BX688" r:id="rId442" xr:uid="{5DEB20DB-0A2D-4F2E-A7FF-CEB1D9F1F223}"/>
    <hyperlink ref="BX686" r:id="rId443" xr:uid="{18F297CB-9745-4B19-BC1D-352DCDAD614C}"/>
    <hyperlink ref="BV690" r:id="rId444" xr:uid="{04171806-0C41-4004-813D-F56DE530A7AE}"/>
    <hyperlink ref="BV688" r:id="rId445" xr:uid="{1DFEEE28-9303-4832-99B5-90688B72AAAB}"/>
    <hyperlink ref="BV686" r:id="rId446" xr:uid="{453B5A3A-F246-40CA-9D97-2A8177A59E0F}"/>
    <hyperlink ref="BX684" r:id="rId447" xr:uid="{AE547891-16F3-480D-B4A9-D1D8AB65FAA3}"/>
    <hyperlink ref="BV684" r:id="rId448" xr:uid="{ACE43F37-8E40-41AC-8D60-D80329616413}"/>
    <hyperlink ref="BX683" r:id="rId449" xr:uid="{CA8BACBB-A4CD-463D-8080-34C87E1FAD15}"/>
    <hyperlink ref="BV683" r:id="rId450" xr:uid="{91AB9314-AC37-4D1B-AFE9-0B7378878AE4}"/>
    <hyperlink ref="BX691" r:id="rId451" xr:uid="{0F4CB8F8-93DB-4D87-8E36-CF1932D88748}"/>
    <hyperlink ref="BV691" r:id="rId452" xr:uid="{F16280E9-DE41-4145-A2CE-03212CE1EAE7}"/>
    <hyperlink ref="BX692" r:id="rId453" xr:uid="{05C92D82-2B3B-418A-836B-876B7449D4FA}"/>
    <hyperlink ref="BV692" r:id="rId454" xr:uid="{B9FAA284-165E-4BE0-A57E-450B145CCC95}"/>
    <hyperlink ref="BX693" r:id="rId455" xr:uid="{32EDC385-E78C-4065-A080-6165EBF53D23}"/>
    <hyperlink ref="BV693" r:id="rId456" xr:uid="{35782193-8CDF-44B5-94D5-5D76FB3E132F}"/>
    <hyperlink ref="BX694" r:id="rId457" xr:uid="{11187600-A101-4064-9768-20AE1703DBEA}"/>
    <hyperlink ref="BV694" r:id="rId458" xr:uid="{591008E5-49A1-4EA4-88C9-27D55B433721}"/>
    <hyperlink ref="BV695" r:id="rId459" xr:uid="{5C8BCE42-77DC-47B1-A47A-3D9782418204}"/>
    <hyperlink ref="BV696" r:id="rId460" xr:uid="{2269B921-6FD2-43AA-B2BF-217BEA3A82F7}"/>
    <hyperlink ref="BV697" r:id="rId461" xr:uid="{FF19CA05-7697-487A-90D2-947F124982F0}"/>
    <hyperlink ref="BX698" r:id="rId462" xr:uid="{D285274F-F016-4260-99E3-73E2399A6B01}"/>
    <hyperlink ref="BV698" r:id="rId463" xr:uid="{B15CB143-70B5-4C19-A710-078CA6E369B7}"/>
    <hyperlink ref="BX699" r:id="rId464" xr:uid="{BE497EAF-FE28-462F-97DD-2D0A7EEB1E9F}"/>
    <hyperlink ref="BV699" r:id="rId465" xr:uid="{554BEC8E-CE03-45A6-9DD4-91B7F9C745B1}"/>
    <hyperlink ref="BX700" r:id="rId466" xr:uid="{6422C3E6-D303-4F01-9A6B-6935B71F9186}"/>
    <hyperlink ref="BV700" r:id="rId467" xr:uid="{D4C7A645-7392-44A3-B804-FE1B9E995EB3}"/>
    <hyperlink ref="BX701" r:id="rId468" xr:uid="{D36B01F4-5994-4A43-80E7-532339EE5521}"/>
    <hyperlink ref="BV701" r:id="rId469" xr:uid="{3997287D-628E-4573-8EA9-68B95D729933}"/>
    <hyperlink ref="BX702" r:id="rId470" xr:uid="{76F46E3E-CAF7-4EDB-84A9-81E966156A64}"/>
    <hyperlink ref="BV702" r:id="rId471" xr:uid="{EDF62BD1-50F5-4B33-B5E0-911D26A79B8F}"/>
    <hyperlink ref="BX703" r:id="rId472" xr:uid="{009940FB-338C-4D42-B2B6-914FF1A0C396}"/>
    <hyperlink ref="BV703" r:id="rId473" xr:uid="{6B7108D1-C5C0-4222-97B1-74D74D067F2F}"/>
    <hyperlink ref="BX704" r:id="rId474" xr:uid="{3C34DF9B-4648-4F11-A879-6E757F5C8D60}"/>
    <hyperlink ref="BV704" r:id="rId475" xr:uid="{6522DB9E-7824-4DDA-9D1F-91B013560BFB}"/>
    <hyperlink ref="BX705" r:id="rId476" xr:uid="{766ED739-BBDC-4805-B6A9-A263E6098473}"/>
    <hyperlink ref="BV705" r:id="rId477" xr:uid="{5F6E7C07-A994-4CD9-A893-CBE2B6F958E2}"/>
    <hyperlink ref="BX706" r:id="rId478" xr:uid="{A1BFA84F-ECC1-4E01-92BF-31C25396419F}"/>
    <hyperlink ref="BV706" r:id="rId479" xr:uid="{8ACD051F-5E7D-474B-865A-040162ECE930}"/>
    <hyperlink ref="BX707" r:id="rId480" xr:uid="{CB10F561-2090-4D59-8412-E86D2EBFA7F3}"/>
    <hyperlink ref="BV707" r:id="rId481" xr:uid="{428F1BAD-AE84-4D16-AEEE-F4C9A4676C04}"/>
    <hyperlink ref="BX709" r:id="rId482" xr:uid="{B4F0C923-7585-46B6-9B63-E3A08FC409E1}"/>
    <hyperlink ref="BV709" r:id="rId483" xr:uid="{A5122BB2-1600-4D6C-BAB7-62E4CA19B9A3}"/>
    <hyperlink ref="BX708" r:id="rId484" xr:uid="{209D73F9-530E-458B-B057-8F04531F0F19}"/>
    <hyperlink ref="BV708" r:id="rId485" xr:uid="{8AE6C102-6520-4F1F-834C-6705A8415FFE}"/>
    <hyperlink ref="BX710" r:id="rId486" xr:uid="{6969A4BE-0DD7-44B6-A52F-8D7C1DE89EB5}"/>
    <hyperlink ref="BV710" r:id="rId487" xr:uid="{0467DED0-B05B-42DC-B8F8-FAC4AB16E2E9}"/>
    <hyperlink ref="BX721" r:id="rId488" xr:uid="{C3B85472-3618-42D2-8152-904115C10F85}"/>
    <hyperlink ref="BV721" r:id="rId489" xr:uid="{99C611E3-C5F1-44F0-81D3-DE9C41AA80D9}"/>
    <hyperlink ref="BX720" r:id="rId490" xr:uid="{1DF29D39-AAA7-41B1-AED2-B086CE472F18}"/>
    <hyperlink ref="BV720" r:id="rId491" xr:uid="{78E8000A-CD86-4146-8228-92362EE8A5A0}"/>
    <hyperlink ref="BX722" r:id="rId492" xr:uid="{95B5D949-8C44-422F-9259-DD5AF3E9E40B}"/>
    <hyperlink ref="BV722" r:id="rId493" xr:uid="{5D554222-01CB-4C0A-91BC-32B4E1A88879}"/>
    <hyperlink ref="BV724" r:id="rId494" xr:uid="{1BD91519-B573-4351-817A-DD2CED75B122}"/>
    <hyperlink ref="BX724" r:id="rId495" xr:uid="{4FA99A3E-6BD5-4B11-BF90-5C4C70011E7F}"/>
    <hyperlink ref="BV725" r:id="rId496" xr:uid="{84D87FF6-B3EB-43B3-90D9-A17A1471A68F}"/>
    <hyperlink ref="BX725" r:id="rId497" xr:uid="{9AF325B0-CD22-4374-B1B1-2EB3DDB64E1F}"/>
    <hyperlink ref="BX726" r:id="rId498" xr:uid="{BF578CE0-A14B-4647-B332-DFF1D8E6FC17}"/>
    <hyperlink ref="BV726" r:id="rId499" xr:uid="{229AC42C-402B-439C-ACE7-1A48A2A928B2}"/>
    <hyperlink ref="BV727" r:id="rId500" xr:uid="{0E0B9DAE-D0EB-4FDB-BDB0-1902747A48AE}"/>
    <hyperlink ref="BX728" r:id="rId501" xr:uid="{0BF133FD-B0EA-4889-BCA5-B070285D9F55}"/>
    <hyperlink ref="BV728" r:id="rId502" xr:uid="{7603EF8C-4A68-4A45-BE3E-1092AF5A96BA}"/>
    <hyperlink ref="BX729" r:id="rId503" xr:uid="{24E50E5B-33E5-4132-A4FD-348D6642F693}"/>
    <hyperlink ref="BV729" r:id="rId504" xr:uid="{C3F7503C-4A9F-4053-A5C6-8C59AE0877CA}"/>
    <hyperlink ref="BX730" r:id="rId505" xr:uid="{BAE61207-F584-41CA-9888-B4933BF005CE}"/>
    <hyperlink ref="BV730" r:id="rId506" xr:uid="{EC0571BA-1AFA-4318-AAA9-FA786C799785}"/>
    <hyperlink ref="BV731" r:id="rId507" xr:uid="{42E3CBA7-053D-46F0-BD21-3D2301EB6459}"/>
    <hyperlink ref="BX733" r:id="rId508" xr:uid="{2ABF5B5A-83B9-44B5-9362-1DCAFD612C47}"/>
    <hyperlink ref="BV733" r:id="rId509" xr:uid="{EA14B8FA-BF97-4608-AE11-70F754484EFF}"/>
    <hyperlink ref="BV741" r:id="rId510" xr:uid="{D575D149-E950-46F3-B6E5-48A40F23811E}"/>
    <hyperlink ref="BX741" r:id="rId511" xr:uid="{0C9471F7-E083-447A-8E69-D3A4F0F01BE0}"/>
    <hyperlink ref="BX746" r:id="rId512" xr:uid="{2373DCA3-0D21-4AA4-B66B-AD78E387A150}"/>
    <hyperlink ref="BV746" r:id="rId513" xr:uid="{7D4FB6B9-F0D2-462F-990F-8FA19DA8FC15}"/>
    <hyperlink ref="BX747" r:id="rId514" xr:uid="{488AA924-B1D0-418B-87F7-56A1382EE99B}"/>
    <hyperlink ref="BV747" r:id="rId515" xr:uid="{89C69DB8-4335-49FB-8731-437FF1F86F5C}"/>
    <hyperlink ref="BX748" r:id="rId516" xr:uid="{A5CE5249-3E09-4997-A1CA-BDF575A13454}"/>
    <hyperlink ref="BV748" r:id="rId517" xr:uid="{9172BE31-7340-4946-B5A2-876F5063A89F}"/>
    <hyperlink ref="BX750" r:id="rId518" xr:uid="{3ACB4D06-D8E8-47E0-A817-754F73E74BBF}"/>
    <hyperlink ref="BV750" r:id="rId519" xr:uid="{2CE5DF65-08D3-4121-9CFC-3B98220ED6F7}"/>
    <hyperlink ref="BX751" r:id="rId520" xr:uid="{1D5D9CF4-7835-4E0E-88B2-03C818F8D1E0}"/>
    <hyperlink ref="BV751" r:id="rId521" xr:uid="{0B2245C7-8A05-43C9-A651-D683263C63BD}"/>
    <hyperlink ref="BX752" r:id="rId522" xr:uid="{A1A684CC-8019-4420-9222-FA137F466478}"/>
    <hyperlink ref="BV752" r:id="rId523" xr:uid="{1A053446-8A6D-4E51-99EB-A72FE644C95E}"/>
    <hyperlink ref="BX753" r:id="rId524" xr:uid="{AF7AD515-BC4F-42FB-A8CB-F57069F2D790}"/>
    <hyperlink ref="BV753" r:id="rId525" xr:uid="{634CD47A-DB69-42AC-B213-D9464B44CD19}"/>
    <hyperlink ref="BV756" r:id="rId526" xr:uid="{A59357AD-4D4D-4256-AA70-6534EE4D9DBA}"/>
    <hyperlink ref="BX756" r:id="rId527" xr:uid="{725F255C-3E90-4FBF-8C3E-CCEF4ED2DF80}"/>
    <hyperlink ref="BV765" r:id="rId528" xr:uid="{B8321339-2FBD-4D19-BC84-9F0DC5373955}"/>
    <hyperlink ref="BX765" r:id="rId529" xr:uid="{197A17C8-AD32-416F-9176-026F51FECA32}"/>
    <hyperlink ref="BX766" r:id="rId530" xr:uid="{5F29629C-2593-445D-8ECE-777E1F4319E3}"/>
    <hyperlink ref="BX768" r:id="rId531" xr:uid="{D62BE217-1E2E-4FA4-A026-5DA632A8E11F}"/>
    <hyperlink ref="BX769" r:id="rId532" xr:uid="{0726AB69-8788-4916-A142-DA2500B17FD1}"/>
    <hyperlink ref="BV770" r:id="rId533" xr:uid="{561DB2CD-7A70-4D75-B49E-58036EC27887}"/>
    <hyperlink ref="BV771" r:id="rId534" xr:uid="{DFFF6A01-9DC7-4796-A6A8-42EE3199C49F}"/>
    <hyperlink ref="BX771" r:id="rId535" xr:uid="{CA2FF9A6-B8EC-4F87-8DB6-766659249450}"/>
    <hyperlink ref="BV772" r:id="rId536" xr:uid="{5AD02CBA-8A2D-4218-B321-1F6641D0191F}"/>
    <hyperlink ref="BX772" r:id="rId537" xr:uid="{21236516-B7B8-47E2-829B-4C66D2DCA901}"/>
    <hyperlink ref="BV773" r:id="rId538" xr:uid="{6E0E3BBE-D433-41AA-A982-F0FEDB462923}"/>
    <hyperlink ref="BX773" r:id="rId539" xr:uid="{B705DFFB-16AB-4283-B07C-B0732CC30C8F}"/>
    <hyperlink ref="BV774" r:id="rId540" xr:uid="{494DB139-3320-47AE-A681-44FB502BB505}"/>
    <hyperlink ref="BX774" r:id="rId541" xr:uid="{374E2BE7-4A25-42EE-8D3D-45F0C6CF201B}"/>
    <hyperlink ref="BX783" r:id="rId542" xr:uid="{CD2DA0C8-07FA-4AC3-8988-FEFC622BDF3D}"/>
    <hyperlink ref="BV783" r:id="rId543" xr:uid="{1FC6E5ED-7802-4E08-821D-2F3902E65C24}"/>
    <hyperlink ref="BX784" r:id="rId544" xr:uid="{065C4758-D399-4B50-ABD4-57EB4D34BA0B}"/>
    <hyperlink ref="BV784" r:id="rId545" xr:uid="{3064E1D8-B99B-4238-9B53-48DC8A0F22C4}"/>
    <hyperlink ref="BV785" r:id="rId546" xr:uid="{0FB687E5-2FF8-4269-87F5-34DEBEAE68C7}"/>
    <hyperlink ref="BX785" r:id="rId547" xr:uid="{579C5940-C2F1-49D7-87CB-0C197AB4AD67}"/>
    <hyperlink ref="BV786" r:id="rId548" xr:uid="{84DC28CD-CE2B-46D7-8731-C555370E2153}"/>
    <hyperlink ref="BX786" r:id="rId549" xr:uid="{DA9ADCA5-FB11-4DE5-8EA5-3662E86C3CC0}"/>
    <hyperlink ref="BV787" r:id="rId550" xr:uid="{E0C92A76-DFF1-44D6-826D-B01283D1A315}"/>
    <hyperlink ref="BX787" r:id="rId551" xr:uid="{0AD97FBB-A29F-472C-8EC2-44CA29282D05}"/>
    <hyperlink ref="BX802" r:id="rId552" xr:uid="{68E29AC6-7370-406A-96B9-8C579DCCBECD}"/>
    <hyperlink ref="BV802" r:id="rId553" xr:uid="{A1902CD8-EC2D-46D9-BD3D-E80FFACA635E}"/>
    <hyperlink ref="BX845" r:id="rId554" display="https://customwheelhousellc.box.com/s/w74k3jqdxkdou19x0c5867nzzr4pzhhu" xr:uid="{FB4411E0-877D-4FD9-9646-820B78EC813C}"/>
    <hyperlink ref="BV845" r:id="rId555" display="https://customwheelhousellc.box.com/s/l0jt09osq02u1jdsih7o196zcf2m82rg" xr:uid="{D1C322A0-4998-4ABB-852D-46E9C862A946}"/>
  </hyperlinks>
  <pageMargins left="0.7" right="0.7" top="0.75" bottom="0.75" header="0.3" footer="0.3"/>
  <pageSetup orientation="portrait" r:id="rId556"/>
  <ignoredErrors>
    <ignoredError sqref="H207:H470 H471:H557 H558:H652 H653:H710 H720:H723 H724:H731 H732:H747 H748:H750 H751:H765 H770:H775 H776:H784 H785:H787" numberStoredAsText="1"/>
  </ignoredErrors>
  <legacyDrawing r:id="rId557"/>
  <extLst>
    <ext xmlns:x14="http://schemas.microsoft.com/office/spreadsheetml/2009/9/main" uri="{CCE6A557-97BC-4b89-ADB6-D9C93CAAB3DF}">
      <x14:dataValidations xmlns:xm="http://schemas.microsoft.com/office/excel/2006/main" count="10">
        <x14:dataValidation type="list" allowBlank="1" showInputMessage="1" showErrorMessage="1" xr:uid="{D6D0F45B-FE6D-4CFD-896F-59B64999F48C}">
          <x14:formula1>
            <xm:f>'INSTRUCTIONS FOR USE'!#REF!</xm:f>
          </x14:formula1>
          <xm:sqref>C133:C229 C234:C235 C240:C284 C287:C477 C526:C527 C530:C534 C483:C522 C545 C559 C564 C131 C55:C67 C624:C627 C647 C750 C770 C813 C857</xm:sqref>
        </x14:dataValidation>
        <x14:dataValidation type="list" allowBlank="1" showInputMessage="1" showErrorMessage="1" xr:uid="{063F2B37-A169-468F-A065-07056E38EF04}">
          <x14:formula1>
            <xm:f>'[Custom Wheel House Master Parts List 6-14-2018.xlsx]INSTRUCTIONS FOR USE'!#REF!</xm:f>
          </x14:formula1>
          <xm:sqref>C230:C233 C236:C239</xm:sqref>
        </x14:dataValidation>
        <x14:dataValidation type="list" allowBlank="1" showInputMessage="1" showErrorMessage="1" xr:uid="{75BCCDC6-DE17-4A94-BE7D-4ADA115C010A}">
          <x14:formula1>
            <xm:f>'ACCESSORIES INST.'!#REF!</xm:f>
          </x14:formula1>
          <xm:sqref>C478:D482</xm:sqref>
        </x14:dataValidation>
        <x14:dataValidation type="list" allowBlank="1" showInputMessage="1" showErrorMessage="1" xr:uid="{FAA509EC-8481-4D0B-AB49-776170F69574}">
          <x14:formula1>
            <xm:f>'PART NUMBER GUIDE'!#REF!</xm:f>
          </x14:formula1>
          <xm:sqref>E473:H477 J473:J477</xm:sqref>
        </x14:dataValidation>
        <x14:dataValidation type="list" allowBlank="1" showInputMessage="1" showErrorMessage="1" xr:uid="{9E9135BF-92EF-458E-97FC-9E3A3303B74F}">
          <x14:formula1>
            <xm:f>'INSTRUCTIONS FOR USE'!$S$8:$S$14</xm:f>
          </x14:formula1>
          <xm:sqref>C523:C525 C528:C529 C560:C562 C565 C567:C580 C585:C596 C598:C606 C613 C616:C622 C628:C631 C634:C640 C642:C644 C646 C648:C652 C679:C710 C720:C726 C728:C737 C739:C747 C749 C751:C759 C761:C765 C771:C774 C776:C801 C803:C806 C808:C812 C815:C830 C834:C839 C841:C842 C845:C856 C858:C859</xm:sqref>
        </x14:dataValidation>
        <x14:dataValidation type="list" allowBlank="1" showInputMessage="1" showErrorMessage="1" xr:uid="{00000000-0002-0000-0300-000002000000}">
          <x14:formula1>
            <xm:f>'ACCESSORIES INST.'!$C$4:$C$16</xm:f>
          </x14:formula1>
          <xm:sqref>D535:D544 D546:D547 D550:D553 D566 D597 D623 D711:D719 D727 D766:D769</xm:sqref>
        </x14:dataValidation>
        <x14:dataValidation type="list" allowBlank="1" showInputMessage="1" showErrorMessage="1" xr:uid="{00000000-0002-0000-0300-000001000000}">
          <x14:formula1>
            <xm:f>'ACCESSORIES INST.'!$B$4:$B$16</xm:f>
          </x14:formula1>
          <xm:sqref>C535:C544 C546:C547 C550:C553 C566 C597 C623 C711:C719 C727 C766:C769 C843:C844</xm:sqref>
        </x14:dataValidation>
        <x14:dataValidation type="list" allowBlank="1" showInputMessage="1" showErrorMessage="1" xr:uid="{97B3C0B1-5FA4-4B09-BC84-7D6BBAAF7E64}">
          <x14:formula1>
            <xm:f>'INSTRUCTIONS FOR USE'!$S$8:$S$15</xm:f>
          </x14:formula1>
          <xm:sqref>C563 C581:C584 C607:C612 C614:C615 C632:C633 C641 C653:C678 C738 C748 C760 C775 C802 C807 C814 C828:C829 C831:C833 C840 C842 C859:C860</xm:sqref>
        </x14:dataValidation>
        <x14:dataValidation type="list" operator="lessThanOrEqual" allowBlank="1" showInputMessage="1" showErrorMessage="1" xr:uid="{FE6E4576-C3F4-42CF-85C0-713A5A52D810}">
          <x14:formula1>
            <xm:f>'INSTRUCTIONS FOR USE'!$R$8:$R$11</xm:f>
          </x14:formula1>
          <xm:sqref>K4:K860</xm:sqref>
        </x14:dataValidation>
        <x14:dataValidation type="list" allowBlank="1" showInputMessage="1" showErrorMessage="1" xr:uid="{A922AF5C-8927-43B7-8AD8-7F73C4FF65E5}">
          <x14:formula1>
            <xm:f>'PART NUMBER GUIDE'!$K$41:$K$53</xm:f>
          </x14:formula1>
          <xm:sqref>F560:G563 F728:G749 F646:G646 F628:G644 F598:G623 F565:G565 F567:G596 F720:G726 F648:G710 F766:G766 F751:G764 G765 G767:G769 F771:G812 F814:G842 F845:G856 F858:G860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6"/>
  <sheetViews>
    <sheetView zoomScale="80" zoomScaleNormal="80" workbookViewId="0"/>
  </sheetViews>
  <sheetFormatPr defaultColWidth="8.85546875" defaultRowHeight="14.25"/>
  <cols>
    <col min="1" max="1" width="4.85546875" style="115" customWidth="1"/>
    <col min="2" max="2" width="5.7109375" style="115" customWidth="1"/>
    <col min="3" max="17" width="8.85546875" style="115"/>
    <col min="18" max="18" width="24.85546875" style="115" bestFit="1" customWidth="1"/>
    <col min="19" max="19" width="30.28515625" style="115" bestFit="1" customWidth="1"/>
    <col min="20" max="16384" width="8.85546875" style="115"/>
  </cols>
  <sheetData>
    <row r="2" spans="2:19">
      <c r="B2" s="115" t="s">
        <v>1434</v>
      </c>
    </row>
    <row r="3" spans="2:19">
      <c r="B3" s="115" t="s">
        <v>1435</v>
      </c>
    </row>
    <row r="4" spans="2:19">
      <c r="B4" s="115" t="s">
        <v>1436</v>
      </c>
    </row>
    <row r="5" spans="2:19">
      <c r="B5" s="115" t="s">
        <v>1441</v>
      </c>
    </row>
    <row r="6" spans="2:19">
      <c r="B6" s="115" t="s">
        <v>1974</v>
      </c>
    </row>
    <row r="7" spans="2:19" ht="15">
      <c r="C7" s="115" t="s">
        <v>1439</v>
      </c>
      <c r="R7" s="280" t="s">
        <v>1453</v>
      </c>
      <c r="S7" s="166" t="s">
        <v>1716</v>
      </c>
    </row>
    <row r="8" spans="2:19">
      <c r="B8" s="115" t="s">
        <v>1442</v>
      </c>
      <c r="R8" s="87" t="s">
        <v>1265</v>
      </c>
      <c r="S8" s="234" t="s">
        <v>1090</v>
      </c>
    </row>
    <row r="9" spans="2:19">
      <c r="C9" s="115" t="s">
        <v>1438</v>
      </c>
      <c r="R9" s="28" t="s">
        <v>1266</v>
      </c>
      <c r="S9" s="234" t="s">
        <v>1092</v>
      </c>
    </row>
    <row r="10" spans="2:19">
      <c r="C10" s="115" t="s">
        <v>1440</v>
      </c>
      <c r="R10" s="131" t="s">
        <v>4038</v>
      </c>
      <c r="S10" s="234" t="s">
        <v>1072</v>
      </c>
    </row>
    <row r="11" spans="2:19">
      <c r="B11" s="115" t="s">
        <v>1443</v>
      </c>
      <c r="R11" s="281" t="s">
        <v>1277</v>
      </c>
      <c r="S11" s="234" t="s">
        <v>1089</v>
      </c>
    </row>
    <row r="12" spans="2:19">
      <c r="B12" s="115" t="s">
        <v>1444</v>
      </c>
      <c r="S12" s="234" t="s">
        <v>1093</v>
      </c>
    </row>
    <row r="13" spans="2:19">
      <c r="B13" s="115" t="s">
        <v>1445</v>
      </c>
      <c r="S13" s="234" t="s">
        <v>1094</v>
      </c>
    </row>
    <row r="14" spans="2:19">
      <c r="S14" s="234" t="s">
        <v>1285</v>
      </c>
    </row>
    <row r="15" spans="2:19">
      <c r="S15" s="234" t="s">
        <v>3050</v>
      </c>
    </row>
    <row r="16" spans="2:19">
      <c r="S16" s="282" t="s">
        <v>3413</v>
      </c>
    </row>
  </sheetData>
  <sheetProtection algorithmName="SHA-512" hashValue="I+A85lj8QQnivBvIULVV9xQEyoweJULONc4qAEiIPdkzfn7UYnuTBGl8XIq8fyOyC66EGHkvRnop0rHPH9NnDA==" saltValue="wi+px/qC7Jl6kJgLbeWhLQ==" spinCount="100000" sheet="1" objects="1" scenarios="1"/>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I20"/>
  <sheetViews>
    <sheetView zoomScale="80" zoomScaleNormal="80" workbookViewId="0">
      <selection activeCell="H20" sqref="H20"/>
    </sheetView>
  </sheetViews>
  <sheetFormatPr defaultColWidth="8.85546875" defaultRowHeight="14.25"/>
  <cols>
    <col min="1" max="1" width="8.85546875" style="115"/>
    <col min="2" max="2" width="29.140625" style="115" customWidth="1"/>
    <col min="3" max="3" width="6.42578125" style="115" bestFit="1" customWidth="1"/>
    <col min="4" max="4" width="82.85546875" style="115" bestFit="1" customWidth="1"/>
    <col min="5" max="6" width="8.85546875" style="115"/>
    <col min="7" max="7" width="55.7109375" style="115" customWidth="1"/>
    <col min="8" max="8" width="12.5703125" style="115" customWidth="1"/>
    <col min="9" max="9" width="15.42578125" style="115" customWidth="1"/>
    <col min="10" max="16384" width="8.85546875" style="115"/>
  </cols>
  <sheetData>
    <row r="2" spans="2:9" ht="15" thickBot="1"/>
    <row r="3" spans="2:9" ht="15.75" thickBot="1">
      <c r="B3" s="283" t="s">
        <v>1476</v>
      </c>
      <c r="C3" s="284" t="s">
        <v>1477</v>
      </c>
      <c r="D3" s="285" t="s">
        <v>1478</v>
      </c>
      <c r="G3" s="286" t="s">
        <v>1509</v>
      </c>
      <c r="H3" s="276" t="s">
        <v>1510</v>
      </c>
      <c r="I3" s="287" t="s">
        <v>1511</v>
      </c>
    </row>
    <row r="4" spans="2:9">
      <c r="B4" s="288" t="s">
        <v>1479</v>
      </c>
      <c r="C4" s="289" t="s">
        <v>2936</v>
      </c>
      <c r="D4" s="237" t="s">
        <v>1480</v>
      </c>
      <c r="G4" s="290">
        <v>301</v>
      </c>
      <c r="H4" s="291" t="s">
        <v>5624</v>
      </c>
      <c r="I4" s="186" t="s">
        <v>1513</v>
      </c>
    </row>
    <row r="5" spans="2:9">
      <c r="B5" s="292" t="s">
        <v>1481</v>
      </c>
      <c r="C5" s="35" t="s">
        <v>1482</v>
      </c>
      <c r="D5" s="239" t="s">
        <v>1483</v>
      </c>
      <c r="G5" s="293" t="s">
        <v>5641</v>
      </c>
      <c r="H5" s="219" t="s">
        <v>5625</v>
      </c>
      <c r="I5" s="188" t="s">
        <v>1514</v>
      </c>
    </row>
    <row r="6" spans="2:9">
      <c r="B6" s="292" t="s">
        <v>1484</v>
      </c>
      <c r="C6" s="35" t="s">
        <v>1485</v>
      </c>
      <c r="D6" s="239" t="s">
        <v>1486</v>
      </c>
      <c r="G6" s="293">
        <v>306</v>
      </c>
      <c r="H6" s="219" t="s">
        <v>5626</v>
      </c>
      <c r="I6" s="188" t="s">
        <v>1516</v>
      </c>
    </row>
    <row r="7" spans="2:9">
      <c r="B7" s="292" t="s">
        <v>1487</v>
      </c>
      <c r="C7" s="35" t="s">
        <v>1488</v>
      </c>
      <c r="D7" s="239" t="s">
        <v>1489</v>
      </c>
      <c r="G7" s="293" t="s">
        <v>5642</v>
      </c>
      <c r="H7" s="219" t="s">
        <v>5627</v>
      </c>
      <c r="I7" s="188" t="s">
        <v>5643</v>
      </c>
    </row>
    <row r="8" spans="2:9">
      <c r="B8" s="292" t="s">
        <v>1490</v>
      </c>
      <c r="C8" s="35" t="s">
        <v>1491</v>
      </c>
      <c r="D8" s="239" t="s">
        <v>1492</v>
      </c>
      <c r="G8" s="293" t="s">
        <v>5644</v>
      </c>
      <c r="H8" s="219" t="s">
        <v>5628</v>
      </c>
      <c r="I8" s="188" t="s">
        <v>5645</v>
      </c>
    </row>
    <row r="9" spans="2:9">
      <c r="B9" s="292" t="s">
        <v>1493</v>
      </c>
      <c r="C9" s="35" t="s">
        <v>1494</v>
      </c>
      <c r="D9" s="239" t="s">
        <v>1744</v>
      </c>
      <c r="G9" s="293" t="s">
        <v>3258</v>
      </c>
      <c r="H9" s="219" t="s">
        <v>5629</v>
      </c>
      <c r="I9" s="188" t="s">
        <v>5646</v>
      </c>
    </row>
    <row r="10" spans="2:9">
      <c r="B10" s="292" t="s">
        <v>1495</v>
      </c>
      <c r="C10" s="35" t="s">
        <v>1496</v>
      </c>
      <c r="D10" s="239" t="s">
        <v>1497</v>
      </c>
      <c r="G10" s="293">
        <v>503</v>
      </c>
      <c r="H10" s="219" t="s">
        <v>5630</v>
      </c>
      <c r="I10" s="188" t="s">
        <v>1520</v>
      </c>
    </row>
    <row r="11" spans="2:9">
      <c r="B11" s="292" t="s">
        <v>1498</v>
      </c>
      <c r="C11" s="35" t="s">
        <v>1499</v>
      </c>
      <c r="D11" s="239" t="s">
        <v>1742</v>
      </c>
      <c r="G11" s="293">
        <v>313</v>
      </c>
      <c r="H11" s="219" t="s">
        <v>5631</v>
      </c>
      <c r="I11" s="188" t="s">
        <v>5647</v>
      </c>
    </row>
    <row r="12" spans="2:9">
      <c r="B12" s="292" t="s">
        <v>1500</v>
      </c>
      <c r="C12" s="35" t="s">
        <v>1501</v>
      </c>
      <c r="D12" s="239" t="s">
        <v>1502</v>
      </c>
      <c r="G12" s="293" t="s">
        <v>5648</v>
      </c>
      <c r="H12" s="219" t="s">
        <v>5632</v>
      </c>
      <c r="I12" s="188" t="s">
        <v>5649</v>
      </c>
    </row>
    <row r="13" spans="2:9">
      <c r="B13" s="292" t="s">
        <v>1503</v>
      </c>
      <c r="C13" s="35" t="s">
        <v>1504</v>
      </c>
      <c r="D13" s="239" t="s">
        <v>1505</v>
      </c>
      <c r="G13" s="293">
        <v>401</v>
      </c>
      <c r="H13" s="219" t="s">
        <v>5633</v>
      </c>
      <c r="I13" s="188" t="s">
        <v>5650</v>
      </c>
    </row>
    <row r="14" spans="2:9">
      <c r="B14" s="292" t="s">
        <v>3011</v>
      </c>
      <c r="C14" s="35" t="s">
        <v>3012</v>
      </c>
      <c r="D14" s="239" t="s">
        <v>3013</v>
      </c>
      <c r="G14" s="293" t="s">
        <v>5651</v>
      </c>
      <c r="H14" s="219" t="s">
        <v>5634</v>
      </c>
      <c r="I14" s="188" t="s">
        <v>5652</v>
      </c>
    </row>
    <row r="15" spans="2:9">
      <c r="B15" s="292" t="s">
        <v>1506</v>
      </c>
      <c r="C15" s="35" t="s">
        <v>1507</v>
      </c>
      <c r="D15" s="239" t="s">
        <v>1508</v>
      </c>
      <c r="G15" s="293" t="s">
        <v>5653</v>
      </c>
      <c r="H15" s="219" t="s">
        <v>5635</v>
      </c>
      <c r="I15" s="188" t="s">
        <v>5654</v>
      </c>
    </row>
    <row r="16" spans="2:9" ht="15" thickBot="1">
      <c r="B16" s="294" t="s">
        <v>3460</v>
      </c>
      <c r="C16" s="295" t="s">
        <v>3461</v>
      </c>
      <c r="D16" s="267" t="s">
        <v>3463</v>
      </c>
      <c r="G16" s="293" t="s">
        <v>5655</v>
      </c>
      <c r="H16" s="219" t="s">
        <v>5636</v>
      </c>
      <c r="I16" s="188" t="s">
        <v>5656</v>
      </c>
    </row>
    <row r="17" spans="2:9">
      <c r="B17" s="296" t="s">
        <v>1691</v>
      </c>
      <c r="G17" s="223" t="s">
        <v>5657</v>
      </c>
      <c r="H17" s="219" t="s">
        <v>5637</v>
      </c>
      <c r="I17" s="406" t="s">
        <v>5658</v>
      </c>
    </row>
    <row r="18" spans="2:9">
      <c r="B18" s="296" t="s">
        <v>1721</v>
      </c>
      <c r="G18" s="404">
        <v>315</v>
      </c>
      <c r="H18" s="405" t="s">
        <v>5638</v>
      </c>
      <c r="I18" s="406" t="s">
        <v>5659</v>
      </c>
    </row>
    <row r="19" spans="2:9">
      <c r="C19" s="297"/>
      <c r="G19" s="404" t="s">
        <v>5660</v>
      </c>
      <c r="H19" s="405" t="s">
        <v>5639</v>
      </c>
      <c r="I19" s="406" t="s">
        <v>5661</v>
      </c>
    </row>
    <row r="20" spans="2:9" ht="15" thickBot="1">
      <c r="G20" s="175" t="s">
        <v>5662</v>
      </c>
      <c r="H20" s="176" t="s">
        <v>5640</v>
      </c>
      <c r="I20" s="178" t="s">
        <v>5663</v>
      </c>
    </row>
  </sheetData>
  <sheetProtection algorithmName="SHA-512" hashValue="nUnqmQEOpns/VqT/AQcAyVuVZq5CO3W3JEQZ8Vc2GSh+Tw6Htng5quRWa5+B9Fa+OlaVyzQ5/SlwOZQUf8+ZVA==" saltValue="ZBu4UBDXhOLiL9GF3iDXj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VERSION CONTROL</vt:lpstr>
      <vt:lpstr>WHEELS</vt:lpstr>
      <vt:lpstr>PART NUMBER GUIDE</vt:lpstr>
      <vt:lpstr>ACCESSORIES</vt:lpstr>
      <vt:lpstr>WHEEL DIMENSION REFERENCE</vt:lpstr>
      <vt:lpstr>DISCONTINUED</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2022-10-21T21:16:17Z</dcterms:modified>
  <cp:contentStatus/>
</cp:coreProperties>
</file>